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vmqc-my.sharepoint.com/personal/e_awisniowski2_etu_cvm_qc_ca/Documents/Documents/Coding/Git/Outils-de-gestion-et-de-soutien/Projet-excel/"/>
    </mc:Choice>
  </mc:AlternateContent>
  <xr:revisionPtr revIDLastSave="1497" documentId="13_ncr:1_{5A9082BF-1CF4-4555-9235-73FDC8DA1673}" xr6:coauthVersionLast="47" xr6:coauthVersionMax="47" xr10:uidLastSave="{7F344D5B-F2E0-4AB4-B41F-ECA3DDBD558D}"/>
  <bookViews>
    <workbookView xWindow="-110" yWindow="-110" windowWidth="19420" windowHeight="10300" activeTab="3" xr2:uid="{00000000-000D-0000-FFFF-FFFF00000000}"/>
  </bookViews>
  <sheets>
    <sheet name="Paramètres" sheetId="1" r:id="rId1"/>
    <sheet name="Modèles normalisés" sheetId="2" r:id="rId2"/>
    <sheet name="Calculs" sheetId="3" r:id="rId3"/>
    <sheet name="Simulation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B6" i="3" l="1"/>
  <c r="CB7" i="3"/>
  <c r="BI30" i="3"/>
  <c r="CS2" i="3"/>
  <c r="DQ2" i="3" s="1"/>
  <c r="BW2" i="3"/>
  <c r="Q2" i="3"/>
  <c r="AI2" i="3"/>
  <c r="BM30" i="3"/>
  <c r="CS6" i="3"/>
  <c r="DC6" i="3"/>
  <c r="DD6" i="3"/>
  <c r="C6" i="3"/>
  <c r="CS7" i="3"/>
  <c r="DC7" i="3"/>
  <c r="DD7" i="3"/>
  <c r="P7" i="2"/>
  <c r="Q7" i="2"/>
  <c r="AS6" i="3"/>
  <c r="AR6" i="3"/>
  <c r="J6" i="3"/>
  <c r="P6" i="3" s="1"/>
  <c r="I6" i="3"/>
  <c r="O6" i="3" s="1"/>
  <c r="M6" i="3"/>
  <c r="L6" i="3"/>
  <c r="BA31" i="2"/>
  <c r="BC31" i="2" s="1"/>
  <c r="F8" i="1"/>
  <c r="F6" i="1"/>
  <c r="F7" i="1" s="1"/>
  <c r="D8" i="1"/>
  <c r="D892" i="3" s="1"/>
  <c r="D6" i="1"/>
  <c r="D7" i="1" s="1"/>
  <c r="C17" i="3" s="1"/>
  <c r="CS8" i="3"/>
  <c r="CS9" i="3"/>
  <c r="CS10" i="3"/>
  <c r="CS11" i="3"/>
  <c r="CS12" i="3"/>
  <c r="CS13" i="3"/>
  <c r="CS14" i="3"/>
  <c r="CS15" i="3"/>
  <c r="CS16" i="3"/>
  <c r="CS17" i="3"/>
  <c r="CS18" i="3"/>
  <c r="CS19" i="3"/>
  <c r="CS20" i="3"/>
  <c r="CS21" i="3"/>
  <c r="CS22" i="3"/>
  <c r="CS23" i="3"/>
  <c r="CS24" i="3"/>
  <c r="CS25" i="3"/>
  <c r="CS26" i="3"/>
  <c r="CS27" i="3"/>
  <c r="CS28" i="3"/>
  <c r="CS29" i="3"/>
  <c r="CS30" i="3"/>
  <c r="CS31" i="3"/>
  <c r="CS32" i="3"/>
  <c r="CS33" i="3"/>
  <c r="CS34" i="3"/>
  <c r="CS35" i="3"/>
  <c r="CS36" i="3"/>
  <c r="CS37" i="3"/>
  <c r="CS38" i="3"/>
  <c r="CS39" i="3"/>
  <c r="CS40" i="3"/>
  <c r="CS41" i="3"/>
  <c r="CS42" i="3"/>
  <c r="CS43" i="3"/>
  <c r="CS44" i="3"/>
  <c r="CS45" i="3"/>
  <c r="CS46" i="3"/>
  <c r="CS47" i="3"/>
  <c r="CS48" i="3"/>
  <c r="CS49" i="3"/>
  <c r="CS50" i="3"/>
  <c r="CS51" i="3"/>
  <c r="CS52" i="3"/>
  <c r="CS53" i="3"/>
  <c r="CS54" i="3"/>
  <c r="CS55" i="3"/>
  <c r="CS56" i="3"/>
  <c r="CS57" i="3"/>
  <c r="CS58" i="3"/>
  <c r="CS59" i="3"/>
  <c r="CS60" i="3"/>
  <c r="CS61" i="3"/>
  <c r="CS62" i="3"/>
  <c r="CS63" i="3"/>
  <c r="CS64" i="3"/>
  <c r="CS65" i="3"/>
  <c r="CS66" i="3"/>
  <c r="CS67" i="3"/>
  <c r="CS68" i="3"/>
  <c r="CS69" i="3"/>
  <c r="CS70" i="3"/>
  <c r="CS71" i="3"/>
  <c r="CS72" i="3"/>
  <c r="CS73" i="3"/>
  <c r="CS74" i="3"/>
  <c r="CS75" i="3"/>
  <c r="CS76" i="3"/>
  <c r="CS77" i="3"/>
  <c r="CS78" i="3"/>
  <c r="CS79" i="3"/>
  <c r="CS80" i="3"/>
  <c r="CS81" i="3"/>
  <c r="CS82" i="3"/>
  <c r="CS83" i="3"/>
  <c r="CS84" i="3"/>
  <c r="CS85" i="3"/>
  <c r="CS86" i="3"/>
  <c r="CS87" i="3"/>
  <c r="CS88" i="3"/>
  <c r="CS89" i="3"/>
  <c r="CS90" i="3"/>
  <c r="CS91" i="3"/>
  <c r="CS92" i="3"/>
  <c r="CS93" i="3"/>
  <c r="CS94" i="3"/>
  <c r="CS95" i="3"/>
  <c r="CS96" i="3"/>
  <c r="CS97" i="3"/>
  <c r="CS98" i="3"/>
  <c r="CS99" i="3"/>
  <c r="CS100" i="3"/>
  <c r="CS101" i="3"/>
  <c r="CS102" i="3"/>
  <c r="CS103" i="3"/>
  <c r="CS104" i="3"/>
  <c r="CS105" i="3"/>
  <c r="CS106" i="3"/>
  <c r="CS107" i="3"/>
  <c r="CS108" i="3"/>
  <c r="CS109" i="3"/>
  <c r="CS110" i="3"/>
  <c r="CS111" i="3"/>
  <c r="CS112" i="3"/>
  <c r="CS113" i="3"/>
  <c r="CS114" i="3"/>
  <c r="CS115" i="3"/>
  <c r="CS116" i="3"/>
  <c r="CS117" i="3"/>
  <c r="CS118" i="3"/>
  <c r="CS119" i="3"/>
  <c r="CS120" i="3"/>
  <c r="CS121" i="3"/>
  <c r="CS122" i="3"/>
  <c r="CS123" i="3"/>
  <c r="CS124" i="3"/>
  <c r="CS125" i="3"/>
  <c r="CS126" i="3"/>
  <c r="CS127" i="3"/>
  <c r="CS128" i="3"/>
  <c r="CS129" i="3"/>
  <c r="CS130" i="3"/>
  <c r="CS131" i="3"/>
  <c r="CS132" i="3"/>
  <c r="CS133" i="3"/>
  <c r="CS134" i="3"/>
  <c r="CS135" i="3"/>
  <c r="CS136" i="3"/>
  <c r="CS137" i="3"/>
  <c r="CS138" i="3"/>
  <c r="CS139" i="3"/>
  <c r="CS140" i="3"/>
  <c r="CS141" i="3"/>
  <c r="CS142" i="3"/>
  <c r="CS143" i="3"/>
  <c r="CS144" i="3"/>
  <c r="CS145" i="3"/>
  <c r="CS146" i="3"/>
  <c r="CS147" i="3"/>
  <c r="CS148" i="3"/>
  <c r="CS149" i="3"/>
  <c r="CS150" i="3"/>
  <c r="CS151" i="3"/>
  <c r="CS152" i="3"/>
  <c r="CS153" i="3"/>
  <c r="CS154" i="3"/>
  <c r="CS155" i="3"/>
  <c r="CS156" i="3"/>
  <c r="CS157" i="3"/>
  <c r="CS158" i="3"/>
  <c r="CS159" i="3"/>
  <c r="CS160" i="3"/>
  <c r="CS161" i="3"/>
  <c r="CS162" i="3"/>
  <c r="CS163" i="3"/>
  <c r="CS164" i="3"/>
  <c r="CS165" i="3"/>
  <c r="CS166" i="3"/>
  <c r="CS167" i="3"/>
  <c r="CS168" i="3"/>
  <c r="CS169" i="3"/>
  <c r="CS170" i="3"/>
  <c r="CS171" i="3"/>
  <c r="CS172" i="3"/>
  <c r="CS173" i="3"/>
  <c r="CS174" i="3"/>
  <c r="CS175" i="3"/>
  <c r="CS176" i="3"/>
  <c r="CS177" i="3"/>
  <c r="CS178" i="3"/>
  <c r="CS179" i="3"/>
  <c r="CS180" i="3"/>
  <c r="CS181" i="3"/>
  <c r="CS182" i="3"/>
  <c r="CS183" i="3"/>
  <c r="CS184" i="3"/>
  <c r="CS185" i="3"/>
  <c r="CS186" i="3"/>
  <c r="CS187" i="3"/>
  <c r="CS188" i="3"/>
  <c r="CS189" i="3"/>
  <c r="CS190" i="3"/>
  <c r="CS191" i="3"/>
  <c r="CS192" i="3"/>
  <c r="CS193" i="3"/>
  <c r="CS194" i="3"/>
  <c r="CS195" i="3"/>
  <c r="CS196" i="3"/>
  <c r="CS197" i="3"/>
  <c r="CS198" i="3"/>
  <c r="CS199" i="3"/>
  <c r="CS200" i="3"/>
  <c r="CS201" i="3"/>
  <c r="CS202" i="3"/>
  <c r="CS203" i="3"/>
  <c r="CS204" i="3"/>
  <c r="CS205" i="3"/>
  <c r="CS206" i="3"/>
  <c r="CS207" i="3"/>
  <c r="CS208" i="3"/>
  <c r="CS209" i="3"/>
  <c r="CS210" i="3"/>
  <c r="CS211" i="3"/>
  <c r="CS212" i="3"/>
  <c r="CS213" i="3"/>
  <c r="CS214" i="3"/>
  <c r="CS215" i="3"/>
  <c r="CS216" i="3"/>
  <c r="CS217" i="3"/>
  <c r="CS218" i="3"/>
  <c r="CS219" i="3"/>
  <c r="CS220" i="3"/>
  <c r="CS221" i="3"/>
  <c r="CS222" i="3"/>
  <c r="CS223" i="3"/>
  <c r="CS224" i="3"/>
  <c r="CS225" i="3"/>
  <c r="CS226" i="3"/>
  <c r="CS227" i="3"/>
  <c r="CS228" i="3"/>
  <c r="CS229" i="3"/>
  <c r="CS230" i="3"/>
  <c r="CS231" i="3"/>
  <c r="CS232" i="3"/>
  <c r="CS233" i="3"/>
  <c r="CS234" i="3"/>
  <c r="CS235" i="3"/>
  <c r="CS236" i="3"/>
  <c r="CS237" i="3"/>
  <c r="CS238" i="3"/>
  <c r="CS239" i="3"/>
  <c r="CS240" i="3"/>
  <c r="CS241" i="3"/>
  <c r="CS242" i="3"/>
  <c r="CS243" i="3"/>
  <c r="CS244" i="3"/>
  <c r="CS245" i="3"/>
  <c r="CS246" i="3"/>
  <c r="CS247" i="3"/>
  <c r="CS248" i="3"/>
  <c r="CS249" i="3"/>
  <c r="CS250" i="3"/>
  <c r="CS251" i="3"/>
  <c r="CS252" i="3"/>
  <c r="CS253" i="3"/>
  <c r="CS254" i="3"/>
  <c r="CS255" i="3"/>
  <c r="CS256" i="3"/>
  <c r="CS257" i="3"/>
  <c r="CS258" i="3"/>
  <c r="CS259" i="3"/>
  <c r="CS260" i="3"/>
  <c r="CS261" i="3"/>
  <c r="CS262" i="3"/>
  <c r="CS263" i="3"/>
  <c r="CS264" i="3"/>
  <c r="CS265" i="3"/>
  <c r="CS266" i="3"/>
  <c r="CS267" i="3"/>
  <c r="CS268" i="3"/>
  <c r="CS269" i="3"/>
  <c r="CS270" i="3"/>
  <c r="CS271" i="3"/>
  <c r="CS272" i="3"/>
  <c r="CS273" i="3"/>
  <c r="CS274" i="3"/>
  <c r="CS275" i="3"/>
  <c r="CS276" i="3"/>
  <c r="CS277" i="3"/>
  <c r="CS278" i="3"/>
  <c r="CS279" i="3"/>
  <c r="CS280" i="3"/>
  <c r="CS281" i="3"/>
  <c r="CS282" i="3"/>
  <c r="CS283" i="3"/>
  <c r="CS284" i="3"/>
  <c r="CS285" i="3"/>
  <c r="CS286" i="3"/>
  <c r="CS287" i="3"/>
  <c r="CS288" i="3"/>
  <c r="CS289" i="3"/>
  <c r="CS290" i="3"/>
  <c r="CS291" i="3"/>
  <c r="CS292" i="3"/>
  <c r="CS293" i="3"/>
  <c r="CS294" i="3"/>
  <c r="CS295" i="3"/>
  <c r="CS296" i="3"/>
  <c r="CS297" i="3"/>
  <c r="CS298" i="3"/>
  <c r="CS299" i="3"/>
  <c r="CS300" i="3"/>
  <c r="CS301" i="3"/>
  <c r="CS302" i="3"/>
  <c r="CS303" i="3"/>
  <c r="CS304" i="3"/>
  <c r="CS305" i="3"/>
  <c r="CS306" i="3"/>
  <c r="CS307" i="3"/>
  <c r="CS308" i="3"/>
  <c r="CS309" i="3"/>
  <c r="CS310" i="3"/>
  <c r="CS311" i="3"/>
  <c r="CS312" i="3"/>
  <c r="CS313" i="3"/>
  <c r="CS314" i="3"/>
  <c r="CS315" i="3"/>
  <c r="CS316" i="3"/>
  <c r="CS317" i="3"/>
  <c r="CS318" i="3"/>
  <c r="CS319" i="3"/>
  <c r="CS320" i="3"/>
  <c r="CS321" i="3"/>
  <c r="CS322" i="3"/>
  <c r="CS323" i="3"/>
  <c r="CS324" i="3"/>
  <c r="CS325" i="3"/>
  <c r="CS326" i="3"/>
  <c r="CS327" i="3"/>
  <c r="CS328" i="3"/>
  <c r="CS329" i="3"/>
  <c r="CS330" i="3"/>
  <c r="CS331" i="3"/>
  <c r="CS332" i="3"/>
  <c r="CS333" i="3"/>
  <c r="CS334" i="3"/>
  <c r="CS335" i="3"/>
  <c r="CS336" i="3"/>
  <c r="CS337" i="3"/>
  <c r="CS338" i="3"/>
  <c r="CS339" i="3"/>
  <c r="CS340" i="3"/>
  <c r="CS341" i="3"/>
  <c r="CS342" i="3"/>
  <c r="CS343" i="3"/>
  <c r="CS344" i="3"/>
  <c r="CS345" i="3"/>
  <c r="CS346" i="3"/>
  <c r="CS347" i="3"/>
  <c r="CS348" i="3"/>
  <c r="CS349" i="3"/>
  <c r="CS350" i="3"/>
  <c r="CS351" i="3"/>
  <c r="CS352" i="3"/>
  <c r="CS353" i="3"/>
  <c r="CS354" i="3"/>
  <c r="CS355" i="3"/>
  <c r="CS356" i="3"/>
  <c r="CS357" i="3"/>
  <c r="CS358" i="3"/>
  <c r="CS359" i="3"/>
  <c r="CS360" i="3"/>
  <c r="CS361" i="3"/>
  <c r="CS362" i="3"/>
  <c r="CS363" i="3"/>
  <c r="CS364" i="3"/>
  <c r="CS365" i="3"/>
  <c r="CS366" i="3"/>
  <c r="CS367" i="3"/>
  <c r="CS368" i="3"/>
  <c r="CS369" i="3"/>
  <c r="CS370" i="3"/>
  <c r="CS371" i="3"/>
  <c r="CS372" i="3"/>
  <c r="CS373" i="3"/>
  <c r="CS374" i="3"/>
  <c r="CS375" i="3"/>
  <c r="CS376" i="3"/>
  <c r="CS377" i="3"/>
  <c r="CS378" i="3"/>
  <c r="CS379" i="3"/>
  <c r="CS380" i="3"/>
  <c r="CS381" i="3"/>
  <c r="CS382" i="3"/>
  <c r="CS383" i="3"/>
  <c r="CS384" i="3"/>
  <c r="CS385" i="3"/>
  <c r="CS386" i="3"/>
  <c r="CS387" i="3"/>
  <c r="CS388" i="3"/>
  <c r="CS389" i="3"/>
  <c r="CS390" i="3"/>
  <c r="CS391" i="3"/>
  <c r="CS392" i="3"/>
  <c r="CS393" i="3"/>
  <c r="CS394" i="3"/>
  <c r="CS395" i="3"/>
  <c r="CS396" i="3"/>
  <c r="CS397" i="3"/>
  <c r="CS398" i="3"/>
  <c r="CS399" i="3"/>
  <c r="CS400" i="3"/>
  <c r="CS401" i="3"/>
  <c r="CS402" i="3"/>
  <c r="CS403" i="3"/>
  <c r="CS404" i="3"/>
  <c r="CS405" i="3"/>
  <c r="CS406" i="3"/>
  <c r="CS407" i="3"/>
  <c r="CS408" i="3"/>
  <c r="CS409" i="3"/>
  <c r="CS410" i="3"/>
  <c r="CS411" i="3"/>
  <c r="CS412" i="3"/>
  <c r="CS413" i="3"/>
  <c r="CS414" i="3"/>
  <c r="CS415" i="3"/>
  <c r="CS416" i="3"/>
  <c r="CS417" i="3"/>
  <c r="CS418" i="3"/>
  <c r="CS419" i="3"/>
  <c r="CS420" i="3"/>
  <c r="CS421" i="3"/>
  <c r="CS422" i="3"/>
  <c r="CS423" i="3"/>
  <c r="CS424" i="3"/>
  <c r="CS425" i="3"/>
  <c r="CS426" i="3"/>
  <c r="CS427" i="3"/>
  <c r="CS428" i="3"/>
  <c r="CS429" i="3"/>
  <c r="CS430" i="3"/>
  <c r="CS431" i="3"/>
  <c r="CS432" i="3"/>
  <c r="CS433" i="3"/>
  <c r="CS434" i="3"/>
  <c r="CS435" i="3"/>
  <c r="CS436" i="3"/>
  <c r="CS437" i="3"/>
  <c r="CS438" i="3"/>
  <c r="CS439" i="3"/>
  <c r="CS440" i="3"/>
  <c r="CS441" i="3"/>
  <c r="CS442" i="3"/>
  <c r="CS443" i="3"/>
  <c r="CS444" i="3"/>
  <c r="CS445" i="3"/>
  <c r="CS446" i="3"/>
  <c r="CS447" i="3"/>
  <c r="CS448" i="3"/>
  <c r="CS449" i="3"/>
  <c r="CS450" i="3"/>
  <c r="CS451" i="3"/>
  <c r="CS452" i="3"/>
  <c r="CS453" i="3"/>
  <c r="CS454" i="3"/>
  <c r="CS455" i="3"/>
  <c r="CS456" i="3"/>
  <c r="CS457" i="3"/>
  <c r="CS458" i="3"/>
  <c r="CS459" i="3"/>
  <c r="CS460" i="3"/>
  <c r="CS461" i="3"/>
  <c r="CS462" i="3"/>
  <c r="CS463" i="3"/>
  <c r="CS464" i="3"/>
  <c r="CS465" i="3"/>
  <c r="CS466" i="3"/>
  <c r="CS467" i="3"/>
  <c r="CS468" i="3"/>
  <c r="CS469" i="3"/>
  <c r="CS470" i="3"/>
  <c r="CS471" i="3"/>
  <c r="CS472" i="3"/>
  <c r="CS473" i="3"/>
  <c r="CS474" i="3"/>
  <c r="CS475" i="3"/>
  <c r="CS476" i="3"/>
  <c r="CS477" i="3"/>
  <c r="CS478" i="3"/>
  <c r="CS479" i="3"/>
  <c r="CS480" i="3"/>
  <c r="CS481" i="3"/>
  <c r="CS482" i="3"/>
  <c r="CS483" i="3"/>
  <c r="CS484" i="3"/>
  <c r="CS485" i="3"/>
  <c r="CS486" i="3"/>
  <c r="CS487" i="3"/>
  <c r="CS488" i="3"/>
  <c r="CS489" i="3"/>
  <c r="CS490" i="3"/>
  <c r="CS491" i="3"/>
  <c r="CS492" i="3"/>
  <c r="CS493" i="3"/>
  <c r="CS494" i="3"/>
  <c r="CS495" i="3"/>
  <c r="CS496" i="3"/>
  <c r="CS497" i="3"/>
  <c r="CS498" i="3"/>
  <c r="CS499" i="3"/>
  <c r="CS500" i="3"/>
  <c r="CS501" i="3"/>
  <c r="CS502" i="3"/>
  <c r="CS503" i="3"/>
  <c r="CS504" i="3"/>
  <c r="CS505" i="3"/>
  <c r="CS506" i="3"/>
  <c r="CS507" i="3"/>
  <c r="CS508" i="3"/>
  <c r="CS509" i="3"/>
  <c r="CS510" i="3"/>
  <c r="CS511" i="3"/>
  <c r="CS512" i="3"/>
  <c r="CS513" i="3"/>
  <c r="CS514" i="3"/>
  <c r="CS515" i="3"/>
  <c r="CS516" i="3"/>
  <c r="CS517" i="3"/>
  <c r="CS518" i="3"/>
  <c r="CS519" i="3"/>
  <c r="CS520" i="3"/>
  <c r="CS521" i="3"/>
  <c r="CS522" i="3"/>
  <c r="CS523" i="3"/>
  <c r="CS524" i="3"/>
  <c r="CS525" i="3"/>
  <c r="CS526" i="3"/>
  <c r="CS527" i="3"/>
  <c r="CS528" i="3"/>
  <c r="CS529" i="3"/>
  <c r="CS530" i="3"/>
  <c r="CS531" i="3"/>
  <c r="CS532" i="3"/>
  <c r="CS533" i="3"/>
  <c r="CS534" i="3"/>
  <c r="CS535" i="3"/>
  <c r="CS536" i="3"/>
  <c r="CS537" i="3"/>
  <c r="CS538" i="3"/>
  <c r="CS539" i="3"/>
  <c r="CS540" i="3"/>
  <c r="CS541" i="3"/>
  <c r="CS542" i="3"/>
  <c r="CS543" i="3"/>
  <c r="CS544" i="3"/>
  <c r="CS545" i="3"/>
  <c r="CS546" i="3"/>
  <c r="CS547" i="3"/>
  <c r="CS548" i="3"/>
  <c r="CS549" i="3"/>
  <c r="CS550" i="3"/>
  <c r="CS551" i="3"/>
  <c r="CS552" i="3"/>
  <c r="CS553" i="3"/>
  <c r="CS554" i="3"/>
  <c r="CS555" i="3"/>
  <c r="CS556" i="3"/>
  <c r="CS557" i="3"/>
  <c r="CS558" i="3"/>
  <c r="CS559" i="3"/>
  <c r="CS560" i="3"/>
  <c r="CS561" i="3"/>
  <c r="CS562" i="3"/>
  <c r="CS563" i="3"/>
  <c r="CS564" i="3"/>
  <c r="CS565" i="3"/>
  <c r="CS566" i="3"/>
  <c r="CS567" i="3"/>
  <c r="CS568" i="3"/>
  <c r="CS569" i="3"/>
  <c r="CS570" i="3"/>
  <c r="CS571" i="3"/>
  <c r="CS572" i="3"/>
  <c r="CS573" i="3"/>
  <c r="CS574" i="3"/>
  <c r="CS575" i="3"/>
  <c r="CS576" i="3"/>
  <c r="CS577" i="3"/>
  <c r="CS578" i="3"/>
  <c r="CS579" i="3"/>
  <c r="CS580" i="3"/>
  <c r="CS581" i="3"/>
  <c r="CS582" i="3"/>
  <c r="CS583" i="3"/>
  <c r="CS584" i="3"/>
  <c r="CS585" i="3"/>
  <c r="CS586" i="3"/>
  <c r="CS587" i="3"/>
  <c r="CS588" i="3"/>
  <c r="CS589" i="3"/>
  <c r="CS590" i="3"/>
  <c r="CS591" i="3"/>
  <c r="CS592" i="3"/>
  <c r="CS593" i="3"/>
  <c r="CS594" i="3"/>
  <c r="CS595" i="3"/>
  <c r="CS596" i="3"/>
  <c r="CS597" i="3"/>
  <c r="CS598" i="3"/>
  <c r="CS599" i="3"/>
  <c r="CS600" i="3"/>
  <c r="CS601" i="3"/>
  <c r="CS602" i="3"/>
  <c r="CS603" i="3"/>
  <c r="CS604" i="3"/>
  <c r="CS605" i="3"/>
  <c r="CS606" i="3"/>
  <c r="CS607" i="3"/>
  <c r="CS608" i="3"/>
  <c r="CS609" i="3"/>
  <c r="CS610" i="3"/>
  <c r="CS611" i="3"/>
  <c r="CS612" i="3"/>
  <c r="CS613" i="3"/>
  <c r="CS614" i="3"/>
  <c r="CS615" i="3"/>
  <c r="CS616" i="3"/>
  <c r="CS617" i="3"/>
  <c r="CS618" i="3"/>
  <c r="CS619" i="3"/>
  <c r="CS620" i="3"/>
  <c r="CS621" i="3"/>
  <c r="CS622" i="3"/>
  <c r="CS623" i="3"/>
  <c r="CS624" i="3"/>
  <c r="CS625" i="3"/>
  <c r="CS626" i="3"/>
  <c r="CS627" i="3"/>
  <c r="CS628" i="3"/>
  <c r="CS629" i="3"/>
  <c r="CS630" i="3"/>
  <c r="CS631" i="3"/>
  <c r="CS632" i="3"/>
  <c r="CS633" i="3"/>
  <c r="CS634" i="3"/>
  <c r="CS635" i="3"/>
  <c r="CS636" i="3"/>
  <c r="CS637" i="3"/>
  <c r="CS638" i="3"/>
  <c r="CS639" i="3"/>
  <c r="CS640" i="3"/>
  <c r="CS641" i="3"/>
  <c r="CS642" i="3"/>
  <c r="CS643" i="3"/>
  <c r="CS644" i="3"/>
  <c r="CS645" i="3"/>
  <c r="CS646" i="3"/>
  <c r="CS647" i="3"/>
  <c r="CS648" i="3"/>
  <c r="CS649" i="3"/>
  <c r="CS650" i="3"/>
  <c r="CS651" i="3"/>
  <c r="CS652" i="3"/>
  <c r="CS653" i="3"/>
  <c r="CS654" i="3"/>
  <c r="CS655" i="3"/>
  <c r="CS656" i="3"/>
  <c r="CS657" i="3"/>
  <c r="CS658" i="3"/>
  <c r="CS659" i="3"/>
  <c r="CS660" i="3"/>
  <c r="CS661" i="3"/>
  <c r="CS662" i="3"/>
  <c r="CS663" i="3"/>
  <c r="CS664" i="3"/>
  <c r="CS665" i="3"/>
  <c r="CS666" i="3"/>
  <c r="CS667" i="3"/>
  <c r="CS668" i="3"/>
  <c r="CS669" i="3"/>
  <c r="CS670" i="3"/>
  <c r="CS671" i="3"/>
  <c r="CS672" i="3"/>
  <c r="CS673" i="3"/>
  <c r="CS674" i="3"/>
  <c r="CS675" i="3"/>
  <c r="CS676" i="3"/>
  <c r="CS677" i="3"/>
  <c r="CS678" i="3"/>
  <c r="CS679" i="3"/>
  <c r="CS680" i="3"/>
  <c r="CS681" i="3"/>
  <c r="CS682" i="3"/>
  <c r="CS683" i="3"/>
  <c r="CS684" i="3"/>
  <c r="CS685" i="3"/>
  <c r="CS686" i="3"/>
  <c r="CS687" i="3"/>
  <c r="CS688" i="3"/>
  <c r="CS689" i="3"/>
  <c r="CS690" i="3"/>
  <c r="CS691" i="3"/>
  <c r="CS692" i="3"/>
  <c r="CS693" i="3"/>
  <c r="CS694" i="3"/>
  <c r="CS695" i="3"/>
  <c r="CS696" i="3"/>
  <c r="CS697" i="3"/>
  <c r="CS698" i="3"/>
  <c r="CS699" i="3"/>
  <c r="CS700" i="3"/>
  <c r="CS701" i="3"/>
  <c r="CS702" i="3"/>
  <c r="CS703" i="3"/>
  <c r="CS704" i="3"/>
  <c r="CS705" i="3"/>
  <c r="CS706" i="3"/>
  <c r="CS707" i="3"/>
  <c r="CS708" i="3"/>
  <c r="CS709" i="3"/>
  <c r="CS710" i="3"/>
  <c r="CS711" i="3"/>
  <c r="CS712" i="3"/>
  <c r="CS713" i="3"/>
  <c r="CS714" i="3"/>
  <c r="CS715" i="3"/>
  <c r="CS716" i="3"/>
  <c r="CS717" i="3"/>
  <c r="CS718" i="3"/>
  <c r="CS719" i="3"/>
  <c r="CS720" i="3"/>
  <c r="CS721" i="3"/>
  <c r="CS722" i="3"/>
  <c r="CS723" i="3"/>
  <c r="CS724" i="3"/>
  <c r="CS725" i="3"/>
  <c r="CS726" i="3"/>
  <c r="CS727" i="3"/>
  <c r="CS728" i="3"/>
  <c r="CS729" i="3"/>
  <c r="CS730" i="3"/>
  <c r="CS731" i="3"/>
  <c r="CS732" i="3"/>
  <c r="CS733" i="3"/>
  <c r="CS734" i="3"/>
  <c r="CS735" i="3"/>
  <c r="CS736" i="3"/>
  <c r="CS737" i="3"/>
  <c r="CS738" i="3"/>
  <c r="CS739" i="3"/>
  <c r="CS740" i="3"/>
  <c r="CS741" i="3"/>
  <c r="CS742" i="3"/>
  <c r="CS743" i="3"/>
  <c r="CS744" i="3"/>
  <c r="CS745" i="3"/>
  <c r="CS746" i="3"/>
  <c r="CS747" i="3"/>
  <c r="CS748" i="3"/>
  <c r="CS749" i="3"/>
  <c r="CS750" i="3"/>
  <c r="CS751" i="3"/>
  <c r="CS752" i="3"/>
  <c r="CS753" i="3"/>
  <c r="CS754" i="3"/>
  <c r="CS755" i="3"/>
  <c r="CS756" i="3"/>
  <c r="CS757" i="3"/>
  <c r="CS758" i="3"/>
  <c r="CS759" i="3"/>
  <c r="CS760" i="3"/>
  <c r="CS761" i="3"/>
  <c r="CS762" i="3"/>
  <c r="CS763" i="3"/>
  <c r="CS764" i="3"/>
  <c r="CS765" i="3"/>
  <c r="CS766" i="3"/>
  <c r="CS767" i="3"/>
  <c r="CS768" i="3"/>
  <c r="CS769" i="3"/>
  <c r="CS770" i="3"/>
  <c r="CS771" i="3"/>
  <c r="CS772" i="3"/>
  <c r="CS773" i="3"/>
  <c r="CS774" i="3"/>
  <c r="CS775" i="3"/>
  <c r="CS776" i="3"/>
  <c r="CS777" i="3"/>
  <c r="CS778" i="3"/>
  <c r="CS779" i="3"/>
  <c r="CS780" i="3"/>
  <c r="CS781" i="3"/>
  <c r="CS782" i="3"/>
  <c r="CS783" i="3"/>
  <c r="CS784" i="3"/>
  <c r="CS785" i="3"/>
  <c r="CS786" i="3"/>
  <c r="CS787" i="3"/>
  <c r="CS788" i="3"/>
  <c r="CS789" i="3"/>
  <c r="CS790" i="3"/>
  <c r="CS791" i="3"/>
  <c r="CS792" i="3"/>
  <c r="CS793" i="3"/>
  <c r="CS794" i="3"/>
  <c r="CS795" i="3"/>
  <c r="CS796" i="3"/>
  <c r="CS797" i="3"/>
  <c r="CS798" i="3"/>
  <c r="CS799" i="3"/>
  <c r="CS800" i="3"/>
  <c r="CS801" i="3"/>
  <c r="CS802" i="3"/>
  <c r="CS803" i="3"/>
  <c r="CS804" i="3"/>
  <c r="CS805" i="3"/>
  <c r="CS806" i="3"/>
  <c r="CS807" i="3"/>
  <c r="CS808" i="3"/>
  <c r="CS809" i="3"/>
  <c r="CS810" i="3"/>
  <c r="CS811" i="3"/>
  <c r="CS812" i="3"/>
  <c r="CS813" i="3"/>
  <c r="CS814" i="3"/>
  <c r="CS815" i="3"/>
  <c r="CS816" i="3"/>
  <c r="CS817" i="3"/>
  <c r="CS818" i="3"/>
  <c r="CS819" i="3"/>
  <c r="CS820" i="3"/>
  <c r="CS821" i="3"/>
  <c r="CS822" i="3"/>
  <c r="CS823" i="3"/>
  <c r="CS824" i="3"/>
  <c r="CS825" i="3"/>
  <c r="CS826" i="3"/>
  <c r="CS827" i="3"/>
  <c r="CS828" i="3"/>
  <c r="CS829" i="3"/>
  <c r="CS830" i="3"/>
  <c r="CS831" i="3"/>
  <c r="CS832" i="3"/>
  <c r="CS833" i="3"/>
  <c r="CS834" i="3"/>
  <c r="CS835" i="3"/>
  <c r="CS836" i="3"/>
  <c r="CS837" i="3"/>
  <c r="CS838" i="3"/>
  <c r="CS839" i="3"/>
  <c r="CS840" i="3"/>
  <c r="CS841" i="3"/>
  <c r="CS842" i="3"/>
  <c r="CS843" i="3"/>
  <c r="CS844" i="3"/>
  <c r="CS845" i="3"/>
  <c r="CS846" i="3"/>
  <c r="CS847" i="3"/>
  <c r="CS848" i="3"/>
  <c r="CS849" i="3"/>
  <c r="CS850" i="3"/>
  <c r="CS851" i="3"/>
  <c r="CS852" i="3"/>
  <c r="CS853" i="3"/>
  <c r="CS854" i="3"/>
  <c r="CS855" i="3"/>
  <c r="CS856" i="3"/>
  <c r="CS857" i="3"/>
  <c r="CS858" i="3"/>
  <c r="CS859" i="3"/>
  <c r="CS860" i="3"/>
  <c r="CS861" i="3"/>
  <c r="CS862" i="3"/>
  <c r="CS863" i="3"/>
  <c r="CS864" i="3"/>
  <c r="CS865" i="3"/>
  <c r="CS866" i="3"/>
  <c r="CS867" i="3"/>
  <c r="CS868" i="3"/>
  <c r="CS869" i="3"/>
  <c r="CS870" i="3"/>
  <c r="CS871" i="3"/>
  <c r="CS872" i="3"/>
  <c r="CS873" i="3"/>
  <c r="CS874" i="3"/>
  <c r="CS875" i="3"/>
  <c r="CS876" i="3"/>
  <c r="CS877" i="3"/>
  <c r="CS878" i="3"/>
  <c r="CS879" i="3"/>
  <c r="CS880" i="3"/>
  <c r="CS881" i="3"/>
  <c r="CS882" i="3"/>
  <c r="CS883" i="3"/>
  <c r="CS884" i="3"/>
  <c r="CS885" i="3"/>
  <c r="CS886" i="3"/>
  <c r="CS887" i="3"/>
  <c r="CS888" i="3"/>
  <c r="CS889" i="3"/>
  <c r="CS890" i="3"/>
  <c r="CS891" i="3"/>
  <c r="CS892" i="3"/>
  <c r="CS893" i="3"/>
  <c r="CS894" i="3"/>
  <c r="CS895" i="3"/>
  <c r="CS896" i="3"/>
  <c r="CS897" i="3"/>
  <c r="CS898" i="3"/>
  <c r="CS899" i="3"/>
  <c r="CS900" i="3"/>
  <c r="CS901" i="3"/>
  <c r="CS902" i="3"/>
  <c r="CS903" i="3"/>
  <c r="CS904" i="3"/>
  <c r="CS905" i="3"/>
  <c r="CS906" i="3"/>
  <c r="CS907" i="3"/>
  <c r="CS908" i="3"/>
  <c r="CS909" i="3"/>
  <c r="CS910" i="3"/>
  <c r="CS911" i="3"/>
  <c r="CS912" i="3"/>
  <c r="CS913" i="3"/>
  <c r="CS914" i="3"/>
  <c r="CS915" i="3"/>
  <c r="CS916" i="3"/>
  <c r="CS917" i="3"/>
  <c r="CS918" i="3"/>
  <c r="CS919" i="3"/>
  <c r="CS920" i="3"/>
  <c r="CS921" i="3"/>
  <c r="CS922" i="3"/>
  <c r="CS923" i="3"/>
  <c r="CS924" i="3"/>
  <c r="CS925" i="3"/>
  <c r="CS926" i="3"/>
  <c r="CS927" i="3"/>
  <c r="CS928" i="3"/>
  <c r="CS929" i="3"/>
  <c r="CS930" i="3"/>
  <c r="CS931" i="3"/>
  <c r="CS932" i="3"/>
  <c r="CS933" i="3"/>
  <c r="CS934" i="3"/>
  <c r="CS935" i="3"/>
  <c r="CS936" i="3"/>
  <c r="CS937" i="3"/>
  <c r="CS938" i="3"/>
  <c r="CS939" i="3"/>
  <c r="CS940" i="3"/>
  <c r="CS941" i="3"/>
  <c r="CS942" i="3"/>
  <c r="CS943" i="3"/>
  <c r="CS944" i="3"/>
  <c r="CS945" i="3"/>
  <c r="CS946" i="3"/>
  <c r="CS947" i="3"/>
  <c r="CS948" i="3"/>
  <c r="CS949" i="3"/>
  <c r="CS950" i="3"/>
  <c r="CS951" i="3"/>
  <c r="CS952" i="3"/>
  <c r="CS953" i="3"/>
  <c r="CS954" i="3"/>
  <c r="CS955" i="3"/>
  <c r="CS956" i="3"/>
  <c r="CS957" i="3"/>
  <c r="CS958" i="3"/>
  <c r="CS959" i="3"/>
  <c r="CS960" i="3"/>
  <c r="CS961" i="3"/>
  <c r="CS962" i="3"/>
  <c r="CS963" i="3"/>
  <c r="CS964" i="3"/>
  <c r="CS965" i="3"/>
  <c r="CS966" i="3"/>
  <c r="CS967" i="3"/>
  <c r="CS968" i="3"/>
  <c r="CS969" i="3"/>
  <c r="CS970" i="3"/>
  <c r="CS971" i="3"/>
  <c r="CS972" i="3"/>
  <c r="CS973" i="3"/>
  <c r="CS974" i="3"/>
  <c r="CS975" i="3"/>
  <c r="CS976" i="3"/>
  <c r="CS977" i="3"/>
  <c r="CS978" i="3"/>
  <c r="CS979" i="3"/>
  <c r="CS980" i="3"/>
  <c r="CS981" i="3"/>
  <c r="CS982" i="3"/>
  <c r="CS983" i="3"/>
  <c r="CS984" i="3"/>
  <c r="CS985" i="3"/>
  <c r="CS986" i="3"/>
  <c r="CS987" i="3"/>
  <c r="CS988" i="3"/>
  <c r="CS989" i="3"/>
  <c r="CS990" i="3"/>
  <c r="CS991" i="3"/>
  <c r="CS992" i="3"/>
  <c r="CS993" i="3"/>
  <c r="CS994" i="3"/>
  <c r="CS995" i="3"/>
  <c r="CS996" i="3"/>
  <c r="CS997" i="3"/>
  <c r="CS998" i="3"/>
  <c r="CS999" i="3"/>
  <c r="CS1000" i="3"/>
  <c r="CS1001" i="3"/>
  <c r="CS1002" i="3"/>
  <c r="CS1003" i="3"/>
  <c r="CS1004" i="3"/>
  <c r="CS1005" i="3"/>
  <c r="CS1006" i="3"/>
  <c r="Q8" i="2"/>
  <c r="Q9" i="2"/>
  <c r="Q10" i="2"/>
  <c r="Q11" i="2"/>
  <c r="Q12" i="2"/>
  <c r="Q13" i="2"/>
  <c r="Q14" i="2"/>
  <c r="Q15" i="2"/>
  <c r="Q17" i="2"/>
  <c r="Q19" i="2"/>
  <c r="Q21" i="2"/>
  <c r="Q23" i="2"/>
  <c r="Q24" i="2"/>
  <c r="Q25" i="2"/>
  <c r="Q26" i="2"/>
  <c r="Q27" i="2"/>
  <c r="Q28" i="2"/>
  <c r="Q29" i="2"/>
  <c r="Q30" i="2"/>
  <c r="Q31" i="2"/>
  <c r="M31" i="2"/>
  <c r="P23" i="2"/>
  <c r="P15" i="2"/>
  <c r="AO6" i="3"/>
  <c r="AU6" i="3" s="1"/>
  <c r="AP6" i="3"/>
  <c r="AV6" i="3" s="1"/>
  <c r="BW7" i="3"/>
  <c r="BW8" i="3"/>
  <c r="BW9" i="3"/>
  <c r="BW10" i="3"/>
  <c r="BW11" i="3"/>
  <c r="BW12" i="3"/>
  <c r="BW13" i="3"/>
  <c r="BW14" i="3"/>
  <c r="BW15" i="3"/>
  <c r="BW16" i="3"/>
  <c r="BW17" i="3"/>
  <c r="BW18" i="3"/>
  <c r="BW19" i="3"/>
  <c r="BW20" i="3"/>
  <c r="BW21" i="3"/>
  <c r="BW22" i="3"/>
  <c r="BW23" i="3"/>
  <c r="BW24" i="3"/>
  <c r="BW25" i="3"/>
  <c r="BW26" i="3"/>
  <c r="BW27" i="3"/>
  <c r="BW28" i="3"/>
  <c r="BW29" i="3"/>
  <c r="BW30" i="3"/>
  <c r="BW31" i="3"/>
  <c r="BW32" i="3"/>
  <c r="BW33" i="3"/>
  <c r="BW34" i="3"/>
  <c r="BW35" i="3"/>
  <c r="BW36" i="3"/>
  <c r="BW37" i="3"/>
  <c r="BW38" i="3"/>
  <c r="BW39" i="3"/>
  <c r="BW40" i="3"/>
  <c r="BW41" i="3"/>
  <c r="BW42" i="3"/>
  <c r="BW43" i="3"/>
  <c r="BW44" i="3"/>
  <c r="BW45" i="3"/>
  <c r="BW46" i="3"/>
  <c r="BW47" i="3"/>
  <c r="BW48" i="3"/>
  <c r="BW49" i="3"/>
  <c r="BW50" i="3"/>
  <c r="BW51" i="3"/>
  <c r="BW52" i="3"/>
  <c r="BW53" i="3"/>
  <c r="BW54" i="3"/>
  <c r="BW55" i="3"/>
  <c r="BW56" i="3"/>
  <c r="BW57" i="3"/>
  <c r="BW58" i="3"/>
  <c r="BW59" i="3"/>
  <c r="BW60" i="3"/>
  <c r="BW61" i="3"/>
  <c r="BW62" i="3"/>
  <c r="BW63" i="3"/>
  <c r="BW64" i="3"/>
  <c r="BW65" i="3"/>
  <c r="BW66" i="3"/>
  <c r="BW67" i="3"/>
  <c r="BW68" i="3"/>
  <c r="BW69" i="3"/>
  <c r="BW70" i="3"/>
  <c r="BW71" i="3"/>
  <c r="BW72" i="3"/>
  <c r="BW73" i="3"/>
  <c r="BW74" i="3"/>
  <c r="BW75" i="3"/>
  <c r="BW76" i="3"/>
  <c r="BW77" i="3"/>
  <c r="BW78" i="3"/>
  <c r="BW79" i="3"/>
  <c r="BW80" i="3"/>
  <c r="BW81" i="3"/>
  <c r="BW82" i="3"/>
  <c r="BW83" i="3"/>
  <c r="BW84" i="3"/>
  <c r="BW85" i="3"/>
  <c r="BW86" i="3"/>
  <c r="BW87" i="3"/>
  <c r="BW88" i="3"/>
  <c r="BW89" i="3"/>
  <c r="BW90" i="3"/>
  <c r="BW91" i="3"/>
  <c r="BW92" i="3"/>
  <c r="BW93" i="3"/>
  <c r="BW94" i="3"/>
  <c r="BW95" i="3"/>
  <c r="BW96" i="3"/>
  <c r="BW97" i="3"/>
  <c r="BW98" i="3"/>
  <c r="BW99" i="3"/>
  <c r="BW100" i="3"/>
  <c r="BW101" i="3"/>
  <c r="BW102" i="3"/>
  <c r="BW103" i="3"/>
  <c r="BW104" i="3"/>
  <c r="BW105" i="3"/>
  <c r="BW106" i="3"/>
  <c r="BW107" i="3"/>
  <c r="BW108" i="3"/>
  <c r="BW109" i="3"/>
  <c r="BW110" i="3"/>
  <c r="BW111" i="3"/>
  <c r="BW112" i="3"/>
  <c r="BW113" i="3"/>
  <c r="BW114" i="3"/>
  <c r="BW115" i="3"/>
  <c r="BW116" i="3"/>
  <c r="BW117" i="3"/>
  <c r="BW118" i="3"/>
  <c r="BW119" i="3"/>
  <c r="BW120" i="3"/>
  <c r="BW121" i="3"/>
  <c r="BW122" i="3"/>
  <c r="BW123" i="3"/>
  <c r="BW124" i="3"/>
  <c r="BW125" i="3"/>
  <c r="BW126" i="3"/>
  <c r="BW127" i="3"/>
  <c r="BW128" i="3"/>
  <c r="BW129" i="3"/>
  <c r="BW130" i="3"/>
  <c r="BW131" i="3"/>
  <c r="BW132" i="3"/>
  <c r="BW133" i="3"/>
  <c r="BW134" i="3"/>
  <c r="BW135" i="3"/>
  <c r="BW136" i="3"/>
  <c r="BW137" i="3"/>
  <c r="BW138" i="3"/>
  <c r="BW139" i="3"/>
  <c r="BW140" i="3"/>
  <c r="BW141" i="3"/>
  <c r="BW142" i="3"/>
  <c r="BW143" i="3"/>
  <c r="BW144" i="3"/>
  <c r="BW145" i="3"/>
  <c r="BW146" i="3"/>
  <c r="BW147" i="3"/>
  <c r="BW148" i="3"/>
  <c r="BW149" i="3"/>
  <c r="BW150" i="3"/>
  <c r="BW151" i="3"/>
  <c r="BW152" i="3"/>
  <c r="BW153" i="3"/>
  <c r="BW154" i="3"/>
  <c r="BW155" i="3"/>
  <c r="BW156" i="3"/>
  <c r="BW157" i="3"/>
  <c r="BW158" i="3"/>
  <c r="BW159" i="3"/>
  <c r="BW160" i="3"/>
  <c r="BW161" i="3"/>
  <c r="BW162" i="3"/>
  <c r="BW163" i="3"/>
  <c r="BW164" i="3"/>
  <c r="BW165" i="3"/>
  <c r="BW166" i="3"/>
  <c r="BW167" i="3"/>
  <c r="BW168" i="3"/>
  <c r="BW169" i="3"/>
  <c r="BW170" i="3"/>
  <c r="BW171" i="3"/>
  <c r="BW172" i="3"/>
  <c r="BW173" i="3"/>
  <c r="BW174" i="3"/>
  <c r="BW175" i="3"/>
  <c r="BW176" i="3"/>
  <c r="BW177" i="3"/>
  <c r="BW178" i="3"/>
  <c r="BW179" i="3"/>
  <c r="BW180" i="3"/>
  <c r="BW181" i="3"/>
  <c r="BW182" i="3"/>
  <c r="BW183" i="3"/>
  <c r="BW184" i="3"/>
  <c r="BW185" i="3"/>
  <c r="BW186" i="3"/>
  <c r="BW187" i="3"/>
  <c r="BW188" i="3"/>
  <c r="BW189" i="3"/>
  <c r="BW190" i="3"/>
  <c r="BW191" i="3"/>
  <c r="BW192" i="3"/>
  <c r="BW193" i="3"/>
  <c r="BW194" i="3"/>
  <c r="BW195" i="3"/>
  <c r="BW196" i="3"/>
  <c r="BW197" i="3"/>
  <c r="BW198" i="3"/>
  <c r="BW199" i="3"/>
  <c r="BW200" i="3"/>
  <c r="BW201" i="3"/>
  <c r="BW202" i="3"/>
  <c r="BW203" i="3"/>
  <c r="BW204" i="3"/>
  <c r="BW205" i="3"/>
  <c r="BW206" i="3"/>
  <c r="BW207" i="3"/>
  <c r="BW208" i="3"/>
  <c r="BW209" i="3"/>
  <c r="BW210" i="3"/>
  <c r="BW211" i="3"/>
  <c r="BW212" i="3"/>
  <c r="BW213" i="3"/>
  <c r="BW214" i="3"/>
  <c r="BW215" i="3"/>
  <c r="BW216" i="3"/>
  <c r="BW217" i="3"/>
  <c r="BW218" i="3"/>
  <c r="BW219" i="3"/>
  <c r="BW220" i="3"/>
  <c r="BW221" i="3"/>
  <c r="BW222" i="3"/>
  <c r="BW223" i="3"/>
  <c r="BW224" i="3"/>
  <c r="BW225" i="3"/>
  <c r="BW226" i="3"/>
  <c r="BW227" i="3"/>
  <c r="BW228" i="3"/>
  <c r="BW229" i="3"/>
  <c r="BW230" i="3"/>
  <c r="BW231" i="3"/>
  <c r="BW232" i="3"/>
  <c r="BW233" i="3"/>
  <c r="BW234" i="3"/>
  <c r="BW235" i="3"/>
  <c r="BW236" i="3"/>
  <c r="BW237" i="3"/>
  <c r="BW238" i="3"/>
  <c r="BW239" i="3"/>
  <c r="BW240" i="3"/>
  <c r="BW241" i="3"/>
  <c r="BW242" i="3"/>
  <c r="BW243" i="3"/>
  <c r="BW244" i="3"/>
  <c r="BW245" i="3"/>
  <c r="BW246" i="3"/>
  <c r="BW247" i="3"/>
  <c r="BW248" i="3"/>
  <c r="BW249" i="3"/>
  <c r="BW250" i="3"/>
  <c r="BW251" i="3"/>
  <c r="BW252" i="3"/>
  <c r="BW253" i="3"/>
  <c r="BW254" i="3"/>
  <c r="BW255" i="3"/>
  <c r="BW256" i="3"/>
  <c r="BW257" i="3"/>
  <c r="BW258" i="3"/>
  <c r="BW259" i="3"/>
  <c r="BW260" i="3"/>
  <c r="BW261" i="3"/>
  <c r="BW262" i="3"/>
  <c r="BW263" i="3"/>
  <c r="BW264" i="3"/>
  <c r="BW265" i="3"/>
  <c r="BW266" i="3"/>
  <c r="BW267" i="3"/>
  <c r="BW268" i="3"/>
  <c r="BW269" i="3"/>
  <c r="BW270" i="3"/>
  <c r="BW271" i="3"/>
  <c r="BW272" i="3"/>
  <c r="BW273" i="3"/>
  <c r="BW274" i="3"/>
  <c r="BW275" i="3"/>
  <c r="BW276" i="3"/>
  <c r="BW277" i="3"/>
  <c r="BW278" i="3"/>
  <c r="BW279" i="3"/>
  <c r="BW280" i="3"/>
  <c r="BW281" i="3"/>
  <c r="BW282" i="3"/>
  <c r="BW283" i="3"/>
  <c r="BW284" i="3"/>
  <c r="BW285" i="3"/>
  <c r="BW286" i="3"/>
  <c r="BW287" i="3"/>
  <c r="BW288" i="3"/>
  <c r="BW289" i="3"/>
  <c r="BW290" i="3"/>
  <c r="BW291" i="3"/>
  <c r="BW292" i="3"/>
  <c r="BW293" i="3"/>
  <c r="BW294" i="3"/>
  <c r="BW295" i="3"/>
  <c r="BW296" i="3"/>
  <c r="BW297" i="3"/>
  <c r="BW298" i="3"/>
  <c r="BW299" i="3"/>
  <c r="BW300" i="3"/>
  <c r="BW301" i="3"/>
  <c r="BW302" i="3"/>
  <c r="BW303" i="3"/>
  <c r="BW304" i="3"/>
  <c r="BW305" i="3"/>
  <c r="BW306" i="3"/>
  <c r="BW307" i="3"/>
  <c r="BW308" i="3"/>
  <c r="BW309" i="3"/>
  <c r="BW310" i="3"/>
  <c r="BW311" i="3"/>
  <c r="BW312" i="3"/>
  <c r="BW313" i="3"/>
  <c r="BW314" i="3"/>
  <c r="BW315" i="3"/>
  <c r="BW316" i="3"/>
  <c r="BW317" i="3"/>
  <c r="BW318" i="3"/>
  <c r="BW319" i="3"/>
  <c r="BW320" i="3"/>
  <c r="BW321" i="3"/>
  <c r="BW322" i="3"/>
  <c r="BW323" i="3"/>
  <c r="BW324" i="3"/>
  <c r="BW325" i="3"/>
  <c r="BW326" i="3"/>
  <c r="BW327" i="3"/>
  <c r="BW328" i="3"/>
  <c r="BW329" i="3"/>
  <c r="BW330" i="3"/>
  <c r="BW331" i="3"/>
  <c r="BW332" i="3"/>
  <c r="BW333" i="3"/>
  <c r="BW334" i="3"/>
  <c r="BW335" i="3"/>
  <c r="BW336" i="3"/>
  <c r="BW337" i="3"/>
  <c r="BW338" i="3"/>
  <c r="BW339" i="3"/>
  <c r="BW340" i="3"/>
  <c r="BW341" i="3"/>
  <c r="BW342" i="3"/>
  <c r="BW343" i="3"/>
  <c r="BW344" i="3"/>
  <c r="BW345" i="3"/>
  <c r="BW346" i="3"/>
  <c r="BW347" i="3"/>
  <c r="BW348" i="3"/>
  <c r="BW349" i="3"/>
  <c r="BW350" i="3"/>
  <c r="BW351" i="3"/>
  <c r="BW352" i="3"/>
  <c r="BW353" i="3"/>
  <c r="BW354" i="3"/>
  <c r="BW355" i="3"/>
  <c r="BW356" i="3"/>
  <c r="BW357" i="3"/>
  <c r="BW358" i="3"/>
  <c r="BW359" i="3"/>
  <c r="BW360" i="3"/>
  <c r="BW361" i="3"/>
  <c r="BW362" i="3"/>
  <c r="BW363" i="3"/>
  <c r="BW364" i="3"/>
  <c r="BW365" i="3"/>
  <c r="BW366" i="3"/>
  <c r="BW367" i="3"/>
  <c r="BW368" i="3"/>
  <c r="BW369" i="3"/>
  <c r="BW370" i="3"/>
  <c r="BW371" i="3"/>
  <c r="BW372" i="3"/>
  <c r="BW373" i="3"/>
  <c r="BW374" i="3"/>
  <c r="BW375" i="3"/>
  <c r="BW376" i="3"/>
  <c r="BW377" i="3"/>
  <c r="BW378" i="3"/>
  <c r="BW379" i="3"/>
  <c r="BW380" i="3"/>
  <c r="BW381" i="3"/>
  <c r="BW382" i="3"/>
  <c r="BW383" i="3"/>
  <c r="BW384" i="3"/>
  <c r="BW385" i="3"/>
  <c r="BW386" i="3"/>
  <c r="BW387" i="3"/>
  <c r="BW388" i="3"/>
  <c r="BW389" i="3"/>
  <c r="BW390" i="3"/>
  <c r="BW391" i="3"/>
  <c r="BW392" i="3"/>
  <c r="BW393" i="3"/>
  <c r="BW394" i="3"/>
  <c r="BW395" i="3"/>
  <c r="BW396" i="3"/>
  <c r="BW397" i="3"/>
  <c r="BW398" i="3"/>
  <c r="BW399" i="3"/>
  <c r="BW400" i="3"/>
  <c r="BW401" i="3"/>
  <c r="BW402" i="3"/>
  <c r="BW403" i="3"/>
  <c r="BW404" i="3"/>
  <c r="BW405" i="3"/>
  <c r="BW406" i="3"/>
  <c r="BW407" i="3"/>
  <c r="BW408" i="3"/>
  <c r="BW409" i="3"/>
  <c r="BW410" i="3"/>
  <c r="BW411" i="3"/>
  <c r="BW412" i="3"/>
  <c r="BW413" i="3"/>
  <c r="BW414" i="3"/>
  <c r="BW415" i="3"/>
  <c r="BW416" i="3"/>
  <c r="BW417" i="3"/>
  <c r="BW418" i="3"/>
  <c r="BW419" i="3"/>
  <c r="BW420" i="3"/>
  <c r="BW421" i="3"/>
  <c r="BW422" i="3"/>
  <c r="BW423" i="3"/>
  <c r="BW424" i="3"/>
  <c r="BW425" i="3"/>
  <c r="BW426" i="3"/>
  <c r="BW427" i="3"/>
  <c r="BW428" i="3"/>
  <c r="BW429" i="3"/>
  <c r="BW430" i="3"/>
  <c r="BW431" i="3"/>
  <c r="BW432" i="3"/>
  <c r="BW433" i="3"/>
  <c r="BW434" i="3"/>
  <c r="BW435" i="3"/>
  <c r="BW436" i="3"/>
  <c r="BW437" i="3"/>
  <c r="BW438" i="3"/>
  <c r="BW439" i="3"/>
  <c r="BW440" i="3"/>
  <c r="BW441" i="3"/>
  <c r="BW442" i="3"/>
  <c r="BW443" i="3"/>
  <c r="BW444" i="3"/>
  <c r="BW445" i="3"/>
  <c r="BW446" i="3"/>
  <c r="BW447" i="3"/>
  <c r="BW448" i="3"/>
  <c r="BW449" i="3"/>
  <c r="BW450" i="3"/>
  <c r="BW451" i="3"/>
  <c r="BW452" i="3"/>
  <c r="BW453" i="3"/>
  <c r="BW454" i="3"/>
  <c r="BW455" i="3"/>
  <c r="BW456" i="3"/>
  <c r="BW457" i="3"/>
  <c r="BW458" i="3"/>
  <c r="BW459" i="3"/>
  <c r="BW460" i="3"/>
  <c r="BW461" i="3"/>
  <c r="BW462" i="3"/>
  <c r="BW463" i="3"/>
  <c r="BW464" i="3"/>
  <c r="BW465" i="3"/>
  <c r="BW466" i="3"/>
  <c r="BW467" i="3"/>
  <c r="BW468" i="3"/>
  <c r="BW469" i="3"/>
  <c r="BW470" i="3"/>
  <c r="BW471" i="3"/>
  <c r="BW472" i="3"/>
  <c r="BW473" i="3"/>
  <c r="BW474" i="3"/>
  <c r="BW475" i="3"/>
  <c r="BW476" i="3"/>
  <c r="BW477" i="3"/>
  <c r="BW478" i="3"/>
  <c r="BW479" i="3"/>
  <c r="BW480" i="3"/>
  <c r="BW481" i="3"/>
  <c r="BW482" i="3"/>
  <c r="BW483" i="3"/>
  <c r="BW484" i="3"/>
  <c r="BW485" i="3"/>
  <c r="BW486" i="3"/>
  <c r="BW487" i="3"/>
  <c r="BW488" i="3"/>
  <c r="BW489" i="3"/>
  <c r="BW490" i="3"/>
  <c r="BW491" i="3"/>
  <c r="BW492" i="3"/>
  <c r="BW493" i="3"/>
  <c r="BW494" i="3"/>
  <c r="BW495" i="3"/>
  <c r="BW496" i="3"/>
  <c r="BW497" i="3"/>
  <c r="BW498" i="3"/>
  <c r="BW499" i="3"/>
  <c r="BW500" i="3"/>
  <c r="BW501" i="3"/>
  <c r="BW502" i="3"/>
  <c r="BW503" i="3"/>
  <c r="BW504" i="3"/>
  <c r="BW505" i="3"/>
  <c r="BW506" i="3"/>
  <c r="BW507" i="3"/>
  <c r="BW508" i="3"/>
  <c r="BW509" i="3"/>
  <c r="BW510" i="3"/>
  <c r="BW511" i="3"/>
  <c r="BW512" i="3"/>
  <c r="BW513" i="3"/>
  <c r="BW514" i="3"/>
  <c r="BW515" i="3"/>
  <c r="BW516" i="3"/>
  <c r="BW517" i="3"/>
  <c r="BW518" i="3"/>
  <c r="BW519" i="3"/>
  <c r="BW520" i="3"/>
  <c r="BW521" i="3"/>
  <c r="BW522" i="3"/>
  <c r="BW523" i="3"/>
  <c r="BW524" i="3"/>
  <c r="BW525" i="3"/>
  <c r="BW526" i="3"/>
  <c r="BW527" i="3"/>
  <c r="BW528" i="3"/>
  <c r="BW529" i="3"/>
  <c r="BW530" i="3"/>
  <c r="BW531" i="3"/>
  <c r="BW532" i="3"/>
  <c r="BW533" i="3"/>
  <c r="BW534" i="3"/>
  <c r="BW535" i="3"/>
  <c r="BW536" i="3"/>
  <c r="BW537" i="3"/>
  <c r="BW538" i="3"/>
  <c r="BW539" i="3"/>
  <c r="BW540" i="3"/>
  <c r="BW541" i="3"/>
  <c r="BW542" i="3"/>
  <c r="BW543" i="3"/>
  <c r="BW544" i="3"/>
  <c r="BW545" i="3"/>
  <c r="BW546" i="3"/>
  <c r="BW547" i="3"/>
  <c r="BW548" i="3"/>
  <c r="BW549" i="3"/>
  <c r="BW550" i="3"/>
  <c r="BW551" i="3"/>
  <c r="BW552" i="3"/>
  <c r="BW553" i="3"/>
  <c r="BW554" i="3"/>
  <c r="BW555" i="3"/>
  <c r="BW556" i="3"/>
  <c r="BW557" i="3"/>
  <c r="BW558" i="3"/>
  <c r="BW559" i="3"/>
  <c r="BW560" i="3"/>
  <c r="BW561" i="3"/>
  <c r="BW562" i="3"/>
  <c r="BW563" i="3"/>
  <c r="BW564" i="3"/>
  <c r="BW565" i="3"/>
  <c r="BW566" i="3"/>
  <c r="BW567" i="3"/>
  <c r="BW568" i="3"/>
  <c r="BW569" i="3"/>
  <c r="BW570" i="3"/>
  <c r="BW571" i="3"/>
  <c r="BW572" i="3"/>
  <c r="BW573" i="3"/>
  <c r="BW574" i="3"/>
  <c r="BW575" i="3"/>
  <c r="BW576" i="3"/>
  <c r="BW577" i="3"/>
  <c r="BW578" i="3"/>
  <c r="BW579" i="3"/>
  <c r="BW580" i="3"/>
  <c r="BW581" i="3"/>
  <c r="BW582" i="3"/>
  <c r="BW583" i="3"/>
  <c r="BW584" i="3"/>
  <c r="BW585" i="3"/>
  <c r="BW586" i="3"/>
  <c r="BW587" i="3"/>
  <c r="BW588" i="3"/>
  <c r="BW589" i="3"/>
  <c r="BW590" i="3"/>
  <c r="BW591" i="3"/>
  <c r="BW592" i="3"/>
  <c r="BW593" i="3"/>
  <c r="BW594" i="3"/>
  <c r="BW595" i="3"/>
  <c r="BW596" i="3"/>
  <c r="BW597" i="3"/>
  <c r="BW598" i="3"/>
  <c r="BW599" i="3"/>
  <c r="BW600" i="3"/>
  <c r="BW601" i="3"/>
  <c r="BW602" i="3"/>
  <c r="BW603" i="3"/>
  <c r="BW604" i="3"/>
  <c r="BW605" i="3"/>
  <c r="BW606" i="3"/>
  <c r="BW607" i="3"/>
  <c r="BW608" i="3"/>
  <c r="BW609" i="3"/>
  <c r="BW610" i="3"/>
  <c r="BW611" i="3"/>
  <c r="BW612" i="3"/>
  <c r="BW613" i="3"/>
  <c r="BW614" i="3"/>
  <c r="BW615" i="3"/>
  <c r="BW616" i="3"/>
  <c r="BW617" i="3"/>
  <c r="BW618" i="3"/>
  <c r="BW619" i="3"/>
  <c r="BW620" i="3"/>
  <c r="BW621" i="3"/>
  <c r="BW622" i="3"/>
  <c r="BW623" i="3"/>
  <c r="BW624" i="3"/>
  <c r="BW625" i="3"/>
  <c r="BW626" i="3"/>
  <c r="BW627" i="3"/>
  <c r="BW628" i="3"/>
  <c r="BW629" i="3"/>
  <c r="BW630" i="3"/>
  <c r="BW631" i="3"/>
  <c r="BW632" i="3"/>
  <c r="BW633" i="3"/>
  <c r="BW634" i="3"/>
  <c r="BW635" i="3"/>
  <c r="BW636" i="3"/>
  <c r="BW637" i="3"/>
  <c r="BW638" i="3"/>
  <c r="BW639" i="3"/>
  <c r="BW640" i="3"/>
  <c r="BW641" i="3"/>
  <c r="BW642" i="3"/>
  <c r="BW643" i="3"/>
  <c r="BW644" i="3"/>
  <c r="BW645" i="3"/>
  <c r="BW646" i="3"/>
  <c r="BW647" i="3"/>
  <c r="BW648" i="3"/>
  <c r="BW649" i="3"/>
  <c r="BW650" i="3"/>
  <c r="BW651" i="3"/>
  <c r="BW652" i="3"/>
  <c r="BW653" i="3"/>
  <c r="BW654" i="3"/>
  <c r="BW655" i="3"/>
  <c r="BW656" i="3"/>
  <c r="BW657" i="3"/>
  <c r="BW658" i="3"/>
  <c r="BW659" i="3"/>
  <c r="BW660" i="3"/>
  <c r="BW661" i="3"/>
  <c r="BW662" i="3"/>
  <c r="BW663" i="3"/>
  <c r="BW664" i="3"/>
  <c r="BW665" i="3"/>
  <c r="BW666" i="3"/>
  <c r="BW667" i="3"/>
  <c r="BW668" i="3"/>
  <c r="BW669" i="3"/>
  <c r="BW670" i="3"/>
  <c r="BW671" i="3"/>
  <c r="BW672" i="3"/>
  <c r="BW673" i="3"/>
  <c r="BW674" i="3"/>
  <c r="BW675" i="3"/>
  <c r="BW676" i="3"/>
  <c r="BW677" i="3"/>
  <c r="BW678" i="3"/>
  <c r="BW679" i="3"/>
  <c r="BW680" i="3"/>
  <c r="BW681" i="3"/>
  <c r="BW682" i="3"/>
  <c r="BW683" i="3"/>
  <c r="BW684" i="3"/>
  <c r="BW685" i="3"/>
  <c r="BW686" i="3"/>
  <c r="BW687" i="3"/>
  <c r="BW688" i="3"/>
  <c r="BW689" i="3"/>
  <c r="BW690" i="3"/>
  <c r="BW691" i="3"/>
  <c r="BW692" i="3"/>
  <c r="BW693" i="3"/>
  <c r="BW694" i="3"/>
  <c r="BW695" i="3"/>
  <c r="BW696" i="3"/>
  <c r="BW697" i="3"/>
  <c r="BW698" i="3"/>
  <c r="BW699" i="3"/>
  <c r="BW700" i="3"/>
  <c r="BW701" i="3"/>
  <c r="BW702" i="3"/>
  <c r="BW703" i="3"/>
  <c r="BW704" i="3"/>
  <c r="BW705" i="3"/>
  <c r="BW706" i="3"/>
  <c r="BW707" i="3"/>
  <c r="BW708" i="3"/>
  <c r="BW709" i="3"/>
  <c r="BW710" i="3"/>
  <c r="BW711" i="3"/>
  <c r="BW712" i="3"/>
  <c r="BW713" i="3"/>
  <c r="BW714" i="3"/>
  <c r="BW715" i="3"/>
  <c r="BW716" i="3"/>
  <c r="BW717" i="3"/>
  <c r="BW718" i="3"/>
  <c r="BW719" i="3"/>
  <c r="BW720" i="3"/>
  <c r="BW721" i="3"/>
  <c r="BW722" i="3"/>
  <c r="BW723" i="3"/>
  <c r="BW724" i="3"/>
  <c r="BW725" i="3"/>
  <c r="BW726" i="3"/>
  <c r="BW727" i="3"/>
  <c r="BW728" i="3"/>
  <c r="BW729" i="3"/>
  <c r="BW730" i="3"/>
  <c r="BW731" i="3"/>
  <c r="BW732" i="3"/>
  <c r="BW733" i="3"/>
  <c r="BW734" i="3"/>
  <c r="BW735" i="3"/>
  <c r="BW736" i="3"/>
  <c r="BW737" i="3"/>
  <c r="BW738" i="3"/>
  <c r="BW739" i="3"/>
  <c r="BW740" i="3"/>
  <c r="BW741" i="3"/>
  <c r="BW742" i="3"/>
  <c r="BW743" i="3"/>
  <c r="BW744" i="3"/>
  <c r="BW745" i="3"/>
  <c r="BW746" i="3"/>
  <c r="BW747" i="3"/>
  <c r="BW748" i="3"/>
  <c r="BW749" i="3"/>
  <c r="BW750" i="3"/>
  <c r="BW751" i="3"/>
  <c r="BW752" i="3"/>
  <c r="BW753" i="3"/>
  <c r="BW754" i="3"/>
  <c r="BW755" i="3"/>
  <c r="BW756" i="3"/>
  <c r="BW757" i="3"/>
  <c r="BW758" i="3"/>
  <c r="BW759" i="3"/>
  <c r="BW760" i="3"/>
  <c r="BW761" i="3"/>
  <c r="BW762" i="3"/>
  <c r="BW763" i="3"/>
  <c r="BW764" i="3"/>
  <c r="BW765" i="3"/>
  <c r="BW766" i="3"/>
  <c r="BW767" i="3"/>
  <c r="BW768" i="3"/>
  <c r="BW769" i="3"/>
  <c r="BW770" i="3"/>
  <c r="BW771" i="3"/>
  <c r="BW772" i="3"/>
  <c r="BW773" i="3"/>
  <c r="BW774" i="3"/>
  <c r="BW775" i="3"/>
  <c r="BW776" i="3"/>
  <c r="BW777" i="3"/>
  <c r="BW778" i="3"/>
  <c r="BW779" i="3"/>
  <c r="BW780" i="3"/>
  <c r="BW781" i="3"/>
  <c r="BW782" i="3"/>
  <c r="BW783" i="3"/>
  <c r="BW784" i="3"/>
  <c r="BW785" i="3"/>
  <c r="BW786" i="3"/>
  <c r="BW787" i="3"/>
  <c r="BW788" i="3"/>
  <c r="BW789" i="3"/>
  <c r="BW790" i="3"/>
  <c r="BW791" i="3"/>
  <c r="BW792" i="3"/>
  <c r="BW793" i="3"/>
  <c r="BW794" i="3"/>
  <c r="BW795" i="3"/>
  <c r="BW796" i="3"/>
  <c r="BW797" i="3"/>
  <c r="BW798" i="3"/>
  <c r="BW799" i="3"/>
  <c r="BW800" i="3"/>
  <c r="BW801" i="3"/>
  <c r="BW802" i="3"/>
  <c r="BW803" i="3"/>
  <c r="BW804" i="3"/>
  <c r="BW805" i="3"/>
  <c r="BW806" i="3"/>
  <c r="BW807" i="3"/>
  <c r="BW808" i="3"/>
  <c r="BW809" i="3"/>
  <c r="BW810" i="3"/>
  <c r="BW811" i="3"/>
  <c r="BW812" i="3"/>
  <c r="BW813" i="3"/>
  <c r="BW814" i="3"/>
  <c r="BW815" i="3"/>
  <c r="BW816" i="3"/>
  <c r="BW817" i="3"/>
  <c r="BW818" i="3"/>
  <c r="BW819" i="3"/>
  <c r="BW820" i="3"/>
  <c r="BW821" i="3"/>
  <c r="BW822" i="3"/>
  <c r="BW823" i="3"/>
  <c r="BW824" i="3"/>
  <c r="BW825" i="3"/>
  <c r="BW826" i="3"/>
  <c r="BW827" i="3"/>
  <c r="BW828" i="3"/>
  <c r="BW829" i="3"/>
  <c r="BW830" i="3"/>
  <c r="BW831" i="3"/>
  <c r="BW832" i="3"/>
  <c r="BW833" i="3"/>
  <c r="BW834" i="3"/>
  <c r="BW835" i="3"/>
  <c r="BW836" i="3"/>
  <c r="BW837" i="3"/>
  <c r="BW838" i="3"/>
  <c r="BW839" i="3"/>
  <c r="BW840" i="3"/>
  <c r="BW841" i="3"/>
  <c r="BW842" i="3"/>
  <c r="BW843" i="3"/>
  <c r="BW844" i="3"/>
  <c r="BW845" i="3"/>
  <c r="BW846" i="3"/>
  <c r="BW847" i="3"/>
  <c r="BW848" i="3"/>
  <c r="BW849" i="3"/>
  <c r="BW850" i="3"/>
  <c r="BW851" i="3"/>
  <c r="BW852" i="3"/>
  <c r="BW853" i="3"/>
  <c r="BW854" i="3"/>
  <c r="BW855" i="3"/>
  <c r="BW856" i="3"/>
  <c r="BW857" i="3"/>
  <c r="BW858" i="3"/>
  <c r="BW859" i="3"/>
  <c r="BW860" i="3"/>
  <c r="BW861" i="3"/>
  <c r="BW862" i="3"/>
  <c r="BW863" i="3"/>
  <c r="BW864" i="3"/>
  <c r="BW865" i="3"/>
  <c r="BW866" i="3"/>
  <c r="BW867" i="3"/>
  <c r="BW868" i="3"/>
  <c r="BW869" i="3"/>
  <c r="BW870" i="3"/>
  <c r="BW871" i="3"/>
  <c r="BW872" i="3"/>
  <c r="BW873" i="3"/>
  <c r="BW874" i="3"/>
  <c r="BW875" i="3"/>
  <c r="BW876" i="3"/>
  <c r="BW877" i="3"/>
  <c r="BW878" i="3"/>
  <c r="BW879" i="3"/>
  <c r="BW880" i="3"/>
  <c r="BW881" i="3"/>
  <c r="BW882" i="3"/>
  <c r="BW883" i="3"/>
  <c r="BW884" i="3"/>
  <c r="BW885" i="3"/>
  <c r="BW886" i="3"/>
  <c r="BW887" i="3"/>
  <c r="BW888" i="3"/>
  <c r="BW889" i="3"/>
  <c r="BW890" i="3"/>
  <c r="BW891" i="3"/>
  <c r="BW892" i="3"/>
  <c r="BW893" i="3"/>
  <c r="BW894" i="3"/>
  <c r="BW895" i="3"/>
  <c r="BW896" i="3"/>
  <c r="BW897" i="3"/>
  <c r="BW898" i="3"/>
  <c r="BW899" i="3"/>
  <c r="BW900" i="3"/>
  <c r="BW901" i="3"/>
  <c r="BW902" i="3"/>
  <c r="BW903" i="3"/>
  <c r="BW904" i="3"/>
  <c r="BW905" i="3"/>
  <c r="BW906" i="3"/>
  <c r="BW907" i="3"/>
  <c r="BW908" i="3"/>
  <c r="BW909" i="3"/>
  <c r="BW910" i="3"/>
  <c r="BW911" i="3"/>
  <c r="BW912" i="3"/>
  <c r="BW913" i="3"/>
  <c r="BW914" i="3"/>
  <c r="BW915" i="3"/>
  <c r="BW916" i="3"/>
  <c r="BW917" i="3"/>
  <c r="BW918" i="3"/>
  <c r="BW919" i="3"/>
  <c r="BW920" i="3"/>
  <c r="BW921" i="3"/>
  <c r="BW922" i="3"/>
  <c r="BW923" i="3"/>
  <c r="BW924" i="3"/>
  <c r="BW925" i="3"/>
  <c r="BW926" i="3"/>
  <c r="BW927" i="3"/>
  <c r="BW928" i="3"/>
  <c r="BW929" i="3"/>
  <c r="BW930" i="3"/>
  <c r="BW931" i="3"/>
  <c r="BW932" i="3"/>
  <c r="BW933" i="3"/>
  <c r="BW934" i="3"/>
  <c r="BW935" i="3"/>
  <c r="BW936" i="3"/>
  <c r="BW937" i="3"/>
  <c r="BW938" i="3"/>
  <c r="BW939" i="3"/>
  <c r="BW940" i="3"/>
  <c r="BW941" i="3"/>
  <c r="BW942" i="3"/>
  <c r="BW943" i="3"/>
  <c r="BW944" i="3"/>
  <c r="BW945" i="3"/>
  <c r="BW946" i="3"/>
  <c r="BW947" i="3"/>
  <c r="BW948" i="3"/>
  <c r="BW949" i="3"/>
  <c r="BW950" i="3"/>
  <c r="BW951" i="3"/>
  <c r="BW952" i="3"/>
  <c r="BW953" i="3"/>
  <c r="BW954" i="3"/>
  <c r="BW955" i="3"/>
  <c r="BW956" i="3"/>
  <c r="BW957" i="3"/>
  <c r="BW958" i="3"/>
  <c r="BW959" i="3"/>
  <c r="BW960" i="3"/>
  <c r="BW961" i="3"/>
  <c r="BW962" i="3"/>
  <c r="BW963" i="3"/>
  <c r="BW964" i="3"/>
  <c r="BW965" i="3"/>
  <c r="BW966" i="3"/>
  <c r="BW967" i="3"/>
  <c r="BW968" i="3"/>
  <c r="BW969" i="3"/>
  <c r="BW970" i="3"/>
  <c r="BW971" i="3"/>
  <c r="BW972" i="3"/>
  <c r="BW973" i="3"/>
  <c r="BW974" i="3"/>
  <c r="BW975" i="3"/>
  <c r="BW976" i="3"/>
  <c r="BW977" i="3"/>
  <c r="BW978" i="3"/>
  <c r="BW979" i="3"/>
  <c r="BW980" i="3"/>
  <c r="BW981" i="3"/>
  <c r="BW982" i="3"/>
  <c r="BW983" i="3"/>
  <c r="BW984" i="3"/>
  <c r="BW985" i="3"/>
  <c r="BW986" i="3"/>
  <c r="BW987" i="3"/>
  <c r="BW988" i="3"/>
  <c r="BW989" i="3"/>
  <c r="BW990" i="3"/>
  <c r="BW991" i="3"/>
  <c r="BW992" i="3"/>
  <c r="BW993" i="3"/>
  <c r="BW994" i="3"/>
  <c r="BW995" i="3"/>
  <c r="BW996" i="3"/>
  <c r="BW997" i="3"/>
  <c r="BW998" i="3"/>
  <c r="BW999" i="3"/>
  <c r="BW1000" i="3"/>
  <c r="BW1001" i="3"/>
  <c r="BW1002" i="3"/>
  <c r="BW1003" i="3"/>
  <c r="BW1004" i="3"/>
  <c r="BW1005" i="3"/>
  <c r="BW1006" i="3"/>
  <c r="BW6" i="3"/>
  <c r="AL6" i="3"/>
  <c r="AK6" i="3"/>
  <c r="AB8" i="2"/>
  <c r="AB12" i="2"/>
  <c r="AB26" i="2"/>
  <c r="AB30" i="2"/>
  <c r="AB31" i="2"/>
  <c r="AB7" i="2"/>
  <c r="F15" i="2"/>
  <c r="F23" i="2"/>
  <c r="AA31" i="2"/>
  <c r="AA30" i="2"/>
  <c r="AA26" i="2"/>
  <c r="AA12" i="2"/>
  <c r="AA8" i="2"/>
  <c r="AA7" i="2"/>
  <c r="X10" i="2"/>
  <c r="Z10" i="2" s="1"/>
  <c r="X11" i="2"/>
  <c r="Z11" i="2" s="1"/>
  <c r="X12" i="2"/>
  <c r="X13" i="2"/>
  <c r="Y13" i="2" s="1"/>
  <c r="X14" i="2"/>
  <c r="Y14" i="2" s="1"/>
  <c r="X15" i="2"/>
  <c r="Y15" i="2" s="1"/>
  <c r="X16" i="2"/>
  <c r="Z16" i="2" s="1"/>
  <c r="X17" i="2"/>
  <c r="Z17" i="2" s="1"/>
  <c r="X18" i="2"/>
  <c r="Y18" i="2" s="1"/>
  <c r="X19" i="2"/>
  <c r="Z19" i="2" s="1"/>
  <c r="X20" i="2"/>
  <c r="Z20" i="2" s="1"/>
  <c r="X21" i="2"/>
  <c r="Z21" i="2" s="1"/>
  <c r="X22" i="2"/>
  <c r="Z22" i="2" s="1"/>
  <c r="X23" i="2"/>
  <c r="Y23" i="2" s="1"/>
  <c r="X24" i="2"/>
  <c r="Z24" i="2" s="1"/>
  <c r="X25" i="2"/>
  <c r="Z25" i="2" s="1"/>
  <c r="X26" i="2"/>
  <c r="X27" i="2"/>
  <c r="Z27" i="2" s="1"/>
  <c r="X28" i="2"/>
  <c r="Y28" i="2" s="1"/>
  <c r="X29" i="2"/>
  <c r="Y29" i="2" s="1"/>
  <c r="X9" i="2"/>
  <c r="Z9" i="2" s="1"/>
  <c r="B31" i="2"/>
  <c r="C31" i="2" s="1"/>
  <c r="A7" i="3"/>
  <c r="B7" i="3" s="1"/>
  <c r="B6" i="3"/>
  <c r="DD8" i="3"/>
  <c r="DD9" i="3"/>
  <c r="DD10" i="3"/>
  <c r="DD11" i="3"/>
  <c r="DD12" i="3"/>
  <c r="DD13" i="3"/>
  <c r="DD14" i="3"/>
  <c r="DD15" i="3"/>
  <c r="DD16" i="3"/>
  <c r="DD17" i="3"/>
  <c r="DD18" i="3"/>
  <c r="DD19" i="3"/>
  <c r="DD20" i="3"/>
  <c r="DD21" i="3"/>
  <c r="DD22" i="3"/>
  <c r="DD23" i="3"/>
  <c r="DD24" i="3"/>
  <c r="DD25" i="3"/>
  <c r="DD26" i="3"/>
  <c r="DD27" i="3"/>
  <c r="DD28" i="3"/>
  <c r="DD29" i="3"/>
  <c r="DD30" i="3"/>
  <c r="DD31" i="3"/>
  <c r="DD32" i="3"/>
  <c r="DD33" i="3"/>
  <c r="DD34" i="3"/>
  <c r="DD35" i="3"/>
  <c r="DD36" i="3"/>
  <c r="DD37" i="3"/>
  <c r="DD38" i="3"/>
  <c r="DD39" i="3"/>
  <c r="DD40" i="3"/>
  <c r="DD41" i="3"/>
  <c r="DD42" i="3"/>
  <c r="DD43" i="3"/>
  <c r="DD44" i="3"/>
  <c r="DD45" i="3"/>
  <c r="DD46" i="3"/>
  <c r="DD47" i="3"/>
  <c r="DD48" i="3"/>
  <c r="DD49" i="3"/>
  <c r="DD50" i="3"/>
  <c r="DD51" i="3"/>
  <c r="DD52" i="3"/>
  <c r="DD53" i="3"/>
  <c r="DD54" i="3"/>
  <c r="DD55" i="3"/>
  <c r="DD56" i="3"/>
  <c r="DD57" i="3"/>
  <c r="DD58" i="3"/>
  <c r="DD59" i="3"/>
  <c r="DD60" i="3"/>
  <c r="DD61" i="3"/>
  <c r="DD62" i="3"/>
  <c r="DD63" i="3"/>
  <c r="DD64" i="3"/>
  <c r="DD65" i="3"/>
  <c r="DD66" i="3"/>
  <c r="DD67" i="3"/>
  <c r="DD68" i="3"/>
  <c r="DD69" i="3"/>
  <c r="DD70" i="3"/>
  <c r="DD71" i="3"/>
  <c r="DD72" i="3"/>
  <c r="DD73" i="3"/>
  <c r="DD74" i="3"/>
  <c r="DD75" i="3"/>
  <c r="DD76" i="3"/>
  <c r="DD77" i="3"/>
  <c r="DD78" i="3"/>
  <c r="DD79" i="3"/>
  <c r="DD80" i="3"/>
  <c r="DD81" i="3"/>
  <c r="DD82" i="3"/>
  <c r="DD83" i="3"/>
  <c r="DD84" i="3"/>
  <c r="DD85" i="3"/>
  <c r="DD86" i="3"/>
  <c r="DD87" i="3"/>
  <c r="DD88" i="3"/>
  <c r="DD89" i="3"/>
  <c r="DD90" i="3"/>
  <c r="DD91" i="3"/>
  <c r="DD92" i="3"/>
  <c r="DD93" i="3"/>
  <c r="DD94" i="3"/>
  <c r="DD95" i="3"/>
  <c r="DD96" i="3"/>
  <c r="DD97" i="3"/>
  <c r="DD98" i="3"/>
  <c r="DD99" i="3"/>
  <c r="DD100" i="3"/>
  <c r="DD101" i="3"/>
  <c r="DD102" i="3"/>
  <c r="DD103" i="3"/>
  <c r="DD104" i="3"/>
  <c r="DD105" i="3"/>
  <c r="DD106" i="3"/>
  <c r="DD107" i="3"/>
  <c r="DD108" i="3"/>
  <c r="DD109" i="3"/>
  <c r="DD110" i="3"/>
  <c r="DD111" i="3"/>
  <c r="DD112" i="3"/>
  <c r="DD113" i="3"/>
  <c r="DD114" i="3"/>
  <c r="DD115" i="3"/>
  <c r="DD116" i="3"/>
  <c r="DD117" i="3"/>
  <c r="DD118" i="3"/>
  <c r="DD119" i="3"/>
  <c r="DD120" i="3"/>
  <c r="DD121" i="3"/>
  <c r="DD122" i="3"/>
  <c r="DD123" i="3"/>
  <c r="DD124" i="3"/>
  <c r="DD125" i="3"/>
  <c r="DD126" i="3"/>
  <c r="DD127" i="3"/>
  <c r="DD128" i="3"/>
  <c r="DD129" i="3"/>
  <c r="DD130" i="3"/>
  <c r="DD131" i="3"/>
  <c r="DD132" i="3"/>
  <c r="DD133" i="3"/>
  <c r="DD134" i="3"/>
  <c r="DD135" i="3"/>
  <c r="DD136" i="3"/>
  <c r="DD137" i="3"/>
  <c r="DD138" i="3"/>
  <c r="DD139" i="3"/>
  <c r="DD140" i="3"/>
  <c r="DD141" i="3"/>
  <c r="DD142" i="3"/>
  <c r="DD143" i="3"/>
  <c r="DD144" i="3"/>
  <c r="DD145" i="3"/>
  <c r="DD146" i="3"/>
  <c r="DD147" i="3"/>
  <c r="DD148" i="3"/>
  <c r="DD149" i="3"/>
  <c r="DD150" i="3"/>
  <c r="DD151" i="3"/>
  <c r="DD152" i="3"/>
  <c r="DD153" i="3"/>
  <c r="DD154" i="3"/>
  <c r="DD155" i="3"/>
  <c r="DD156" i="3"/>
  <c r="DD157" i="3"/>
  <c r="DD158" i="3"/>
  <c r="DD159" i="3"/>
  <c r="DD160" i="3"/>
  <c r="DD161" i="3"/>
  <c r="DD162" i="3"/>
  <c r="DD163" i="3"/>
  <c r="DD164" i="3"/>
  <c r="DD165" i="3"/>
  <c r="DD166" i="3"/>
  <c r="DD167" i="3"/>
  <c r="DD168" i="3"/>
  <c r="DD169" i="3"/>
  <c r="DD170" i="3"/>
  <c r="DD171" i="3"/>
  <c r="DD172" i="3"/>
  <c r="DD173" i="3"/>
  <c r="DD174" i="3"/>
  <c r="DD175" i="3"/>
  <c r="DD176" i="3"/>
  <c r="DD177" i="3"/>
  <c r="DD178" i="3"/>
  <c r="DD179" i="3"/>
  <c r="DD180" i="3"/>
  <c r="DD181" i="3"/>
  <c r="DD182" i="3"/>
  <c r="DD183" i="3"/>
  <c r="DD184" i="3"/>
  <c r="DD185" i="3"/>
  <c r="DD186" i="3"/>
  <c r="DD187" i="3"/>
  <c r="DD188" i="3"/>
  <c r="DD189" i="3"/>
  <c r="DD190" i="3"/>
  <c r="DD191" i="3"/>
  <c r="DD192" i="3"/>
  <c r="DD193" i="3"/>
  <c r="DD194" i="3"/>
  <c r="DD195" i="3"/>
  <c r="DD196" i="3"/>
  <c r="DD197" i="3"/>
  <c r="DD198" i="3"/>
  <c r="DD199" i="3"/>
  <c r="DD200" i="3"/>
  <c r="DD201" i="3"/>
  <c r="DD202" i="3"/>
  <c r="DD203" i="3"/>
  <c r="DD204" i="3"/>
  <c r="DD205" i="3"/>
  <c r="DD206" i="3"/>
  <c r="DD207" i="3"/>
  <c r="DD208" i="3"/>
  <c r="DD209" i="3"/>
  <c r="DD210" i="3"/>
  <c r="DD211" i="3"/>
  <c r="DD212" i="3"/>
  <c r="DD213" i="3"/>
  <c r="DD214" i="3"/>
  <c r="DD215" i="3"/>
  <c r="DD216" i="3"/>
  <c r="DD217" i="3"/>
  <c r="DD218" i="3"/>
  <c r="DD219" i="3"/>
  <c r="DD220" i="3"/>
  <c r="DD221" i="3"/>
  <c r="DD222" i="3"/>
  <c r="DD223" i="3"/>
  <c r="DD224" i="3"/>
  <c r="DD225" i="3"/>
  <c r="DD226" i="3"/>
  <c r="DD227" i="3"/>
  <c r="DD228" i="3"/>
  <c r="DD229" i="3"/>
  <c r="DD230" i="3"/>
  <c r="DD231" i="3"/>
  <c r="DD232" i="3"/>
  <c r="DD233" i="3"/>
  <c r="DD234" i="3"/>
  <c r="DD235" i="3"/>
  <c r="DD236" i="3"/>
  <c r="DD237" i="3"/>
  <c r="DD238" i="3"/>
  <c r="DD239" i="3"/>
  <c r="DD240" i="3"/>
  <c r="DD241" i="3"/>
  <c r="DD242" i="3"/>
  <c r="DD243" i="3"/>
  <c r="DD244" i="3"/>
  <c r="DD245" i="3"/>
  <c r="DD246" i="3"/>
  <c r="DD247" i="3"/>
  <c r="DD248" i="3"/>
  <c r="DD249" i="3"/>
  <c r="DD250" i="3"/>
  <c r="DD251" i="3"/>
  <c r="DD252" i="3"/>
  <c r="DD253" i="3"/>
  <c r="DD254" i="3"/>
  <c r="DD255" i="3"/>
  <c r="DD256" i="3"/>
  <c r="DD257" i="3"/>
  <c r="DD258" i="3"/>
  <c r="DD259" i="3"/>
  <c r="DD260" i="3"/>
  <c r="DD261" i="3"/>
  <c r="DD262" i="3"/>
  <c r="DD263" i="3"/>
  <c r="DD264" i="3"/>
  <c r="DD265" i="3"/>
  <c r="DD266" i="3"/>
  <c r="DD267" i="3"/>
  <c r="DD268" i="3"/>
  <c r="DD269" i="3"/>
  <c r="DD270" i="3"/>
  <c r="DD271" i="3"/>
  <c r="DD272" i="3"/>
  <c r="DD273" i="3"/>
  <c r="DD274" i="3"/>
  <c r="DD275" i="3"/>
  <c r="DD276" i="3"/>
  <c r="DD277" i="3"/>
  <c r="DD278" i="3"/>
  <c r="DD279" i="3"/>
  <c r="DD280" i="3"/>
  <c r="DD281" i="3"/>
  <c r="DD282" i="3"/>
  <c r="DD283" i="3"/>
  <c r="DD284" i="3"/>
  <c r="DD285" i="3"/>
  <c r="DD286" i="3"/>
  <c r="DD287" i="3"/>
  <c r="DD288" i="3"/>
  <c r="DD289" i="3"/>
  <c r="DD290" i="3"/>
  <c r="DD291" i="3"/>
  <c r="DD292" i="3"/>
  <c r="DD293" i="3"/>
  <c r="DD294" i="3"/>
  <c r="DD295" i="3"/>
  <c r="DD296" i="3"/>
  <c r="DD297" i="3"/>
  <c r="DD298" i="3"/>
  <c r="DD299" i="3"/>
  <c r="DD300" i="3"/>
  <c r="DD301" i="3"/>
  <c r="DD302" i="3"/>
  <c r="DD303" i="3"/>
  <c r="DD304" i="3"/>
  <c r="DD305" i="3"/>
  <c r="DD306" i="3"/>
  <c r="DD307" i="3"/>
  <c r="DD308" i="3"/>
  <c r="DD309" i="3"/>
  <c r="DD310" i="3"/>
  <c r="DD311" i="3"/>
  <c r="DD312" i="3"/>
  <c r="DD313" i="3"/>
  <c r="DD314" i="3"/>
  <c r="DD315" i="3"/>
  <c r="DD316" i="3"/>
  <c r="DD317" i="3"/>
  <c r="DD318" i="3"/>
  <c r="DD319" i="3"/>
  <c r="DD320" i="3"/>
  <c r="DD321" i="3"/>
  <c r="DD322" i="3"/>
  <c r="DD323" i="3"/>
  <c r="DD324" i="3"/>
  <c r="DD325" i="3"/>
  <c r="DD326" i="3"/>
  <c r="DD327" i="3"/>
  <c r="DD328" i="3"/>
  <c r="DD329" i="3"/>
  <c r="DD330" i="3"/>
  <c r="DD331" i="3"/>
  <c r="DD332" i="3"/>
  <c r="DD333" i="3"/>
  <c r="DD334" i="3"/>
  <c r="DD335" i="3"/>
  <c r="DD336" i="3"/>
  <c r="DD337" i="3"/>
  <c r="DD338" i="3"/>
  <c r="DD339" i="3"/>
  <c r="DD340" i="3"/>
  <c r="DD341" i="3"/>
  <c r="DD342" i="3"/>
  <c r="DD343" i="3"/>
  <c r="DD344" i="3"/>
  <c r="DD345" i="3"/>
  <c r="DD346" i="3"/>
  <c r="DD347" i="3"/>
  <c r="DD348" i="3"/>
  <c r="DD349" i="3"/>
  <c r="DD350" i="3"/>
  <c r="DD351" i="3"/>
  <c r="DD352" i="3"/>
  <c r="DD353" i="3"/>
  <c r="DD354" i="3"/>
  <c r="DD355" i="3"/>
  <c r="DD356" i="3"/>
  <c r="DD357" i="3"/>
  <c r="DD358" i="3"/>
  <c r="DD359" i="3"/>
  <c r="DD360" i="3"/>
  <c r="DD361" i="3"/>
  <c r="DD362" i="3"/>
  <c r="DD363" i="3"/>
  <c r="DD364" i="3"/>
  <c r="DD365" i="3"/>
  <c r="DD366" i="3"/>
  <c r="DD367" i="3"/>
  <c r="DD368" i="3"/>
  <c r="DD369" i="3"/>
  <c r="DD370" i="3"/>
  <c r="DD371" i="3"/>
  <c r="DD372" i="3"/>
  <c r="DD373" i="3"/>
  <c r="DD374" i="3"/>
  <c r="DD375" i="3"/>
  <c r="DD376" i="3"/>
  <c r="DD377" i="3"/>
  <c r="DD378" i="3"/>
  <c r="DD379" i="3"/>
  <c r="DD380" i="3"/>
  <c r="DD381" i="3"/>
  <c r="DD382" i="3"/>
  <c r="DD383" i="3"/>
  <c r="DD384" i="3"/>
  <c r="DD385" i="3"/>
  <c r="DD386" i="3"/>
  <c r="DD387" i="3"/>
  <c r="DD388" i="3"/>
  <c r="DD389" i="3"/>
  <c r="DD390" i="3"/>
  <c r="DD391" i="3"/>
  <c r="DD392" i="3"/>
  <c r="DD393" i="3"/>
  <c r="DD394" i="3"/>
  <c r="DD395" i="3"/>
  <c r="DD396" i="3"/>
  <c r="DD397" i="3"/>
  <c r="DD398" i="3"/>
  <c r="DD399" i="3"/>
  <c r="DD400" i="3"/>
  <c r="DD401" i="3"/>
  <c r="DD402" i="3"/>
  <c r="DD403" i="3"/>
  <c r="DD404" i="3"/>
  <c r="DD405" i="3"/>
  <c r="DD406" i="3"/>
  <c r="DD407" i="3"/>
  <c r="DD408" i="3"/>
  <c r="DD409" i="3"/>
  <c r="DD410" i="3"/>
  <c r="DD411" i="3"/>
  <c r="DD412" i="3"/>
  <c r="DD413" i="3"/>
  <c r="DD414" i="3"/>
  <c r="DD415" i="3"/>
  <c r="DD416" i="3"/>
  <c r="DD417" i="3"/>
  <c r="DD418" i="3"/>
  <c r="DD419" i="3"/>
  <c r="DD420" i="3"/>
  <c r="DD421" i="3"/>
  <c r="DD422" i="3"/>
  <c r="DD423" i="3"/>
  <c r="DD424" i="3"/>
  <c r="DD425" i="3"/>
  <c r="DD426" i="3"/>
  <c r="DD427" i="3"/>
  <c r="DD428" i="3"/>
  <c r="DD429" i="3"/>
  <c r="DD430" i="3"/>
  <c r="DD431" i="3"/>
  <c r="DD432" i="3"/>
  <c r="DD433" i="3"/>
  <c r="DD434" i="3"/>
  <c r="DD435" i="3"/>
  <c r="DD436" i="3"/>
  <c r="DD437" i="3"/>
  <c r="DD438" i="3"/>
  <c r="DD439" i="3"/>
  <c r="DD440" i="3"/>
  <c r="DD441" i="3"/>
  <c r="DD442" i="3"/>
  <c r="DD443" i="3"/>
  <c r="DD444" i="3"/>
  <c r="DD445" i="3"/>
  <c r="DD446" i="3"/>
  <c r="DD447" i="3"/>
  <c r="DD448" i="3"/>
  <c r="DD449" i="3"/>
  <c r="DD450" i="3"/>
  <c r="DD451" i="3"/>
  <c r="DD452" i="3"/>
  <c r="DD453" i="3"/>
  <c r="DD454" i="3"/>
  <c r="DD455" i="3"/>
  <c r="DD456" i="3"/>
  <c r="DD457" i="3"/>
  <c r="DD458" i="3"/>
  <c r="DD459" i="3"/>
  <c r="DD460" i="3"/>
  <c r="DD461" i="3"/>
  <c r="DD462" i="3"/>
  <c r="DD463" i="3"/>
  <c r="DD464" i="3"/>
  <c r="DD465" i="3"/>
  <c r="DD466" i="3"/>
  <c r="DD467" i="3"/>
  <c r="DD468" i="3"/>
  <c r="DD469" i="3"/>
  <c r="DD470" i="3"/>
  <c r="DD471" i="3"/>
  <c r="DD472" i="3"/>
  <c r="DD473" i="3"/>
  <c r="DD474" i="3"/>
  <c r="DD475" i="3"/>
  <c r="DD476" i="3"/>
  <c r="DD477" i="3"/>
  <c r="DD478" i="3"/>
  <c r="DD479" i="3"/>
  <c r="DD480" i="3"/>
  <c r="DD481" i="3"/>
  <c r="DD482" i="3"/>
  <c r="DD483" i="3"/>
  <c r="DD484" i="3"/>
  <c r="DD485" i="3"/>
  <c r="DD486" i="3"/>
  <c r="DD487" i="3"/>
  <c r="DD488" i="3"/>
  <c r="DD489" i="3"/>
  <c r="DD490" i="3"/>
  <c r="DD491" i="3"/>
  <c r="DD492" i="3"/>
  <c r="DD493" i="3"/>
  <c r="DD494" i="3"/>
  <c r="DD495" i="3"/>
  <c r="DD496" i="3"/>
  <c r="DD497" i="3"/>
  <c r="DD498" i="3"/>
  <c r="DD499" i="3"/>
  <c r="DD500" i="3"/>
  <c r="DD501" i="3"/>
  <c r="DD502" i="3"/>
  <c r="DD503" i="3"/>
  <c r="DD504" i="3"/>
  <c r="DD505" i="3"/>
  <c r="DD506" i="3"/>
  <c r="DD507" i="3"/>
  <c r="DD508" i="3"/>
  <c r="DD509" i="3"/>
  <c r="DD510" i="3"/>
  <c r="DD511" i="3"/>
  <c r="DD512" i="3"/>
  <c r="DD513" i="3"/>
  <c r="DD514" i="3"/>
  <c r="DD515" i="3"/>
  <c r="DD516" i="3"/>
  <c r="DD517" i="3"/>
  <c r="DD518" i="3"/>
  <c r="DD519" i="3"/>
  <c r="DD520" i="3"/>
  <c r="DD521" i="3"/>
  <c r="DD522" i="3"/>
  <c r="DD523" i="3"/>
  <c r="DD524" i="3"/>
  <c r="DD525" i="3"/>
  <c r="DD526" i="3"/>
  <c r="DD527" i="3"/>
  <c r="DD528" i="3"/>
  <c r="DD529" i="3"/>
  <c r="DD530" i="3"/>
  <c r="DD531" i="3"/>
  <c r="DD532" i="3"/>
  <c r="DD533" i="3"/>
  <c r="DD534" i="3"/>
  <c r="DD535" i="3"/>
  <c r="DD536" i="3"/>
  <c r="DD537" i="3"/>
  <c r="DD538" i="3"/>
  <c r="DD539" i="3"/>
  <c r="DD540" i="3"/>
  <c r="DD541" i="3"/>
  <c r="DD542" i="3"/>
  <c r="DD543" i="3"/>
  <c r="DD544" i="3"/>
  <c r="DD545" i="3"/>
  <c r="DD546" i="3"/>
  <c r="DD547" i="3"/>
  <c r="DD548" i="3"/>
  <c r="DD549" i="3"/>
  <c r="DD550" i="3"/>
  <c r="DD551" i="3"/>
  <c r="DD552" i="3"/>
  <c r="DD553" i="3"/>
  <c r="DD554" i="3"/>
  <c r="DD555" i="3"/>
  <c r="DD556" i="3"/>
  <c r="DD557" i="3"/>
  <c r="DD558" i="3"/>
  <c r="DD559" i="3"/>
  <c r="DD560" i="3"/>
  <c r="DD561" i="3"/>
  <c r="DD562" i="3"/>
  <c r="DD563" i="3"/>
  <c r="DD564" i="3"/>
  <c r="DD565" i="3"/>
  <c r="DD566" i="3"/>
  <c r="DD567" i="3"/>
  <c r="DD568" i="3"/>
  <c r="DD569" i="3"/>
  <c r="DD570" i="3"/>
  <c r="DD571" i="3"/>
  <c r="DD572" i="3"/>
  <c r="DD573" i="3"/>
  <c r="DD574" i="3"/>
  <c r="DD575" i="3"/>
  <c r="DD576" i="3"/>
  <c r="DD577" i="3"/>
  <c r="DD578" i="3"/>
  <c r="DD579" i="3"/>
  <c r="DD580" i="3"/>
  <c r="DD581" i="3"/>
  <c r="DD582" i="3"/>
  <c r="DD583" i="3"/>
  <c r="DD584" i="3"/>
  <c r="DD585" i="3"/>
  <c r="DD586" i="3"/>
  <c r="DD587" i="3"/>
  <c r="DD588" i="3"/>
  <c r="DD589" i="3"/>
  <c r="DD590" i="3"/>
  <c r="DD591" i="3"/>
  <c r="DD592" i="3"/>
  <c r="DD593" i="3"/>
  <c r="DD594" i="3"/>
  <c r="DD595" i="3"/>
  <c r="DD596" i="3"/>
  <c r="DD597" i="3"/>
  <c r="DD598" i="3"/>
  <c r="DD599" i="3"/>
  <c r="DD600" i="3"/>
  <c r="DD601" i="3"/>
  <c r="DD602" i="3"/>
  <c r="DD603" i="3"/>
  <c r="DD604" i="3"/>
  <c r="DD605" i="3"/>
  <c r="DD606" i="3"/>
  <c r="DD607" i="3"/>
  <c r="DD608" i="3"/>
  <c r="DD609" i="3"/>
  <c r="DD610" i="3"/>
  <c r="DD611" i="3"/>
  <c r="DD612" i="3"/>
  <c r="DD613" i="3"/>
  <c r="DD614" i="3"/>
  <c r="DD615" i="3"/>
  <c r="DD616" i="3"/>
  <c r="DD617" i="3"/>
  <c r="DD618" i="3"/>
  <c r="DD619" i="3"/>
  <c r="DD620" i="3"/>
  <c r="DD621" i="3"/>
  <c r="DD622" i="3"/>
  <c r="DD623" i="3"/>
  <c r="DD624" i="3"/>
  <c r="DD625" i="3"/>
  <c r="DD626" i="3"/>
  <c r="DD627" i="3"/>
  <c r="DD628" i="3"/>
  <c r="DD629" i="3"/>
  <c r="DD630" i="3"/>
  <c r="DD631" i="3"/>
  <c r="DD632" i="3"/>
  <c r="DD633" i="3"/>
  <c r="DD634" i="3"/>
  <c r="DD635" i="3"/>
  <c r="DD636" i="3"/>
  <c r="DD637" i="3"/>
  <c r="DD638" i="3"/>
  <c r="DD639" i="3"/>
  <c r="DD640" i="3"/>
  <c r="DD641" i="3"/>
  <c r="DD642" i="3"/>
  <c r="DD643" i="3"/>
  <c r="DD644" i="3"/>
  <c r="DD645" i="3"/>
  <c r="DD646" i="3"/>
  <c r="DD647" i="3"/>
  <c r="DD648" i="3"/>
  <c r="DD649" i="3"/>
  <c r="DD650" i="3"/>
  <c r="DD651" i="3"/>
  <c r="DD652" i="3"/>
  <c r="DD653" i="3"/>
  <c r="DD654" i="3"/>
  <c r="DD655" i="3"/>
  <c r="DD656" i="3"/>
  <c r="DD657" i="3"/>
  <c r="DD658" i="3"/>
  <c r="DD659" i="3"/>
  <c r="DD660" i="3"/>
  <c r="DD661" i="3"/>
  <c r="DD662" i="3"/>
  <c r="DD663" i="3"/>
  <c r="DD664" i="3"/>
  <c r="DD665" i="3"/>
  <c r="DD666" i="3"/>
  <c r="DD667" i="3"/>
  <c r="DD668" i="3"/>
  <c r="DD669" i="3"/>
  <c r="DD670" i="3"/>
  <c r="DD671" i="3"/>
  <c r="DD672" i="3"/>
  <c r="DD673" i="3"/>
  <c r="DD674" i="3"/>
  <c r="DD675" i="3"/>
  <c r="DD676" i="3"/>
  <c r="DD677" i="3"/>
  <c r="DD678" i="3"/>
  <c r="DD679" i="3"/>
  <c r="DD680" i="3"/>
  <c r="DD681" i="3"/>
  <c r="DD682" i="3"/>
  <c r="DD683" i="3"/>
  <c r="DD684" i="3"/>
  <c r="DD685" i="3"/>
  <c r="DD686" i="3"/>
  <c r="DD687" i="3"/>
  <c r="DD688" i="3"/>
  <c r="DD689" i="3"/>
  <c r="DD690" i="3"/>
  <c r="DD691" i="3"/>
  <c r="DD692" i="3"/>
  <c r="DD693" i="3"/>
  <c r="DD694" i="3"/>
  <c r="DD695" i="3"/>
  <c r="DD696" i="3"/>
  <c r="DD697" i="3"/>
  <c r="DD698" i="3"/>
  <c r="DD699" i="3"/>
  <c r="DD700" i="3"/>
  <c r="DD701" i="3"/>
  <c r="DD702" i="3"/>
  <c r="DD703" i="3"/>
  <c r="DD704" i="3"/>
  <c r="DD705" i="3"/>
  <c r="DD706" i="3"/>
  <c r="DD707" i="3"/>
  <c r="DD708" i="3"/>
  <c r="DD709" i="3"/>
  <c r="DD710" i="3"/>
  <c r="DD711" i="3"/>
  <c r="DD712" i="3"/>
  <c r="DD713" i="3"/>
  <c r="DD714" i="3"/>
  <c r="DD715" i="3"/>
  <c r="DD716" i="3"/>
  <c r="DD717" i="3"/>
  <c r="DD718" i="3"/>
  <c r="DD719" i="3"/>
  <c r="DD720" i="3"/>
  <c r="DD721" i="3"/>
  <c r="DD722" i="3"/>
  <c r="DD723" i="3"/>
  <c r="DD724" i="3"/>
  <c r="DD725" i="3"/>
  <c r="DD726" i="3"/>
  <c r="DD727" i="3"/>
  <c r="DD728" i="3"/>
  <c r="DD729" i="3"/>
  <c r="DD730" i="3"/>
  <c r="DD731" i="3"/>
  <c r="DD732" i="3"/>
  <c r="DD733" i="3"/>
  <c r="DD734" i="3"/>
  <c r="DD735" i="3"/>
  <c r="DD736" i="3"/>
  <c r="DD737" i="3"/>
  <c r="DD738" i="3"/>
  <c r="DD739" i="3"/>
  <c r="DD740" i="3"/>
  <c r="DD741" i="3"/>
  <c r="DD742" i="3"/>
  <c r="DD743" i="3"/>
  <c r="DD744" i="3"/>
  <c r="DD745" i="3"/>
  <c r="DD746" i="3"/>
  <c r="DD747" i="3"/>
  <c r="DD748" i="3"/>
  <c r="DD749" i="3"/>
  <c r="DD750" i="3"/>
  <c r="DD751" i="3"/>
  <c r="DD752" i="3"/>
  <c r="DD753" i="3"/>
  <c r="DD754" i="3"/>
  <c r="DD755" i="3"/>
  <c r="DD756" i="3"/>
  <c r="DD757" i="3"/>
  <c r="DD758" i="3"/>
  <c r="DD759" i="3"/>
  <c r="DD760" i="3"/>
  <c r="DD761" i="3"/>
  <c r="DD762" i="3"/>
  <c r="DD763" i="3"/>
  <c r="DD764" i="3"/>
  <c r="DD765" i="3"/>
  <c r="DD766" i="3"/>
  <c r="DD767" i="3"/>
  <c r="DD768" i="3"/>
  <c r="DD769" i="3"/>
  <c r="DD770" i="3"/>
  <c r="DD771" i="3"/>
  <c r="DD772" i="3"/>
  <c r="DD773" i="3"/>
  <c r="DD774" i="3"/>
  <c r="DD775" i="3"/>
  <c r="DD776" i="3"/>
  <c r="DD777" i="3"/>
  <c r="DD778" i="3"/>
  <c r="DD779" i="3"/>
  <c r="DD780" i="3"/>
  <c r="DD781" i="3"/>
  <c r="DD782" i="3"/>
  <c r="DD783" i="3"/>
  <c r="DD784" i="3"/>
  <c r="DD785" i="3"/>
  <c r="DD786" i="3"/>
  <c r="DD787" i="3"/>
  <c r="DD788" i="3"/>
  <c r="DD789" i="3"/>
  <c r="DD790" i="3"/>
  <c r="DD791" i="3"/>
  <c r="DD792" i="3"/>
  <c r="DD793" i="3"/>
  <c r="DD794" i="3"/>
  <c r="DD795" i="3"/>
  <c r="DD796" i="3"/>
  <c r="DD797" i="3"/>
  <c r="DD798" i="3"/>
  <c r="DD799" i="3"/>
  <c r="DD800" i="3"/>
  <c r="DD801" i="3"/>
  <c r="DD802" i="3"/>
  <c r="DD803" i="3"/>
  <c r="DD804" i="3"/>
  <c r="DD805" i="3"/>
  <c r="DD806" i="3"/>
  <c r="DD807" i="3"/>
  <c r="DD808" i="3"/>
  <c r="DD809" i="3"/>
  <c r="DD810" i="3"/>
  <c r="DD811" i="3"/>
  <c r="DD812" i="3"/>
  <c r="DD813" i="3"/>
  <c r="DD814" i="3"/>
  <c r="DD815" i="3"/>
  <c r="DD816" i="3"/>
  <c r="DD817" i="3"/>
  <c r="DD818" i="3"/>
  <c r="DD819" i="3"/>
  <c r="DD820" i="3"/>
  <c r="DD821" i="3"/>
  <c r="DD822" i="3"/>
  <c r="DD823" i="3"/>
  <c r="DD824" i="3"/>
  <c r="DD825" i="3"/>
  <c r="DD826" i="3"/>
  <c r="DD827" i="3"/>
  <c r="DD828" i="3"/>
  <c r="DD829" i="3"/>
  <c r="DD830" i="3"/>
  <c r="DD831" i="3"/>
  <c r="DD832" i="3"/>
  <c r="DD833" i="3"/>
  <c r="DD834" i="3"/>
  <c r="DD835" i="3"/>
  <c r="DD836" i="3"/>
  <c r="DD837" i="3"/>
  <c r="DD838" i="3"/>
  <c r="DD839" i="3"/>
  <c r="DD840" i="3"/>
  <c r="DD841" i="3"/>
  <c r="DD842" i="3"/>
  <c r="DD843" i="3"/>
  <c r="DD844" i="3"/>
  <c r="DD845" i="3"/>
  <c r="DD846" i="3"/>
  <c r="DD847" i="3"/>
  <c r="DD848" i="3"/>
  <c r="DD849" i="3"/>
  <c r="DD850" i="3"/>
  <c r="DD851" i="3"/>
  <c r="DD852" i="3"/>
  <c r="DD853" i="3"/>
  <c r="DD854" i="3"/>
  <c r="DD855" i="3"/>
  <c r="DD856" i="3"/>
  <c r="DD857" i="3"/>
  <c r="DD858" i="3"/>
  <c r="DD859" i="3"/>
  <c r="DD860" i="3"/>
  <c r="DD861" i="3"/>
  <c r="DD862" i="3"/>
  <c r="DD863" i="3"/>
  <c r="DD864" i="3"/>
  <c r="DD865" i="3"/>
  <c r="DD866" i="3"/>
  <c r="DD867" i="3"/>
  <c r="DD868" i="3"/>
  <c r="DD869" i="3"/>
  <c r="DD870" i="3"/>
  <c r="DD871" i="3"/>
  <c r="DD872" i="3"/>
  <c r="DD873" i="3"/>
  <c r="DD874" i="3"/>
  <c r="DD875" i="3"/>
  <c r="DD876" i="3"/>
  <c r="DD877" i="3"/>
  <c r="DD878" i="3"/>
  <c r="DD879" i="3"/>
  <c r="DD880" i="3"/>
  <c r="DD881" i="3"/>
  <c r="DD882" i="3"/>
  <c r="DD883" i="3"/>
  <c r="DD884" i="3"/>
  <c r="DD885" i="3"/>
  <c r="DD886" i="3"/>
  <c r="DD887" i="3"/>
  <c r="DD888" i="3"/>
  <c r="DD889" i="3"/>
  <c r="DD890" i="3"/>
  <c r="DD891" i="3"/>
  <c r="DD892" i="3"/>
  <c r="DD893" i="3"/>
  <c r="DD894" i="3"/>
  <c r="DD895" i="3"/>
  <c r="DD896" i="3"/>
  <c r="DD897" i="3"/>
  <c r="DD898" i="3"/>
  <c r="DD899" i="3"/>
  <c r="DD900" i="3"/>
  <c r="DD901" i="3"/>
  <c r="DD902" i="3"/>
  <c r="DD903" i="3"/>
  <c r="DD904" i="3"/>
  <c r="DD905" i="3"/>
  <c r="DD906" i="3"/>
  <c r="DD907" i="3"/>
  <c r="DD908" i="3"/>
  <c r="DD909" i="3"/>
  <c r="DD910" i="3"/>
  <c r="DD911" i="3"/>
  <c r="DD912" i="3"/>
  <c r="DD913" i="3"/>
  <c r="DD914" i="3"/>
  <c r="DD915" i="3"/>
  <c r="DD916" i="3"/>
  <c r="DD917" i="3"/>
  <c r="DD918" i="3"/>
  <c r="DD919" i="3"/>
  <c r="DD920" i="3"/>
  <c r="DD921" i="3"/>
  <c r="DD922" i="3"/>
  <c r="DD923" i="3"/>
  <c r="DD924" i="3"/>
  <c r="DD925" i="3"/>
  <c r="DD926" i="3"/>
  <c r="DD927" i="3"/>
  <c r="DD928" i="3"/>
  <c r="DD929" i="3"/>
  <c r="DD930" i="3"/>
  <c r="DD931" i="3"/>
  <c r="DD932" i="3"/>
  <c r="DD933" i="3"/>
  <c r="DD934" i="3"/>
  <c r="DD935" i="3"/>
  <c r="DD936" i="3"/>
  <c r="DD937" i="3"/>
  <c r="DD938" i="3"/>
  <c r="DD939" i="3"/>
  <c r="DD940" i="3"/>
  <c r="DD941" i="3"/>
  <c r="DD942" i="3"/>
  <c r="DD943" i="3"/>
  <c r="DD944" i="3"/>
  <c r="DD945" i="3"/>
  <c r="DD946" i="3"/>
  <c r="DD947" i="3"/>
  <c r="DD948" i="3"/>
  <c r="DD949" i="3"/>
  <c r="DD950" i="3"/>
  <c r="DD951" i="3"/>
  <c r="DD952" i="3"/>
  <c r="DD953" i="3"/>
  <c r="DD954" i="3"/>
  <c r="DD955" i="3"/>
  <c r="DD956" i="3"/>
  <c r="DD957" i="3"/>
  <c r="DD958" i="3"/>
  <c r="DD959" i="3"/>
  <c r="DD960" i="3"/>
  <c r="DD961" i="3"/>
  <c r="DD962" i="3"/>
  <c r="DD963" i="3"/>
  <c r="DD964" i="3"/>
  <c r="DD965" i="3"/>
  <c r="DD966" i="3"/>
  <c r="DD967" i="3"/>
  <c r="DD968" i="3"/>
  <c r="DD969" i="3"/>
  <c r="DD970" i="3"/>
  <c r="DD971" i="3"/>
  <c r="DD972" i="3"/>
  <c r="DD973" i="3"/>
  <c r="DD974" i="3"/>
  <c r="DD975" i="3"/>
  <c r="DD976" i="3"/>
  <c r="DD977" i="3"/>
  <c r="DD978" i="3"/>
  <c r="DD979" i="3"/>
  <c r="DD980" i="3"/>
  <c r="DD981" i="3"/>
  <c r="DD982" i="3"/>
  <c r="DD983" i="3"/>
  <c r="DD984" i="3"/>
  <c r="DD985" i="3"/>
  <c r="DD986" i="3"/>
  <c r="DD987" i="3"/>
  <c r="DD988" i="3"/>
  <c r="DD989" i="3"/>
  <c r="DD990" i="3"/>
  <c r="DD991" i="3"/>
  <c r="DD992" i="3"/>
  <c r="DD993" i="3"/>
  <c r="DD994" i="3"/>
  <c r="DD995" i="3"/>
  <c r="DD996" i="3"/>
  <c r="DD997" i="3"/>
  <c r="DD998" i="3"/>
  <c r="DD999" i="3"/>
  <c r="DD1000" i="3"/>
  <c r="DD1001" i="3"/>
  <c r="DD1002" i="3"/>
  <c r="DD1003" i="3"/>
  <c r="DD1004" i="3"/>
  <c r="DD1005" i="3"/>
  <c r="DD1006" i="3"/>
  <c r="C1" i="3"/>
  <c r="DA2" i="3" s="1"/>
  <c r="CE7" i="3"/>
  <c r="CF7" i="3"/>
  <c r="CE8" i="3"/>
  <c r="CF8" i="3"/>
  <c r="CE9" i="3"/>
  <c r="CF9" i="3"/>
  <c r="CE10" i="3"/>
  <c r="CF10" i="3"/>
  <c r="CE11" i="3"/>
  <c r="CF11" i="3"/>
  <c r="CE12" i="3"/>
  <c r="CF12" i="3"/>
  <c r="CE13" i="3"/>
  <c r="CF13" i="3"/>
  <c r="CE14" i="3"/>
  <c r="CF14" i="3"/>
  <c r="CE15" i="3"/>
  <c r="CF15" i="3"/>
  <c r="CE16" i="3"/>
  <c r="CF16" i="3"/>
  <c r="CE17" i="3"/>
  <c r="CF17" i="3"/>
  <c r="CE18" i="3"/>
  <c r="CF18" i="3"/>
  <c r="CE19" i="3"/>
  <c r="CF19" i="3"/>
  <c r="CE20" i="3"/>
  <c r="CF20" i="3"/>
  <c r="CE21" i="3"/>
  <c r="CF21" i="3"/>
  <c r="CE22" i="3"/>
  <c r="CF22" i="3"/>
  <c r="CE23" i="3"/>
  <c r="CF23" i="3"/>
  <c r="CE24" i="3"/>
  <c r="CF24" i="3"/>
  <c r="CE25" i="3"/>
  <c r="CF25" i="3"/>
  <c r="CE26" i="3"/>
  <c r="CF26" i="3"/>
  <c r="CE27" i="3"/>
  <c r="CF27" i="3"/>
  <c r="CE28" i="3"/>
  <c r="CF28" i="3"/>
  <c r="CE29" i="3"/>
  <c r="CF29" i="3"/>
  <c r="CE30" i="3"/>
  <c r="CF30" i="3"/>
  <c r="CE31" i="3"/>
  <c r="CF31" i="3"/>
  <c r="CE32" i="3"/>
  <c r="CF32" i="3"/>
  <c r="CE33" i="3"/>
  <c r="CF33" i="3"/>
  <c r="CE34" i="3"/>
  <c r="CF34" i="3"/>
  <c r="CE35" i="3"/>
  <c r="CF35" i="3"/>
  <c r="CE36" i="3"/>
  <c r="CF36" i="3"/>
  <c r="CE37" i="3"/>
  <c r="CF37" i="3"/>
  <c r="CE38" i="3"/>
  <c r="CF38" i="3"/>
  <c r="CE39" i="3"/>
  <c r="CF39" i="3"/>
  <c r="CE40" i="3"/>
  <c r="CF40" i="3"/>
  <c r="CE41" i="3"/>
  <c r="CF41" i="3"/>
  <c r="CE42" i="3"/>
  <c r="CF42" i="3"/>
  <c r="CE43" i="3"/>
  <c r="CF43" i="3"/>
  <c r="CE44" i="3"/>
  <c r="CF44" i="3"/>
  <c r="CE45" i="3"/>
  <c r="CF45" i="3"/>
  <c r="CE46" i="3"/>
  <c r="CF46" i="3"/>
  <c r="CE47" i="3"/>
  <c r="CF47" i="3"/>
  <c r="CE48" i="3"/>
  <c r="CF48" i="3"/>
  <c r="CE49" i="3"/>
  <c r="CF49" i="3"/>
  <c r="CE50" i="3"/>
  <c r="CF50" i="3"/>
  <c r="CE51" i="3"/>
  <c r="CF51" i="3"/>
  <c r="CE52" i="3"/>
  <c r="CF52" i="3"/>
  <c r="CE53" i="3"/>
  <c r="CF53" i="3"/>
  <c r="CE54" i="3"/>
  <c r="CF54" i="3"/>
  <c r="CE55" i="3"/>
  <c r="CF55" i="3"/>
  <c r="CE56" i="3"/>
  <c r="CF56" i="3"/>
  <c r="CE57" i="3"/>
  <c r="CF57" i="3"/>
  <c r="CE58" i="3"/>
  <c r="CF58" i="3"/>
  <c r="CE59" i="3"/>
  <c r="CF59" i="3"/>
  <c r="CE60" i="3"/>
  <c r="CF60" i="3"/>
  <c r="CE61" i="3"/>
  <c r="CF61" i="3"/>
  <c r="CE62" i="3"/>
  <c r="CF62" i="3"/>
  <c r="CE63" i="3"/>
  <c r="CF63" i="3"/>
  <c r="CE64" i="3"/>
  <c r="CF64" i="3"/>
  <c r="CE65" i="3"/>
  <c r="CF65" i="3"/>
  <c r="CE66" i="3"/>
  <c r="CF66" i="3"/>
  <c r="CE67" i="3"/>
  <c r="CF67" i="3"/>
  <c r="CE68" i="3"/>
  <c r="CF68" i="3"/>
  <c r="CE69" i="3"/>
  <c r="CF69" i="3"/>
  <c r="CE70" i="3"/>
  <c r="CF70" i="3"/>
  <c r="CE71" i="3"/>
  <c r="CF71" i="3"/>
  <c r="CE72" i="3"/>
  <c r="CF72" i="3"/>
  <c r="CE73" i="3"/>
  <c r="CF73" i="3"/>
  <c r="CE74" i="3"/>
  <c r="CF74" i="3"/>
  <c r="CE75" i="3"/>
  <c r="CF75" i="3"/>
  <c r="CE76" i="3"/>
  <c r="CF76" i="3"/>
  <c r="CE77" i="3"/>
  <c r="CF77" i="3"/>
  <c r="CE78" i="3"/>
  <c r="CF78" i="3"/>
  <c r="CE79" i="3"/>
  <c r="CF79" i="3"/>
  <c r="CE80" i="3"/>
  <c r="CF80" i="3"/>
  <c r="CE81" i="3"/>
  <c r="CF81" i="3"/>
  <c r="CE82" i="3"/>
  <c r="CF82" i="3"/>
  <c r="CE83" i="3"/>
  <c r="CF83" i="3"/>
  <c r="CE84" i="3"/>
  <c r="CF84" i="3"/>
  <c r="CE85" i="3"/>
  <c r="CF85" i="3"/>
  <c r="CE86" i="3"/>
  <c r="CF86" i="3"/>
  <c r="CE87" i="3"/>
  <c r="CF87" i="3"/>
  <c r="CE88" i="3"/>
  <c r="CF88" i="3"/>
  <c r="CE89" i="3"/>
  <c r="CF89" i="3"/>
  <c r="CE90" i="3"/>
  <c r="CF90" i="3"/>
  <c r="CE91" i="3"/>
  <c r="CF91" i="3"/>
  <c r="CE92" i="3"/>
  <c r="CF92" i="3"/>
  <c r="CE93" i="3"/>
  <c r="CF93" i="3"/>
  <c r="CE94" i="3"/>
  <c r="CF94" i="3"/>
  <c r="CE95" i="3"/>
  <c r="CF95" i="3"/>
  <c r="CE96" i="3"/>
  <c r="CF96" i="3"/>
  <c r="CE97" i="3"/>
  <c r="CF97" i="3"/>
  <c r="CE98" i="3"/>
  <c r="CF98" i="3"/>
  <c r="CE99" i="3"/>
  <c r="CF99" i="3"/>
  <c r="CE100" i="3"/>
  <c r="CF100" i="3"/>
  <c r="CE101" i="3"/>
  <c r="CF101" i="3"/>
  <c r="CE102" i="3"/>
  <c r="CF102" i="3"/>
  <c r="CE103" i="3"/>
  <c r="CF103" i="3"/>
  <c r="CE104" i="3"/>
  <c r="CF104" i="3"/>
  <c r="CE105" i="3"/>
  <c r="CF105" i="3"/>
  <c r="CE106" i="3"/>
  <c r="CF106" i="3"/>
  <c r="CE107" i="3"/>
  <c r="CF107" i="3"/>
  <c r="CE108" i="3"/>
  <c r="CF108" i="3"/>
  <c r="CE109" i="3"/>
  <c r="CF109" i="3"/>
  <c r="CE110" i="3"/>
  <c r="CF110" i="3"/>
  <c r="CE111" i="3"/>
  <c r="CF111" i="3"/>
  <c r="CE112" i="3"/>
  <c r="CF112" i="3"/>
  <c r="CE113" i="3"/>
  <c r="CF113" i="3"/>
  <c r="CE114" i="3"/>
  <c r="CF114" i="3"/>
  <c r="CE115" i="3"/>
  <c r="CF115" i="3"/>
  <c r="CE116" i="3"/>
  <c r="CF116" i="3"/>
  <c r="CE117" i="3"/>
  <c r="CF117" i="3"/>
  <c r="CE118" i="3"/>
  <c r="CF118" i="3"/>
  <c r="CE119" i="3"/>
  <c r="CF119" i="3"/>
  <c r="CE120" i="3"/>
  <c r="CF120" i="3"/>
  <c r="CE121" i="3"/>
  <c r="CF121" i="3"/>
  <c r="CE122" i="3"/>
  <c r="CF122" i="3"/>
  <c r="CE123" i="3"/>
  <c r="CF123" i="3"/>
  <c r="CE124" i="3"/>
  <c r="CF124" i="3"/>
  <c r="CE125" i="3"/>
  <c r="CF125" i="3"/>
  <c r="CE126" i="3"/>
  <c r="CF126" i="3"/>
  <c r="CE127" i="3"/>
  <c r="CF127" i="3"/>
  <c r="CE128" i="3"/>
  <c r="CF128" i="3"/>
  <c r="CE129" i="3"/>
  <c r="CF129" i="3"/>
  <c r="CE130" i="3"/>
  <c r="CF130" i="3"/>
  <c r="CE131" i="3"/>
  <c r="CF131" i="3"/>
  <c r="CE132" i="3"/>
  <c r="CF132" i="3"/>
  <c r="CE133" i="3"/>
  <c r="CF133" i="3"/>
  <c r="CE134" i="3"/>
  <c r="CF134" i="3"/>
  <c r="CE135" i="3"/>
  <c r="CF135" i="3"/>
  <c r="CE136" i="3"/>
  <c r="CF136" i="3"/>
  <c r="CE137" i="3"/>
  <c r="CF137" i="3"/>
  <c r="CE138" i="3"/>
  <c r="CF138" i="3"/>
  <c r="CE139" i="3"/>
  <c r="CF139" i="3"/>
  <c r="CE140" i="3"/>
  <c r="CF140" i="3"/>
  <c r="CE141" i="3"/>
  <c r="CF141" i="3"/>
  <c r="CE142" i="3"/>
  <c r="CF142" i="3"/>
  <c r="CE143" i="3"/>
  <c r="CF143" i="3"/>
  <c r="CE144" i="3"/>
  <c r="CF144" i="3"/>
  <c r="CE145" i="3"/>
  <c r="CF145" i="3"/>
  <c r="CE146" i="3"/>
  <c r="CF146" i="3"/>
  <c r="CE147" i="3"/>
  <c r="CF147" i="3"/>
  <c r="CE148" i="3"/>
  <c r="CF148" i="3"/>
  <c r="CE149" i="3"/>
  <c r="CF149" i="3"/>
  <c r="CE150" i="3"/>
  <c r="CF150" i="3"/>
  <c r="CE151" i="3"/>
  <c r="CF151" i="3"/>
  <c r="CE152" i="3"/>
  <c r="CF152" i="3"/>
  <c r="CE153" i="3"/>
  <c r="CF153" i="3"/>
  <c r="CE154" i="3"/>
  <c r="CF154" i="3"/>
  <c r="CE155" i="3"/>
  <c r="CF155" i="3"/>
  <c r="CE156" i="3"/>
  <c r="CF156" i="3"/>
  <c r="CE157" i="3"/>
  <c r="CF157" i="3"/>
  <c r="CE158" i="3"/>
  <c r="CF158" i="3"/>
  <c r="CE159" i="3"/>
  <c r="CF159" i="3"/>
  <c r="CE160" i="3"/>
  <c r="CF160" i="3"/>
  <c r="CE161" i="3"/>
  <c r="CF161" i="3"/>
  <c r="CE162" i="3"/>
  <c r="CF162" i="3"/>
  <c r="CE163" i="3"/>
  <c r="CF163" i="3"/>
  <c r="CE164" i="3"/>
  <c r="CF164" i="3"/>
  <c r="CE165" i="3"/>
  <c r="CF165" i="3"/>
  <c r="CE166" i="3"/>
  <c r="CF166" i="3"/>
  <c r="CE167" i="3"/>
  <c r="CF167" i="3"/>
  <c r="CE168" i="3"/>
  <c r="CF168" i="3"/>
  <c r="CE169" i="3"/>
  <c r="CF169" i="3"/>
  <c r="CE170" i="3"/>
  <c r="CF170" i="3"/>
  <c r="CE171" i="3"/>
  <c r="CF171" i="3"/>
  <c r="CE172" i="3"/>
  <c r="CF172" i="3"/>
  <c r="CE173" i="3"/>
  <c r="CF173" i="3"/>
  <c r="CE174" i="3"/>
  <c r="CF174" i="3"/>
  <c r="CE175" i="3"/>
  <c r="CF175" i="3"/>
  <c r="CE176" i="3"/>
  <c r="CF176" i="3"/>
  <c r="CE177" i="3"/>
  <c r="CF177" i="3"/>
  <c r="CE178" i="3"/>
  <c r="CF178" i="3"/>
  <c r="CE179" i="3"/>
  <c r="CF179" i="3"/>
  <c r="CE180" i="3"/>
  <c r="CF180" i="3"/>
  <c r="CE181" i="3"/>
  <c r="CF181" i="3"/>
  <c r="CE182" i="3"/>
  <c r="CF182" i="3"/>
  <c r="CE183" i="3"/>
  <c r="CF183" i="3"/>
  <c r="CE184" i="3"/>
  <c r="CF184" i="3"/>
  <c r="CE185" i="3"/>
  <c r="CF185" i="3"/>
  <c r="CE186" i="3"/>
  <c r="CF186" i="3"/>
  <c r="CE187" i="3"/>
  <c r="CF187" i="3"/>
  <c r="CE188" i="3"/>
  <c r="CF188" i="3"/>
  <c r="CE189" i="3"/>
  <c r="CF189" i="3"/>
  <c r="CE190" i="3"/>
  <c r="CF190" i="3"/>
  <c r="CE191" i="3"/>
  <c r="CF191" i="3"/>
  <c r="CE192" i="3"/>
  <c r="CF192" i="3"/>
  <c r="CE193" i="3"/>
  <c r="CF193" i="3"/>
  <c r="CE194" i="3"/>
  <c r="CF194" i="3"/>
  <c r="CE195" i="3"/>
  <c r="CF195" i="3"/>
  <c r="CE196" i="3"/>
  <c r="CF196" i="3"/>
  <c r="CE197" i="3"/>
  <c r="CF197" i="3"/>
  <c r="CE198" i="3"/>
  <c r="CF198" i="3"/>
  <c r="CE199" i="3"/>
  <c r="CF199" i="3"/>
  <c r="CE200" i="3"/>
  <c r="CF200" i="3"/>
  <c r="CE201" i="3"/>
  <c r="CF201" i="3"/>
  <c r="CE202" i="3"/>
  <c r="CF202" i="3"/>
  <c r="CE203" i="3"/>
  <c r="CF203" i="3"/>
  <c r="CE204" i="3"/>
  <c r="CF204" i="3"/>
  <c r="CE205" i="3"/>
  <c r="CF205" i="3"/>
  <c r="CE206" i="3"/>
  <c r="CF206" i="3"/>
  <c r="CE207" i="3"/>
  <c r="CF207" i="3"/>
  <c r="CE208" i="3"/>
  <c r="CF208" i="3"/>
  <c r="CE209" i="3"/>
  <c r="CF209" i="3"/>
  <c r="CE210" i="3"/>
  <c r="CF210" i="3"/>
  <c r="CE211" i="3"/>
  <c r="CF211" i="3"/>
  <c r="CE212" i="3"/>
  <c r="CF212" i="3"/>
  <c r="CE213" i="3"/>
  <c r="CF213" i="3"/>
  <c r="CE214" i="3"/>
  <c r="CF214" i="3"/>
  <c r="CE215" i="3"/>
  <c r="CF215" i="3"/>
  <c r="CE216" i="3"/>
  <c r="CF216" i="3"/>
  <c r="CE217" i="3"/>
  <c r="CF217" i="3"/>
  <c r="CE218" i="3"/>
  <c r="CF218" i="3"/>
  <c r="CE219" i="3"/>
  <c r="CF219" i="3"/>
  <c r="CE220" i="3"/>
  <c r="CF220" i="3"/>
  <c r="CE221" i="3"/>
  <c r="CF221" i="3"/>
  <c r="CE222" i="3"/>
  <c r="CF222" i="3"/>
  <c r="CE223" i="3"/>
  <c r="CF223" i="3"/>
  <c r="CE224" i="3"/>
  <c r="CF224" i="3"/>
  <c r="CE225" i="3"/>
  <c r="CF225" i="3"/>
  <c r="CE226" i="3"/>
  <c r="CF226" i="3"/>
  <c r="CE227" i="3"/>
  <c r="CF227" i="3"/>
  <c r="CE228" i="3"/>
  <c r="CF228" i="3"/>
  <c r="CE229" i="3"/>
  <c r="CF229" i="3"/>
  <c r="CE230" i="3"/>
  <c r="CF230" i="3"/>
  <c r="CE231" i="3"/>
  <c r="CF231" i="3"/>
  <c r="CE232" i="3"/>
  <c r="CF232" i="3"/>
  <c r="CE233" i="3"/>
  <c r="CF233" i="3"/>
  <c r="CE234" i="3"/>
  <c r="CF234" i="3"/>
  <c r="CE235" i="3"/>
  <c r="CF235" i="3"/>
  <c r="CE236" i="3"/>
  <c r="CF236" i="3"/>
  <c r="CE237" i="3"/>
  <c r="CF237" i="3"/>
  <c r="CE238" i="3"/>
  <c r="CF238" i="3"/>
  <c r="CE239" i="3"/>
  <c r="CF239" i="3"/>
  <c r="CE240" i="3"/>
  <c r="CF240" i="3"/>
  <c r="CE241" i="3"/>
  <c r="CF241" i="3"/>
  <c r="CE242" i="3"/>
  <c r="CF242" i="3"/>
  <c r="CE243" i="3"/>
  <c r="CF243" i="3"/>
  <c r="CE244" i="3"/>
  <c r="CF244" i="3"/>
  <c r="CE245" i="3"/>
  <c r="CF245" i="3"/>
  <c r="CE246" i="3"/>
  <c r="CF246" i="3"/>
  <c r="CE247" i="3"/>
  <c r="CF247" i="3"/>
  <c r="CE248" i="3"/>
  <c r="CF248" i="3"/>
  <c r="CE249" i="3"/>
  <c r="CF249" i="3"/>
  <c r="CE250" i="3"/>
  <c r="CF250" i="3"/>
  <c r="CE251" i="3"/>
  <c r="CF251" i="3"/>
  <c r="CE252" i="3"/>
  <c r="CF252" i="3"/>
  <c r="CE253" i="3"/>
  <c r="CF253" i="3"/>
  <c r="CE254" i="3"/>
  <c r="CF254" i="3"/>
  <c r="CE255" i="3"/>
  <c r="CF255" i="3"/>
  <c r="CE256" i="3"/>
  <c r="CF256" i="3"/>
  <c r="CE257" i="3"/>
  <c r="CF257" i="3"/>
  <c r="CE258" i="3"/>
  <c r="CF258" i="3"/>
  <c r="CE259" i="3"/>
  <c r="CF259" i="3"/>
  <c r="CE260" i="3"/>
  <c r="CF260" i="3"/>
  <c r="CE261" i="3"/>
  <c r="CF261" i="3"/>
  <c r="CE262" i="3"/>
  <c r="CF262" i="3"/>
  <c r="CE263" i="3"/>
  <c r="CF263" i="3"/>
  <c r="CE264" i="3"/>
  <c r="CF264" i="3"/>
  <c r="CE265" i="3"/>
  <c r="CF265" i="3"/>
  <c r="CE266" i="3"/>
  <c r="CF266" i="3"/>
  <c r="CE267" i="3"/>
  <c r="CF267" i="3"/>
  <c r="CE268" i="3"/>
  <c r="CF268" i="3"/>
  <c r="CE269" i="3"/>
  <c r="CF269" i="3"/>
  <c r="CE270" i="3"/>
  <c r="CF270" i="3"/>
  <c r="CE271" i="3"/>
  <c r="CF271" i="3"/>
  <c r="CE272" i="3"/>
  <c r="CF272" i="3"/>
  <c r="CE273" i="3"/>
  <c r="CF273" i="3"/>
  <c r="CE274" i="3"/>
  <c r="CF274" i="3"/>
  <c r="CE275" i="3"/>
  <c r="CF275" i="3"/>
  <c r="CE276" i="3"/>
  <c r="CF276" i="3"/>
  <c r="CE277" i="3"/>
  <c r="CF277" i="3"/>
  <c r="CE278" i="3"/>
  <c r="CF278" i="3"/>
  <c r="CE279" i="3"/>
  <c r="CF279" i="3"/>
  <c r="CE280" i="3"/>
  <c r="CF280" i="3"/>
  <c r="CE281" i="3"/>
  <c r="CF281" i="3"/>
  <c r="CE282" i="3"/>
  <c r="CF282" i="3"/>
  <c r="CE283" i="3"/>
  <c r="CF283" i="3"/>
  <c r="CE284" i="3"/>
  <c r="CF284" i="3"/>
  <c r="CE285" i="3"/>
  <c r="CF285" i="3"/>
  <c r="CE286" i="3"/>
  <c r="CF286" i="3"/>
  <c r="CE287" i="3"/>
  <c r="CF287" i="3"/>
  <c r="CE288" i="3"/>
  <c r="CF288" i="3"/>
  <c r="CE289" i="3"/>
  <c r="CF289" i="3"/>
  <c r="CE290" i="3"/>
  <c r="CF290" i="3"/>
  <c r="CE291" i="3"/>
  <c r="CF291" i="3"/>
  <c r="CE292" i="3"/>
  <c r="CF292" i="3"/>
  <c r="CE293" i="3"/>
  <c r="CF293" i="3"/>
  <c r="CE294" i="3"/>
  <c r="CF294" i="3"/>
  <c r="CE295" i="3"/>
  <c r="CF295" i="3"/>
  <c r="CE296" i="3"/>
  <c r="CF296" i="3"/>
  <c r="CE297" i="3"/>
  <c r="CF297" i="3"/>
  <c r="CE298" i="3"/>
  <c r="CF298" i="3"/>
  <c r="CE299" i="3"/>
  <c r="CF299" i="3"/>
  <c r="CE300" i="3"/>
  <c r="CF300" i="3"/>
  <c r="CE301" i="3"/>
  <c r="CF301" i="3"/>
  <c r="CE302" i="3"/>
  <c r="CF302" i="3"/>
  <c r="CE303" i="3"/>
  <c r="CF303" i="3"/>
  <c r="CE304" i="3"/>
  <c r="CF304" i="3"/>
  <c r="CE305" i="3"/>
  <c r="CF305" i="3"/>
  <c r="CE306" i="3"/>
  <c r="CF306" i="3"/>
  <c r="CE307" i="3"/>
  <c r="CF307" i="3"/>
  <c r="CE308" i="3"/>
  <c r="CF308" i="3"/>
  <c r="CE309" i="3"/>
  <c r="CF309" i="3"/>
  <c r="CE310" i="3"/>
  <c r="CF310" i="3"/>
  <c r="CE311" i="3"/>
  <c r="CF311" i="3"/>
  <c r="CE312" i="3"/>
  <c r="CF312" i="3"/>
  <c r="CE313" i="3"/>
  <c r="CF313" i="3"/>
  <c r="CE314" i="3"/>
  <c r="CF314" i="3"/>
  <c r="CE315" i="3"/>
  <c r="CF315" i="3"/>
  <c r="CE316" i="3"/>
  <c r="CF316" i="3"/>
  <c r="CE317" i="3"/>
  <c r="CF317" i="3"/>
  <c r="CE318" i="3"/>
  <c r="CF318" i="3"/>
  <c r="CE319" i="3"/>
  <c r="CF319" i="3"/>
  <c r="CE320" i="3"/>
  <c r="CF320" i="3"/>
  <c r="CE321" i="3"/>
  <c r="CF321" i="3"/>
  <c r="CE322" i="3"/>
  <c r="CF322" i="3"/>
  <c r="CE323" i="3"/>
  <c r="CF323" i="3"/>
  <c r="CE324" i="3"/>
  <c r="CF324" i="3"/>
  <c r="CE325" i="3"/>
  <c r="CF325" i="3"/>
  <c r="CE326" i="3"/>
  <c r="CF326" i="3"/>
  <c r="CE327" i="3"/>
  <c r="CF327" i="3"/>
  <c r="CE328" i="3"/>
  <c r="CF328" i="3"/>
  <c r="CE329" i="3"/>
  <c r="CF329" i="3"/>
  <c r="CE330" i="3"/>
  <c r="CF330" i="3"/>
  <c r="CE331" i="3"/>
  <c r="CF331" i="3"/>
  <c r="CE332" i="3"/>
  <c r="CF332" i="3"/>
  <c r="CE333" i="3"/>
  <c r="CF333" i="3"/>
  <c r="CE334" i="3"/>
  <c r="CF334" i="3"/>
  <c r="CE335" i="3"/>
  <c r="CF335" i="3"/>
  <c r="CE336" i="3"/>
  <c r="CF336" i="3"/>
  <c r="CE337" i="3"/>
  <c r="CF337" i="3"/>
  <c r="CE338" i="3"/>
  <c r="CF338" i="3"/>
  <c r="CE339" i="3"/>
  <c r="CF339" i="3"/>
  <c r="CE340" i="3"/>
  <c r="CF340" i="3"/>
  <c r="CE341" i="3"/>
  <c r="CF341" i="3"/>
  <c r="CE342" i="3"/>
  <c r="CF342" i="3"/>
  <c r="CE343" i="3"/>
  <c r="CF343" i="3"/>
  <c r="CE344" i="3"/>
  <c r="CF344" i="3"/>
  <c r="CE345" i="3"/>
  <c r="CF345" i="3"/>
  <c r="CE346" i="3"/>
  <c r="CF346" i="3"/>
  <c r="CE347" i="3"/>
  <c r="CF347" i="3"/>
  <c r="CE348" i="3"/>
  <c r="CF348" i="3"/>
  <c r="CE349" i="3"/>
  <c r="CF349" i="3"/>
  <c r="CE350" i="3"/>
  <c r="CF350" i="3"/>
  <c r="CE351" i="3"/>
  <c r="CF351" i="3"/>
  <c r="CE352" i="3"/>
  <c r="CF352" i="3"/>
  <c r="CE353" i="3"/>
  <c r="CF353" i="3"/>
  <c r="CE354" i="3"/>
  <c r="CF354" i="3"/>
  <c r="CE355" i="3"/>
  <c r="CF355" i="3"/>
  <c r="CE356" i="3"/>
  <c r="CF356" i="3"/>
  <c r="CE357" i="3"/>
  <c r="CF357" i="3"/>
  <c r="CE358" i="3"/>
  <c r="CF358" i="3"/>
  <c r="CE359" i="3"/>
  <c r="CF359" i="3"/>
  <c r="CE360" i="3"/>
  <c r="CF360" i="3"/>
  <c r="CE361" i="3"/>
  <c r="CF361" i="3"/>
  <c r="CE362" i="3"/>
  <c r="CF362" i="3"/>
  <c r="CE363" i="3"/>
  <c r="CF363" i="3"/>
  <c r="CE364" i="3"/>
  <c r="CF364" i="3"/>
  <c r="CE365" i="3"/>
  <c r="CF365" i="3"/>
  <c r="CE366" i="3"/>
  <c r="CF366" i="3"/>
  <c r="CE367" i="3"/>
  <c r="CF367" i="3"/>
  <c r="CE368" i="3"/>
  <c r="CF368" i="3"/>
  <c r="CE369" i="3"/>
  <c r="CF369" i="3"/>
  <c r="CE370" i="3"/>
  <c r="CF370" i="3"/>
  <c r="CE371" i="3"/>
  <c r="CF371" i="3"/>
  <c r="CE372" i="3"/>
  <c r="CF372" i="3"/>
  <c r="CE373" i="3"/>
  <c r="CF373" i="3"/>
  <c r="CE374" i="3"/>
  <c r="CF374" i="3"/>
  <c r="CE375" i="3"/>
  <c r="CF375" i="3"/>
  <c r="CE376" i="3"/>
  <c r="CF376" i="3"/>
  <c r="CE377" i="3"/>
  <c r="CF377" i="3"/>
  <c r="CE378" i="3"/>
  <c r="CF378" i="3"/>
  <c r="CE379" i="3"/>
  <c r="CF379" i="3"/>
  <c r="CE380" i="3"/>
  <c r="CF380" i="3"/>
  <c r="CE381" i="3"/>
  <c r="CF381" i="3"/>
  <c r="CE382" i="3"/>
  <c r="CF382" i="3"/>
  <c r="CE383" i="3"/>
  <c r="CF383" i="3"/>
  <c r="CE384" i="3"/>
  <c r="CF384" i="3"/>
  <c r="CE385" i="3"/>
  <c r="CF385" i="3"/>
  <c r="CE386" i="3"/>
  <c r="CF386" i="3"/>
  <c r="CE387" i="3"/>
  <c r="CF387" i="3"/>
  <c r="CE388" i="3"/>
  <c r="CF388" i="3"/>
  <c r="CE389" i="3"/>
  <c r="CF389" i="3"/>
  <c r="CE390" i="3"/>
  <c r="CF390" i="3"/>
  <c r="CE391" i="3"/>
  <c r="CF391" i="3"/>
  <c r="CE392" i="3"/>
  <c r="CF392" i="3"/>
  <c r="CE393" i="3"/>
  <c r="CF393" i="3"/>
  <c r="CE394" i="3"/>
  <c r="CF394" i="3"/>
  <c r="CE395" i="3"/>
  <c r="CF395" i="3"/>
  <c r="CE396" i="3"/>
  <c r="CF396" i="3"/>
  <c r="CE397" i="3"/>
  <c r="CF397" i="3"/>
  <c r="CE398" i="3"/>
  <c r="CF398" i="3"/>
  <c r="CE399" i="3"/>
  <c r="CF399" i="3"/>
  <c r="CE400" i="3"/>
  <c r="CF400" i="3"/>
  <c r="CE401" i="3"/>
  <c r="CF401" i="3"/>
  <c r="CE402" i="3"/>
  <c r="CF402" i="3"/>
  <c r="CE403" i="3"/>
  <c r="CF403" i="3"/>
  <c r="CE404" i="3"/>
  <c r="CF404" i="3"/>
  <c r="CE405" i="3"/>
  <c r="CF405" i="3"/>
  <c r="CE406" i="3"/>
  <c r="CF406" i="3"/>
  <c r="CE407" i="3"/>
  <c r="CF407" i="3"/>
  <c r="CE408" i="3"/>
  <c r="CF408" i="3"/>
  <c r="CE409" i="3"/>
  <c r="CF409" i="3"/>
  <c r="CE410" i="3"/>
  <c r="CF410" i="3"/>
  <c r="CE411" i="3"/>
  <c r="CF411" i="3"/>
  <c r="CE412" i="3"/>
  <c r="CF412" i="3"/>
  <c r="CE413" i="3"/>
  <c r="CF413" i="3"/>
  <c r="CE414" i="3"/>
  <c r="CF414" i="3"/>
  <c r="CE415" i="3"/>
  <c r="CF415" i="3"/>
  <c r="CE416" i="3"/>
  <c r="CF416" i="3"/>
  <c r="CE417" i="3"/>
  <c r="CF417" i="3"/>
  <c r="CE418" i="3"/>
  <c r="CF418" i="3"/>
  <c r="CE419" i="3"/>
  <c r="CF419" i="3"/>
  <c r="CE420" i="3"/>
  <c r="CF420" i="3"/>
  <c r="CE421" i="3"/>
  <c r="CF421" i="3"/>
  <c r="CE422" i="3"/>
  <c r="CF422" i="3"/>
  <c r="CE423" i="3"/>
  <c r="CF423" i="3"/>
  <c r="CE424" i="3"/>
  <c r="CF424" i="3"/>
  <c r="CE425" i="3"/>
  <c r="CF425" i="3"/>
  <c r="CE426" i="3"/>
  <c r="CF426" i="3"/>
  <c r="CE427" i="3"/>
  <c r="CF427" i="3"/>
  <c r="CE428" i="3"/>
  <c r="CF428" i="3"/>
  <c r="CE429" i="3"/>
  <c r="CF429" i="3"/>
  <c r="CE430" i="3"/>
  <c r="CF430" i="3"/>
  <c r="CE431" i="3"/>
  <c r="CF431" i="3"/>
  <c r="CE432" i="3"/>
  <c r="CF432" i="3"/>
  <c r="CE433" i="3"/>
  <c r="CF433" i="3"/>
  <c r="CE434" i="3"/>
  <c r="CF434" i="3"/>
  <c r="CE435" i="3"/>
  <c r="CF435" i="3"/>
  <c r="CE436" i="3"/>
  <c r="CF436" i="3"/>
  <c r="CE437" i="3"/>
  <c r="CF437" i="3"/>
  <c r="CE438" i="3"/>
  <c r="CF438" i="3"/>
  <c r="CE439" i="3"/>
  <c r="CF439" i="3"/>
  <c r="CE440" i="3"/>
  <c r="CF440" i="3"/>
  <c r="CE441" i="3"/>
  <c r="CF441" i="3"/>
  <c r="CE442" i="3"/>
  <c r="CF442" i="3"/>
  <c r="CE443" i="3"/>
  <c r="CF443" i="3"/>
  <c r="CE444" i="3"/>
  <c r="CF444" i="3"/>
  <c r="CE445" i="3"/>
  <c r="CF445" i="3"/>
  <c r="CE446" i="3"/>
  <c r="CF446" i="3"/>
  <c r="CE447" i="3"/>
  <c r="CF447" i="3"/>
  <c r="CE448" i="3"/>
  <c r="CF448" i="3"/>
  <c r="CE449" i="3"/>
  <c r="CF449" i="3"/>
  <c r="CE450" i="3"/>
  <c r="CF450" i="3"/>
  <c r="CE451" i="3"/>
  <c r="CF451" i="3"/>
  <c r="CE452" i="3"/>
  <c r="CF452" i="3"/>
  <c r="CE453" i="3"/>
  <c r="CF453" i="3"/>
  <c r="CE454" i="3"/>
  <c r="CF454" i="3"/>
  <c r="CE455" i="3"/>
  <c r="CF455" i="3"/>
  <c r="CE456" i="3"/>
  <c r="CF456" i="3"/>
  <c r="CE457" i="3"/>
  <c r="CF457" i="3"/>
  <c r="CE458" i="3"/>
  <c r="CF458" i="3"/>
  <c r="CE459" i="3"/>
  <c r="CF459" i="3"/>
  <c r="CE460" i="3"/>
  <c r="CF460" i="3"/>
  <c r="CE461" i="3"/>
  <c r="CF461" i="3"/>
  <c r="CE462" i="3"/>
  <c r="CF462" i="3"/>
  <c r="CE463" i="3"/>
  <c r="CF463" i="3"/>
  <c r="CE464" i="3"/>
  <c r="CF464" i="3"/>
  <c r="CE465" i="3"/>
  <c r="CF465" i="3"/>
  <c r="CE466" i="3"/>
  <c r="CF466" i="3"/>
  <c r="CE467" i="3"/>
  <c r="CF467" i="3"/>
  <c r="CE468" i="3"/>
  <c r="CF468" i="3"/>
  <c r="CE469" i="3"/>
  <c r="CF469" i="3"/>
  <c r="CE470" i="3"/>
  <c r="CF470" i="3"/>
  <c r="CE471" i="3"/>
  <c r="CF471" i="3"/>
  <c r="CE472" i="3"/>
  <c r="CF472" i="3"/>
  <c r="CE473" i="3"/>
  <c r="CF473" i="3"/>
  <c r="CE474" i="3"/>
  <c r="CF474" i="3"/>
  <c r="CE475" i="3"/>
  <c r="CF475" i="3"/>
  <c r="CE476" i="3"/>
  <c r="CF476" i="3"/>
  <c r="CE477" i="3"/>
  <c r="CF477" i="3"/>
  <c r="CE478" i="3"/>
  <c r="CF478" i="3"/>
  <c r="CE479" i="3"/>
  <c r="CF479" i="3"/>
  <c r="CE480" i="3"/>
  <c r="CF480" i="3"/>
  <c r="CE481" i="3"/>
  <c r="CF481" i="3"/>
  <c r="CE482" i="3"/>
  <c r="CF482" i="3"/>
  <c r="CE483" i="3"/>
  <c r="CF483" i="3"/>
  <c r="CE484" i="3"/>
  <c r="CF484" i="3"/>
  <c r="CE485" i="3"/>
  <c r="CF485" i="3"/>
  <c r="CE486" i="3"/>
  <c r="CF486" i="3"/>
  <c r="CE487" i="3"/>
  <c r="CF487" i="3"/>
  <c r="CE488" i="3"/>
  <c r="CF488" i="3"/>
  <c r="CE489" i="3"/>
  <c r="CF489" i="3"/>
  <c r="CE490" i="3"/>
  <c r="CF490" i="3"/>
  <c r="CE491" i="3"/>
  <c r="CF491" i="3"/>
  <c r="CE492" i="3"/>
  <c r="CF492" i="3"/>
  <c r="CE493" i="3"/>
  <c r="CF493" i="3"/>
  <c r="CE494" i="3"/>
  <c r="CF494" i="3"/>
  <c r="CE495" i="3"/>
  <c r="CF495" i="3"/>
  <c r="CE496" i="3"/>
  <c r="CF496" i="3"/>
  <c r="CE497" i="3"/>
  <c r="CF497" i="3"/>
  <c r="CE498" i="3"/>
  <c r="CF498" i="3"/>
  <c r="CE499" i="3"/>
  <c r="CF499" i="3"/>
  <c r="CE500" i="3"/>
  <c r="CF500" i="3"/>
  <c r="CE501" i="3"/>
  <c r="CF501" i="3"/>
  <c r="CE502" i="3"/>
  <c r="CF502" i="3"/>
  <c r="CE503" i="3"/>
  <c r="CF503" i="3"/>
  <c r="CE504" i="3"/>
  <c r="CF504" i="3"/>
  <c r="CE505" i="3"/>
  <c r="CF505" i="3"/>
  <c r="CE506" i="3"/>
  <c r="CF506" i="3"/>
  <c r="CE507" i="3"/>
  <c r="CF507" i="3"/>
  <c r="CE508" i="3"/>
  <c r="CF508" i="3"/>
  <c r="CE509" i="3"/>
  <c r="CF509" i="3"/>
  <c r="CE510" i="3"/>
  <c r="CF510" i="3"/>
  <c r="CE511" i="3"/>
  <c r="CF511" i="3"/>
  <c r="CE512" i="3"/>
  <c r="CF512" i="3"/>
  <c r="CE513" i="3"/>
  <c r="CF513" i="3"/>
  <c r="CE514" i="3"/>
  <c r="CF514" i="3"/>
  <c r="CE515" i="3"/>
  <c r="CF515" i="3"/>
  <c r="CE516" i="3"/>
  <c r="CF516" i="3"/>
  <c r="CE517" i="3"/>
  <c r="CF517" i="3"/>
  <c r="CE518" i="3"/>
  <c r="CF518" i="3"/>
  <c r="CE519" i="3"/>
  <c r="CF519" i="3"/>
  <c r="CE520" i="3"/>
  <c r="CF520" i="3"/>
  <c r="CE521" i="3"/>
  <c r="CF521" i="3"/>
  <c r="CE522" i="3"/>
  <c r="CF522" i="3"/>
  <c r="CE523" i="3"/>
  <c r="CF523" i="3"/>
  <c r="CE524" i="3"/>
  <c r="CF524" i="3"/>
  <c r="CE525" i="3"/>
  <c r="CF525" i="3"/>
  <c r="CE526" i="3"/>
  <c r="CF526" i="3"/>
  <c r="CE527" i="3"/>
  <c r="CF527" i="3"/>
  <c r="CE528" i="3"/>
  <c r="CF528" i="3"/>
  <c r="CE529" i="3"/>
  <c r="CF529" i="3"/>
  <c r="CE530" i="3"/>
  <c r="CF530" i="3"/>
  <c r="CE531" i="3"/>
  <c r="CF531" i="3"/>
  <c r="CE532" i="3"/>
  <c r="CF532" i="3"/>
  <c r="CE533" i="3"/>
  <c r="CF533" i="3"/>
  <c r="CE534" i="3"/>
  <c r="CF534" i="3"/>
  <c r="CE535" i="3"/>
  <c r="CF535" i="3"/>
  <c r="CE536" i="3"/>
  <c r="CF536" i="3"/>
  <c r="CE537" i="3"/>
  <c r="CF537" i="3"/>
  <c r="CE538" i="3"/>
  <c r="CF538" i="3"/>
  <c r="CE539" i="3"/>
  <c r="CF539" i="3"/>
  <c r="CE540" i="3"/>
  <c r="CF540" i="3"/>
  <c r="CE541" i="3"/>
  <c r="CF541" i="3"/>
  <c r="CE542" i="3"/>
  <c r="CF542" i="3"/>
  <c r="CE543" i="3"/>
  <c r="CF543" i="3"/>
  <c r="CE544" i="3"/>
  <c r="CF544" i="3"/>
  <c r="CE545" i="3"/>
  <c r="CF545" i="3"/>
  <c r="CE546" i="3"/>
  <c r="CF546" i="3"/>
  <c r="CE547" i="3"/>
  <c r="CF547" i="3"/>
  <c r="CE548" i="3"/>
  <c r="CF548" i="3"/>
  <c r="CE549" i="3"/>
  <c r="CF549" i="3"/>
  <c r="CE550" i="3"/>
  <c r="CF550" i="3"/>
  <c r="CE551" i="3"/>
  <c r="CF551" i="3"/>
  <c r="CE552" i="3"/>
  <c r="CF552" i="3"/>
  <c r="CE553" i="3"/>
  <c r="CF553" i="3"/>
  <c r="CE554" i="3"/>
  <c r="CF554" i="3"/>
  <c r="CE555" i="3"/>
  <c r="CF555" i="3"/>
  <c r="CE556" i="3"/>
  <c r="CF556" i="3"/>
  <c r="CE557" i="3"/>
  <c r="CF557" i="3"/>
  <c r="CE558" i="3"/>
  <c r="CF558" i="3"/>
  <c r="CE559" i="3"/>
  <c r="CF559" i="3"/>
  <c r="CE560" i="3"/>
  <c r="CF560" i="3"/>
  <c r="CE561" i="3"/>
  <c r="CF561" i="3"/>
  <c r="CE562" i="3"/>
  <c r="CF562" i="3"/>
  <c r="CE563" i="3"/>
  <c r="CF563" i="3"/>
  <c r="CE564" i="3"/>
  <c r="CF564" i="3"/>
  <c r="CE565" i="3"/>
  <c r="CF565" i="3"/>
  <c r="CE566" i="3"/>
  <c r="CF566" i="3"/>
  <c r="CE567" i="3"/>
  <c r="CF567" i="3"/>
  <c r="CE568" i="3"/>
  <c r="CF568" i="3"/>
  <c r="CE569" i="3"/>
  <c r="CF569" i="3"/>
  <c r="CE570" i="3"/>
  <c r="CF570" i="3"/>
  <c r="CE571" i="3"/>
  <c r="CF571" i="3"/>
  <c r="CE572" i="3"/>
  <c r="CF572" i="3"/>
  <c r="CE573" i="3"/>
  <c r="CF573" i="3"/>
  <c r="CE574" i="3"/>
  <c r="CF574" i="3"/>
  <c r="CE575" i="3"/>
  <c r="CF575" i="3"/>
  <c r="CE576" i="3"/>
  <c r="CF576" i="3"/>
  <c r="CE577" i="3"/>
  <c r="CF577" i="3"/>
  <c r="CE578" i="3"/>
  <c r="CF578" i="3"/>
  <c r="CE579" i="3"/>
  <c r="CF579" i="3"/>
  <c r="CE580" i="3"/>
  <c r="CF580" i="3"/>
  <c r="CE581" i="3"/>
  <c r="CF581" i="3"/>
  <c r="CE582" i="3"/>
  <c r="CF582" i="3"/>
  <c r="CE583" i="3"/>
  <c r="CF583" i="3"/>
  <c r="CE584" i="3"/>
  <c r="CF584" i="3"/>
  <c r="CE585" i="3"/>
  <c r="CF585" i="3"/>
  <c r="CE586" i="3"/>
  <c r="CF586" i="3"/>
  <c r="CE587" i="3"/>
  <c r="CF587" i="3"/>
  <c r="CE588" i="3"/>
  <c r="CF588" i="3"/>
  <c r="CE589" i="3"/>
  <c r="CF589" i="3"/>
  <c r="CE590" i="3"/>
  <c r="CF590" i="3"/>
  <c r="CE591" i="3"/>
  <c r="CF591" i="3"/>
  <c r="CE592" i="3"/>
  <c r="CF592" i="3"/>
  <c r="CE593" i="3"/>
  <c r="CF593" i="3"/>
  <c r="CE594" i="3"/>
  <c r="CF594" i="3"/>
  <c r="CE595" i="3"/>
  <c r="CF595" i="3"/>
  <c r="CE596" i="3"/>
  <c r="CF596" i="3"/>
  <c r="CE597" i="3"/>
  <c r="CF597" i="3"/>
  <c r="CE598" i="3"/>
  <c r="CF598" i="3"/>
  <c r="CE599" i="3"/>
  <c r="CF599" i="3"/>
  <c r="CE600" i="3"/>
  <c r="CF600" i="3"/>
  <c r="CE601" i="3"/>
  <c r="CF601" i="3"/>
  <c r="CE602" i="3"/>
  <c r="CF602" i="3"/>
  <c r="CE603" i="3"/>
  <c r="CF603" i="3"/>
  <c r="CE604" i="3"/>
  <c r="CF604" i="3"/>
  <c r="CE605" i="3"/>
  <c r="CF605" i="3"/>
  <c r="CE606" i="3"/>
  <c r="CF606" i="3"/>
  <c r="CE607" i="3"/>
  <c r="CF607" i="3"/>
  <c r="CE608" i="3"/>
  <c r="CF608" i="3"/>
  <c r="CE609" i="3"/>
  <c r="CF609" i="3"/>
  <c r="CE610" i="3"/>
  <c r="CF610" i="3"/>
  <c r="CE611" i="3"/>
  <c r="CF611" i="3"/>
  <c r="CE612" i="3"/>
  <c r="CF612" i="3"/>
  <c r="CE613" i="3"/>
  <c r="CF613" i="3"/>
  <c r="CE614" i="3"/>
  <c r="CF614" i="3"/>
  <c r="CE615" i="3"/>
  <c r="CF615" i="3"/>
  <c r="CE616" i="3"/>
  <c r="CF616" i="3"/>
  <c r="CE617" i="3"/>
  <c r="CF617" i="3"/>
  <c r="CE618" i="3"/>
  <c r="CF618" i="3"/>
  <c r="CE619" i="3"/>
  <c r="CF619" i="3"/>
  <c r="CE620" i="3"/>
  <c r="CF620" i="3"/>
  <c r="CE621" i="3"/>
  <c r="CF621" i="3"/>
  <c r="CE622" i="3"/>
  <c r="CF622" i="3"/>
  <c r="CE623" i="3"/>
  <c r="CF623" i="3"/>
  <c r="CE624" i="3"/>
  <c r="CF624" i="3"/>
  <c r="CE625" i="3"/>
  <c r="CF625" i="3"/>
  <c r="CE626" i="3"/>
  <c r="CF626" i="3"/>
  <c r="CE627" i="3"/>
  <c r="CF627" i="3"/>
  <c r="CE628" i="3"/>
  <c r="CF628" i="3"/>
  <c r="CE629" i="3"/>
  <c r="CF629" i="3"/>
  <c r="CE630" i="3"/>
  <c r="CF630" i="3"/>
  <c r="CE631" i="3"/>
  <c r="CF631" i="3"/>
  <c r="CE632" i="3"/>
  <c r="CF632" i="3"/>
  <c r="CE633" i="3"/>
  <c r="CF633" i="3"/>
  <c r="CE634" i="3"/>
  <c r="CF634" i="3"/>
  <c r="CE635" i="3"/>
  <c r="CF635" i="3"/>
  <c r="CE636" i="3"/>
  <c r="CF636" i="3"/>
  <c r="CE637" i="3"/>
  <c r="CF637" i="3"/>
  <c r="CE638" i="3"/>
  <c r="CF638" i="3"/>
  <c r="CE639" i="3"/>
  <c r="CF639" i="3"/>
  <c r="CE640" i="3"/>
  <c r="CF640" i="3"/>
  <c r="CE641" i="3"/>
  <c r="CF641" i="3"/>
  <c r="CE642" i="3"/>
  <c r="CF642" i="3"/>
  <c r="CE643" i="3"/>
  <c r="CF643" i="3"/>
  <c r="CE644" i="3"/>
  <c r="CF644" i="3"/>
  <c r="CE645" i="3"/>
  <c r="CF645" i="3"/>
  <c r="CE646" i="3"/>
  <c r="CF646" i="3"/>
  <c r="CE647" i="3"/>
  <c r="CF647" i="3"/>
  <c r="CE648" i="3"/>
  <c r="CF648" i="3"/>
  <c r="CE649" i="3"/>
  <c r="CF649" i="3"/>
  <c r="CE650" i="3"/>
  <c r="CF650" i="3"/>
  <c r="CE651" i="3"/>
  <c r="CF651" i="3"/>
  <c r="CE652" i="3"/>
  <c r="CF652" i="3"/>
  <c r="CE653" i="3"/>
  <c r="CF653" i="3"/>
  <c r="CE654" i="3"/>
  <c r="CF654" i="3"/>
  <c r="CE655" i="3"/>
  <c r="CF655" i="3"/>
  <c r="CE656" i="3"/>
  <c r="CF656" i="3"/>
  <c r="CE657" i="3"/>
  <c r="CF657" i="3"/>
  <c r="CE658" i="3"/>
  <c r="CF658" i="3"/>
  <c r="CE659" i="3"/>
  <c r="CF659" i="3"/>
  <c r="CE660" i="3"/>
  <c r="CF660" i="3"/>
  <c r="CE661" i="3"/>
  <c r="CF661" i="3"/>
  <c r="CE662" i="3"/>
  <c r="CF662" i="3"/>
  <c r="CE663" i="3"/>
  <c r="CF663" i="3"/>
  <c r="CE664" i="3"/>
  <c r="CF664" i="3"/>
  <c r="CE665" i="3"/>
  <c r="CF665" i="3"/>
  <c r="CE666" i="3"/>
  <c r="CF666" i="3"/>
  <c r="CE667" i="3"/>
  <c r="CF667" i="3"/>
  <c r="CE668" i="3"/>
  <c r="CF668" i="3"/>
  <c r="CE669" i="3"/>
  <c r="CF669" i="3"/>
  <c r="CE670" i="3"/>
  <c r="CF670" i="3"/>
  <c r="CE671" i="3"/>
  <c r="CF671" i="3"/>
  <c r="CE672" i="3"/>
  <c r="CF672" i="3"/>
  <c r="CE673" i="3"/>
  <c r="CF673" i="3"/>
  <c r="CE674" i="3"/>
  <c r="CF674" i="3"/>
  <c r="CE675" i="3"/>
  <c r="CF675" i="3"/>
  <c r="CE676" i="3"/>
  <c r="CF676" i="3"/>
  <c r="CE677" i="3"/>
  <c r="CF677" i="3"/>
  <c r="CE678" i="3"/>
  <c r="CF678" i="3"/>
  <c r="CE679" i="3"/>
  <c r="CF679" i="3"/>
  <c r="CE680" i="3"/>
  <c r="CF680" i="3"/>
  <c r="CE681" i="3"/>
  <c r="CF681" i="3"/>
  <c r="CE682" i="3"/>
  <c r="CF682" i="3"/>
  <c r="CE683" i="3"/>
  <c r="CF683" i="3"/>
  <c r="CE684" i="3"/>
  <c r="CF684" i="3"/>
  <c r="CE685" i="3"/>
  <c r="CF685" i="3"/>
  <c r="CE686" i="3"/>
  <c r="CF686" i="3"/>
  <c r="CE687" i="3"/>
  <c r="CF687" i="3"/>
  <c r="CE688" i="3"/>
  <c r="CF688" i="3"/>
  <c r="CE689" i="3"/>
  <c r="CF689" i="3"/>
  <c r="CE690" i="3"/>
  <c r="CF690" i="3"/>
  <c r="CE691" i="3"/>
  <c r="CF691" i="3"/>
  <c r="CE692" i="3"/>
  <c r="CF692" i="3"/>
  <c r="CE693" i="3"/>
  <c r="CF693" i="3"/>
  <c r="CE694" i="3"/>
  <c r="CF694" i="3"/>
  <c r="CE695" i="3"/>
  <c r="CF695" i="3"/>
  <c r="CE696" i="3"/>
  <c r="CF696" i="3"/>
  <c r="CE697" i="3"/>
  <c r="CF697" i="3"/>
  <c r="CE698" i="3"/>
  <c r="CF698" i="3"/>
  <c r="CE699" i="3"/>
  <c r="CF699" i="3"/>
  <c r="CE700" i="3"/>
  <c r="CF700" i="3"/>
  <c r="CE701" i="3"/>
  <c r="CF701" i="3"/>
  <c r="CE702" i="3"/>
  <c r="CF702" i="3"/>
  <c r="CE703" i="3"/>
  <c r="CF703" i="3"/>
  <c r="CE704" i="3"/>
  <c r="CF704" i="3"/>
  <c r="CE705" i="3"/>
  <c r="CF705" i="3"/>
  <c r="CE706" i="3"/>
  <c r="CF706" i="3"/>
  <c r="CE707" i="3"/>
  <c r="CF707" i="3"/>
  <c r="CE708" i="3"/>
  <c r="CF708" i="3"/>
  <c r="CE709" i="3"/>
  <c r="CF709" i="3"/>
  <c r="CE710" i="3"/>
  <c r="CF710" i="3"/>
  <c r="CE711" i="3"/>
  <c r="CF711" i="3"/>
  <c r="CE712" i="3"/>
  <c r="CF712" i="3"/>
  <c r="CE713" i="3"/>
  <c r="CF713" i="3"/>
  <c r="CE714" i="3"/>
  <c r="CF714" i="3"/>
  <c r="CE715" i="3"/>
  <c r="CF715" i="3"/>
  <c r="CE716" i="3"/>
  <c r="CF716" i="3"/>
  <c r="CE717" i="3"/>
  <c r="CF717" i="3"/>
  <c r="CE718" i="3"/>
  <c r="CF718" i="3"/>
  <c r="CE719" i="3"/>
  <c r="CF719" i="3"/>
  <c r="CE720" i="3"/>
  <c r="CF720" i="3"/>
  <c r="CE721" i="3"/>
  <c r="CF721" i="3"/>
  <c r="CE722" i="3"/>
  <c r="CF722" i="3"/>
  <c r="CE723" i="3"/>
  <c r="CF723" i="3"/>
  <c r="CE724" i="3"/>
  <c r="CF724" i="3"/>
  <c r="CE725" i="3"/>
  <c r="CF725" i="3"/>
  <c r="CE726" i="3"/>
  <c r="CF726" i="3"/>
  <c r="CE727" i="3"/>
  <c r="CF727" i="3"/>
  <c r="CE728" i="3"/>
  <c r="CF728" i="3"/>
  <c r="CE729" i="3"/>
  <c r="CF729" i="3"/>
  <c r="CE730" i="3"/>
  <c r="CF730" i="3"/>
  <c r="CE731" i="3"/>
  <c r="CF731" i="3"/>
  <c r="CE732" i="3"/>
  <c r="CF732" i="3"/>
  <c r="CE733" i="3"/>
  <c r="CF733" i="3"/>
  <c r="CE734" i="3"/>
  <c r="CF734" i="3"/>
  <c r="CE735" i="3"/>
  <c r="CF735" i="3"/>
  <c r="CE736" i="3"/>
  <c r="CF736" i="3"/>
  <c r="CE737" i="3"/>
  <c r="CF737" i="3"/>
  <c r="CE738" i="3"/>
  <c r="CF738" i="3"/>
  <c r="CE739" i="3"/>
  <c r="CF739" i="3"/>
  <c r="CE740" i="3"/>
  <c r="CF740" i="3"/>
  <c r="CE741" i="3"/>
  <c r="CF741" i="3"/>
  <c r="CE742" i="3"/>
  <c r="CF742" i="3"/>
  <c r="CE743" i="3"/>
  <c r="CF743" i="3"/>
  <c r="CE744" i="3"/>
  <c r="CF744" i="3"/>
  <c r="CE745" i="3"/>
  <c r="CF745" i="3"/>
  <c r="CE746" i="3"/>
  <c r="CF746" i="3"/>
  <c r="CE747" i="3"/>
  <c r="CF747" i="3"/>
  <c r="CE748" i="3"/>
  <c r="CF748" i="3"/>
  <c r="CE749" i="3"/>
  <c r="CF749" i="3"/>
  <c r="CE750" i="3"/>
  <c r="CF750" i="3"/>
  <c r="CE751" i="3"/>
  <c r="CF751" i="3"/>
  <c r="CE752" i="3"/>
  <c r="CF752" i="3"/>
  <c r="CE753" i="3"/>
  <c r="CF753" i="3"/>
  <c r="CE754" i="3"/>
  <c r="CF754" i="3"/>
  <c r="CE755" i="3"/>
  <c r="CF755" i="3"/>
  <c r="CE756" i="3"/>
  <c r="CF756" i="3"/>
  <c r="CE757" i="3"/>
  <c r="CF757" i="3"/>
  <c r="CE758" i="3"/>
  <c r="CF758" i="3"/>
  <c r="CE759" i="3"/>
  <c r="CF759" i="3"/>
  <c r="CE760" i="3"/>
  <c r="CF760" i="3"/>
  <c r="CE761" i="3"/>
  <c r="CF761" i="3"/>
  <c r="CE762" i="3"/>
  <c r="CF762" i="3"/>
  <c r="CE763" i="3"/>
  <c r="CF763" i="3"/>
  <c r="CE764" i="3"/>
  <c r="CF764" i="3"/>
  <c r="CE765" i="3"/>
  <c r="CF765" i="3"/>
  <c r="CE766" i="3"/>
  <c r="CF766" i="3"/>
  <c r="CE767" i="3"/>
  <c r="CF767" i="3"/>
  <c r="CE768" i="3"/>
  <c r="CF768" i="3"/>
  <c r="CE769" i="3"/>
  <c r="CF769" i="3"/>
  <c r="CE770" i="3"/>
  <c r="CF770" i="3"/>
  <c r="CE771" i="3"/>
  <c r="CF771" i="3"/>
  <c r="CE772" i="3"/>
  <c r="CF772" i="3"/>
  <c r="CE773" i="3"/>
  <c r="CF773" i="3"/>
  <c r="CE774" i="3"/>
  <c r="CF774" i="3"/>
  <c r="CE775" i="3"/>
  <c r="CF775" i="3"/>
  <c r="CE776" i="3"/>
  <c r="CF776" i="3"/>
  <c r="CE777" i="3"/>
  <c r="CF777" i="3"/>
  <c r="CE778" i="3"/>
  <c r="CF778" i="3"/>
  <c r="CE779" i="3"/>
  <c r="CF779" i="3"/>
  <c r="CE780" i="3"/>
  <c r="CF780" i="3"/>
  <c r="CE781" i="3"/>
  <c r="CF781" i="3"/>
  <c r="CE782" i="3"/>
  <c r="CF782" i="3"/>
  <c r="CE783" i="3"/>
  <c r="CF783" i="3"/>
  <c r="CE784" i="3"/>
  <c r="CF784" i="3"/>
  <c r="CE785" i="3"/>
  <c r="CF785" i="3"/>
  <c r="CE786" i="3"/>
  <c r="CF786" i="3"/>
  <c r="CE787" i="3"/>
  <c r="CF787" i="3"/>
  <c r="CE788" i="3"/>
  <c r="CF788" i="3"/>
  <c r="CE789" i="3"/>
  <c r="CF789" i="3"/>
  <c r="CE790" i="3"/>
  <c r="CF790" i="3"/>
  <c r="CE791" i="3"/>
  <c r="CF791" i="3"/>
  <c r="CE792" i="3"/>
  <c r="CF792" i="3"/>
  <c r="CE793" i="3"/>
  <c r="CF793" i="3"/>
  <c r="CE794" i="3"/>
  <c r="CF794" i="3"/>
  <c r="CE795" i="3"/>
  <c r="CF795" i="3"/>
  <c r="CE796" i="3"/>
  <c r="CF796" i="3"/>
  <c r="CE797" i="3"/>
  <c r="CF797" i="3"/>
  <c r="CE798" i="3"/>
  <c r="CF798" i="3"/>
  <c r="CE799" i="3"/>
  <c r="CF799" i="3"/>
  <c r="CE800" i="3"/>
  <c r="CF800" i="3"/>
  <c r="CE801" i="3"/>
  <c r="CF801" i="3"/>
  <c r="CE802" i="3"/>
  <c r="CF802" i="3"/>
  <c r="CE803" i="3"/>
  <c r="CF803" i="3"/>
  <c r="CE804" i="3"/>
  <c r="CF804" i="3"/>
  <c r="CE805" i="3"/>
  <c r="CF805" i="3"/>
  <c r="CE806" i="3"/>
  <c r="CF806" i="3"/>
  <c r="CE807" i="3"/>
  <c r="CF807" i="3"/>
  <c r="CE808" i="3"/>
  <c r="CF808" i="3"/>
  <c r="CE809" i="3"/>
  <c r="CF809" i="3"/>
  <c r="CE810" i="3"/>
  <c r="CF810" i="3"/>
  <c r="CE811" i="3"/>
  <c r="CF811" i="3"/>
  <c r="CE812" i="3"/>
  <c r="CF812" i="3"/>
  <c r="CE813" i="3"/>
  <c r="CF813" i="3"/>
  <c r="CE814" i="3"/>
  <c r="CF814" i="3"/>
  <c r="CE815" i="3"/>
  <c r="CF815" i="3"/>
  <c r="CE816" i="3"/>
  <c r="CF816" i="3"/>
  <c r="CE817" i="3"/>
  <c r="CF817" i="3"/>
  <c r="CE818" i="3"/>
  <c r="CF818" i="3"/>
  <c r="CE819" i="3"/>
  <c r="CF819" i="3"/>
  <c r="CE820" i="3"/>
  <c r="CF820" i="3"/>
  <c r="CE821" i="3"/>
  <c r="CF821" i="3"/>
  <c r="CE822" i="3"/>
  <c r="CF822" i="3"/>
  <c r="CE823" i="3"/>
  <c r="CF823" i="3"/>
  <c r="CE824" i="3"/>
  <c r="CF824" i="3"/>
  <c r="CE825" i="3"/>
  <c r="CF825" i="3"/>
  <c r="CE826" i="3"/>
  <c r="CF826" i="3"/>
  <c r="CE827" i="3"/>
  <c r="CF827" i="3"/>
  <c r="CE828" i="3"/>
  <c r="CF828" i="3"/>
  <c r="CE829" i="3"/>
  <c r="CF829" i="3"/>
  <c r="CE830" i="3"/>
  <c r="CF830" i="3"/>
  <c r="CE831" i="3"/>
  <c r="CF831" i="3"/>
  <c r="CE832" i="3"/>
  <c r="CF832" i="3"/>
  <c r="CE833" i="3"/>
  <c r="CF833" i="3"/>
  <c r="CE834" i="3"/>
  <c r="CF834" i="3"/>
  <c r="CE835" i="3"/>
  <c r="CF835" i="3"/>
  <c r="CE836" i="3"/>
  <c r="CF836" i="3"/>
  <c r="CE837" i="3"/>
  <c r="CF837" i="3"/>
  <c r="CE838" i="3"/>
  <c r="CF838" i="3"/>
  <c r="CE839" i="3"/>
  <c r="CF839" i="3"/>
  <c r="CE840" i="3"/>
  <c r="CF840" i="3"/>
  <c r="CE841" i="3"/>
  <c r="CF841" i="3"/>
  <c r="CE842" i="3"/>
  <c r="CF842" i="3"/>
  <c r="CE843" i="3"/>
  <c r="CF843" i="3"/>
  <c r="CE844" i="3"/>
  <c r="CF844" i="3"/>
  <c r="CE845" i="3"/>
  <c r="CF845" i="3"/>
  <c r="CE846" i="3"/>
  <c r="CF846" i="3"/>
  <c r="CE847" i="3"/>
  <c r="CF847" i="3"/>
  <c r="CE848" i="3"/>
  <c r="CF848" i="3"/>
  <c r="CE849" i="3"/>
  <c r="CF849" i="3"/>
  <c r="CE850" i="3"/>
  <c r="CF850" i="3"/>
  <c r="CE851" i="3"/>
  <c r="CF851" i="3"/>
  <c r="CE852" i="3"/>
  <c r="CF852" i="3"/>
  <c r="CE853" i="3"/>
  <c r="CF853" i="3"/>
  <c r="CE854" i="3"/>
  <c r="CF854" i="3"/>
  <c r="CE855" i="3"/>
  <c r="CF855" i="3"/>
  <c r="CE856" i="3"/>
  <c r="CF856" i="3"/>
  <c r="CE857" i="3"/>
  <c r="CF857" i="3"/>
  <c r="CE858" i="3"/>
  <c r="CF858" i="3"/>
  <c r="CE859" i="3"/>
  <c r="CF859" i="3"/>
  <c r="CE860" i="3"/>
  <c r="CF860" i="3"/>
  <c r="CE861" i="3"/>
  <c r="CF861" i="3"/>
  <c r="CE862" i="3"/>
  <c r="CF862" i="3"/>
  <c r="CE863" i="3"/>
  <c r="CF863" i="3"/>
  <c r="CE864" i="3"/>
  <c r="CF864" i="3"/>
  <c r="CE865" i="3"/>
  <c r="CF865" i="3"/>
  <c r="CE866" i="3"/>
  <c r="CF866" i="3"/>
  <c r="CE867" i="3"/>
  <c r="CF867" i="3"/>
  <c r="CE868" i="3"/>
  <c r="CF868" i="3"/>
  <c r="CE869" i="3"/>
  <c r="CF869" i="3"/>
  <c r="CE870" i="3"/>
  <c r="CF870" i="3"/>
  <c r="CE871" i="3"/>
  <c r="CF871" i="3"/>
  <c r="CE872" i="3"/>
  <c r="CF872" i="3"/>
  <c r="CE873" i="3"/>
  <c r="CF873" i="3"/>
  <c r="CE874" i="3"/>
  <c r="CF874" i="3"/>
  <c r="CE875" i="3"/>
  <c r="CF875" i="3"/>
  <c r="CE876" i="3"/>
  <c r="CF876" i="3"/>
  <c r="CE877" i="3"/>
  <c r="CF877" i="3"/>
  <c r="CE878" i="3"/>
  <c r="CF878" i="3"/>
  <c r="CE879" i="3"/>
  <c r="CF879" i="3"/>
  <c r="CE880" i="3"/>
  <c r="CF880" i="3"/>
  <c r="CE881" i="3"/>
  <c r="CF881" i="3"/>
  <c r="CE882" i="3"/>
  <c r="CF882" i="3"/>
  <c r="CE883" i="3"/>
  <c r="CF883" i="3"/>
  <c r="CE884" i="3"/>
  <c r="CF884" i="3"/>
  <c r="CE885" i="3"/>
  <c r="CF885" i="3"/>
  <c r="CE886" i="3"/>
  <c r="CF886" i="3"/>
  <c r="CE887" i="3"/>
  <c r="CF887" i="3"/>
  <c r="CE888" i="3"/>
  <c r="CF888" i="3"/>
  <c r="CE889" i="3"/>
  <c r="CF889" i="3"/>
  <c r="CE890" i="3"/>
  <c r="CF890" i="3"/>
  <c r="CE891" i="3"/>
  <c r="CF891" i="3"/>
  <c r="CE892" i="3"/>
  <c r="CF892" i="3"/>
  <c r="CE893" i="3"/>
  <c r="CF893" i="3"/>
  <c r="CE894" i="3"/>
  <c r="CF894" i="3"/>
  <c r="CE895" i="3"/>
  <c r="CF895" i="3"/>
  <c r="CE896" i="3"/>
  <c r="CF896" i="3"/>
  <c r="CE897" i="3"/>
  <c r="CF897" i="3"/>
  <c r="CE898" i="3"/>
  <c r="CF898" i="3"/>
  <c r="CE899" i="3"/>
  <c r="CF899" i="3"/>
  <c r="CE900" i="3"/>
  <c r="CF900" i="3"/>
  <c r="CE901" i="3"/>
  <c r="CF901" i="3"/>
  <c r="CE902" i="3"/>
  <c r="CF902" i="3"/>
  <c r="CE903" i="3"/>
  <c r="CF903" i="3"/>
  <c r="CE904" i="3"/>
  <c r="CF904" i="3"/>
  <c r="CE905" i="3"/>
  <c r="CF905" i="3"/>
  <c r="CE906" i="3"/>
  <c r="CF906" i="3"/>
  <c r="CE907" i="3"/>
  <c r="CF907" i="3"/>
  <c r="CE908" i="3"/>
  <c r="CF908" i="3"/>
  <c r="CE909" i="3"/>
  <c r="CF909" i="3"/>
  <c r="CE910" i="3"/>
  <c r="CF910" i="3"/>
  <c r="CE911" i="3"/>
  <c r="CF911" i="3"/>
  <c r="CE912" i="3"/>
  <c r="CF912" i="3"/>
  <c r="CE913" i="3"/>
  <c r="CF913" i="3"/>
  <c r="CE914" i="3"/>
  <c r="CF914" i="3"/>
  <c r="CE915" i="3"/>
  <c r="CF915" i="3"/>
  <c r="CE916" i="3"/>
  <c r="CF916" i="3"/>
  <c r="CE917" i="3"/>
  <c r="CF917" i="3"/>
  <c r="CE918" i="3"/>
  <c r="CF918" i="3"/>
  <c r="CE919" i="3"/>
  <c r="CF919" i="3"/>
  <c r="CE920" i="3"/>
  <c r="CF920" i="3"/>
  <c r="CE921" i="3"/>
  <c r="CF921" i="3"/>
  <c r="CE922" i="3"/>
  <c r="CF922" i="3"/>
  <c r="CE923" i="3"/>
  <c r="CF923" i="3"/>
  <c r="CE924" i="3"/>
  <c r="CF924" i="3"/>
  <c r="CE925" i="3"/>
  <c r="CF925" i="3"/>
  <c r="CE926" i="3"/>
  <c r="CF926" i="3"/>
  <c r="CE927" i="3"/>
  <c r="CF927" i="3"/>
  <c r="CE928" i="3"/>
  <c r="CF928" i="3"/>
  <c r="CE929" i="3"/>
  <c r="CF929" i="3"/>
  <c r="CE930" i="3"/>
  <c r="CF930" i="3"/>
  <c r="CE931" i="3"/>
  <c r="CF931" i="3"/>
  <c r="CE932" i="3"/>
  <c r="CF932" i="3"/>
  <c r="CE933" i="3"/>
  <c r="CF933" i="3"/>
  <c r="CE934" i="3"/>
  <c r="CF934" i="3"/>
  <c r="CE935" i="3"/>
  <c r="CF935" i="3"/>
  <c r="CE936" i="3"/>
  <c r="CF936" i="3"/>
  <c r="CE937" i="3"/>
  <c r="CF937" i="3"/>
  <c r="CE938" i="3"/>
  <c r="CF938" i="3"/>
  <c r="CE939" i="3"/>
  <c r="CF939" i="3"/>
  <c r="CE940" i="3"/>
  <c r="CF940" i="3"/>
  <c r="CE941" i="3"/>
  <c r="CF941" i="3"/>
  <c r="CE942" i="3"/>
  <c r="CF942" i="3"/>
  <c r="CE943" i="3"/>
  <c r="CF943" i="3"/>
  <c r="CE944" i="3"/>
  <c r="CF944" i="3"/>
  <c r="CE945" i="3"/>
  <c r="CF945" i="3"/>
  <c r="CE946" i="3"/>
  <c r="CF946" i="3"/>
  <c r="CE947" i="3"/>
  <c r="CF947" i="3"/>
  <c r="CE948" i="3"/>
  <c r="CF948" i="3"/>
  <c r="CE949" i="3"/>
  <c r="CF949" i="3"/>
  <c r="CE950" i="3"/>
  <c r="CF950" i="3"/>
  <c r="CE951" i="3"/>
  <c r="CF951" i="3"/>
  <c r="CE952" i="3"/>
  <c r="CF952" i="3"/>
  <c r="CE953" i="3"/>
  <c r="CF953" i="3"/>
  <c r="CE954" i="3"/>
  <c r="CF954" i="3"/>
  <c r="CE955" i="3"/>
  <c r="CF955" i="3"/>
  <c r="CE956" i="3"/>
  <c r="CF956" i="3"/>
  <c r="CE957" i="3"/>
  <c r="CF957" i="3"/>
  <c r="CE958" i="3"/>
  <c r="CF958" i="3"/>
  <c r="CE959" i="3"/>
  <c r="CF959" i="3"/>
  <c r="CE960" i="3"/>
  <c r="CF960" i="3"/>
  <c r="CE961" i="3"/>
  <c r="CF961" i="3"/>
  <c r="CE962" i="3"/>
  <c r="CF962" i="3"/>
  <c r="CE963" i="3"/>
  <c r="CF963" i="3"/>
  <c r="CE964" i="3"/>
  <c r="CF964" i="3"/>
  <c r="CE965" i="3"/>
  <c r="CF965" i="3"/>
  <c r="CE966" i="3"/>
  <c r="CF966" i="3"/>
  <c r="CE967" i="3"/>
  <c r="CF967" i="3"/>
  <c r="CE968" i="3"/>
  <c r="CF968" i="3"/>
  <c r="CE969" i="3"/>
  <c r="CF969" i="3"/>
  <c r="CE970" i="3"/>
  <c r="CF970" i="3"/>
  <c r="CE971" i="3"/>
  <c r="CF971" i="3"/>
  <c r="CE972" i="3"/>
  <c r="CF972" i="3"/>
  <c r="CE973" i="3"/>
  <c r="CF973" i="3"/>
  <c r="CE974" i="3"/>
  <c r="CF974" i="3"/>
  <c r="CE975" i="3"/>
  <c r="CF975" i="3"/>
  <c r="CE976" i="3"/>
  <c r="CF976" i="3"/>
  <c r="CE977" i="3"/>
  <c r="CF977" i="3"/>
  <c r="CE978" i="3"/>
  <c r="CF978" i="3"/>
  <c r="CE979" i="3"/>
  <c r="CF979" i="3"/>
  <c r="CE980" i="3"/>
  <c r="CF980" i="3"/>
  <c r="CE981" i="3"/>
  <c r="CF981" i="3"/>
  <c r="CE982" i="3"/>
  <c r="CF982" i="3"/>
  <c r="CE983" i="3"/>
  <c r="CF983" i="3"/>
  <c r="CE984" i="3"/>
  <c r="CF984" i="3"/>
  <c r="CE985" i="3"/>
  <c r="CF985" i="3"/>
  <c r="CE986" i="3"/>
  <c r="CF986" i="3"/>
  <c r="CE987" i="3"/>
  <c r="CF987" i="3"/>
  <c r="CE988" i="3"/>
  <c r="CF988" i="3"/>
  <c r="CE989" i="3"/>
  <c r="CF989" i="3"/>
  <c r="CE990" i="3"/>
  <c r="CF990" i="3"/>
  <c r="CE991" i="3"/>
  <c r="CF991" i="3"/>
  <c r="CE992" i="3"/>
  <c r="CF992" i="3"/>
  <c r="CE993" i="3"/>
  <c r="CF993" i="3"/>
  <c r="CE994" i="3"/>
  <c r="CF994" i="3"/>
  <c r="CE995" i="3"/>
  <c r="CF995" i="3"/>
  <c r="CE996" i="3"/>
  <c r="CF996" i="3"/>
  <c r="CE997" i="3"/>
  <c r="CF997" i="3"/>
  <c r="CE998" i="3"/>
  <c r="CF998" i="3"/>
  <c r="CE999" i="3"/>
  <c r="CF999" i="3"/>
  <c r="CE1000" i="3"/>
  <c r="CF1000" i="3"/>
  <c r="CE1001" i="3"/>
  <c r="CF1001" i="3"/>
  <c r="CE1002" i="3"/>
  <c r="CF1002" i="3"/>
  <c r="CE1003" i="3"/>
  <c r="CF1003" i="3"/>
  <c r="CE1004" i="3"/>
  <c r="CF1004" i="3"/>
  <c r="CE1005" i="3"/>
  <c r="CF1005" i="3"/>
  <c r="CE1006" i="3"/>
  <c r="CF1006" i="3"/>
  <c r="CE6" i="3"/>
  <c r="CF6" i="3"/>
  <c r="BG7" i="3"/>
  <c r="BH7" i="3"/>
  <c r="BG8" i="3"/>
  <c r="BH8" i="3"/>
  <c r="BG9" i="3"/>
  <c r="BH9" i="3"/>
  <c r="BG10" i="3"/>
  <c r="BH10" i="3"/>
  <c r="BG11" i="3"/>
  <c r="BH11" i="3"/>
  <c r="BG12" i="3"/>
  <c r="BH12" i="3"/>
  <c r="BG13" i="3"/>
  <c r="BH13" i="3"/>
  <c r="BG14" i="3"/>
  <c r="BH14" i="3"/>
  <c r="BG15" i="3"/>
  <c r="BH15" i="3"/>
  <c r="BG16" i="3"/>
  <c r="BH16" i="3"/>
  <c r="BG17" i="3"/>
  <c r="BH17" i="3"/>
  <c r="BG18" i="3"/>
  <c r="BH18" i="3"/>
  <c r="BG19" i="3"/>
  <c r="BH19" i="3"/>
  <c r="BG20" i="3"/>
  <c r="BH20" i="3"/>
  <c r="BG21" i="3"/>
  <c r="BH21" i="3"/>
  <c r="BG22" i="3"/>
  <c r="BH22" i="3"/>
  <c r="BG23" i="3"/>
  <c r="BH23" i="3"/>
  <c r="BG24" i="3"/>
  <c r="BH24" i="3"/>
  <c r="BG25" i="3"/>
  <c r="BH25" i="3"/>
  <c r="BG26" i="3"/>
  <c r="BH26" i="3"/>
  <c r="BG27" i="3"/>
  <c r="BH27" i="3"/>
  <c r="BG28" i="3"/>
  <c r="BH28" i="3"/>
  <c r="BG29" i="3"/>
  <c r="BH29" i="3"/>
  <c r="BG30" i="3"/>
  <c r="BH30" i="3"/>
  <c r="BG31" i="3"/>
  <c r="BH31" i="3"/>
  <c r="BG32" i="3"/>
  <c r="BH32" i="3"/>
  <c r="BG33" i="3"/>
  <c r="BH33" i="3"/>
  <c r="BG34" i="3"/>
  <c r="BH34" i="3"/>
  <c r="BG35" i="3"/>
  <c r="BH35" i="3"/>
  <c r="BG36" i="3"/>
  <c r="BH36" i="3"/>
  <c r="BG37" i="3"/>
  <c r="BH37" i="3"/>
  <c r="BG38" i="3"/>
  <c r="BH38" i="3"/>
  <c r="BG39" i="3"/>
  <c r="BH39" i="3"/>
  <c r="BG40" i="3"/>
  <c r="BH40" i="3"/>
  <c r="BG41" i="3"/>
  <c r="BH41" i="3"/>
  <c r="BG42" i="3"/>
  <c r="BH42" i="3"/>
  <c r="BG43" i="3"/>
  <c r="BH43" i="3"/>
  <c r="BG44" i="3"/>
  <c r="BH44" i="3"/>
  <c r="BG45" i="3"/>
  <c r="BH45" i="3"/>
  <c r="BG46" i="3"/>
  <c r="BH46" i="3"/>
  <c r="BG47" i="3"/>
  <c r="BH47" i="3"/>
  <c r="BG48" i="3"/>
  <c r="BH48" i="3"/>
  <c r="BG49" i="3"/>
  <c r="BH49" i="3"/>
  <c r="BG50" i="3"/>
  <c r="BH50" i="3"/>
  <c r="BG51" i="3"/>
  <c r="BH51" i="3"/>
  <c r="BG52" i="3"/>
  <c r="BH52" i="3"/>
  <c r="BG53" i="3"/>
  <c r="BH53" i="3"/>
  <c r="BG54" i="3"/>
  <c r="BH54" i="3"/>
  <c r="BG55" i="3"/>
  <c r="BH55" i="3"/>
  <c r="BG56" i="3"/>
  <c r="BH56" i="3"/>
  <c r="BG57" i="3"/>
  <c r="BH57" i="3"/>
  <c r="BG58" i="3"/>
  <c r="BH58" i="3"/>
  <c r="BG59" i="3"/>
  <c r="BH59" i="3"/>
  <c r="BG60" i="3"/>
  <c r="BH60" i="3"/>
  <c r="BG61" i="3"/>
  <c r="BH61" i="3"/>
  <c r="BG62" i="3"/>
  <c r="BH62" i="3"/>
  <c r="BG63" i="3"/>
  <c r="BH63" i="3"/>
  <c r="BG64" i="3"/>
  <c r="BH64" i="3"/>
  <c r="BG65" i="3"/>
  <c r="BH65" i="3"/>
  <c r="BG66" i="3"/>
  <c r="BH66" i="3"/>
  <c r="BG67" i="3"/>
  <c r="BH67" i="3"/>
  <c r="BG68" i="3"/>
  <c r="BH68" i="3"/>
  <c r="BG69" i="3"/>
  <c r="BH69" i="3"/>
  <c r="BG70" i="3"/>
  <c r="BH70" i="3"/>
  <c r="BG71" i="3"/>
  <c r="BH71" i="3"/>
  <c r="BG72" i="3"/>
  <c r="BH72" i="3"/>
  <c r="BG73" i="3"/>
  <c r="BH73" i="3"/>
  <c r="BG74" i="3"/>
  <c r="BH74" i="3"/>
  <c r="BG75" i="3"/>
  <c r="BH75" i="3"/>
  <c r="BG76" i="3"/>
  <c r="BH76" i="3"/>
  <c r="BG77" i="3"/>
  <c r="BH77" i="3"/>
  <c r="BG78" i="3"/>
  <c r="BH78" i="3"/>
  <c r="BG79" i="3"/>
  <c r="BH79" i="3"/>
  <c r="BG80" i="3"/>
  <c r="BH80" i="3"/>
  <c r="BG81" i="3"/>
  <c r="BH81" i="3"/>
  <c r="BG82" i="3"/>
  <c r="BH82" i="3"/>
  <c r="BG83" i="3"/>
  <c r="BH83" i="3"/>
  <c r="BG84" i="3"/>
  <c r="BH84" i="3"/>
  <c r="BG85" i="3"/>
  <c r="BH85" i="3"/>
  <c r="BG86" i="3"/>
  <c r="BH86" i="3"/>
  <c r="BG87" i="3"/>
  <c r="BH87" i="3"/>
  <c r="BG88" i="3"/>
  <c r="BH88" i="3"/>
  <c r="BG89" i="3"/>
  <c r="BH89" i="3"/>
  <c r="BG90" i="3"/>
  <c r="BH90" i="3"/>
  <c r="BG91" i="3"/>
  <c r="BH91" i="3"/>
  <c r="BG92" i="3"/>
  <c r="BH92" i="3"/>
  <c r="BG93" i="3"/>
  <c r="BH93" i="3"/>
  <c r="BG94" i="3"/>
  <c r="BH94" i="3"/>
  <c r="BG95" i="3"/>
  <c r="BH95" i="3"/>
  <c r="BG96" i="3"/>
  <c r="BH96" i="3"/>
  <c r="BG97" i="3"/>
  <c r="BH97" i="3"/>
  <c r="BG98" i="3"/>
  <c r="BH98" i="3"/>
  <c r="BG99" i="3"/>
  <c r="BH99" i="3"/>
  <c r="BG100" i="3"/>
  <c r="BH100" i="3"/>
  <c r="BG101" i="3"/>
  <c r="BH101" i="3"/>
  <c r="BG102" i="3"/>
  <c r="BH102" i="3"/>
  <c r="BG103" i="3"/>
  <c r="BH103" i="3"/>
  <c r="BG104" i="3"/>
  <c r="BH104" i="3"/>
  <c r="BG105" i="3"/>
  <c r="BH105" i="3"/>
  <c r="BG106" i="3"/>
  <c r="BH106" i="3"/>
  <c r="BG107" i="3"/>
  <c r="BH107" i="3"/>
  <c r="BG108" i="3"/>
  <c r="BH108" i="3"/>
  <c r="BG109" i="3"/>
  <c r="BH109" i="3"/>
  <c r="BG110" i="3"/>
  <c r="BH110" i="3"/>
  <c r="BG111" i="3"/>
  <c r="BH111" i="3"/>
  <c r="BG112" i="3"/>
  <c r="BH112" i="3"/>
  <c r="BG113" i="3"/>
  <c r="BH113" i="3"/>
  <c r="BG114" i="3"/>
  <c r="BH114" i="3"/>
  <c r="BG115" i="3"/>
  <c r="BH115" i="3"/>
  <c r="BG116" i="3"/>
  <c r="BH116" i="3"/>
  <c r="BG117" i="3"/>
  <c r="BH117" i="3"/>
  <c r="BG118" i="3"/>
  <c r="BH118" i="3"/>
  <c r="BG119" i="3"/>
  <c r="BH119" i="3"/>
  <c r="BG120" i="3"/>
  <c r="BH120" i="3"/>
  <c r="BG121" i="3"/>
  <c r="BH121" i="3"/>
  <c r="BG122" i="3"/>
  <c r="BH122" i="3"/>
  <c r="BG123" i="3"/>
  <c r="BH123" i="3"/>
  <c r="BG124" i="3"/>
  <c r="BH124" i="3"/>
  <c r="BG125" i="3"/>
  <c r="BH125" i="3"/>
  <c r="BG126" i="3"/>
  <c r="BH126" i="3"/>
  <c r="BG127" i="3"/>
  <c r="BH127" i="3"/>
  <c r="BG128" i="3"/>
  <c r="BH128" i="3"/>
  <c r="BG129" i="3"/>
  <c r="BH129" i="3"/>
  <c r="BG130" i="3"/>
  <c r="BH130" i="3"/>
  <c r="BG131" i="3"/>
  <c r="BH131" i="3"/>
  <c r="BG132" i="3"/>
  <c r="BH132" i="3"/>
  <c r="BG133" i="3"/>
  <c r="BH133" i="3"/>
  <c r="BG134" i="3"/>
  <c r="BH134" i="3"/>
  <c r="BG135" i="3"/>
  <c r="BH135" i="3"/>
  <c r="BG136" i="3"/>
  <c r="BH136" i="3"/>
  <c r="BG137" i="3"/>
  <c r="BH137" i="3"/>
  <c r="BG138" i="3"/>
  <c r="BH138" i="3"/>
  <c r="BG139" i="3"/>
  <c r="BH139" i="3"/>
  <c r="BG140" i="3"/>
  <c r="BH140" i="3"/>
  <c r="BG141" i="3"/>
  <c r="BH141" i="3"/>
  <c r="BG142" i="3"/>
  <c r="BH142" i="3"/>
  <c r="BG143" i="3"/>
  <c r="BH143" i="3"/>
  <c r="BG144" i="3"/>
  <c r="BH144" i="3"/>
  <c r="BG145" i="3"/>
  <c r="BH145" i="3"/>
  <c r="BG146" i="3"/>
  <c r="BH146" i="3"/>
  <c r="BG147" i="3"/>
  <c r="BH147" i="3"/>
  <c r="BG148" i="3"/>
  <c r="BH148" i="3"/>
  <c r="BG149" i="3"/>
  <c r="BH149" i="3"/>
  <c r="BG150" i="3"/>
  <c r="BH150" i="3"/>
  <c r="BG151" i="3"/>
  <c r="BH151" i="3"/>
  <c r="BG152" i="3"/>
  <c r="BH152" i="3"/>
  <c r="BG153" i="3"/>
  <c r="BH153" i="3"/>
  <c r="BG154" i="3"/>
  <c r="BH154" i="3"/>
  <c r="BG155" i="3"/>
  <c r="BH155" i="3"/>
  <c r="BG156" i="3"/>
  <c r="BH156" i="3"/>
  <c r="BG157" i="3"/>
  <c r="BH157" i="3"/>
  <c r="BG158" i="3"/>
  <c r="BH158" i="3"/>
  <c r="BG159" i="3"/>
  <c r="BH159" i="3"/>
  <c r="BG160" i="3"/>
  <c r="BH160" i="3"/>
  <c r="BG161" i="3"/>
  <c r="BH161" i="3"/>
  <c r="BG162" i="3"/>
  <c r="BH162" i="3"/>
  <c r="BG163" i="3"/>
  <c r="BH163" i="3"/>
  <c r="BG164" i="3"/>
  <c r="BH164" i="3"/>
  <c r="BG165" i="3"/>
  <c r="BH165" i="3"/>
  <c r="BG166" i="3"/>
  <c r="BH166" i="3"/>
  <c r="BG167" i="3"/>
  <c r="BH167" i="3"/>
  <c r="BG168" i="3"/>
  <c r="BH168" i="3"/>
  <c r="BG169" i="3"/>
  <c r="BH169" i="3"/>
  <c r="BG170" i="3"/>
  <c r="BH170" i="3"/>
  <c r="BG171" i="3"/>
  <c r="BH171" i="3"/>
  <c r="BG172" i="3"/>
  <c r="BH172" i="3"/>
  <c r="BG173" i="3"/>
  <c r="BH173" i="3"/>
  <c r="BG174" i="3"/>
  <c r="BH174" i="3"/>
  <c r="BG175" i="3"/>
  <c r="BH175" i="3"/>
  <c r="BG176" i="3"/>
  <c r="BH176" i="3"/>
  <c r="BG177" i="3"/>
  <c r="BH177" i="3"/>
  <c r="BG178" i="3"/>
  <c r="BH178" i="3"/>
  <c r="BG179" i="3"/>
  <c r="BH179" i="3"/>
  <c r="BG180" i="3"/>
  <c r="BH180" i="3"/>
  <c r="BG181" i="3"/>
  <c r="BH181" i="3"/>
  <c r="BG182" i="3"/>
  <c r="BH182" i="3"/>
  <c r="BG183" i="3"/>
  <c r="BH183" i="3"/>
  <c r="BG184" i="3"/>
  <c r="BH184" i="3"/>
  <c r="BG185" i="3"/>
  <c r="BH185" i="3"/>
  <c r="BG186" i="3"/>
  <c r="BH186" i="3"/>
  <c r="BG187" i="3"/>
  <c r="BH187" i="3"/>
  <c r="BG188" i="3"/>
  <c r="BH188" i="3"/>
  <c r="BG189" i="3"/>
  <c r="BH189" i="3"/>
  <c r="BG190" i="3"/>
  <c r="BH190" i="3"/>
  <c r="BG191" i="3"/>
  <c r="BH191" i="3"/>
  <c r="BG192" i="3"/>
  <c r="BH192" i="3"/>
  <c r="BG193" i="3"/>
  <c r="BH193" i="3"/>
  <c r="BG194" i="3"/>
  <c r="BH194" i="3"/>
  <c r="BG195" i="3"/>
  <c r="BH195" i="3"/>
  <c r="BG196" i="3"/>
  <c r="BH196" i="3"/>
  <c r="BG197" i="3"/>
  <c r="BH197" i="3"/>
  <c r="BG198" i="3"/>
  <c r="BH198" i="3"/>
  <c r="BG199" i="3"/>
  <c r="BH199" i="3"/>
  <c r="BG200" i="3"/>
  <c r="BH200" i="3"/>
  <c r="BG201" i="3"/>
  <c r="BH201" i="3"/>
  <c r="BG202" i="3"/>
  <c r="BH202" i="3"/>
  <c r="BG203" i="3"/>
  <c r="BH203" i="3"/>
  <c r="BG204" i="3"/>
  <c r="BH204" i="3"/>
  <c r="BG205" i="3"/>
  <c r="BH205" i="3"/>
  <c r="BG206" i="3"/>
  <c r="BH206" i="3"/>
  <c r="BG207" i="3"/>
  <c r="BH207" i="3"/>
  <c r="BG208" i="3"/>
  <c r="BH208" i="3"/>
  <c r="BG209" i="3"/>
  <c r="BH209" i="3"/>
  <c r="BG210" i="3"/>
  <c r="BH210" i="3"/>
  <c r="BG211" i="3"/>
  <c r="BH211" i="3"/>
  <c r="BG212" i="3"/>
  <c r="BH212" i="3"/>
  <c r="BG213" i="3"/>
  <c r="BH213" i="3"/>
  <c r="BG214" i="3"/>
  <c r="BH214" i="3"/>
  <c r="BG215" i="3"/>
  <c r="BH215" i="3"/>
  <c r="BG216" i="3"/>
  <c r="BH216" i="3"/>
  <c r="BG217" i="3"/>
  <c r="BH217" i="3"/>
  <c r="BG218" i="3"/>
  <c r="BH218" i="3"/>
  <c r="BG219" i="3"/>
  <c r="BH219" i="3"/>
  <c r="BG220" i="3"/>
  <c r="BH220" i="3"/>
  <c r="BG221" i="3"/>
  <c r="BH221" i="3"/>
  <c r="BG222" i="3"/>
  <c r="BH222" i="3"/>
  <c r="BG223" i="3"/>
  <c r="BH223" i="3"/>
  <c r="BG224" i="3"/>
  <c r="BH224" i="3"/>
  <c r="BG225" i="3"/>
  <c r="BH225" i="3"/>
  <c r="BG226" i="3"/>
  <c r="BH226" i="3"/>
  <c r="BG227" i="3"/>
  <c r="BH227" i="3"/>
  <c r="BG228" i="3"/>
  <c r="BH228" i="3"/>
  <c r="BG229" i="3"/>
  <c r="BH229" i="3"/>
  <c r="BG230" i="3"/>
  <c r="BH230" i="3"/>
  <c r="BG231" i="3"/>
  <c r="BH231" i="3"/>
  <c r="BG232" i="3"/>
  <c r="BH232" i="3"/>
  <c r="BG233" i="3"/>
  <c r="BH233" i="3"/>
  <c r="BG234" i="3"/>
  <c r="BH234" i="3"/>
  <c r="BG235" i="3"/>
  <c r="BH235" i="3"/>
  <c r="BG236" i="3"/>
  <c r="BH236" i="3"/>
  <c r="BG237" i="3"/>
  <c r="BH237" i="3"/>
  <c r="BG238" i="3"/>
  <c r="BH238" i="3"/>
  <c r="BG239" i="3"/>
  <c r="BH239" i="3"/>
  <c r="BG240" i="3"/>
  <c r="BH240" i="3"/>
  <c r="BG241" i="3"/>
  <c r="BH241" i="3"/>
  <c r="BG242" i="3"/>
  <c r="BH242" i="3"/>
  <c r="BG243" i="3"/>
  <c r="BH243" i="3"/>
  <c r="BG244" i="3"/>
  <c r="BH244" i="3"/>
  <c r="BG245" i="3"/>
  <c r="BH245" i="3"/>
  <c r="BG246" i="3"/>
  <c r="BH246" i="3"/>
  <c r="BG247" i="3"/>
  <c r="BH247" i="3"/>
  <c r="BG248" i="3"/>
  <c r="BH248" i="3"/>
  <c r="BG249" i="3"/>
  <c r="BH249" i="3"/>
  <c r="BG250" i="3"/>
  <c r="BH250" i="3"/>
  <c r="BG251" i="3"/>
  <c r="BH251" i="3"/>
  <c r="BG252" i="3"/>
  <c r="BH252" i="3"/>
  <c r="BG253" i="3"/>
  <c r="BH253" i="3"/>
  <c r="BG254" i="3"/>
  <c r="BH254" i="3"/>
  <c r="BG255" i="3"/>
  <c r="BH255" i="3"/>
  <c r="BG256" i="3"/>
  <c r="BH256" i="3"/>
  <c r="BG257" i="3"/>
  <c r="BH257" i="3"/>
  <c r="BG258" i="3"/>
  <c r="BH258" i="3"/>
  <c r="BG259" i="3"/>
  <c r="BH259" i="3"/>
  <c r="BG260" i="3"/>
  <c r="BH260" i="3"/>
  <c r="BG261" i="3"/>
  <c r="BH261" i="3"/>
  <c r="BG262" i="3"/>
  <c r="BH262" i="3"/>
  <c r="BG263" i="3"/>
  <c r="BH263" i="3"/>
  <c r="BG264" i="3"/>
  <c r="BH264" i="3"/>
  <c r="BG265" i="3"/>
  <c r="BH265" i="3"/>
  <c r="BG266" i="3"/>
  <c r="BH266" i="3"/>
  <c r="BG267" i="3"/>
  <c r="BH267" i="3"/>
  <c r="BG268" i="3"/>
  <c r="BH268" i="3"/>
  <c r="BG269" i="3"/>
  <c r="BH269" i="3"/>
  <c r="BG270" i="3"/>
  <c r="BH270" i="3"/>
  <c r="BG271" i="3"/>
  <c r="BH271" i="3"/>
  <c r="BG272" i="3"/>
  <c r="BH272" i="3"/>
  <c r="BG273" i="3"/>
  <c r="BH273" i="3"/>
  <c r="BG274" i="3"/>
  <c r="BH274" i="3"/>
  <c r="BG275" i="3"/>
  <c r="BH275" i="3"/>
  <c r="BG276" i="3"/>
  <c r="BH276" i="3"/>
  <c r="BG277" i="3"/>
  <c r="BH277" i="3"/>
  <c r="BG278" i="3"/>
  <c r="BH278" i="3"/>
  <c r="BG279" i="3"/>
  <c r="BH279" i="3"/>
  <c r="BG280" i="3"/>
  <c r="BH280" i="3"/>
  <c r="BG281" i="3"/>
  <c r="BH281" i="3"/>
  <c r="BG282" i="3"/>
  <c r="BH282" i="3"/>
  <c r="BG283" i="3"/>
  <c r="BH283" i="3"/>
  <c r="BG284" i="3"/>
  <c r="BH284" i="3"/>
  <c r="BG285" i="3"/>
  <c r="BH285" i="3"/>
  <c r="BG286" i="3"/>
  <c r="BH286" i="3"/>
  <c r="BG287" i="3"/>
  <c r="BH287" i="3"/>
  <c r="BG288" i="3"/>
  <c r="BH288" i="3"/>
  <c r="BG289" i="3"/>
  <c r="BH289" i="3"/>
  <c r="BG290" i="3"/>
  <c r="BH290" i="3"/>
  <c r="BG291" i="3"/>
  <c r="BH291" i="3"/>
  <c r="BG292" i="3"/>
  <c r="BH292" i="3"/>
  <c r="BG293" i="3"/>
  <c r="BH293" i="3"/>
  <c r="BG294" i="3"/>
  <c r="BH294" i="3"/>
  <c r="BG295" i="3"/>
  <c r="BH295" i="3"/>
  <c r="BG296" i="3"/>
  <c r="BH296" i="3"/>
  <c r="BG297" i="3"/>
  <c r="BH297" i="3"/>
  <c r="BG298" i="3"/>
  <c r="BH298" i="3"/>
  <c r="BG299" i="3"/>
  <c r="BH299" i="3"/>
  <c r="BG300" i="3"/>
  <c r="BH300" i="3"/>
  <c r="BG301" i="3"/>
  <c r="BH301" i="3"/>
  <c r="BG302" i="3"/>
  <c r="BH302" i="3"/>
  <c r="BG303" i="3"/>
  <c r="BH303" i="3"/>
  <c r="BG304" i="3"/>
  <c r="BH304" i="3"/>
  <c r="BG305" i="3"/>
  <c r="BH305" i="3"/>
  <c r="BG306" i="3"/>
  <c r="BH306" i="3"/>
  <c r="BG307" i="3"/>
  <c r="BH307" i="3"/>
  <c r="BG308" i="3"/>
  <c r="BH308" i="3"/>
  <c r="BG309" i="3"/>
  <c r="BH309" i="3"/>
  <c r="BG310" i="3"/>
  <c r="BH310" i="3"/>
  <c r="BG311" i="3"/>
  <c r="BH311" i="3"/>
  <c r="BG312" i="3"/>
  <c r="BH312" i="3"/>
  <c r="BG313" i="3"/>
  <c r="BH313" i="3"/>
  <c r="BG314" i="3"/>
  <c r="BH314" i="3"/>
  <c r="BG315" i="3"/>
  <c r="BH315" i="3"/>
  <c r="BG316" i="3"/>
  <c r="BH316" i="3"/>
  <c r="BG317" i="3"/>
  <c r="BH317" i="3"/>
  <c r="BG318" i="3"/>
  <c r="BH318" i="3"/>
  <c r="BG319" i="3"/>
  <c r="BH319" i="3"/>
  <c r="BG320" i="3"/>
  <c r="BH320" i="3"/>
  <c r="BG321" i="3"/>
  <c r="BH321" i="3"/>
  <c r="BG322" i="3"/>
  <c r="BH322" i="3"/>
  <c r="BG323" i="3"/>
  <c r="BH323" i="3"/>
  <c r="BG324" i="3"/>
  <c r="BH324" i="3"/>
  <c r="BG325" i="3"/>
  <c r="BH325" i="3"/>
  <c r="BG326" i="3"/>
  <c r="BH326" i="3"/>
  <c r="BG327" i="3"/>
  <c r="BH327" i="3"/>
  <c r="BG328" i="3"/>
  <c r="BH328" i="3"/>
  <c r="BG329" i="3"/>
  <c r="BH329" i="3"/>
  <c r="BG330" i="3"/>
  <c r="BH330" i="3"/>
  <c r="BG331" i="3"/>
  <c r="BH331" i="3"/>
  <c r="BG332" i="3"/>
  <c r="BH332" i="3"/>
  <c r="BG333" i="3"/>
  <c r="BH333" i="3"/>
  <c r="BG334" i="3"/>
  <c r="BH334" i="3"/>
  <c r="BG335" i="3"/>
  <c r="BH335" i="3"/>
  <c r="BG336" i="3"/>
  <c r="BH336" i="3"/>
  <c r="BG337" i="3"/>
  <c r="BH337" i="3"/>
  <c r="BG338" i="3"/>
  <c r="BH338" i="3"/>
  <c r="BG339" i="3"/>
  <c r="BH339" i="3"/>
  <c r="BG340" i="3"/>
  <c r="BH340" i="3"/>
  <c r="BG341" i="3"/>
  <c r="BH341" i="3"/>
  <c r="BG342" i="3"/>
  <c r="BH342" i="3"/>
  <c r="BG343" i="3"/>
  <c r="BH343" i="3"/>
  <c r="BG344" i="3"/>
  <c r="BH344" i="3"/>
  <c r="BG345" i="3"/>
  <c r="BH345" i="3"/>
  <c r="BG346" i="3"/>
  <c r="BH346" i="3"/>
  <c r="BG347" i="3"/>
  <c r="BH347" i="3"/>
  <c r="BG348" i="3"/>
  <c r="BH348" i="3"/>
  <c r="BG349" i="3"/>
  <c r="BH349" i="3"/>
  <c r="BG350" i="3"/>
  <c r="BH350" i="3"/>
  <c r="BG351" i="3"/>
  <c r="BH351" i="3"/>
  <c r="BG352" i="3"/>
  <c r="BH352" i="3"/>
  <c r="BG353" i="3"/>
  <c r="BH353" i="3"/>
  <c r="BG354" i="3"/>
  <c r="BH354" i="3"/>
  <c r="BG355" i="3"/>
  <c r="BH355" i="3"/>
  <c r="BG356" i="3"/>
  <c r="BH356" i="3"/>
  <c r="BG357" i="3"/>
  <c r="BH357" i="3"/>
  <c r="BG358" i="3"/>
  <c r="BH358" i="3"/>
  <c r="BG359" i="3"/>
  <c r="BH359" i="3"/>
  <c r="BG360" i="3"/>
  <c r="BH360" i="3"/>
  <c r="BG361" i="3"/>
  <c r="BH361" i="3"/>
  <c r="BG362" i="3"/>
  <c r="BH362" i="3"/>
  <c r="BG363" i="3"/>
  <c r="BH363" i="3"/>
  <c r="BG364" i="3"/>
  <c r="BH364" i="3"/>
  <c r="BG365" i="3"/>
  <c r="BH365" i="3"/>
  <c r="BG366" i="3"/>
  <c r="BH366" i="3"/>
  <c r="BG367" i="3"/>
  <c r="BH367" i="3"/>
  <c r="BG368" i="3"/>
  <c r="BH368" i="3"/>
  <c r="BG369" i="3"/>
  <c r="BH369" i="3"/>
  <c r="BG370" i="3"/>
  <c r="BH370" i="3"/>
  <c r="BG371" i="3"/>
  <c r="BH371" i="3"/>
  <c r="BG372" i="3"/>
  <c r="BH372" i="3"/>
  <c r="BG373" i="3"/>
  <c r="BH373" i="3"/>
  <c r="BG374" i="3"/>
  <c r="BH374" i="3"/>
  <c r="BG375" i="3"/>
  <c r="BH375" i="3"/>
  <c r="BG376" i="3"/>
  <c r="BH376" i="3"/>
  <c r="BG377" i="3"/>
  <c r="BH377" i="3"/>
  <c r="BG378" i="3"/>
  <c r="BH378" i="3"/>
  <c r="BG379" i="3"/>
  <c r="BH379" i="3"/>
  <c r="BG380" i="3"/>
  <c r="BH380" i="3"/>
  <c r="BG381" i="3"/>
  <c r="BH381" i="3"/>
  <c r="BG382" i="3"/>
  <c r="BH382" i="3"/>
  <c r="BG383" i="3"/>
  <c r="BH383" i="3"/>
  <c r="BG384" i="3"/>
  <c r="BH384" i="3"/>
  <c r="BG385" i="3"/>
  <c r="BH385" i="3"/>
  <c r="BG386" i="3"/>
  <c r="BH386" i="3"/>
  <c r="BG387" i="3"/>
  <c r="BH387" i="3"/>
  <c r="BG388" i="3"/>
  <c r="BH388" i="3"/>
  <c r="BG389" i="3"/>
  <c r="BH389" i="3"/>
  <c r="BG390" i="3"/>
  <c r="BH390" i="3"/>
  <c r="BG391" i="3"/>
  <c r="BH391" i="3"/>
  <c r="BG392" i="3"/>
  <c r="BH392" i="3"/>
  <c r="BG393" i="3"/>
  <c r="BH393" i="3"/>
  <c r="BG394" i="3"/>
  <c r="BH394" i="3"/>
  <c r="BG395" i="3"/>
  <c r="BH395" i="3"/>
  <c r="BG396" i="3"/>
  <c r="BH396" i="3"/>
  <c r="BG397" i="3"/>
  <c r="BH397" i="3"/>
  <c r="BG398" i="3"/>
  <c r="BH398" i="3"/>
  <c r="BG399" i="3"/>
  <c r="BH399" i="3"/>
  <c r="BG400" i="3"/>
  <c r="BH400" i="3"/>
  <c r="BG401" i="3"/>
  <c r="BH401" i="3"/>
  <c r="BG402" i="3"/>
  <c r="BH402" i="3"/>
  <c r="BG403" i="3"/>
  <c r="BH403" i="3"/>
  <c r="BG404" i="3"/>
  <c r="BH404" i="3"/>
  <c r="BG405" i="3"/>
  <c r="BH405" i="3"/>
  <c r="BG406" i="3"/>
  <c r="BH406" i="3"/>
  <c r="BG407" i="3"/>
  <c r="BH407" i="3"/>
  <c r="BG408" i="3"/>
  <c r="BH408" i="3"/>
  <c r="BG409" i="3"/>
  <c r="BH409" i="3"/>
  <c r="BG410" i="3"/>
  <c r="BH410" i="3"/>
  <c r="BG411" i="3"/>
  <c r="BH411" i="3"/>
  <c r="BG412" i="3"/>
  <c r="BH412" i="3"/>
  <c r="BG413" i="3"/>
  <c r="BH413" i="3"/>
  <c r="BG414" i="3"/>
  <c r="BH414" i="3"/>
  <c r="BG415" i="3"/>
  <c r="BH415" i="3"/>
  <c r="BG416" i="3"/>
  <c r="BH416" i="3"/>
  <c r="BG417" i="3"/>
  <c r="BH417" i="3"/>
  <c r="BG418" i="3"/>
  <c r="BH418" i="3"/>
  <c r="BG419" i="3"/>
  <c r="BH419" i="3"/>
  <c r="BG420" i="3"/>
  <c r="BH420" i="3"/>
  <c r="BG421" i="3"/>
  <c r="BH421" i="3"/>
  <c r="BG422" i="3"/>
  <c r="BH422" i="3"/>
  <c r="BG423" i="3"/>
  <c r="BH423" i="3"/>
  <c r="BG424" i="3"/>
  <c r="BH424" i="3"/>
  <c r="BG425" i="3"/>
  <c r="BH425" i="3"/>
  <c r="BG426" i="3"/>
  <c r="BH426" i="3"/>
  <c r="BG427" i="3"/>
  <c r="BH427" i="3"/>
  <c r="BG428" i="3"/>
  <c r="BH428" i="3"/>
  <c r="BG429" i="3"/>
  <c r="BH429" i="3"/>
  <c r="BG430" i="3"/>
  <c r="BH430" i="3"/>
  <c r="BG431" i="3"/>
  <c r="BH431" i="3"/>
  <c r="BG432" i="3"/>
  <c r="BH432" i="3"/>
  <c r="BG433" i="3"/>
  <c r="BH433" i="3"/>
  <c r="BG434" i="3"/>
  <c r="BH434" i="3"/>
  <c r="BG435" i="3"/>
  <c r="BH435" i="3"/>
  <c r="BG436" i="3"/>
  <c r="BH436" i="3"/>
  <c r="BG437" i="3"/>
  <c r="BH437" i="3"/>
  <c r="BG438" i="3"/>
  <c r="BH438" i="3"/>
  <c r="BG439" i="3"/>
  <c r="BH439" i="3"/>
  <c r="BG440" i="3"/>
  <c r="BH440" i="3"/>
  <c r="BG441" i="3"/>
  <c r="BH441" i="3"/>
  <c r="BG442" i="3"/>
  <c r="BH442" i="3"/>
  <c r="BG443" i="3"/>
  <c r="BH443" i="3"/>
  <c r="BG444" i="3"/>
  <c r="BH444" i="3"/>
  <c r="BG445" i="3"/>
  <c r="BH445" i="3"/>
  <c r="BG446" i="3"/>
  <c r="BH446" i="3"/>
  <c r="BG447" i="3"/>
  <c r="BH447" i="3"/>
  <c r="BG448" i="3"/>
  <c r="BH448" i="3"/>
  <c r="BG449" i="3"/>
  <c r="BH449" i="3"/>
  <c r="BG450" i="3"/>
  <c r="BH450" i="3"/>
  <c r="BG451" i="3"/>
  <c r="BH451" i="3"/>
  <c r="BG452" i="3"/>
  <c r="BH452" i="3"/>
  <c r="BG453" i="3"/>
  <c r="BH453" i="3"/>
  <c r="BG454" i="3"/>
  <c r="BH454" i="3"/>
  <c r="BG455" i="3"/>
  <c r="BH455" i="3"/>
  <c r="BG456" i="3"/>
  <c r="BH456" i="3"/>
  <c r="BG457" i="3"/>
  <c r="BH457" i="3"/>
  <c r="BG458" i="3"/>
  <c r="BH458" i="3"/>
  <c r="BG459" i="3"/>
  <c r="BH459" i="3"/>
  <c r="BG460" i="3"/>
  <c r="BH460" i="3"/>
  <c r="BG461" i="3"/>
  <c r="BH461" i="3"/>
  <c r="BG462" i="3"/>
  <c r="BH462" i="3"/>
  <c r="BG463" i="3"/>
  <c r="BH463" i="3"/>
  <c r="BG464" i="3"/>
  <c r="BH464" i="3"/>
  <c r="BG465" i="3"/>
  <c r="BH465" i="3"/>
  <c r="BG466" i="3"/>
  <c r="BH466" i="3"/>
  <c r="BG467" i="3"/>
  <c r="BH467" i="3"/>
  <c r="BG468" i="3"/>
  <c r="BH468" i="3"/>
  <c r="BG469" i="3"/>
  <c r="BH469" i="3"/>
  <c r="BG470" i="3"/>
  <c r="BH470" i="3"/>
  <c r="BG471" i="3"/>
  <c r="BH471" i="3"/>
  <c r="BG472" i="3"/>
  <c r="BH472" i="3"/>
  <c r="BG473" i="3"/>
  <c r="BH473" i="3"/>
  <c r="BG474" i="3"/>
  <c r="BH474" i="3"/>
  <c r="BG475" i="3"/>
  <c r="BH475" i="3"/>
  <c r="BG476" i="3"/>
  <c r="BH476" i="3"/>
  <c r="BG477" i="3"/>
  <c r="BH477" i="3"/>
  <c r="BG478" i="3"/>
  <c r="BH478" i="3"/>
  <c r="BG479" i="3"/>
  <c r="BH479" i="3"/>
  <c r="BG480" i="3"/>
  <c r="BH480" i="3"/>
  <c r="BG481" i="3"/>
  <c r="BH481" i="3"/>
  <c r="BG482" i="3"/>
  <c r="BH482" i="3"/>
  <c r="BG483" i="3"/>
  <c r="BH483" i="3"/>
  <c r="BG484" i="3"/>
  <c r="BH484" i="3"/>
  <c r="BG485" i="3"/>
  <c r="BH485" i="3"/>
  <c r="BG486" i="3"/>
  <c r="BH486" i="3"/>
  <c r="BG487" i="3"/>
  <c r="BH487" i="3"/>
  <c r="BG488" i="3"/>
  <c r="BH488" i="3"/>
  <c r="BG489" i="3"/>
  <c r="BH489" i="3"/>
  <c r="BG490" i="3"/>
  <c r="BH490" i="3"/>
  <c r="BG491" i="3"/>
  <c r="BH491" i="3"/>
  <c r="BG492" i="3"/>
  <c r="BH492" i="3"/>
  <c r="BG493" i="3"/>
  <c r="BH493" i="3"/>
  <c r="BG494" i="3"/>
  <c r="BH494" i="3"/>
  <c r="BG495" i="3"/>
  <c r="BH495" i="3"/>
  <c r="BG496" i="3"/>
  <c r="BH496" i="3"/>
  <c r="BG497" i="3"/>
  <c r="BH497" i="3"/>
  <c r="BG498" i="3"/>
  <c r="BH498" i="3"/>
  <c r="BG499" i="3"/>
  <c r="BH499" i="3"/>
  <c r="BG500" i="3"/>
  <c r="BH500" i="3"/>
  <c r="BG501" i="3"/>
  <c r="BH501" i="3"/>
  <c r="BG502" i="3"/>
  <c r="BH502" i="3"/>
  <c r="BG503" i="3"/>
  <c r="BH503" i="3"/>
  <c r="BG504" i="3"/>
  <c r="BH504" i="3"/>
  <c r="BG505" i="3"/>
  <c r="BH505" i="3"/>
  <c r="BG506" i="3"/>
  <c r="BH506" i="3"/>
  <c r="BG507" i="3"/>
  <c r="BH507" i="3"/>
  <c r="BG508" i="3"/>
  <c r="BH508" i="3"/>
  <c r="BG509" i="3"/>
  <c r="BH509" i="3"/>
  <c r="BG510" i="3"/>
  <c r="BH510" i="3"/>
  <c r="BG511" i="3"/>
  <c r="BH511" i="3"/>
  <c r="BG512" i="3"/>
  <c r="BH512" i="3"/>
  <c r="BG513" i="3"/>
  <c r="BH513" i="3"/>
  <c r="BG514" i="3"/>
  <c r="BH514" i="3"/>
  <c r="BG515" i="3"/>
  <c r="BH515" i="3"/>
  <c r="BG516" i="3"/>
  <c r="BH516" i="3"/>
  <c r="BG517" i="3"/>
  <c r="BH517" i="3"/>
  <c r="BG518" i="3"/>
  <c r="BH518" i="3"/>
  <c r="BG519" i="3"/>
  <c r="BH519" i="3"/>
  <c r="BG520" i="3"/>
  <c r="BH520" i="3"/>
  <c r="BG521" i="3"/>
  <c r="BH521" i="3"/>
  <c r="BG522" i="3"/>
  <c r="BH522" i="3"/>
  <c r="BG523" i="3"/>
  <c r="BH523" i="3"/>
  <c r="BG524" i="3"/>
  <c r="BH524" i="3"/>
  <c r="BG525" i="3"/>
  <c r="BH525" i="3"/>
  <c r="BG526" i="3"/>
  <c r="BH526" i="3"/>
  <c r="BG527" i="3"/>
  <c r="BH527" i="3"/>
  <c r="BG528" i="3"/>
  <c r="BH528" i="3"/>
  <c r="BG529" i="3"/>
  <c r="BH529" i="3"/>
  <c r="BG530" i="3"/>
  <c r="BH530" i="3"/>
  <c r="BG531" i="3"/>
  <c r="BH531" i="3"/>
  <c r="BG532" i="3"/>
  <c r="BH532" i="3"/>
  <c r="BG533" i="3"/>
  <c r="BH533" i="3"/>
  <c r="BG534" i="3"/>
  <c r="BH534" i="3"/>
  <c r="BG535" i="3"/>
  <c r="BH535" i="3"/>
  <c r="BG536" i="3"/>
  <c r="BH536" i="3"/>
  <c r="BG537" i="3"/>
  <c r="BH537" i="3"/>
  <c r="BG538" i="3"/>
  <c r="BH538" i="3"/>
  <c r="BG539" i="3"/>
  <c r="BH539" i="3"/>
  <c r="BG540" i="3"/>
  <c r="BH540" i="3"/>
  <c r="BG541" i="3"/>
  <c r="BH541" i="3"/>
  <c r="BG542" i="3"/>
  <c r="BH542" i="3"/>
  <c r="BG543" i="3"/>
  <c r="BH543" i="3"/>
  <c r="BG544" i="3"/>
  <c r="BH544" i="3"/>
  <c r="BG545" i="3"/>
  <c r="BH545" i="3"/>
  <c r="BG546" i="3"/>
  <c r="BH546" i="3"/>
  <c r="BG547" i="3"/>
  <c r="BH547" i="3"/>
  <c r="BG548" i="3"/>
  <c r="BH548" i="3"/>
  <c r="BG549" i="3"/>
  <c r="BH549" i="3"/>
  <c r="BG550" i="3"/>
  <c r="BH550" i="3"/>
  <c r="BG551" i="3"/>
  <c r="BH551" i="3"/>
  <c r="BG552" i="3"/>
  <c r="BH552" i="3"/>
  <c r="BG553" i="3"/>
  <c r="BH553" i="3"/>
  <c r="BG554" i="3"/>
  <c r="BH554" i="3"/>
  <c r="BG555" i="3"/>
  <c r="BH555" i="3"/>
  <c r="BG556" i="3"/>
  <c r="BH556" i="3"/>
  <c r="BG557" i="3"/>
  <c r="BH557" i="3"/>
  <c r="BG558" i="3"/>
  <c r="BH558" i="3"/>
  <c r="BG559" i="3"/>
  <c r="BH559" i="3"/>
  <c r="BG560" i="3"/>
  <c r="BH560" i="3"/>
  <c r="BG561" i="3"/>
  <c r="BH561" i="3"/>
  <c r="BG562" i="3"/>
  <c r="BH562" i="3"/>
  <c r="BG563" i="3"/>
  <c r="BH563" i="3"/>
  <c r="BG564" i="3"/>
  <c r="BH564" i="3"/>
  <c r="BG565" i="3"/>
  <c r="BH565" i="3"/>
  <c r="BG566" i="3"/>
  <c r="BH566" i="3"/>
  <c r="BG567" i="3"/>
  <c r="BH567" i="3"/>
  <c r="BG568" i="3"/>
  <c r="BH568" i="3"/>
  <c r="BG569" i="3"/>
  <c r="BH569" i="3"/>
  <c r="BG570" i="3"/>
  <c r="BH570" i="3"/>
  <c r="BG571" i="3"/>
  <c r="BH571" i="3"/>
  <c r="BG572" i="3"/>
  <c r="BH572" i="3"/>
  <c r="BG573" i="3"/>
  <c r="BH573" i="3"/>
  <c r="BG574" i="3"/>
  <c r="BH574" i="3"/>
  <c r="BG575" i="3"/>
  <c r="BH575" i="3"/>
  <c r="BG576" i="3"/>
  <c r="BH576" i="3"/>
  <c r="BG577" i="3"/>
  <c r="BH577" i="3"/>
  <c r="BG578" i="3"/>
  <c r="BH578" i="3"/>
  <c r="BG579" i="3"/>
  <c r="BH579" i="3"/>
  <c r="BG580" i="3"/>
  <c r="BH580" i="3"/>
  <c r="BG581" i="3"/>
  <c r="BH581" i="3"/>
  <c r="BG582" i="3"/>
  <c r="BH582" i="3"/>
  <c r="BG583" i="3"/>
  <c r="BH583" i="3"/>
  <c r="BG584" i="3"/>
  <c r="BH584" i="3"/>
  <c r="BG585" i="3"/>
  <c r="BH585" i="3"/>
  <c r="BG586" i="3"/>
  <c r="BH586" i="3"/>
  <c r="BG587" i="3"/>
  <c r="BH587" i="3"/>
  <c r="BG588" i="3"/>
  <c r="BH588" i="3"/>
  <c r="BG589" i="3"/>
  <c r="BH589" i="3"/>
  <c r="BG590" i="3"/>
  <c r="BH590" i="3"/>
  <c r="BG591" i="3"/>
  <c r="BH591" i="3"/>
  <c r="BG592" i="3"/>
  <c r="BH592" i="3"/>
  <c r="BG593" i="3"/>
  <c r="BH593" i="3"/>
  <c r="BG594" i="3"/>
  <c r="BH594" i="3"/>
  <c r="BG595" i="3"/>
  <c r="BH595" i="3"/>
  <c r="BG596" i="3"/>
  <c r="BH596" i="3"/>
  <c r="BG597" i="3"/>
  <c r="BH597" i="3"/>
  <c r="BG598" i="3"/>
  <c r="BH598" i="3"/>
  <c r="BG599" i="3"/>
  <c r="BH599" i="3"/>
  <c r="BG600" i="3"/>
  <c r="BH600" i="3"/>
  <c r="BG601" i="3"/>
  <c r="BH601" i="3"/>
  <c r="BG602" i="3"/>
  <c r="BH602" i="3"/>
  <c r="BG603" i="3"/>
  <c r="BH603" i="3"/>
  <c r="BG604" i="3"/>
  <c r="BH604" i="3"/>
  <c r="BG605" i="3"/>
  <c r="BH605" i="3"/>
  <c r="BG606" i="3"/>
  <c r="BH606" i="3"/>
  <c r="BG607" i="3"/>
  <c r="BH607" i="3"/>
  <c r="BG608" i="3"/>
  <c r="BH608" i="3"/>
  <c r="BG609" i="3"/>
  <c r="BH609" i="3"/>
  <c r="BG610" i="3"/>
  <c r="BH610" i="3"/>
  <c r="BG611" i="3"/>
  <c r="BH611" i="3"/>
  <c r="BG612" i="3"/>
  <c r="BH612" i="3"/>
  <c r="BG613" i="3"/>
  <c r="BH613" i="3"/>
  <c r="BG614" i="3"/>
  <c r="BH614" i="3"/>
  <c r="BG615" i="3"/>
  <c r="BH615" i="3"/>
  <c r="BG616" i="3"/>
  <c r="BH616" i="3"/>
  <c r="BG617" i="3"/>
  <c r="BH617" i="3"/>
  <c r="BG618" i="3"/>
  <c r="BH618" i="3"/>
  <c r="BG619" i="3"/>
  <c r="BH619" i="3"/>
  <c r="BG620" i="3"/>
  <c r="BH620" i="3"/>
  <c r="BG621" i="3"/>
  <c r="BH621" i="3"/>
  <c r="BG622" i="3"/>
  <c r="BH622" i="3"/>
  <c r="BG623" i="3"/>
  <c r="BH623" i="3"/>
  <c r="BG624" i="3"/>
  <c r="BH624" i="3"/>
  <c r="BG625" i="3"/>
  <c r="BH625" i="3"/>
  <c r="BG626" i="3"/>
  <c r="BH626" i="3"/>
  <c r="BG627" i="3"/>
  <c r="BH627" i="3"/>
  <c r="BG628" i="3"/>
  <c r="BH628" i="3"/>
  <c r="BG629" i="3"/>
  <c r="BH629" i="3"/>
  <c r="BG630" i="3"/>
  <c r="BH630" i="3"/>
  <c r="BG631" i="3"/>
  <c r="BH631" i="3"/>
  <c r="BG632" i="3"/>
  <c r="BH632" i="3"/>
  <c r="BG633" i="3"/>
  <c r="BH633" i="3"/>
  <c r="BG634" i="3"/>
  <c r="BH634" i="3"/>
  <c r="BG635" i="3"/>
  <c r="BH635" i="3"/>
  <c r="BG636" i="3"/>
  <c r="BH636" i="3"/>
  <c r="BG637" i="3"/>
  <c r="BH637" i="3"/>
  <c r="BG638" i="3"/>
  <c r="BH638" i="3"/>
  <c r="BG639" i="3"/>
  <c r="BH639" i="3"/>
  <c r="BG640" i="3"/>
  <c r="BH640" i="3"/>
  <c r="BG641" i="3"/>
  <c r="BH641" i="3"/>
  <c r="BG642" i="3"/>
  <c r="BH642" i="3"/>
  <c r="BG643" i="3"/>
  <c r="BH643" i="3"/>
  <c r="BG644" i="3"/>
  <c r="BH644" i="3"/>
  <c r="BG645" i="3"/>
  <c r="BH645" i="3"/>
  <c r="BG646" i="3"/>
  <c r="BH646" i="3"/>
  <c r="BG647" i="3"/>
  <c r="BH647" i="3"/>
  <c r="BG648" i="3"/>
  <c r="BH648" i="3"/>
  <c r="BG649" i="3"/>
  <c r="BH649" i="3"/>
  <c r="BG650" i="3"/>
  <c r="BH650" i="3"/>
  <c r="BG651" i="3"/>
  <c r="BH651" i="3"/>
  <c r="BG652" i="3"/>
  <c r="BH652" i="3"/>
  <c r="BG653" i="3"/>
  <c r="BH653" i="3"/>
  <c r="BG654" i="3"/>
  <c r="BH654" i="3"/>
  <c r="BG655" i="3"/>
  <c r="BH655" i="3"/>
  <c r="BG656" i="3"/>
  <c r="BH656" i="3"/>
  <c r="BG657" i="3"/>
  <c r="BH657" i="3"/>
  <c r="BG658" i="3"/>
  <c r="BH658" i="3"/>
  <c r="BG659" i="3"/>
  <c r="BH659" i="3"/>
  <c r="BG660" i="3"/>
  <c r="BH660" i="3"/>
  <c r="BG661" i="3"/>
  <c r="BH661" i="3"/>
  <c r="BG662" i="3"/>
  <c r="BH662" i="3"/>
  <c r="BG663" i="3"/>
  <c r="BH663" i="3"/>
  <c r="BG664" i="3"/>
  <c r="BH664" i="3"/>
  <c r="BG665" i="3"/>
  <c r="BH665" i="3"/>
  <c r="BG666" i="3"/>
  <c r="BH666" i="3"/>
  <c r="BG667" i="3"/>
  <c r="BH667" i="3"/>
  <c r="BG668" i="3"/>
  <c r="BH668" i="3"/>
  <c r="BG669" i="3"/>
  <c r="BH669" i="3"/>
  <c r="BG670" i="3"/>
  <c r="BH670" i="3"/>
  <c r="BG671" i="3"/>
  <c r="BH671" i="3"/>
  <c r="BG672" i="3"/>
  <c r="BH672" i="3"/>
  <c r="BG673" i="3"/>
  <c r="BH673" i="3"/>
  <c r="BG674" i="3"/>
  <c r="BH674" i="3"/>
  <c r="BG675" i="3"/>
  <c r="BH675" i="3"/>
  <c r="BG676" i="3"/>
  <c r="BH676" i="3"/>
  <c r="BG677" i="3"/>
  <c r="BH677" i="3"/>
  <c r="BG678" i="3"/>
  <c r="BH678" i="3"/>
  <c r="BG679" i="3"/>
  <c r="BH679" i="3"/>
  <c r="BG680" i="3"/>
  <c r="BH680" i="3"/>
  <c r="BG681" i="3"/>
  <c r="BH681" i="3"/>
  <c r="BG682" i="3"/>
  <c r="BH682" i="3"/>
  <c r="BG683" i="3"/>
  <c r="BH683" i="3"/>
  <c r="BG684" i="3"/>
  <c r="BH684" i="3"/>
  <c r="BG685" i="3"/>
  <c r="BH685" i="3"/>
  <c r="BG686" i="3"/>
  <c r="BH686" i="3"/>
  <c r="BG687" i="3"/>
  <c r="BH687" i="3"/>
  <c r="BG688" i="3"/>
  <c r="BH688" i="3"/>
  <c r="BG689" i="3"/>
  <c r="BH689" i="3"/>
  <c r="BG690" i="3"/>
  <c r="BH690" i="3"/>
  <c r="BG691" i="3"/>
  <c r="BH691" i="3"/>
  <c r="BG692" i="3"/>
  <c r="BH692" i="3"/>
  <c r="BG693" i="3"/>
  <c r="BH693" i="3"/>
  <c r="BG694" i="3"/>
  <c r="BH694" i="3"/>
  <c r="BG695" i="3"/>
  <c r="BH695" i="3"/>
  <c r="BG696" i="3"/>
  <c r="BH696" i="3"/>
  <c r="BG697" i="3"/>
  <c r="BH697" i="3"/>
  <c r="BG698" i="3"/>
  <c r="BH698" i="3"/>
  <c r="BG699" i="3"/>
  <c r="BH699" i="3"/>
  <c r="BG700" i="3"/>
  <c r="BH700" i="3"/>
  <c r="BG701" i="3"/>
  <c r="BH701" i="3"/>
  <c r="BG702" i="3"/>
  <c r="BH702" i="3"/>
  <c r="BG703" i="3"/>
  <c r="BH703" i="3"/>
  <c r="BG704" i="3"/>
  <c r="BH704" i="3"/>
  <c r="BG705" i="3"/>
  <c r="BH705" i="3"/>
  <c r="BG706" i="3"/>
  <c r="BH706" i="3"/>
  <c r="BG707" i="3"/>
  <c r="BH707" i="3"/>
  <c r="BG708" i="3"/>
  <c r="BH708" i="3"/>
  <c r="BG709" i="3"/>
  <c r="BH709" i="3"/>
  <c r="BG710" i="3"/>
  <c r="BH710" i="3"/>
  <c r="BG711" i="3"/>
  <c r="BH711" i="3"/>
  <c r="BG712" i="3"/>
  <c r="BH712" i="3"/>
  <c r="BG713" i="3"/>
  <c r="BH713" i="3"/>
  <c r="BG714" i="3"/>
  <c r="BH714" i="3"/>
  <c r="BG715" i="3"/>
  <c r="BH715" i="3"/>
  <c r="BG716" i="3"/>
  <c r="BH716" i="3"/>
  <c r="BG717" i="3"/>
  <c r="BH717" i="3"/>
  <c r="BG718" i="3"/>
  <c r="BH718" i="3"/>
  <c r="BG719" i="3"/>
  <c r="BH719" i="3"/>
  <c r="BG720" i="3"/>
  <c r="BH720" i="3"/>
  <c r="BG721" i="3"/>
  <c r="BH721" i="3"/>
  <c r="BG722" i="3"/>
  <c r="BH722" i="3"/>
  <c r="BG723" i="3"/>
  <c r="BH723" i="3"/>
  <c r="BG724" i="3"/>
  <c r="BH724" i="3"/>
  <c r="BG725" i="3"/>
  <c r="BH725" i="3"/>
  <c r="BG726" i="3"/>
  <c r="BH726" i="3"/>
  <c r="BG727" i="3"/>
  <c r="BH727" i="3"/>
  <c r="BG728" i="3"/>
  <c r="BH728" i="3"/>
  <c r="BG729" i="3"/>
  <c r="BH729" i="3"/>
  <c r="BG730" i="3"/>
  <c r="BH730" i="3"/>
  <c r="BG731" i="3"/>
  <c r="BH731" i="3"/>
  <c r="BG732" i="3"/>
  <c r="BH732" i="3"/>
  <c r="BG733" i="3"/>
  <c r="BH733" i="3"/>
  <c r="BG734" i="3"/>
  <c r="BH734" i="3"/>
  <c r="BG735" i="3"/>
  <c r="BH735" i="3"/>
  <c r="BG736" i="3"/>
  <c r="BH736" i="3"/>
  <c r="BG737" i="3"/>
  <c r="BH737" i="3"/>
  <c r="BG738" i="3"/>
  <c r="BH738" i="3"/>
  <c r="BG739" i="3"/>
  <c r="BH739" i="3"/>
  <c r="BG740" i="3"/>
  <c r="BH740" i="3"/>
  <c r="BG741" i="3"/>
  <c r="BH741" i="3"/>
  <c r="BG742" i="3"/>
  <c r="BH742" i="3"/>
  <c r="BG743" i="3"/>
  <c r="BH743" i="3"/>
  <c r="BG744" i="3"/>
  <c r="BH744" i="3"/>
  <c r="BG745" i="3"/>
  <c r="BH745" i="3"/>
  <c r="BG746" i="3"/>
  <c r="BH746" i="3"/>
  <c r="BG747" i="3"/>
  <c r="BH747" i="3"/>
  <c r="BG748" i="3"/>
  <c r="BH748" i="3"/>
  <c r="BG749" i="3"/>
  <c r="BH749" i="3"/>
  <c r="BG750" i="3"/>
  <c r="BH750" i="3"/>
  <c r="BG751" i="3"/>
  <c r="BH751" i="3"/>
  <c r="BG752" i="3"/>
  <c r="BH752" i="3"/>
  <c r="BG753" i="3"/>
  <c r="BH753" i="3"/>
  <c r="BG754" i="3"/>
  <c r="BH754" i="3"/>
  <c r="BG755" i="3"/>
  <c r="BH755" i="3"/>
  <c r="BG756" i="3"/>
  <c r="BH756" i="3"/>
  <c r="BG757" i="3"/>
  <c r="BH757" i="3"/>
  <c r="BG758" i="3"/>
  <c r="BH758" i="3"/>
  <c r="BG759" i="3"/>
  <c r="BH759" i="3"/>
  <c r="BG760" i="3"/>
  <c r="BH760" i="3"/>
  <c r="BG761" i="3"/>
  <c r="BH761" i="3"/>
  <c r="BG762" i="3"/>
  <c r="BH762" i="3"/>
  <c r="BG763" i="3"/>
  <c r="BH763" i="3"/>
  <c r="BG764" i="3"/>
  <c r="BH764" i="3"/>
  <c r="BG765" i="3"/>
  <c r="BH765" i="3"/>
  <c r="BG766" i="3"/>
  <c r="BH766" i="3"/>
  <c r="BG767" i="3"/>
  <c r="BH767" i="3"/>
  <c r="BG768" i="3"/>
  <c r="BH768" i="3"/>
  <c r="BG769" i="3"/>
  <c r="BH769" i="3"/>
  <c r="BG770" i="3"/>
  <c r="BH770" i="3"/>
  <c r="BG771" i="3"/>
  <c r="BH771" i="3"/>
  <c r="BG772" i="3"/>
  <c r="BH772" i="3"/>
  <c r="BG773" i="3"/>
  <c r="BH773" i="3"/>
  <c r="BG774" i="3"/>
  <c r="BH774" i="3"/>
  <c r="BG775" i="3"/>
  <c r="BH775" i="3"/>
  <c r="BG776" i="3"/>
  <c r="BH776" i="3"/>
  <c r="BG777" i="3"/>
  <c r="BH777" i="3"/>
  <c r="BG778" i="3"/>
  <c r="BH778" i="3"/>
  <c r="BG779" i="3"/>
  <c r="BH779" i="3"/>
  <c r="BG780" i="3"/>
  <c r="BH780" i="3"/>
  <c r="BG781" i="3"/>
  <c r="BH781" i="3"/>
  <c r="BG782" i="3"/>
  <c r="BH782" i="3"/>
  <c r="BG783" i="3"/>
  <c r="BH783" i="3"/>
  <c r="BG784" i="3"/>
  <c r="BH784" i="3"/>
  <c r="BG785" i="3"/>
  <c r="BH785" i="3"/>
  <c r="BG786" i="3"/>
  <c r="BH786" i="3"/>
  <c r="BG787" i="3"/>
  <c r="BH787" i="3"/>
  <c r="BG788" i="3"/>
  <c r="BH788" i="3"/>
  <c r="BG789" i="3"/>
  <c r="BH789" i="3"/>
  <c r="BG790" i="3"/>
  <c r="BH790" i="3"/>
  <c r="BG791" i="3"/>
  <c r="BH791" i="3"/>
  <c r="BG792" i="3"/>
  <c r="BH792" i="3"/>
  <c r="BG793" i="3"/>
  <c r="BH793" i="3"/>
  <c r="BG794" i="3"/>
  <c r="BH794" i="3"/>
  <c r="BG795" i="3"/>
  <c r="BH795" i="3"/>
  <c r="BG796" i="3"/>
  <c r="BH796" i="3"/>
  <c r="BG797" i="3"/>
  <c r="BH797" i="3"/>
  <c r="BG798" i="3"/>
  <c r="BH798" i="3"/>
  <c r="BG799" i="3"/>
  <c r="BH799" i="3"/>
  <c r="BG800" i="3"/>
  <c r="BH800" i="3"/>
  <c r="BG801" i="3"/>
  <c r="BH801" i="3"/>
  <c r="BG802" i="3"/>
  <c r="BH802" i="3"/>
  <c r="BG803" i="3"/>
  <c r="BH803" i="3"/>
  <c r="BG804" i="3"/>
  <c r="BH804" i="3"/>
  <c r="BG805" i="3"/>
  <c r="BH805" i="3"/>
  <c r="BG806" i="3"/>
  <c r="BH806" i="3"/>
  <c r="BG807" i="3"/>
  <c r="BH807" i="3"/>
  <c r="BG808" i="3"/>
  <c r="BH808" i="3"/>
  <c r="BG809" i="3"/>
  <c r="BH809" i="3"/>
  <c r="BG810" i="3"/>
  <c r="BH810" i="3"/>
  <c r="BG811" i="3"/>
  <c r="BH811" i="3"/>
  <c r="BG812" i="3"/>
  <c r="BH812" i="3"/>
  <c r="BG813" i="3"/>
  <c r="BH813" i="3"/>
  <c r="BG814" i="3"/>
  <c r="BH814" i="3"/>
  <c r="BG815" i="3"/>
  <c r="BH815" i="3"/>
  <c r="BG816" i="3"/>
  <c r="BH816" i="3"/>
  <c r="BG817" i="3"/>
  <c r="BH817" i="3"/>
  <c r="BG818" i="3"/>
  <c r="BH818" i="3"/>
  <c r="BG819" i="3"/>
  <c r="BH819" i="3"/>
  <c r="BG820" i="3"/>
  <c r="BH820" i="3"/>
  <c r="BG821" i="3"/>
  <c r="BH821" i="3"/>
  <c r="BG822" i="3"/>
  <c r="BH822" i="3"/>
  <c r="BG823" i="3"/>
  <c r="BH823" i="3"/>
  <c r="BG824" i="3"/>
  <c r="BH824" i="3"/>
  <c r="BG825" i="3"/>
  <c r="BH825" i="3"/>
  <c r="BG826" i="3"/>
  <c r="BH826" i="3"/>
  <c r="BG827" i="3"/>
  <c r="BH827" i="3"/>
  <c r="BG828" i="3"/>
  <c r="BH828" i="3"/>
  <c r="BG829" i="3"/>
  <c r="BH829" i="3"/>
  <c r="BG830" i="3"/>
  <c r="BH830" i="3"/>
  <c r="BG831" i="3"/>
  <c r="BH831" i="3"/>
  <c r="BG832" i="3"/>
  <c r="BH832" i="3"/>
  <c r="BG833" i="3"/>
  <c r="BH833" i="3"/>
  <c r="BG834" i="3"/>
  <c r="BH834" i="3"/>
  <c r="BG835" i="3"/>
  <c r="BH835" i="3"/>
  <c r="BG836" i="3"/>
  <c r="BH836" i="3"/>
  <c r="BG837" i="3"/>
  <c r="BH837" i="3"/>
  <c r="BG838" i="3"/>
  <c r="BH838" i="3"/>
  <c r="BG839" i="3"/>
  <c r="BH839" i="3"/>
  <c r="BG840" i="3"/>
  <c r="BH840" i="3"/>
  <c r="BG841" i="3"/>
  <c r="BH841" i="3"/>
  <c r="BG842" i="3"/>
  <c r="BH842" i="3"/>
  <c r="BG843" i="3"/>
  <c r="BH843" i="3"/>
  <c r="BG844" i="3"/>
  <c r="BH844" i="3"/>
  <c r="BG845" i="3"/>
  <c r="BH845" i="3"/>
  <c r="BG846" i="3"/>
  <c r="BH846" i="3"/>
  <c r="BG847" i="3"/>
  <c r="BH847" i="3"/>
  <c r="BG848" i="3"/>
  <c r="BH848" i="3"/>
  <c r="BG849" i="3"/>
  <c r="BH849" i="3"/>
  <c r="BG850" i="3"/>
  <c r="BH850" i="3"/>
  <c r="BG851" i="3"/>
  <c r="BH851" i="3"/>
  <c r="BG852" i="3"/>
  <c r="BH852" i="3"/>
  <c r="BG853" i="3"/>
  <c r="BH853" i="3"/>
  <c r="BG854" i="3"/>
  <c r="BH854" i="3"/>
  <c r="BG855" i="3"/>
  <c r="BH855" i="3"/>
  <c r="BG856" i="3"/>
  <c r="BH856" i="3"/>
  <c r="BG857" i="3"/>
  <c r="BH857" i="3"/>
  <c r="BG858" i="3"/>
  <c r="BH858" i="3"/>
  <c r="BG859" i="3"/>
  <c r="BH859" i="3"/>
  <c r="BG860" i="3"/>
  <c r="BH860" i="3"/>
  <c r="BG861" i="3"/>
  <c r="BH861" i="3"/>
  <c r="BG862" i="3"/>
  <c r="BH862" i="3"/>
  <c r="BG863" i="3"/>
  <c r="BH863" i="3"/>
  <c r="BG864" i="3"/>
  <c r="BH864" i="3"/>
  <c r="BG865" i="3"/>
  <c r="BH865" i="3"/>
  <c r="BG866" i="3"/>
  <c r="BH866" i="3"/>
  <c r="BG867" i="3"/>
  <c r="BH867" i="3"/>
  <c r="BG868" i="3"/>
  <c r="BH868" i="3"/>
  <c r="BG869" i="3"/>
  <c r="BH869" i="3"/>
  <c r="BG870" i="3"/>
  <c r="BH870" i="3"/>
  <c r="BG871" i="3"/>
  <c r="BH871" i="3"/>
  <c r="BG872" i="3"/>
  <c r="BH872" i="3"/>
  <c r="BG873" i="3"/>
  <c r="BH873" i="3"/>
  <c r="BG874" i="3"/>
  <c r="BH874" i="3"/>
  <c r="BG875" i="3"/>
  <c r="BH875" i="3"/>
  <c r="BG876" i="3"/>
  <c r="BH876" i="3"/>
  <c r="BG877" i="3"/>
  <c r="BH877" i="3"/>
  <c r="BG878" i="3"/>
  <c r="BH878" i="3"/>
  <c r="BG879" i="3"/>
  <c r="BH879" i="3"/>
  <c r="BG880" i="3"/>
  <c r="BH880" i="3"/>
  <c r="BG881" i="3"/>
  <c r="BH881" i="3"/>
  <c r="BG882" i="3"/>
  <c r="BH882" i="3"/>
  <c r="BG883" i="3"/>
  <c r="BH883" i="3"/>
  <c r="BG884" i="3"/>
  <c r="BH884" i="3"/>
  <c r="BG885" i="3"/>
  <c r="BH885" i="3"/>
  <c r="BG886" i="3"/>
  <c r="BH886" i="3"/>
  <c r="BG887" i="3"/>
  <c r="BH887" i="3"/>
  <c r="BG888" i="3"/>
  <c r="BH888" i="3"/>
  <c r="BG889" i="3"/>
  <c r="BH889" i="3"/>
  <c r="BG890" i="3"/>
  <c r="BH890" i="3"/>
  <c r="BG891" i="3"/>
  <c r="BH891" i="3"/>
  <c r="BG892" i="3"/>
  <c r="BH892" i="3"/>
  <c r="BG893" i="3"/>
  <c r="BH893" i="3"/>
  <c r="BG894" i="3"/>
  <c r="BH894" i="3"/>
  <c r="BG895" i="3"/>
  <c r="BH895" i="3"/>
  <c r="BG896" i="3"/>
  <c r="BH896" i="3"/>
  <c r="BG897" i="3"/>
  <c r="BH897" i="3"/>
  <c r="BG898" i="3"/>
  <c r="BH898" i="3"/>
  <c r="BG899" i="3"/>
  <c r="BH899" i="3"/>
  <c r="BG900" i="3"/>
  <c r="BH900" i="3"/>
  <c r="BG901" i="3"/>
  <c r="BH901" i="3"/>
  <c r="BG902" i="3"/>
  <c r="BH902" i="3"/>
  <c r="BG903" i="3"/>
  <c r="BH903" i="3"/>
  <c r="BG904" i="3"/>
  <c r="BH904" i="3"/>
  <c r="BG905" i="3"/>
  <c r="BH905" i="3"/>
  <c r="BG906" i="3"/>
  <c r="BH906" i="3"/>
  <c r="BG907" i="3"/>
  <c r="BH907" i="3"/>
  <c r="BG908" i="3"/>
  <c r="BH908" i="3"/>
  <c r="BG909" i="3"/>
  <c r="BH909" i="3"/>
  <c r="BG910" i="3"/>
  <c r="BH910" i="3"/>
  <c r="BG911" i="3"/>
  <c r="BH911" i="3"/>
  <c r="BG912" i="3"/>
  <c r="BH912" i="3"/>
  <c r="BG913" i="3"/>
  <c r="BH913" i="3"/>
  <c r="BG914" i="3"/>
  <c r="BH914" i="3"/>
  <c r="BG915" i="3"/>
  <c r="BH915" i="3"/>
  <c r="BG916" i="3"/>
  <c r="BH916" i="3"/>
  <c r="BG917" i="3"/>
  <c r="BH917" i="3"/>
  <c r="BG918" i="3"/>
  <c r="BH918" i="3"/>
  <c r="BG919" i="3"/>
  <c r="BH919" i="3"/>
  <c r="BG920" i="3"/>
  <c r="BH920" i="3"/>
  <c r="BG921" i="3"/>
  <c r="BH921" i="3"/>
  <c r="BG922" i="3"/>
  <c r="BH922" i="3"/>
  <c r="BG923" i="3"/>
  <c r="BH923" i="3"/>
  <c r="BG924" i="3"/>
  <c r="BH924" i="3"/>
  <c r="BG925" i="3"/>
  <c r="BH925" i="3"/>
  <c r="BG926" i="3"/>
  <c r="BH926" i="3"/>
  <c r="BG927" i="3"/>
  <c r="BH927" i="3"/>
  <c r="BG928" i="3"/>
  <c r="BH928" i="3"/>
  <c r="BG929" i="3"/>
  <c r="BH929" i="3"/>
  <c r="BG930" i="3"/>
  <c r="BH930" i="3"/>
  <c r="BG931" i="3"/>
  <c r="BH931" i="3"/>
  <c r="BG932" i="3"/>
  <c r="BH932" i="3"/>
  <c r="BG933" i="3"/>
  <c r="BH933" i="3"/>
  <c r="BG934" i="3"/>
  <c r="BH934" i="3"/>
  <c r="BG935" i="3"/>
  <c r="BH935" i="3"/>
  <c r="BG936" i="3"/>
  <c r="BH936" i="3"/>
  <c r="BG937" i="3"/>
  <c r="BH937" i="3"/>
  <c r="BG938" i="3"/>
  <c r="BH938" i="3"/>
  <c r="BG939" i="3"/>
  <c r="BH939" i="3"/>
  <c r="BG940" i="3"/>
  <c r="BH940" i="3"/>
  <c r="BG941" i="3"/>
  <c r="BH941" i="3"/>
  <c r="BG942" i="3"/>
  <c r="BH942" i="3"/>
  <c r="BG943" i="3"/>
  <c r="BH943" i="3"/>
  <c r="BG944" i="3"/>
  <c r="BH944" i="3"/>
  <c r="BG945" i="3"/>
  <c r="BH945" i="3"/>
  <c r="BG946" i="3"/>
  <c r="BH946" i="3"/>
  <c r="BG947" i="3"/>
  <c r="BH947" i="3"/>
  <c r="BG948" i="3"/>
  <c r="BH948" i="3"/>
  <c r="BG949" i="3"/>
  <c r="BH949" i="3"/>
  <c r="BG950" i="3"/>
  <c r="BH950" i="3"/>
  <c r="BG951" i="3"/>
  <c r="BH951" i="3"/>
  <c r="BG952" i="3"/>
  <c r="BH952" i="3"/>
  <c r="BG953" i="3"/>
  <c r="BH953" i="3"/>
  <c r="BG954" i="3"/>
  <c r="BH954" i="3"/>
  <c r="BG955" i="3"/>
  <c r="BH955" i="3"/>
  <c r="BG956" i="3"/>
  <c r="BH956" i="3"/>
  <c r="BG957" i="3"/>
  <c r="BH957" i="3"/>
  <c r="BG958" i="3"/>
  <c r="BH958" i="3"/>
  <c r="BG959" i="3"/>
  <c r="BH959" i="3"/>
  <c r="BG960" i="3"/>
  <c r="BH960" i="3"/>
  <c r="BG961" i="3"/>
  <c r="BH961" i="3"/>
  <c r="BG962" i="3"/>
  <c r="BH962" i="3"/>
  <c r="BG963" i="3"/>
  <c r="BH963" i="3"/>
  <c r="BG964" i="3"/>
  <c r="BH964" i="3"/>
  <c r="BG965" i="3"/>
  <c r="BH965" i="3"/>
  <c r="BG966" i="3"/>
  <c r="BH966" i="3"/>
  <c r="BG967" i="3"/>
  <c r="BH967" i="3"/>
  <c r="BG968" i="3"/>
  <c r="BH968" i="3"/>
  <c r="BG969" i="3"/>
  <c r="BH969" i="3"/>
  <c r="BG970" i="3"/>
  <c r="BH970" i="3"/>
  <c r="BG971" i="3"/>
  <c r="BH971" i="3"/>
  <c r="BG972" i="3"/>
  <c r="BH972" i="3"/>
  <c r="BG973" i="3"/>
  <c r="BH973" i="3"/>
  <c r="BG974" i="3"/>
  <c r="BH974" i="3"/>
  <c r="BG975" i="3"/>
  <c r="BH975" i="3"/>
  <c r="BG976" i="3"/>
  <c r="BH976" i="3"/>
  <c r="BG977" i="3"/>
  <c r="BH977" i="3"/>
  <c r="BG978" i="3"/>
  <c r="BH978" i="3"/>
  <c r="BG979" i="3"/>
  <c r="BH979" i="3"/>
  <c r="BG980" i="3"/>
  <c r="BH980" i="3"/>
  <c r="BG981" i="3"/>
  <c r="BH981" i="3"/>
  <c r="BG982" i="3"/>
  <c r="BH982" i="3"/>
  <c r="BG983" i="3"/>
  <c r="BH983" i="3"/>
  <c r="BG984" i="3"/>
  <c r="BH984" i="3"/>
  <c r="BG985" i="3"/>
  <c r="BH985" i="3"/>
  <c r="BG986" i="3"/>
  <c r="BH986" i="3"/>
  <c r="BG987" i="3"/>
  <c r="BH987" i="3"/>
  <c r="BG988" i="3"/>
  <c r="BH988" i="3"/>
  <c r="BG989" i="3"/>
  <c r="BH989" i="3"/>
  <c r="BG990" i="3"/>
  <c r="BH990" i="3"/>
  <c r="BG991" i="3"/>
  <c r="BH991" i="3"/>
  <c r="BG992" i="3"/>
  <c r="BH992" i="3"/>
  <c r="BG993" i="3"/>
  <c r="BH993" i="3"/>
  <c r="BG994" i="3"/>
  <c r="BH994" i="3"/>
  <c r="BG995" i="3"/>
  <c r="BH995" i="3"/>
  <c r="BG996" i="3"/>
  <c r="BH996" i="3"/>
  <c r="BG997" i="3"/>
  <c r="BH997" i="3"/>
  <c r="BG998" i="3"/>
  <c r="BH998" i="3"/>
  <c r="BG999" i="3"/>
  <c r="BH999" i="3"/>
  <c r="BG1000" i="3"/>
  <c r="BH1000" i="3"/>
  <c r="BG1001" i="3"/>
  <c r="BH1001" i="3"/>
  <c r="BG1002" i="3"/>
  <c r="BH1002" i="3"/>
  <c r="BG1003" i="3"/>
  <c r="BH1003" i="3"/>
  <c r="BG1004" i="3"/>
  <c r="BH1004" i="3"/>
  <c r="BG1005" i="3"/>
  <c r="BH1005" i="3"/>
  <c r="BG1006" i="3"/>
  <c r="BH1006" i="3"/>
  <c r="BG6" i="3"/>
  <c r="BH6" i="3"/>
  <c r="DC1" i="3"/>
  <c r="CE1" i="3"/>
  <c r="BG1" i="3"/>
  <c r="D21" i="1"/>
  <c r="BL753" i="3" s="1"/>
  <c r="F21" i="1"/>
  <c r="H21" i="1"/>
  <c r="DH325" i="3" s="1"/>
  <c r="H19" i="1"/>
  <c r="H20" i="1" s="1"/>
  <c r="DG38" i="3" s="1"/>
  <c r="F19" i="1"/>
  <c r="D19" i="1"/>
  <c r="D20" i="1" s="1"/>
  <c r="BK786" i="3" s="1"/>
  <c r="F6" i="3"/>
  <c r="E6" i="3"/>
  <c r="BJ31" i="2"/>
  <c r="BK31" i="2" s="1"/>
  <c r="AR31" i="2"/>
  <c r="AS31" i="2" s="1"/>
  <c r="CI30" i="3" s="1"/>
  <c r="AI31" i="2"/>
  <c r="AI8" i="2" s="1"/>
  <c r="AK8" i="2" s="1"/>
  <c r="DF7" i="3" s="1"/>
  <c r="BO2" i="3" l="1"/>
  <c r="CK2" i="3"/>
  <c r="DI2" i="3" s="1"/>
  <c r="DK6" i="3"/>
  <c r="R6" i="3"/>
  <c r="DR6" i="3"/>
  <c r="CM6" i="3"/>
  <c r="CL6" i="3"/>
  <c r="DS6" i="3"/>
  <c r="CU6" i="3"/>
  <c r="C7" i="3"/>
  <c r="D7" i="3"/>
  <c r="DH6" i="3"/>
  <c r="CT6" i="3"/>
  <c r="DJ6" i="3"/>
  <c r="DG6" i="3"/>
  <c r="S6" i="3"/>
  <c r="DH7" i="3"/>
  <c r="I7" i="3"/>
  <c r="DG7" i="3"/>
  <c r="D6" i="3"/>
  <c r="BB31" i="2"/>
  <c r="BA8" i="2"/>
  <c r="AA17" i="2"/>
  <c r="BA16" i="2"/>
  <c r="BA24" i="2"/>
  <c r="M15" i="2"/>
  <c r="AA19" i="2"/>
  <c r="BA13" i="2"/>
  <c r="BA21" i="2"/>
  <c r="BA29" i="2"/>
  <c r="M17" i="2"/>
  <c r="BA10" i="2"/>
  <c r="BA18" i="2"/>
  <c r="BA26" i="2"/>
  <c r="M22" i="2"/>
  <c r="N22" i="2" s="1"/>
  <c r="BA7" i="2"/>
  <c r="BA15" i="2"/>
  <c r="BA23" i="2"/>
  <c r="BA12" i="2"/>
  <c r="BA20" i="2"/>
  <c r="BA28" i="2"/>
  <c r="M24" i="2"/>
  <c r="BA9" i="2"/>
  <c r="BA17" i="2"/>
  <c r="BA25" i="2"/>
  <c r="AB21" i="2"/>
  <c r="M29" i="2"/>
  <c r="BA14" i="2"/>
  <c r="BA22" i="2"/>
  <c r="BA30" i="2"/>
  <c r="M10" i="2"/>
  <c r="BA11" i="2"/>
  <c r="BA19" i="2"/>
  <c r="BA27" i="2"/>
  <c r="D996" i="3"/>
  <c r="D966" i="3"/>
  <c r="D904" i="3"/>
  <c r="D820" i="3"/>
  <c r="D980" i="3"/>
  <c r="D878" i="3"/>
  <c r="D976" i="3"/>
  <c r="D862" i="3"/>
  <c r="D964" i="3"/>
  <c r="D806" i="3"/>
  <c r="D934" i="3"/>
  <c r="D792" i="3"/>
  <c r="D920" i="3"/>
  <c r="D776" i="3"/>
  <c r="D990" i="3"/>
  <c r="D11" i="3"/>
  <c r="D19" i="3"/>
  <c r="D27" i="3"/>
  <c r="D35" i="3"/>
  <c r="D43" i="3"/>
  <c r="D51" i="3"/>
  <c r="D59" i="3"/>
  <c r="D67" i="3"/>
  <c r="D75" i="3"/>
  <c r="D83" i="3"/>
  <c r="D91" i="3"/>
  <c r="D99" i="3"/>
  <c r="D107" i="3"/>
  <c r="D115" i="3"/>
  <c r="D123" i="3"/>
  <c r="D131" i="3"/>
  <c r="D139" i="3"/>
  <c r="D147" i="3"/>
  <c r="D155" i="3"/>
  <c r="D163" i="3"/>
  <c r="D171" i="3"/>
  <c r="D179" i="3"/>
  <c r="D187" i="3"/>
  <c r="D195" i="3"/>
  <c r="D203" i="3"/>
  <c r="D211" i="3"/>
  <c r="D219" i="3"/>
  <c r="D227" i="3"/>
  <c r="D235" i="3"/>
  <c r="D243" i="3"/>
  <c r="D251" i="3"/>
  <c r="D259" i="3"/>
  <c r="D267" i="3"/>
  <c r="D275" i="3"/>
  <c r="D283" i="3"/>
  <c r="D291" i="3"/>
  <c r="D299" i="3"/>
  <c r="D307" i="3"/>
  <c r="D315" i="3"/>
  <c r="D323" i="3"/>
  <c r="D331" i="3"/>
  <c r="D339" i="3"/>
  <c r="D347" i="3"/>
  <c r="D355" i="3"/>
  <c r="D363" i="3"/>
  <c r="D371" i="3"/>
  <c r="D379" i="3"/>
  <c r="D387" i="3"/>
  <c r="D395" i="3"/>
  <c r="D403" i="3"/>
  <c r="D411" i="3"/>
  <c r="D419" i="3"/>
  <c r="D427" i="3"/>
  <c r="D435" i="3"/>
  <c r="D443" i="3"/>
  <c r="D451" i="3"/>
  <c r="D459" i="3"/>
  <c r="D467" i="3"/>
  <c r="D475" i="3"/>
  <c r="D483" i="3"/>
  <c r="D491" i="3"/>
  <c r="D499" i="3"/>
  <c r="D507" i="3"/>
  <c r="D515" i="3"/>
  <c r="D523" i="3"/>
  <c r="D531" i="3"/>
  <c r="D539" i="3"/>
  <c r="D547" i="3"/>
  <c r="D555" i="3"/>
  <c r="D563" i="3"/>
  <c r="D571" i="3"/>
  <c r="D579" i="3"/>
  <c r="D587" i="3"/>
  <c r="D595" i="3"/>
  <c r="D603" i="3"/>
  <c r="D611" i="3"/>
  <c r="D619" i="3"/>
  <c r="D627" i="3"/>
  <c r="D635" i="3"/>
  <c r="D643" i="3"/>
  <c r="D651" i="3"/>
  <c r="D659" i="3"/>
  <c r="D667" i="3"/>
  <c r="D675" i="3"/>
  <c r="D12" i="3"/>
  <c r="D20" i="3"/>
  <c r="D28" i="3"/>
  <c r="D36" i="3"/>
  <c r="D44" i="3"/>
  <c r="D52" i="3"/>
  <c r="D60" i="3"/>
  <c r="D68" i="3"/>
  <c r="D76" i="3"/>
  <c r="D84" i="3"/>
  <c r="D92" i="3"/>
  <c r="D100" i="3"/>
  <c r="D108" i="3"/>
  <c r="D116" i="3"/>
  <c r="D124" i="3"/>
  <c r="D132" i="3"/>
  <c r="D140" i="3"/>
  <c r="D148" i="3"/>
  <c r="D156" i="3"/>
  <c r="D164" i="3"/>
  <c r="D172" i="3"/>
  <c r="D180" i="3"/>
  <c r="D188" i="3"/>
  <c r="D196" i="3"/>
  <c r="D204" i="3"/>
  <c r="D212" i="3"/>
  <c r="D220" i="3"/>
  <c r="D228" i="3"/>
  <c r="D236" i="3"/>
  <c r="D244" i="3"/>
  <c r="D252" i="3"/>
  <c r="D260" i="3"/>
  <c r="D268" i="3"/>
  <c r="D276" i="3"/>
  <c r="D284" i="3"/>
  <c r="D292" i="3"/>
  <c r="D300" i="3"/>
  <c r="D308" i="3"/>
  <c r="D316" i="3"/>
  <c r="D324" i="3"/>
  <c r="D332" i="3"/>
  <c r="D340" i="3"/>
  <c r="D348" i="3"/>
  <c r="D356" i="3"/>
  <c r="D364" i="3"/>
  <c r="D372" i="3"/>
  <c r="D380" i="3"/>
  <c r="D388" i="3"/>
  <c r="D396" i="3"/>
  <c r="D404" i="3"/>
  <c r="D412" i="3"/>
  <c r="D420" i="3"/>
  <c r="D428" i="3"/>
  <c r="D436" i="3"/>
  <c r="D444" i="3"/>
  <c r="D452" i="3"/>
  <c r="D460" i="3"/>
  <c r="D468" i="3"/>
  <c r="D476" i="3"/>
  <c r="D484" i="3"/>
  <c r="D492" i="3"/>
  <c r="D500" i="3"/>
  <c r="D508" i="3"/>
  <c r="D516" i="3"/>
  <c r="D524" i="3"/>
  <c r="D532" i="3"/>
  <c r="D540" i="3"/>
  <c r="D548" i="3"/>
  <c r="D556" i="3"/>
  <c r="D564" i="3"/>
  <c r="D572" i="3"/>
  <c r="D580" i="3"/>
  <c r="D588" i="3"/>
  <c r="D596" i="3"/>
  <c r="D604" i="3"/>
  <c r="D612" i="3"/>
  <c r="D15" i="3"/>
  <c r="D23" i="3"/>
  <c r="D31" i="3"/>
  <c r="D39" i="3"/>
  <c r="D47" i="3"/>
  <c r="D55" i="3"/>
  <c r="D63" i="3"/>
  <c r="D71" i="3"/>
  <c r="D79" i="3"/>
  <c r="D87" i="3"/>
  <c r="D95" i="3"/>
  <c r="D103" i="3"/>
  <c r="D111" i="3"/>
  <c r="D119" i="3"/>
  <c r="D127" i="3"/>
  <c r="D135" i="3"/>
  <c r="D143" i="3"/>
  <c r="D151" i="3"/>
  <c r="D159" i="3"/>
  <c r="D167" i="3"/>
  <c r="D175" i="3"/>
  <c r="D183" i="3"/>
  <c r="D191" i="3"/>
  <c r="D199" i="3"/>
  <c r="D207" i="3"/>
  <c r="D215" i="3"/>
  <c r="D223" i="3"/>
  <c r="D231" i="3"/>
  <c r="D239" i="3"/>
  <c r="D247" i="3"/>
  <c r="D255" i="3"/>
  <c r="D263" i="3"/>
  <c r="D271" i="3"/>
  <c r="D279" i="3"/>
  <c r="D287" i="3"/>
  <c r="D295" i="3"/>
  <c r="D303" i="3"/>
  <c r="D311" i="3"/>
  <c r="D319" i="3"/>
  <c r="D327" i="3"/>
  <c r="D335" i="3"/>
  <c r="D343" i="3"/>
  <c r="D351" i="3"/>
  <c r="D359" i="3"/>
  <c r="D367" i="3"/>
  <c r="D375" i="3"/>
  <c r="D383" i="3"/>
  <c r="D391" i="3"/>
  <c r="D399" i="3"/>
  <c r="D407" i="3"/>
  <c r="D415" i="3"/>
  <c r="D423" i="3"/>
  <c r="D431" i="3"/>
  <c r="D439" i="3"/>
  <c r="D447" i="3"/>
  <c r="D455" i="3"/>
  <c r="D463" i="3"/>
  <c r="D471" i="3"/>
  <c r="D479" i="3"/>
  <c r="D487" i="3"/>
  <c r="D495" i="3"/>
  <c r="D503" i="3"/>
  <c r="D511" i="3"/>
  <c r="D519" i="3"/>
  <c r="D527" i="3"/>
  <c r="D535" i="3"/>
  <c r="D543" i="3"/>
  <c r="D551" i="3"/>
  <c r="D559" i="3"/>
  <c r="D567" i="3"/>
  <c r="D575" i="3"/>
  <c r="D583" i="3"/>
  <c r="D591" i="3"/>
  <c r="D599" i="3"/>
  <c r="D607" i="3"/>
  <c r="D615" i="3"/>
  <c r="D623" i="3"/>
  <c r="D631" i="3"/>
  <c r="D639" i="3"/>
  <c r="D647" i="3"/>
  <c r="D655" i="3"/>
  <c r="D663" i="3"/>
  <c r="D671" i="3"/>
  <c r="D8" i="3"/>
  <c r="D16" i="3"/>
  <c r="D24" i="3"/>
  <c r="D32" i="3"/>
  <c r="D40" i="3"/>
  <c r="D48" i="3"/>
  <c r="D56" i="3"/>
  <c r="D64" i="3"/>
  <c r="D72" i="3"/>
  <c r="D80" i="3"/>
  <c r="D88" i="3"/>
  <c r="D96" i="3"/>
  <c r="D104" i="3"/>
  <c r="D112" i="3"/>
  <c r="D120" i="3"/>
  <c r="D128" i="3"/>
  <c r="D136" i="3"/>
  <c r="D144" i="3"/>
  <c r="D152" i="3"/>
  <c r="D160" i="3"/>
  <c r="D168" i="3"/>
  <c r="D176" i="3"/>
  <c r="D184" i="3"/>
  <c r="D192" i="3"/>
  <c r="D200" i="3"/>
  <c r="D208" i="3"/>
  <c r="D216" i="3"/>
  <c r="D224" i="3"/>
  <c r="D232" i="3"/>
  <c r="D240" i="3"/>
  <c r="D248" i="3"/>
  <c r="D256" i="3"/>
  <c r="D264" i="3"/>
  <c r="D272" i="3"/>
  <c r="D280" i="3"/>
  <c r="D288" i="3"/>
  <c r="D296" i="3"/>
  <c r="D304" i="3"/>
  <c r="D312" i="3"/>
  <c r="D320" i="3"/>
  <c r="D328" i="3"/>
  <c r="D336" i="3"/>
  <c r="D344" i="3"/>
  <c r="D352" i="3"/>
  <c r="D360" i="3"/>
  <c r="D368" i="3"/>
  <c r="D376" i="3"/>
  <c r="D384" i="3"/>
  <c r="D392" i="3"/>
  <c r="D400" i="3"/>
  <c r="D408" i="3"/>
  <c r="D416" i="3"/>
  <c r="D424" i="3"/>
  <c r="D432" i="3"/>
  <c r="D440" i="3"/>
  <c r="D448" i="3"/>
  <c r="D456" i="3"/>
  <c r="D464" i="3"/>
  <c r="D472" i="3"/>
  <c r="D480" i="3"/>
  <c r="D488" i="3"/>
  <c r="D496" i="3"/>
  <c r="D504" i="3"/>
  <c r="D512" i="3"/>
  <c r="D520" i="3"/>
  <c r="D528" i="3"/>
  <c r="D536" i="3"/>
  <c r="D544" i="3"/>
  <c r="D552" i="3"/>
  <c r="D560" i="3"/>
  <c r="D568" i="3"/>
  <c r="D576" i="3"/>
  <c r="D584" i="3"/>
  <c r="D592" i="3"/>
  <c r="D600" i="3"/>
  <c r="D608" i="3"/>
  <c r="D616" i="3"/>
  <c r="D13" i="3"/>
  <c r="D29" i="3"/>
  <c r="D45" i="3"/>
  <c r="D61" i="3"/>
  <c r="D77" i="3"/>
  <c r="D93" i="3"/>
  <c r="D109" i="3"/>
  <c r="D125" i="3"/>
  <c r="D141" i="3"/>
  <c r="D157" i="3"/>
  <c r="D173" i="3"/>
  <c r="D189" i="3"/>
  <c r="D205" i="3"/>
  <c r="D221" i="3"/>
  <c r="D237" i="3"/>
  <c r="D253" i="3"/>
  <c r="D269" i="3"/>
  <c r="D285" i="3"/>
  <c r="D301" i="3"/>
  <c r="D317" i="3"/>
  <c r="D333" i="3"/>
  <c r="D349" i="3"/>
  <c r="D365" i="3"/>
  <c r="D381" i="3"/>
  <c r="D397" i="3"/>
  <c r="D413" i="3"/>
  <c r="D429" i="3"/>
  <c r="D445" i="3"/>
  <c r="D461" i="3"/>
  <c r="D477" i="3"/>
  <c r="D493" i="3"/>
  <c r="D509" i="3"/>
  <c r="D525" i="3"/>
  <c r="D541" i="3"/>
  <c r="D557" i="3"/>
  <c r="D573" i="3"/>
  <c r="D589" i="3"/>
  <c r="D605" i="3"/>
  <c r="D620" i="3"/>
  <c r="D630" i="3"/>
  <c r="D641" i="3"/>
  <c r="D652" i="3"/>
  <c r="D662" i="3"/>
  <c r="D673" i="3"/>
  <c r="D682" i="3"/>
  <c r="D690" i="3"/>
  <c r="D698" i="3"/>
  <c r="D706" i="3"/>
  <c r="D714" i="3"/>
  <c r="D722" i="3"/>
  <c r="D730" i="3"/>
  <c r="D738" i="3"/>
  <c r="D746" i="3"/>
  <c r="D754" i="3"/>
  <c r="D762" i="3"/>
  <c r="D770" i="3"/>
  <c r="D778" i="3"/>
  <c r="D786" i="3"/>
  <c r="D794" i="3"/>
  <c r="D802" i="3"/>
  <c r="D810" i="3"/>
  <c r="D818" i="3"/>
  <c r="D826" i="3"/>
  <c r="D834" i="3"/>
  <c r="D842" i="3"/>
  <c r="D850" i="3"/>
  <c r="D858" i="3"/>
  <c r="D866" i="3"/>
  <c r="D874" i="3"/>
  <c r="D882" i="3"/>
  <c r="D890" i="3"/>
  <c r="D898" i="3"/>
  <c r="D906" i="3"/>
  <c r="D914" i="3"/>
  <c r="D922" i="3"/>
  <c r="D930" i="3"/>
  <c r="D938" i="3"/>
  <c r="D946" i="3"/>
  <c r="D954" i="3"/>
  <c r="D962" i="3"/>
  <c r="D970" i="3"/>
  <c r="D978" i="3"/>
  <c r="D986" i="3"/>
  <c r="D994" i="3"/>
  <c r="D1002" i="3"/>
  <c r="D14" i="3"/>
  <c r="D30" i="3"/>
  <c r="D46" i="3"/>
  <c r="D62" i="3"/>
  <c r="D78" i="3"/>
  <c r="D94" i="3"/>
  <c r="D110" i="3"/>
  <c r="D126" i="3"/>
  <c r="D142" i="3"/>
  <c r="D158" i="3"/>
  <c r="D174" i="3"/>
  <c r="D190" i="3"/>
  <c r="D206" i="3"/>
  <c r="D222" i="3"/>
  <c r="D238" i="3"/>
  <c r="D254" i="3"/>
  <c r="D270" i="3"/>
  <c r="D286" i="3"/>
  <c r="D302" i="3"/>
  <c r="D318" i="3"/>
  <c r="D334" i="3"/>
  <c r="D350" i="3"/>
  <c r="D366" i="3"/>
  <c r="D382" i="3"/>
  <c r="D398" i="3"/>
  <c r="D414" i="3"/>
  <c r="D430" i="3"/>
  <c r="D446" i="3"/>
  <c r="D462" i="3"/>
  <c r="D478" i="3"/>
  <c r="D494" i="3"/>
  <c r="D510" i="3"/>
  <c r="D526" i="3"/>
  <c r="D542" i="3"/>
  <c r="D558" i="3"/>
  <c r="D574" i="3"/>
  <c r="D590" i="3"/>
  <c r="D606" i="3"/>
  <c r="D621" i="3"/>
  <c r="D632" i="3"/>
  <c r="D642" i="3"/>
  <c r="D653" i="3"/>
  <c r="D664" i="3"/>
  <c r="D674" i="3"/>
  <c r="D683" i="3"/>
  <c r="D691" i="3"/>
  <c r="D699" i="3"/>
  <c r="D707" i="3"/>
  <c r="D715" i="3"/>
  <c r="D723" i="3"/>
  <c r="D731" i="3"/>
  <c r="D739" i="3"/>
  <c r="D747" i="3"/>
  <c r="D755" i="3"/>
  <c r="D763" i="3"/>
  <c r="D771" i="3"/>
  <c r="D779" i="3"/>
  <c r="D787" i="3"/>
  <c r="D795" i="3"/>
  <c r="D803" i="3"/>
  <c r="D811" i="3"/>
  <c r="D819" i="3"/>
  <c r="D827" i="3"/>
  <c r="D835" i="3"/>
  <c r="D843" i="3"/>
  <c r="D851" i="3"/>
  <c r="D859" i="3"/>
  <c r="D867" i="3"/>
  <c r="D875" i="3"/>
  <c r="D883" i="3"/>
  <c r="D891" i="3"/>
  <c r="D899" i="3"/>
  <c r="D907" i="3"/>
  <c r="D915" i="3"/>
  <c r="D923" i="3"/>
  <c r="D931" i="3"/>
  <c r="D939" i="3"/>
  <c r="D947" i="3"/>
  <c r="D955" i="3"/>
  <c r="D963" i="3"/>
  <c r="D971" i="3"/>
  <c r="D979" i="3"/>
  <c r="D987" i="3"/>
  <c r="D995" i="3"/>
  <c r="D1003" i="3"/>
  <c r="D17" i="3"/>
  <c r="D37" i="3"/>
  <c r="D57" i="3"/>
  <c r="D81" i="3"/>
  <c r="D101" i="3"/>
  <c r="D121" i="3"/>
  <c r="D145" i="3"/>
  <c r="D165" i="3"/>
  <c r="D185" i="3"/>
  <c r="D209" i="3"/>
  <c r="D229" i="3"/>
  <c r="D249" i="3"/>
  <c r="D273" i="3"/>
  <c r="D293" i="3"/>
  <c r="D313" i="3"/>
  <c r="D337" i="3"/>
  <c r="D357" i="3"/>
  <c r="D377" i="3"/>
  <c r="D401" i="3"/>
  <c r="D421" i="3"/>
  <c r="D441" i="3"/>
  <c r="D465" i="3"/>
  <c r="D485" i="3"/>
  <c r="D505" i="3"/>
  <c r="D529" i="3"/>
  <c r="D549" i="3"/>
  <c r="D569" i="3"/>
  <c r="D593" i="3"/>
  <c r="D613" i="3"/>
  <c r="D628" i="3"/>
  <c r="D644" i="3"/>
  <c r="D657" i="3"/>
  <c r="D670" i="3"/>
  <c r="D684" i="3"/>
  <c r="D694" i="3"/>
  <c r="D704" i="3"/>
  <c r="D716" i="3"/>
  <c r="D726" i="3"/>
  <c r="D736" i="3"/>
  <c r="D748" i="3"/>
  <c r="D758" i="3"/>
  <c r="D768" i="3"/>
  <c r="D780" i="3"/>
  <c r="D790" i="3"/>
  <c r="D800" i="3"/>
  <c r="D812" i="3"/>
  <c r="D822" i="3"/>
  <c r="D832" i="3"/>
  <c r="D844" i="3"/>
  <c r="D854" i="3"/>
  <c r="D864" i="3"/>
  <c r="D876" i="3"/>
  <c r="D886" i="3"/>
  <c r="D896" i="3"/>
  <c r="D908" i="3"/>
  <c r="D918" i="3"/>
  <c r="D928" i="3"/>
  <c r="D940" i="3"/>
  <c r="D950" i="3"/>
  <c r="D960" i="3"/>
  <c r="D972" i="3"/>
  <c r="D982" i="3"/>
  <c r="D992" i="3"/>
  <c r="D1004" i="3"/>
  <c r="D18" i="3"/>
  <c r="D38" i="3"/>
  <c r="D58" i="3"/>
  <c r="D82" i="3"/>
  <c r="D102" i="3"/>
  <c r="D122" i="3"/>
  <c r="D146" i="3"/>
  <c r="D166" i="3"/>
  <c r="D186" i="3"/>
  <c r="D210" i="3"/>
  <c r="D230" i="3"/>
  <c r="D250" i="3"/>
  <c r="D274" i="3"/>
  <c r="D294" i="3"/>
  <c r="D314" i="3"/>
  <c r="D338" i="3"/>
  <c r="D358" i="3"/>
  <c r="D378" i="3"/>
  <c r="D402" i="3"/>
  <c r="D422" i="3"/>
  <c r="D442" i="3"/>
  <c r="D466" i="3"/>
  <c r="D486" i="3"/>
  <c r="D506" i="3"/>
  <c r="D530" i="3"/>
  <c r="D550" i="3"/>
  <c r="D570" i="3"/>
  <c r="D594" i="3"/>
  <c r="D614" i="3"/>
  <c r="D629" i="3"/>
  <c r="D645" i="3"/>
  <c r="D658" i="3"/>
  <c r="D672" i="3"/>
  <c r="D685" i="3"/>
  <c r="D695" i="3"/>
  <c r="D705" i="3"/>
  <c r="D717" i="3"/>
  <c r="D727" i="3"/>
  <c r="D737" i="3"/>
  <c r="D749" i="3"/>
  <c r="D759" i="3"/>
  <c r="D769" i="3"/>
  <c r="D781" i="3"/>
  <c r="D791" i="3"/>
  <c r="D801" i="3"/>
  <c r="D813" i="3"/>
  <c r="D823" i="3"/>
  <c r="D833" i="3"/>
  <c r="D845" i="3"/>
  <c r="D855" i="3"/>
  <c r="D865" i="3"/>
  <c r="D877" i="3"/>
  <c r="D887" i="3"/>
  <c r="D897" i="3"/>
  <c r="D909" i="3"/>
  <c r="D919" i="3"/>
  <c r="D929" i="3"/>
  <c r="D941" i="3"/>
  <c r="D951" i="3"/>
  <c r="D961" i="3"/>
  <c r="D973" i="3"/>
  <c r="D983" i="3"/>
  <c r="D993" i="3"/>
  <c r="D1005" i="3"/>
  <c r="D26" i="3"/>
  <c r="D54" i="3"/>
  <c r="D86" i="3"/>
  <c r="D114" i="3"/>
  <c r="D138" i="3"/>
  <c r="D170" i="3"/>
  <c r="D198" i="3"/>
  <c r="D226" i="3"/>
  <c r="D258" i="3"/>
  <c r="D282" i="3"/>
  <c r="D310" i="3"/>
  <c r="D342" i="3"/>
  <c r="D370" i="3"/>
  <c r="D394" i="3"/>
  <c r="D426" i="3"/>
  <c r="D454" i="3"/>
  <c r="D482" i="3"/>
  <c r="D514" i="3"/>
  <c r="D538" i="3"/>
  <c r="D566" i="3"/>
  <c r="D598" i="3"/>
  <c r="D624" i="3"/>
  <c r="D640" i="3"/>
  <c r="D661" i="3"/>
  <c r="D679" i="3"/>
  <c r="D693" i="3"/>
  <c r="D709" i="3"/>
  <c r="D721" i="3"/>
  <c r="D735" i="3"/>
  <c r="D751" i="3"/>
  <c r="D765" i="3"/>
  <c r="D777" i="3"/>
  <c r="D793" i="3"/>
  <c r="D807" i="3"/>
  <c r="D821" i="3"/>
  <c r="D837" i="3"/>
  <c r="D849" i="3"/>
  <c r="D863" i="3"/>
  <c r="D879" i="3"/>
  <c r="D893" i="3"/>
  <c r="D905" i="3"/>
  <c r="D921" i="3"/>
  <c r="D935" i="3"/>
  <c r="D949" i="3"/>
  <c r="D965" i="3"/>
  <c r="D977" i="3"/>
  <c r="D991" i="3"/>
  <c r="D33" i="3"/>
  <c r="D65" i="3"/>
  <c r="D89" i="3"/>
  <c r="D117" i="3"/>
  <c r="D149" i="3"/>
  <c r="D177" i="3"/>
  <c r="D34" i="3"/>
  <c r="D66" i="3"/>
  <c r="D90" i="3"/>
  <c r="D118" i="3"/>
  <c r="D150" i="3"/>
  <c r="D178" i="3"/>
  <c r="D10" i="3"/>
  <c r="D42" i="3"/>
  <c r="D70" i="3"/>
  <c r="D98" i="3"/>
  <c r="D130" i="3"/>
  <c r="D154" i="3"/>
  <c r="D182" i="3"/>
  <c r="D214" i="3"/>
  <c r="D242" i="3"/>
  <c r="D266" i="3"/>
  <c r="D298" i="3"/>
  <c r="D326" i="3"/>
  <c r="D354" i="3"/>
  <c r="D386" i="3"/>
  <c r="D410" i="3"/>
  <c r="D438" i="3"/>
  <c r="D470" i="3"/>
  <c r="D498" i="3"/>
  <c r="D522" i="3"/>
  <c r="D554" i="3"/>
  <c r="D582" i="3"/>
  <c r="D610" i="3"/>
  <c r="D634" i="3"/>
  <c r="D650" i="3"/>
  <c r="D669" i="3"/>
  <c r="D687" i="3"/>
  <c r="D701" i="3"/>
  <c r="D713" i="3"/>
  <c r="D729" i="3"/>
  <c r="D743" i="3"/>
  <c r="D757" i="3"/>
  <c r="D773" i="3"/>
  <c r="D785" i="3"/>
  <c r="D799" i="3"/>
  <c r="D815" i="3"/>
  <c r="D829" i="3"/>
  <c r="D841" i="3"/>
  <c r="D857" i="3"/>
  <c r="D871" i="3"/>
  <c r="D885" i="3"/>
  <c r="D901" i="3"/>
  <c r="D913" i="3"/>
  <c r="D927" i="3"/>
  <c r="D943" i="3"/>
  <c r="D957" i="3"/>
  <c r="D969" i="3"/>
  <c r="D985" i="3"/>
  <c r="D999" i="3"/>
  <c r="D21" i="3"/>
  <c r="D49" i="3"/>
  <c r="D73" i="3"/>
  <c r="D105" i="3"/>
  <c r="D133" i="3"/>
  <c r="D161" i="3"/>
  <c r="D193" i="3"/>
  <c r="D217" i="3"/>
  <c r="D245" i="3"/>
  <c r="D277" i="3"/>
  <c r="D305" i="3"/>
  <c r="D329" i="3"/>
  <c r="D361" i="3"/>
  <c r="D389" i="3"/>
  <c r="D417" i="3"/>
  <c r="D449" i="3"/>
  <c r="D473" i="3"/>
  <c r="D501" i="3"/>
  <c r="D533" i="3"/>
  <c r="D561" i="3"/>
  <c r="D585" i="3"/>
  <c r="D617" i="3"/>
  <c r="D636" i="3"/>
  <c r="D654" i="3"/>
  <c r="D676" i="3"/>
  <c r="D688" i="3"/>
  <c r="D702" i="3"/>
  <c r="D718" i="3"/>
  <c r="D732" i="3"/>
  <c r="D744" i="3"/>
  <c r="D760" i="3"/>
  <c r="D774" i="3"/>
  <c r="D788" i="3"/>
  <c r="D804" i="3"/>
  <c r="D816" i="3"/>
  <c r="D830" i="3"/>
  <c r="D846" i="3"/>
  <c r="D860" i="3"/>
  <c r="D872" i="3"/>
  <c r="D888" i="3"/>
  <c r="D902" i="3"/>
  <c r="D916" i="3"/>
  <c r="D932" i="3"/>
  <c r="D944" i="3"/>
  <c r="D958" i="3"/>
  <c r="D974" i="3"/>
  <c r="D988" i="3"/>
  <c r="D1000" i="3"/>
  <c r="D22" i="3"/>
  <c r="D50" i="3"/>
  <c r="D74" i="3"/>
  <c r="D106" i="3"/>
  <c r="D134" i="3"/>
  <c r="D162" i="3"/>
  <c r="D194" i="3"/>
  <c r="D218" i="3"/>
  <c r="D246" i="3"/>
  <c r="D278" i="3"/>
  <c r="D306" i="3"/>
  <c r="D330" i="3"/>
  <c r="D362" i="3"/>
  <c r="D390" i="3"/>
  <c r="D418" i="3"/>
  <c r="D450" i="3"/>
  <c r="D474" i="3"/>
  <c r="D502" i="3"/>
  <c r="D534" i="3"/>
  <c r="D562" i="3"/>
  <c r="D586" i="3"/>
  <c r="D618" i="3"/>
  <c r="D637" i="3"/>
  <c r="D656" i="3"/>
  <c r="D677" i="3"/>
  <c r="D689" i="3"/>
  <c r="D703" i="3"/>
  <c r="D719" i="3"/>
  <c r="D733" i="3"/>
  <c r="D745" i="3"/>
  <c r="D761" i="3"/>
  <c r="D775" i="3"/>
  <c r="D789" i="3"/>
  <c r="D805" i="3"/>
  <c r="D817" i="3"/>
  <c r="D831" i="3"/>
  <c r="D847" i="3"/>
  <c r="D861" i="3"/>
  <c r="D873" i="3"/>
  <c r="D889" i="3"/>
  <c r="D903" i="3"/>
  <c r="D917" i="3"/>
  <c r="D933" i="3"/>
  <c r="D945" i="3"/>
  <c r="D959" i="3"/>
  <c r="D975" i="3"/>
  <c r="D989" i="3"/>
  <c r="D1001" i="3"/>
  <c r="D85" i="3"/>
  <c r="D197" i="3"/>
  <c r="D257" i="3"/>
  <c r="D309" i="3"/>
  <c r="D369" i="3"/>
  <c r="D425" i="3"/>
  <c r="D481" i="3"/>
  <c r="D537" i="3"/>
  <c r="D597" i="3"/>
  <c r="D638" i="3"/>
  <c r="D678" i="3"/>
  <c r="D708" i="3"/>
  <c r="D734" i="3"/>
  <c r="D764" i="3"/>
  <c r="D97" i="3"/>
  <c r="D201" i="3"/>
  <c r="D261" i="3"/>
  <c r="D321" i="3"/>
  <c r="D373" i="3"/>
  <c r="D433" i="3"/>
  <c r="D489" i="3"/>
  <c r="D545" i="3"/>
  <c r="D601" i="3"/>
  <c r="D646" i="3"/>
  <c r="D680" i="3"/>
  <c r="D710" i="3"/>
  <c r="D740" i="3"/>
  <c r="D766" i="3"/>
  <c r="D796" i="3"/>
  <c r="D824" i="3"/>
  <c r="D852" i="3"/>
  <c r="D880" i="3"/>
  <c r="D910" i="3"/>
  <c r="D936" i="3"/>
  <c r="D113" i="3"/>
  <c r="D202" i="3"/>
  <c r="D262" i="3"/>
  <c r="D322" i="3"/>
  <c r="D374" i="3"/>
  <c r="D434" i="3"/>
  <c r="D490" i="3"/>
  <c r="D546" i="3"/>
  <c r="D602" i="3"/>
  <c r="D648" i="3"/>
  <c r="D681" i="3"/>
  <c r="D711" i="3"/>
  <c r="D741" i="3"/>
  <c r="D767" i="3"/>
  <c r="D797" i="3"/>
  <c r="D825" i="3"/>
  <c r="D853" i="3"/>
  <c r="D881" i="3"/>
  <c r="D911" i="3"/>
  <c r="D937" i="3"/>
  <c r="D967" i="3"/>
  <c r="D997" i="3"/>
  <c r="D9" i="3"/>
  <c r="D129" i="3"/>
  <c r="D213" i="3"/>
  <c r="D265" i="3"/>
  <c r="D325" i="3"/>
  <c r="D385" i="3"/>
  <c r="D437" i="3"/>
  <c r="D497" i="3"/>
  <c r="D553" i="3"/>
  <c r="D609" i="3"/>
  <c r="D649" i="3"/>
  <c r="D686" i="3"/>
  <c r="D712" i="3"/>
  <c r="D742" i="3"/>
  <c r="D772" i="3"/>
  <c r="D798" i="3"/>
  <c r="D828" i="3"/>
  <c r="D856" i="3"/>
  <c r="D884" i="3"/>
  <c r="D912" i="3"/>
  <c r="D942" i="3"/>
  <c r="D968" i="3"/>
  <c r="D998" i="3"/>
  <c r="D25" i="3"/>
  <c r="D137" i="3"/>
  <c r="D225" i="3"/>
  <c r="D281" i="3"/>
  <c r="D341" i="3"/>
  <c r="D393" i="3"/>
  <c r="D453" i="3"/>
  <c r="D513" i="3"/>
  <c r="D565" i="3"/>
  <c r="D622" i="3"/>
  <c r="D660" i="3"/>
  <c r="D692" i="3"/>
  <c r="D720" i="3"/>
  <c r="D750" i="3"/>
  <c r="D41" i="3"/>
  <c r="D153" i="3"/>
  <c r="D233" i="3"/>
  <c r="D289" i="3"/>
  <c r="D345" i="3"/>
  <c r="D405" i="3"/>
  <c r="D457" i="3"/>
  <c r="D517" i="3"/>
  <c r="D577" i="3"/>
  <c r="D625" i="3"/>
  <c r="D665" i="3"/>
  <c r="D696" i="3"/>
  <c r="D724" i="3"/>
  <c r="D752" i="3"/>
  <c r="D782" i="3"/>
  <c r="D808" i="3"/>
  <c r="D838" i="3"/>
  <c r="D868" i="3"/>
  <c r="D894" i="3"/>
  <c r="D924" i="3"/>
  <c r="D53" i="3"/>
  <c r="D169" i="3"/>
  <c r="D234" i="3"/>
  <c r="D290" i="3"/>
  <c r="D346" i="3"/>
  <c r="D406" i="3"/>
  <c r="D458" i="3"/>
  <c r="D518" i="3"/>
  <c r="D578" i="3"/>
  <c r="D626" i="3"/>
  <c r="D666" i="3"/>
  <c r="D697" i="3"/>
  <c r="D725" i="3"/>
  <c r="D753" i="3"/>
  <c r="D783" i="3"/>
  <c r="D809" i="3"/>
  <c r="D839" i="3"/>
  <c r="D869" i="3"/>
  <c r="D895" i="3"/>
  <c r="D925" i="3"/>
  <c r="D953" i="3"/>
  <c r="D981" i="3"/>
  <c r="D69" i="3"/>
  <c r="D181" i="3"/>
  <c r="D241" i="3"/>
  <c r="D297" i="3"/>
  <c r="D353" i="3"/>
  <c r="D409" i="3"/>
  <c r="D469" i="3"/>
  <c r="D521" i="3"/>
  <c r="D581" i="3"/>
  <c r="D633" i="3"/>
  <c r="D668" i="3"/>
  <c r="D700" i="3"/>
  <c r="D728" i="3"/>
  <c r="D756" i="3"/>
  <c r="D784" i="3"/>
  <c r="D814" i="3"/>
  <c r="D840" i="3"/>
  <c r="D870" i="3"/>
  <c r="D900" i="3"/>
  <c r="D926" i="3"/>
  <c r="D956" i="3"/>
  <c r="D984" i="3"/>
  <c r="C996" i="3"/>
  <c r="C984" i="3"/>
  <c r="C968" i="3"/>
  <c r="C954" i="3"/>
  <c r="C940" i="3"/>
  <c r="C924" i="3"/>
  <c r="C912" i="3"/>
  <c r="C898" i="3"/>
  <c r="C882" i="3"/>
  <c r="C868" i="3"/>
  <c r="C856" i="3"/>
  <c r="C840" i="3"/>
  <c r="C826" i="3"/>
  <c r="C809" i="3"/>
  <c r="C787" i="3"/>
  <c r="C765" i="3"/>
  <c r="C745" i="3"/>
  <c r="C723" i="3"/>
  <c r="C701" i="3"/>
  <c r="C681" i="3"/>
  <c r="C659" i="3"/>
  <c r="C637" i="3"/>
  <c r="C617" i="3"/>
  <c r="C595" i="3"/>
  <c r="C573" i="3"/>
  <c r="C553" i="3"/>
  <c r="C531" i="3"/>
  <c r="C509" i="3"/>
  <c r="C489" i="3"/>
  <c r="C467" i="3"/>
  <c r="C445" i="3"/>
  <c r="C425" i="3"/>
  <c r="C403" i="3"/>
  <c r="C381" i="3"/>
  <c r="C361" i="3"/>
  <c r="C338" i="3"/>
  <c r="C306" i="3"/>
  <c r="C274" i="3"/>
  <c r="C242" i="3"/>
  <c r="C210" i="3"/>
  <c r="C177" i="3"/>
  <c r="C135" i="3"/>
  <c r="C93" i="3"/>
  <c r="C49" i="3"/>
  <c r="D952" i="3"/>
  <c r="D848" i="3"/>
  <c r="C995" i="3"/>
  <c r="C979" i="3"/>
  <c r="C965" i="3"/>
  <c r="C953" i="3"/>
  <c r="C937" i="3"/>
  <c r="C923" i="3"/>
  <c r="C909" i="3"/>
  <c r="C893" i="3"/>
  <c r="C881" i="3"/>
  <c r="C867" i="3"/>
  <c r="C851" i="3"/>
  <c r="C837" i="3"/>
  <c r="C825" i="3"/>
  <c r="C808" i="3"/>
  <c r="C786" i="3"/>
  <c r="C764" i="3"/>
  <c r="C744" i="3"/>
  <c r="C722" i="3"/>
  <c r="C700" i="3"/>
  <c r="C680" i="3"/>
  <c r="C658" i="3"/>
  <c r="C636" i="3"/>
  <c r="C616" i="3"/>
  <c r="C594" i="3"/>
  <c r="C572" i="3"/>
  <c r="C552" i="3"/>
  <c r="C530" i="3"/>
  <c r="C508" i="3"/>
  <c r="C488" i="3"/>
  <c r="C466" i="3"/>
  <c r="C444" i="3"/>
  <c r="C424" i="3"/>
  <c r="C402" i="3"/>
  <c r="C380" i="3"/>
  <c r="C360" i="3"/>
  <c r="C336" i="3"/>
  <c r="C304" i="3"/>
  <c r="C272" i="3"/>
  <c r="C240" i="3"/>
  <c r="C208" i="3"/>
  <c r="C175" i="3"/>
  <c r="C133" i="3"/>
  <c r="C89" i="3"/>
  <c r="C47" i="3"/>
  <c r="D1006" i="3"/>
  <c r="D948" i="3"/>
  <c r="D836" i="3"/>
  <c r="C994" i="3"/>
  <c r="C978" i="3"/>
  <c r="C964" i="3"/>
  <c r="C952" i="3"/>
  <c r="C936" i="3"/>
  <c r="C922" i="3"/>
  <c r="C908" i="3"/>
  <c r="C892" i="3"/>
  <c r="C880" i="3"/>
  <c r="C866" i="3"/>
  <c r="C850" i="3"/>
  <c r="C836" i="3"/>
  <c r="C824" i="3"/>
  <c r="C803" i="3"/>
  <c r="C781" i="3"/>
  <c r="C761" i="3"/>
  <c r="C739" i="3"/>
  <c r="C717" i="3"/>
  <c r="C697" i="3"/>
  <c r="C675" i="3"/>
  <c r="C653" i="3"/>
  <c r="C633" i="3"/>
  <c r="C611" i="3"/>
  <c r="C589" i="3"/>
  <c r="C569" i="3"/>
  <c r="C547" i="3"/>
  <c r="C525" i="3"/>
  <c r="C505" i="3"/>
  <c r="C483" i="3"/>
  <c r="C461" i="3"/>
  <c r="C441" i="3"/>
  <c r="C419" i="3"/>
  <c r="C397" i="3"/>
  <c r="C377" i="3"/>
  <c r="C355" i="3"/>
  <c r="C330" i="3"/>
  <c r="C298" i="3"/>
  <c r="C266" i="3"/>
  <c r="C234" i="3"/>
  <c r="C202" i="3"/>
  <c r="C167" i="3"/>
  <c r="C125" i="3"/>
  <c r="C81" i="3"/>
  <c r="C39" i="3"/>
  <c r="C1005" i="3"/>
  <c r="C989" i="3"/>
  <c r="C977" i="3"/>
  <c r="C963" i="3"/>
  <c r="C947" i="3"/>
  <c r="C933" i="3"/>
  <c r="C921" i="3"/>
  <c r="C905" i="3"/>
  <c r="C891" i="3"/>
  <c r="C877" i="3"/>
  <c r="C861" i="3"/>
  <c r="C849" i="3"/>
  <c r="C835" i="3"/>
  <c r="C819" i="3"/>
  <c r="C802" i="3"/>
  <c r="C780" i="3"/>
  <c r="C760" i="3"/>
  <c r="C738" i="3"/>
  <c r="C716" i="3"/>
  <c r="C696" i="3"/>
  <c r="C674" i="3"/>
  <c r="C652" i="3"/>
  <c r="C632" i="3"/>
  <c r="C610" i="3"/>
  <c r="C588" i="3"/>
  <c r="C568" i="3"/>
  <c r="C546" i="3"/>
  <c r="C524" i="3"/>
  <c r="C504" i="3"/>
  <c r="C482" i="3"/>
  <c r="C460" i="3"/>
  <c r="C440" i="3"/>
  <c r="C418" i="3"/>
  <c r="C396" i="3"/>
  <c r="C376" i="3"/>
  <c r="C354" i="3"/>
  <c r="C328" i="3"/>
  <c r="C296" i="3"/>
  <c r="C264" i="3"/>
  <c r="C232" i="3"/>
  <c r="C200" i="3"/>
  <c r="C165" i="3"/>
  <c r="C121" i="3"/>
  <c r="C79" i="3"/>
  <c r="C37" i="3"/>
  <c r="C1004" i="3"/>
  <c r="C988" i="3"/>
  <c r="C976" i="3"/>
  <c r="C962" i="3"/>
  <c r="C946" i="3"/>
  <c r="C932" i="3"/>
  <c r="C920" i="3"/>
  <c r="C904" i="3"/>
  <c r="C890" i="3"/>
  <c r="C876" i="3"/>
  <c r="C860" i="3"/>
  <c r="C848" i="3"/>
  <c r="C834" i="3"/>
  <c r="C818" i="3"/>
  <c r="C797" i="3"/>
  <c r="C777" i="3"/>
  <c r="C755" i="3"/>
  <c r="C733" i="3"/>
  <c r="C713" i="3"/>
  <c r="C691" i="3"/>
  <c r="C669" i="3"/>
  <c r="C649" i="3"/>
  <c r="C627" i="3"/>
  <c r="C605" i="3"/>
  <c r="C585" i="3"/>
  <c r="C563" i="3"/>
  <c r="C541" i="3"/>
  <c r="C521" i="3"/>
  <c r="C499" i="3"/>
  <c r="C477" i="3"/>
  <c r="C457" i="3"/>
  <c r="C435" i="3"/>
  <c r="C413" i="3"/>
  <c r="C393" i="3"/>
  <c r="C371" i="3"/>
  <c r="C349" i="3"/>
  <c r="C322" i="3"/>
  <c r="C290" i="3"/>
  <c r="C258" i="3"/>
  <c r="C226" i="3"/>
  <c r="C194" i="3"/>
  <c r="C157" i="3"/>
  <c r="C113" i="3"/>
  <c r="C71" i="3"/>
  <c r="C29" i="3"/>
  <c r="C1001" i="3"/>
  <c r="C987" i="3"/>
  <c r="C973" i="3"/>
  <c r="C957" i="3"/>
  <c r="C945" i="3"/>
  <c r="C931" i="3"/>
  <c r="C915" i="3"/>
  <c r="C901" i="3"/>
  <c r="C889" i="3"/>
  <c r="C873" i="3"/>
  <c r="C859" i="3"/>
  <c r="C845" i="3"/>
  <c r="C829" i="3"/>
  <c r="C817" i="3"/>
  <c r="C796" i="3"/>
  <c r="C776" i="3"/>
  <c r="C754" i="3"/>
  <c r="C732" i="3"/>
  <c r="C712" i="3"/>
  <c r="C690" i="3"/>
  <c r="C668" i="3"/>
  <c r="C648" i="3"/>
  <c r="C626" i="3"/>
  <c r="C604" i="3"/>
  <c r="C584" i="3"/>
  <c r="C562" i="3"/>
  <c r="C540" i="3"/>
  <c r="C520" i="3"/>
  <c r="C498" i="3"/>
  <c r="C476" i="3"/>
  <c r="C456" i="3"/>
  <c r="C434" i="3"/>
  <c r="C412" i="3"/>
  <c r="C392" i="3"/>
  <c r="C370" i="3"/>
  <c r="C348" i="3"/>
  <c r="C320" i="3"/>
  <c r="C288" i="3"/>
  <c r="C256" i="3"/>
  <c r="C224" i="3"/>
  <c r="C192" i="3"/>
  <c r="C153" i="3"/>
  <c r="C111" i="3"/>
  <c r="C69" i="3"/>
  <c r="C25" i="3"/>
  <c r="C1000" i="3"/>
  <c r="C986" i="3"/>
  <c r="C972" i="3"/>
  <c r="C956" i="3"/>
  <c r="C944" i="3"/>
  <c r="C930" i="3"/>
  <c r="C914" i="3"/>
  <c r="C900" i="3"/>
  <c r="C888" i="3"/>
  <c r="C872" i="3"/>
  <c r="C858" i="3"/>
  <c r="C844" i="3"/>
  <c r="C828" i="3"/>
  <c r="C813" i="3"/>
  <c r="C793" i="3"/>
  <c r="C771" i="3"/>
  <c r="C749" i="3"/>
  <c r="C729" i="3"/>
  <c r="C707" i="3"/>
  <c r="C685" i="3"/>
  <c r="C665" i="3"/>
  <c r="C643" i="3"/>
  <c r="C621" i="3"/>
  <c r="C601" i="3"/>
  <c r="C579" i="3"/>
  <c r="C557" i="3"/>
  <c r="C537" i="3"/>
  <c r="C515" i="3"/>
  <c r="C493" i="3"/>
  <c r="C473" i="3"/>
  <c r="C451" i="3"/>
  <c r="C429" i="3"/>
  <c r="C409" i="3"/>
  <c r="C387" i="3"/>
  <c r="C365" i="3"/>
  <c r="C345" i="3"/>
  <c r="C314" i="3"/>
  <c r="C282" i="3"/>
  <c r="C250" i="3"/>
  <c r="C218" i="3"/>
  <c r="C186" i="3"/>
  <c r="C145" i="3"/>
  <c r="C103" i="3"/>
  <c r="C61" i="3"/>
  <c r="C11" i="3"/>
  <c r="C19" i="3"/>
  <c r="C27" i="3"/>
  <c r="C35" i="3"/>
  <c r="C43" i="3"/>
  <c r="C51" i="3"/>
  <c r="C59" i="3"/>
  <c r="C67" i="3"/>
  <c r="C75" i="3"/>
  <c r="C83" i="3"/>
  <c r="C91" i="3"/>
  <c r="C99" i="3"/>
  <c r="C107" i="3"/>
  <c r="C115" i="3"/>
  <c r="C123" i="3"/>
  <c r="C131" i="3"/>
  <c r="C139" i="3"/>
  <c r="C147" i="3"/>
  <c r="C155" i="3"/>
  <c r="C163" i="3"/>
  <c r="C171" i="3"/>
  <c r="C179" i="3"/>
  <c r="C12" i="3"/>
  <c r="C20" i="3"/>
  <c r="C28" i="3"/>
  <c r="C36" i="3"/>
  <c r="C44" i="3"/>
  <c r="C52" i="3"/>
  <c r="C60" i="3"/>
  <c r="C68" i="3"/>
  <c r="C76" i="3"/>
  <c r="C84" i="3"/>
  <c r="C92" i="3"/>
  <c r="C100" i="3"/>
  <c r="C108" i="3"/>
  <c r="C116" i="3"/>
  <c r="C124" i="3"/>
  <c r="C132" i="3"/>
  <c r="C140" i="3"/>
  <c r="C148" i="3"/>
  <c r="C156" i="3"/>
  <c r="C164" i="3"/>
  <c r="C172" i="3"/>
  <c r="C16" i="3"/>
  <c r="C26" i="3"/>
  <c r="C38" i="3"/>
  <c r="C48" i="3"/>
  <c r="C58" i="3"/>
  <c r="C70" i="3"/>
  <c r="C80" i="3"/>
  <c r="C90" i="3"/>
  <c r="C102" i="3"/>
  <c r="C112" i="3"/>
  <c r="C122" i="3"/>
  <c r="C134" i="3"/>
  <c r="C144" i="3"/>
  <c r="C154" i="3"/>
  <c r="C166" i="3"/>
  <c r="C176" i="3"/>
  <c r="C185" i="3"/>
  <c r="C193" i="3"/>
  <c r="C201" i="3"/>
  <c r="C209" i="3"/>
  <c r="C217" i="3"/>
  <c r="C225" i="3"/>
  <c r="C233" i="3"/>
  <c r="C241" i="3"/>
  <c r="C249" i="3"/>
  <c r="C257" i="3"/>
  <c r="C265" i="3"/>
  <c r="C273" i="3"/>
  <c r="C281" i="3"/>
  <c r="C289" i="3"/>
  <c r="C297" i="3"/>
  <c r="C305" i="3"/>
  <c r="C313" i="3"/>
  <c r="C321" i="3"/>
  <c r="C329" i="3"/>
  <c r="C337" i="3"/>
  <c r="C10" i="3"/>
  <c r="C22" i="3"/>
  <c r="C32" i="3"/>
  <c r="C42" i="3"/>
  <c r="C54" i="3"/>
  <c r="C64" i="3"/>
  <c r="C74" i="3"/>
  <c r="C86" i="3"/>
  <c r="C96" i="3"/>
  <c r="C106" i="3"/>
  <c r="C118" i="3"/>
  <c r="C128" i="3"/>
  <c r="C138" i="3"/>
  <c r="C150" i="3"/>
  <c r="C160" i="3"/>
  <c r="C170" i="3"/>
  <c r="C181" i="3"/>
  <c r="C189" i="3"/>
  <c r="C197" i="3"/>
  <c r="C205" i="3"/>
  <c r="C213" i="3"/>
  <c r="C221" i="3"/>
  <c r="C229" i="3"/>
  <c r="C237" i="3"/>
  <c r="C245" i="3"/>
  <c r="C253" i="3"/>
  <c r="C261" i="3"/>
  <c r="C269" i="3"/>
  <c r="C277" i="3"/>
  <c r="C285" i="3"/>
  <c r="C293" i="3"/>
  <c r="C301" i="3"/>
  <c r="C309" i="3"/>
  <c r="C317" i="3"/>
  <c r="C325" i="3"/>
  <c r="C333" i="3"/>
  <c r="C341" i="3"/>
  <c r="C13" i="3"/>
  <c r="C23" i="3"/>
  <c r="C33" i="3"/>
  <c r="C45" i="3"/>
  <c r="C55" i="3"/>
  <c r="C65" i="3"/>
  <c r="C77" i="3"/>
  <c r="C87" i="3"/>
  <c r="C97" i="3"/>
  <c r="C109" i="3"/>
  <c r="C119" i="3"/>
  <c r="C129" i="3"/>
  <c r="C141" i="3"/>
  <c r="C151" i="3"/>
  <c r="C161" i="3"/>
  <c r="C173" i="3"/>
  <c r="C182" i="3"/>
  <c r="C190" i="3"/>
  <c r="C198" i="3"/>
  <c r="C206" i="3"/>
  <c r="C214" i="3"/>
  <c r="C222" i="3"/>
  <c r="C230" i="3"/>
  <c r="C238" i="3"/>
  <c r="C246" i="3"/>
  <c r="C254" i="3"/>
  <c r="C262" i="3"/>
  <c r="C270" i="3"/>
  <c r="C278" i="3"/>
  <c r="C286" i="3"/>
  <c r="C294" i="3"/>
  <c r="C302" i="3"/>
  <c r="C310" i="3"/>
  <c r="C318" i="3"/>
  <c r="C326" i="3"/>
  <c r="C334" i="3"/>
  <c r="C342" i="3"/>
  <c r="C350" i="3"/>
  <c r="C358" i="3"/>
  <c r="C366" i="3"/>
  <c r="C374" i="3"/>
  <c r="C382" i="3"/>
  <c r="C390" i="3"/>
  <c r="C398" i="3"/>
  <c r="C406" i="3"/>
  <c r="C414" i="3"/>
  <c r="C422" i="3"/>
  <c r="C430" i="3"/>
  <c r="C438" i="3"/>
  <c r="C446" i="3"/>
  <c r="C454" i="3"/>
  <c r="C462" i="3"/>
  <c r="C470" i="3"/>
  <c r="C478" i="3"/>
  <c r="C486" i="3"/>
  <c r="C494" i="3"/>
  <c r="C502" i="3"/>
  <c r="C510" i="3"/>
  <c r="C518" i="3"/>
  <c r="C526" i="3"/>
  <c r="C534" i="3"/>
  <c r="C542" i="3"/>
  <c r="C550" i="3"/>
  <c r="C558" i="3"/>
  <c r="C566" i="3"/>
  <c r="C574" i="3"/>
  <c r="C582" i="3"/>
  <c r="C590" i="3"/>
  <c r="C598" i="3"/>
  <c r="C606" i="3"/>
  <c r="C614" i="3"/>
  <c r="C622" i="3"/>
  <c r="C630" i="3"/>
  <c r="C638" i="3"/>
  <c r="C646" i="3"/>
  <c r="C654" i="3"/>
  <c r="C662" i="3"/>
  <c r="C670" i="3"/>
  <c r="C678" i="3"/>
  <c r="C686" i="3"/>
  <c r="C694" i="3"/>
  <c r="C702" i="3"/>
  <c r="C710" i="3"/>
  <c r="C718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2" i="3"/>
  <c r="C870" i="3"/>
  <c r="C878" i="3"/>
  <c r="C886" i="3"/>
  <c r="C894" i="3"/>
  <c r="C902" i="3"/>
  <c r="C910" i="3"/>
  <c r="C918" i="3"/>
  <c r="C926" i="3"/>
  <c r="C934" i="3"/>
  <c r="C942" i="3"/>
  <c r="C950" i="3"/>
  <c r="C958" i="3"/>
  <c r="C966" i="3"/>
  <c r="C974" i="3"/>
  <c r="C982" i="3"/>
  <c r="C990" i="3"/>
  <c r="C998" i="3"/>
  <c r="C1006" i="3"/>
  <c r="C14" i="3"/>
  <c r="C24" i="3"/>
  <c r="C34" i="3"/>
  <c r="C46" i="3"/>
  <c r="C56" i="3"/>
  <c r="C66" i="3"/>
  <c r="C78" i="3"/>
  <c r="C88" i="3"/>
  <c r="C98" i="3"/>
  <c r="C110" i="3"/>
  <c r="C120" i="3"/>
  <c r="C130" i="3"/>
  <c r="C142" i="3"/>
  <c r="C152" i="3"/>
  <c r="C162" i="3"/>
  <c r="C174" i="3"/>
  <c r="C183" i="3"/>
  <c r="C191" i="3"/>
  <c r="C199" i="3"/>
  <c r="C207" i="3"/>
  <c r="C215" i="3"/>
  <c r="C223" i="3"/>
  <c r="C231" i="3"/>
  <c r="C239" i="3"/>
  <c r="C247" i="3"/>
  <c r="C255" i="3"/>
  <c r="C263" i="3"/>
  <c r="C271" i="3"/>
  <c r="C279" i="3"/>
  <c r="C287" i="3"/>
  <c r="C295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9" i="3"/>
  <c r="C407" i="3"/>
  <c r="C415" i="3"/>
  <c r="C423" i="3"/>
  <c r="C431" i="3"/>
  <c r="C439" i="3"/>
  <c r="C447" i="3"/>
  <c r="C455" i="3"/>
  <c r="C463" i="3"/>
  <c r="C471" i="3"/>
  <c r="C479" i="3"/>
  <c r="C487" i="3"/>
  <c r="C495" i="3"/>
  <c r="C503" i="3"/>
  <c r="C511" i="3"/>
  <c r="C519" i="3"/>
  <c r="C527" i="3"/>
  <c r="C535" i="3"/>
  <c r="C543" i="3"/>
  <c r="C551" i="3"/>
  <c r="C559" i="3"/>
  <c r="C567" i="3"/>
  <c r="C575" i="3"/>
  <c r="C583" i="3"/>
  <c r="C591" i="3"/>
  <c r="C599" i="3"/>
  <c r="C607" i="3"/>
  <c r="C615" i="3"/>
  <c r="C623" i="3"/>
  <c r="C631" i="3"/>
  <c r="C639" i="3"/>
  <c r="C647" i="3"/>
  <c r="C655" i="3"/>
  <c r="C663" i="3"/>
  <c r="C671" i="3"/>
  <c r="C679" i="3"/>
  <c r="C687" i="3"/>
  <c r="C695" i="3"/>
  <c r="C703" i="3"/>
  <c r="C711" i="3"/>
  <c r="C719" i="3"/>
  <c r="C727" i="3"/>
  <c r="C735" i="3"/>
  <c r="C743" i="3"/>
  <c r="C751" i="3"/>
  <c r="C759" i="3"/>
  <c r="C767" i="3"/>
  <c r="C775" i="3"/>
  <c r="C783" i="3"/>
  <c r="C791" i="3"/>
  <c r="C799" i="3"/>
  <c r="C807" i="3"/>
  <c r="C815" i="3"/>
  <c r="C823" i="3"/>
  <c r="C831" i="3"/>
  <c r="C839" i="3"/>
  <c r="C847" i="3"/>
  <c r="C855" i="3"/>
  <c r="C863" i="3"/>
  <c r="C871" i="3"/>
  <c r="C879" i="3"/>
  <c r="C887" i="3"/>
  <c r="C895" i="3"/>
  <c r="C903" i="3"/>
  <c r="C911" i="3"/>
  <c r="C919" i="3"/>
  <c r="C927" i="3"/>
  <c r="C935" i="3"/>
  <c r="C943" i="3"/>
  <c r="C951" i="3"/>
  <c r="C959" i="3"/>
  <c r="C967" i="3"/>
  <c r="C975" i="3"/>
  <c r="C983" i="3"/>
  <c r="C991" i="3"/>
  <c r="C999" i="3"/>
  <c r="C18" i="3"/>
  <c r="C40" i="3"/>
  <c r="C62" i="3"/>
  <c r="C82" i="3"/>
  <c r="C104" i="3"/>
  <c r="C126" i="3"/>
  <c r="C146" i="3"/>
  <c r="C168" i="3"/>
  <c r="C187" i="3"/>
  <c r="C203" i="3"/>
  <c r="C219" i="3"/>
  <c r="C235" i="3"/>
  <c r="C251" i="3"/>
  <c r="C267" i="3"/>
  <c r="C283" i="3"/>
  <c r="C299" i="3"/>
  <c r="C315" i="3"/>
  <c r="C331" i="3"/>
  <c r="C346" i="3"/>
  <c r="C356" i="3"/>
  <c r="C368" i="3"/>
  <c r="C378" i="3"/>
  <c r="C388" i="3"/>
  <c r="C400" i="3"/>
  <c r="C410" i="3"/>
  <c r="C420" i="3"/>
  <c r="C432" i="3"/>
  <c r="C442" i="3"/>
  <c r="C452" i="3"/>
  <c r="C464" i="3"/>
  <c r="C474" i="3"/>
  <c r="C484" i="3"/>
  <c r="C496" i="3"/>
  <c r="C506" i="3"/>
  <c r="C516" i="3"/>
  <c r="C528" i="3"/>
  <c r="C538" i="3"/>
  <c r="C548" i="3"/>
  <c r="C560" i="3"/>
  <c r="C570" i="3"/>
  <c r="C580" i="3"/>
  <c r="C592" i="3"/>
  <c r="C602" i="3"/>
  <c r="C612" i="3"/>
  <c r="C624" i="3"/>
  <c r="C634" i="3"/>
  <c r="C644" i="3"/>
  <c r="C656" i="3"/>
  <c r="C666" i="3"/>
  <c r="C676" i="3"/>
  <c r="C688" i="3"/>
  <c r="C698" i="3"/>
  <c r="C708" i="3"/>
  <c r="C720" i="3"/>
  <c r="C730" i="3"/>
  <c r="C740" i="3"/>
  <c r="C752" i="3"/>
  <c r="C762" i="3"/>
  <c r="C772" i="3"/>
  <c r="C784" i="3"/>
  <c r="C794" i="3"/>
  <c r="C804" i="3"/>
  <c r="C816" i="3"/>
  <c r="C21" i="3"/>
  <c r="C41" i="3"/>
  <c r="C63" i="3"/>
  <c r="C85" i="3"/>
  <c r="C105" i="3"/>
  <c r="C127" i="3"/>
  <c r="C149" i="3"/>
  <c r="C169" i="3"/>
  <c r="C188" i="3"/>
  <c r="C204" i="3"/>
  <c r="C220" i="3"/>
  <c r="C236" i="3"/>
  <c r="C252" i="3"/>
  <c r="C268" i="3"/>
  <c r="C284" i="3"/>
  <c r="C300" i="3"/>
  <c r="C316" i="3"/>
  <c r="C332" i="3"/>
  <c r="C347" i="3"/>
  <c r="C357" i="3"/>
  <c r="C369" i="3"/>
  <c r="C379" i="3"/>
  <c r="C389" i="3"/>
  <c r="C401" i="3"/>
  <c r="C411" i="3"/>
  <c r="C421" i="3"/>
  <c r="C433" i="3"/>
  <c r="C443" i="3"/>
  <c r="C453" i="3"/>
  <c r="C465" i="3"/>
  <c r="C475" i="3"/>
  <c r="C485" i="3"/>
  <c r="C497" i="3"/>
  <c r="C507" i="3"/>
  <c r="C517" i="3"/>
  <c r="C529" i="3"/>
  <c r="C539" i="3"/>
  <c r="C549" i="3"/>
  <c r="C561" i="3"/>
  <c r="C571" i="3"/>
  <c r="C581" i="3"/>
  <c r="C593" i="3"/>
  <c r="C603" i="3"/>
  <c r="C613" i="3"/>
  <c r="C625" i="3"/>
  <c r="C635" i="3"/>
  <c r="C645" i="3"/>
  <c r="C657" i="3"/>
  <c r="C667" i="3"/>
  <c r="C677" i="3"/>
  <c r="C689" i="3"/>
  <c r="C699" i="3"/>
  <c r="C709" i="3"/>
  <c r="C721" i="3"/>
  <c r="C731" i="3"/>
  <c r="C741" i="3"/>
  <c r="C753" i="3"/>
  <c r="C763" i="3"/>
  <c r="C773" i="3"/>
  <c r="C785" i="3"/>
  <c r="C795" i="3"/>
  <c r="C805" i="3"/>
  <c r="C8" i="3"/>
  <c r="C30" i="3"/>
  <c r="C50" i="3"/>
  <c r="C72" i="3"/>
  <c r="C94" i="3"/>
  <c r="C114" i="3"/>
  <c r="C136" i="3"/>
  <c r="C158" i="3"/>
  <c r="C178" i="3"/>
  <c r="C195" i="3"/>
  <c r="C211" i="3"/>
  <c r="C227" i="3"/>
  <c r="C243" i="3"/>
  <c r="C259" i="3"/>
  <c r="C275" i="3"/>
  <c r="C291" i="3"/>
  <c r="C307" i="3"/>
  <c r="C323" i="3"/>
  <c r="C339" i="3"/>
  <c r="C352" i="3"/>
  <c r="C362" i="3"/>
  <c r="C372" i="3"/>
  <c r="C384" i="3"/>
  <c r="C394" i="3"/>
  <c r="C404" i="3"/>
  <c r="C416" i="3"/>
  <c r="C426" i="3"/>
  <c r="C436" i="3"/>
  <c r="C448" i="3"/>
  <c r="C458" i="3"/>
  <c r="C468" i="3"/>
  <c r="C480" i="3"/>
  <c r="C490" i="3"/>
  <c r="C500" i="3"/>
  <c r="C512" i="3"/>
  <c r="C522" i="3"/>
  <c r="C532" i="3"/>
  <c r="C544" i="3"/>
  <c r="C554" i="3"/>
  <c r="C564" i="3"/>
  <c r="C576" i="3"/>
  <c r="C586" i="3"/>
  <c r="C596" i="3"/>
  <c r="C608" i="3"/>
  <c r="C618" i="3"/>
  <c r="C628" i="3"/>
  <c r="C640" i="3"/>
  <c r="C650" i="3"/>
  <c r="C660" i="3"/>
  <c r="C672" i="3"/>
  <c r="C682" i="3"/>
  <c r="C692" i="3"/>
  <c r="C704" i="3"/>
  <c r="C714" i="3"/>
  <c r="C724" i="3"/>
  <c r="C736" i="3"/>
  <c r="C746" i="3"/>
  <c r="C756" i="3"/>
  <c r="C768" i="3"/>
  <c r="C778" i="3"/>
  <c r="C788" i="3"/>
  <c r="C800" i="3"/>
  <c r="C810" i="3"/>
  <c r="C820" i="3"/>
  <c r="C832" i="3"/>
  <c r="C842" i="3"/>
  <c r="C852" i="3"/>
  <c r="C864" i="3"/>
  <c r="C874" i="3"/>
  <c r="C884" i="3"/>
  <c r="C896" i="3"/>
  <c r="C906" i="3"/>
  <c r="C916" i="3"/>
  <c r="C928" i="3"/>
  <c r="C938" i="3"/>
  <c r="C948" i="3"/>
  <c r="C960" i="3"/>
  <c r="C970" i="3"/>
  <c r="C980" i="3"/>
  <c r="C992" i="3"/>
  <c r="C1002" i="3"/>
  <c r="C9" i="3"/>
  <c r="C31" i="3"/>
  <c r="C53" i="3"/>
  <c r="C73" i="3"/>
  <c r="C95" i="3"/>
  <c r="C117" i="3"/>
  <c r="C137" i="3"/>
  <c r="C159" i="3"/>
  <c r="C180" i="3"/>
  <c r="C196" i="3"/>
  <c r="C212" i="3"/>
  <c r="C228" i="3"/>
  <c r="C244" i="3"/>
  <c r="C260" i="3"/>
  <c r="C276" i="3"/>
  <c r="C292" i="3"/>
  <c r="C308" i="3"/>
  <c r="C324" i="3"/>
  <c r="C340" i="3"/>
  <c r="C353" i="3"/>
  <c r="C363" i="3"/>
  <c r="C373" i="3"/>
  <c r="C385" i="3"/>
  <c r="C395" i="3"/>
  <c r="C405" i="3"/>
  <c r="C417" i="3"/>
  <c r="C427" i="3"/>
  <c r="C437" i="3"/>
  <c r="C449" i="3"/>
  <c r="C459" i="3"/>
  <c r="C469" i="3"/>
  <c r="C481" i="3"/>
  <c r="C491" i="3"/>
  <c r="C501" i="3"/>
  <c r="C513" i="3"/>
  <c r="C523" i="3"/>
  <c r="C533" i="3"/>
  <c r="C545" i="3"/>
  <c r="C555" i="3"/>
  <c r="C565" i="3"/>
  <c r="C577" i="3"/>
  <c r="C587" i="3"/>
  <c r="C597" i="3"/>
  <c r="C609" i="3"/>
  <c r="C619" i="3"/>
  <c r="C629" i="3"/>
  <c r="C641" i="3"/>
  <c r="C651" i="3"/>
  <c r="C661" i="3"/>
  <c r="C673" i="3"/>
  <c r="C683" i="3"/>
  <c r="C693" i="3"/>
  <c r="C705" i="3"/>
  <c r="C715" i="3"/>
  <c r="C725" i="3"/>
  <c r="C737" i="3"/>
  <c r="C747" i="3"/>
  <c r="C757" i="3"/>
  <c r="C769" i="3"/>
  <c r="C779" i="3"/>
  <c r="C789" i="3"/>
  <c r="C801" i="3"/>
  <c r="C811" i="3"/>
  <c r="C821" i="3"/>
  <c r="C833" i="3"/>
  <c r="C843" i="3"/>
  <c r="C853" i="3"/>
  <c r="C865" i="3"/>
  <c r="C875" i="3"/>
  <c r="C885" i="3"/>
  <c r="C897" i="3"/>
  <c r="C907" i="3"/>
  <c r="C917" i="3"/>
  <c r="C929" i="3"/>
  <c r="C939" i="3"/>
  <c r="C949" i="3"/>
  <c r="C961" i="3"/>
  <c r="C971" i="3"/>
  <c r="C981" i="3"/>
  <c r="C993" i="3"/>
  <c r="C1003" i="3"/>
  <c r="C997" i="3"/>
  <c r="C985" i="3"/>
  <c r="C969" i="3"/>
  <c r="C955" i="3"/>
  <c r="C941" i="3"/>
  <c r="C925" i="3"/>
  <c r="C913" i="3"/>
  <c r="C899" i="3"/>
  <c r="C883" i="3"/>
  <c r="C869" i="3"/>
  <c r="C857" i="3"/>
  <c r="C841" i="3"/>
  <c r="C827" i="3"/>
  <c r="C812" i="3"/>
  <c r="C792" i="3"/>
  <c r="C770" i="3"/>
  <c r="C748" i="3"/>
  <c r="C728" i="3"/>
  <c r="C706" i="3"/>
  <c r="C684" i="3"/>
  <c r="C664" i="3"/>
  <c r="C642" i="3"/>
  <c r="C620" i="3"/>
  <c r="C600" i="3"/>
  <c r="C578" i="3"/>
  <c r="C556" i="3"/>
  <c r="C536" i="3"/>
  <c r="C514" i="3"/>
  <c r="C492" i="3"/>
  <c r="C472" i="3"/>
  <c r="C450" i="3"/>
  <c r="C428" i="3"/>
  <c r="C408" i="3"/>
  <c r="C386" i="3"/>
  <c r="C364" i="3"/>
  <c r="C344" i="3"/>
  <c r="C312" i="3"/>
  <c r="C280" i="3"/>
  <c r="C248" i="3"/>
  <c r="C216" i="3"/>
  <c r="C184" i="3"/>
  <c r="C143" i="3"/>
  <c r="C101" i="3"/>
  <c r="C57" i="3"/>
  <c r="C15" i="3"/>
  <c r="BX6" i="3"/>
  <c r="BY6" i="3"/>
  <c r="M27" i="2"/>
  <c r="M7" i="2"/>
  <c r="M12" i="2"/>
  <c r="AB19" i="2"/>
  <c r="M19" i="2"/>
  <c r="M26" i="2"/>
  <c r="B11" i="2"/>
  <c r="C11" i="2" s="1"/>
  <c r="F11" i="2" s="1"/>
  <c r="M9" i="2"/>
  <c r="M14" i="2"/>
  <c r="M16" i="2"/>
  <c r="N16" i="2" s="1"/>
  <c r="M21" i="2"/>
  <c r="M28" i="2"/>
  <c r="AB17" i="2"/>
  <c r="M11" i="2"/>
  <c r="M18" i="2"/>
  <c r="M23" i="2"/>
  <c r="M25" i="2"/>
  <c r="M30" i="2"/>
  <c r="M8" i="2"/>
  <c r="M13" i="2"/>
  <c r="M20" i="2"/>
  <c r="AM6" i="3"/>
  <c r="AA21" i="2"/>
  <c r="Y9" i="2"/>
  <c r="Y20" i="2"/>
  <c r="Z23" i="2"/>
  <c r="Z15" i="2"/>
  <c r="Y10" i="2"/>
  <c r="Y22" i="2"/>
  <c r="Z14" i="2"/>
  <c r="Y11" i="2"/>
  <c r="Z13" i="2"/>
  <c r="Y24" i="2"/>
  <c r="Z29" i="2"/>
  <c r="Y25" i="2"/>
  <c r="Z28" i="2"/>
  <c r="Y27" i="2"/>
  <c r="Z18" i="2"/>
  <c r="Y16" i="2"/>
  <c r="G6" i="3"/>
  <c r="D12" i="1" s="1"/>
  <c r="AR10" i="2"/>
  <c r="AS10" i="2" s="1"/>
  <c r="BJ10" i="2"/>
  <c r="BJ8" i="2"/>
  <c r="D8" i="2"/>
  <c r="B30" i="2"/>
  <c r="B29" i="2"/>
  <c r="B22" i="2"/>
  <c r="B21" i="2"/>
  <c r="B14" i="2"/>
  <c r="B13" i="2"/>
  <c r="B23" i="2"/>
  <c r="B15" i="2"/>
  <c r="AR12" i="2"/>
  <c r="AS12" i="2" s="1"/>
  <c r="BJ13" i="2"/>
  <c r="BK13" i="2" s="1"/>
  <c r="BI12" i="3" s="1"/>
  <c r="D31" i="2"/>
  <c r="B28" i="2"/>
  <c r="B20" i="2"/>
  <c r="B12" i="2"/>
  <c r="AR18" i="2"/>
  <c r="AS18" i="2" s="1"/>
  <c r="BJ18" i="2"/>
  <c r="BK18" i="2" s="1"/>
  <c r="BI17" i="3" s="1"/>
  <c r="B27" i="2"/>
  <c r="B19" i="2"/>
  <c r="AR20" i="2"/>
  <c r="AS20" i="2" s="1"/>
  <c r="BL31" i="2"/>
  <c r="BJ30" i="3" s="1"/>
  <c r="B26" i="2"/>
  <c r="B18" i="2"/>
  <c r="B10" i="2"/>
  <c r="AR26" i="2"/>
  <c r="AS26" i="2" s="1"/>
  <c r="BJ23" i="2"/>
  <c r="BK23" i="2" s="1"/>
  <c r="BI22" i="3" s="1"/>
  <c r="B25" i="2"/>
  <c r="C25" i="2" s="1"/>
  <c r="B17" i="2"/>
  <c r="B9" i="2"/>
  <c r="C9" i="2" s="1"/>
  <c r="AR28" i="2"/>
  <c r="AS28" i="2" s="1"/>
  <c r="BL8" i="2"/>
  <c r="BJ7" i="3" s="1"/>
  <c r="B7" i="2"/>
  <c r="B24" i="2"/>
  <c r="B16" i="2"/>
  <c r="B8" i="2"/>
  <c r="DC217" i="3"/>
  <c r="DC324" i="3"/>
  <c r="DC647" i="3"/>
  <c r="DC731" i="3"/>
  <c r="DC776" i="3"/>
  <c r="DC843" i="3"/>
  <c r="DC907" i="3"/>
  <c r="DC947" i="3"/>
  <c r="DC979" i="3"/>
  <c r="DC273" i="3"/>
  <c r="DC420" i="3"/>
  <c r="DC739" i="3"/>
  <c r="DC787" i="3"/>
  <c r="DC851" i="3"/>
  <c r="DC915" i="3"/>
  <c r="DC944" i="3"/>
  <c r="DC976" i="3"/>
  <c r="DC968" i="3"/>
  <c r="DC36" i="3"/>
  <c r="DC601" i="3"/>
  <c r="DC747" i="3"/>
  <c r="DC784" i="3"/>
  <c r="DC795" i="3"/>
  <c r="DC859" i="3"/>
  <c r="DC923" i="3"/>
  <c r="DC955" i="3"/>
  <c r="DC987" i="3"/>
  <c r="DC460" i="3"/>
  <c r="DC691" i="3"/>
  <c r="DC755" i="3"/>
  <c r="DC803" i="3"/>
  <c r="DC867" i="3"/>
  <c r="DC952" i="3"/>
  <c r="DC984" i="3"/>
  <c r="DC25" i="3"/>
  <c r="DC132" i="3"/>
  <c r="DC449" i="3"/>
  <c r="DC532" i="3"/>
  <c r="DC575" i="3"/>
  <c r="DC660" i="3"/>
  <c r="DC699" i="3"/>
  <c r="DC763" i="3"/>
  <c r="DC811" i="3"/>
  <c r="DC875" i="3"/>
  <c r="DC931" i="3"/>
  <c r="DC963" i="3"/>
  <c r="DC995" i="3"/>
  <c r="DC121" i="3"/>
  <c r="DC180" i="3"/>
  <c r="DC657" i="3"/>
  <c r="DC707" i="3"/>
  <c r="DC771" i="3"/>
  <c r="DC819" i="3"/>
  <c r="DC883" i="3"/>
  <c r="DC928" i="3"/>
  <c r="DC960" i="3"/>
  <c r="DC992" i="3"/>
  <c r="DC561" i="3"/>
  <c r="DC588" i="3"/>
  <c r="DC611" i="3"/>
  <c r="DC723" i="3"/>
  <c r="DC779" i="3"/>
  <c r="DC835" i="3"/>
  <c r="DC899" i="3"/>
  <c r="DC936" i="3"/>
  <c r="DC1000" i="3"/>
  <c r="DC715" i="3"/>
  <c r="DC827" i="3"/>
  <c r="DC891" i="3"/>
  <c r="DC939" i="3"/>
  <c r="DC971" i="3"/>
  <c r="DC1003" i="3"/>
  <c r="DC81" i="3"/>
  <c r="DC92" i="3"/>
  <c r="DC148" i="3"/>
  <c r="DC225" i="3"/>
  <c r="DC244" i="3"/>
  <c r="DC281" i="3"/>
  <c r="DC292" i="3"/>
  <c r="DC377" i="3"/>
  <c r="DC388" i="3"/>
  <c r="DC468" i="3"/>
  <c r="DC497" i="3"/>
  <c r="DC540" i="3"/>
  <c r="DC569" i="3"/>
  <c r="DC579" i="3"/>
  <c r="DC615" i="3"/>
  <c r="DC625" i="3"/>
  <c r="DC628" i="3"/>
  <c r="DC671" i="3"/>
  <c r="DC686" i="3"/>
  <c r="DC689" i="3"/>
  <c r="DC697" i="3"/>
  <c r="DC705" i="3"/>
  <c r="DC713" i="3"/>
  <c r="DC721" i="3"/>
  <c r="DC729" i="3"/>
  <c r="DC737" i="3"/>
  <c r="DC745" i="3"/>
  <c r="DC753" i="3"/>
  <c r="DC761" i="3"/>
  <c r="DC769" i="3"/>
  <c r="DC777" i="3"/>
  <c r="DC785" i="3"/>
  <c r="DC793" i="3"/>
  <c r="DC801" i="3"/>
  <c r="DC809" i="3"/>
  <c r="DC817" i="3"/>
  <c r="DC825" i="3"/>
  <c r="DC833" i="3"/>
  <c r="DC841" i="3"/>
  <c r="DC849" i="3"/>
  <c r="DC857" i="3"/>
  <c r="DC865" i="3"/>
  <c r="DC873" i="3"/>
  <c r="DC881" i="3"/>
  <c r="DC889" i="3"/>
  <c r="DC897" i="3"/>
  <c r="DC905" i="3"/>
  <c r="DC913" i="3"/>
  <c r="DC921" i="3"/>
  <c r="DC929" i="3"/>
  <c r="DC937" i="3"/>
  <c r="DC945" i="3"/>
  <c r="DC953" i="3"/>
  <c r="DC961" i="3"/>
  <c r="DC969" i="3"/>
  <c r="DC977" i="3"/>
  <c r="DC985" i="3"/>
  <c r="DC993" i="3"/>
  <c r="DC1001" i="3"/>
  <c r="DC52" i="3"/>
  <c r="DC89" i="3"/>
  <c r="DC145" i="3"/>
  <c r="DC196" i="3"/>
  <c r="DC289" i="3"/>
  <c r="DC300" i="3"/>
  <c r="DC436" i="3"/>
  <c r="DC465" i="3"/>
  <c r="DC508" i="3"/>
  <c r="DC537" i="3"/>
  <c r="DC599" i="3"/>
  <c r="DC609" i="3"/>
  <c r="DC612" i="3"/>
  <c r="DC655" i="3"/>
  <c r="DC668" i="3"/>
  <c r="DC681" i="3"/>
  <c r="DC692" i="3"/>
  <c r="DC700" i="3"/>
  <c r="DC708" i="3"/>
  <c r="DC716" i="3"/>
  <c r="DC724" i="3"/>
  <c r="DC732" i="3"/>
  <c r="DC740" i="3"/>
  <c r="DC748" i="3"/>
  <c r="DC756" i="3"/>
  <c r="DC764" i="3"/>
  <c r="DC772" i="3"/>
  <c r="DC780" i="3"/>
  <c r="DC788" i="3"/>
  <c r="DC796" i="3"/>
  <c r="DC804" i="3"/>
  <c r="DC812" i="3"/>
  <c r="DC820" i="3"/>
  <c r="DC828" i="3"/>
  <c r="DC836" i="3"/>
  <c r="DC844" i="3"/>
  <c r="DC852" i="3"/>
  <c r="DC860" i="3"/>
  <c r="DC868" i="3"/>
  <c r="DC876" i="3"/>
  <c r="DC884" i="3"/>
  <c r="DC892" i="3"/>
  <c r="DC900" i="3"/>
  <c r="DC908" i="3"/>
  <c r="DC916" i="3"/>
  <c r="DC924" i="3"/>
  <c r="DC932" i="3"/>
  <c r="DC940" i="3"/>
  <c r="DC948" i="3"/>
  <c r="DC956" i="3"/>
  <c r="DC964" i="3"/>
  <c r="DC972" i="3"/>
  <c r="DC980" i="3"/>
  <c r="DC988" i="3"/>
  <c r="DC996" i="3"/>
  <c r="DC1004" i="3"/>
  <c r="DC76" i="3"/>
  <c r="DC124" i="3"/>
  <c r="DC209" i="3"/>
  <c r="DC353" i="3"/>
  <c r="DC409" i="3"/>
  <c r="DC481" i="3"/>
  <c r="DC591" i="3"/>
  <c r="DC617" i="3"/>
  <c r="DC663" i="3"/>
  <c r="DC676" i="3"/>
  <c r="DC696" i="3"/>
  <c r="DC720" i="3"/>
  <c r="DC736" i="3"/>
  <c r="DC744" i="3"/>
  <c r="DC768" i="3"/>
  <c r="DC792" i="3"/>
  <c r="DC808" i="3"/>
  <c r="DC824" i="3"/>
  <c r="DC840" i="3"/>
  <c r="DC856" i="3"/>
  <c r="DC872" i="3"/>
  <c r="DC888" i="3"/>
  <c r="DC904" i="3"/>
  <c r="DC920" i="3"/>
  <c r="DC9" i="3"/>
  <c r="DC49" i="3"/>
  <c r="DC60" i="3"/>
  <c r="DC108" i="3"/>
  <c r="DC193" i="3"/>
  <c r="DC204" i="3"/>
  <c r="DC252" i="3"/>
  <c r="DC337" i="3"/>
  <c r="DC348" i="3"/>
  <c r="DC404" i="3"/>
  <c r="DC433" i="3"/>
  <c r="DC476" i="3"/>
  <c r="DC505" i="3"/>
  <c r="DC548" i="3"/>
  <c r="DC583" i="3"/>
  <c r="DC593" i="3"/>
  <c r="DC596" i="3"/>
  <c r="DC639" i="3"/>
  <c r="DC652" i="3"/>
  <c r="DC665" i="3"/>
  <c r="DC675" i="3"/>
  <c r="DC684" i="3"/>
  <c r="DC695" i="3"/>
  <c r="DC703" i="3"/>
  <c r="DC711" i="3"/>
  <c r="DC719" i="3"/>
  <c r="DC727" i="3"/>
  <c r="DC735" i="3"/>
  <c r="DC743" i="3"/>
  <c r="DC751" i="3"/>
  <c r="DC759" i="3"/>
  <c r="DC767" i="3"/>
  <c r="DC775" i="3"/>
  <c r="DC783" i="3"/>
  <c r="DC791" i="3"/>
  <c r="DC799" i="3"/>
  <c r="DC807" i="3"/>
  <c r="DC815" i="3"/>
  <c r="DC823" i="3"/>
  <c r="DC831" i="3"/>
  <c r="DC839" i="3"/>
  <c r="DC847" i="3"/>
  <c r="DC855" i="3"/>
  <c r="DC863" i="3"/>
  <c r="DC871" i="3"/>
  <c r="DC879" i="3"/>
  <c r="DC887" i="3"/>
  <c r="DC895" i="3"/>
  <c r="DC903" i="3"/>
  <c r="DC911" i="3"/>
  <c r="DC919" i="3"/>
  <c r="DC927" i="3"/>
  <c r="DC935" i="3"/>
  <c r="DC943" i="3"/>
  <c r="DC951" i="3"/>
  <c r="DC959" i="3"/>
  <c r="DC967" i="3"/>
  <c r="DC975" i="3"/>
  <c r="DC983" i="3"/>
  <c r="DC991" i="3"/>
  <c r="DC999" i="3"/>
  <c r="DC65" i="3"/>
  <c r="DC220" i="3"/>
  <c r="DC276" i="3"/>
  <c r="DC372" i="3"/>
  <c r="DC452" i="3"/>
  <c r="DC492" i="3"/>
  <c r="DC564" i="3"/>
  <c r="DC604" i="3"/>
  <c r="DC627" i="3"/>
  <c r="DC673" i="3"/>
  <c r="DC685" i="3"/>
  <c r="DC704" i="3"/>
  <c r="DC712" i="3"/>
  <c r="DC728" i="3"/>
  <c r="DC752" i="3"/>
  <c r="DC760" i="3"/>
  <c r="DC800" i="3"/>
  <c r="DC816" i="3"/>
  <c r="DC832" i="3"/>
  <c r="DC848" i="3"/>
  <c r="DC864" i="3"/>
  <c r="DC880" i="3"/>
  <c r="DC896" i="3"/>
  <c r="DC912" i="3"/>
  <c r="DC20" i="3"/>
  <c r="DC97" i="3"/>
  <c r="DC116" i="3"/>
  <c r="DC153" i="3"/>
  <c r="DC164" i="3"/>
  <c r="DC249" i="3"/>
  <c r="DC260" i="3"/>
  <c r="DC308" i="3"/>
  <c r="DC345" i="3"/>
  <c r="DC401" i="3"/>
  <c r="DC444" i="3"/>
  <c r="DC473" i="3"/>
  <c r="DC516" i="3"/>
  <c r="DC545" i="3"/>
  <c r="DC556" i="3"/>
  <c r="DC577" i="3"/>
  <c r="DC580" i="3"/>
  <c r="DC623" i="3"/>
  <c r="DC636" i="3"/>
  <c r="DC649" i="3"/>
  <c r="DC659" i="3"/>
  <c r="DC687" i="3"/>
  <c r="DC690" i="3"/>
  <c r="DC698" i="3"/>
  <c r="DC706" i="3"/>
  <c r="DC714" i="3"/>
  <c r="DC722" i="3"/>
  <c r="DC730" i="3"/>
  <c r="DC738" i="3"/>
  <c r="DC746" i="3"/>
  <c r="DC754" i="3"/>
  <c r="DC762" i="3"/>
  <c r="DC770" i="3"/>
  <c r="DC778" i="3"/>
  <c r="DC786" i="3"/>
  <c r="DC794" i="3"/>
  <c r="DC802" i="3"/>
  <c r="DC810" i="3"/>
  <c r="DC818" i="3"/>
  <c r="DC826" i="3"/>
  <c r="DC834" i="3"/>
  <c r="DC842" i="3"/>
  <c r="DC850" i="3"/>
  <c r="DC858" i="3"/>
  <c r="DC866" i="3"/>
  <c r="DC874" i="3"/>
  <c r="DC882" i="3"/>
  <c r="DC890" i="3"/>
  <c r="DC898" i="3"/>
  <c r="DC906" i="3"/>
  <c r="DC914" i="3"/>
  <c r="DC922" i="3"/>
  <c r="DC930" i="3"/>
  <c r="DC938" i="3"/>
  <c r="DC946" i="3"/>
  <c r="DC954" i="3"/>
  <c r="DC962" i="3"/>
  <c r="DC970" i="3"/>
  <c r="DC978" i="3"/>
  <c r="DC986" i="3"/>
  <c r="DC994" i="3"/>
  <c r="DC1002" i="3"/>
  <c r="DC17" i="3"/>
  <c r="DC68" i="3"/>
  <c r="DC161" i="3"/>
  <c r="DC172" i="3"/>
  <c r="DC305" i="3"/>
  <c r="DC316" i="3"/>
  <c r="DC364" i="3"/>
  <c r="DC412" i="3"/>
  <c r="DC441" i="3"/>
  <c r="DC484" i="3"/>
  <c r="DC513" i="3"/>
  <c r="DC524" i="3"/>
  <c r="DC607" i="3"/>
  <c r="DC620" i="3"/>
  <c r="DC633" i="3"/>
  <c r="DC643" i="3"/>
  <c r="DC679" i="3"/>
  <c r="DC682" i="3"/>
  <c r="DC693" i="3"/>
  <c r="DC701" i="3"/>
  <c r="DC709" i="3"/>
  <c r="DC717" i="3"/>
  <c r="DC725" i="3"/>
  <c r="DC733" i="3"/>
  <c r="DC741" i="3"/>
  <c r="DC749" i="3"/>
  <c r="DC757" i="3"/>
  <c r="DC765" i="3"/>
  <c r="DC773" i="3"/>
  <c r="DC781" i="3"/>
  <c r="DC789" i="3"/>
  <c r="DC797" i="3"/>
  <c r="DC805" i="3"/>
  <c r="DC813" i="3"/>
  <c r="DC821" i="3"/>
  <c r="DC829" i="3"/>
  <c r="DC837" i="3"/>
  <c r="DC845" i="3"/>
  <c r="DC853" i="3"/>
  <c r="DC861" i="3"/>
  <c r="DC869" i="3"/>
  <c r="DC877" i="3"/>
  <c r="DC885" i="3"/>
  <c r="DC893" i="3"/>
  <c r="DC901" i="3"/>
  <c r="DC909" i="3"/>
  <c r="DC917" i="3"/>
  <c r="DC925" i="3"/>
  <c r="DC933" i="3"/>
  <c r="DC941" i="3"/>
  <c r="DC949" i="3"/>
  <c r="DC957" i="3"/>
  <c r="DC965" i="3"/>
  <c r="DC973" i="3"/>
  <c r="DC981" i="3"/>
  <c r="DC989" i="3"/>
  <c r="DC997" i="3"/>
  <c r="DC1005" i="3"/>
  <c r="DC33" i="3"/>
  <c r="DC44" i="3"/>
  <c r="DC177" i="3"/>
  <c r="DC188" i="3"/>
  <c r="DC236" i="3"/>
  <c r="DC321" i="3"/>
  <c r="DC332" i="3"/>
  <c r="DC380" i="3"/>
  <c r="DC417" i="3"/>
  <c r="DC428" i="3"/>
  <c r="DC500" i="3"/>
  <c r="DC529" i="3"/>
  <c r="DC572" i="3"/>
  <c r="DC585" i="3"/>
  <c r="DC595" i="3"/>
  <c r="DC631" i="3"/>
  <c r="DC641" i="3"/>
  <c r="DC644" i="3"/>
  <c r="DC683" i="3"/>
  <c r="DC694" i="3"/>
  <c r="DC702" i="3"/>
  <c r="DC710" i="3"/>
  <c r="DC718" i="3"/>
  <c r="DC726" i="3"/>
  <c r="DC734" i="3"/>
  <c r="DC742" i="3"/>
  <c r="DC750" i="3"/>
  <c r="DC758" i="3"/>
  <c r="DC766" i="3"/>
  <c r="DC774" i="3"/>
  <c r="DC782" i="3"/>
  <c r="DC790" i="3"/>
  <c r="DC798" i="3"/>
  <c r="DC806" i="3"/>
  <c r="DC814" i="3"/>
  <c r="DC822" i="3"/>
  <c r="DC830" i="3"/>
  <c r="DC838" i="3"/>
  <c r="DC846" i="3"/>
  <c r="DC854" i="3"/>
  <c r="DC862" i="3"/>
  <c r="DC870" i="3"/>
  <c r="DC878" i="3"/>
  <c r="DC886" i="3"/>
  <c r="DC894" i="3"/>
  <c r="DC902" i="3"/>
  <c r="DC910" i="3"/>
  <c r="DC918" i="3"/>
  <c r="DC926" i="3"/>
  <c r="DC934" i="3"/>
  <c r="DC942" i="3"/>
  <c r="DC950" i="3"/>
  <c r="DC958" i="3"/>
  <c r="DC966" i="3"/>
  <c r="DC974" i="3"/>
  <c r="DC982" i="3"/>
  <c r="DC990" i="3"/>
  <c r="DC998" i="3"/>
  <c r="DC1006" i="3"/>
  <c r="DC396" i="3"/>
  <c r="DC385" i="3"/>
  <c r="DC356" i="3"/>
  <c r="DC313" i="3"/>
  <c r="DC284" i="3"/>
  <c r="DC241" i="3"/>
  <c r="DC212" i="3"/>
  <c r="DC140" i="3"/>
  <c r="DC129" i="3"/>
  <c r="DC100" i="3"/>
  <c r="DC57" i="3"/>
  <c r="DC28" i="3"/>
  <c r="DC369" i="3"/>
  <c r="DC340" i="3"/>
  <c r="DC268" i="3"/>
  <c r="DC257" i="3"/>
  <c r="DC228" i="3"/>
  <c r="DC185" i="3"/>
  <c r="DC156" i="3"/>
  <c r="DC113" i="3"/>
  <c r="DC84" i="3"/>
  <c r="DC12" i="3"/>
  <c r="DC688" i="3"/>
  <c r="DC667" i="3"/>
  <c r="DC651" i="3"/>
  <c r="DC635" i="3"/>
  <c r="DC619" i="3"/>
  <c r="DC603" i="3"/>
  <c r="DC587" i="3"/>
  <c r="DC553" i="3"/>
  <c r="DC521" i="3"/>
  <c r="DC489" i="3"/>
  <c r="DC457" i="3"/>
  <c r="DC425" i="3"/>
  <c r="DC393" i="3"/>
  <c r="DC361" i="3"/>
  <c r="DC329" i="3"/>
  <c r="DC297" i="3"/>
  <c r="DC265" i="3"/>
  <c r="DC233" i="3"/>
  <c r="DC201" i="3"/>
  <c r="DC169" i="3"/>
  <c r="DC137" i="3"/>
  <c r="DC105" i="3"/>
  <c r="DC73" i="3"/>
  <c r="DC41" i="3"/>
  <c r="DC10" i="3"/>
  <c r="DC18" i="3"/>
  <c r="DC26" i="3"/>
  <c r="DC34" i="3"/>
  <c r="DC42" i="3"/>
  <c r="DC50" i="3"/>
  <c r="DC58" i="3"/>
  <c r="DC66" i="3"/>
  <c r="DC74" i="3"/>
  <c r="DC82" i="3"/>
  <c r="DC90" i="3"/>
  <c r="DC98" i="3"/>
  <c r="DC106" i="3"/>
  <c r="DC114" i="3"/>
  <c r="DC122" i="3"/>
  <c r="DC130" i="3"/>
  <c r="DC138" i="3"/>
  <c r="DC146" i="3"/>
  <c r="DC154" i="3"/>
  <c r="DC162" i="3"/>
  <c r="DC170" i="3"/>
  <c r="DC178" i="3"/>
  <c r="DC186" i="3"/>
  <c r="DC194" i="3"/>
  <c r="DC202" i="3"/>
  <c r="DC210" i="3"/>
  <c r="DC218" i="3"/>
  <c r="DC226" i="3"/>
  <c r="DC234" i="3"/>
  <c r="DC242" i="3"/>
  <c r="DC250" i="3"/>
  <c r="DC258" i="3"/>
  <c r="DC266" i="3"/>
  <c r="DC274" i="3"/>
  <c r="DC282" i="3"/>
  <c r="DC290" i="3"/>
  <c r="DC298" i="3"/>
  <c r="DC306" i="3"/>
  <c r="DC314" i="3"/>
  <c r="DC322" i="3"/>
  <c r="DC330" i="3"/>
  <c r="DC338" i="3"/>
  <c r="DC346" i="3"/>
  <c r="DC354" i="3"/>
  <c r="DC362" i="3"/>
  <c r="DC370" i="3"/>
  <c r="DC378" i="3"/>
  <c r="DC386" i="3"/>
  <c r="DC394" i="3"/>
  <c r="DC402" i="3"/>
  <c r="DC410" i="3"/>
  <c r="DC418" i="3"/>
  <c r="DC426" i="3"/>
  <c r="DC434" i="3"/>
  <c r="DC442" i="3"/>
  <c r="DC450" i="3"/>
  <c r="DC458" i="3"/>
  <c r="DC466" i="3"/>
  <c r="DC474" i="3"/>
  <c r="DC482" i="3"/>
  <c r="DC490" i="3"/>
  <c r="DC498" i="3"/>
  <c r="DC506" i="3"/>
  <c r="DC514" i="3"/>
  <c r="DC522" i="3"/>
  <c r="DC530" i="3"/>
  <c r="DC538" i="3"/>
  <c r="DC546" i="3"/>
  <c r="DC554" i="3"/>
  <c r="DC562" i="3"/>
  <c r="DC570" i="3"/>
  <c r="DC578" i="3"/>
  <c r="DC586" i="3"/>
  <c r="DC594" i="3"/>
  <c r="DC602" i="3"/>
  <c r="DC610" i="3"/>
  <c r="DC618" i="3"/>
  <c r="DC626" i="3"/>
  <c r="DC634" i="3"/>
  <c r="DC642" i="3"/>
  <c r="DC650" i="3"/>
  <c r="DC658" i="3"/>
  <c r="DC666" i="3"/>
  <c r="DC674" i="3"/>
  <c r="DC13" i="3"/>
  <c r="DC21" i="3"/>
  <c r="DC29" i="3"/>
  <c r="DC37" i="3"/>
  <c r="DC45" i="3"/>
  <c r="DC53" i="3"/>
  <c r="DC61" i="3"/>
  <c r="DC69" i="3"/>
  <c r="DC77" i="3"/>
  <c r="DC85" i="3"/>
  <c r="DC93" i="3"/>
  <c r="DC101" i="3"/>
  <c r="DC109" i="3"/>
  <c r="DC117" i="3"/>
  <c r="DC125" i="3"/>
  <c r="DC133" i="3"/>
  <c r="DC141" i="3"/>
  <c r="DC149" i="3"/>
  <c r="DC157" i="3"/>
  <c r="DC165" i="3"/>
  <c r="DC173" i="3"/>
  <c r="DC181" i="3"/>
  <c r="DC189" i="3"/>
  <c r="DC197" i="3"/>
  <c r="DC205" i="3"/>
  <c r="DC213" i="3"/>
  <c r="DC221" i="3"/>
  <c r="DC229" i="3"/>
  <c r="DC237" i="3"/>
  <c r="DC245" i="3"/>
  <c r="DC253" i="3"/>
  <c r="DC261" i="3"/>
  <c r="DC269" i="3"/>
  <c r="DC277" i="3"/>
  <c r="DC285" i="3"/>
  <c r="DC293" i="3"/>
  <c r="DC301" i="3"/>
  <c r="DC309" i="3"/>
  <c r="DC317" i="3"/>
  <c r="DC325" i="3"/>
  <c r="DC333" i="3"/>
  <c r="DC341" i="3"/>
  <c r="DC349" i="3"/>
  <c r="DC357" i="3"/>
  <c r="DC365" i="3"/>
  <c r="DC373" i="3"/>
  <c r="DC381" i="3"/>
  <c r="DC389" i="3"/>
  <c r="DC397" i="3"/>
  <c r="DC405" i="3"/>
  <c r="DC413" i="3"/>
  <c r="DC421" i="3"/>
  <c r="DC429" i="3"/>
  <c r="DC437" i="3"/>
  <c r="DC445" i="3"/>
  <c r="DC453" i="3"/>
  <c r="DC461" i="3"/>
  <c r="DC469" i="3"/>
  <c r="DC477" i="3"/>
  <c r="DC485" i="3"/>
  <c r="DC493" i="3"/>
  <c r="DC501" i="3"/>
  <c r="DC509" i="3"/>
  <c r="DC517" i="3"/>
  <c r="DC525" i="3"/>
  <c r="DC533" i="3"/>
  <c r="DC541" i="3"/>
  <c r="DC549" i="3"/>
  <c r="DC557" i="3"/>
  <c r="DC565" i="3"/>
  <c r="DC573" i="3"/>
  <c r="DC581" i="3"/>
  <c r="DC589" i="3"/>
  <c r="DC597" i="3"/>
  <c r="DC605" i="3"/>
  <c r="DC613" i="3"/>
  <c r="DC621" i="3"/>
  <c r="DC629" i="3"/>
  <c r="DC637" i="3"/>
  <c r="DC645" i="3"/>
  <c r="DC653" i="3"/>
  <c r="DC661" i="3"/>
  <c r="DC669" i="3"/>
  <c r="DC677" i="3"/>
  <c r="DC8" i="3"/>
  <c r="DC16" i="3"/>
  <c r="DC24" i="3"/>
  <c r="DC32" i="3"/>
  <c r="DC40" i="3"/>
  <c r="DC48" i="3"/>
  <c r="DC56" i="3"/>
  <c r="DC64" i="3"/>
  <c r="DC72" i="3"/>
  <c r="DC80" i="3"/>
  <c r="DC88" i="3"/>
  <c r="DC96" i="3"/>
  <c r="DC104" i="3"/>
  <c r="DC112" i="3"/>
  <c r="DC120" i="3"/>
  <c r="DC128" i="3"/>
  <c r="DC136" i="3"/>
  <c r="DC144" i="3"/>
  <c r="DC152" i="3"/>
  <c r="DC160" i="3"/>
  <c r="DC168" i="3"/>
  <c r="DC176" i="3"/>
  <c r="DC184" i="3"/>
  <c r="DC192" i="3"/>
  <c r="DC200" i="3"/>
  <c r="DC208" i="3"/>
  <c r="DC216" i="3"/>
  <c r="DC224" i="3"/>
  <c r="DC232" i="3"/>
  <c r="DC240" i="3"/>
  <c r="DC248" i="3"/>
  <c r="DC256" i="3"/>
  <c r="DC264" i="3"/>
  <c r="DC272" i="3"/>
  <c r="DC280" i="3"/>
  <c r="DC288" i="3"/>
  <c r="DC296" i="3"/>
  <c r="DC304" i="3"/>
  <c r="DC312" i="3"/>
  <c r="DC320" i="3"/>
  <c r="DC328" i="3"/>
  <c r="DC336" i="3"/>
  <c r="DC344" i="3"/>
  <c r="DC352" i="3"/>
  <c r="DC360" i="3"/>
  <c r="DC368" i="3"/>
  <c r="DC376" i="3"/>
  <c r="DC384" i="3"/>
  <c r="DC392" i="3"/>
  <c r="DC400" i="3"/>
  <c r="DC408" i="3"/>
  <c r="DC416" i="3"/>
  <c r="DC424" i="3"/>
  <c r="DC432" i="3"/>
  <c r="DC440" i="3"/>
  <c r="DC448" i="3"/>
  <c r="DC456" i="3"/>
  <c r="DC464" i="3"/>
  <c r="DC472" i="3"/>
  <c r="DC480" i="3"/>
  <c r="DC488" i="3"/>
  <c r="DC496" i="3"/>
  <c r="DC504" i="3"/>
  <c r="DC512" i="3"/>
  <c r="DC520" i="3"/>
  <c r="DC528" i="3"/>
  <c r="DC536" i="3"/>
  <c r="DC544" i="3"/>
  <c r="DC552" i="3"/>
  <c r="DC560" i="3"/>
  <c r="DC568" i="3"/>
  <c r="DC576" i="3"/>
  <c r="DC584" i="3"/>
  <c r="DC592" i="3"/>
  <c r="DC600" i="3"/>
  <c r="DC608" i="3"/>
  <c r="DC616" i="3"/>
  <c r="DC624" i="3"/>
  <c r="DC632" i="3"/>
  <c r="DC640" i="3"/>
  <c r="DC648" i="3"/>
  <c r="DC656" i="3"/>
  <c r="DC664" i="3"/>
  <c r="DC672" i="3"/>
  <c r="DC680" i="3"/>
  <c r="DC11" i="3"/>
  <c r="DC19" i="3"/>
  <c r="DC27" i="3"/>
  <c r="DC35" i="3"/>
  <c r="DC43" i="3"/>
  <c r="DC51" i="3"/>
  <c r="DC59" i="3"/>
  <c r="DC67" i="3"/>
  <c r="DC75" i="3"/>
  <c r="DC83" i="3"/>
  <c r="DC91" i="3"/>
  <c r="DC99" i="3"/>
  <c r="DC107" i="3"/>
  <c r="DC115" i="3"/>
  <c r="DC123" i="3"/>
  <c r="DC131" i="3"/>
  <c r="DC139" i="3"/>
  <c r="DC147" i="3"/>
  <c r="DC155" i="3"/>
  <c r="DC163" i="3"/>
  <c r="DC171" i="3"/>
  <c r="DC179" i="3"/>
  <c r="DC187" i="3"/>
  <c r="DC195" i="3"/>
  <c r="DC203" i="3"/>
  <c r="DC211" i="3"/>
  <c r="DC219" i="3"/>
  <c r="DC227" i="3"/>
  <c r="DC235" i="3"/>
  <c r="DC243" i="3"/>
  <c r="DC251" i="3"/>
  <c r="DC259" i="3"/>
  <c r="DC267" i="3"/>
  <c r="DC275" i="3"/>
  <c r="DC283" i="3"/>
  <c r="DC291" i="3"/>
  <c r="DC299" i="3"/>
  <c r="DC307" i="3"/>
  <c r="DC315" i="3"/>
  <c r="DC323" i="3"/>
  <c r="DC331" i="3"/>
  <c r="DC339" i="3"/>
  <c r="DC347" i="3"/>
  <c r="DC355" i="3"/>
  <c r="DC363" i="3"/>
  <c r="DC371" i="3"/>
  <c r="DC379" i="3"/>
  <c r="DC387" i="3"/>
  <c r="DC395" i="3"/>
  <c r="DC403" i="3"/>
  <c r="DC411" i="3"/>
  <c r="DC419" i="3"/>
  <c r="DC427" i="3"/>
  <c r="DC435" i="3"/>
  <c r="DC443" i="3"/>
  <c r="DC451" i="3"/>
  <c r="DC459" i="3"/>
  <c r="DC467" i="3"/>
  <c r="DC475" i="3"/>
  <c r="DC483" i="3"/>
  <c r="DC491" i="3"/>
  <c r="DC499" i="3"/>
  <c r="DC507" i="3"/>
  <c r="DC515" i="3"/>
  <c r="DC523" i="3"/>
  <c r="DC531" i="3"/>
  <c r="DC539" i="3"/>
  <c r="DC547" i="3"/>
  <c r="DC555" i="3"/>
  <c r="DC563" i="3"/>
  <c r="DC571" i="3"/>
  <c r="DC14" i="3"/>
  <c r="DC22" i="3"/>
  <c r="DC30" i="3"/>
  <c r="DC38" i="3"/>
  <c r="DC46" i="3"/>
  <c r="DC54" i="3"/>
  <c r="DC62" i="3"/>
  <c r="DC70" i="3"/>
  <c r="DC78" i="3"/>
  <c r="DC86" i="3"/>
  <c r="DC94" i="3"/>
  <c r="DC102" i="3"/>
  <c r="DC110" i="3"/>
  <c r="DC118" i="3"/>
  <c r="DC126" i="3"/>
  <c r="DC134" i="3"/>
  <c r="DC142" i="3"/>
  <c r="DC150" i="3"/>
  <c r="DC158" i="3"/>
  <c r="DC166" i="3"/>
  <c r="DC174" i="3"/>
  <c r="DC182" i="3"/>
  <c r="DC190" i="3"/>
  <c r="DC198" i="3"/>
  <c r="DC206" i="3"/>
  <c r="DC214" i="3"/>
  <c r="DC222" i="3"/>
  <c r="DC230" i="3"/>
  <c r="DC238" i="3"/>
  <c r="DC246" i="3"/>
  <c r="DC254" i="3"/>
  <c r="DC262" i="3"/>
  <c r="DC270" i="3"/>
  <c r="DC278" i="3"/>
  <c r="DC286" i="3"/>
  <c r="DC294" i="3"/>
  <c r="DC302" i="3"/>
  <c r="DC310" i="3"/>
  <c r="DC318" i="3"/>
  <c r="DC326" i="3"/>
  <c r="DC334" i="3"/>
  <c r="DC342" i="3"/>
  <c r="DC350" i="3"/>
  <c r="DC358" i="3"/>
  <c r="DC366" i="3"/>
  <c r="DC374" i="3"/>
  <c r="DC382" i="3"/>
  <c r="DC390" i="3"/>
  <c r="DC398" i="3"/>
  <c r="DC406" i="3"/>
  <c r="DC414" i="3"/>
  <c r="DC422" i="3"/>
  <c r="DC430" i="3"/>
  <c r="DC438" i="3"/>
  <c r="DC446" i="3"/>
  <c r="DC454" i="3"/>
  <c r="DC462" i="3"/>
  <c r="DC470" i="3"/>
  <c r="DC478" i="3"/>
  <c r="DC486" i="3"/>
  <c r="DC494" i="3"/>
  <c r="DC502" i="3"/>
  <c r="DC510" i="3"/>
  <c r="DC518" i="3"/>
  <c r="DC526" i="3"/>
  <c r="DC534" i="3"/>
  <c r="DC542" i="3"/>
  <c r="DC550" i="3"/>
  <c r="DC558" i="3"/>
  <c r="DC566" i="3"/>
  <c r="DC574" i="3"/>
  <c r="DC582" i="3"/>
  <c r="DC590" i="3"/>
  <c r="DC598" i="3"/>
  <c r="DC606" i="3"/>
  <c r="DC614" i="3"/>
  <c r="DC622" i="3"/>
  <c r="DC630" i="3"/>
  <c r="DC638" i="3"/>
  <c r="DC646" i="3"/>
  <c r="DC654" i="3"/>
  <c r="DC662" i="3"/>
  <c r="DC670" i="3"/>
  <c r="DC678" i="3"/>
  <c r="DC15" i="3"/>
  <c r="DC23" i="3"/>
  <c r="DC31" i="3"/>
  <c r="DC39" i="3"/>
  <c r="DC47" i="3"/>
  <c r="DC55" i="3"/>
  <c r="DC63" i="3"/>
  <c r="DC71" i="3"/>
  <c r="DC79" i="3"/>
  <c r="DC87" i="3"/>
  <c r="DC95" i="3"/>
  <c r="DC103" i="3"/>
  <c r="DC111" i="3"/>
  <c r="DC119" i="3"/>
  <c r="DC127" i="3"/>
  <c r="DC135" i="3"/>
  <c r="DC143" i="3"/>
  <c r="DC151" i="3"/>
  <c r="DC159" i="3"/>
  <c r="DC167" i="3"/>
  <c r="DC175" i="3"/>
  <c r="DC183" i="3"/>
  <c r="DC191" i="3"/>
  <c r="DC199" i="3"/>
  <c r="DC207" i="3"/>
  <c r="DC215" i="3"/>
  <c r="DC223" i="3"/>
  <c r="DC231" i="3"/>
  <c r="DC239" i="3"/>
  <c r="DC247" i="3"/>
  <c r="DC255" i="3"/>
  <c r="DC263" i="3"/>
  <c r="DC271" i="3"/>
  <c r="DC279" i="3"/>
  <c r="DC287" i="3"/>
  <c r="DC295" i="3"/>
  <c r="DC303" i="3"/>
  <c r="DC311" i="3"/>
  <c r="DC319" i="3"/>
  <c r="DC327" i="3"/>
  <c r="DC335" i="3"/>
  <c r="DC343" i="3"/>
  <c r="DC351" i="3"/>
  <c r="DC359" i="3"/>
  <c r="DC367" i="3"/>
  <c r="DC375" i="3"/>
  <c r="DC383" i="3"/>
  <c r="DC391" i="3"/>
  <c r="DC399" i="3"/>
  <c r="DC407" i="3"/>
  <c r="DC415" i="3"/>
  <c r="DC423" i="3"/>
  <c r="DC431" i="3"/>
  <c r="DC439" i="3"/>
  <c r="DC447" i="3"/>
  <c r="DC455" i="3"/>
  <c r="DC463" i="3"/>
  <c r="DC471" i="3"/>
  <c r="DC479" i="3"/>
  <c r="DC487" i="3"/>
  <c r="DC495" i="3"/>
  <c r="DC503" i="3"/>
  <c r="DC511" i="3"/>
  <c r="DC519" i="3"/>
  <c r="DC527" i="3"/>
  <c r="DC535" i="3"/>
  <c r="DC543" i="3"/>
  <c r="DC551" i="3"/>
  <c r="DC559" i="3"/>
  <c r="DC567" i="3"/>
  <c r="A8" i="3"/>
  <c r="BQ6" i="3"/>
  <c r="BP6" i="3"/>
  <c r="DG981" i="3"/>
  <c r="DG725" i="3"/>
  <c r="DG582" i="3"/>
  <c r="DG949" i="3"/>
  <c r="DG693" i="3"/>
  <c r="DG917" i="3"/>
  <c r="DG278" i="3"/>
  <c r="DG885" i="3"/>
  <c r="DG496" i="3"/>
  <c r="DG22" i="3"/>
  <c r="DG853" i="3"/>
  <c r="DG821" i="3"/>
  <c r="DG668" i="3"/>
  <c r="DG789" i="3"/>
  <c r="DG757" i="3"/>
  <c r="BL968" i="3"/>
  <c r="DH1006" i="3"/>
  <c r="DH1004" i="3"/>
  <c r="DH1002" i="3"/>
  <c r="DH1000" i="3"/>
  <c r="DH984" i="3"/>
  <c r="DH909" i="3"/>
  <c r="DH893" i="3"/>
  <c r="DH875" i="3"/>
  <c r="DH859" i="3"/>
  <c r="DH841" i="3"/>
  <c r="DH825" i="3"/>
  <c r="DH780" i="3"/>
  <c r="DH764" i="3"/>
  <c r="DH746" i="3"/>
  <c r="DH730" i="3"/>
  <c r="DH712" i="3"/>
  <c r="DH696" i="3"/>
  <c r="DH661" i="3"/>
  <c r="DH645" i="3"/>
  <c r="DH629" i="3"/>
  <c r="DH613" i="3"/>
  <c r="DH597" i="3"/>
  <c r="DH579" i="3"/>
  <c r="DH563" i="3"/>
  <c r="DH547" i="3"/>
  <c r="DH531" i="3"/>
  <c r="DH515" i="3"/>
  <c r="DH293" i="3"/>
  <c r="DH262" i="3"/>
  <c r="BL888" i="3"/>
  <c r="DH986" i="3"/>
  <c r="DH911" i="3"/>
  <c r="DH895" i="3"/>
  <c r="DH877" i="3"/>
  <c r="DH861" i="3"/>
  <c r="DH843" i="3"/>
  <c r="DH827" i="3"/>
  <c r="DH782" i="3"/>
  <c r="DH766" i="3"/>
  <c r="DH748" i="3"/>
  <c r="DH732" i="3"/>
  <c r="DH714" i="3"/>
  <c r="DH698" i="3"/>
  <c r="DH663" i="3"/>
  <c r="DH647" i="3"/>
  <c r="DH631" i="3"/>
  <c r="DH615" i="3"/>
  <c r="DH599" i="3"/>
  <c r="DH583" i="3"/>
  <c r="DH581" i="3"/>
  <c r="DH565" i="3"/>
  <c r="DH549" i="3"/>
  <c r="DH533" i="3"/>
  <c r="DH517" i="3"/>
  <c r="DH303" i="3"/>
  <c r="DH988" i="3"/>
  <c r="DH913" i="3"/>
  <c r="DH897" i="3"/>
  <c r="DH879" i="3"/>
  <c r="DH863" i="3"/>
  <c r="DH845" i="3"/>
  <c r="DH829" i="3"/>
  <c r="DH784" i="3"/>
  <c r="DH768" i="3"/>
  <c r="DH750" i="3"/>
  <c r="DH734" i="3"/>
  <c r="DH716" i="3"/>
  <c r="DH700" i="3"/>
  <c r="DH665" i="3"/>
  <c r="DH649" i="3"/>
  <c r="DH633" i="3"/>
  <c r="DH617" i="3"/>
  <c r="DH601" i="3"/>
  <c r="DH585" i="3"/>
  <c r="DH567" i="3"/>
  <c r="DH551" i="3"/>
  <c r="DH535" i="3"/>
  <c r="DH519" i="3"/>
  <c r="DH187" i="3"/>
  <c r="DH990" i="3"/>
  <c r="DH979" i="3"/>
  <c r="DH977" i="3"/>
  <c r="DH975" i="3"/>
  <c r="DH973" i="3"/>
  <c r="DH971" i="3"/>
  <c r="DH969" i="3"/>
  <c r="DH967" i="3"/>
  <c r="DH965" i="3"/>
  <c r="DH963" i="3"/>
  <c r="DH961" i="3"/>
  <c r="DH959" i="3"/>
  <c r="DH957" i="3"/>
  <c r="DH955" i="3"/>
  <c r="DH953" i="3"/>
  <c r="DH951" i="3"/>
  <c r="DH915" i="3"/>
  <c r="DH899" i="3"/>
  <c r="DH881" i="3"/>
  <c r="DH865" i="3"/>
  <c r="DH847" i="3"/>
  <c r="DH831" i="3"/>
  <c r="DH786" i="3"/>
  <c r="DH770" i="3"/>
  <c r="DH752" i="3"/>
  <c r="DH736" i="3"/>
  <c r="DH718" i="3"/>
  <c r="DH702" i="3"/>
  <c r="DH667" i="3"/>
  <c r="DH651" i="3"/>
  <c r="DH635" i="3"/>
  <c r="DH619" i="3"/>
  <c r="DH603" i="3"/>
  <c r="DH587" i="3"/>
  <c r="DH569" i="3"/>
  <c r="DH553" i="3"/>
  <c r="DH537" i="3"/>
  <c r="DH521" i="3"/>
  <c r="DH266" i="3"/>
  <c r="DH171" i="3"/>
  <c r="BL847" i="3"/>
  <c r="BL689" i="3"/>
  <c r="DH1005" i="3"/>
  <c r="DH1003" i="3"/>
  <c r="DH1001" i="3"/>
  <c r="DH992" i="3"/>
  <c r="DH901" i="3"/>
  <c r="DH885" i="3"/>
  <c r="DH883" i="3"/>
  <c r="DH867" i="3"/>
  <c r="DH849" i="3"/>
  <c r="DH833" i="3"/>
  <c r="DH788" i="3"/>
  <c r="DH772" i="3"/>
  <c r="DH754" i="3"/>
  <c r="DH738" i="3"/>
  <c r="DH720" i="3"/>
  <c r="DH704" i="3"/>
  <c r="DH653" i="3"/>
  <c r="DH637" i="3"/>
  <c r="DH621" i="3"/>
  <c r="DH605" i="3"/>
  <c r="DH589" i="3"/>
  <c r="DH571" i="3"/>
  <c r="DH555" i="3"/>
  <c r="DH539" i="3"/>
  <c r="DH523" i="3"/>
  <c r="DH323" i="3"/>
  <c r="BL1002" i="3"/>
  <c r="DH994" i="3"/>
  <c r="DH903" i="3"/>
  <c r="DH887" i="3"/>
  <c r="DH869" i="3"/>
  <c r="DH853" i="3"/>
  <c r="DH851" i="3"/>
  <c r="DH835" i="3"/>
  <c r="DH774" i="3"/>
  <c r="DH758" i="3"/>
  <c r="DH756" i="3"/>
  <c r="DH740" i="3"/>
  <c r="DH722" i="3"/>
  <c r="DH706" i="3"/>
  <c r="DH655" i="3"/>
  <c r="DH639" i="3"/>
  <c r="DH623" i="3"/>
  <c r="DH607" i="3"/>
  <c r="DH591" i="3"/>
  <c r="DH573" i="3"/>
  <c r="DH557" i="3"/>
  <c r="DH541" i="3"/>
  <c r="DH525" i="3"/>
  <c r="DH23" i="3"/>
  <c r="DH25" i="3"/>
  <c r="DH27" i="3"/>
  <c r="DH29" i="3"/>
  <c r="DH31" i="3"/>
  <c r="DH33" i="3"/>
  <c r="DH35" i="3"/>
  <c r="DH37" i="3"/>
  <c r="DH39" i="3"/>
  <c r="DH41" i="3"/>
  <c r="DH43" i="3"/>
  <c r="DH45" i="3"/>
  <c r="DH47" i="3"/>
  <c r="DH49" i="3"/>
  <c r="DH51" i="3"/>
  <c r="DH53" i="3"/>
  <c r="DH55" i="3"/>
  <c r="DH57" i="3"/>
  <c r="DH59" i="3"/>
  <c r="DH61" i="3"/>
  <c r="DH63" i="3"/>
  <c r="DH65" i="3"/>
  <c r="DH67" i="3"/>
  <c r="DH69" i="3"/>
  <c r="DH71" i="3"/>
  <c r="DH73" i="3"/>
  <c r="DH75" i="3"/>
  <c r="DH77" i="3"/>
  <c r="DH79" i="3"/>
  <c r="DH81" i="3"/>
  <c r="DH83" i="3"/>
  <c r="DH85" i="3"/>
  <c r="DH87" i="3"/>
  <c r="DH89" i="3"/>
  <c r="DH91" i="3"/>
  <c r="DH93" i="3"/>
  <c r="DH95" i="3"/>
  <c r="DH97" i="3"/>
  <c r="DH99" i="3"/>
  <c r="DH101" i="3"/>
  <c r="DH103" i="3"/>
  <c r="DH105" i="3"/>
  <c r="DH107" i="3"/>
  <c r="DH109" i="3"/>
  <c r="DH111" i="3"/>
  <c r="DH113" i="3"/>
  <c r="DH115" i="3"/>
  <c r="DH117" i="3"/>
  <c r="DH119" i="3"/>
  <c r="DH121" i="3"/>
  <c r="DH123" i="3"/>
  <c r="DH125" i="3"/>
  <c r="DH127" i="3"/>
  <c r="DH129" i="3"/>
  <c r="DH131" i="3"/>
  <c r="DH133" i="3"/>
  <c r="DH135" i="3"/>
  <c r="DH137" i="3"/>
  <c r="DH139" i="3"/>
  <c r="DH141" i="3"/>
  <c r="DH143" i="3"/>
  <c r="DH145" i="3"/>
  <c r="DH147" i="3"/>
  <c r="DH149" i="3"/>
  <c r="DH151" i="3"/>
  <c r="DH153" i="3"/>
  <c r="DH155" i="3"/>
  <c r="DH157" i="3"/>
  <c r="DH8" i="3"/>
  <c r="DH10" i="3"/>
  <c r="DH12" i="3"/>
  <c r="DH14" i="3"/>
  <c r="DH16" i="3"/>
  <c r="DH18" i="3"/>
  <c r="DH20" i="3"/>
  <c r="DH22" i="3"/>
  <c r="DH24" i="3"/>
  <c r="DH26" i="3"/>
  <c r="DH28" i="3"/>
  <c r="DH30" i="3"/>
  <c r="DH32" i="3"/>
  <c r="DH34" i="3"/>
  <c r="DH36" i="3"/>
  <c r="DH38" i="3"/>
  <c r="DH40" i="3"/>
  <c r="DH42" i="3"/>
  <c r="DH44" i="3"/>
  <c r="DH46" i="3"/>
  <c r="DH48" i="3"/>
  <c r="DH50" i="3"/>
  <c r="DH52" i="3"/>
  <c r="DH54" i="3"/>
  <c r="DH56" i="3"/>
  <c r="DH58" i="3"/>
  <c r="DH60" i="3"/>
  <c r="DH62" i="3"/>
  <c r="DH64" i="3"/>
  <c r="DH66" i="3"/>
  <c r="DH68" i="3"/>
  <c r="DH70" i="3"/>
  <c r="DH72" i="3"/>
  <c r="DH74" i="3"/>
  <c r="DH76" i="3"/>
  <c r="DH78" i="3"/>
  <c r="DH80" i="3"/>
  <c r="DH82" i="3"/>
  <c r="DH84" i="3"/>
  <c r="DH86" i="3"/>
  <c r="DH88" i="3"/>
  <c r="DH90" i="3"/>
  <c r="DH92" i="3"/>
  <c r="DH94" i="3"/>
  <c r="DH96" i="3"/>
  <c r="DH98" i="3"/>
  <c r="DH100" i="3"/>
  <c r="DH102" i="3"/>
  <c r="DH104" i="3"/>
  <c r="DH106" i="3"/>
  <c r="DH108" i="3"/>
  <c r="DH110" i="3"/>
  <c r="DH112" i="3"/>
  <c r="DH114" i="3"/>
  <c r="DH116" i="3"/>
  <c r="DH118" i="3"/>
  <c r="DH120" i="3"/>
  <c r="DH122" i="3"/>
  <c r="DH124" i="3"/>
  <c r="DH126" i="3"/>
  <c r="DH128" i="3"/>
  <c r="DH130" i="3"/>
  <c r="DH132" i="3"/>
  <c r="DH134" i="3"/>
  <c r="DH136" i="3"/>
  <c r="DH138" i="3"/>
  <c r="DH140" i="3"/>
  <c r="DH142" i="3"/>
  <c r="DH144" i="3"/>
  <c r="DH146" i="3"/>
  <c r="DH148" i="3"/>
  <c r="DH150" i="3"/>
  <c r="DH152" i="3"/>
  <c r="DH154" i="3"/>
  <c r="DH156" i="3"/>
  <c r="DH158" i="3"/>
  <c r="DH160" i="3"/>
  <c r="DH162" i="3"/>
  <c r="DH164" i="3"/>
  <c r="DH166" i="3"/>
  <c r="DH168" i="3"/>
  <c r="DH170" i="3"/>
  <c r="DH172" i="3"/>
  <c r="DH174" i="3"/>
  <c r="DH176" i="3"/>
  <c r="DH178" i="3"/>
  <c r="DH180" i="3"/>
  <c r="DH182" i="3"/>
  <c r="DH184" i="3"/>
  <c r="DH186" i="3"/>
  <c r="DH188" i="3"/>
  <c r="DH190" i="3"/>
  <c r="DH278" i="3"/>
  <c r="DH280" i="3"/>
  <c r="DH282" i="3"/>
  <c r="DH284" i="3"/>
  <c r="DH286" i="3"/>
  <c r="DH288" i="3"/>
  <c r="DH290" i="3"/>
  <c r="DH292" i="3"/>
  <c r="DH294" i="3"/>
  <c r="DH296" i="3"/>
  <c r="DH298" i="3"/>
  <c r="DH300" i="3"/>
  <c r="DH302" i="3"/>
  <c r="DH304" i="3"/>
  <c r="DH306" i="3"/>
  <c r="DH308" i="3"/>
  <c r="DH310" i="3"/>
  <c r="DH312" i="3"/>
  <c r="DH314" i="3"/>
  <c r="DH316" i="3"/>
  <c r="DH318" i="3"/>
  <c r="DH320" i="3"/>
  <c r="DH322" i="3"/>
  <c r="DH324" i="3"/>
  <c r="DH326" i="3"/>
  <c r="DH328" i="3"/>
  <c r="DH330" i="3"/>
  <c r="DH332" i="3"/>
  <c r="DH334" i="3"/>
  <c r="DH336" i="3"/>
  <c r="DH338" i="3"/>
  <c r="DH340" i="3"/>
  <c r="DH342" i="3"/>
  <c r="DH344" i="3"/>
  <c r="DH346" i="3"/>
  <c r="DH348" i="3"/>
  <c r="DH350" i="3"/>
  <c r="DH352" i="3"/>
  <c r="DH354" i="3"/>
  <c r="DH356" i="3"/>
  <c r="DH358" i="3"/>
  <c r="DH360" i="3"/>
  <c r="DH496" i="3"/>
  <c r="DH21" i="3"/>
  <c r="DH159" i="3"/>
  <c r="DH175" i="3"/>
  <c r="DH191" i="3"/>
  <c r="DH193" i="3"/>
  <c r="DH195" i="3"/>
  <c r="DH197" i="3"/>
  <c r="DH199" i="3"/>
  <c r="DH201" i="3"/>
  <c r="DH203" i="3"/>
  <c r="DH205" i="3"/>
  <c r="DH207" i="3"/>
  <c r="DH209" i="3"/>
  <c r="DH211" i="3"/>
  <c r="DH213" i="3"/>
  <c r="DH215" i="3"/>
  <c r="DH217" i="3"/>
  <c r="DH219" i="3"/>
  <c r="DH221" i="3"/>
  <c r="DH223" i="3"/>
  <c r="DH225" i="3"/>
  <c r="DH227" i="3"/>
  <c r="DH229" i="3"/>
  <c r="DH231" i="3"/>
  <c r="DH233" i="3"/>
  <c r="DH235" i="3"/>
  <c r="DH237" i="3"/>
  <c r="DH239" i="3"/>
  <c r="DH241" i="3"/>
  <c r="DH243" i="3"/>
  <c r="DH245" i="3"/>
  <c r="DH247" i="3"/>
  <c r="DH249" i="3"/>
  <c r="DH251" i="3"/>
  <c r="DH253" i="3"/>
  <c r="DH255" i="3"/>
  <c r="DH257" i="3"/>
  <c r="DH259" i="3"/>
  <c r="DH261" i="3"/>
  <c r="DH263" i="3"/>
  <c r="DH265" i="3"/>
  <c r="DH267" i="3"/>
  <c r="DH269" i="3"/>
  <c r="DH271" i="3"/>
  <c r="DH273" i="3"/>
  <c r="DH275" i="3"/>
  <c r="DH277" i="3"/>
  <c r="DH279" i="3"/>
  <c r="DH295" i="3"/>
  <c r="DH311" i="3"/>
  <c r="DH327" i="3"/>
  <c r="DH343" i="3"/>
  <c r="DH359" i="3"/>
  <c r="DH17" i="3"/>
  <c r="DH15" i="3"/>
  <c r="DH169" i="3"/>
  <c r="DH185" i="3"/>
  <c r="DH289" i="3"/>
  <c r="DH305" i="3"/>
  <c r="DH321" i="3"/>
  <c r="DH337" i="3"/>
  <c r="DH353" i="3"/>
  <c r="DH362" i="3"/>
  <c r="DH364" i="3"/>
  <c r="DH366" i="3"/>
  <c r="DH368" i="3"/>
  <c r="DH370" i="3"/>
  <c r="DH372" i="3"/>
  <c r="DH374" i="3"/>
  <c r="DH376" i="3"/>
  <c r="DH378" i="3"/>
  <c r="DH380" i="3"/>
  <c r="DH382" i="3"/>
  <c r="DH384" i="3"/>
  <c r="DH386" i="3"/>
  <c r="DH388" i="3"/>
  <c r="DH390" i="3"/>
  <c r="DH392" i="3"/>
  <c r="DH394" i="3"/>
  <c r="DH396" i="3"/>
  <c r="DH398" i="3"/>
  <c r="DH400" i="3"/>
  <c r="DH402" i="3"/>
  <c r="DH404" i="3"/>
  <c r="DH406" i="3"/>
  <c r="DH408" i="3"/>
  <c r="DH410" i="3"/>
  <c r="DH412" i="3"/>
  <c r="DH414" i="3"/>
  <c r="DH416" i="3"/>
  <c r="DH418" i="3"/>
  <c r="DH420" i="3"/>
  <c r="DH422" i="3"/>
  <c r="DH424" i="3"/>
  <c r="DH426" i="3"/>
  <c r="DH428" i="3"/>
  <c r="DH430" i="3"/>
  <c r="DH432" i="3"/>
  <c r="DH434" i="3"/>
  <c r="DH436" i="3"/>
  <c r="DH438" i="3"/>
  <c r="DH440" i="3"/>
  <c r="DH442" i="3"/>
  <c r="DH444" i="3"/>
  <c r="DH446" i="3"/>
  <c r="DH448" i="3"/>
  <c r="DH450" i="3"/>
  <c r="DH452" i="3"/>
  <c r="DH454" i="3"/>
  <c r="DH456" i="3"/>
  <c r="DH458" i="3"/>
  <c r="DH460" i="3"/>
  <c r="DH462" i="3"/>
  <c r="DH464" i="3"/>
  <c r="DH466" i="3"/>
  <c r="DH468" i="3"/>
  <c r="DH470" i="3"/>
  <c r="DH472" i="3"/>
  <c r="DH474" i="3"/>
  <c r="DH476" i="3"/>
  <c r="DH478" i="3"/>
  <c r="DH480" i="3"/>
  <c r="DH482" i="3"/>
  <c r="DH484" i="3"/>
  <c r="DH486" i="3"/>
  <c r="DH488" i="3"/>
  <c r="DH490" i="3"/>
  <c r="DH492" i="3"/>
  <c r="DH494" i="3"/>
  <c r="DH498" i="3"/>
  <c r="DH500" i="3"/>
  <c r="DH502" i="3"/>
  <c r="DH504" i="3"/>
  <c r="DH506" i="3"/>
  <c r="DH508" i="3"/>
  <c r="DH510" i="3"/>
  <c r="DH512" i="3"/>
  <c r="DH514" i="3"/>
  <c r="DH516" i="3"/>
  <c r="DH13" i="3"/>
  <c r="DH167" i="3"/>
  <c r="DH183" i="3"/>
  <c r="DH192" i="3"/>
  <c r="DH194" i="3"/>
  <c r="DH196" i="3"/>
  <c r="DH198" i="3"/>
  <c r="DH200" i="3"/>
  <c r="DH202" i="3"/>
  <c r="DH204" i="3"/>
  <c r="DH206" i="3"/>
  <c r="DH208" i="3"/>
  <c r="DH210" i="3"/>
  <c r="DH212" i="3"/>
  <c r="DH214" i="3"/>
  <c r="DH216" i="3"/>
  <c r="DH218" i="3"/>
  <c r="DH220" i="3"/>
  <c r="DH222" i="3"/>
  <c r="DH224" i="3"/>
  <c r="DH226" i="3"/>
  <c r="DH228" i="3"/>
  <c r="DH230" i="3"/>
  <c r="DH232" i="3"/>
  <c r="DH234" i="3"/>
  <c r="DH236" i="3"/>
  <c r="DH238" i="3"/>
  <c r="DH240" i="3"/>
  <c r="DH242" i="3"/>
  <c r="DH244" i="3"/>
  <c r="DH246" i="3"/>
  <c r="DH248" i="3"/>
  <c r="DH250" i="3"/>
  <c r="DH11" i="3"/>
  <c r="DH165" i="3"/>
  <c r="DH181" i="3"/>
  <c r="DH285" i="3"/>
  <c r="DH301" i="3"/>
  <c r="DH317" i="3"/>
  <c r="DH333" i="3"/>
  <c r="DH349" i="3"/>
  <c r="DH9" i="3"/>
  <c r="DH163" i="3"/>
  <c r="DH179" i="3"/>
  <c r="DH283" i="3"/>
  <c r="DH299" i="3"/>
  <c r="DH315" i="3"/>
  <c r="DH331" i="3"/>
  <c r="DH347" i="3"/>
  <c r="DH161" i="3"/>
  <c r="DH177" i="3"/>
  <c r="DH281" i="3"/>
  <c r="DH297" i="3"/>
  <c r="DH313" i="3"/>
  <c r="DH329" i="3"/>
  <c r="DH345" i="3"/>
  <c r="DH361" i="3"/>
  <c r="DH363" i="3"/>
  <c r="DH365" i="3"/>
  <c r="DH367" i="3"/>
  <c r="DH369" i="3"/>
  <c r="DH371" i="3"/>
  <c r="DH373" i="3"/>
  <c r="DH375" i="3"/>
  <c r="DH377" i="3"/>
  <c r="DH379" i="3"/>
  <c r="DH381" i="3"/>
  <c r="DH383" i="3"/>
  <c r="DH385" i="3"/>
  <c r="DH387" i="3"/>
  <c r="DH389" i="3"/>
  <c r="DH391" i="3"/>
  <c r="DH393" i="3"/>
  <c r="DH395" i="3"/>
  <c r="DH397" i="3"/>
  <c r="DH399" i="3"/>
  <c r="DH401" i="3"/>
  <c r="DH403" i="3"/>
  <c r="DH405" i="3"/>
  <c r="DH407" i="3"/>
  <c r="DH409" i="3"/>
  <c r="DH411" i="3"/>
  <c r="DH413" i="3"/>
  <c r="DH415" i="3"/>
  <c r="DH417" i="3"/>
  <c r="DH419" i="3"/>
  <c r="DH421" i="3"/>
  <c r="DH423" i="3"/>
  <c r="DH425" i="3"/>
  <c r="DH427" i="3"/>
  <c r="DH429" i="3"/>
  <c r="DH431" i="3"/>
  <c r="DH433" i="3"/>
  <c r="DH435" i="3"/>
  <c r="DH437" i="3"/>
  <c r="DH439" i="3"/>
  <c r="DH441" i="3"/>
  <c r="DH443" i="3"/>
  <c r="DH445" i="3"/>
  <c r="DH447" i="3"/>
  <c r="DH449" i="3"/>
  <c r="DH451" i="3"/>
  <c r="DH453" i="3"/>
  <c r="DH455" i="3"/>
  <c r="DH457" i="3"/>
  <c r="DH459" i="3"/>
  <c r="DH461" i="3"/>
  <c r="DH463" i="3"/>
  <c r="DH465" i="3"/>
  <c r="DH467" i="3"/>
  <c r="DH469" i="3"/>
  <c r="DH471" i="3"/>
  <c r="DH473" i="3"/>
  <c r="DH475" i="3"/>
  <c r="DH477" i="3"/>
  <c r="DH479" i="3"/>
  <c r="DH481" i="3"/>
  <c r="DH483" i="3"/>
  <c r="DH485" i="3"/>
  <c r="DH487" i="3"/>
  <c r="DH489" i="3"/>
  <c r="DH491" i="3"/>
  <c r="DH493" i="3"/>
  <c r="DH495" i="3"/>
  <c r="DH497" i="3"/>
  <c r="DH499" i="3"/>
  <c r="DH501" i="3"/>
  <c r="DH503" i="3"/>
  <c r="DH505" i="3"/>
  <c r="DH507" i="3"/>
  <c r="DH509" i="3"/>
  <c r="DH511" i="3"/>
  <c r="DH513" i="3"/>
  <c r="DH260" i="3"/>
  <c r="DH276" i="3"/>
  <c r="DH291" i="3"/>
  <c r="DH341" i="3"/>
  <c r="DH669" i="3"/>
  <c r="DH671" i="3"/>
  <c r="DH673" i="3"/>
  <c r="DH675" i="3"/>
  <c r="DH677" i="3"/>
  <c r="DH679" i="3"/>
  <c r="DH681" i="3"/>
  <c r="DH683" i="3"/>
  <c r="DH685" i="3"/>
  <c r="DH687" i="3"/>
  <c r="DH689" i="3"/>
  <c r="DH691" i="3"/>
  <c r="DH790" i="3"/>
  <c r="DH792" i="3"/>
  <c r="DH794" i="3"/>
  <c r="DH796" i="3"/>
  <c r="DH798" i="3"/>
  <c r="DH800" i="3"/>
  <c r="DH802" i="3"/>
  <c r="DH804" i="3"/>
  <c r="DH806" i="3"/>
  <c r="DH808" i="3"/>
  <c r="DH810" i="3"/>
  <c r="DH812" i="3"/>
  <c r="DH814" i="3"/>
  <c r="DH816" i="3"/>
  <c r="DH818" i="3"/>
  <c r="DH820" i="3"/>
  <c r="DH917" i="3"/>
  <c r="DH919" i="3"/>
  <c r="DH921" i="3"/>
  <c r="DH923" i="3"/>
  <c r="DH925" i="3"/>
  <c r="DH927" i="3"/>
  <c r="DH929" i="3"/>
  <c r="DH931" i="3"/>
  <c r="DH933" i="3"/>
  <c r="DH935" i="3"/>
  <c r="DH937" i="3"/>
  <c r="DH939" i="3"/>
  <c r="DH941" i="3"/>
  <c r="DH943" i="3"/>
  <c r="DH945" i="3"/>
  <c r="DH947" i="3"/>
  <c r="DH258" i="3"/>
  <c r="DH274" i="3"/>
  <c r="DH319" i="3"/>
  <c r="DH339" i="3"/>
  <c r="DH693" i="3"/>
  <c r="DH695" i="3"/>
  <c r="DH697" i="3"/>
  <c r="DH699" i="3"/>
  <c r="DH701" i="3"/>
  <c r="DH703" i="3"/>
  <c r="DH705" i="3"/>
  <c r="DH707" i="3"/>
  <c r="DH709" i="3"/>
  <c r="DH711" i="3"/>
  <c r="DH713" i="3"/>
  <c r="DH715" i="3"/>
  <c r="DH717" i="3"/>
  <c r="DH719" i="3"/>
  <c r="DH721" i="3"/>
  <c r="DH723" i="3"/>
  <c r="DH822" i="3"/>
  <c r="DH824" i="3"/>
  <c r="DH826" i="3"/>
  <c r="DH828" i="3"/>
  <c r="DH830" i="3"/>
  <c r="DH832" i="3"/>
  <c r="DH834" i="3"/>
  <c r="DH836" i="3"/>
  <c r="DH838" i="3"/>
  <c r="DH840" i="3"/>
  <c r="DH842" i="3"/>
  <c r="DH844" i="3"/>
  <c r="DH846" i="3"/>
  <c r="DH848" i="3"/>
  <c r="DH850" i="3"/>
  <c r="DH852" i="3"/>
  <c r="DH949" i="3"/>
  <c r="DH256" i="3"/>
  <c r="DH272" i="3"/>
  <c r="DH309" i="3"/>
  <c r="DH518" i="3"/>
  <c r="DH520" i="3"/>
  <c r="DH522" i="3"/>
  <c r="DH524" i="3"/>
  <c r="DH526" i="3"/>
  <c r="DH528" i="3"/>
  <c r="DH530" i="3"/>
  <c r="DH532" i="3"/>
  <c r="DH534" i="3"/>
  <c r="DH536" i="3"/>
  <c r="DH538" i="3"/>
  <c r="DH540" i="3"/>
  <c r="DH542" i="3"/>
  <c r="DH544" i="3"/>
  <c r="DH546" i="3"/>
  <c r="DH548" i="3"/>
  <c r="DH550" i="3"/>
  <c r="DH552" i="3"/>
  <c r="DH554" i="3"/>
  <c r="DH556" i="3"/>
  <c r="DH558" i="3"/>
  <c r="DH560" i="3"/>
  <c r="DH562" i="3"/>
  <c r="DH564" i="3"/>
  <c r="DH566" i="3"/>
  <c r="DH568" i="3"/>
  <c r="DH570" i="3"/>
  <c r="DH572" i="3"/>
  <c r="DH574" i="3"/>
  <c r="DH576" i="3"/>
  <c r="DH578" i="3"/>
  <c r="DH580" i="3"/>
  <c r="DH725" i="3"/>
  <c r="DH727" i="3"/>
  <c r="DH729" i="3"/>
  <c r="DH731" i="3"/>
  <c r="DH733" i="3"/>
  <c r="DH735" i="3"/>
  <c r="DH737" i="3"/>
  <c r="DH739" i="3"/>
  <c r="DH741" i="3"/>
  <c r="DH743" i="3"/>
  <c r="DH745" i="3"/>
  <c r="DH747" i="3"/>
  <c r="DH749" i="3"/>
  <c r="DH751" i="3"/>
  <c r="DH753" i="3"/>
  <c r="DH755" i="3"/>
  <c r="DH854" i="3"/>
  <c r="DH856" i="3"/>
  <c r="DH858" i="3"/>
  <c r="DH860" i="3"/>
  <c r="DH862" i="3"/>
  <c r="DH864" i="3"/>
  <c r="DH866" i="3"/>
  <c r="DH868" i="3"/>
  <c r="DH870" i="3"/>
  <c r="DH872" i="3"/>
  <c r="DH874" i="3"/>
  <c r="DH876" i="3"/>
  <c r="DH878" i="3"/>
  <c r="DH880" i="3"/>
  <c r="DH882" i="3"/>
  <c r="DH884" i="3"/>
  <c r="DH981" i="3"/>
  <c r="DH983" i="3"/>
  <c r="DH985" i="3"/>
  <c r="DH987" i="3"/>
  <c r="DH989" i="3"/>
  <c r="DH991" i="3"/>
  <c r="DH993" i="3"/>
  <c r="DH995" i="3"/>
  <c r="DH997" i="3"/>
  <c r="DH999" i="3"/>
  <c r="DH19" i="3"/>
  <c r="DH254" i="3"/>
  <c r="DH270" i="3"/>
  <c r="DH287" i="3"/>
  <c r="DH307" i="3"/>
  <c r="DH357" i="3"/>
  <c r="DH582" i="3"/>
  <c r="DH584" i="3"/>
  <c r="DH586" i="3"/>
  <c r="DH588" i="3"/>
  <c r="DH590" i="3"/>
  <c r="DH592" i="3"/>
  <c r="DH594" i="3"/>
  <c r="DH596" i="3"/>
  <c r="DH598" i="3"/>
  <c r="DH600" i="3"/>
  <c r="DH602" i="3"/>
  <c r="DH604" i="3"/>
  <c r="DH606" i="3"/>
  <c r="DH608" i="3"/>
  <c r="DH610" i="3"/>
  <c r="DH612" i="3"/>
  <c r="DH614" i="3"/>
  <c r="DH616" i="3"/>
  <c r="DH618" i="3"/>
  <c r="DH620" i="3"/>
  <c r="DH622" i="3"/>
  <c r="DH624" i="3"/>
  <c r="DH626" i="3"/>
  <c r="DH628" i="3"/>
  <c r="DH630" i="3"/>
  <c r="DH632" i="3"/>
  <c r="DH634" i="3"/>
  <c r="DH636" i="3"/>
  <c r="DH638" i="3"/>
  <c r="DH640" i="3"/>
  <c r="DH642" i="3"/>
  <c r="DH644" i="3"/>
  <c r="DH646" i="3"/>
  <c r="DH648" i="3"/>
  <c r="DH650" i="3"/>
  <c r="DH652" i="3"/>
  <c r="DH654" i="3"/>
  <c r="DH656" i="3"/>
  <c r="DH658" i="3"/>
  <c r="DH660" i="3"/>
  <c r="DH662" i="3"/>
  <c r="DH664" i="3"/>
  <c r="DH666" i="3"/>
  <c r="DH757" i="3"/>
  <c r="DH759" i="3"/>
  <c r="DH761" i="3"/>
  <c r="DH763" i="3"/>
  <c r="DH765" i="3"/>
  <c r="DH767" i="3"/>
  <c r="DH769" i="3"/>
  <c r="DH771" i="3"/>
  <c r="DH773" i="3"/>
  <c r="DH775" i="3"/>
  <c r="DH777" i="3"/>
  <c r="DH779" i="3"/>
  <c r="DH781" i="3"/>
  <c r="DH783" i="3"/>
  <c r="DH785" i="3"/>
  <c r="DH787" i="3"/>
  <c r="DH886" i="3"/>
  <c r="DH888" i="3"/>
  <c r="DH890" i="3"/>
  <c r="DH892" i="3"/>
  <c r="DH894" i="3"/>
  <c r="DH896" i="3"/>
  <c r="DH898" i="3"/>
  <c r="DH900" i="3"/>
  <c r="DH902" i="3"/>
  <c r="DH904" i="3"/>
  <c r="DH906" i="3"/>
  <c r="DH908" i="3"/>
  <c r="DH910" i="3"/>
  <c r="DH912" i="3"/>
  <c r="DH914" i="3"/>
  <c r="DH916" i="3"/>
  <c r="DH173" i="3"/>
  <c r="DH252" i="3"/>
  <c r="DH268" i="3"/>
  <c r="DH335" i="3"/>
  <c r="DH355" i="3"/>
  <c r="DH668" i="3"/>
  <c r="DH670" i="3"/>
  <c r="DH672" i="3"/>
  <c r="DH674" i="3"/>
  <c r="DH676" i="3"/>
  <c r="DH678" i="3"/>
  <c r="DH680" i="3"/>
  <c r="DH682" i="3"/>
  <c r="DH684" i="3"/>
  <c r="DH686" i="3"/>
  <c r="DH688" i="3"/>
  <c r="DH690" i="3"/>
  <c r="DH692" i="3"/>
  <c r="DH789" i="3"/>
  <c r="DH791" i="3"/>
  <c r="DH793" i="3"/>
  <c r="DH795" i="3"/>
  <c r="DH797" i="3"/>
  <c r="DH799" i="3"/>
  <c r="DH801" i="3"/>
  <c r="DH803" i="3"/>
  <c r="DH805" i="3"/>
  <c r="DH807" i="3"/>
  <c r="DH809" i="3"/>
  <c r="DH811" i="3"/>
  <c r="DH813" i="3"/>
  <c r="DH815" i="3"/>
  <c r="DH817" i="3"/>
  <c r="DH819" i="3"/>
  <c r="DH918" i="3"/>
  <c r="DH920" i="3"/>
  <c r="DH922" i="3"/>
  <c r="DH924" i="3"/>
  <c r="DH926" i="3"/>
  <c r="DH928" i="3"/>
  <c r="DH930" i="3"/>
  <c r="DH932" i="3"/>
  <c r="DH934" i="3"/>
  <c r="DH936" i="3"/>
  <c r="DH938" i="3"/>
  <c r="DH940" i="3"/>
  <c r="DH942" i="3"/>
  <c r="DH944" i="3"/>
  <c r="DH946" i="3"/>
  <c r="DH948" i="3"/>
  <c r="DH189" i="3"/>
  <c r="DH264" i="3"/>
  <c r="BL852" i="3"/>
  <c r="DH996" i="3"/>
  <c r="DH905" i="3"/>
  <c r="DH889" i="3"/>
  <c r="DH871" i="3"/>
  <c r="DH855" i="3"/>
  <c r="DH837" i="3"/>
  <c r="DH821" i="3"/>
  <c r="DH776" i="3"/>
  <c r="DH760" i="3"/>
  <c r="DH742" i="3"/>
  <c r="DH726" i="3"/>
  <c r="DH724" i="3"/>
  <c r="DH708" i="3"/>
  <c r="DH657" i="3"/>
  <c r="DH641" i="3"/>
  <c r="DH625" i="3"/>
  <c r="DH609" i="3"/>
  <c r="DH593" i="3"/>
  <c r="DH575" i="3"/>
  <c r="DH559" i="3"/>
  <c r="DH543" i="3"/>
  <c r="DH527" i="3"/>
  <c r="DH351" i="3"/>
  <c r="BL701" i="3"/>
  <c r="DH998" i="3"/>
  <c r="DH982" i="3"/>
  <c r="DH980" i="3"/>
  <c r="DH978" i="3"/>
  <c r="DH976" i="3"/>
  <c r="DH974" i="3"/>
  <c r="DH972" i="3"/>
  <c r="DH970" i="3"/>
  <c r="DH968" i="3"/>
  <c r="DH966" i="3"/>
  <c r="DH964" i="3"/>
  <c r="DH962" i="3"/>
  <c r="DH960" i="3"/>
  <c r="DH958" i="3"/>
  <c r="DH956" i="3"/>
  <c r="DH954" i="3"/>
  <c r="DH952" i="3"/>
  <c r="DH950" i="3"/>
  <c r="DH907" i="3"/>
  <c r="DH891" i="3"/>
  <c r="DH873" i="3"/>
  <c r="DH857" i="3"/>
  <c r="DH839" i="3"/>
  <c r="DH823" i="3"/>
  <c r="DH778" i="3"/>
  <c r="DH762" i="3"/>
  <c r="DH744" i="3"/>
  <c r="DH728" i="3"/>
  <c r="DH710" i="3"/>
  <c r="DH694" i="3"/>
  <c r="DH659" i="3"/>
  <c r="DH643" i="3"/>
  <c r="DH627" i="3"/>
  <c r="DH611" i="3"/>
  <c r="DH595" i="3"/>
  <c r="DH577" i="3"/>
  <c r="DH561" i="3"/>
  <c r="DH545" i="3"/>
  <c r="DH529" i="3"/>
  <c r="DG994" i="3"/>
  <c r="DG962" i="3"/>
  <c r="DG930" i="3"/>
  <c r="DG898" i="3"/>
  <c r="DG866" i="3"/>
  <c r="DG834" i="3"/>
  <c r="DG802" i="3"/>
  <c r="DG770" i="3"/>
  <c r="DG738" i="3"/>
  <c r="DG706" i="3"/>
  <c r="DG664" i="3"/>
  <c r="DG580" i="3"/>
  <c r="DG494" i="3"/>
  <c r="DG270" i="3"/>
  <c r="DG14" i="3"/>
  <c r="DG1005" i="3"/>
  <c r="DG973" i="3"/>
  <c r="DG941" i="3"/>
  <c r="DG909" i="3"/>
  <c r="DG877" i="3"/>
  <c r="DG845" i="3"/>
  <c r="DG813" i="3"/>
  <c r="DG781" i="3"/>
  <c r="DG749" i="3"/>
  <c r="DG717" i="3"/>
  <c r="DG685" i="3"/>
  <c r="DG646" i="3"/>
  <c r="DG560" i="3"/>
  <c r="DG470" i="3"/>
  <c r="DG214" i="3"/>
  <c r="DG986" i="3"/>
  <c r="DG954" i="3"/>
  <c r="DG922" i="3"/>
  <c r="DG890" i="3"/>
  <c r="DG858" i="3"/>
  <c r="DG826" i="3"/>
  <c r="DG794" i="3"/>
  <c r="DG762" i="3"/>
  <c r="DG730" i="3"/>
  <c r="DG698" i="3"/>
  <c r="DG644" i="3"/>
  <c r="DG558" i="3"/>
  <c r="DG462" i="3"/>
  <c r="DG206" i="3"/>
  <c r="DG997" i="3"/>
  <c r="DG965" i="3"/>
  <c r="DG933" i="3"/>
  <c r="DG901" i="3"/>
  <c r="DG869" i="3"/>
  <c r="DG837" i="3"/>
  <c r="DG805" i="3"/>
  <c r="DG773" i="3"/>
  <c r="DG741" i="3"/>
  <c r="DG709" i="3"/>
  <c r="DG624" i="3"/>
  <c r="DG540" i="3"/>
  <c r="DG406" i="3"/>
  <c r="DG150" i="3"/>
  <c r="DG978" i="3"/>
  <c r="DG946" i="3"/>
  <c r="DG914" i="3"/>
  <c r="DG882" i="3"/>
  <c r="DG850" i="3"/>
  <c r="DG818" i="3"/>
  <c r="DG786" i="3"/>
  <c r="DG754" i="3"/>
  <c r="DG722" i="3"/>
  <c r="DG690" i="3"/>
  <c r="DG622" i="3"/>
  <c r="DG536" i="3"/>
  <c r="DG398" i="3"/>
  <c r="DG142" i="3"/>
  <c r="DG989" i="3"/>
  <c r="DG957" i="3"/>
  <c r="DG925" i="3"/>
  <c r="DG893" i="3"/>
  <c r="DG861" i="3"/>
  <c r="DG829" i="3"/>
  <c r="DG797" i="3"/>
  <c r="DG765" i="3"/>
  <c r="DG733" i="3"/>
  <c r="DG701" i="3"/>
  <c r="DG604" i="3"/>
  <c r="DG518" i="3"/>
  <c r="DG342" i="3"/>
  <c r="DG86" i="3"/>
  <c r="DG1002" i="3"/>
  <c r="DG970" i="3"/>
  <c r="DG938" i="3"/>
  <c r="DG906" i="3"/>
  <c r="DG874" i="3"/>
  <c r="DG842" i="3"/>
  <c r="DG810" i="3"/>
  <c r="DG778" i="3"/>
  <c r="DG746" i="3"/>
  <c r="DG714" i="3"/>
  <c r="DG682" i="3"/>
  <c r="DG600" i="3"/>
  <c r="DG516" i="3"/>
  <c r="DG334" i="3"/>
  <c r="DG78" i="3"/>
  <c r="DG1000" i="3"/>
  <c r="DG992" i="3"/>
  <c r="DG984" i="3"/>
  <c r="DG976" i="3"/>
  <c r="DG968" i="3"/>
  <c r="DG960" i="3"/>
  <c r="DG952" i="3"/>
  <c r="DG944" i="3"/>
  <c r="DG936" i="3"/>
  <c r="DG928" i="3"/>
  <c r="DG920" i="3"/>
  <c r="DG912" i="3"/>
  <c r="DG904" i="3"/>
  <c r="DG896" i="3"/>
  <c r="DG888" i="3"/>
  <c r="DG880" i="3"/>
  <c r="DG872" i="3"/>
  <c r="DG864" i="3"/>
  <c r="DG856" i="3"/>
  <c r="DG848" i="3"/>
  <c r="DG840" i="3"/>
  <c r="DG832" i="3"/>
  <c r="DG824" i="3"/>
  <c r="DG816" i="3"/>
  <c r="DG808" i="3"/>
  <c r="DG800" i="3"/>
  <c r="DG792" i="3"/>
  <c r="DG784" i="3"/>
  <c r="DG776" i="3"/>
  <c r="DG768" i="3"/>
  <c r="DG760" i="3"/>
  <c r="DG752" i="3"/>
  <c r="DG744" i="3"/>
  <c r="DG736" i="3"/>
  <c r="DG728" i="3"/>
  <c r="DG720" i="3"/>
  <c r="DG712" i="3"/>
  <c r="DG704" i="3"/>
  <c r="DG696" i="3"/>
  <c r="DG688" i="3"/>
  <c r="DG680" i="3"/>
  <c r="DG662" i="3"/>
  <c r="DG640" i="3"/>
  <c r="DG620" i="3"/>
  <c r="DG598" i="3"/>
  <c r="DG576" i="3"/>
  <c r="DG556" i="3"/>
  <c r="DG534" i="3"/>
  <c r="DG512" i="3"/>
  <c r="DG492" i="3"/>
  <c r="DG454" i="3"/>
  <c r="DG390" i="3"/>
  <c r="DG326" i="3"/>
  <c r="DG262" i="3"/>
  <c r="DG198" i="3"/>
  <c r="DG134" i="3"/>
  <c r="DG70" i="3"/>
  <c r="DG1003" i="3"/>
  <c r="DG995" i="3"/>
  <c r="DG987" i="3"/>
  <c r="DG979" i="3"/>
  <c r="DG971" i="3"/>
  <c r="DG963" i="3"/>
  <c r="DG955" i="3"/>
  <c r="DG947" i="3"/>
  <c r="DG939" i="3"/>
  <c r="DG931" i="3"/>
  <c r="DG923" i="3"/>
  <c r="DG915" i="3"/>
  <c r="DG907" i="3"/>
  <c r="DG899" i="3"/>
  <c r="DG891" i="3"/>
  <c r="DG883" i="3"/>
  <c r="DG875" i="3"/>
  <c r="DG867" i="3"/>
  <c r="DG859" i="3"/>
  <c r="DG851" i="3"/>
  <c r="DG843" i="3"/>
  <c r="DG835" i="3"/>
  <c r="DG827" i="3"/>
  <c r="DG819" i="3"/>
  <c r="DG811" i="3"/>
  <c r="DG803" i="3"/>
  <c r="DG795" i="3"/>
  <c r="DG787" i="3"/>
  <c r="DG779" i="3"/>
  <c r="DG771" i="3"/>
  <c r="DG763" i="3"/>
  <c r="DG755" i="3"/>
  <c r="DG747" i="3"/>
  <c r="DG739" i="3"/>
  <c r="DG731" i="3"/>
  <c r="DG723" i="3"/>
  <c r="DG715" i="3"/>
  <c r="DG707" i="3"/>
  <c r="DG699" i="3"/>
  <c r="DG691" i="3"/>
  <c r="DG683" i="3"/>
  <c r="DG660" i="3"/>
  <c r="DG638" i="3"/>
  <c r="DG616" i="3"/>
  <c r="DG596" i="3"/>
  <c r="DG574" i="3"/>
  <c r="DG552" i="3"/>
  <c r="DG532" i="3"/>
  <c r="DG510" i="3"/>
  <c r="DG488" i="3"/>
  <c r="DG446" i="3"/>
  <c r="DG382" i="3"/>
  <c r="DG318" i="3"/>
  <c r="DG254" i="3"/>
  <c r="DG190" i="3"/>
  <c r="DG126" i="3"/>
  <c r="DG62" i="3"/>
  <c r="DG1006" i="3"/>
  <c r="DG998" i="3"/>
  <c r="DG990" i="3"/>
  <c r="DG982" i="3"/>
  <c r="DG974" i="3"/>
  <c r="DG966" i="3"/>
  <c r="DG958" i="3"/>
  <c r="DG950" i="3"/>
  <c r="DG942" i="3"/>
  <c r="DG934" i="3"/>
  <c r="DG926" i="3"/>
  <c r="DG918" i="3"/>
  <c r="DG910" i="3"/>
  <c r="DG902" i="3"/>
  <c r="DG894" i="3"/>
  <c r="DG886" i="3"/>
  <c r="DG878" i="3"/>
  <c r="DG870" i="3"/>
  <c r="DG862" i="3"/>
  <c r="DG854" i="3"/>
  <c r="DG846" i="3"/>
  <c r="DG838" i="3"/>
  <c r="DG830" i="3"/>
  <c r="DG822" i="3"/>
  <c r="DG814" i="3"/>
  <c r="DG806" i="3"/>
  <c r="DG798" i="3"/>
  <c r="DG790" i="3"/>
  <c r="DG782" i="3"/>
  <c r="DG774" i="3"/>
  <c r="DG766" i="3"/>
  <c r="DG758" i="3"/>
  <c r="DG750" i="3"/>
  <c r="DG742" i="3"/>
  <c r="DG734" i="3"/>
  <c r="DG726" i="3"/>
  <c r="DG718" i="3"/>
  <c r="DG710" i="3"/>
  <c r="DG702" i="3"/>
  <c r="DG694" i="3"/>
  <c r="DG686" i="3"/>
  <c r="DG678" i="3"/>
  <c r="DG656" i="3"/>
  <c r="DG636" i="3"/>
  <c r="DG614" i="3"/>
  <c r="DG592" i="3"/>
  <c r="DG572" i="3"/>
  <c r="DG550" i="3"/>
  <c r="DG528" i="3"/>
  <c r="DG508" i="3"/>
  <c r="DG486" i="3"/>
  <c r="DG438" i="3"/>
  <c r="DG374" i="3"/>
  <c r="DG310" i="3"/>
  <c r="DG246" i="3"/>
  <c r="DG182" i="3"/>
  <c r="DG118" i="3"/>
  <c r="DG54" i="3"/>
  <c r="DG1001" i="3"/>
  <c r="DG993" i="3"/>
  <c r="DG985" i="3"/>
  <c r="DG977" i="3"/>
  <c r="DG969" i="3"/>
  <c r="DG961" i="3"/>
  <c r="DG953" i="3"/>
  <c r="DG945" i="3"/>
  <c r="DG937" i="3"/>
  <c r="DG929" i="3"/>
  <c r="DG921" i="3"/>
  <c r="DG913" i="3"/>
  <c r="DG905" i="3"/>
  <c r="DG897" i="3"/>
  <c r="DG889" i="3"/>
  <c r="DG881" i="3"/>
  <c r="DG873" i="3"/>
  <c r="DG865" i="3"/>
  <c r="DG857" i="3"/>
  <c r="DG849" i="3"/>
  <c r="DG841" i="3"/>
  <c r="DG833" i="3"/>
  <c r="DG825" i="3"/>
  <c r="DG817" i="3"/>
  <c r="DG809" i="3"/>
  <c r="DG801" i="3"/>
  <c r="DG793" i="3"/>
  <c r="DG785" i="3"/>
  <c r="DG777" i="3"/>
  <c r="DG769" i="3"/>
  <c r="DG761" i="3"/>
  <c r="DG753" i="3"/>
  <c r="DG745" i="3"/>
  <c r="DG737" i="3"/>
  <c r="DG729" i="3"/>
  <c r="DG721" i="3"/>
  <c r="DG713" i="3"/>
  <c r="DG705" i="3"/>
  <c r="DG697" i="3"/>
  <c r="DG689" i="3"/>
  <c r="DG681" i="3"/>
  <c r="DG676" i="3"/>
  <c r="DG654" i="3"/>
  <c r="DG632" i="3"/>
  <c r="DG612" i="3"/>
  <c r="DG590" i="3"/>
  <c r="DG568" i="3"/>
  <c r="DG548" i="3"/>
  <c r="DG526" i="3"/>
  <c r="DG504" i="3"/>
  <c r="DG484" i="3"/>
  <c r="DG430" i="3"/>
  <c r="DG366" i="3"/>
  <c r="DG302" i="3"/>
  <c r="DG238" i="3"/>
  <c r="DG174" i="3"/>
  <c r="DG110" i="3"/>
  <c r="DG46" i="3"/>
  <c r="DG1004" i="3"/>
  <c r="DG996" i="3"/>
  <c r="DG988" i="3"/>
  <c r="DG980" i="3"/>
  <c r="DG972" i="3"/>
  <c r="DG964" i="3"/>
  <c r="DG956" i="3"/>
  <c r="DG948" i="3"/>
  <c r="DG940" i="3"/>
  <c r="DG932" i="3"/>
  <c r="DG924" i="3"/>
  <c r="DG916" i="3"/>
  <c r="DG908" i="3"/>
  <c r="DG900" i="3"/>
  <c r="DG892" i="3"/>
  <c r="DG884" i="3"/>
  <c r="DG876" i="3"/>
  <c r="DG868" i="3"/>
  <c r="DG860" i="3"/>
  <c r="DG852" i="3"/>
  <c r="DG844" i="3"/>
  <c r="DG836" i="3"/>
  <c r="DG828" i="3"/>
  <c r="DG820" i="3"/>
  <c r="DG812" i="3"/>
  <c r="DG804" i="3"/>
  <c r="DG796" i="3"/>
  <c r="DG788" i="3"/>
  <c r="DG780" i="3"/>
  <c r="DG772" i="3"/>
  <c r="DG764" i="3"/>
  <c r="DG756" i="3"/>
  <c r="DG748" i="3"/>
  <c r="DG740" i="3"/>
  <c r="DG732" i="3"/>
  <c r="DG724" i="3"/>
  <c r="DG716" i="3"/>
  <c r="DG708" i="3"/>
  <c r="DG700" i="3"/>
  <c r="DG692" i="3"/>
  <c r="DG684" i="3"/>
  <c r="DG672" i="3"/>
  <c r="DG652" i="3"/>
  <c r="DG630" i="3"/>
  <c r="DG608" i="3"/>
  <c r="DG588" i="3"/>
  <c r="DG566" i="3"/>
  <c r="DG544" i="3"/>
  <c r="DG524" i="3"/>
  <c r="DG502" i="3"/>
  <c r="DG480" i="3"/>
  <c r="DG422" i="3"/>
  <c r="DG358" i="3"/>
  <c r="DG294" i="3"/>
  <c r="DG230" i="3"/>
  <c r="DG166" i="3"/>
  <c r="DG102" i="3"/>
  <c r="DG11" i="3"/>
  <c r="DG19" i="3"/>
  <c r="DG27" i="3"/>
  <c r="DG35" i="3"/>
  <c r="DG43" i="3"/>
  <c r="DG51" i="3"/>
  <c r="DG59" i="3"/>
  <c r="DG67" i="3"/>
  <c r="DG75" i="3"/>
  <c r="DG83" i="3"/>
  <c r="DG91" i="3"/>
  <c r="DG99" i="3"/>
  <c r="DG107" i="3"/>
  <c r="DG115" i="3"/>
  <c r="DG123" i="3"/>
  <c r="DG131" i="3"/>
  <c r="DG139" i="3"/>
  <c r="DG147" i="3"/>
  <c r="DG155" i="3"/>
  <c r="DG163" i="3"/>
  <c r="DG171" i="3"/>
  <c r="DG179" i="3"/>
  <c r="DG187" i="3"/>
  <c r="DG195" i="3"/>
  <c r="DG203" i="3"/>
  <c r="DG211" i="3"/>
  <c r="DG219" i="3"/>
  <c r="DG227" i="3"/>
  <c r="DG235" i="3"/>
  <c r="DG243" i="3"/>
  <c r="DG251" i="3"/>
  <c r="DG259" i="3"/>
  <c r="DG267" i="3"/>
  <c r="DG275" i="3"/>
  <c r="DG283" i="3"/>
  <c r="DG291" i="3"/>
  <c r="DG299" i="3"/>
  <c r="DG307" i="3"/>
  <c r="DG315" i="3"/>
  <c r="DG323" i="3"/>
  <c r="DG331" i="3"/>
  <c r="DG339" i="3"/>
  <c r="DG347" i="3"/>
  <c r="DG355" i="3"/>
  <c r="DG363" i="3"/>
  <c r="DG371" i="3"/>
  <c r="DG379" i="3"/>
  <c r="DG387" i="3"/>
  <c r="DG395" i="3"/>
  <c r="DG403" i="3"/>
  <c r="DG411" i="3"/>
  <c r="DG419" i="3"/>
  <c r="DG427" i="3"/>
  <c r="DG435" i="3"/>
  <c r="DG443" i="3"/>
  <c r="DG451" i="3"/>
  <c r="DG459" i="3"/>
  <c r="DG467" i="3"/>
  <c r="DG475" i="3"/>
  <c r="DG483" i="3"/>
  <c r="DG491" i="3"/>
  <c r="DG499" i="3"/>
  <c r="DG507" i="3"/>
  <c r="DG515" i="3"/>
  <c r="DG523" i="3"/>
  <c r="DG531" i="3"/>
  <c r="DG539" i="3"/>
  <c r="DG547" i="3"/>
  <c r="DG555" i="3"/>
  <c r="DG563" i="3"/>
  <c r="DG571" i="3"/>
  <c r="DG579" i="3"/>
  <c r="DG587" i="3"/>
  <c r="DG595" i="3"/>
  <c r="DG603" i="3"/>
  <c r="DG611" i="3"/>
  <c r="DG619" i="3"/>
  <c r="DG627" i="3"/>
  <c r="DG635" i="3"/>
  <c r="DG643" i="3"/>
  <c r="DG651" i="3"/>
  <c r="DG659" i="3"/>
  <c r="DG667" i="3"/>
  <c r="DG675" i="3"/>
  <c r="DG8" i="3"/>
  <c r="DG16" i="3"/>
  <c r="DG24" i="3"/>
  <c r="DG32" i="3"/>
  <c r="DG40" i="3"/>
  <c r="DG48" i="3"/>
  <c r="DG56" i="3"/>
  <c r="DG64" i="3"/>
  <c r="DG72" i="3"/>
  <c r="DG80" i="3"/>
  <c r="DG88" i="3"/>
  <c r="DG96" i="3"/>
  <c r="DG104" i="3"/>
  <c r="DG112" i="3"/>
  <c r="DG120" i="3"/>
  <c r="DG128" i="3"/>
  <c r="DG136" i="3"/>
  <c r="DG144" i="3"/>
  <c r="DG152" i="3"/>
  <c r="DG160" i="3"/>
  <c r="DG168" i="3"/>
  <c r="DG176" i="3"/>
  <c r="DG184" i="3"/>
  <c r="DG192" i="3"/>
  <c r="DG200" i="3"/>
  <c r="DG208" i="3"/>
  <c r="DG216" i="3"/>
  <c r="DG224" i="3"/>
  <c r="DG232" i="3"/>
  <c r="DG240" i="3"/>
  <c r="DG248" i="3"/>
  <c r="DG256" i="3"/>
  <c r="DG264" i="3"/>
  <c r="DG272" i="3"/>
  <c r="DG280" i="3"/>
  <c r="DG288" i="3"/>
  <c r="DG296" i="3"/>
  <c r="DG304" i="3"/>
  <c r="DG312" i="3"/>
  <c r="DG320" i="3"/>
  <c r="DG328" i="3"/>
  <c r="DG336" i="3"/>
  <c r="DG344" i="3"/>
  <c r="DG352" i="3"/>
  <c r="DG360" i="3"/>
  <c r="DG368" i="3"/>
  <c r="DG376" i="3"/>
  <c r="DG384" i="3"/>
  <c r="DG392" i="3"/>
  <c r="DG400" i="3"/>
  <c r="DG408" i="3"/>
  <c r="DG416" i="3"/>
  <c r="DG424" i="3"/>
  <c r="DG432" i="3"/>
  <c r="DG440" i="3"/>
  <c r="DG448" i="3"/>
  <c r="DG456" i="3"/>
  <c r="DG464" i="3"/>
  <c r="DG472" i="3"/>
  <c r="DG13" i="3"/>
  <c r="DG21" i="3"/>
  <c r="DG29" i="3"/>
  <c r="DG37" i="3"/>
  <c r="DG45" i="3"/>
  <c r="DG53" i="3"/>
  <c r="DG61" i="3"/>
  <c r="DG69" i="3"/>
  <c r="DG77" i="3"/>
  <c r="DG85" i="3"/>
  <c r="DG93" i="3"/>
  <c r="DG101" i="3"/>
  <c r="DG109" i="3"/>
  <c r="DG117" i="3"/>
  <c r="DG125" i="3"/>
  <c r="DG133" i="3"/>
  <c r="DG141" i="3"/>
  <c r="DG149" i="3"/>
  <c r="DG157" i="3"/>
  <c r="DG165" i="3"/>
  <c r="DG173" i="3"/>
  <c r="DG181" i="3"/>
  <c r="DG189" i="3"/>
  <c r="DG197" i="3"/>
  <c r="DG205" i="3"/>
  <c r="DG213" i="3"/>
  <c r="DG221" i="3"/>
  <c r="DG229" i="3"/>
  <c r="DG237" i="3"/>
  <c r="DG245" i="3"/>
  <c r="DG253" i="3"/>
  <c r="DG261" i="3"/>
  <c r="DG269" i="3"/>
  <c r="DG277" i="3"/>
  <c r="DG285" i="3"/>
  <c r="DG293" i="3"/>
  <c r="DG301" i="3"/>
  <c r="DG309" i="3"/>
  <c r="DG317" i="3"/>
  <c r="DG325" i="3"/>
  <c r="DG333" i="3"/>
  <c r="DG341" i="3"/>
  <c r="DG349" i="3"/>
  <c r="DG357" i="3"/>
  <c r="DG365" i="3"/>
  <c r="DG373" i="3"/>
  <c r="DG381" i="3"/>
  <c r="DG389" i="3"/>
  <c r="DG397" i="3"/>
  <c r="DG405" i="3"/>
  <c r="DG413" i="3"/>
  <c r="DG421" i="3"/>
  <c r="DG429" i="3"/>
  <c r="DG437" i="3"/>
  <c r="DG445" i="3"/>
  <c r="DG453" i="3"/>
  <c r="DG461" i="3"/>
  <c r="DG469" i="3"/>
  <c r="DG477" i="3"/>
  <c r="DG485" i="3"/>
  <c r="DG493" i="3"/>
  <c r="DG501" i="3"/>
  <c r="DG509" i="3"/>
  <c r="DG517" i="3"/>
  <c r="DG525" i="3"/>
  <c r="DG533" i="3"/>
  <c r="DG541" i="3"/>
  <c r="DG549" i="3"/>
  <c r="DG557" i="3"/>
  <c r="DG565" i="3"/>
  <c r="DG573" i="3"/>
  <c r="DG581" i="3"/>
  <c r="DG589" i="3"/>
  <c r="DG597" i="3"/>
  <c r="DG605" i="3"/>
  <c r="DG613" i="3"/>
  <c r="DG621" i="3"/>
  <c r="DG629" i="3"/>
  <c r="DG637" i="3"/>
  <c r="DG645" i="3"/>
  <c r="DG653" i="3"/>
  <c r="DG661" i="3"/>
  <c r="DG669" i="3"/>
  <c r="DG677" i="3"/>
  <c r="DG10" i="3"/>
  <c r="DG18" i="3"/>
  <c r="DG26" i="3"/>
  <c r="DG34" i="3"/>
  <c r="DG42" i="3"/>
  <c r="DG50" i="3"/>
  <c r="DG58" i="3"/>
  <c r="DG66" i="3"/>
  <c r="DG74" i="3"/>
  <c r="DG82" i="3"/>
  <c r="DG90" i="3"/>
  <c r="DG98" i="3"/>
  <c r="DG106" i="3"/>
  <c r="DG114" i="3"/>
  <c r="DG122" i="3"/>
  <c r="DG130" i="3"/>
  <c r="DG138" i="3"/>
  <c r="DG146" i="3"/>
  <c r="DG154" i="3"/>
  <c r="DG162" i="3"/>
  <c r="DG170" i="3"/>
  <c r="DG178" i="3"/>
  <c r="DG186" i="3"/>
  <c r="DG194" i="3"/>
  <c r="DG202" i="3"/>
  <c r="DG210" i="3"/>
  <c r="DG218" i="3"/>
  <c r="DG226" i="3"/>
  <c r="DG234" i="3"/>
  <c r="DG242" i="3"/>
  <c r="DG250" i="3"/>
  <c r="DG258" i="3"/>
  <c r="DG266" i="3"/>
  <c r="DG274" i="3"/>
  <c r="DG282" i="3"/>
  <c r="DG290" i="3"/>
  <c r="DG298" i="3"/>
  <c r="DG306" i="3"/>
  <c r="DG314" i="3"/>
  <c r="DG322" i="3"/>
  <c r="DG330" i="3"/>
  <c r="DG338" i="3"/>
  <c r="DG346" i="3"/>
  <c r="DG354" i="3"/>
  <c r="DG362" i="3"/>
  <c r="DG370" i="3"/>
  <c r="DG378" i="3"/>
  <c r="DG386" i="3"/>
  <c r="DG394" i="3"/>
  <c r="DG402" i="3"/>
  <c r="DG410" i="3"/>
  <c r="DG418" i="3"/>
  <c r="DG426" i="3"/>
  <c r="DG434" i="3"/>
  <c r="DG442" i="3"/>
  <c r="DG450" i="3"/>
  <c r="DG458" i="3"/>
  <c r="DG466" i="3"/>
  <c r="DG474" i="3"/>
  <c r="DG482" i="3"/>
  <c r="DG490" i="3"/>
  <c r="DG498" i="3"/>
  <c r="DG506" i="3"/>
  <c r="DG514" i="3"/>
  <c r="DG522" i="3"/>
  <c r="DG530" i="3"/>
  <c r="DG538" i="3"/>
  <c r="DG546" i="3"/>
  <c r="DG554" i="3"/>
  <c r="DG562" i="3"/>
  <c r="DG570" i="3"/>
  <c r="DG578" i="3"/>
  <c r="DG586" i="3"/>
  <c r="DG594" i="3"/>
  <c r="DG602" i="3"/>
  <c r="DG610" i="3"/>
  <c r="DG618" i="3"/>
  <c r="DG626" i="3"/>
  <c r="DG634" i="3"/>
  <c r="DG642" i="3"/>
  <c r="DG650" i="3"/>
  <c r="DG658" i="3"/>
  <c r="DG666" i="3"/>
  <c r="DG674" i="3"/>
  <c r="DG15" i="3"/>
  <c r="DG23" i="3"/>
  <c r="DG31" i="3"/>
  <c r="DG39" i="3"/>
  <c r="DG47" i="3"/>
  <c r="DG55" i="3"/>
  <c r="DG63" i="3"/>
  <c r="DG71" i="3"/>
  <c r="DG79" i="3"/>
  <c r="DG87" i="3"/>
  <c r="DG95" i="3"/>
  <c r="DG103" i="3"/>
  <c r="DG111" i="3"/>
  <c r="DG119" i="3"/>
  <c r="DG127" i="3"/>
  <c r="DG135" i="3"/>
  <c r="DG143" i="3"/>
  <c r="DG151" i="3"/>
  <c r="DG159" i="3"/>
  <c r="DG167" i="3"/>
  <c r="DG175" i="3"/>
  <c r="DG183" i="3"/>
  <c r="DG191" i="3"/>
  <c r="DG199" i="3"/>
  <c r="DG207" i="3"/>
  <c r="DG215" i="3"/>
  <c r="DG223" i="3"/>
  <c r="DG231" i="3"/>
  <c r="DG239" i="3"/>
  <c r="DG247" i="3"/>
  <c r="DG255" i="3"/>
  <c r="DG263" i="3"/>
  <c r="DG271" i="3"/>
  <c r="DG279" i="3"/>
  <c r="DG287" i="3"/>
  <c r="DG295" i="3"/>
  <c r="DG303" i="3"/>
  <c r="DG311" i="3"/>
  <c r="DG319" i="3"/>
  <c r="DG327" i="3"/>
  <c r="DG335" i="3"/>
  <c r="DG343" i="3"/>
  <c r="DG351" i="3"/>
  <c r="DG359" i="3"/>
  <c r="DG367" i="3"/>
  <c r="DG375" i="3"/>
  <c r="DG383" i="3"/>
  <c r="DG391" i="3"/>
  <c r="DG399" i="3"/>
  <c r="DG407" i="3"/>
  <c r="DG415" i="3"/>
  <c r="DG423" i="3"/>
  <c r="DG431" i="3"/>
  <c r="DG439" i="3"/>
  <c r="DG447" i="3"/>
  <c r="DG455" i="3"/>
  <c r="DG463" i="3"/>
  <c r="DG471" i="3"/>
  <c r="DG479" i="3"/>
  <c r="DG487" i="3"/>
  <c r="DG495" i="3"/>
  <c r="DG503" i="3"/>
  <c r="DG511" i="3"/>
  <c r="DG519" i="3"/>
  <c r="DG527" i="3"/>
  <c r="DG535" i="3"/>
  <c r="DG543" i="3"/>
  <c r="DG551" i="3"/>
  <c r="DG559" i="3"/>
  <c r="DG567" i="3"/>
  <c r="DG575" i="3"/>
  <c r="DG583" i="3"/>
  <c r="DG591" i="3"/>
  <c r="DG599" i="3"/>
  <c r="DG607" i="3"/>
  <c r="DG615" i="3"/>
  <c r="DG623" i="3"/>
  <c r="DG631" i="3"/>
  <c r="DG639" i="3"/>
  <c r="DG647" i="3"/>
  <c r="DG655" i="3"/>
  <c r="DG663" i="3"/>
  <c r="DG671" i="3"/>
  <c r="DG12" i="3"/>
  <c r="DG20" i="3"/>
  <c r="DG28" i="3"/>
  <c r="DG36" i="3"/>
  <c r="DG44" i="3"/>
  <c r="DG52" i="3"/>
  <c r="DG60" i="3"/>
  <c r="DG68" i="3"/>
  <c r="DG76" i="3"/>
  <c r="DG84" i="3"/>
  <c r="DG92" i="3"/>
  <c r="DG100" i="3"/>
  <c r="DG108" i="3"/>
  <c r="DG116" i="3"/>
  <c r="DG124" i="3"/>
  <c r="DG132" i="3"/>
  <c r="DG140" i="3"/>
  <c r="DG148" i="3"/>
  <c r="DG156" i="3"/>
  <c r="DG164" i="3"/>
  <c r="DG172" i="3"/>
  <c r="DG180" i="3"/>
  <c r="DG188" i="3"/>
  <c r="DG196" i="3"/>
  <c r="DG204" i="3"/>
  <c r="DG212" i="3"/>
  <c r="DG220" i="3"/>
  <c r="DG228" i="3"/>
  <c r="DG236" i="3"/>
  <c r="DG244" i="3"/>
  <c r="DG252" i="3"/>
  <c r="DG260" i="3"/>
  <c r="DG268" i="3"/>
  <c r="DG276" i="3"/>
  <c r="DG284" i="3"/>
  <c r="DG292" i="3"/>
  <c r="DG300" i="3"/>
  <c r="DG308" i="3"/>
  <c r="DG316" i="3"/>
  <c r="DG324" i="3"/>
  <c r="DG332" i="3"/>
  <c r="DG340" i="3"/>
  <c r="DG348" i="3"/>
  <c r="DG356" i="3"/>
  <c r="DG364" i="3"/>
  <c r="DG372" i="3"/>
  <c r="DG380" i="3"/>
  <c r="DG388" i="3"/>
  <c r="DG396" i="3"/>
  <c r="DG404" i="3"/>
  <c r="DG412" i="3"/>
  <c r="DG420" i="3"/>
  <c r="DG428" i="3"/>
  <c r="DG436" i="3"/>
  <c r="DG444" i="3"/>
  <c r="DG452" i="3"/>
  <c r="DG460" i="3"/>
  <c r="DG468" i="3"/>
  <c r="DG476" i="3"/>
  <c r="DG9" i="3"/>
  <c r="DG17" i="3"/>
  <c r="DG25" i="3"/>
  <c r="DG33" i="3"/>
  <c r="DG41" i="3"/>
  <c r="DG49" i="3"/>
  <c r="DG57" i="3"/>
  <c r="DG65" i="3"/>
  <c r="DG73" i="3"/>
  <c r="DG81" i="3"/>
  <c r="DG89" i="3"/>
  <c r="DG97" i="3"/>
  <c r="DG105" i="3"/>
  <c r="DG113" i="3"/>
  <c r="DG121" i="3"/>
  <c r="DG129" i="3"/>
  <c r="DG137" i="3"/>
  <c r="DG145" i="3"/>
  <c r="DG153" i="3"/>
  <c r="DG161" i="3"/>
  <c r="DG169" i="3"/>
  <c r="DG177" i="3"/>
  <c r="DG185" i="3"/>
  <c r="DG193" i="3"/>
  <c r="DG201" i="3"/>
  <c r="DG209" i="3"/>
  <c r="DG217" i="3"/>
  <c r="DG225" i="3"/>
  <c r="DG233" i="3"/>
  <c r="DG241" i="3"/>
  <c r="DG249" i="3"/>
  <c r="DG257" i="3"/>
  <c r="DG265" i="3"/>
  <c r="DG273" i="3"/>
  <c r="DG281" i="3"/>
  <c r="DG289" i="3"/>
  <c r="DG297" i="3"/>
  <c r="DG305" i="3"/>
  <c r="DG313" i="3"/>
  <c r="DG321" i="3"/>
  <c r="DG329" i="3"/>
  <c r="DG337" i="3"/>
  <c r="DG345" i="3"/>
  <c r="DG353" i="3"/>
  <c r="DG361" i="3"/>
  <c r="DG369" i="3"/>
  <c r="DG377" i="3"/>
  <c r="DG385" i="3"/>
  <c r="DG393" i="3"/>
  <c r="DG401" i="3"/>
  <c r="DG409" i="3"/>
  <c r="DG417" i="3"/>
  <c r="DG425" i="3"/>
  <c r="DG433" i="3"/>
  <c r="DG441" i="3"/>
  <c r="DG449" i="3"/>
  <c r="DG457" i="3"/>
  <c r="DG465" i="3"/>
  <c r="DG473" i="3"/>
  <c r="DG481" i="3"/>
  <c r="DG489" i="3"/>
  <c r="DG497" i="3"/>
  <c r="DG505" i="3"/>
  <c r="DG513" i="3"/>
  <c r="DG521" i="3"/>
  <c r="DG529" i="3"/>
  <c r="DG537" i="3"/>
  <c r="DG545" i="3"/>
  <c r="DG553" i="3"/>
  <c r="DG561" i="3"/>
  <c r="DG569" i="3"/>
  <c r="DG577" i="3"/>
  <c r="DG585" i="3"/>
  <c r="DG593" i="3"/>
  <c r="DG601" i="3"/>
  <c r="DG609" i="3"/>
  <c r="DG617" i="3"/>
  <c r="DG625" i="3"/>
  <c r="DG633" i="3"/>
  <c r="DG641" i="3"/>
  <c r="DG649" i="3"/>
  <c r="DG657" i="3"/>
  <c r="DG665" i="3"/>
  <c r="DG673" i="3"/>
  <c r="DG999" i="3"/>
  <c r="DG991" i="3"/>
  <c r="DG983" i="3"/>
  <c r="DG975" i="3"/>
  <c r="DG967" i="3"/>
  <c r="DG959" i="3"/>
  <c r="DG951" i="3"/>
  <c r="DG943" i="3"/>
  <c r="DG935" i="3"/>
  <c r="DG927" i="3"/>
  <c r="DG919" i="3"/>
  <c r="DG911" i="3"/>
  <c r="DG903" i="3"/>
  <c r="DG895" i="3"/>
  <c r="DG887" i="3"/>
  <c r="DG879" i="3"/>
  <c r="DG871" i="3"/>
  <c r="DG863" i="3"/>
  <c r="DG855" i="3"/>
  <c r="DG847" i="3"/>
  <c r="DG839" i="3"/>
  <c r="DG831" i="3"/>
  <c r="DG823" i="3"/>
  <c r="DG815" i="3"/>
  <c r="DG807" i="3"/>
  <c r="DG799" i="3"/>
  <c r="DG791" i="3"/>
  <c r="DG783" i="3"/>
  <c r="DG775" i="3"/>
  <c r="DG767" i="3"/>
  <c r="DG759" i="3"/>
  <c r="DG751" i="3"/>
  <c r="DG743" i="3"/>
  <c r="DG735" i="3"/>
  <c r="DG727" i="3"/>
  <c r="DG719" i="3"/>
  <c r="DG711" i="3"/>
  <c r="DG703" i="3"/>
  <c r="DG695" i="3"/>
  <c r="DG687" i="3"/>
  <c r="DG679" i="3"/>
  <c r="DG670" i="3"/>
  <c r="DG648" i="3"/>
  <c r="DG628" i="3"/>
  <c r="DG606" i="3"/>
  <c r="DG584" i="3"/>
  <c r="DG564" i="3"/>
  <c r="DG542" i="3"/>
  <c r="DG520" i="3"/>
  <c r="DG500" i="3"/>
  <c r="DG478" i="3"/>
  <c r="DG414" i="3"/>
  <c r="DG350" i="3"/>
  <c r="DG286" i="3"/>
  <c r="DG222" i="3"/>
  <c r="DG158" i="3"/>
  <c r="DG94" i="3"/>
  <c r="DG30" i="3"/>
  <c r="BL929" i="3"/>
  <c r="BL825" i="3"/>
  <c r="BL765" i="3"/>
  <c r="BK705" i="3"/>
  <c r="BL8" i="3"/>
  <c r="BL12" i="3"/>
  <c r="BL16" i="3"/>
  <c r="BL20" i="3"/>
  <c r="BL24" i="3"/>
  <c r="BL28" i="3"/>
  <c r="BL32" i="3"/>
  <c r="BL36" i="3"/>
  <c r="BL40" i="3"/>
  <c r="BL44" i="3"/>
  <c r="BL48" i="3"/>
  <c r="BL52" i="3"/>
  <c r="BL56" i="3"/>
  <c r="BL60" i="3"/>
  <c r="BL64" i="3"/>
  <c r="BL68" i="3"/>
  <c r="BL72" i="3"/>
  <c r="BL76" i="3"/>
  <c r="BL80" i="3"/>
  <c r="BL84" i="3"/>
  <c r="BL88" i="3"/>
  <c r="BL92" i="3"/>
  <c r="BL96" i="3"/>
  <c r="BL100" i="3"/>
  <c r="BL104" i="3"/>
  <c r="BL108" i="3"/>
  <c r="BL112" i="3"/>
  <c r="BL116" i="3"/>
  <c r="BL120" i="3"/>
  <c r="BL124" i="3"/>
  <c r="BL128" i="3"/>
  <c r="BL132" i="3"/>
  <c r="BL136" i="3"/>
  <c r="BL140" i="3"/>
  <c r="BL144" i="3"/>
  <c r="BL148" i="3"/>
  <c r="BL152" i="3"/>
  <c r="BL156" i="3"/>
  <c r="BL160" i="3"/>
  <c r="BL164" i="3"/>
  <c r="BL168" i="3"/>
  <c r="BL172" i="3"/>
  <c r="BL7" i="3"/>
  <c r="BL11" i="3"/>
  <c r="BL15" i="3"/>
  <c r="BL19" i="3"/>
  <c r="BL23" i="3"/>
  <c r="BL27" i="3"/>
  <c r="BL31" i="3"/>
  <c r="BL35" i="3"/>
  <c r="BL39" i="3"/>
  <c r="BL43" i="3"/>
  <c r="BL47" i="3"/>
  <c r="BL51" i="3"/>
  <c r="BL55" i="3"/>
  <c r="BL59" i="3"/>
  <c r="BL63" i="3"/>
  <c r="BL67" i="3"/>
  <c r="BL71" i="3"/>
  <c r="BL75" i="3"/>
  <c r="BL79" i="3"/>
  <c r="BL83" i="3"/>
  <c r="BL87" i="3"/>
  <c r="BL91" i="3"/>
  <c r="BL95" i="3"/>
  <c r="BL99" i="3"/>
  <c r="BL103" i="3"/>
  <c r="BL107" i="3"/>
  <c r="BL111" i="3"/>
  <c r="BL115" i="3"/>
  <c r="BL119" i="3"/>
  <c r="BL123" i="3"/>
  <c r="BL127" i="3"/>
  <c r="BL131" i="3"/>
  <c r="BL135" i="3"/>
  <c r="BL139" i="3"/>
  <c r="BL143" i="3"/>
  <c r="BL147" i="3"/>
  <c r="BL151" i="3"/>
  <c r="BL155" i="3"/>
  <c r="BL159" i="3"/>
  <c r="BL163" i="3"/>
  <c r="BL167" i="3"/>
  <c r="BL171" i="3"/>
  <c r="BL10" i="3"/>
  <c r="BL14" i="3"/>
  <c r="BL18" i="3"/>
  <c r="BL22" i="3"/>
  <c r="BL26" i="3"/>
  <c r="BL30" i="3"/>
  <c r="BL34" i="3"/>
  <c r="BL38" i="3"/>
  <c r="BL42" i="3"/>
  <c r="BL46" i="3"/>
  <c r="BL50" i="3"/>
  <c r="BL54" i="3"/>
  <c r="BL58" i="3"/>
  <c r="BL62" i="3"/>
  <c r="BL66" i="3"/>
  <c r="BL70" i="3"/>
  <c r="BL74" i="3"/>
  <c r="BL78" i="3"/>
  <c r="BL82" i="3"/>
  <c r="BL86" i="3"/>
  <c r="BL90" i="3"/>
  <c r="BL94" i="3"/>
  <c r="BL98" i="3"/>
  <c r="BL102" i="3"/>
  <c r="BL106" i="3"/>
  <c r="BL110" i="3"/>
  <c r="BL114" i="3"/>
  <c r="BL118" i="3"/>
  <c r="BL122" i="3"/>
  <c r="BL126" i="3"/>
  <c r="BL130" i="3"/>
  <c r="BL134" i="3"/>
  <c r="BL138" i="3"/>
  <c r="BL142" i="3"/>
  <c r="BL146" i="3"/>
  <c r="BL150" i="3"/>
  <c r="BL154" i="3"/>
  <c r="BL158" i="3"/>
  <c r="BL162" i="3"/>
  <c r="BL166" i="3"/>
  <c r="BL170" i="3"/>
  <c r="BL174" i="3"/>
  <c r="BL9" i="3"/>
  <c r="BL13" i="3"/>
  <c r="BL17" i="3"/>
  <c r="BL21" i="3"/>
  <c r="BL25" i="3"/>
  <c r="BL29" i="3"/>
  <c r="BL33" i="3"/>
  <c r="BL37" i="3"/>
  <c r="BL41" i="3"/>
  <c r="BL45" i="3"/>
  <c r="BL49" i="3"/>
  <c r="BL53" i="3"/>
  <c r="BL57" i="3"/>
  <c r="BL61" i="3"/>
  <c r="BL65" i="3"/>
  <c r="BL69" i="3"/>
  <c r="BL73" i="3"/>
  <c r="BL77" i="3"/>
  <c r="BL81" i="3"/>
  <c r="BL85" i="3"/>
  <c r="BL89" i="3"/>
  <c r="BL93" i="3"/>
  <c r="BL97" i="3"/>
  <c r="BL101" i="3"/>
  <c r="BL105" i="3"/>
  <c r="BL109" i="3"/>
  <c r="BL113" i="3"/>
  <c r="BL117" i="3"/>
  <c r="BL121" i="3"/>
  <c r="BL125" i="3"/>
  <c r="BL129" i="3"/>
  <c r="BL133" i="3"/>
  <c r="BL137" i="3"/>
  <c r="BL141" i="3"/>
  <c r="BL145" i="3"/>
  <c r="BL149" i="3"/>
  <c r="BL153" i="3"/>
  <c r="BL157" i="3"/>
  <c r="BL161" i="3"/>
  <c r="BL165" i="3"/>
  <c r="BL169" i="3"/>
  <c r="BL173" i="3"/>
  <c r="BL175" i="3"/>
  <c r="BL195" i="3"/>
  <c r="BL198" i="3"/>
  <c r="BL201" i="3"/>
  <c r="BL204" i="3"/>
  <c r="BL213" i="3"/>
  <c r="BL217" i="3"/>
  <c r="BL221" i="3"/>
  <c r="BL225" i="3"/>
  <c r="BL229" i="3"/>
  <c r="BL233" i="3"/>
  <c r="BL237" i="3"/>
  <c r="BL241" i="3"/>
  <c r="BL245" i="3"/>
  <c r="BL249" i="3"/>
  <c r="BL253" i="3"/>
  <c r="BL257" i="3"/>
  <c r="BL261" i="3"/>
  <c r="BL265" i="3"/>
  <c r="BL269" i="3"/>
  <c r="BL273" i="3"/>
  <c r="BL277" i="3"/>
  <c r="BL281" i="3"/>
  <c r="BL285" i="3"/>
  <c r="BL289" i="3"/>
  <c r="BL293" i="3"/>
  <c r="BL297" i="3"/>
  <c r="BL301" i="3"/>
  <c r="BL305" i="3"/>
  <c r="BL309" i="3"/>
  <c r="BL313" i="3"/>
  <c r="BL317" i="3"/>
  <c r="BL321" i="3"/>
  <c r="BL325" i="3"/>
  <c r="BL329" i="3"/>
  <c r="BL333" i="3"/>
  <c r="BL337" i="3"/>
  <c r="BL341" i="3"/>
  <c r="BL345" i="3"/>
  <c r="BL183" i="3"/>
  <c r="BL186" i="3"/>
  <c r="BL189" i="3"/>
  <c r="BL192" i="3"/>
  <c r="BL177" i="3"/>
  <c r="BL180" i="3"/>
  <c r="BL203" i="3"/>
  <c r="BL206" i="3"/>
  <c r="BL209" i="3"/>
  <c r="BL212" i="3"/>
  <c r="BL216" i="3"/>
  <c r="BL220" i="3"/>
  <c r="BL224" i="3"/>
  <c r="BL228" i="3"/>
  <c r="BL232" i="3"/>
  <c r="BL236" i="3"/>
  <c r="BL240" i="3"/>
  <c r="BL244" i="3"/>
  <c r="BL248" i="3"/>
  <c r="BL252" i="3"/>
  <c r="BL256" i="3"/>
  <c r="BL260" i="3"/>
  <c r="BL264" i="3"/>
  <c r="BL268" i="3"/>
  <c r="BL272" i="3"/>
  <c r="BL276" i="3"/>
  <c r="BL280" i="3"/>
  <c r="BL284" i="3"/>
  <c r="BL288" i="3"/>
  <c r="BL292" i="3"/>
  <c r="BL296" i="3"/>
  <c r="BL191" i="3"/>
  <c r="BL194" i="3"/>
  <c r="BL197" i="3"/>
  <c r="BL200" i="3"/>
  <c r="BL179" i="3"/>
  <c r="BL182" i="3"/>
  <c r="BL185" i="3"/>
  <c r="BL188" i="3"/>
  <c r="BL211" i="3"/>
  <c r="BL215" i="3"/>
  <c r="BL219" i="3"/>
  <c r="BL223" i="3"/>
  <c r="BL227" i="3"/>
  <c r="BL231" i="3"/>
  <c r="BL235" i="3"/>
  <c r="BL239" i="3"/>
  <c r="BL243" i="3"/>
  <c r="BL247" i="3"/>
  <c r="BL251" i="3"/>
  <c r="BL255" i="3"/>
  <c r="BL259" i="3"/>
  <c r="BL263" i="3"/>
  <c r="BL267" i="3"/>
  <c r="BL271" i="3"/>
  <c r="BL275" i="3"/>
  <c r="BL279" i="3"/>
  <c r="BL283" i="3"/>
  <c r="BL287" i="3"/>
  <c r="BL291" i="3"/>
  <c r="BL295" i="3"/>
  <c r="BL299" i="3"/>
  <c r="BL303" i="3"/>
  <c r="BL307" i="3"/>
  <c r="BL311" i="3"/>
  <c r="BL315" i="3"/>
  <c r="BL319" i="3"/>
  <c r="BL323" i="3"/>
  <c r="BL327" i="3"/>
  <c r="BL331" i="3"/>
  <c r="BL335" i="3"/>
  <c r="BL339" i="3"/>
  <c r="BL199" i="3"/>
  <c r="BL202" i="3"/>
  <c r="BL205" i="3"/>
  <c r="BL208" i="3"/>
  <c r="BL176" i="3"/>
  <c r="BL187" i="3"/>
  <c r="BL190" i="3"/>
  <c r="BL193" i="3"/>
  <c r="BL196" i="3"/>
  <c r="BL214" i="3"/>
  <c r="BL218" i="3"/>
  <c r="BL222" i="3"/>
  <c r="BL226" i="3"/>
  <c r="BL230" i="3"/>
  <c r="BL234" i="3"/>
  <c r="BL238" i="3"/>
  <c r="BL242" i="3"/>
  <c r="BL246" i="3"/>
  <c r="BL250" i="3"/>
  <c r="BL254" i="3"/>
  <c r="BL258" i="3"/>
  <c r="BL262" i="3"/>
  <c r="BL266" i="3"/>
  <c r="BL270" i="3"/>
  <c r="BL274" i="3"/>
  <c r="BL278" i="3"/>
  <c r="BL282" i="3"/>
  <c r="BL286" i="3"/>
  <c r="BL290" i="3"/>
  <c r="BL294" i="3"/>
  <c r="BL298" i="3"/>
  <c r="BL302" i="3"/>
  <c r="BL306" i="3"/>
  <c r="BL310" i="3"/>
  <c r="BL314" i="3"/>
  <c r="BL318" i="3"/>
  <c r="BL322" i="3"/>
  <c r="BL326" i="3"/>
  <c r="BL330" i="3"/>
  <c r="BL334" i="3"/>
  <c r="BL338" i="3"/>
  <c r="BL342" i="3"/>
  <c r="BL346" i="3"/>
  <c r="BL178" i="3"/>
  <c r="BL181" i="3"/>
  <c r="BL184" i="3"/>
  <c r="BL207" i="3"/>
  <c r="BL210" i="3"/>
  <c r="BL344" i="3"/>
  <c r="BL351" i="3"/>
  <c r="BL359" i="3"/>
  <c r="BL367" i="3"/>
  <c r="BL375" i="3"/>
  <c r="BL387" i="3"/>
  <c r="BL391" i="3"/>
  <c r="BL395" i="3"/>
  <c r="BL399" i="3"/>
  <c r="BL403" i="3"/>
  <c r="BL304" i="3"/>
  <c r="BL320" i="3"/>
  <c r="BL336" i="3"/>
  <c r="BL350" i="3"/>
  <c r="BL358" i="3"/>
  <c r="BL366" i="3"/>
  <c r="BL374" i="3"/>
  <c r="BL300" i="3"/>
  <c r="BL316" i="3"/>
  <c r="BL332" i="3"/>
  <c r="BL352" i="3"/>
  <c r="BL360" i="3"/>
  <c r="BL368" i="3"/>
  <c r="BL376" i="3"/>
  <c r="BL379" i="3"/>
  <c r="BL349" i="3"/>
  <c r="BL357" i="3"/>
  <c r="BL365" i="3"/>
  <c r="BL373" i="3"/>
  <c r="BL388" i="3"/>
  <c r="BL392" i="3"/>
  <c r="BL396" i="3"/>
  <c r="BL400" i="3"/>
  <c r="BL404" i="3"/>
  <c r="BL408" i="3"/>
  <c r="BL412" i="3"/>
  <c r="BL416" i="3"/>
  <c r="BL420" i="3"/>
  <c r="BL424" i="3"/>
  <c r="BL428" i="3"/>
  <c r="BL432" i="3"/>
  <c r="BL436" i="3"/>
  <c r="BL440" i="3"/>
  <c r="BL444" i="3"/>
  <c r="BL448" i="3"/>
  <c r="BL452" i="3"/>
  <c r="BL456" i="3"/>
  <c r="BL460" i="3"/>
  <c r="BL464" i="3"/>
  <c r="BL468" i="3"/>
  <c r="BL472" i="3"/>
  <c r="BL476" i="3"/>
  <c r="BL480" i="3"/>
  <c r="BL484" i="3"/>
  <c r="BL488" i="3"/>
  <c r="BL492" i="3"/>
  <c r="BL496" i="3"/>
  <c r="BL500" i="3"/>
  <c r="BL504" i="3"/>
  <c r="BL508" i="3"/>
  <c r="BL512" i="3"/>
  <c r="BL516" i="3"/>
  <c r="BL520" i="3"/>
  <c r="BL524" i="3"/>
  <c r="BL528" i="3"/>
  <c r="BL532" i="3"/>
  <c r="BL343" i="3"/>
  <c r="BL383" i="3"/>
  <c r="BL385" i="3"/>
  <c r="BL401" i="3"/>
  <c r="BL411" i="3"/>
  <c r="BL419" i="3"/>
  <c r="BL427" i="3"/>
  <c r="BL441" i="3"/>
  <c r="BL447" i="3"/>
  <c r="BL450" i="3"/>
  <c r="BL473" i="3"/>
  <c r="BL479" i="3"/>
  <c r="BL482" i="3"/>
  <c r="BL505" i="3"/>
  <c r="BL511" i="3"/>
  <c r="BL514" i="3"/>
  <c r="BL541" i="3"/>
  <c r="BL552" i="3"/>
  <c r="BL559" i="3"/>
  <c r="BL566" i="3"/>
  <c r="BL573" i="3"/>
  <c r="BL584" i="3"/>
  <c r="BL588" i="3"/>
  <c r="BL592" i="3"/>
  <c r="BL596" i="3"/>
  <c r="BL600" i="3"/>
  <c r="BL604" i="3"/>
  <c r="BL608" i="3"/>
  <c r="BL612" i="3"/>
  <c r="BL616" i="3"/>
  <c r="BL620" i="3"/>
  <c r="BL624" i="3"/>
  <c r="BL312" i="3"/>
  <c r="BL380" i="3"/>
  <c r="BL382" i="3"/>
  <c r="BL398" i="3"/>
  <c r="BL410" i="3"/>
  <c r="BL418" i="3"/>
  <c r="BL426" i="3"/>
  <c r="BL437" i="3"/>
  <c r="BL443" i="3"/>
  <c r="BL446" i="3"/>
  <c r="BL469" i="3"/>
  <c r="BL475" i="3"/>
  <c r="BL478" i="3"/>
  <c r="BL501" i="3"/>
  <c r="BL507" i="3"/>
  <c r="BL510" i="3"/>
  <c r="BL533" i="3"/>
  <c r="BL540" i="3"/>
  <c r="BL547" i="3"/>
  <c r="BL554" i="3"/>
  <c r="BL561" i="3"/>
  <c r="BL572" i="3"/>
  <c r="BL579" i="3"/>
  <c r="BL386" i="3"/>
  <c r="BL402" i="3"/>
  <c r="BL409" i="3"/>
  <c r="BL417" i="3"/>
  <c r="BL425" i="3"/>
  <c r="BL445" i="3"/>
  <c r="BL451" i="3"/>
  <c r="BL454" i="3"/>
  <c r="BL477" i="3"/>
  <c r="BL483" i="3"/>
  <c r="BL486" i="3"/>
  <c r="BL509" i="3"/>
  <c r="BL515" i="3"/>
  <c r="BL518" i="3"/>
  <c r="BL539" i="3"/>
  <c r="BL546" i="3"/>
  <c r="BL553" i="3"/>
  <c r="BL564" i="3"/>
  <c r="BL571" i="3"/>
  <c r="BL578" i="3"/>
  <c r="BL308" i="3"/>
  <c r="BL340" i="3"/>
  <c r="BL347" i="3"/>
  <c r="BL353" i="3"/>
  <c r="BL355" i="3"/>
  <c r="BL361" i="3"/>
  <c r="BL363" i="3"/>
  <c r="BL369" i="3"/>
  <c r="BL371" i="3"/>
  <c r="BL377" i="3"/>
  <c r="BL397" i="3"/>
  <c r="BL433" i="3"/>
  <c r="BL439" i="3"/>
  <c r="BL442" i="3"/>
  <c r="BL465" i="3"/>
  <c r="BL471" i="3"/>
  <c r="BL474" i="3"/>
  <c r="BL497" i="3"/>
  <c r="BL503" i="3"/>
  <c r="BL506" i="3"/>
  <c r="BL529" i="3"/>
  <c r="BL535" i="3"/>
  <c r="BL542" i="3"/>
  <c r="BL549" i="3"/>
  <c r="BL560" i="3"/>
  <c r="BL567" i="3"/>
  <c r="BL574" i="3"/>
  <c r="BL581" i="3"/>
  <c r="BL585" i="3"/>
  <c r="BL589" i="3"/>
  <c r="BL593" i="3"/>
  <c r="BL597" i="3"/>
  <c r="BL601" i="3"/>
  <c r="BL605" i="3"/>
  <c r="BL609" i="3"/>
  <c r="BL613" i="3"/>
  <c r="BL617" i="3"/>
  <c r="BL621" i="3"/>
  <c r="BL625" i="3"/>
  <c r="BL629" i="3"/>
  <c r="BL633" i="3"/>
  <c r="BL637" i="3"/>
  <c r="BL641" i="3"/>
  <c r="BL645" i="3"/>
  <c r="BL649" i="3"/>
  <c r="BL653" i="3"/>
  <c r="BL657" i="3"/>
  <c r="BL661" i="3"/>
  <c r="BL354" i="3"/>
  <c r="BL370" i="3"/>
  <c r="BL394" i="3"/>
  <c r="BL487" i="3"/>
  <c r="BL489" i="3"/>
  <c r="BL545" i="3"/>
  <c r="BL565" i="3"/>
  <c r="BL576" i="3"/>
  <c r="BL594" i="3"/>
  <c r="BL610" i="3"/>
  <c r="BL626" i="3"/>
  <c r="BL390" i="3"/>
  <c r="BL328" i="3"/>
  <c r="BL362" i="3"/>
  <c r="BL378" i="3"/>
  <c r="BL393" i="3"/>
  <c r="BL455" i="3"/>
  <c r="BL457" i="3"/>
  <c r="BL519" i="3"/>
  <c r="BL521" i="3"/>
  <c r="BL544" i="3"/>
  <c r="BL577" i="3"/>
  <c r="BL586" i="3"/>
  <c r="BL602" i="3"/>
  <c r="BL618" i="3"/>
  <c r="BL668" i="3"/>
  <c r="BL671" i="3"/>
  <c r="BL678" i="3"/>
  <c r="BL682" i="3"/>
  <c r="BL686" i="3"/>
  <c r="BL690" i="3"/>
  <c r="BL694" i="3"/>
  <c r="BL698" i="3"/>
  <c r="BL702" i="3"/>
  <c r="BL706" i="3"/>
  <c r="BL710" i="3"/>
  <c r="BL714" i="3"/>
  <c r="BL718" i="3"/>
  <c r="BL722" i="3"/>
  <c r="BL726" i="3"/>
  <c r="BL730" i="3"/>
  <c r="BL734" i="3"/>
  <c r="BL738" i="3"/>
  <c r="BL742" i="3"/>
  <c r="BL746" i="3"/>
  <c r="BL750" i="3"/>
  <c r="BL754" i="3"/>
  <c r="BL758" i="3"/>
  <c r="BL762" i="3"/>
  <c r="BL766" i="3"/>
  <c r="BL770" i="3"/>
  <c r="BL774" i="3"/>
  <c r="BL778" i="3"/>
  <c r="BL782" i="3"/>
  <c r="BL786" i="3"/>
  <c r="BL790" i="3"/>
  <c r="BL794" i="3"/>
  <c r="BL798" i="3"/>
  <c r="BL802" i="3"/>
  <c r="BL806" i="3"/>
  <c r="BL810" i="3"/>
  <c r="BL814" i="3"/>
  <c r="BL818" i="3"/>
  <c r="BL822" i="3"/>
  <c r="BL826" i="3"/>
  <c r="BL830" i="3"/>
  <c r="BL834" i="3"/>
  <c r="BL838" i="3"/>
  <c r="BL842" i="3"/>
  <c r="BL846" i="3"/>
  <c r="BL850" i="3"/>
  <c r="BL854" i="3"/>
  <c r="BL858" i="3"/>
  <c r="BL862" i="3"/>
  <c r="BL866" i="3"/>
  <c r="BL870" i="3"/>
  <c r="BL874" i="3"/>
  <c r="BL878" i="3"/>
  <c r="BL882" i="3"/>
  <c r="BL886" i="3"/>
  <c r="BL890" i="3"/>
  <c r="BL894" i="3"/>
  <c r="BL898" i="3"/>
  <c r="BL902" i="3"/>
  <c r="BL906" i="3"/>
  <c r="BL910" i="3"/>
  <c r="BL389" i="3"/>
  <c r="BL406" i="3"/>
  <c r="BL414" i="3"/>
  <c r="BL422" i="3"/>
  <c r="BL430" i="3"/>
  <c r="BL434" i="3"/>
  <c r="BL438" i="3"/>
  <c r="BL459" i="3"/>
  <c r="BL461" i="3"/>
  <c r="BL463" i="3"/>
  <c r="BL467" i="3"/>
  <c r="BL490" i="3"/>
  <c r="BL494" i="3"/>
  <c r="BL498" i="3"/>
  <c r="BL502" i="3"/>
  <c r="BL523" i="3"/>
  <c r="BL525" i="3"/>
  <c r="BL527" i="3"/>
  <c r="BL531" i="3"/>
  <c r="BL537" i="3"/>
  <c r="BL555" i="3"/>
  <c r="BL557" i="3"/>
  <c r="BL568" i="3"/>
  <c r="BL570" i="3"/>
  <c r="BL595" i="3"/>
  <c r="BL611" i="3"/>
  <c r="BL481" i="3"/>
  <c r="BL548" i="3"/>
  <c r="BL550" i="3"/>
  <c r="BL324" i="3"/>
  <c r="BL356" i="3"/>
  <c r="BL372" i="3"/>
  <c r="BL381" i="3"/>
  <c r="BL485" i="3"/>
  <c r="BL543" i="3"/>
  <c r="BL563" i="3"/>
  <c r="BL583" i="3"/>
  <c r="BL599" i="3"/>
  <c r="BL615" i="3"/>
  <c r="BL634" i="3"/>
  <c r="BL642" i="3"/>
  <c r="BL650" i="3"/>
  <c r="BL658" i="3"/>
  <c r="BL677" i="3"/>
  <c r="BL364" i="3"/>
  <c r="BL421" i="3"/>
  <c r="BL495" i="3"/>
  <c r="BL517" i="3"/>
  <c r="BL538" i="3"/>
  <c r="BL606" i="3"/>
  <c r="BL632" i="3"/>
  <c r="BL660" i="3"/>
  <c r="BL665" i="3"/>
  <c r="BL670" i="3"/>
  <c r="BL673" i="3"/>
  <c r="BL681" i="3"/>
  <c r="BL684" i="3"/>
  <c r="BL687" i="3"/>
  <c r="BL713" i="3"/>
  <c r="BL716" i="3"/>
  <c r="BL719" i="3"/>
  <c r="BL745" i="3"/>
  <c r="BL748" i="3"/>
  <c r="BL751" i="3"/>
  <c r="BL777" i="3"/>
  <c r="BL780" i="3"/>
  <c r="BL783" i="3"/>
  <c r="BL407" i="3"/>
  <c r="BL429" i="3"/>
  <c r="BL458" i="3"/>
  <c r="BL623" i="3"/>
  <c r="BL631" i="3"/>
  <c r="BL638" i="3"/>
  <c r="BL652" i="3"/>
  <c r="BL659" i="3"/>
  <c r="BL664" i="3"/>
  <c r="BL669" i="3"/>
  <c r="BL672" i="3"/>
  <c r="BL680" i="3"/>
  <c r="BL683" i="3"/>
  <c r="BL709" i="3"/>
  <c r="BL712" i="3"/>
  <c r="BL715" i="3"/>
  <c r="BL741" i="3"/>
  <c r="BL744" i="3"/>
  <c r="BL747" i="3"/>
  <c r="BL773" i="3"/>
  <c r="BL776" i="3"/>
  <c r="BL779" i="3"/>
  <c r="BL805" i="3"/>
  <c r="BL808" i="3"/>
  <c r="BL811" i="3"/>
  <c r="BL837" i="3"/>
  <c r="BL840" i="3"/>
  <c r="BL843" i="3"/>
  <c r="BL869" i="3"/>
  <c r="BL872" i="3"/>
  <c r="BL875" i="3"/>
  <c r="BL901" i="3"/>
  <c r="BL904" i="3"/>
  <c r="BL907" i="3"/>
  <c r="BL913" i="3"/>
  <c r="BL415" i="3"/>
  <c r="BL449" i="3"/>
  <c r="BL470" i="3"/>
  <c r="BL590" i="3"/>
  <c r="BL640" i="3"/>
  <c r="BL647" i="3"/>
  <c r="BL654" i="3"/>
  <c r="BL666" i="3"/>
  <c r="BL674" i="3"/>
  <c r="BL697" i="3"/>
  <c r="BL700" i="3"/>
  <c r="BL703" i="3"/>
  <c r="BL729" i="3"/>
  <c r="BL732" i="3"/>
  <c r="BL735" i="3"/>
  <c r="BL761" i="3"/>
  <c r="BL764" i="3"/>
  <c r="BL767" i="3"/>
  <c r="BL793" i="3"/>
  <c r="BL348" i="3"/>
  <c r="BL551" i="3"/>
  <c r="BL562" i="3"/>
  <c r="BL580" i="3"/>
  <c r="BL582" i="3"/>
  <c r="BL614" i="3"/>
  <c r="BL622" i="3"/>
  <c r="BL628" i="3"/>
  <c r="BL644" i="3"/>
  <c r="BL651" i="3"/>
  <c r="BL656" i="3"/>
  <c r="BL663" i="3"/>
  <c r="BL679" i="3"/>
  <c r="BL705" i="3"/>
  <c r="BL708" i="3"/>
  <c r="BL711" i="3"/>
  <c r="BL737" i="3"/>
  <c r="BL740" i="3"/>
  <c r="BL743" i="3"/>
  <c r="BL769" i="3"/>
  <c r="BL772" i="3"/>
  <c r="BL775" i="3"/>
  <c r="BL801" i="3"/>
  <c r="BL804" i="3"/>
  <c r="BL807" i="3"/>
  <c r="BL833" i="3"/>
  <c r="BL836" i="3"/>
  <c r="BL839" i="3"/>
  <c r="BL865" i="3"/>
  <c r="BL868" i="3"/>
  <c r="BL871" i="3"/>
  <c r="BL897" i="3"/>
  <c r="BL900" i="3"/>
  <c r="BL903" i="3"/>
  <c r="BL522" i="3"/>
  <c r="BL627" i="3"/>
  <c r="BL655" i="3"/>
  <c r="BL693" i="3"/>
  <c r="BL695" i="3"/>
  <c r="BL699" i="3"/>
  <c r="BL707" i="3"/>
  <c r="BL724" i="3"/>
  <c r="BL728" i="3"/>
  <c r="BL757" i="3"/>
  <c r="BL759" i="3"/>
  <c r="BL763" i="3"/>
  <c r="BL771" i="3"/>
  <c r="BL788" i="3"/>
  <c r="BL792" i="3"/>
  <c r="BL796" i="3"/>
  <c r="BL803" i="3"/>
  <c r="BL832" i="3"/>
  <c r="BL844" i="3"/>
  <c r="BL861" i="3"/>
  <c r="BL883" i="3"/>
  <c r="BL912" i="3"/>
  <c r="BL915" i="3"/>
  <c r="BL918" i="3"/>
  <c r="BL925" i="3"/>
  <c r="BL932" i="3"/>
  <c r="BL943" i="3"/>
  <c r="BL950" i="3"/>
  <c r="BL957" i="3"/>
  <c r="BL964" i="3"/>
  <c r="BL975" i="3"/>
  <c r="BL982" i="3"/>
  <c r="BL6" i="3"/>
  <c r="BL453" i="3"/>
  <c r="BL717" i="3"/>
  <c r="BL781" i="3"/>
  <c r="BL815" i="3"/>
  <c r="BL820" i="3"/>
  <c r="BL827" i="3"/>
  <c r="BL841" i="3"/>
  <c r="BL849" i="3"/>
  <c r="BL856" i="3"/>
  <c r="BL863" i="3"/>
  <c r="BL885" i="3"/>
  <c r="BL892" i="3"/>
  <c r="BL909" i="3"/>
  <c r="BL921" i="3"/>
  <c r="BL928" i="3"/>
  <c r="BL939" i="3"/>
  <c r="BL946" i="3"/>
  <c r="BL953" i="3"/>
  <c r="BL960" i="3"/>
  <c r="BL971" i="3"/>
  <c r="BL978" i="3"/>
  <c r="BL985" i="3"/>
  <c r="BL989" i="3"/>
  <c r="BL993" i="3"/>
  <c r="BL997" i="3"/>
  <c r="BL1001" i="3"/>
  <c r="BL435" i="3"/>
  <c r="BL493" i="3"/>
  <c r="BL513" i="3"/>
  <c r="BL530" i="3"/>
  <c r="BL569" i="3"/>
  <c r="BL607" i="3"/>
  <c r="BL619" i="3"/>
  <c r="BL636" i="3"/>
  <c r="BL643" i="3"/>
  <c r="BL662" i="3"/>
  <c r="BL676" i="3"/>
  <c r="BL688" i="3"/>
  <c r="BL752" i="3"/>
  <c r="BL800" i="3"/>
  <c r="BL812" i="3"/>
  <c r="BL829" i="3"/>
  <c r="BL851" i="3"/>
  <c r="BL880" i="3"/>
  <c r="BL899" i="3"/>
  <c r="BL924" i="3"/>
  <c r="BL935" i="3"/>
  <c r="BL942" i="3"/>
  <c r="BL949" i="3"/>
  <c r="BL956" i="3"/>
  <c r="BL967" i="3"/>
  <c r="BL974" i="3"/>
  <c r="BL981" i="3"/>
  <c r="BL491" i="3"/>
  <c r="BL591" i="3"/>
  <c r="BL598" i="3"/>
  <c r="BL704" i="3"/>
  <c r="BL721" i="3"/>
  <c r="BL723" i="3"/>
  <c r="BL733" i="3"/>
  <c r="BL768" i="3"/>
  <c r="BL785" i="3"/>
  <c r="BL787" i="3"/>
  <c r="BL809" i="3"/>
  <c r="BL817" i="3"/>
  <c r="BL824" i="3"/>
  <c r="BL831" i="3"/>
  <c r="BL853" i="3"/>
  <c r="BL860" i="3"/>
  <c r="BL877" i="3"/>
  <c r="BL887" i="3"/>
  <c r="BL889" i="3"/>
  <c r="BL911" i="3"/>
  <c r="BL914" i="3"/>
  <c r="BL917" i="3"/>
  <c r="BL920" i="3"/>
  <c r="BL931" i="3"/>
  <c r="BL938" i="3"/>
  <c r="BL945" i="3"/>
  <c r="BL952" i="3"/>
  <c r="BL963" i="3"/>
  <c r="BL970" i="3"/>
  <c r="BL977" i="3"/>
  <c r="BL984" i="3"/>
  <c r="BL988" i="3"/>
  <c r="BL992" i="3"/>
  <c r="BL996" i="3"/>
  <c r="BL1000" i="3"/>
  <c r="BL1004" i="3"/>
  <c r="BL384" i="3"/>
  <c r="BL405" i="3"/>
  <c r="BL423" i="3"/>
  <c r="BL466" i="3"/>
  <c r="BL630" i="3"/>
  <c r="BL692" i="3"/>
  <c r="BL696" i="3"/>
  <c r="BL725" i="3"/>
  <c r="BL727" i="3"/>
  <c r="BL731" i="3"/>
  <c r="BL739" i="3"/>
  <c r="BL756" i="3"/>
  <c r="BL760" i="3"/>
  <c r="BL789" i="3"/>
  <c r="BL791" i="3"/>
  <c r="BL795" i="3"/>
  <c r="BL797" i="3"/>
  <c r="BL819" i="3"/>
  <c r="BL848" i="3"/>
  <c r="BL867" i="3"/>
  <c r="BL896" i="3"/>
  <c r="BL908" i="3"/>
  <c r="BL927" i="3"/>
  <c r="BL934" i="3"/>
  <c r="BL941" i="3"/>
  <c r="BL948" i="3"/>
  <c r="BL959" i="3"/>
  <c r="BL966" i="3"/>
  <c r="BL973" i="3"/>
  <c r="BL980" i="3"/>
  <c r="BL413" i="3"/>
  <c r="BL431" i="3"/>
  <c r="BL499" i="3"/>
  <c r="BL526" i="3"/>
  <c r="BL575" i="3"/>
  <c r="BL603" i="3"/>
  <c r="BL635" i="3"/>
  <c r="BL639" i="3"/>
  <c r="BL648" i="3"/>
  <c r="BL667" i="3"/>
  <c r="BL685" i="3"/>
  <c r="BL749" i="3"/>
  <c r="BL799" i="3"/>
  <c r="BL821" i="3"/>
  <c r="BL828" i="3"/>
  <c r="BL845" i="3"/>
  <c r="BL855" i="3"/>
  <c r="BL857" i="3"/>
  <c r="BL879" i="3"/>
  <c r="BL884" i="3"/>
  <c r="BL891" i="3"/>
  <c r="BL905" i="3"/>
  <c r="BL916" i="3"/>
  <c r="BL923" i="3"/>
  <c r="BL930" i="3"/>
  <c r="BL937" i="3"/>
  <c r="BL944" i="3"/>
  <c r="BL955" i="3"/>
  <c r="BL962" i="3"/>
  <c r="BL969" i="3"/>
  <c r="BL976" i="3"/>
  <c r="BL987" i="3"/>
  <c r="BL991" i="3"/>
  <c r="BL995" i="3"/>
  <c r="BL999" i="3"/>
  <c r="BL1003" i="3"/>
  <c r="BL536" i="3"/>
  <c r="BL558" i="3"/>
  <c r="BL587" i="3"/>
  <c r="BL646" i="3"/>
  <c r="BL675" i="3"/>
  <c r="BL720" i="3"/>
  <c r="BL784" i="3"/>
  <c r="BL816" i="3"/>
  <c r="BL835" i="3"/>
  <c r="BL864" i="3"/>
  <c r="BL876" i="3"/>
  <c r="BL893" i="3"/>
  <c r="BL919" i="3"/>
  <c r="BL926" i="3"/>
  <c r="BL933" i="3"/>
  <c r="BL940" i="3"/>
  <c r="BL951" i="3"/>
  <c r="BL958" i="3"/>
  <c r="BL965" i="3"/>
  <c r="BL972" i="3"/>
  <c r="BL983" i="3"/>
  <c r="BL1005" i="3"/>
  <c r="BL986" i="3"/>
  <c r="BL979" i="3"/>
  <c r="BL936" i="3"/>
  <c r="BK907" i="3"/>
  <c r="BK902" i="3"/>
  <c r="BL755" i="3"/>
  <c r="BK730" i="3"/>
  <c r="BK957" i="3"/>
  <c r="BK950" i="3"/>
  <c r="BK943" i="3"/>
  <c r="BK769" i="3"/>
  <c r="BK695" i="3"/>
  <c r="BL534" i="3"/>
  <c r="BL990" i="3"/>
  <c r="BL859" i="3"/>
  <c r="BK854" i="3"/>
  <c r="BK794" i="3"/>
  <c r="BK722" i="3"/>
  <c r="BL462" i="3"/>
  <c r="BK6" i="3"/>
  <c r="BL994" i="3"/>
  <c r="BK992" i="3"/>
  <c r="BL954" i="3"/>
  <c r="BL947" i="3"/>
  <c r="BK861" i="3"/>
  <c r="BK759" i="3"/>
  <c r="BL1006" i="3"/>
  <c r="BL998" i="3"/>
  <c r="BK996" i="3"/>
  <c r="BL961" i="3"/>
  <c r="BK925" i="3"/>
  <c r="BK918" i="3"/>
  <c r="BL881" i="3"/>
  <c r="BL736" i="3"/>
  <c r="BK7" i="3"/>
  <c r="BK11" i="3"/>
  <c r="BK15" i="3"/>
  <c r="BK19" i="3"/>
  <c r="BK23" i="3"/>
  <c r="BK27" i="3"/>
  <c r="BK31" i="3"/>
  <c r="BK35" i="3"/>
  <c r="BK39" i="3"/>
  <c r="BK43" i="3"/>
  <c r="BK47" i="3"/>
  <c r="BK51" i="3"/>
  <c r="BK55" i="3"/>
  <c r="BK59" i="3"/>
  <c r="BK63" i="3"/>
  <c r="BK67" i="3"/>
  <c r="BK71" i="3"/>
  <c r="BK75" i="3"/>
  <c r="BK79" i="3"/>
  <c r="BK83" i="3"/>
  <c r="BK87" i="3"/>
  <c r="BK91" i="3"/>
  <c r="BK95" i="3"/>
  <c r="BK99" i="3"/>
  <c r="BK103" i="3"/>
  <c r="BK107" i="3"/>
  <c r="BK111" i="3"/>
  <c r="BK115" i="3"/>
  <c r="BK119" i="3"/>
  <c r="BK123" i="3"/>
  <c r="BK127" i="3"/>
  <c r="BK131" i="3"/>
  <c r="BK135" i="3"/>
  <c r="BK139" i="3"/>
  <c r="BK143" i="3"/>
  <c r="BK147" i="3"/>
  <c r="BK151" i="3"/>
  <c r="BK155" i="3"/>
  <c r="BK159" i="3"/>
  <c r="BK163" i="3"/>
  <c r="BK167" i="3"/>
  <c r="BK171" i="3"/>
  <c r="BK175" i="3"/>
  <c r="BK179" i="3"/>
  <c r="BK183" i="3"/>
  <c r="BK187" i="3"/>
  <c r="BK191" i="3"/>
  <c r="BK195" i="3"/>
  <c r="BK199" i="3"/>
  <c r="BK203" i="3"/>
  <c r="BK207" i="3"/>
  <c r="BK211" i="3"/>
  <c r="BK10" i="3"/>
  <c r="BK14" i="3"/>
  <c r="BK18" i="3"/>
  <c r="BK22" i="3"/>
  <c r="BK26" i="3"/>
  <c r="BK30" i="3"/>
  <c r="BK34" i="3"/>
  <c r="BK38" i="3"/>
  <c r="BK42" i="3"/>
  <c r="BK46" i="3"/>
  <c r="BK50" i="3"/>
  <c r="BK54" i="3"/>
  <c r="BK58" i="3"/>
  <c r="BK62" i="3"/>
  <c r="BK66" i="3"/>
  <c r="BK70" i="3"/>
  <c r="BK74" i="3"/>
  <c r="BK78" i="3"/>
  <c r="BK82" i="3"/>
  <c r="BK86" i="3"/>
  <c r="BK90" i="3"/>
  <c r="BK94" i="3"/>
  <c r="BK98" i="3"/>
  <c r="BK102" i="3"/>
  <c r="BK106" i="3"/>
  <c r="BK110" i="3"/>
  <c r="BK114" i="3"/>
  <c r="BK118" i="3"/>
  <c r="BK122" i="3"/>
  <c r="BK126" i="3"/>
  <c r="BK130" i="3"/>
  <c r="BK134" i="3"/>
  <c r="BK138" i="3"/>
  <c r="BK142" i="3"/>
  <c r="BK146" i="3"/>
  <c r="BK150" i="3"/>
  <c r="BK154" i="3"/>
  <c r="BK158" i="3"/>
  <c r="BK162" i="3"/>
  <c r="BK166" i="3"/>
  <c r="BK170" i="3"/>
  <c r="BK174" i="3"/>
  <c r="BK178" i="3"/>
  <c r="BK182" i="3"/>
  <c r="BK186" i="3"/>
  <c r="BK190" i="3"/>
  <c r="BK194" i="3"/>
  <c r="BK198" i="3"/>
  <c r="BK202" i="3"/>
  <c r="BK206" i="3"/>
  <c r="BK210" i="3"/>
  <c r="BK9" i="3"/>
  <c r="BK13" i="3"/>
  <c r="BK17" i="3"/>
  <c r="BK21" i="3"/>
  <c r="BK25" i="3"/>
  <c r="BK29" i="3"/>
  <c r="BK33" i="3"/>
  <c r="BK37" i="3"/>
  <c r="BK41" i="3"/>
  <c r="BK45" i="3"/>
  <c r="BK49" i="3"/>
  <c r="BK53" i="3"/>
  <c r="BK57" i="3"/>
  <c r="BK61" i="3"/>
  <c r="BK65" i="3"/>
  <c r="BK69" i="3"/>
  <c r="BK73" i="3"/>
  <c r="BK77" i="3"/>
  <c r="BK81" i="3"/>
  <c r="BK85" i="3"/>
  <c r="BK89" i="3"/>
  <c r="BK93" i="3"/>
  <c r="BK97" i="3"/>
  <c r="BK101" i="3"/>
  <c r="BK105" i="3"/>
  <c r="BK109" i="3"/>
  <c r="BK113" i="3"/>
  <c r="BK117" i="3"/>
  <c r="BK121" i="3"/>
  <c r="BK125" i="3"/>
  <c r="BK129" i="3"/>
  <c r="BK133" i="3"/>
  <c r="BK137" i="3"/>
  <c r="BK141" i="3"/>
  <c r="BK145" i="3"/>
  <c r="BK149" i="3"/>
  <c r="BK153" i="3"/>
  <c r="BK157" i="3"/>
  <c r="BK161" i="3"/>
  <c r="BK165" i="3"/>
  <c r="BK169" i="3"/>
  <c r="BK173" i="3"/>
  <c r="BK177" i="3"/>
  <c r="BK181" i="3"/>
  <c r="BK185" i="3"/>
  <c r="BK189" i="3"/>
  <c r="BK193" i="3"/>
  <c r="BK197" i="3"/>
  <c r="BK201" i="3"/>
  <c r="BK205" i="3"/>
  <c r="BK209" i="3"/>
  <c r="BK20" i="3"/>
  <c r="BK52" i="3"/>
  <c r="BK84" i="3"/>
  <c r="BK116" i="3"/>
  <c r="BK148" i="3"/>
  <c r="BK192" i="3"/>
  <c r="BK8" i="3"/>
  <c r="BK40" i="3"/>
  <c r="BK72" i="3"/>
  <c r="BK104" i="3"/>
  <c r="BK136" i="3"/>
  <c r="BK168" i="3"/>
  <c r="BK180" i="3"/>
  <c r="BK212" i="3"/>
  <c r="BK216" i="3"/>
  <c r="BK220" i="3"/>
  <c r="BK224" i="3"/>
  <c r="BK228" i="3"/>
  <c r="BK232" i="3"/>
  <c r="BK236" i="3"/>
  <c r="BK240" i="3"/>
  <c r="BK244" i="3"/>
  <c r="BK248" i="3"/>
  <c r="BK252" i="3"/>
  <c r="BK256" i="3"/>
  <c r="BK260" i="3"/>
  <c r="BK264" i="3"/>
  <c r="BK268" i="3"/>
  <c r="BK272" i="3"/>
  <c r="BK276" i="3"/>
  <c r="BK280" i="3"/>
  <c r="BK284" i="3"/>
  <c r="BK288" i="3"/>
  <c r="BK292" i="3"/>
  <c r="BK296" i="3"/>
  <c r="BK300" i="3"/>
  <c r="BK304" i="3"/>
  <c r="BK308" i="3"/>
  <c r="BK312" i="3"/>
  <c r="BK316" i="3"/>
  <c r="BK320" i="3"/>
  <c r="BK324" i="3"/>
  <c r="BK328" i="3"/>
  <c r="BK332" i="3"/>
  <c r="BK336" i="3"/>
  <c r="BK340" i="3"/>
  <c r="BK344" i="3"/>
  <c r="BK348" i="3"/>
  <c r="BK352" i="3"/>
  <c r="BK356" i="3"/>
  <c r="BK360" i="3"/>
  <c r="BK364" i="3"/>
  <c r="BK368" i="3"/>
  <c r="BK372" i="3"/>
  <c r="BK376" i="3"/>
  <c r="BK380" i="3"/>
  <c r="BK384" i="3"/>
  <c r="BK28" i="3"/>
  <c r="BK60" i="3"/>
  <c r="BK92" i="3"/>
  <c r="BK124" i="3"/>
  <c r="BK156" i="3"/>
  <c r="BK200" i="3"/>
  <c r="BK16" i="3"/>
  <c r="BK48" i="3"/>
  <c r="BK80" i="3"/>
  <c r="BK112" i="3"/>
  <c r="BK144" i="3"/>
  <c r="BK188" i="3"/>
  <c r="BK215" i="3"/>
  <c r="BK219" i="3"/>
  <c r="BK223" i="3"/>
  <c r="BK227" i="3"/>
  <c r="BK231" i="3"/>
  <c r="BK235" i="3"/>
  <c r="BK239" i="3"/>
  <c r="BK243" i="3"/>
  <c r="BK247" i="3"/>
  <c r="BK251" i="3"/>
  <c r="BK255" i="3"/>
  <c r="BK259" i="3"/>
  <c r="BK263" i="3"/>
  <c r="BK267" i="3"/>
  <c r="BK271" i="3"/>
  <c r="BK275" i="3"/>
  <c r="BK279" i="3"/>
  <c r="BK283" i="3"/>
  <c r="BK287" i="3"/>
  <c r="BK291" i="3"/>
  <c r="BK295" i="3"/>
  <c r="BK299" i="3"/>
  <c r="BK303" i="3"/>
  <c r="BK307" i="3"/>
  <c r="BK311" i="3"/>
  <c r="BK315" i="3"/>
  <c r="BK319" i="3"/>
  <c r="BK323" i="3"/>
  <c r="BK327" i="3"/>
  <c r="BK331" i="3"/>
  <c r="BK335" i="3"/>
  <c r="BK339" i="3"/>
  <c r="BK343" i="3"/>
  <c r="BK347" i="3"/>
  <c r="BK351" i="3"/>
  <c r="BK355" i="3"/>
  <c r="BK359" i="3"/>
  <c r="BK363" i="3"/>
  <c r="BK367" i="3"/>
  <c r="BK371" i="3"/>
  <c r="BK375" i="3"/>
  <c r="BK36" i="3"/>
  <c r="BK68" i="3"/>
  <c r="BK100" i="3"/>
  <c r="BK132" i="3"/>
  <c r="BK164" i="3"/>
  <c r="BK208" i="3"/>
  <c r="BK24" i="3"/>
  <c r="BK56" i="3"/>
  <c r="BK88" i="3"/>
  <c r="BK120" i="3"/>
  <c r="BK152" i="3"/>
  <c r="BK176" i="3"/>
  <c r="BK196" i="3"/>
  <c r="BK214" i="3"/>
  <c r="BK218" i="3"/>
  <c r="BK222" i="3"/>
  <c r="BK226" i="3"/>
  <c r="BK230" i="3"/>
  <c r="BK234" i="3"/>
  <c r="BK238" i="3"/>
  <c r="BK242" i="3"/>
  <c r="BK246" i="3"/>
  <c r="BK250" i="3"/>
  <c r="BK254" i="3"/>
  <c r="BK258" i="3"/>
  <c r="BK262" i="3"/>
  <c r="BK266" i="3"/>
  <c r="BK270" i="3"/>
  <c r="BK274" i="3"/>
  <c r="BK278" i="3"/>
  <c r="BK282" i="3"/>
  <c r="BK286" i="3"/>
  <c r="BK290" i="3"/>
  <c r="BK294" i="3"/>
  <c r="BK298" i="3"/>
  <c r="BK302" i="3"/>
  <c r="BK306" i="3"/>
  <c r="BK310" i="3"/>
  <c r="BK314" i="3"/>
  <c r="BK318" i="3"/>
  <c r="BK322" i="3"/>
  <c r="BK326" i="3"/>
  <c r="BK330" i="3"/>
  <c r="BK334" i="3"/>
  <c r="BK338" i="3"/>
  <c r="BK342" i="3"/>
  <c r="BK346" i="3"/>
  <c r="BK350" i="3"/>
  <c r="BK354" i="3"/>
  <c r="BK358" i="3"/>
  <c r="BK362" i="3"/>
  <c r="BK366" i="3"/>
  <c r="BK370" i="3"/>
  <c r="BK374" i="3"/>
  <c r="BK378" i="3"/>
  <c r="BK382" i="3"/>
  <c r="BK12" i="3"/>
  <c r="BK44" i="3"/>
  <c r="BK76" i="3"/>
  <c r="BK108" i="3"/>
  <c r="BK140" i="3"/>
  <c r="BK172" i="3"/>
  <c r="BK184" i="3"/>
  <c r="BK32" i="3"/>
  <c r="BK64" i="3"/>
  <c r="BK96" i="3"/>
  <c r="BK128" i="3"/>
  <c r="BK160" i="3"/>
  <c r="BK204" i="3"/>
  <c r="BK213" i="3"/>
  <c r="BK217" i="3"/>
  <c r="BK221" i="3"/>
  <c r="BK225" i="3"/>
  <c r="BK229" i="3"/>
  <c r="BK233" i="3"/>
  <c r="BK237" i="3"/>
  <c r="BK241" i="3"/>
  <c r="BK245" i="3"/>
  <c r="BK249" i="3"/>
  <c r="BK253" i="3"/>
  <c r="BK257" i="3"/>
  <c r="BK261" i="3"/>
  <c r="BK265" i="3"/>
  <c r="BK269" i="3"/>
  <c r="BK273" i="3"/>
  <c r="BK277" i="3"/>
  <c r="BK281" i="3"/>
  <c r="BK285" i="3"/>
  <c r="BK289" i="3"/>
  <c r="BK293" i="3"/>
  <c r="BK297" i="3"/>
  <c r="BK301" i="3"/>
  <c r="BK305" i="3"/>
  <c r="BK309" i="3"/>
  <c r="BK313" i="3"/>
  <c r="BK317" i="3"/>
  <c r="BK321" i="3"/>
  <c r="BK325" i="3"/>
  <c r="BK329" i="3"/>
  <c r="BK333" i="3"/>
  <c r="BK337" i="3"/>
  <c r="BK341" i="3"/>
  <c r="BK345" i="3"/>
  <c r="BK349" i="3"/>
  <c r="BK353" i="3"/>
  <c r="BK357" i="3"/>
  <c r="BK361" i="3"/>
  <c r="BK365" i="3"/>
  <c r="BK369" i="3"/>
  <c r="BK373" i="3"/>
  <c r="BK377" i="3"/>
  <c r="BK381" i="3"/>
  <c r="BK385" i="3"/>
  <c r="BK389" i="3"/>
  <c r="BK393" i="3"/>
  <c r="BK397" i="3"/>
  <c r="BK401" i="3"/>
  <c r="BK405" i="3"/>
  <c r="BK409" i="3"/>
  <c r="BK413" i="3"/>
  <c r="BK417" i="3"/>
  <c r="BK421" i="3"/>
  <c r="BK425" i="3"/>
  <c r="BK429" i="3"/>
  <c r="BK433" i="3"/>
  <c r="BK437" i="3"/>
  <c r="BK441" i="3"/>
  <c r="BK445" i="3"/>
  <c r="BK449" i="3"/>
  <c r="BK453" i="3"/>
  <c r="BK457" i="3"/>
  <c r="BK461" i="3"/>
  <c r="BK465" i="3"/>
  <c r="BK469" i="3"/>
  <c r="BK473" i="3"/>
  <c r="BK477" i="3"/>
  <c r="BK481" i="3"/>
  <c r="BK485" i="3"/>
  <c r="BK489" i="3"/>
  <c r="BK493" i="3"/>
  <c r="BK497" i="3"/>
  <c r="BK501" i="3"/>
  <c r="BK505" i="3"/>
  <c r="BK509" i="3"/>
  <c r="BK513" i="3"/>
  <c r="BK517" i="3"/>
  <c r="BK521" i="3"/>
  <c r="BK525" i="3"/>
  <c r="BK529" i="3"/>
  <c r="BK533" i="3"/>
  <c r="BK537" i="3"/>
  <c r="BK541" i="3"/>
  <c r="BK545" i="3"/>
  <c r="BK549" i="3"/>
  <c r="BK553" i="3"/>
  <c r="BK557" i="3"/>
  <c r="BK561" i="3"/>
  <c r="BK565" i="3"/>
  <c r="BK569" i="3"/>
  <c r="BK573" i="3"/>
  <c r="BK577" i="3"/>
  <c r="BK581" i="3"/>
  <c r="BK388" i="3"/>
  <c r="BK392" i="3"/>
  <c r="BK396" i="3"/>
  <c r="BK400" i="3"/>
  <c r="BK404" i="3"/>
  <c r="BK408" i="3"/>
  <c r="BK412" i="3"/>
  <c r="BK416" i="3"/>
  <c r="BK420" i="3"/>
  <c r="BK424" i="3"/>
  <c r="BK428" i="3"/>
  <c r="BK394" i="3"/>
  <c r="BK435" i="3"/>
  <c r="BK438" i="3"/>
  <c r="BK444" i="3"/>
  <c r="BK467" i="3"/>
  <c r="BK470" i="3"/>
  <c r="BK476" i="3"/>
  <c r="BK499" i="3"/>
  <c r="BK502" i="3"/>
  <c r="BK508" i="3"/>
  <c r="BK531" i="3"/>
  <c r="BK534" i="3"/>
  <c r="BK548" i="3"/>
  <c r="BK555" i="3"/>
  <c r="BK562" i="3"/>
  <c r="BK580" i="3"/>
  <c r="BK391" i="3"/>
  <c r="BK407" i="3"/>
  <c r="BK415" i="3"/>
  <c r="BK423" i="3"/>
  <c r="BK431" i="3"/>
  <c r="BK434" i="3"/>
  <c r="BK440" i="3"/>
  <c r="BK463" i="3"/>
  <c r="BK466" i="3"/>
  <c r="BK472" i="3"/>
  <c r="BK495" i="3"/>
  <c r="BK498" i="3"/>
  <c r="BK504" i="3"/>
  <c r="BK527" i="3"/>
  <c r="BK530" i="3"/>
  <c r="BK536" i="3"/>
  <c r="BK543" i="3"/>
  <c r="BK550" i="3"/>
  <c r="BK568" i="3"/>
  <c r="BK575" i="3"/>
  <c r="BK582" i="3"/>
  <c r="BK586" i="3"/>
  <c r="BK590" i="3"/>
  <c r="BK594" i="3"/>
  <c r="BK598" i="3"/>
  <c r="BK602" i="3"/>
  <c r="BK606" i="3"/>
  <c r="BK610" i="3"/>
  <c r="BK614" i="3"/>
  <c r="BK618" i="3"/>
  <c r="BK622" i="3"/>
  <c r="BK626" i="3"/>
  <c r="BK630" i="3"/>
  <c r="BK634" i="3"/>
  <c r="BK638" i="3"/>
  <c r="BK642" i="3"/>
  <c r="BK646" i="3"/>
  <c r="BK650" i="3"/>
  <c r="BK654" i="3"/>
  <c r="BK658" i="3"/>
  <c r="BK662" i="3"/>
  <c r="BK666" i="3"/>
  <c r="BK670" i="3"/>
  <c r="BK674" i="3"/>
  <c r="BK678" i="3"/>
  <c r="BK395" i="3"/>
  <c r="BK439" i="3"/>
  <c r="BK442" i="3"/>
  <c r="BK448" i="3"/>
  <c r="BK471" i="3"/>
  <c r="BK474" i="3"/>
  <c r="BK480" i="3"/>
  <c r="BK503" i="3"/>
  <c r="BK506" i="3"/>
  <c r="BK512" i="3"/>
  <c r="BK535" i="3"/>
  <c r="BK542" i="3"/>
  <c r="BK560" i="3"/>
  <c r="BK567" i="3"/>
  <c r="BK574" i="3"/>
  <c r="BK585" i="3"/>
  <c r="BK589" i="3"/>
  <c r="BK593" i="3"/>
  <c r="BK597" i="3"/>
  <c r="BK601" i="3"/>
  <c r="BK605" i="3"/>
  <c r="BK609" i="3"/>
  <c r="BK613" i="3"/>
  <c r="BK617" i="3"/>
  <c r="BK621" i="3"/>
  <c r="BK625" i="3"/>
  <c r="BK629" i="3"/>
  <c r="BK633" i="3"/>
  <c r="BK637" i="3"/>
  <c r="BK641" i="3"/>
  <c r="BK645" i="3"/>
  <c r="BK649" i="3"/>
  <c r="BK653" i="3"/>
  <c r="BK657" i="3"/>
  <c r="BK661" i="3"/>
  <c r="BK665" i="3"/>
  <c r="BK669" i="3"/>
  <c r="BK379" i="3"/>
  <c r="BK390" i="3"/>
  <c r="BK406" i="3"/>
  <c r="BK414" i="3"/>
  <c r="BK422" i="3"/>
  <c r="BK430" i="3"/>
  <c r="BK436" i="3"/>
  <c r="BK459" i="3"/>
  <c r="BK462" i="3"/>
  <c r="BK468" i="3"/>
  <c r="BK491" i="3"/>
  <c r="BK494" i="3"/>
  <c r="BK500" i="3"/>
  <c r="BK523" i="3"/>
  <c r="BK526" i="3"/>
  <c r="BK532" i="3"/>
  <c r="BK538" i="3"/>
  <c r="BK556" i="3"/>
  <c r="BK563" i="3"/>
  <c r="BK570" i="3"/>
  <c r="BK443" i="3"/>
  <c r="BK456" i="3"/>
  <c r="BK458" i="3"/>
  <c r="BK507" i="3"/>
  <c r="BK520" i="3"/>
  <c r="BK522" i="3"/>
  <c r="BK554" i="3"/>
  <c r="BK578" i="3"/>
  <c r="BK587" i="3"/>
  <c r="BK603" i="3"/>
  <c r="BK619" i="3"/>
  <c r="BK631" i="3"/>
  <c r="BK639" i="3"/>
  <c r="BK386" i="3"/>
  <c r="BK475" i="3"/>
  <c r="BK488" i="3"/>
  <c r="BK490" i="3"/>
  <c r="BK546" i="3"/>
  <c r="BK566" i="3"/>
  <c r="BK595" i="3"/>
  <c r="BK611" i="3"/>
  <c r="BK627" i="3"/>
  <c r="BK635" i="3"/>
  <c r="BK643" i="3"/>
  <c r="BK651" i="3"/>
  <c r="BK659" i="3"/>
  <c r="BK387" i="3"/>
  <c r="BK402" i="3"/>
  <c r="BK410" i="3"/>
  <c r="BK418" i="3"/>
  <c r="BK426" i="3"/>
  <c r="BK432" i="3"/>
  <c r="BK446" i="3"/>
  <c r="BK479" i="3"/>
  <c r="BK492" i="3"/>
  <c r="BK496" i="3"/>
  <c r="BK510" i="3"/>
  <c r="BK539" i="3"/>
  <c r="BK579" i="3"/>
  <c r="BK588" i="3"/>
  <c r="BK604" i="3"/>
  <c r="BK383" i="3"/>
  <c r="BK398" i="3"/>
  <c r="BK450" i="3"/>
  <c r="BK483" i="3"/>
  <c r="BK514" i="3"/>
  <c r="BK559" i="3"/>
  <c r="BK452" i="3"/>
  <c r="BK454" i="3"/>
  <c r="BK487" i="3"/>
  <c r="BK516" i="3"/>
  <c r="BK518" i="3"/>
  <c r="BK552" i="3"/>
  <c r="BK576" i="3"/>
  <c r="BK592" i="3"/>
  <c r="BK608" i="3"/>
  <c r="BK624" i="3"/>
  <c r="BK673" i="3"/>
  <c r="BK680" i="3"/>
  <c r="BK684" i="3"/>
  <c r="BK688" i="3"/>
  <c r="BK692" i="3"/>
  <c r="BK696" i="3"/>
  <c r="BK700" i="3"/>
  <c r="BK704" i="3"/>
  <c r="BK708" i="3"/>
  <c r="BK712" i="3"/>
  <c r="BK716" i="3"/>
  <c r="BK720" i="3"/>
  <c r="BK724" i="3"/>
  <c r="BK728" i="3"/>
  <c r="BK732" i="3"/>
  <c r="BK736" i="3"/>
  <c r="BK740" i="3"/>
  <c r="BK744" i="3"/>
  <c r="BK748" i="3"/>
  <c r="BK752" i="3"/>
  <c r="BK756" i="3"/>
  <c r="BK760" i="3"/>
  <c r="BK764" i="3"/>
  <c r="BK768" i="3"/>
  <c r="BK772" i="3"/>
  <c r="BK776" i="3"/>
  <c r="BK780" i="3"/>
  <c r="BK784" i="3"/>
  <c r="BK788" i="3"/>
  <c r="BK792" i="3"/>
  <c r="BK796" i="3"/>
  <c r="BK800" i="3"/>
  <c r="BK804" i="3"/>
  <c r="BK808" i="3"/>
  <c r="BK812" i="3"/>
  <c r="BK816" i="3"/>
  <c r="BK820" i="3"/>
  <c r="BK824" i="3"/>
  <c r="BK828" i="3"/>
  <c r="BK832" i="3"/>
  <c r="BK836" i="3"/>
  <c r="BK840" i="3"/>
  <c r="BK844" i="3"/>
  <c r="BK848" i="3"/>
  <c r="BK852" i="3"/>
  <c r="BK856" i="3"/>
  <c r="BK860" i="3"/>
  <c r="BK864" i="3"/>
  <c r="BK868" i="3"/>
  <c r="BK872" i="3"/>
  <c r="BK876" i="3"/>
  <c r="BK880" i="3"/>
  <c r="BK884" i="3"/>
  <c r="BK888" i="3"/>
  <c r="BK892" i="3"/>
  <c r="BK896" i="3"/>
  <c r="BK900" i="3"/>
  <c r="BK904" i="3"/>
  <c r="BK908" i="3"/>
  <c r="BK912" i="3"/>
  <c r="BK916" i="3"/>
  <c r="BK920" i="3"/>
  <c r="BK924" i="3"/>
  <c r="BK928" i="3"/>
  <c r="BK932" i="3"/>
  <c r="BK936" i="3"/>
  <c r="BK940" i="3"/>
  <c r="BK944" i="3"/>
  <c r="BK948" i="3"/>
  <c r="BK952" i="3"/>
  <c r="BK956" i="3"/>
  <c r="BK960" i="3"/>
  <c r="BK964" i="3"/>
  <c r="BK968" i="3"/>
  <c r="BK972" i="3"/>
  <c r="BK976" i="3"/>
  <c r="BK980" i="3"/>
  <c r="BK984" i="3"/>
  <c r="BK464" i="3"/>
  <c r="BK524" i="3"/>
  <c r="BK540" i="3"/>
  <c r="BK547" i="3"/>
  <c r="BK572" i="3"/>
  <c r="BK591" i="3"/>
  <c r="BK648" i="3"/>
  <c r="BK655" i="3"/>
  <c r="BK667" i="3"/>
  <c r="BK701" i="3"/>
  <c r="BK707" i="3"/>
  <c r="BK710" i="3"/>
  <c r="BK733" i="3"/>
  <c r="BK739" i="3"/>
  <c r="BK742" i="3"/>
  <c r="BK765" i="3"/>
  <c r="BK771" i="3"/>
  <c r="BK774" i="3"/>
  <c r="BK797" i="3"/>
  <c r="BK419" i="3"/>
  <c r="BK403" i="3"/>
  <c r="BK451" i="3"/>
  <c r="BK482" i="3"/>
  <c r="BK484" i="3"/>
  <c r="BK640" i="3"/>
  <c r="BK647" i="3"/>
  <c r="BK697" i="3"/>
  <c r="BK703" i="3"/>
  <c r="BK706" i="3"/>
  <c r="BK729" i="3"/>
  <c r="BK735" i="3"/>
  <c r="BK738" i="3"/>
  <c r="BK761" i="3"/>
  <c r="BK767" i="3"/>
  <c r="BK770" i="3"/>
  <c r="BK793" i="3"/>
  <c r="BK799" i="3"/>
  <c r="BK802" i="3"/>
  <c r="BK825" i="3"/>
  <c r="BK831" i="3"/>
  <c r="BK834" i="3"/>
  <c r="BK857" i="3"/>
  <c r="BK863" i="3"/>
  <c r="BK866" i="3"/>
  <c r="BK889" i="3"/>
  <c r="BK895" i="3"/>
  <c r="BK898" i="3"/>
  <c r="BK427" i="3"/>
  <c r="BK447" i="3"/>
  <c r="BK571" i="3"/>
  <c r="BK607" i="3"/>
  <c r="BK677" i="3"/>
  <c r="BK685" i="3"/>
  <c r="BK691" i="3"/>
  <c r="BK694" i="3"/>
  <c r="BK717" i="3"/>
  <c r="BK723" i="3"/>
  <c r="BK726" i="3"/>
  <c r="BK749" i="3"/>
  <c r="BK755" i="3"/>
  <c r="BK758" i="3"/>
  <c r="BK781" i="3"/>
  <c r="BK787" i="3"/>
  <c r="BK790" i="3"/>
  <c r="BK399" i="3"/>
  <c r="BK411" i="3"/>
  <c r="BK528" i="3"/>
  <c r="BK544" i="3"/>
  <c r="BK558" i="3"/>
  <c r="BK584" i="3"/>
  <c r="BK599" i="3"/>
  <c r="BK612" i="3"/>
  <c r="BK616" i="3"/>
  <c r="BK668" i="3"/>
  <c r="BK676" i="3"/>
  <c r="BK693" i="3"/>
  <c r="BK699" i="3"/>
  <c r="BK702" i="3"/>
  <c r="BK725" i="3"/>
  <c r="BK731" i="3"/>
  <c r="BK734" i="3"/>
  <c r="BK757" i="3"/>
  <c r="BK763" i="3"/>
  <c r="BK766" i="3"/>
  <c r="BK789" i="3"/>
  <c r="BK795" i="3"/>
  <c r="BK798" i="3"/>
  <c r="BK821" i="3"/>
  <c r="BK827" i="3"/>
  <c r="BK830" i="3"/>
  <c r="BK853" i="3"/>
  <c r="BK859" i="3"/>
  <c r="BK862" i="3"/>
  <c r="BK885" i="3"/>
  <c r="BK891" i="3"/>
  <c r="BK894" i="3"/>
  <c r="BK915" i="3"/>
  <c r="BK455" i="3"/>
  <c r="BK460" i="3"/>
  <c r="BK583" i="3"/>
  <c r="BK682" i="3"/>
  <c r="BK709" i="3"/>
  <c r="BK711" i="3"/>
  <c r="BK713" i="3"/>
  <c r="BK746" i="3"/>
  <c r="BK773" i="3"/>
  <c r="BK775" i="3"/>
  <c r="BK777" i="3"/>
  <c r="BK805" i="3"/>
  <c r="BK810" i="3"/>
  <c r="BK815" i="3"/>
  <c r="BK839" i="3"/>
  <c r="BK841" i="3"/>
  <c r="BK849" i="3"/>
  <c r="BK878" i="3"/>
  <c r="BK890" i="3"/>
  <c r="BK897" i="3"/>
  <c r="BK909" i="3"/>
  <c r="BK921" i="3"/>
  <c r="BK939" i="3"/>
  <c r="BK946" i="3"/>
  <c r="BK953" i="3"/>
  <c r="BK971" i="3"/>
  <c r="BK978" i="3"/>
  <c r="BK985" i="3"/>
  <c r="BK989" i="3"/>
  <c r="BK993" i="3"/>
  <c r="BK997" i="3"/>
  <c r="BK1001" i="3"/>
  <c r="BK1005" i="3"/>
  <c r="BK478" i="3"/>
  <c r="BK515" i="3"/>
  <c r="BK636" i="3"/>
  <c r="BK715" i="3"/>
  <c r="BK779" i="3"/>
  <c r="BK822" i="3"/>
  <c r="BK829" i="3"/>
  <c r="BK851" i="3"/>
  <c r="BK870" i="3"/>
  <c r="BK875" i="3"/>
  <c r="BK899" i="3"/>
  <c r="BK935" i="3"/>
  <c r="BK942" i="3"/>
  <c r="BK949" i="3"/>
  <c r="BK967" i="3"/>
  <c r="BK974" i="3"/>
  <c r="BK981" i="3"/>
  <c r="BK511" i="3"/>
  <c r="BK564" i="3"/>
  <c r="BK600" i="3"/>
  <c r="BK623" i="3"/>
  <c r="BK664" i="3"/>
  <c r="BK672" i="3"/>
  <c r="BK686" i="3"/>
  <c r="BK719" i="3"/>
  <c r="BK721" i="3"/>
  <c r="BK750" i="3"/>
  <c r="BK783" i="3"/>
  <c r="BK785" i="3"/>
  <c r="BK807" i="3"/>
  <c r="BK809" i="3"/>
  <c r="BK817" i="3"/>
  <c r="BK846" i="3"/>
  <c r="BK858" i="3"/>
  <c r="BK865" i="3"/>
  <c r="BK877" i="3"/>
  <c r="BK887" i="3"/>
  <c r="BK901" i="3"/>
  <c r="BK906" i="3"/>
  <c r="BK911" i="3"/>
  <c r="BK914" i="3"/>
  <c r="BK917" i="3"/>
  <c r="BK931" i="3"/>
  <c r="BK938" i="3"/>
  <c r="BK945" i="3"/>
  <c r="BK963" i="3"/>
  <c r="BK970" i="3"/>
  <c r="BK977" i="3"/>
  <c r="BK988" i="3"/>
  <c r="BK486" i="3"/>
  <c r="BK596" i="3"/>
  <c r="BK632" i="3"/>
  <c r="BK660" i="3"/>
  <c r="BK690" i="3"/>
  <c r="BK698" i="3"/>
  <c r="BK727" i="3"/>
  <c r="BK737" i="3"/>
  <c r="BK754" i="3"/>
  <c r="BK762" i="3"/>
  <c r="BK791" i="3"/>
  <c r="BK819" i="3"/>
  <c r="BK838" i="3"/>
  <c r="BK843" i="3"/>
  <c r="BK867" i="3"/>
  <c r="BK882" i="3"/>
  <c r="BK927" i="3"/>
  <c r="BK934" i="3"/>
  <c r="BK941" i="3"/>
  <c r="BK959" i="3"/>
  <c r="BK966" i="3"/>
  <c r="BK973" i="3"/>
  <c r="BK615" i="3"/>
  <c r="BK628" i="3"/>
  <c r="BK656" i="3"/>
  <c r="BK679" i="3"/>
  <c r="BK681" i="3"/>
  <c r="BK714" i="3"/>
  <c r="BK741" i="3"/>
  <c r="BK743" i="3"/>
  <c r="BK745" i="3"/>
  <c r="BK778" i="3"/>
  <c r="BK814" i="3"/>
  <c r="BK826" i="3"/>
  <c r="BK833" i="3"/>
  <c r="BK845" i="3"/>
  <c r="BK855" i="3"/>
  <c r="BK869" i="3"/>
  <c r="BK874" i="3"/>
  <c r="BK879" i="3"/>
  <c r="BK903" i="3"/>
  <c r="BK905" i="3"/>
  <c r="BK923" i="3"/>
  <c r="BK930" i="3"/>
  <c r="BK937" i="3"/>
  <c r="BK955" i="3"/>
  <c r="BK962" i="3"/>
  <c r="BK969" i="3"/>
  <c r="BK987" i="3"/>
  <c r="BK991" i="3"/>
  <c r="BK995" i="3"/>
  <c r="BK999" i="3"/>
  <c r="BK1003" i="3"/>
  <c r="BK652" i="3"/>
  <c r="BK671" i="3"/>
  <c r="BK675" i="3"/>
  <c r="BK683" i="3"/>
  <c r="BK747" i="3"/>
  <c r="BK806" i="3"/>
  <c r="BK811" i="3"/>
  <c r="BK835" i="3"/>
  <c r="BK850" i="3"/>
  <c r="BK886" i="3"/>
  <c r="BK893" i="3"/>
  <c r="BK913" i="3"/>
  <c r="BK919" i="3"/>
  <c r="BK926" i="3"/>
  <c r="BK933" i="3"/>
  <c r="BK951" i="3"/>
  <c r="BK958" i="3"/>
  <c r="BK965" i="3"/>
  <c r="BK983" i="3"/>
  <c r="BK519" i="3"/>
  <c r="BK551" i="3"/>
  <c r="BK620" i="3"/>
  <c r="BK644" i="3"/>
  <c r="BK663" i="3"/>
  <c r="BK687" i="3"/>
  <c r="BK689" i="3"/>
  <c r="BK718" i="3"/>
  <c r="BK751" i="3"/>
  <c r="BK753" i="3"/>
  <c r="BK782" i="3"/>
  <c r="BK801" i="3"/>
  <c r="BK813" i="3"/>
  <c r="BK823" i="3"/>
  <c r="BK837" i="3"/>
  <c r="BK842" i="3"/>
  <c r="BK847" i="3"/>
  <c r="BK871" i="3"/>
  <c r="BK873" i="3"/>
  <c r="BK881" i="3"/>
  <c r="BK910" i="3"/>
  <c r="BK922" i="3"/>
  <c r="BK929" i="3"/>
  <c r="BK947" i="3"/>
  <c r="BK954" i="3"/>
  <c r="BK961" i="3"/>
  <c r="BK979" i="3"/>
  <c r="BK986" i="3"/>
  <c r="BK990" i="3"/>
  <c r="BK994" i="3"/>
  <c r="BK998" i="3"/>
  <c r="BK1002" i="3"/>
  <c r="BK1006" i="3"/>
  <c r="BK1004" i="3"/>
  <c r="BK1000" i="3"/>
  <c r="BK883" i="3"/>
  <c r="BK982" i="3"/>
  <c r="BK975" i="3"/>
  <c r="BL922" i="3"/>
  <c r="BL895" i="3"/>
  <c r="BL873" i="3"/>
  <c r="BL823" i="3"/>
  <c r="BK818" i="3"/>
  <c r="BL813" i="3"/>
  <c r="BK803" i="3"/>
  <c r="BL691" i="3"/>
  <c r="BL556" i="3"/>
  <c r="F20" i="1"/>
  <c r="CH6" i="3"/>
  <c r="CH7" i="3"/>
  <c r="CH8" i="3"/>
  <c r="CH9" i="3"/>
  <c r="CH10" i="3"/>
  <c r="CH11" i="3"/>
  <c r="CH12" i="3"/>
  <c r="CH13" i="3"/>
  <c r="CH14" i="3"/>
  <c r="CH15" i="3"/>
  <c r="CH16" i="3"/>
  <c r="CH17" i="3"/>
  <c r="CH18" i="3"/>
  <c r="CH19" i="3"/>
  <c r="CH20" i="3"/>
  <c r="CH21" i="3"/>
  <c r="CH22" i="3"/>
  <c r="CH23" i="3"/>
  <c r="CH24" i="3"/>
  <c r="CH25" i="3"/>
  <c r="CH26" i="3"/>
  <c r="CH27" i="3"/>
  <c r="CH28" i="3"/>
  <c r="CH29" i="3"/>
  <c r="CH30" i="3"/>
  <c r="CH31" i="3"/>
  <c r="CH32" i="3"/>
  <c r="CH33" i="3"/>
  <c r="CH34" i="3"/>
  <c r="CH35" i="3"/>
  <c r="CH36" i="3"/>
  <c r="CH37" i="3"/>
  <c r="CH38" i="3"/>
  <c r="CH39" i="3"/>
  <c r="CH40" i="3"/>
  <c r="CH41" i="3"/>
  <c r="CH42" i="3"/>
  <c r="CH43" i="3"/>
  <c r="CH44" i="3"/>
  <c r="CH45" i="3"/>
  <c r="CH46" i="3"/>
  <c r="CH47" i="3"/>
  <c r="CH48" i="3"/>
  <c r="CH49" i="3"/>
  <c r="CH50" i="3"/>
  <c r="CH51" i="3"/>
  <c r="CH52" i="3"/>
  <c r="CH53" i="3"/>
  <c r="CH54" i="3"/>
  <c r="CH55" i="3"/>
  <c r="CH56" i="3"/>
  <c r="CH57" i="3"/>
  <c r="CH58" i="3"/>
  <c r="CH59" i="3"/>
  <c r="CH60" i="3"/>
  <c r="CH61" i="3"/>
  <c r="CH62" i="3"/>
  <c r="CH63" i="3"/>
  <c r="CH64" i="3"/>
  <c r="CH65" i="3"/>
  <c r="CH66" i="3"/>
  <c r="CH67" i="3"/>
  <c r="CH68" i="3"/>
  <c r="CH69" i="3"/>
  <c r="CH70" i="3"/>
  <c r="CH71" i="3"/>
  <c r="CH72" i="3"/>
  <c r="CH73" i="3"/>
  <c r="CH74" i="3"/>
  <c r="CH75" i="3"/>
  <c r="CH76" i="3"/>
  <c r="CH77" i="3"/>
  <c r="CH78" i="3"/>
  <c r="CH79" i="3"/>
  <c r="CH80" i="3"/>
  <c r="CH81" i="3"/>
  <c r="CH82" i="3"/>
  <c r="CH83" i="3"/>
  <c r="CH84" i="3"/>
  <c r="CH85" i="3"/>
  <c r="CH86" i="3"/>
  <c r="CH87" i="3"/>
  <c r="CH88" i="3"/>
  <c r="CH89" i="3"/>
  <c r="CH90" i="3"/>
  <c r="CH91" i="3"/>
  <c r="CH157" i="3"/>
  <c r="CH92" i="3"/>
  <c r="CH96" i="3"/>
  <c r="CH100" i="3"/>
  <c r="CH104" i="3"/>
  <c r="CH108" i="3"/>
  <c r="CH112" i="3"/>
  <c r="CH116" i="3"/>
  <c r="CH120" i="3"/>
  <c r="CH95" i="3"/>
  <c r="CH99" i="3"/>
  <c r="CH103" i="3"/>
  <c r="CH107" i="3"/>
  <c r="CH111" i="3"/>
  <c r="CH115" i="3"/>
  <c r="CH119" i="3"/>
  <c r="CH123" i="3"/>
  <c r="CH127" i="3"/>
  <c r="CH131" i="3"/>
  <c r="CH135" i="3"/>
  <c r="CH139" i="3"/>
  <c r="CH143" i="3"/>
  <c r="CH147" i="3"/>
  <c r="CH151" i="3"/>
  <c r="CH155" i="3"/>
  <c r="CH94" i="3"/>
  <c r="CH98" i="3"/>
  <c r="CH102" i="3"/>
  <c r="CH106" i="3"/>
  <c r="CH110" i="3"/>
  <c r="CH114" i="3"/>
  <c r="CH118" i="3"/>
  <c r="CH93" i="3"/>
  <c r="CH97" i="3"/>
  <c r="CH101" i="3"/>
  <c r="CH105" i="3"/>
  <c r="CH109" i="3"/>
  <c r="CH113" i="3"/>
  <c r="CH117" i="3"/>
  <c r="CH121" i="3"/>
  <c r="CH125" i="3"/>
  <c r="CH129" i="3"/>
  <c r="CH133" i="3"/>
  <c r="CH137" i="3"/>
  <c r="CH141" i="3"/>
  <c r="CH145" i="3"/>
  <c r="CH149" i="3"/>
  <c r="CH153" i="3"/>
  <c r="CH158" i="3"/>
  <c r="CH159" i="3"/>
  <c r="CH160" i="3"/>
  <c r="CH161" i="3"/>
  <c r="CH162" i="3"/>
  <c r="CH163" i="3"/>
  <c r="CH164" i="3"/>
  <c r="CH165" i="3"/>
  <c r="CH166" i="3"/>
  <c r="CH167" i="3"/>
  <c r="CH168" i="3"/>
  <c r="CH169" i="3"/>
  <c r="CH170" i="3"/>
  <c r="CH171" i="3"/>
  <c r="CH172" i="3"/>
  <c r="CH173" i="3"/>
  <c r="CH174" i="3"/>
  <c r="CH175" i="3"/>
  <c r="CH176" i="3"/>
  <c r="CH177" i="3"/>
  <c r="CH178" i="3"/>
  <c r="CH179" i="3"/>
  <c r="CH180" i="3"/>
  <c r="CH181" i="3"/>
  <c r="CH182" i="3"/>
  <c r="CH183" i="3"/>
  <c r="CH184" i="3"/>
  <c r="CH185" i="3"/>
  <c r="CH186" i="3"/>
  <c r="CH187" i="3"/>
  <c r="CH188" i="3"/>
  <c r="CH189" i="3"/>
  <c r="CH190" i="3"/>
  <c r="CH191" i="3"/>
  <c r="CH192" i="3"/>
  <c r="CH193" i="3"/>
  <c r="CH194" i="3"/>
  <c r="CH195" i="3"/>
  <c r="CH196" i="3"/>
  <c r="CH197" i="3"/>
  <c r="CH198" i="3"/>
  <c r="CH199" i="3"/>
  <c r="CH200" i="3"/>
  <c r="CH201" i="3"/>
  <c r="CH202" i="3"/>
  <c r="CH203" i="3"/>
  <c r="CH204" i="3"/>
  <c r="CH205" i="3"/>
  <c r="CH206" i="3"/>
  <c r="CH207" i="3"/>
  <c r="CH208" i="3"/>
  <c r="CH209" i="3"/>
  <c r="CH210" i="3"/>
  <c r="CH211" i="3"/>
  <c r="CH212" i="3"/>
  <c r="CH213" i="3"/>
  <c r="CH214" i="3"/>
  <c r="CH215" i="3"/>
  <c r="CH216" i="3"/>
  <c r="CH217" i="3"/>
  <c r="CH218" i="3"/>
  <c r="CH219" i="3"/>
  <c r="CH220" i="3"/>
  <c r="CH221" i="3"/>
  <c r="CH222" i="3"/>
  <c r="CH223" i="3"/>
  <c r="CH126" i="3"/>
  <c r="CH142" i="3"/>
  <c r="CH228" i="3"/>
  <c r="CH236" i="3"/>
  <c r="CH237" i="3"/>
  <c r="CH238" i="3"/>
  <c r="CH239" i="3"/>
  <c r="CH240" i="3"/>
  <c r="CH241" i="3"/>
  <c r="CH242" i="3"/>
  <c r="CH243" i="3"/>
  <c r="CH244" i="3"/>
  <c r="CH245" i="3"/>
  <c r="CH246" i="3"/>
  <c r="CH247" i="3"/>
  <c r="CH248" i="3"/>
  <c r="CH249" i="3"/>
  <c r="CH250" i="3"/>
  <c r="CH251" i="3"/>
  <c r="CH252" i="3"/>
  <c r="CH253" i="3"/>
  <c r="CH254" i="3"/>
  <c r="CH255" i="3"/>
  <c r="CH256" i="3"/>
  <c r="CH257" i="3"/>
  <c r="CH258" i="3"/>
  <c r="CH259" i="3"/>
  <c r="CH260" i="3"/>
  <c r="CH261" i="3"/>
  <c r="CH262" i="3"/>
  <c r="CH263" i="3"/>
  <c r="CH264" i="3"/>
  <c r="CH265" i="3"/>
  <c r="CH266" i="3"/>
  <c r="CH267" i="3"/>
  <c r="CH268" i="3"/>
  <c r="CH269" i="3"/>
  <c r="CH270" i="3"/>
  <c r="CH271" i="3"/>
  <c r="CH272" i="3"/>
  <c r="CH273" i="3"/>
  <c r="CH274" i="3"/>
  <c r="CH275" i="3"/>
  <c r="CH276" i="3"/>
  <c r="CH277" i="3"/>
  <c r="CH278" i="3"/>
  <c r="CH279" i="3"/>
  <c r="CH280" i="3"/>
  <c r="CH281" i="3"/>
  <c r="CH282" i="3"/>
  <c r="CH283" i="3"/>
  <c r="CH284" i="3"/>
  <c r="CH285" i="3"/>
  <c r="CH286" i="3"/>
  <c r="CH287" i="3"/>
  <c r="CH288" i="3"/>
  <c r="CH289" i="3"/>
  <c r="CH290" i="3"/>
  <c r="CH291" i="3"/>
  <c r="CH292" i="3"/>
  <c r="CH293" i="3"/>
  <c r="CH294" i="3"/>
  <c r="CH295" i="3"/>
  <c r="CH296" i="3"/>
  <c r="CH297" i="3"/>
  <c r="CH298" i="3"/>
  <c r="CH299" i="3"/>
  <c r="CH300" i="3"/>
  <c r="CH301" i="3"/>
  <c r="CH302" i="3"/>
  <c r="CH303" i="3"/>
  <c r="CH304" i="3"/>
  <c r="CH305" i="3"/>
  <c r="CH306" i="3"/>
  <c r="CH307" i="3"/>
  <c r="CH308" i="3"/>
  <c r="CH309" i="3"/>
  <c r="CH310" i="3"/>
  <c r="CH311" i="3"/>
  <c r="CH312" i="3"/>
  <c r="CH313" i="3"/>
  <c r="CH314" i="3"/>
  <c r="CH315" i="3"/>
  <c r="CH132" i="3"/>
  <c r="CH148" i="3"/>
  <c r="CH122" i="3"/>
  <c r="CH138" i="3"/>
  <c r="CH154" i="3"/>
  <c r="CH226" i="3"/>
  <c r="CH234" i="3"/>
  <c r="CH128" i="3"/>
  <c r="CH144" i="3"/>
  <c r="CH225" i="3"/>
  <c r="CH233" i="3"/>
  <c r="CH134" i="3"/>
  <c r="CH150" i="3"/>
  <c r="CH224" i="3"/>
  <c r="CH232" i="3"/>
  <c r="CH124" i="3"/>
  <c r="CH140" i="3"/>
  <c r="CH156" i="3"/>
  <c r="CH130" i="3"/>
  <c r="CH146" i="3"/>
  <c r="CH230" i="3"/>
  <c r="CH136" i="3"/>
  <c r="CH152" i="3"/>
  <c r="CH229" i="3"/>
  <c r="CH231" i="3"/>
  <c r="CH227" i="3"/>
  <c r="CH316" i="3"/>
  <c r="CH317" i="3"/>
  <c r="CH318" i="3"/>
  <c r="CH319" i="3"/>
  <c r="CH320" i="3"/>
  <c r="CH321" i="3"/>
  <c r="CH322" i="3"/>
  <c r="CH323" i="3"/>
  <c r="CH324" i="3"/>
  <c r="CH325" i="3"/>
  <c r="CH326" i="3"/>
  <c r="CH327" i="3"/>
  <c r="CH328" i="3"/>
  <c r="CH329" i="3"/>
  <c r="CH330" i="3"/>
  <c r="CH331" i="3"/>
  <c r="CH332" i="3"/>
  <c r="CH333" i="3"/>
  <c r="CH334" i="3"/>
  <c r="CH335" i="3"/>
  <c r="CH336" i="3"/>
  <c r="CH337" i="3"/>
  <c r="CH338" i="3"/>
  <c r="CH339" i="3"/>
  <c r="CH340" i="3"/>
  <c r="CH341" i="3"/>
  <c r="CH342" i="3"/>
  <c r="CH343" i="3"/>
  <c r="CH344" i="3"/>
  <c r="CH345" i="3"/>
  <c r="CH346" i="3"/>
  <c r="CH347" i="3"/>
  <c r="CH348" i="3"/>
  <c r="CH349" i="3"/>
  <c r="CH350" i="3"/>
  <c r="CH351" i="3"/>
  <c r="CH352" i="3"/>
  <c r="CH353" i="3"/>
  <c r="CH354" i="3"/>
  <c r="CH355" i="3"/>
  <c r="CH356" i="3"/>
  <c r="CH357" i="3"/>
  <c r="CH358" i="3"/>
  <c r="CH359" i="3"/>
  <c r="CH360" i="3"/>
  <c r="CH361" i="3"/>
  <c r="CH362" i="3"/>
  <c r="CH363" i="3"/>
  <c r="CH364" i="3"/>
  <c r="CH365" i="3"/>
  <c r="CH366" i="3"/>
  <c r="CH367" i="3"/>
  <c r="CH368" i="3"/>
  <c r="CH369" i="3"/>
  <c r="CH370" i="3"/>
  <c r="CH371" i="3"/>
  <c r="CH372" i="3"/>
  <c r="CH373" i="3"/>
  <c r="CH374" i="3"/>
  <c r="CH375" i="3"/>
  <c r="CH376" i="3"/>
  <c r="CH377" i="3"/>
  <c r="CH378" i="3"/>
  <c r="CH379" i="3"/>
  <c r="CH380" i="3"/>
  <c r="CH381" i="3"/>
  <c r="CH382" i="3"/>
  <c r="CH383" i="3"/>
  <c r="CH384" i="3"/>
  <c r="CH385" i="3"/>
  <c r="CH386" i="3"/>
  <c r="CH387" i="3"/>
  <c r="CH388" i="3"/>
  <c r="CH389" i="3"/>
  <c r="CH390" i="3"/>
  <c r="CH391" i="3"/>
  <c r="CH392" i="3"/>
  <c r="CH393" i="3"/>
  <c r="CH394" i="3"/>
  <c r="CH395" i="3"/>
  <c r="CH235" i="3"/>
  <c r="CH398" i="3"/>
  <c r="CH402" i="3"/>
  <c r="CH406" i="3"/>
  <c r="CH410" i="3"/>
  <c r="CH414" i="3"/>
  <c r="CH418" i="3"/>
  <c r="CH422" i="3"/>
  <c r="CH426" i="3"/>
  <c r="CH430" i="3"/>
  <c r="CH434" i="3"/>
  <c r="CH438" i="3"/>
  <c r="CH442" i="3"/>
  <c r="CH446" i="3"/>
  <c r="CH450" i="3"/>
  <c r="CH397" i="3"/>
  <c r="CH401" i="3"/>
  <c r="CH405" i="3"/>
  <c r="CH409" i="3"/>
  <c r="CH413" i="3"/>
  <c r="CH417" i="3"/>
  <c r="CH421" i="3"/>
  <c r="CH425" i="3"/>
  <c r="CH429" i="3"/>
  <c r="CH433" i="3"/>
  <c r="CH437" i="3"/>
  <c r="CH441" i="3"/>
  <c r="CH445" i="3"/>
  <c r="CH449" i="3"/>
  <c r="CH396" i="3"/>
  <c r="CH400" i="3"/>
  <c r="CH404" i="3"/>
  <c r="CH408" i="3"/>
  <c r="CH412" i="3"/>
  <c r="CH416" i="3"/>
  <c r="CH420" i="3"/>
  <c r="CH424" i="3"/>
  <c r="CH428" i="3"/>
  <c r="CH432" i="3"/>
  <c r="CH436" i="3"/>
  <c r="CH440" i="3"/>
  <c r="CH444" i="3"/>
  <c r="CH448" i="3"/>
  <c r="CH453" i="3"/>
  <c r="CH454" i="3"/>
  <c r="CH455" i="3"/>
  <c r="CH456" i="3"/>
  <c r="CH457" i="3"/>
  <c r="CH458" i="3"/>
  <c r="CH459" i="3"/>
  <c r="CH460" i="3"/>
  <c r="CH461" i="3"/>
  <c r="CH462" i="3"/>
  <c r="CH463" i="3"/>
  <c r="CH464" i="3"/>
  <c r="CH465" i="3"/>
  <c r="CH466" i="3"/>
  <c r="CH467" i="3"/>
  <c r="CH468" i="3"/>
  <c r="CH469" i="3"/>
  <c r="CH470" i="3"/>
  <c r="CH471" i="3"/>
  <c r="CH472" i="3"/>
  <c r="CH473" i="3"/>
  <c r="CH474" i="3"/>
  <c r="CH475" i="3"/>
  <c r="CH476" i="3"/>
  <c r="CH477" i="3"/>
  <c r="CH478" i="3"/>
  <c r="CH479" i="3"/>
  <c r="CH480" i="3"/>
  <c r="CH481" i="3"/>
  <c r="CH482" i="3"/>
  <c r="CH483" i="3"/>
  <c r="CH484" i="3"/>
  <c r="CH485" i="3"/>
  <c r="CH486" i="3"/>
  <c r="CH487" i="3"/>
  <c r="CH488" i="3"/>
  <c r="CH489" i="3"/>
  <c r="CH490" i="3"/>
  <c r="CH491" i="3"/>
  <c r="CH492" i="3"/>
  <c r="CH493" i="3"/>
  <c r="CH494" i="3"/>
  <c r="CH495" i="3"/>
  <c r="CH496" i="3"/>
  <c r="CH497" i="3"/>
  <c r="CH498" i="3"/>
  <c r="CH499" i="3"/>
  <c r="CH500" i="3"/>
  <c r="CH501" i="3"/>
  <c r="CH502" i="3"/>
  <c r="CH503" i="3"/>
  <c r="CH504" i="3"/>
  <c r="CH505" i="3"/>
  <c r="CH506" i="3"/>
  <c r="CH507" i="3"/>
  <c r="CH508" i="3"/>
  <c r="CH509" i="3"/>
  <c r="CH510" i="3"/>
  <c r="CH511" i="3"/>
  <c r="CH512" i="3"/>
  <c r="CH513" i="3"/>
  <c r="CH514" i="3"/>
  <c r="CH515" i="3"/>
  <c r="CH516" i="3"/>
  <c r="CH517" i="3"/>
  <c r="CH518" i="3"/>
  <c r="CH519" i="3"/>
  <c r="CH520" i="3"/>
  <c r="CH521" i="3"/>
  <c r="CH522" i="3"/>
  <c r="CH523" i="3"/>
  <c r="CH524" i="3"/>
  <c r="CH525" i="3"/>
  <c r="CH526" i="3"/>
  <c r="CH527" i="3"/>
  <c r="CH528" i="3"/>
  <c r="CH529" i="3"/>
  <c r="CH530" i="3"/>
  <c r="CH531" i="3"/>
  <c r="CH532" i="3"/>
  <c r="CH533" i="3"/>
  <c r="CH534" i="3"/>
  <c r="CH535" i="3"/>
  <c r="CH536" i="3"/>
  <c r="CH537" i="3"/>
  <c r="CH538" i="3"/>
  <c r="CH539" i="3"/>
  <c r="CH540" i="3"/>
  <c r="CH541" i="3"/>
  <c r="CH542" i="3"/>
  <c r="CH543" i="3"/>
  <c r="CH544" i="3"/>
  <c r="CH545" i="3"/>
  <c r="CH546" i="3"/>
  <c r="CH547" i="3"/>
  <c r="CH548" i="3"/>
  <c r="CH549" i="3"/>
  <c r="CH550" i="3"/>
  <c r="CH551" i="3"/>
  <c r="CH552" i="3"/>
  <c r="CH553" i="3"/>
  <c r="CH554" i="3"/>
  <c r="CH555" i="3"/>
  <c r="CH556" i="3"/>
  <c r="CH403" i="3"/>
  <c r="CH423" i="3"/>
  <c r="CH557" i="3"/>
  <c r="CH565" i="3"/>
  <c r="CH573" i="3"/>
  <c r="CH581" i="3"/>
  <c r="CH589" i="3"/>
  <c r="CH597" i="3"/>
  <c r="CH605" i="3"/>
  <c r="CH411" i="3"/>
  <c r="CH443" i="3"/>
  <c r="CH564" i="3"/>
  <c r="CH572" i="3"/>
  <c r="CH580" i="3"/>
  <c r="CH588" i="3"/>
  <c r="CH596" i="3"/>
  <c r="CH604" i="3"/>
  <c r="CH399" i="3"/>
  <c r="CH431" i="3"/>
  <c r="CH452" i="3"/>
  <c r="CH563" i="3"/>
  <c r="CH571" i="3"/>
  <c r="CH579" i="3"/>
  <c r="CH587" i="3"/>
  <c r="CH595" i="3"/>
  <c r="CH603" i="3"/>
  <c r="CH419" i="3"/>
  <c r="CH562" i="3"/>
  <c r="CH570" i="3"/>
  <c r="CH578" i="3"/>
  <c r="CH586" i="3"/>
  <c r="CH594" i="3"/>
  <c r="CH602" i="3"/>
  <c r="CH407" i="3"/>
  <c r="CH427" i="3"/>
  <c r="CH560" i="3"/>
  <c r="CH568" i="3"/>
  <c r="CH576" i="3"/>
  <c r="CH584" i="3"/>
  <c r="CH592" i="3"/>
  <c r="CH600" i="3"/>
  <c r="CH608" i="3"/>
  <c r="CH609" i="3"/>
  <c r="CH610" i="3"/>
  <c r="CH611" i="3"/>
  <c r="CH612" i="3"/>
  <c r="CH613" i="3"/>
  <c r="CH614" i="3"/>
  <c r="CH615" i="3"/>
  <c r="CH616" i="3"/>
  <c r="CH617" i="3"/>
  <c r="CH618" i="3"/>
  <c r="CH619" i="3"/>
  <c r="CH620" i="3"/>
  <c r="CH621" i="3"/>
  <c r="CH622" i="3"/>
  <c r="CH623" i="3"/>
  <c r="CH624" i="3"/>
  <c r="CH625" i="3"/>
  <c r="CH626" i="3"/>
  <c r="CH627" i="3"/>
  <c r="CH628" i="3"/>
  <c r="CH629" i="3"/>
  <c r="CH630" i="3"/>
  <c r="CH631" i="3"/>
  <c r="CH632" i="3"/>
  <c r="CH633" i="3"/>
  <c r="CH634" i="3"/>
  <c r="CH635" i="3"/>
  <c r="CH636" i="3"/>
  <c r="CH637" i="3"/>
  <c r="CH638" i="3"/>
  <c r="CH639" i="3"/>
  <c r="CH640" i="3"/>
  <c r="CH641" i="3"/>
  <c r="CH642" i="3"/>
  <c r="CH643" i="3"/>
  <c r="CH644" i="3"/>
  <c r="CH645" i="3"/>
  <c r="CH646" i="3"/>
  <c r="CH647" i="3"/>
  <c r="CH648" i="3"/>
  <c r="CH649" i="3"/>
  <c r="CH650" i="3"/>
  <c r="CH651" i="3"/>
  <c r="CH652" i="3"/>
  <c r="CH415" i="3"/>
  <c r="CH447" i="3"/>
  <c r="CH559" i="3"/>
  <c r="CH567" i="3"/>
  <c r="CH575" i="3"/>
  <c r="CH583" i="3"/>
  <c r="CH591" i="3"/>
  <c r="CH599" i="3"/>
  <c r="CH607" i="3"/>
  <c r="CH569" i="3"/>
  <c r="CH585" i="3"/>
  <c r="CH601" i="3"/>
  <c r="CH656" i="3"/>
  <c r="CH657" i="3"/>
  <c r="CH658" i="3"/>
  <c r="CH659" i="3"/>
  <c r="CH660" i="3"/>
  <c r="CH661" i="3"/>
  <c r="CH662" i="3"/>
  <c r="CH663" i="3"/>
  <c r="CH664" i="3"/>
  <c r="CH665" i="3"/>
  <c r="CH666" i="3"/>
  <c r="CH667" i="3"/>
  <c r="CH668" i="3"/>
  <c r="CH669" i="3"/>
  <c r="CH670" i="3"/>
  <c r="CH671" i="3"/>
  <c r="CH672" i="3"/>
  <c r="CH673" i="3"/>
  <c r="CH674" i="3"/>
  <c r="CH675" i="3"/>
  <c r="CH676" i="3"/>
  <c r="CH677" i="3"/>
  <c r="CH678" i="3"/>
  <c r="CH679" i="3"/>
  <c r="CH680" i="3"/>
  <c r="CH681" i="3"/>
  <c r="CH682" i="3"/>
  <c r="CH683" i="3"/>
  <c r="CH684" i="3"/>
  <c r="CH685" i="3"/>
  <c r="CH686" i="3"/>
  <c r="CH687" i="3"/>
  <c r="CH688" i="3"/>
  <c r="CH689" i="3"/>
  <c r="CH690" i="3"/>
  <c r="CH691" i="3"/>
  <c r="CH692" i="3"/>
  <c r="CH693" i="3"/>
  <c r="CH694" i="3"/>
  <c r="CH695" i="3"/>
  <c r="CH696" i="3"/>
  <c r="CH697" i="3"/>
  <c r="CH698" i="3"/>
  <c r="CH699" i="3"/>
  <c r="CH700" i="3"/>
  <c r="CH701" i="3"/>
  <c r="CH702" i="3"/>
  <c r="CH703" i="3"/>
  <c r="CH704" i="3"/>
  <c r="CH705" i="3"/>
  <c r="CH706" i="3"/>
  <c r="CH707" i="3"/>
  <c r="CH708" i="3"/>
  <c r="CH709" i="3"/>
  <c r="CH710" i="3"/>
  <c r="CH711" i="3"/>
  <c r="CH712" i="3"/>
  <c r="CH713" i="3"/>
  <c r="CH714" i="3"/>
  <c r="CH715" i="3"/>
  <c r="CH716" i="3"/>
  <c r="CH717" i="3"/>
  <c r="CH718" i="3"/>
  <c r="CH719" i="3"/>
  <c r="CH720" i="3"/>
  <c r="CH721" i="3"/>
  <c r="CH722" i="3"/>
  <c r="CH558" i="3"/>
  <c r="CH574" i="3"/>
  <c r="CH590" i="3"/>
  <c r="CH606" i="3"/>
  <c r="CH655" i="3"/>
  <c r="CH439" i="3"/>
  <c r="CH561" i="3"/>
  <c r="CH577" i="3"/>
  <c r="CH593" i="3"/>
  <c r="CH654" i="3"/>
  <c r="CH435" i="3"/>
  <c r="CH566" i="3"/>
  <c r="CH582" i="3"/>
  <c r="CH598" i="3"/>
  <c r="CH723" i="3"/>
  <c r="CH724" i="3"/>
  <c r="CH725" i="3"/>
  <c r="CH726" i="3"/>
  <c r="CH727" i="3"/>
  <c r="CH728" i="3"/>
  <c r="CH729" i="3"/>
  <c r="CH730" i="3"/>
  <c r="CH731" i="3"/>
  <c r="CH732" i="3"/>
  <c r="CH733" i="3"/>
  <c r="CH734" i="3"/>
  <c r="CH735" i="3"/>
  <c r="CH736" i="3"/>
  <c r="CH737" i="3"/>
  <c r="CH738" i="3"/>
  <c r="CH739" i="3"/>
  <c r="CH740" i="3"/>
  <c r="CH741" i="3"/>
  <c r="CH742" i="3"/>
  <c r="CH743" i="3"/>
  <c r="CH744" i="3"/>
  <c r="CH745" i="3"/>
  <c r="CH746" i="3"/>
  <c r="CH747" i="3"/>
  <c r="CH748" i="3"/>
  <c r="CH749" i="3"/>
  <c r="CH750" i="3"/>
  <c r="CH751" i="3"/>
  <c r="CH752" i="3"/>
  <c r="CH753" i="3"/>
  <c r="CH754" i="3"/>
  <c r="CH755" i="3"/>
  <c r="CH756" i="3"/>
  <c r="CH757" i="3"/>
  <c r="CH758" i="3"/>
  <c r="CH759" i="3"/>
  <c r="CH760" i="3"/>
  <c r="CH761" i="3"/>
  <c r="CH762" i="3"/>
  <c r="CH763" i="3"/>
  <c r="CH764" i="3"/>
  <c r="CH765" i="3"/>
  <c r="CH766" i="3"/>
  <c r="CH767" i="3"/>
  <c r="CH768" i="3"/>
  <c r="CH769" i="3"/>
  <c r="CH770" i="3"/>
  <c r="CH771" i="3"/>
  <c r="CH772" i="3"/>
  <c r="CH773" i="3"/>
  <c r="CH774" i="3"/>
  <c r="CH775" i="3"/>
  <c r="CH776" i="3"/>
  <c r="CH777" i="3"/>
  <c r="CH778" i="3"/>
  <c r="CH779" i="3"/>
  <c r="CH780" i="3"/>
  <c r="CH781" i="3"/>
  <c r="CH782" i="3"/>
  <c r="CH783" i="3"/>
  <c r="CH784" i="3"/>
  <c r="CH785" i="3"/>
  <c r="CH786" i="3"/>
  <c r="CH787" i="3"/>
  <c r="CH788" i="3"/>
  <c r="CH789" i="3"/>
  <c r="CH790" i="3"/>
  <c r="CH791" i="3"/>
  <c r="CH792" i="3"/>
  <c r="CH793" i="3"/>
  <c r="CH794" i="3"/>
  <c r="CH795" i="3"/>
  <c r="CH796" i="3"/>
  <c r="CH797" i="3"/>
  <c r="CH798" i="3"/>
  <c r="CH799" i="3"/>
  <c r="CH800" i="3"/>
  <c r="CH801" i="3"/>
  <c r="CH802" i="3"/>
  <c r="CH803" i="3"/>
  <c r="CH804" i="3"/>
  <c r="CH805" i="3"/>
  <c r="CH806" i="3"/>
  <c r="CH807" i="3"/>
  <c r="CH808" i="3"/>
  <c r="CH809" i="3"/>
  <c r="CH810" i="3"/>
  <c r="CH811" i="3"/>
  <c r="CH812" i="3"/>
  <c r="CH813" i="3"/>
  <c r="CH814" i="3"/>
  <c r="CH815" i="3"/>
  <c r="CH816" i="3"/>
  <c r="CH817" i="3"/>
  <c r="CH818" i="3"/>
  <c r="CH819" i="3"/>
  <c r="CH820" i="3"/>
  <c r="CH821" i="3"/>
  <c r="CH822" i="3"/>
  <c r="CH823" i="3"/>
  <c r="CH824" i="3"/>
  <c r="CH825" i="3"/>
  <c r="CH826" i="3"/>
  <c r="CH827" i="3"/>
  <c r="CH828" i="3"/>
  <c r="CH829" i="3"/>
  <c r="CH830" i="3"/>
  <c r="CH831" i="3"/>
  <c r="CH832" i="3"/>
  <c r="CH833" i="3"/>
  <c r="CH834" i="3"/>
  <c r="CH835" i="3"/>
  <c r="CH836" i="3"/>
  <c r="CH837" i="3"/>
  <c r="CH838" i="3"/>
  <c r="CH839" i="3"/>
  <c r="CH840" i="3"/>
  <c r="CH841" i="3"/>
  <c r="CH842" i="3"/>
  <c r="CH843" i="3"/>
  <c r="CH844" i="3"/>
  <c r="CH845" i="3"/>
  <c r="CH846" i="3"/>
  <c r="CH847" i="3"/>
  <c r="CH848" i="3"/>
  <c r="CH849" i="3"/>
  <c r="CH850" i="3"/>
  <c r="CH851" i="3"/>
  <c r="CH852" i="3"/>
  <c r="CH853" i="3"/>
  <c r="CH854" i="3"/>
  <c r="CH855" i="3"/>
  <c r="CH856" i="3"/>
  <c r="CH857" i="3"/>
  <c r="CH858" i="3"/>
  <c r="CH859" i="3"/>
  <c r="CH860" i="3"/>
  <c r="CH861" i="3"/>
  <c r="CH862" i="3"/>
  <c r="CH863" i="3"/>
  <c r="CH864" i="3"/>
  <c r="CH865" i="3"/>
  <c r="CH866" i="3"/>
  <c r="CH867" i="3"/>
  <c r="CH868" i="3"/>
  <c r="CH869" i="3"/>
  <c r="CH870" i="3"/>
  <c r="CH871" i="3"/>
  <c r="CH872" i="3"/>
  <c r="CH873" i="3"/>
  <c r="CH451" i="3"/>
  <c r="CH653" i="3"/>
  <c r="CH874" i="3"/>
  <c r="CH875" i="3"/>
  <c r="CH876" i="3"/>
  <c r="CH877" i="3"/>
  <c r="CH878" i="3"/>
  <c r="CH879" i="3"/>
  <c r="CH880" i="3"/>
  <c r="CH881" i="3"/>
  <c r="CH882" i="3"/>
  <c r="CH883" i="3"/>
  <c r="CH884" i="3"/>
  <c r="CH885" i="3"/>
  <c r="CH886" i="3"/>
  <c r="CH887" i="3"/>
  <c r="CH888" i="3"/>
  <c r="CH889" i="3"/>
  <c r="CH890" i="3"/>
  <c r="CH891" i="3"/>
  <c r="CH892" i="3"/>
  <c r="CH893" i="3"/>
  <c r="CH894" i="3"/>
  <c r="CH895" i="3"/>
  <c r="CH896" i="3"/>
  <c r="CH897" i="3"/>
  <c r="CH898" i="3"/>
  <c r="CH899" i="3"/>
  <c r="CH900" i="3"/>
  <c r="CH901" i="3"/>
  <c r="CH902" i="3"/>
  <c r="CH903" i="3"/>
  <c r="CH904" i="3"/>
  <c r="CH905" i="3"/>
  <c r="CH906" i="3"/>
  <c r="CH907" i="3"/>
  <c r="CH908" i="3"/>
  <c r="CH909" i="3"/>
  <c r="CH910" i="3"/>
  <c r="CH911" i="3"/>
  <c r="CH912" i="3"/>
  <c r="CH913" i="3"/>
  <c r="CH914" i="3"/>
  <c r="CH915" i="3"/>
  <c r="CH916" i="3"/>
  <c r="CH917" i="3"/>
  <c r="CH918" i="3"/>
  <c r="CH919" i="3"/>
  <c r="CH920" i="3"/>
  <c r="CH921" i="3"/>
  <c r="CH922" i="3"/>
  <c r="CH923" i="3"/>
  <c r="CH924" i="3"/>
  <c r="CH925" i="3"/>
  <c r="CH926" i="3"/>
  <c r="CH927" i="3"/>
  <c r="CH928" i="3"/>
  <c r="CH929" i="3"/>
  <c r="CH930" i="3"/>
  <c r="CH931" i="3"/>
  <c r="CH932" i="3"/>
  <c r="CH933" i="3"/>
  <c r="CH934" i="3"/>
  <c r="CH935" i="3"/>
  <c r="CH936" i="3"/>
  <c r="CH937" i="3"/>
  <c r="CH938" i="3"/>
  <c r="CH939" i="3"/>
  <c r="CH940" i="3"/>
  <c r="CH941" i="3"/>
  <c r="CH942" i="3"/>
  <c r="CH943" i="3"/>
  <c r="CH944" i="3"/>
  <c r="CH945" i="3"/>
  <c r="CH946" i="3"/>
  <c r="CH947" i="3"/>
  <c r="CH948" i="3"/>
  <c r="CH949" i="3"/>
  <c r="CH950" i="3"/>
  <c r="CH951" i="3"/>
  <c r="CH952" i="3"/>
  <c r="CH953" i="3"/>
  <c r="CH954" i="3"/>
  <c r="CH955" i="3"/>
  <c r="CH956" i="3"/>
  <c r="CH957" i="3"/>
  <c r="CH958" i="3"/>
  <c r="CH959" i="3"/>
  <c r="CH960" i="3"/>
  <c r="CH961" i="3"/>
  <c r="CH962" i="3"/>
  <c r="CH963" i="3"/>
  <c r="CH964" i="3"/>
  <c r="CH965" i="3"/>
  <c r="CH966" i="3"/>
  <c r="CH967" i="3"/>
  <c r="CH968" i="3"/>
  <c r="CH969" i="3"/>
  <c r="CH970" i="3"/>
  <c r="CH971" i="3"/>
  <c r="CH972" i="3"/>
  <c r="CH973" i="3"/>
  <c r="CH974" i="3"/>
  <c r="CH975" i="3"/>
  <c r="CH976" i="3"/>
  <c r="CH977" i="3"/>
  <c r="CH978" i="3"/>
  <c r="CH979" i="3"/>
  <c r="CH980" i="3"/>
  <c r="CH981" i="3"/>
  <c r="CH982" i="3"/>
  <c r="CH983" i="3"/>
  <c r="CH984" i="3"/>
  <c r="CH985" i="3"/>
  <c r="CH986" i="3"/>
  <c r="CH987" i="3"/>
  <c r="CH988" i="3"/>
  <c r="CH989" i="3"/>
  <c r="CH990" i="3"/>
  <c r="CH991" i="3"/>
  <c r="CH992" i="3"/>
  <c r="CH993" i="3"/>
  <c r="CH994" i="3"/>
  <c r="CH995" i="3"/>
  <c r="CH996" i="3"/>
  <c r="CH997" i="3"/>
  <c r="CH998" i="3"/>
  <c r="CH999" i="3"/>
  <c r="CH1000" i="3"/>
  <c r="CH1001" i="3"/>
  <c r="CH1002" i="3"/>
  <c r="CH1003" i="3"/>
  <c r="CH1004" i="3"/>
  <c r="CH1005" i="3"/>
  <c r="CH1006" i="3"/>
  <c r="AR11" i="2"/>
  <c r="AS11" i="2" s="1"/>
  <c r="AR19" i="2"/>
  <c r="AS19" i="2" s="1"/>
  <c r="AR27" i="2"/>
  <c r="AS27" i="2" s="1"/>
  <c r="BJ9" i="2"/>
  <c r="BK9" i="2" s="1"/>
  <c r="BI8" i="3" s="1"/>
  <c r="BJ14" i="2"/>
  <c r="BK14" i="2" s="1"/>
  <c r="BI13" i="3" s="1"/>
  <c r="BJ27" i="2"/>
  <c r="BK27" i="2" s="1"/>
  <c r="BI26" i="3" s="1"/>
  <c r="AT8" i="2"/>
  <c r="AR13" i="2"/>
  <c r="AS13" i="2" s="1"/>
  <c r="AR21" i="2"/>
  <c r="AS21" i="2" s="1"/>
  <c r="AR29" i="2"/>
  <c r="AS29" i="2" s="1"/>
  <c r="BJ19" i="2"/>
  <c r="BK19" i="2" s="1"/>
  <c r="BI18" i="3" s="1"/>
  <c r="BJ28" i="2"/>
  <c r="BK28" i="2" s="1"/>
  <c r="BI27" i="3" s="1"/>
  <c r="AR14" i="2"/>
  <c r="AS14" i="2" s="1"/>
  <c r="AR22" i="2"/>
  <c r="AS22" i="2" s="1"/>
  <c r="AR30" i="2"/>
  <c r="AS30" i="2" s="1"/>
  <c r="BJ15" i="2"/>
  <c r="BK15" i="2" s="1"/>
  <c r="BI14" i="3" s="1"/>
  <c r="BJ24" i="2"/>
  <c r="BK24" i="2" s="1"/>
  <c r="BI23" i="3" s="1"/>
  <c r="BJ29" i="2"/>
  <c r="BK29" i="2" s="1"/>
  <c r="BI28" i="3" s="1"/>
  <c r="AJ8" i="2"/>
  <c r="DE7" i="3" s="1"/>
  <c r="AR15" i="2"/>
  <c r="AS15" i="2" s="1"/>
  <c r="BJ11" i="2"/>
  <c r="BK11" i="2" s="1"/>
  <c r="BI10" i="3" s="1"/>
  <c r="BJ20" i="2"/>
  <c r="BK20" i="2" s="1"/>
  <c r="BI19" i="3" s="1"/>
  <c r="BJ25" i="2"/>
  <c r="BK25" i="2" s="1"/>
  <c r="BI24" i="3" s="1"/>
  <c r="BJ30" i="2"/>
  <c r="BK30" i="2" s="1"/>
  <c r="BI29" i="3" s="1"/>
  <c r="AJ31" i="2"/>
  <c r="DE30" i="3" s="1"/>
  <c r="AK31" i="2"/>
  <c r="DF30" i="3" s="1"/>
  <c r="AR7" i="2"/>
  <c r="AR23" i="2"/>
  <c r="AS23" i="2" s="1"/>
  <c r="AR8" i="2"/>
  <c r="AS8" i="2" s="1"/>
  <c r="AR16" i="2"/>
  <c r="AS16" i="2" s="1"/>
  <c r="AR24" i="2"/>
  <c r="AS24" i="2" s="1"/>
  <c r="BJ7" i="2"/>
  <c r="BJ16" i="2"/>
  <c r="BK16" i="2" s="1"/>
  <c r="BI15" i="3" s="1"/>
  <c r="BJ21" i="2"/>
  <c r="BK21" i="2" s="1"/>
  <c r="BI20" i="3" s="1"/>
  <c r="BJ26" i="2"/>
  <c r="BK26" i="2" s="1"/>
  <c r="BI25" i="3" s="1"/>
  <c r="AR9" i="2"/>
  <c r="AS9" i="2" s="1"/>
  <c r="AR17" i="2"/>
  <c r="AS17" i="2" s="1"/>
  <c r="AR25" i="2"/>
  <c r="AS25" i="2" s="1"/>
  <c r="BJ12" i="2"/>
  <c r="BK12" i="2" s="1"/>
  <c r="BI11" i="3" s="1"/>
  <c r="BJ17" i="2"/>
  <c r="BK17" i="2" s="1"/>
  <c r="BI16" i="3" s="1"/>
  <c r="BJ22" i="2"/>
  <c r="BK22" i="2" s="1"/>
  <c r="BI21" i="3" s="1"/>
  <c r="AT31" i="2"/>
  <c r="AI7" i="2"/>
  <c r="AI13" i="2"/>
  <c r="AI28" i="2"/>
  <c r="AI20" i="2"/>
  <c r="AI12" i="2"/>
  <c r="AI23" i="2"/>
  <c r="AI21" i="2"/>
  <c r="AI27" i="2"/>
  <c r="AI19" i="2"/>
  <c r="AI11" i="2"/>
  <c r="AI15" i="2"/>
  <c r="AI14" i="2"/>
  <c r="AI29" i="2"/>
  <c r="AI26" i="2"/>
  <c r="AI18" i="2"/>
  <c r="AI10" i="2"/>
  <c r="AI30" i="2"/>
  <c r="AI25" i="2"/>
  <c r="AI17" i="2"/>
  <c r="AI9" i="2"/>
  <c r="AI22" i="2"/>
  <c r="AI24" i="2"/>
  <c r="AI16" i="2"/>
  <c r="CI24" i="3" l="1"/>
  <c r="BM24" i="3"/>
  <c r="CI15" i="3"/>
  <c r="BM15" i="3"/>
  <c r="CI21" i="3"/>
  <c r="BM21" i="3"/>
  <c r="CI25" i="3"/>
  <c r="BM25" i="3"/>
  <c r="CI16" i="3"/>
  <c r="BM16" i="3"/>
  <c r="CI7" i="3"/>
  <c r="BM7" i="3"/>
  <c r="CI13" i="3"/>
  <c r="BM13" i="3"/>
  <c r="CI17" i="3"/>
  <c r="BM17" i="3"/>
  <c r="CI8" i="3"/>
  <c r="BM8" i="3"/>
  <c r="CI22" i="3"/>
  <c r="BM22" i="3"/>
  <c r="CI26" i="3"/>
  <c r="BM26" i="3"/>
  <c r="CI27" i="3"/>
  <c r="BM27" i="3"/>
  <c r="CI9" i="3"/>
  <c r="BM9" i="3"/>
  <c r="CI14" i="3"/>
  <c r="BM14" i="3"/>
  <c r="CJ30" i="3"/>
  <c r="BN30" i="3"/>
  <c r="CI28" i="3"/>
  <c r="BM28" i="3"/>
  <c r="CI18" i="3"/>
  <c r="BM18" i="3"/>
  <c r="CI20" i="3"/>
  <c r="BM20" i="3"/>
  <c r="CI10" i="3"/>
  <c r="BM10" i="3"/>
  <c r="CI19" i="3"/>
  <c r="BM19" i="3"/>
  <c r="CI12" i="3"/>
  <c r="BM12" i="3"/>
  <c r="CI23" i="3"/>
  <c r="BM23" i="3"/>
  <c r="CI29" i="3"/>
  <c r="BM29" i="3"/>
  <c r="CJ7" i="3"/>
  <c r="BN7" i="3"/>
  <c r="CI11" i="3"/>
  <c r="BM11" i="3"/>
  <c r="T6" i="3"/>
  <c r="Q6" i="3" s="1"/>
  <c r="V6" i="3" s="1"/>
  <c r="DT6" i="3"/>
  <c r="DQ6" i="3" s="1"/>
  <c r="DV6" i="3" s="1"/>
  <c r="DU6" i="3"/>
  <c r="CN6" i="3"/>
  <c r="CK6" i="3" s="1"/>
  <c r="CO6" i="3"/>
  <c r="DL6" i="3"/>
  <c r="DI6" i="3" s="1"/>
  <c r="DN6" i="3" s="1"/>
  <c r="DM6" i="3"/>
  <c r="U6" i="3"/>
  <c r="CV6" i="3"/>
  <c r="CW6" i="3"/>
  <c r="BB28" i="2"/>
  <c r="BC28" i="2"/>
  <c r="BB20" i="2"/>
  <c r="BC20" i="2"/>
  <c r="BB22" i="2"/>
  <c r="BC22" i="2"/>
  <c r="BB26" i="2"/>
  <c r="BC26" i="2"/>
  <c r="BB18" i="2"/>
  <c r="BC18" i="2"/>
  <c r="BB19" i="2"/>
  <c r="BC19" i="2"/>
  <c r="BB12" i="2"/>
  <c r="BC12" i="2"/>
  <c r="BB24" i="2"/>
  <c r="BC24" i="2"/>
  <c r="BB10" i="2"/>
  <c r="BC10" i="2"/>
  <c r="BB11" i="2"/>
  <c r="BC11" i="2"/>
  <c r="BC23" i="2"/>
  <c r="BB23" i="2"/>
  <c r="BB16" i="2"/>
  <c r="BC16" i="2"/>
  <c r="BB27" i="2"/>
  <c r="BC27" i="2"/>
  <c r="BB25" i="2"/>
  <c r="BC25" i="2"/>
  <c r="BC15" i="2"/>
  <c r="BB15" i="2"/>
  <c r="BB29" i="2"/>
  <c r="BC29" i="2"/>
  <c r="BB14" i="2"/>
  <c r="BC14" i="2"/>
  <c r="BB17" i="2"/>
  <c r="BC17" i="2"/>
  <c r="BB7" i="2"/>
  <c r="BC7" i="2"/>
  <c r="BB21" i="2"/>
  <c r="BC21" i="2"/>
  <c r="BB8" i="2"/>
  <c r="BC8" i="2"/>
  <c r="BB30" i="2"/>
  <c r="BC30" i="2"/>
  <c r="BB9" i="2"/>
  <c r="BC9" i="2"/>
  <c r="BC13" i="2"/>
  <c r="BB13" i="2"/>
  <c r="O16" i="2"/>
  <c r="O18" i="2"/>
  <c r="P18" i="2" s="1"/>
  <c r="BK8" i="2"/>
  <c r="BI7" i="3" s="1"/>
  <c r="BK10" i="2"/>
  <c r="BI9" i="3" s="1"/>
  <c r="AB14" i="2"/>
  <c r="O22" i="2"/>
  <c r="AB15" i="2"/>
  <c r="O20" i="2"/>
  <c r="P20" i="2" s="1"/>
  <c r="BK7" i="2"/>
  <c r="BI6" i="3" s="1"/>
  <c r="AB28" i="2"/>
  <c r="D25" i="2"/>
  <c r="F25" i="2" s="1"/>
  <c r="P25" i="2"/>
  <c r="D13" i="2"/>
  <c r="AB10" i="2"/>
  <c r="AA28" i="2"/>
  <c r="P21" i="2"/>
  <c r="P19" i="2"/>
  <c r="P31" i="2"/>
  <c r="P24" i="2"/>
  <c r="AB25" i="2"/>
  <c r="AB29" i="2"/>
  <c r="P14" i="2"/>
  <c r="P10" i="2"/>
  <c r="D29" i="2"/>
  <c r="AB24" i="2"/>
  <c r="AB20" i="2"/>
  <c r="P9" i="2"/>
  <c r="P12" i="2"/>
  <c r="AB23" i="2"/>
  <c r="AB13" i="2"/>
  <c r="AB9" i="2"/>
  <c r="P11" i="2"/>
  <c r="AB18" i="2"/>
  <c r="F31" i="2"/>
  <c r="AB16" i="2"/>
  <c r="AB11" i="2"/>
  <c r="AA23" i="2"/>
  <c r="AA15" i="2"/>
  <c r="P13" i="2"/>
  <c r="P27" i="2"/>
  <c r="P17" i="2"/>
  <c r="C7" i="2"/>
  <c r="AB27" i="2"/>
  <c r="AB22" i="2"/>
  <c r="P28" i="2"/>
  <c r="P26" i="2"/>
  <c r="P30" i="2"/>
  <c r="AA9" i="2"/>
  <c r="AA16" i="2"/>
  <c r="AA11" i="2"/>
  <c r="AA18" i="2"/>
  <c r="AA27" i="2"/>
  <c r="AA22" i="2"/>
  <c r="AA14" i="2"/>
  <c r="AA10" i="2"/>
  <c r="AA29" i="2"/>
  <c r="AA25" i="2"/>
  <c r="AA13" i="2"/>
  <c r="AA24" i="2"/>
  <c r="AA20" i="2"/>
  <c r="C10" i="2"/>
  <c r="C29" i="2"/>
  <c r="C18" i="2"/>
  <c r="C26" i="2"/>
  <c r="C12" i="2"/>
  <c r="C17" i="2"/>
  <c r="C20" i="2"/>
  <c r="C13" i="2"/>
  <c r="C28" i="2"/>
  <c r="C14" i="2"/>
  <c r="C27" i="2"/>
  <c r="C16" i="2"/>
  <c r="C21" i="2"/>
  <c r="C24" i="2"/>
  <c r="C19" i="2"/>
  <c r="C22" i="2"/>
  <c r="E31" i="2"/>
  <c r="D17" i="2"/>
  <c r="BL17" i="2"/>
  <c r="BJ16" i="3" s="1"/>
  <c r="BL15" i="2"/>
  <c r="BJ14" i="3" s="1"/>
  <c r="BL28" i="2"/>
  <c r="BJ27" i="3" s="1"/>
  <c r="D28" i="2"/>
  <c r="BL25" i="2"/>
  <c r="BJ24" i="3" s="1"/>
  <c r="BL11" i="2"/>
  <c r="BJ10" i="3" s="1"/>
  <c r="BL13" i="2"/>
  <c r="BJ12" i="3" s="1"/>
  <c r="BL9" i="2"/>
  <c r="BJ8" i="3" s="1"/>
  <c r="D9" i="2"/>
  <c r="BL30" i="2"/>
  <c r="BJ29" i="3" s="1"/>
  <c r="D30" i="2"/>
  <c r="BL19" i="2"/>
  <c r="BJ18" i="3" s="1"/>
  <c r="BL7" i="2"/>
  <c r="BJ6" i="3" s="1"/>
  <c r="D7" i="2"/>
  <c r="D14" i="2"/>
  <c r="BL14" i="2"/>
  <c r="BJ13" i="3" s="1"/>
  <c r="BL20" i="2"/>
  <c r="BJ19" i="3" s="1"/>
  <c r="D20" i="2"/>
  <c r="D10" i="2"/>
  <c r="BL10" i="2"/>
  <c r="BJ9" i="3" s="1"/>
  <c r="BL27" i="2"/>
  <c r="BJ26" i="3" s="1"/>
  <c r="BL16" i="2"/>
  <c r="BJ15" i="3" s="1"/>
  <c r="D16" i="2"/>
  <c r="D18" i="2"/>
  <c r="BL18" i="2"/>
  <c r="BJ17" i="3" s="1"/>
  <c r="BL24" i="2"/>
  <c r="BJ23" i="3" s="1"/>
  <c r="D24" i="2"/>
  <c r="BL26" i="2"/>
  <c r="BJ25" i="3" s="1"/>
  <c r="D26" i="2"/>
  <c r="BL23" i="2"/>
  <c r="BJ22" i="3" s="1"/>
  <c r="BL21" i="2"/>
  <c r="BJ20" i="3" s="1"/>
  <c r="D21" i="2"/>
  <c r="D22" i="2"/>
  <c r="BL22" i="2"/>
  <c r="BJ21" i="3" s="1"/>
  <c r="BL29" i="2"/>
  <c r="BJ28" i="3" s="1"/>
  <c r="BL12" i="2"/>
  <c r="BJ11" i="3" s="1"/>
  <c r="D12" i="2"/>
  <c r="BS6" i="3"/>
  <c r="BR6" i="3"/>
  <c r="A9" i="3"/>
  <c r="B8" i="3"/>
  <c r="CG24" i="3"/>
  <c r="CG32" i="3"/>
  <c r="CG40" i="3"/>
  <c r="CG48" i="3"/>
  <c r="CG56" i="3"/>
  <c r="CG64" i="3"/>
  <c r="CG72" i="3"/>
  <c r="CG80" i="3"/>
  <c r="CG88" i="3"/>
  <c r="CG9" i="3"/>
  <c r="CG13" i="3"/>
  <c r="CG17" i="3"/>
  <c r="CG23" i="3"/>
  <c r="CG31" i="3"/>
  <c r="CG39" i="3"/>
  <c r="CG47" i="3"/>
  <c r="CG55" i="3"/>
  <c r="CG63" i="3"/>
  <c r="CG71" i="3"/>
  <c r="CG79" i="3"/>
  <c r="CG22" i="3"/>
  <c r="CG30" i="3"/>
  <c r="CG38" i="3"/>
  <c r="CG46" i="3"/>
  <c r="CG54" i="3"/>
  <c r="CG62" i="3"/>
  <c r="CG70" i="3"/>
  <c r="CG78" i="3"/>
  <c r="CG86" i="3"/>
  <c r="CG8" i="3"/>
  <c r="CG12" i="3"/>
  <c r="CG16" i="3"/>
  <c r="CG21" i="3"/>
  <c r="CG29" i="3"/>
  <c r="CG37" i="3"/>
  <c r="CG45" i="3"/>
  <c r="CG53" i="3"/>
  <c r="CG61" i="3"/>
  <c r="CG69" i="3"/>
  <c r="CG77" i="3"/>
  <c r="CG85" i="3"/>
  <c r="CG20" i="3"/>
  <c r="CG28" i="3"/>
  <c r="CG36" i="3"/>
  <c r="CG44" i="3"/>
  <c r="CG52" i="3"/>
  <c r="CG60" i="3"/>
  <c r="CG68" i="3"/>
  <c r="CG76" i="3"/>
  <c r="CG84" i="3"/>
  <c r="CG92" i="3"/>
  <c r="CG93" i="3"/>
  <c r="CG94" i="3"/>
  <c r="CG95" i="3"/>
  <c r="CG96" i="3"/>
  <c r="CG97" i="3"/>
  <c r="CG98" i="3"/>
  <c r="CG99" i="3"/>
  <c r="CG100" i="3"/>
  <c r="CG101" i="3"/>
  <c r="CG102" i="3"/>
  <c r="CG103" i="3"/>
  <c r="CG104" i="3"/>
  <c r="CG105" i="3"/>
  <c r="CG106" i="3"/>
  <c r="CG107" i="3"/>
  <c r="CG108" i="3"/>
  <c r="CG109" i="3"/>
  <c r="CG110" i="3"/>
  <c r="CG111" i="3"/>
  <c r="CG112" i="3"/>
  <c r="CG113" i="3"/>
  <c r="CG114" i="3"/>
  <c r="CG115" i="3"/>
  <c r="CG116" i="3"/>
  <c r="CG117" i="3"/>
  <c r="CG118" i="3"/>
  <c r="CG119" i="3"/>
  <c r="CG120" i="3"/>
  <c r="CG121" i="3"/>
  <c r="CG122" i="3"/>
  <c r="CG123" i="3"/>
  <c r="CG124" i="3"/>
  <c r="CG125" i="3"/>
  <c r="CG126" i="3"/>
  <c r="CG127" i="3"/>
  <c r="CG128" i="3"/>
  <c r="CG129" i="3"/>
  <c r="CG130" i="3"/>
  <c r="CG131" i="3"/>
  <c r="CG132" i="3"/>
  <c r="CG133" i="3"/>
  <c r="CG134" i="3"/>
  <c r="CG135" i="3"/>
  <c r="CG136" i="3"/>
  <c r="CG137" i="3"/>
  <c r="CG138" i="3"/>
  <c r="CG139" i="3"/>
  <c r="CG140" i="3"/>
  <c r="CG141" i="3"/>
  <c r="CG142" i="3"/>
  <c r="CG143" i="3"/>
  <c r="CG144" i="3"/>
  <c r="CG145" i="3"/>
  <c r="CG146" i="3"/>
  <c r="CG147" i="3"/>
  <c r="CG148" i="3"/>
  <c r="CG149" i="3"/>
  <c r="CG150" i="3"/>
  <c r="CG151" i="3"/>
  <c r="CG152" i="3"/>
  <c r="CG153" i="3"/>
  <c r="CG154" i="3"/>
  <c r="CG155" i="3"/>
  <c r="CG156" i="3"/>
  <c r="CG157" i="3"/>
  <c r="CG158" i="3"/>
  <c r="CG7" i="3"/>
  <c r="CG11" i="3"/>
  <c r="CG15" i="3"/>
  <c r="CG19" i="3"/>
  <c r="CG27" i="3"/>
  <c r="CG35" i="3"/>
  <c r="CG43" i="3"/>
  <c r="CG51" i="3"/>
  <c r="CG59" i="3"/>
  <c r="CG67" i="3"/>
  <c r="CG75" i="3"/>
  <c r="CG26" i="3"/>
  <c r="CG34" i="3"/>
  <c r="CG42" i="3"/>
  <c r="CG50" i="3"/>
  <c r="CG58" i="3"/>
  <c r="CG66" i="3"/>
  <c r="CG74" i="3"/>
  <c r="CG82" i="3"/>
  <c r="CG90" i="3"/>
  <c r="CG10" i="3"/>
  <c r="CG14" i="3"/>
  <c r="CG18" i="3"/>
  <c r="CG25" i="3"/>
  <c r="CG33" i="3"/>
  <c r="CG41" i="3"/>
  <c r="CG49" i="3"/>
  <c r="CG57" i="3"/>
  <c r="CG65" i="3"/>
  <c r="CG73" i="3"/>
  <c r="CG81" i="3"/>
  <c r="CG89" i="3"/>
  <c r="CG91" i="3"/>
  <c r="CG87" i="3"/>
  <c r="CG159" i="3"/>
  <c r="CG160" i="3"/>
  <c r="CG161" i="3"/>
  <c r="CG162" i="3"/>
  <c r="CG163" i="3"/>
  <c r="CG164" i="3"/>
  <c r="CG165" i="3"/>
  <c r="CG166" i="3"/>
  <c r="CG167" i="3"/>
  <c r="CG168" i="3"/>
  <c r="CG169" i="3"/>
  <c r="CG170" i="3"/>
  <c r="CG171" i="3"/>
  <c r="CG172" i="3"/>
  <c r="CG173" i="3"/>
  <c r="CG174" i="3"/>
  <c r="CG175" i="3"/>
  <c r="CG176" i="3"/>
  <c r="CG177" i="3"/>
  <c r="CG178" i="3"/>
  <c r="CG179" i="3"/>
  <c r="CG180" i="3"/>
  <c r="CG181" i="3"/>
  <c r="CG182" i="3"/>
  <c r="CG183" i="3"/>
  <c r="CG184" i="3"/>
  <c r="CG185" i="3"/>
  <c r="CG186" i="3"/>
  <c r="CG187" i="3"/>
  <c r="CG188" i="3"/>
  <c r="CG189" i="3"/>
  <c r="CG190" i="3"/>
  <c r="CG191" i="3"/>
  <c r="CG192" i="3"/>
  <c r="CG193" i="3"/>
  <c r="CG194" i="3"/>
  <c r="CG195" i="3"/>
  <c r="CG196" i="3"/>
  <c r="CG197" i="3"/>
  <c r="CG198" i="3"/>
  <c r="CG199" i="3"/>
  <c r="CG200" i="3"/>
  <c r="CG201" i="3"/>
  <c r="CG202" i="3"/>
  <c r="CG203" i="3"/>
  <c r="CG204" i="3"/>
  <c r="CG205" i="3"/>
  <c r="CG206" i="3"/>
  <c r="CG207" i="3"/>
  <c r="CG208" i="3"/>
  <c r="CG209" i="3"/>
  <c r="CG210" i="3"/>
  <c r="CG211" i="3"/>
  <c r="CG212" i="3"/>
  <c r="CG213" i="3"/>
  <c r="CG214" i="3"/>
  <c r="CG215" i="3"/>
  <c r="CG216" i="3"/>
  <c r="CG217" i="3"/>
  <c r="CG218" i="3"/>
  <c r="CG219" i="3"/>
  <c r="CG220" i="3"/>
  <c r="CG221" i="3"/>
  <c r="CG222" i="3"/>
  <c r="CG223" i="3"/>
  <c r="CG224" i="3"/>
  <c r="CG225" i="3"/>
  <c r="CG226" i="3"/>
  <c r="CG227" i="3"/>
  <c r="CG228" i="3"/>
  <c r="CG229" i="3"/>
  <c r="CG230" i="3"/>
  <c r="CG231" i="3"/>
  <c r="CG232" i="3"/>
  <c r="CG233" i="3"/>
  <c r="CG234" i="3"/>
  <c r="CG235" i="3"/>
  <c r="CG236" i="3"/>
  <c r="CG83" i="3"/>
  <c r="CG237" i="3"/>
  <c r="CG238" i="3"/>
  <c r="CG239" i="3"/>
  <c r="CG240" i="3"/>
  <c r="CG241" i="3"/>
  <c r="CG242" i="3"/>
  <c r="CG243" i="3"/>
  <c r="CG244" i="3"/>
  <c r="CG245" i="3"/>
  <c r="CG246" i="3"/>
  <c r="CG247" i="3"/>
  <c r="CG248" i="3"/>
  <c r="CG249" i="3"/>
  <c r="CG250" i="3"/>
  <c r="CG251" i="3"/>
  <c r="CG252" i="3"/>
  <c r="CG253" i="3"/>
  <c r="CG254" i="3"/>
  <c r="CG255" i="3"/>
  <c r="CG256" i="3"/>
  <c r="CG257" i="3"/>
  <c r="CG258" i="3"/>
  <c r="CG259" i="3"/>
  <c r="CG260" i="3"/>
  <c r="CG261" i="3"/>
  <c r="CG262" i="3"/>
  <c r="CG263" i="3"/>
  <c r="CG264" i="3"/>
  <c r="CG265" i="3"/>
  <c r="CG266" i="3"/>
  <c r="CG267" i="3"/>
  <c r="CG268" i="3"/>
  <c r="CG269" i="3"/>
  <c r="CG270" i="3"/>
  <c r="CG271" i="3"/>
  <c r="CG272" i="3"/>
  <c r="CG273" i="3"/>
  <c r="CG274" i="3"/>
  <c r="CG275" i="3"/>
  <c r="CG276" i="3"/>
  <c r="CG277" i="3"/>
  <c r="CG278" i="3"/>
  <c r="CG279" i="3"/>
  <c r="CG280" i="3"/>
  <c r="CG281" i="3"/>
  <c r="CG282" i="3"/>
  <c r="CG283" i="3"/>
  <c r="CG284" i="3"/>
  <c r="CG285" i="3"/>
  <c r="CG286" i="3"/>
  <c r="CG287" i="3"/>
  <c r="CG288" i="3"/>
  <c r="CG289" i="3"/>
  <c r="CG290" i="3"/>
  <c r="CG291" i="3"/>
  <c r="CG292" i="3"/>
  <c r="CG293" i="3"/>
  <c r="CG294" i="3"/>
  <c r="CG295" i="3"/>
  <c r="CG296" i="3"/>
  <c r="CG297" i="3"/>
  <c r="CG298" i="3"/>
  <c r="CG299" i="3"/>
  <c r="CG300" i="3"/>
  <c r="CG301" i="3"/>
  <c r="CG302" i="3"/>
  <c r="CG303" i="3"/>
  <c r="CG304" i="3"/>
  <c r="CG305" i="3"/>
  <c r="CG306" i="3"/>
  <c r="CG307" i="3"/>
  <c r="CG308" i="3"/>
  <c r="CG309" i="3"/>
  <c r="CG310" i="3"/>
  <c r="CG311" i="3"/>
  <c r="CG312" i="3"/>
  <c r="CG313" i="3"/>
  <c r="CG314" i="3"/>
  <c r="CG315" i="3"/>
  <c r="CG316" i="3"/>
  <c r="CG317" i="3"/>
  <c r="CG318" i="3"/>
  <c r="CG319" i="3"/>
  <c r="CG320" i="3"/>
  <c r="CG321" i="3"/>
  <c r="CG322" i="3"/>
  <c r="CG323" i="3"/>
  <c r="CG324" i="3"/>
  <c r="CG325" i="3"/>
  <c r="CG326" i="3"/>
  <c r="CG327" i="3"/>
  <c r="CG328" i="3"/>
  <c r="CG329" i="3"/>
  <c r="CG330" i="3"/>
  <c r="CG331" i="3"/>
  <c r="CG332" i="3"/>
  <c r="CG333" i="3"/>
  <c r="CG334" i="3"/>
  <c r="CG335" i="3"/>
  <c r="CG336" i="3"/>
  <c r="CG337" i="3"/>
  <c r="CG338" i="3"/>
  <c r="CG339" i="3"/>
  <c r="CG340" i="3"/>
  <c r="CG341" i="3"/>
  <c r="CG342" i="3"/>
  <c r="CG343" i="3"/>
  <c r="CG344" i="3"/>
  <c r="CG345" i="3"/>
  <c r="CG346" i="3"/>
  <c r="CG347" i="3"/>
  <c r="CG348" i="3"/>
  <c r="CG349" i="3"/>
  <c r="CG350" i="3"/>
  <c r="CG351" i="3"/>
  <c r="CG352" i="3"/>
  <c r="CG353" i="3"/>
  <c r="CG354" i="3"/>
  <c r="CG355" i="3"/>
  <c r="CG356" i="3"/>
  <c r="CG357" i="3"/>
  <c r="CG358" i="3"/>
  <c r="CG359" i="3"/>
  <c r="CG360" i="3"/>
  <c r="CG361" i="3"/>
  <c r="CG362" i="3"/>
  <c r="CG363" i="3"/>
  <c r="CG364" i="3"/>
  <c r="CG365" i="3"/>
  <c r="CG366" i="3"/>
  <c r="CG367" i="3"/>
  <c r="CG368" i="3"/>
  <c r="CG369" i="3"/>
  <c r="CG370" i="3"/>
  <c r="CG371" i="3"/>
  <c r="CG372" i="3"/>
  <c r="CG373" i="3"/>
  <c r="CG374" i="3"/>
  <c r="CG375" i="3"/>
  <c r="CG376" i="3"/>
  <c r="CG377" i="3"/>
  <c r="CG378" i="3"/>
  <c r="CG379" i="3"/>
  <c r="CG380" i="3"/>
  <c r="CG381" i="3"/>
  <c r="CG382" i="3"/>
  <c r="CG383" i="3"/>
  <c r="CG384" i="3"/>
  <c r="CG385" i="3"/>
  <c r="CG386" i="3"/>
  <c r="CG387" i="3"/>
  <c r="CG388" i="3"/>
  <c r="CG389" i="3"/>
  <c r="CG390" i="3"/>
  <c r="CG391" i="3"/>
  <c r="CG392" i="3"/>
  <c r="CG393" i="3"/>
  <c r="CG394" i="3"/>
  <c r="CG395" i="3"/>
  <c r="CG396" i="3"/>
  <c r="CG397" i="3"/>
  <c r="CG398" i="3"/>
  <c r="CG399" i="3"/>
  <c r="CG400" i="3"/>
  <c r="CG401" i="3"/>
  <c r="CG402" i="3"/>
  <c r="CG403" i="3"/>
  <c r="CG404" i="3"/>
  <c r="CG405" i="3"/>
  <c r="CG406" i="3"/>
  <c r="CG407" i="3"/>
  <c r="CG408" i="3"/>
  <c r="CG409" i="3"/>
  <c r="CG410" i="3"/>
  <c r="CG411" i="3"/>
  <c r="CG412" i="3"/>
  <c r="CG413" i="3"/>
  <c r="CG414" i="3"/>
  <c r="CG415" i="3"/>
  <c r="CG416" i="3"/>
  <c r="CG417" i="3"/>
  <c r="CG418" i="3"/>
  <c r="CG419" i="3"/>
  <c r="CG420" i="3"/>
  <c r="CG421" i="3"/>
  <c r="CG422" i="3"/>
  <c r="CG423" i="3"/>
  <c r="CG424" i="3"/>
  <c r="CG425" i="3"/>
  <c r="CG426" i="3"/>
  <c r="CG427" i="3"/>
  <c r="CG428" i="3"/>
  <c r="CG429" i="3"/>
  <c r="CG430" i="3"/>
  <c r="CG431" i="3"/>
  <c r="CG432" i="3"/>
  <c r="CG433" i="3"/>
  <c r="CG434" i="3"/>
  <c r="CG435" i="3"/>
  <c r="CG436" i="3"/>
  <c r="CG437" i="3"/>
  <c r="CG438" i="3"/>
  <c r="CG439" i="3"/>
  <c r="CG440" i="3"/>
  <c r="CG441" i="3"/>
  <c r="CG442" i="3"/>
  <c r="CG443" i="3"/>
  <c r="CG444" i="3"/>
  <c r="CG445" i="3"/>
  <c r="CG446" i="3"/>
  <c r="CG447" i="3"/>
  <c r="CG448" i="3"/>
  <c r="CG449" i="3"/>
  <c r="CG450" i="3"/>
  <c r="CG451" i="3"/>
  <c r="CG452" i="3"/>
  <c r="CG453" i="3"/>
  <c r="CG454" i="3"/>
  <c r="CG455" i="3"/>
  <c r="CG456" i="3"/>
  <c r="CG457" i="3"/>
  <c r="CG458" i="3"/>
  <c r="CG459" i="3"/>
  <c r="CG460" i="3"/>
  <c r="CG461" i="3"/>
  <c r="CG462" i="3"/>
  <c r="CG463" i="3"/>
  <c r="CG464" i="3"/>
  <c r="CG465" i="3"/>
  <c r="CG466" i="3"/>
  <c r="CG467" i="3"/>
  <c r="CG468" i="3"/>
  <c r="CG469" i="3"/>
  <c r="CG470" i="3"/>
  <c r="CG471" i="3"/>
  <c r="CG472" i="3"/>
  <c r="CG473" i="3"/>
  <c r="CG474" i="3"/>
  <c r="CG475" i="3"/>
  <c r="CG476" i="3"/>
  <c r="CG477" i="3"/>
  <c r="CG478" i="3"/>
  <c r="CG479" i="3"/>
  <c r="CG480" i="3"/>
  <c r="CG481" i="3"/>
  <c r="CG482" i="3"/>
  <c r="CG483" i="3"/>
  <c r="CG484" i="3"/>
  <c r="CG485" i="3"/>
  <c r="CG486" i="3"/>
  <c r="CG487" i="3"/>
  <c r="CG488" i="3"/>
  <c r="CG489" i="3"/>
  <c r="CG490" i="3"/>
  <c r="CG491" i="3"/>
  <c r="CG492" i="3"/>
  <c r="CG493" i="3"/>
  <c r="CG494" i="3"/>
  <c r="CG495" i="3"/>
  <c r="CG496" i="3"/>
  <c r="CG497" i="3"/>
  <c r="CG498" i="3"/>
  <c r="CG499" i="3"/>
  <c r="CG500" i="3"/>
  <c r="CG501" i="3"/>
  <c r="CG502" i="3"/>
  <c r="CG503" i="3"/>
  <c r="CG504" i="3"/>
  <c r="CG505" i="3"/>
  <c r="CG506" i="3"/>
  <c r="CG507" i="3"/>
  <c r="CG508" i="3"/>
  <c r="CG509" i="3"/>
  <c r="CG510" i="3"/>
  <c r="CG511" i="3"/>
  <c r="CG512" i="3"/>
  <c r="CG513" i="3"/>
  <c r="CG514" i="3"/>
  <c r="CG515" i="3"/>
  <c r="CG516" i="3"/>
  <c r="CG517" i="3"/>
  <c r="CG518" i="3"/>
  <c r="CG519" i="3"/>
  <c r="CG520" i="3"/>
  <c r="CG521" i="3"/>
  <c r="CG522" i="3"/>
  <c r="CG523" i="3"/>
  <c r="CG524" i="3"/>
  <c r="CG525" i="3"/>
  <c r="CG526" i="3"/>
  <c r="CG527" i="3"/>
  <c r="CG528" i="3"/>
  <c r="CG529" i="3"/>
  <c r="CG530" i="3"/>
  <c r="CG531" i="3"/>
  <c r="CG532" i="3"/>
  <c r="CG533" i="3"/>
  <c r="CG534" i="3"/>
  <c r="CG535" i="3"/>
  <c r="CG536" i="3"/>
  <c r="CG537" i="3"/>
  <c r="CG538" i="3"/>
  <c r="CG539" i="3"/>
  <c r="CG540" i="3"/>
  <c r="CG541" i="3"/>
  <c r="CG542" i="3"/>
  <c r="CG543" i="3"/>
  <c r="CG544" i="3"/>
  <c r="CG545" i="3"/>
  <c r="CG546" i="3"/>
  <c r="CG547" i="3"/>
  <c r="CG548" i="3"/>
  <c r="CG549" i="3"/>
  <c r="CG550" i="3"/>
  <c r="CG551" i="3"/>
  <c r="CG552" i="3"/>
  <c r="CG553" i="3"/>
  <c r="CG554" i="3"/>
  <c r="CG555" i="3"/>
  <c r="CG556" i="3"/>
  <c r="CG557" i="3"/>
  <c r="CG558" i="3"/>
  <c r="CG559" i="3"/>
  <c r="CG560" i="3"/>
  <c r="CG561" i="3"/>
  <c r="CG562" i="3"/>
  <c r="CG563" i="3"/>
  <c r="CG564" i="3"/>
  <c r="CG565" i="3"/>
  <c r="CG566" i="3"/>
  <c r="CG567" i="3"/>
  <c r="CG568" i="3"/>
  <c r="CG569" i="3"/>
  <c r="CG570" i="3"/>
  <c r="CG571" i="3"/>
  <c r="CG572" i="3"/>
  <c r="CG573" i="3"/>
  <c r="CG574" i="3"/>
  <c r="CG575" i="3"/>
  <c r="CG576" i="3"/>
  <c r="CG577" i="3"/>
  <c r="CG578" i="3"/>
  <c r="CG579" i="3"/>
  <c r="CG580" i="3"/>
  <c r="CG581" i="3"/>
  <c r="CG582" i="3"/>
  <c r="CG583" i="3"/>
  <c r="CG584" i="3"/>
  <c r="CG585" i="3"/>
  <c r="CG586" i="3"/>
  <c r="CG587" i="3"/>
  <c r="CG588" i="3"/>
  <c r="CG589" i="3"/>
  <c r="CG590" i="3"/>
  <c r="CG591" i="3"/>
  <c r="CG592" i="3"/>
  <c r="CG593" i="3"/>
  <c r="CG594" i="3"/>
  <c r="CG595" i="3"/>
  <c r="CG596" i="3"/>
  <c r="CG597" i="3"/>
  <c r="CG598" i="3"/>
  <c r="CG599" i="3"/>
  <c r="CG600" i="3"/>
  <c r="CG601" i="3"/>
  <c r="CG602" i="3"/>
  <c r="CG603" i="3"/>
  <c r="CG604" i="3"/>
  <c r="CG605" i="3"/>
  <c r="CG606" i="3"/>
  <c r="CG607" i="3"/>
  <c r="CG608" i="3"/>
  <c r="CG611" i="3"/>
  <c r="CG615" i="3"/>
  <c r="CG619" i="3"/>
  <c r="CG623" i="3"/>
  <c r="CG627" i="3"/>
  <c r="CG631" i="3"/>
  <c r="CG635" i="3"/>
  <c r="CG639" i="3"/>
  <c r="CG643" i="3"/>
  <c r="CG647" i="3"/>
  <c r="CG651" i="3"/>
  <c r="CG610" i="3"/>
  <c r="CG614" i="3"/>
  <c r="CG618" i="3"/>
  <c r="CG622" i="3"/>
  <c r="CG626" i="3"/>
  <c r="CG630" i="3"/>
  <c r="CG634" i="3"/>
  <c r="CG638" i="3"/>
  <c r="CG642" i="3"/>
  <c r="CG646" i="3"/>
  <c r="CG650" i="3"/>
  <c r="CG655" i="3"/>
  <c r="CG654" i="3"/>
  <c r="CG609" i="3"/>
  <c r="CG613" i="3"/>
  <c r="CG617" i="3"/>
  <c r="CG621" i="3"/>
  <c r="CG625" i="3"/>
  <c r="CG629" i="3"/>
  <c r="CG633" i="3"/>
  <c r="CG637" i="3"/>
  <c r="CG641" i="3"/>
  <c r="CG645" i="3"/>
  <c r="CG649" i="3"/>
  <c r="CG653" i="3"/>
  <c r="CG612" i="3"/>
  <c r="CG616" i="3"/>
  <c r="CG620" i="3"/>
  <c r="CG624" i="3"/>
  <c r="CG628" i="3"/>
  <c r="CG632" i="3"/>
  <c r="CG636" i="3"/>
  <c r="CG640" i="3"/>
  <c r="CG644" i="3"/>
  <c r="CG648" i="3"/>
  <c r="CG652" i="3"/>
  <c r="CG659" i="3"/>
  <c r="CG663" i="3"/>
  <c r="CG667" i="3"/>
  <c r="CG671" i="3"/>
  <c r="CG675" i="3"/>
  <c r="CG679" i="3"/>
  <c r="CG683" i="3"/>
  <c r="CG687" i="3"/>
  <c r="CG691" i="3"/>
  <c r="CG695" i="3"/>
  <c r="CG699" i="3"/>
  <c r="CG703" i="3"/>
  <c r="CG707" i="3"/>
  <c r="CG711" i="3"/>
  <c r="CG715" i="3"/>
  <c r="CG719" i="3"/>
  <c r="CG723" i="3"/>
  <c r="CG724" i="3"/>
  <c r="CG725" i="3"/>
  <c r="CG726" i="3"/>
  <c r="CG727" i="3"/>
  <c r="CG728" i="3"/>
  <c r="CG729" i="3"/>
  <c r="CG730" i="3"/>
  <c r="CG731" i="3"/>
  <c r="CG732" i="3"/>
  <c r="CG733" i="3"/>
  <c r="CG734" i="3"/>
  <c r="CG735" i="3"/>
  <c r="CG736" i="3"/>
  <c r="CG737" i="3"/>
  <c r="CG738" i="3"/>
  <c r="CG739" i="3"/>
  <c r="CG740" i="3"/>
  <c r="CG741" i="3"/>
  <c r="CG742" i="3"/>
  <c r="CG743" i="3"/>
  <c r="CG744" i="3"/>
  <c r="CG745" i="3"/>
  <c r="CG746" i="3"/>
  <c r="CG747" i="3"/>
  <c r="CG748" i="3"/>
  <c r="CG749" i="3"/>
  <c r="CG750" i="3"/>
  <c r="CG751" i="3"/>
  <c r="CG752" i="3"/>
  <c r="CG753" i="3"/>
  <c r="CG754" i="3"/>
  <c r="CG755" i="3"/>
  <c r="CG756" i="3"/>
  <c r="CG757" i="3"/>
  <c r="CG758" i="3"/>
  <c r="CG759" i="3"/>
  <c r="CG760" i="3"/>
  <c r="CG761" i="3"/>
  <c r="CG762" i="3"/>
  <c r="CG763" i="3"/>
  <c r="CG764" i="3"/>
  <c r="CG765" i="3"/>
  <c r="CG766" i="3"/>
  <c r="CG767" i="3"/>
  <c r="CG768" i="3"/>
  <c r="CG769" i="3"/>
  <c r="CG770" i="3"/>
  <c r="CG771" i="3"/>
  <c r="CG772" i="3"/>
  <c r="CG773" i="3"/>
  <c r="CG774" i="3"/>
  <c r="CG775" i="3"/>
  <c r="CG776" i="3"/>
  <c r="CG777" i="3"/>
  <c r="CG778" i="3"/>
  <c r="CG779" i="3"/>
  <c r="CG780" i="3"/>
  <c r="CG781" i="3"/>
  <c r="CG782" i="3"/>
  <c r="CG783" i="3"/>
  <c r="CG784" i="3"/>
  <c r="CG785" i="3"/>
  <c r="CG786" i="3"/>
  <c r="CG787" i="3"/>
  <c r="CG788" i="3"/>
  <c r="CG789" i="3"/>
  <c r="CG790" i="3"/>
  <c r="CG791" i="3"/>
  <c r="CG792" i="3"/>
  <c r="CG793" i="3"/>
  <c r="CG794" i="3"/>
  <c r="CG795" i="3"/>
  <c r="CG796" i="3"/>
  <c r="CG797" i="3"/>
  <c r="CG798" i="3"/>
  <c r="CG799" i="3"/>
  <c r="CG800" i="3"/>
  <c r="CG801" i="3"/>
  <c r="CG802" i="3"/>
  <c r="CG803" i="3"/>
  <c r="CG804" i="3"/>
  <c r="CG805" i="3"/>
  <c r="CG806" i="3"/>
  <c r="CG807" i="3"/>
  <c r="CG808" i="3"/>
  <c r="CG809" i="3"/>
  <c r="CG810" i="3"/>
  <c r="CG811" i="3"/>
  <c r="CG812" i="3"/>
  <c r="CG813" i="3"/>
  <c r="CG814" i="3"/>
  <c r="CG815" i="3"/>
  <c r="CG816" i="3"/>
  <c r="CG817" i="3"/>
  <c r="CG818" i="3"/>
  <c r="CG819" i="3"/>
  <c r="CG820" i="3"/>
  <c r="CG821" i="3"/>
  <c r="CG822" i="3"/>
  <c r="CG823" i="3"/>
  <c r="CG824" i="3"/>
  <c r="CG825" i="3"/>
  <c r="CG826" i="3"/>
  <c r="CG827" i="3"/>
  <c r="CG828" i="3"/>
  <c r="CG829" i="3"/>
  <c r="CG830" i="3"/>
  <c r="CG831" i="3"/>
  <c r="CG832" i="3"/>
  <c r="CG833" i="3"/>
  <c r="CG834" i="3"/>
  <c r="CG835" i="3"/>
  <c r="CG836" i="3"/>
  <c r="CG837" i="3"/>
  <c r="CG838" i="3"/>
  <c r="CG839" i="3"/>
  <c r="CG840" i="3"/>
  <c r="CG841" i="3"/>
  <c r="CG842" i="3"/>
  <c r="CG843" i="3"/>
  <c r="CG844" i="3"/>
  <c r="CG845" i="3"/>
  <c r="CG846" i="3"/>
  <c r="CG847" i="3"/>
  <c r="CG848" i="3"/>
  <c r="CG849" i="3"/>
  <c r="CG850" i="3"/>
  <c r="CG851" i="3"/>
  <c r="CG852" i="3"/>
  <c r="CG853" i="3"/>
  <c r="CG854" i="3"/>
  <c r="CG855" i="3"/>
  <c r="CG856" i="3"/>
  <c r="CG857" i="3"/>
  <c r="CG858" i="3"/>
  <c r="CG859" i="3"/>
  <c r="CG860" i="3"/>
  <c r="CG861" i="3"/>
  <c r="CG862" i="3"/>
  <c r="CG863" i="3"/>
  <c r="CG864" i="3"/>
  <c r="CG865" i="3"/>
  <c r="CG866" i="3"/>
  <c r="CG867" i="3"/>
  <c r="CG868" i="3"/>
  <c r="CG869" i="3"/>
  <c r="CG870" i="3"/>
  <c r="CG871" i="3"/>
  <c r="CG872" i="3"/>
  <c r="CG873" i="3"/>
  <c r="CG874" i="3"/>
  <c r="CG658" i="3"/>
  <c r="CG662" i="3"/>
  <c r="CG666" i="3"/>
  <c r="CG670" i="3"/>
  <c r="CG674" i="3"/>
  <c r="CG678" i="3"/>
  <c r="CG682" i="3"/>
  <c r="CG686" i="3"/>
  <c r="CG690" i="3"/>
  <c r="CG694" i="3"/>
  <c r="CG698" i="3"/>
  <c r="CG702" i="3"/>
  <c r="CG706" i="3"/>
  <c r="CG710" i="3"/>
  <c r="CG714" i="3"/>
  <c r="CG718" i="3"/>
  <c r="CG722" i="3"/>
  <c r="CG657" i="3"/>
  <c r="CG661" i="3"/>
  <c r="CG665" i="3"/>
  <c r="CG669" i="3"/>
  <c r="CG673" i="3"/>
  <c r="CG677" i="3"/>
  <c r="CG681" i="3"/>
  <c r="CG685" i="3"/>
  <c r="CG689" i="3"/>
  <c r="CG693" i="3"/>
  <c r="CG697" i="3"/>
  <c r="CG701" i="3"/>
  <c r="CG705" i="3"/>
  <c r="CG709" i="3"/>
  <c r="CG713" i="3"/>
  <c r="CG717" i="3"/>
  <c r="CG721" i="3"/>
  <c r="CG656" i="3"/>
  <c r="CG660" i="3"/>
  <c r="CG664" i="3"/>
  <c r="CG668" i="3"/>
  <c r="CG672" i="3"/>
  <c r="CG676" i="3"/>
  <c r="CG680" i="3"/>
  <c r="CG684" i="3"/>
  <c r="CG688" i="3"/>
  <c r="CG692" i="3"/>
  <c r="CG696" i="3"/>
  <c r="CG700" i="3"/>
  <c r="CG704" i="3"/>
  <c r="CG708" i="3"/>
  <c r="CG712" i="3"/>
  <c r="CG716" i="3"/>
  <c r="CG720" i="3"/>
  <c r="CG875" i="3"/>
  <c r="CG876" i="3"/>
  <c r="CG877" i="3"/>
  <c r="CG878" i="3"/>
  <c r="CG879" i="3"/>
  <c r="CG880" i="3"/>
  <c r="CG881" i="3"/>
  <c r="CG882" i="3"/>
  <c r="CG883" i="3"/>
  <c r="CG884" i="3"/>
  <c r="CG885" i="3"/>
  <c r="CG886" i="3"/>
  <c r="CG887" i="3"/>
  <c r="CG888" i="3"/>
  <c r="CG889" i="3"/>
  <c r="CG890" i="3"/>
  <c r="CG891" i="3"/>
  <c r="CG892" i="3"/>
  <c r="CG893" i="3"/>
  <c r="CG894" i="3"/>
  <c r="CG895" i="3"/>
  <c r="CG896" i="3"/>
  <c r="CG897" i="3"/>
  <c r="CG898" i="3"/>
  <c r="CG899" i="3"/>
  <c r="CG900" i="3"/>
  <c r="CG901" i="3"/>
  <c r="CG902" i="3"/>
  <c r="CG903" i="3"/>
  <c r="CG904" i="3"/>
  <c r="CG905" i="3"/>
  <c r="CG906" i="3"/>
  <c r="CG907" i="3"/>
  <c r="CG908" i="3"/>
  <c r="CG909" i="3"/>
  <c r="CG910" i="3"/>
  <c r="CG911" i="3"/>
  <c r="CG912" i="3"/>
  <c r="CG913" i="3"/>
  <c r="CG914" i="3"/>
  <c r="CG915" i="3"/>
  <c r="CG916" i="3"/>
  <c r="CG917" i="3"/>
  <c r="CG918" i="3"/>
  <c r="CG919" i="3"/>
  <c r="CG920" i="3"/>
  <c r="CG921" i="3"/>
  <c r="CG922" i="3"/>
  <c r="CG923" i="3"/>
  <c r="CG924" i="3"/>
  <c r="CG925" i="3"/>
  <c r="CG926" i="3"/>
  <c r="CG927" i="3"/>
  <c r="CG928" i="3"/>
  <c r="CG929" i="3"/>
  <c r="CG930" i="3"/>
  <c r="CG931" i="3"/>
  <c r="CG932" i="3"/>
  <c r="CG933" i="3"/>
  <c r="CG934" i="3"/>
  <c r="CG935" i="3"/>
  <c r="CG936" i="3"/>
  <c r="CG937" i="3"/>
  <c r="CG938" i="3"/>
  <c r="CG939" i="3"/>
  <c r="CG940" i="3"/>
  <c r="CG941" i="3"/>
  <c r="CG942" i="3"/>
  <c r="CG943" i="3"/>
  <c r="CG944" i="3"/>
  <c r="CG945" i="3"/>
  <c r="CG946" i="3"/>
  <c r="CG947" i="3"/>
  <c r="CG948" i="3"/>
  <c r="CG949" i="3"/>
  <c r="CG950" i="3"/>
  <c r="CG951" i="3"/>
  <c r="CG952" i="3"/>
  <c r="CG953" i="3"/>
  <c r="CG954" i="3"/>
  <c r="CG955" i="3"/>
  <c r="CG956" i="3"/>
  <c r="CG957" i="3"/>
  <c r="CG958" i="3"/>
  <c r="CG959" i="3"/>
  <c r="CG960" i="3"/>
  <c r="CG961" i="3"/>
  <c r="CG962" i="3"/>
  <c r="CG963" i="3"/>
  <c r="CG964" i="3"/>
  <c r="CG965" i="3"/>
  <c r="CG966" i="3"/>
  <c r="CG967" i="3"/>
  <c r="CG968" i="3"/>
  <c r="CG969" i="3"/>
  <c r="CG970" i="3"/>
  <c r="CG971" i="3"/>
  <c r="CG972" i="3"/>
  <c r="CG973" i="3"/>
  <c r="CG974" i="3"/>
  <c r="CG975" i="3"/>
  <c r="CG976" i="3"/>
  <c r="CG977" i="3"/>
  <c r="CG978" i="3"/>
  <c r="CG979" i="3"/>
  <c r="CG980" i="3"/>
  <c r="CG981" i="3"/>
  <c r="CG982" i="3"/>
  <c r="CG983" i="3"/>
  <c r="CG984" i="3"/>
  <c r="CG985" i="3"/>
  <c r="CG986" i="3"/>
  <c r="CG987" i="3"/>
  <c r="CG988" i="3"/>
  <c r="CG989" i="3"/>
  <c r="CG990" i="3"/>
  <c r="CG991" i="3"/>
  <c r="CG992" i="3"/>
  <c r="CG993" i="3"/>
  <c r="CG994" i="3"/>
  <c r="CG995" i="3"/>
  <c r="CG996" i="3"/>
  <c r="CG997" i="3"/>
  <c r="CG998" i="3"/>
  <c r="CG999" i="3"/>
  <c r="CG1000" i="3"/>
  <c r="CG1001" i="3"/>
  <c r="CG1002" i="3"/>
  <c r="CG1003" i="3"/>
  <c r="CG1004" i="3"/>
  <c r="CG1005" i="3"/>
  <c r="CG1006" i="3"/>
  <c r="CG6" i="3"/>
  <c r="AJ30" i="2"/>
  <c r="DE29" i="3" s="1"/>
  <c r="AT30" i="2"/>
  <c r="AK30" i="2"/>
  <c r="DF29" i="3" s="1"/>
  <c r="AJ26" i="2"/>
  <c r="DE25" i="3" s="1"/>
  <c r="AT26" i="2"/>
  <c r="AK26" i="2"/>
  <c r="DF25" i="3" s="1"/>
  <c r="AT23" i="2"/>
  <c r="AK23" i="2"/>
  <c r="DF22" i="3" s="1"/>
  <c r="AJ23" i="2"/>
  <c r="DE22" i="3" s="1"/>
  <c r="AT19" i="2"/>
  <c r="AK19" i="2"/>
  <c r="DF18" i="3" s="1"/>
  <c r="AJ19" i="2"/>
  <c r="DE18" i="3" s="1"/>
  <c r="AT27" i="2"/>
  <c r="AK27" i="2"/>
  <c r="DF26" i="3" s="1"/>
  <c r="AJ27" i="2"/>
  <c r="DE26" i="3" s="1"/>
  <c r="AJ18" i="2"/>
  <c r="DE17" i="3" s="1"/>
  <c r="AT18" i="2"/>
  <c r="AK18" i="2"/>
  <c r="DF17" i="3" s="1"/>
  <c r="AJ29" i="2"/>
  <c r="DE28" i="3" s="1"/>
  <c r="AT29" i="2"/>
  <c r="AK29" i="2"/>
  <c r="DF28" i="3" s="1"/>
  <c r="AK12" i="2"/>
  <c r="DF11" i="3" s="1"/>
  <c r="AT12" i="2"/>
  <c r="AJ12" i="2"/>
  <c r="DE11" i="3" s="1"/>
  <c r="AT7" i="2"/>
  <c r="AS7" i="2"/>
  <c r="AK7" i="2"/>
  <c r="DF6" i="3" s="1"/>
  <c r="AJ7" i="2"/>
  <c r="DE6" i="3" s="1"/>
  <c r="AK16" i="2"/>
  <c r="DF15" i="3" s="1"/>
  <c r="AJ16" i="2"/>
  <c r="DE15" i="3" s="1"/>
  <c r="AT16" i="2"/>
  <c r="AK24" i="2"/>
  <c r="DF23" i="3" s="1"/>
  <c r="AJ24" i="2"/>
  <c r="DE23" i="3" s="1"/>
  <c r="AT24" i="2"/>
  <c r="AJ22" i="2"/>
  <c r="DE21" i="3" s="1"/>
  <c r="AT22" i="2"/>
  <c r="AK22" i="2"/>
  <c r="DF21" i="3" s="1"/>
  <c r="AK9" i="2"/>
  <c r="DF8" i="3" s="1"/>
  <c r="AT9" i="2"/>
  <c r="AJ9" i="2"/>
  <c r="DE8" i="3" s="1"/>
  <c r="AJ14" i="2"/>
  <c r="DE13" i="3" s="1"/>
  <c r="AT14" i="2"/>
  <c r="AK14" i="2"/>
  <c r="DF13" i="3" s="1"/>
  <c r="AK20" i="2"/>
  <c r="DF19" i="3" s="1"/>
  <c r="AT20" i="2"/>
  <c r="AJ20" i="2"/>
  <c r="DE19" i="3" s="1"/>
  <c r="AJ21" i="2"/>
  <c r="DE20" i="3" s="1"/>
  <c r="AT21" i="2"/>
  <c r="AK21" i="2"/>
  <c r="DF20" i="3" s="1"/>
  <c r="AT15" i="2"/>
  <c r="AK15" i="2"/>
  <c r="DF14" i="3" s="1"/>
  <c r="AJ15" i="2"/>
  <c r="DE14" i="3" s="1"/>
  <c r="AJ10" i="2"/>
  <c r="DE9" i="3" s="1"/>
  <c r="AT10" i="2"/>
  <c r="AK10" i="2"/>
  <c r="DF9" i="3" s="1"/>
  <c r="AK17" i="2"/>
  <c r="DF16" i="3" s="1"/>
  <c r="AT17" i="2"/>
  <c r="AJ17" i="2"/>
  <c r="DE16" i="3" s="1"/>
  <c r="AT28" i="2"/>
  <c r="AJ28" i="2"/>
  <c r="DE27" i="3" s="1"/>
  <c r="AK28" i="2"/>
  <c r="DF27" i="3" s="1"/>
  <c r="AK25" i="2"/>
  <c r="DF24" i="3" s="1"/>
  <c r="AT25" i="2"/>
  <c r="AJ25" i="2"/>
  <c r="DE24" i="3" s="1"/>
  <c r="AT11" i="2"/>
  <c r="AK11" i="2"/>
  <c r="DF10" i="3" s="1"/>
  <c r="AJ11" i="2"/>
  <c r="DE10" i="3" s="1"/>
  <c r="AJ13" i="2"/>
  <c r="DE12" i="3" s="1"/>
  <c r="AT13" i="2"/>
  <c r="AK13" i="2"/>
  <c r="DF12" i="3" s="1"/>
  <c r="CJ28" i="3" l="1"/>
  <c r="BN28" i="3"/>
  <c r="CJ27" i="3"/>
  <c r="BN27" i="3"/>
  <c r="CJ14" i="3"/>
  <c r="BN14" i="3"/>
  <c r="CJ10" i="3"/>
  <c r="BN10" i="3"/>
  <c r="CJ16" i="3"/>
  <c r="BN16" i="3"/>
  <c r="CJ6" i="3"/>
  <c r="BN6" i="3"/>
  <c r="CJ17" i="3"/>
  <c r="BN17" i="3"/>
  <c r="CI6" i="3"/>
  <c r="BM6" i="3"/>
  <c r="CJ20" i="3"/>
  <c r="BN20" i="3"/>
  <c r="CJ24" i="3"/>
  <c r="BN24" i="3"/>
  <c r="CJ8" i="3"/>
  <c r="BN8" i="3"/>
  <c r="CJ15" i="3"/>
  <c r="BN15" i="3"/>
  <c r="CJ11" i="3"/>
  <c r="BN11" i="3"/>
  <c r="CJ22" i="3"/>
  <c r="BN22" i="3"/>
  <c r="CJ21" i="3"/>
  <c r="BN21" i="3"/>
  <c r="CJ23" i="3"/>
  <c r="BN23" i="3"/>
  <c r="CJ18" i="3"/>
  <c r="BN18" i="3"/>
  <c r="CJ9" i="3"/>
  <c r="BN9" i="3"/>
  <c r="CJ13" i="3"/>
  <c r="BN13" i="3"/>
  <c r="CJ29" i="3"/>
  <c r="BN29" i="3"/>
  <c r="CJ12" i="3"/>
  <c r="BN12" i="3"/>
  <c r="CJ19" i="3"/>
  <c r="BN19" i="3"/>
  <c r="CJ26" i="3"/>
  <c r="BN26" i="3"/>
  <c r="CJ25" i="3"/>
  <c r="BN25" i="3"/>
  <c r="W6" i="3"/>
  <c r="CX6" i="3"/>
  <c r="CY6" i="3" s="1"/>
  <c r="DO6" i="3"/>
  <c r="DP6" i="3"/>
  <c r="DW6" i="3"/>
  <c r="DX6" i="3"/>
  <c r="X6" i="3"/>
  <c r="CP6" i="3"/>
  <c r="Q16" i="2"/>
  <c r="P16" i="2"/>
  <c r="Q18" i="2"/>
  <c r="Q20" i="2"/>
  <c r="P22" i="2"/>
  <c r="F9" i="2"/>
  <c r="Q22" i="2"/>
  <c r="F22" i="2"/>
  <c r="F28" i="2"/>
  <c r="F19" i="2"/>
  <c r="F7" i="2"/>
  <c r="C8" i="2"/>
  <c r="F24" i="2"/>
  <c r="F18" i="2"/>
  <c r="F21" i="2"/>
  <c r="F13" i="2"/>
  <c r="C30" i="2"/>
  <c r="E30" i="2" s="1"/>
  <c r="F29" i="2"/>
  <c r="F20" i="2"/>
  <c r="F16" i="2"/>
  <c r="F17" i="2"/>
  <c r="F10" i="2"/>
  <c r="F27" i="2"/>
  <c r="F12" i="2"/>
  <c r="F14" i="2"/>
  <c r="F26" i="2"/>
  <c r="P29" i="2"/>
  <c r="BO7" i="3"/>
  <c r="BO8" i="3"/>
  <c r="BO9" i="3"/>
  <c r="BO6" i="3"/>
  <c r="BT6" i="3" s="1"/>
  <c r="CA6" i="3"/>
  <c r="BZ6" i="3"/>
  <c r="E18" i="2"/>
  <c r="E19" i="2"/>
  <c r="E24" i="2"/>
  <c r="E17" i="2"/>
  <c r="E11" i="2"/>
  <c r="E25" i="2"/>
  <c r="E26" i="2"/>
  <c r="E9" i="2"/>
  <c r="E27" i="2"/>
  <c r="E14" i="2"/>
  <c r="E13" i="2"/>
  <c r="E29" i="2"/>
  <c r="E10" i="2"/>
  <c r="E28" i="2"/>
  <c r="E20" i="2"/>
  <c r="E12" i="2"/>
  <c r="E15" i="2"/>
  <c r="E22" i="2"/>
  <c r="E16" i="2"/>
  <c r="E7" i="2"/>
  <c r="E21" i="2"/>
  <c r="E23" i="2"/>
  <c r="A10" i="3"/>
  <c r="BO10" i="3" s="1"/>
  <c r="B9" i="3"/>
  <c r="CZ6" i="3" l="1"/>
  <c r="CQ6" i="3"/>
  <c r="CR6" i="3"/>
  <c r="F8" i="2"/>
  <c r="E8" i="2"/>
  <c r="P8" i="2"/>
  <c r="F30" i="2"/>
  <c r="CC6" i="3"/>
  <c r="A11" i="3"/>
  <c r="BO11" i="3" s="1"/>
  <c r="B10" i="3"/>
  <c r="CD6" i="3" l="1"/>
  <c r="BU6" i="3"/>
  <c r="BV6" i="3"/>
  <c r="A12" i="3"/>
  <c r="BO12" i="3" s="1"/>
  <c r="B11" i="3"/>
  <c r="O7" i="3" l="1"/>
  <c r="A13" i="3"/>
  <c r="BO13" i="3" s="1"/>
  <c r="B12" i="3"/>
  <c r="H6" i="3" l="1"/>
  <c r="J7" i="3"/>
  <c r="P7" i="3" s="1"/>
  <c r="F7" i="3"/>
  <c r="E7" i="3"/>
  <c r="A14" i="3"/>
  <c r="BO14" i="3" s="1"/>
  <c r="B13" i="3"/>
  <c r="CL7" i="3" l="1"/>
  <c r="DJ7" i="3"/>
  <c r="CM7" i="3"/>
  <c r="DK7" i="3"/>
  <c r="BQ7" i="3"/>
  <c r="B14" i="3"/>
  <c r="A15" i="3"/>
  <c r="BO15" i="3" s="1"/>
  <c r="DM7" i="3" l="1"/>
  <c r="DL7" i="3"/>
  <c r="DI7" i="3" s="1"/>
  <c r="DN7" i="3" s="1"/>
  <c r="CN7" i="3"/>
  <c r="CK7" i="3" s="1"/>
  <c r="CP7" i="3" s="1"/>
  <c r="CO7" i="3"/>
  <c r="A16" i="3"/>
  <c r="BO16" i="3" s="1"/>
  <c r="B15" i="3"/>
  <c r="CR7" i="3" l="1"/>
  <c r="CQ7" i="3"/>
  <c r="DO7" i="3"/>
  <c r="DP7" i="3"/>
  <c r="B16" i="3"/>
  <c r="A17" i="3"/>
  <c r="BO17" i="3" s="1"/>
  <c r="B17" i="3" l="1"/>
  <c r="A18" i="3"/>
  <c r="BO18" i="3" s="1"/>
  <c r="A19" i="3" l="1"/>
  <c r="BO19" i="3" s="1"/>
  <c r="B18" i="3"/>
  <c r="B19" i="3" l="1"/>
  <c r="A20" i="3"/>
  <c r="BO20" i="3" s="1"/>
  <c r="B20" i="3" l="1"/>
  <c r="A21" i="3"/>
  <c r="BO21" i="3" s="1"/>
  <c r="A22" i="3" l="1"/>
  <c r="BO22" i="3" s="1"/>
  <c r="B21" i="3"/>
  <c r="A23" i="3" l="1"/>
  <c r="BO23" i="3" s="1"/>
  <c r="B22" i="3"/>
  <c r="A24" i="3" l="1"/>
  <c r="BO24" i="3" s="1"/>
  <c r="B23" i="3"/>
  <c r="B24" i="3" l="1"/>
  <c r="A25" i="3"/>
  <c r="BO25" i="3" s="1"/>
  <c r="A26" i="3" l="1"/>
  <c r="BO26" i="3" s="1"/>
  <c r="B25" i="3"/>
  <c r="A27" i="3" l="1"/>
  <c r="BO27" i="3" s="1"/>
  <c r="B26" i="3"/>
  <c r="A28" i="3" l="1"/>
  <c r="BO28" i="3" s="1"/>
  <c r="B27" i="3"/>
  <c r="A29" i="3" l="1"/>
  <c r="BO29" i="3" s="1"/>
  <c r="B28" i="3"/>
  <c r="A30" i="3" l="1"/>
  <c r="BO30" i="3" s="1"/>
  <c r="B29" i="3"/>
  <c r="B30" i="3" l="1"/>
  <c r="A31" i="3"/>
  <c r="BO31" i="3" s="1"/>
  <c r="A32" i="3" l="1"/>
  <c r="BO32" i="3" s="1"/>
  <c r="B31" i="3"/>
  <c r="A33" i="3" l="1"/>
  <c r="BO33" i="3" s="1"/>
  <c r="B32" i="3"/>
  <c r="B33" i="3" l="1"/>
  <c r="A34" i="3"/>
  <c r="BO34" i="3" s="1"/>
  <c r="B34" i="3" l="1"/>
  <c r="A35" i="3"/>
  <c r="BO35" i="3" s="1"/>
  <c r="B35" i="3" l="1"/>
  <c r="A36" i="3"/>
  <c r="BO36" i="3" s="1"/>
  <c r="B36" i="3" l="1"/>
  <c r="A37" i="3"/>
  <c r="BO37" i="3" s="1"/>
  <c r="A38" i="3" l="1"/>
  <c r="BO38" i="3" s="1"/>
  <c r="B37" i="3"/>
  <c r="A39" i="3" l="1"/>
  <c r="BO39" i="3" s="1"/>
  <c r="B38" i="3"/>
  <c r="A40" i="3" l="1"/>
  <c r="BO40" i="3" s="1"/>
  <c r="B39" i="3"/>
  <c r="A41" i="3" l="1"/>
  <c r="BO41" i="3" s="1"/>
  <c r="B40" i="3"/>
  <c r="A42" i="3" l="1"/>
  <c r="BO42" i="3" s="1"/>
  <c r="B41" i="3"/>
  <c r="A43" i="3" l="1"/>
  <c r="BO43" i="3" s="1"/>
  <c r="B42" i="3"/>
  <c r="A44" i="3" l="1"/>
  <c r="BO44" i="3" s="1"/>
  <c r="B43" i="3"/>
  <c r="A45" i="3" l="1"/>
  <c r="BO45" i="3" s="1"/>
  <c r="B44" i="3"/>
  <c r="A46" i="3" l="1"/>
  <c r="BO46" i="3" s="1"/>
  <c r="B45" i="3"/>
  <c r="B46" i="3" l="1"/>
  <c r="A47" i="3"/>
  <c r="BO47" i="3" s="1"/>
  <c r="A48" i="3" l="1"/>
  <c r="BO48" i="3" s="1"/>
  <c r="B47" i="3"/>
  <c r="B48" i="3" l="1"/>
  <c r="A49" i="3"/>
  <c r="BO49" i="3" s="1"/>
  <c r="B49" i="3" l="1"/>
  <c r="A50" i="3"/>
  <c r="BO50" i="3" s="1"/>
  <c r="A51" i="3" l="1"/>
  <c r="BO51" i="3" s="1"/>
  <c r="B50" i="3"/>
  <c r="B51" i="3" l="1"/>
  <c r="A52" i="3"/>
  <c r="BO52" i="3" s="1"/>
  <c r="A53" i="3" l="1"/>
  <c r="BO53" i="3" s="1"/>
  <c r="B52" i="3"/>
  <c r="B53" i="3" l="1"/>
  <c r="A54" i="3"/>
  <c r="BO54" i="3" s="1"/>
  <c r="B54" i="3" l="1"/>
  <c r="A55" i="3"/>
  <c r="BO55" i="3" s="1"/>
  <c r="A56" i="3" l="1"/>
  <c r="BO56" i="3" s="1"/>
  <c r="B55" i="3"/>
  <c r="B56" i="3" l="1"/>
  <c r="A57" i="3"/>
  <c r="BO57" i="3" s="1"/>
  <c r="A58" i="3" l="1"/>
  <c r="BO58" i="3" s="1"/>
  <c r="B57" i="3"/>
  <c r="A59" i="3" l="1"/>
  <c r="BO59" i="3" s="1"/>
  <c r="B58" i="3"/>
  <c r="B59" i="3" l="1"/>
  <c r="A60" i="3"/>
  <c r="BO60" i="3" s="1"/>
  <c r="A61" i="3" l="1"/>
  <c r="BO61" i="3" s="1"/>
  <c r="B60" i="3"/>
  <c r="A62" i="3" l="1"/>
  <c r="BO62" i="3" s="1"/>
  <c r="B61" i="3"/>
  <c r="B62" i="3" l="1"/>
  <c r="A63" i="3"/>
  <c r="BO63" i="3" s="1"/>
  <c r="A64" i="3" l="1"/>
  <c r="BO64" i="3" s="1"/>
  <c r="B63" i="3"/>
  <c r="B64" i="3" l="1"/>
  <c r="A65" i="3"/>
  <c r="BO65" i="3" s="1"/>
  <c r="A66" i="3" l="1"/>
  <c r="BO66" i="3" s="1"/>
  <c r="B65" i="3"/>
  <c r="B66" i="3" l="1"/>
  <c r="A67" i="3"/>
  <c r="BO67" i="3" s="1"/>
  <c r="B67" i="3" l="1"/>
  <c r="A68" i="3"/>
  <c r="BO68" i="3" s="1"/>
  <c r="B68" i="3" l="1"/>
  <c r="A69" i="3"/>
  <c r="BO69" i="3" s="1"/>
  <c r="A70" i="3" l="1"/>
  <c r="BO70" i="3" s="1"/>
  <c r="B69" i="3"/>
  <c r="B70" i="3" l="1"/>
  <c r="A71" i="3"/>
  <c r="BO71" i="3" s="1"/>
  <c r="B71" i="3" l="1"/>
  <c r="A72" i="3"/>
  <c r="BO72" i="3" s="1"/>
  <c r="B72" i="3" l="1"/>
  <c r="A73" i="3"/>
  <c r="BO73" i="3" s="1"/>
  <c r="A74" i="3" l="1"/>
  <c r="BO74" i="3" s="1"/>
  <c r="B73" i="3"/>
  <c r="A75" i="3" l="1"/>
  <c r="BO75" i="3" s="1"/>
  <c r="B74" i="3"/>
  <c r="B75" i="3" l="1"/>
  <c r="A76" i="3"/>
  <c r="BO76" i="3" s="1"/>
  <c r="A77" i="3" l="1"/>
  <c r="BO77" i="3" s="1"/>
  <c r="B76" i="3"/>
  <c r="A78" i="3" l="1"/>
  <c r="BO78" i="3" s="1"/>
  <c r="B77" i="3"/>
  <c r="A79" i="3" l="1"/>
  <c r="BO79" i="3" s="1"/>
  <c r="B78" i="3"/>
  <c r="B79" i="3" l="1"/>
  <c r="A80" i="3"/>
  <c r="BO80" i="3" s="1"/>
  <c r="A81" i="3" l="1"/>
  <c r="BO81" i="3" s="1"/>
  <c r="B80" i="3"/>
  <c r="A82" i="3" l="1"/>
  <c r="BO82" i="3" s="1"/>
  <c r="B81" i="3"/>
  <c r="A83" i="3" l="1"/>
  <c r="BO83" i="3" s="1"/>
  <c r="B82" i="3"/>
  <c r="A84" i="3" l="1"/>
  <c r="BO84" i="3" s="1"/>
  <c r="B83" i="3"/>
  <c r="B84" i="3" l="1"/>
  <c r="A85" i="3"/>
  <c r="BO85" i="3" s="1"/>
  <c r="A86" i="3" l="1"/>
  <c r="BO86" i="3" s="1"/>
  <c r="B85" i="3"/>
  <c r="B86" i="3" l="1"/>
  <c r="A87" i="3"/>
  <c r="BO87" i="3" s="1"/>
  <c r="B87" i="3" l="1"/>
  <c r="A88" i="3"/>
  <c r="BO88" i="3" s="1"/>
  <c r="B88" i="3" l="1"/>
  <c r="A89" i="3"/>
  <c r="BO89" i="3" s="1"/>
  <c r="A90" i="3" l="1"/>
  <c r="BO90" i="3" s="1"/>
  <c r="B89" i="3"/>
  <c r="A91" i="3" l="1"/>
  <c r="BO91" i="3" s="1"/>
  <c r="B90" i="3"/>
  <c r="A92" i="3" l="1"/>
  <c r="BO92" i="3" s="1"/>
  <c r="B91" i="3"/>
  <c r="A93" i="3" l="1"/>
  <c r="BO93" i="3" s="1"/>
  <c r="B92" i="3"/>
  <c r="A94" i="3" l="1"/>
  <c r="BO94" i="3" s="1"/>
  <c r="B93" i="3"/>
  <c r="A95" i="3" l="1"/>
  <c r="BO95" i="3" s="1"/>
  <c r="B94" i="3"/>
  <c r="A96" i="3" l="1"/>
  <c r="BO96" i="3" s="1"/>
  <c r="B95" i="3"/>
  <c r="B96" i="3" l="1"/>
  <c r="A97" i="3"/>
  <c r="BO97" i="3" s="1"/>
  <c r="A98" i="3" l="1"/>
  <c r="BO98" i="3" s="1"/>
  <c r="B97" i="3"/>
  <c r="B98" i="3" l="1"/>
  <c r="A99" i="3"/>
  <c r="BO99" i="3" s="1"/>
  <c r="A100" i="3" l="1"/>
  <c r="BO100" i="3" s="1"/>
  <c r="B99" i="3"/>
  <c r="A101" i="3" l="1"/>
  <c r="BO101" i="3" s="1"/>
  <c r="B100" i="3"/>
  <c r="B101" i="3" l="1"/>
  <c r="A102" i="3"/>
  <c r="BO102" i="3" s="1"/>
  <c r="A103" i="3" l="1"/>
  <c r="BO103" i="3" s="1"/>
  <c r="B102" i="3"/>
  <c r="A104" i="3" l="1"/>
  <c r="BO104" i="3" s="1"/>
  <c r="B103" i="3"/>
  <c r="A105" i="3" l="1"/>
  <c r="BO105" i="3" s="1"/>
  <c r="B104" i="3"/>
  <c r="A106" i="3" l="1"/>
  <c r="BO106" i="3" s="1"/>
  <c r="B105" i="3"/>
  <c r="A107" i="3" l="1"/>
  <c r="BO107" i="3" s="1"/>
  <c r="B106" i="3"/>
  <c r="A108" i="3" l="1"/>
  <c r="BO108" i="3" s="1"/>
  <c r="B107" i="3"/>
  <c r="B108" i="3" l="1"/>
  <c r="A109" i="3"/>
  <c r="BO109" i="3" s="1"/>
  <c r="A110" i="3" l="1"/>
  <c r="BO110" i="3" s="1"/>
  <c r="B109" i="3"/>
  <c r="B110" i="3" l="1"/>
  <c r="A111" i="3"/>
  <c r="BO111" i="3" s="1"/>
  <c r="A112" i="3" l="1"/>
  <c r="BO112" i="3" s="1"/>
  <c r="B111" i="3"/>
  <c r="B112" i="3" l="1"/>
  <c r="A113" i="3"/>
  <c r="BO113" i="3" s="1"/>
  <c r="B113" i="3" l="1"/>
  <c r="A114" i="3"/>
  <c r="BO114" i="3" s="1"/>
  <c r="A115" i="3" l="1"/>
  <c r="BO115" i="3" s="1"/>
  <c r="B114" i="3"/>
  <c r="A116" i="3" l="1"/>
  <c r="BO116" i="3" s="1"/>
  <c r="B115" i="3"/>
  <c r="B116" i="3" l="1"/>
  <c r="A117" i="3"/>
  <c r="BO117" i="3" s="1"/>
  <c r="B117" i="3" l="1"/>
  <c r="A118" i="3"/>
  <c r="BO118" i="3" s="1"/>
  <c r="B118" i="3" l="1"/>
  <c r="A119" i="3"/>
  <c r="BO119" i="3" s="1"/>
  <c r="A120" i="3" l="1"/>
  <c r="BO120" i="3" s="1"/>
  <c r="B119" i="3"/>
  <c r="A121" i="3" l="1"/>
  <c r="BO121" i="3" s="1"/>
  <c r="B120" i="3"/>
  <c r="A122" i="3" l="1"/>
  <c r="BO122" i="3" s="1"/>
  <c r="B121" i="3"/>
  <c r="B122" i="3" l="1"/>
  <c r="A123" i="3"/>
  <c r="BO123" i="3" s="1"/>
  <c r="B123" i="3" l="1"/>
  <c r="A124" i="3"/>
  <c r="BO124" i="3" s="1"/>
  <c r="B124" i="3" l="1"/>
  <c r="A125" i="3"/>
  <c r="BO125" i="3" s="1"/>
  <c r="B125" i="3" l="1"/>
  <c r="A126" i="3"/>
  <c r="BO126" i="3" s="1"/>
  <c r="B126" i="3" l="1"/>
  <c r="A127" i="3"/>
  <c r="BO127" i="3" s="1"/>
  <c r="B127" i="3" l="1"/>
  <c r="A128" i="3"/>
  <c r="BO128" i="3" s="1"/>
  <c r="A129" i="3" l="1"/>
  <c r="BO129" i="3" s="1"/>
  <c r="B128" i="3"/>
  <c r="B129" i="3" l="1"/>
  <c r="A130" i="3"/>
  <c r="BO130" i="3" s="1"/>
  <c r="A131" i="3" l="1"/>
  <c r="BO131" i="3" s="1"/>
  <c r="B130" i="3"/>
  <c r="A132" i="3" l="1"/>
  <c r="BO132" i="3" s="1"/>
  <c r="B131" i="3"/>
  <c r="A133" i="3" l="1"/>
  <c r="BO133" i="3" s="1"/>
  <c r="B132" i="3"/>
  <c r="B133" i="3" l="1"/>
  <c r="A134" i="3"/>
  <c r="BO134" i="3" s="1"/>
  <c r="A135" i="3" l="1"/>
  <c r="BO135" i="3" s="1"/>
  <c r="B134" i="3"/>
  <c r="A136" i="3" l="1"/>
  <c r="BO136" i="3" s="1"/>
  <c r="B135" i="3"/>
  <c r="B136" i="3" l="1"/>
  <c r="A137" i="3"/>
  <c r="BO137" i="3" s="1"/>
  <c r="B137" i="3" l="1"/>
  <c r="A138" i="3"/>
  <c r="BO138" i="3" s="1"/>
  <c r="A139" i="3" l="1"/>
  <c r="BO139" i="3" s="1"/>
  <c r="B138" i="3"/>
  <c r="A140" i="3" l="1"/>
  <c r="BO140" i="3" s="1"/>
  <c r="B139" i="3"/>
  <c r="B140" i="3" l="1"/>
  <c r="A141" i="3"/>
  <c r="BO141" i="3" s="1"/>
  <c r="A142" i="3" l="1"/>
  <c r="BO142" i="3" s="1"/>
  <c r="B141" i="3"/>
  <c r="A143" i="3" l="1"/>
  <c r="BO143" i="3" s="1"/>
  <c r="B142" i="3"/>
  <c r="A144" i="3" l="1"/>
  <c r="BO144" i="3" s="1"/>
  <c r="B143" i="3"/>
  <c r="A145" i="3" l="1"/>
  <c r="BO145" i="3" s="1"/>
  <c r="B144" i="3"/>
  <c r="A146" i="3" l="1"/>
  <c r="BO146" i="3" s="1"/>
  <c r="B145" i="3"/>
  <c r="B146" i="3" l="1"/>
  <c r="A147" i="3"/>
  <c r="BO147" i="3" s="1"/>
  <c r="B147" i="3" l="1"/>
  <c r="A148" i="3"/>
  <c r="BO148" i="3" s="1"/>
  <c r="A149" i="3" l="1"/>
  <c r="BO149" i="3" s="1"/>
  <c r="B148" i="3"/>
  <c r="B149" i="3" l="1"/>
  <c r="A150" i="3"/>
  <c r="BO150" i="3" s="1"/>
  <c r="A151" i="3" l="1"/>
  <c r="BO151" i="3" s="1"/>
  <c r="B150" i="3"/>
  <c r="A152" i="3" l="1"/>
  <c r="BO152" i="3" s="1"/>
  <c r="B151" i="3"/>
  <c r="A153" i="3" l="1"/>
  <c r="BO153" i="3" s="1"/>
  <c r="B152" i="3"/>
  <c r="B153" i="3" l="1"/>
  <c r="A154" i="3"/>
  <c r="BO154" i="3" s="1"/>
  <c r="B154" i="3" l="1"/>
  <c r="A155" i="3"/>
  <c r="BO155" i="3" s="1"/>
  <c r="B155" i="3" l="1"/>
  <c r="A156" i="3"/>
  <c r="BO156" i="3" s="1"/>
  <c r="B156" i="3" l="1"/>
  <c r="A157" i="3"/>
  <c r="BO157" i="3" s="1"/>
  <c r="A158" i="3" l="1"/>
  <c r="BO158" i="3" s="1"/>
  <c r="B157" i="3"/>
  <c r="A159" i="3" l="1"/>
  <c r="BO159" i="3" s="1"/>
  <c r="B158" i="3"/>
  <c r="A160" i="3" l="1"/>
  <c r="BO160" i="3" s="1"/>
  <c r="B159" i="3"/>
  <c r="B160" i="3" l="1"/>
  <c r="A161" i="3"/>
  <c r="BO161" i="3" s="1"/>
  <c r="A162" i="3" l="1"/>
  <c r="BO162" i="3" s="1"/>
  <c r="B161" i="3"/>
  <c r="B162" i="3" l="1"/>
  <c r="A163" i="3"/>
  <c r="BO163" i="3" s="1"/>
  <c r="A164" i="3" l="1"/>
  <c r="BO164" i="3" s="1"/>
  <c r="B163" i="3"/>
  <c r="A165" i="3" l="1"/>
  <c r="BO165" i="3" s="1"/>
  <c r="B164" i="3"/>
  <c r="A166" i="3" l="1"/>
  <c r="BO166" i="3" s="1"/>
  <c r="B165" i="3"/>
  <c r="B166" i="3" l="1"/>
  <c r="A167" i="3"/>
  <c r="BO167" i="3" s="1"/>
  <c r="A168" i="3" l="1"/>
  <c r="BO168" i="3" s="1"/>
  <c r="B167" i="3"/>
  <c r="A169" i="3" l="1"/>
  <c r="BO169" i="3" s="1"/>
  <c r="B168" i="3"/>
  <c r="B169" i="3" l="1"/>
  <c r="A170" i="3"/>
  <c r="BO170" i="3" s="1"/>
  <c r="A171" i="3" l="1"/>
  <c r="BO171" i="3" s="1"/>
  <c r="B170" i="3"/>
  <c r="A172" i="3" l="1"/>
  <c r="BO172" i="3" s="1"/>
  <c r="B171" i="3"/>
  <c r="B172" i="3" l="1"/>
  <c r="A173" i="3"/>
  <c r="BO173" i="3" s="1"/>
  <c r="A174" i="3" l="1"/>
  <c r="BO174" i="3" s="1"/>
  <c r="B173" i="3"/>
  <c r="A175" i="3" l="1"/>
  <c r="BO175" i="3" s="1"/>
  <c r="B174" i="3"/>
  <c r="B175" i="3" l="1"/>
  <c r="A176" i="3"/>
  <c r="BO176" i="3" s="1"/>
  <c r="A177" i="3" l="1"/>
  <c r="BO177" i="3" s="1"/>
  <c r="B176" i="3"/>
  <c r="B177" i="3" l="1"/>
  <c r="A178" i="3"/>
  <c r="BO178" i="3" s="1"/>
  <c r="A179" i="3" l="1"/>
  <c r="BO179" i="3" s="1"/>
  <c r="B178" i="3"/>
  <c r="A180" i="3" l="1"/>
  <c r="BO180" i="3" s="1"/>
  <c r="B179" i="3"/>
  <c r="B180" i="3" l="1"/>
  <c r="A181" i="3"/>
  <c r="BO181" i="3" s="1"/>
  <c r="B181" i="3" l="1"/>
  <c r="A182" i="3"/>
  <c r="BO182" i="3" s="1"/>
  <c r="A183" i="3" l="1"/>
  <c r="BO183" i="3" s="1"/>
  <c r="B182" i="3"/>
  <c r="B183" i="3" l="1"/>
  <c r="A184" i="3"/>
  <c r="BO184" i="3" s="1"/>
  <c r="A185" i="3" l="1"/>
  <c r="BO185" i="3" s="1"/>
  <c r="B184" i="3"/>
  <c r="A186" i="3" l="1"/>
  <c r="BO186" i="3" s="1"/>
  <c r="B185" i="3"/>
  <c r="A187" i="3" l="1"/>
  <c r="BO187" i="3" s="1"/>
  <c r="B186" i="3"/>
  <c r="A188" i="3" l="1"/>
  <c r="BO188" i="3" s="1"/>
  <c r="B187" i="3"/>
  <c r="A189" i="3" l="1"/>
  <c r="BO189" i="3" s="1"/>
  <c r="B188" i="3"/>
  <c r="A190" i="3" l="1"/>
  <c r="BO190" i="3" s="1"/>
  <c r="B189" i="3"/>
  <c r="A191" i="3" l="1"/>
  <c r="BO191" i="3" s="1"/>
  <c r="B190" i="3"/>
  <c r="A192" i="3" l="1"/>
  <c r="BO192" i="3" s="1"/>
  <c r="B191" i="3"/>
  <c r="A193" i="3" l="1"/>
  <c r="BO193" i="3" s="1"/>
  <c r="B192" i="3"/>
  <c r="A194" i="3" l="1"/>
  <c r="BO194" i="3" s="1"/>
  <c r="B193" i="3"/>
  <c r="A195" i="3" l="1"/>
  <c r="BO195" i="3" s="1"/>
  <c r="B194" i="3"/>
  <c r="A196" i="3" l="1"/>
  <c r="BO196" i="3" s="1"/>
  <c r="B195" i="3"/>
  <c r="A197" i="3" l="1"/>
  <c r="BO197" i="3" s="1"/>
  <c r="B196" i="3"/>
  <c r="A198" i="3" l="1"/>
  <c r="BO198" i="3" s="1"/>
  <c r="B197" i="3"/>
  <c r="A199" i="3" l="1"/>
  <c r="BO199" i="3" s="1"/>
  <c r="B198" i="3"/>
  <c r="A200" i="3" l="1"/>
  <c r="BO200" i="3" s="1"/>
  <c r="B199" i="3"/>
  <c r="A201" i="3" l="1"/>
  <c r="BO201" i="3" s="1"/>
  <c r="B200" i="3"/>
  <c r="B201" i="3" l="1"/>
  <c r="A202" i="3"/>
  <c r="BO202" i="3" s="1"/>
  <c r="A203" i="3" l="1"/>
  <c r="BO203" i="3" s="1"/>
  <c r="B202" i="3"/>
  <c r="A204" i="3" l="1"/>
  <c r="BO204" i="3" s="1"/>
  <c r="B203" i="3"/>
  <c r="A205" i="3" l="1"/>
  <c r="BO205" i="3" s="1"/>
  <c r="B204" i="3"/>
  <c r="A206" i="3" l="1"/>
  <c r="BO206" i="3" s="1"/>
  <c r="B205" i="3"/>
  <c r="A207" i="3" l="1"/>
  <c r="BO207" i="3" s="1"/>
  <c r="B206" i="3"/>
  <c r="A208" i="3" l="1"/>
  <c r="BO208" i="3" s="1"/>
  <c r="B207" i="3"/>
  <c r="A209" i="3" l="1"/>
  <c r="BO209" i="3" s="1"/>
  <c r="B208" i="3"/>
  <c r="A210" i="3" l="1"/>
  <c r="BO210" i="3" s="1"/>
  <c r="B209" i="3"/>
  <c r="A211" i="3" l="1"/>
  <c r="BO211" i="3" s="1"/>
  <c r="B210" i="3"/>
  <c r="B211" i="3" l="1"/>
  <c r="A212" i="3"/>
  <c r="BO212" i="3" s="1"/>
  <c r="B212" i="3" l="1"/>
  <c r="A213" i="3"/>
  <c r="BO213" i="3" s="1"/>
  <c r="A214" i="3" l="1"/>
  <c r="BO214" i="3" s="1"/>
  <c r="B213" i="3"/>
  <c r="A215" i="3" l="1"/>
  <c r="BO215" i="3" s="1"/>
  <c r="B214" i="3"/>
  <c r="A216" i="3" l="1"/>
  <c r="BO216" i="3" s="1"/>
  <c r="B215" i="3"/>
  <c r="B216" i="3" l="1"/>
  <c r="A217" i="3"/>
  <c r="BO217" i="3" s="1"/>
  <c r="A218" i="3" l="1"/>
  <c r="BO218" i="3" s="1"/>
  <c r="B217" i="3"/>
  <c r="A219" i="3" l="1"/>
  <c r="BO219" i="3" s="1"/>
  <c r="B218" i="3"/>
  <c r="B219" i="3" l="1"/>
  <c r="A220" i="3"/>
  <c r="BO220" i="3" s="1"/>
  <c r="A221" i="3" l="1"/>
  <c r="BO221" i="3" s="1"/>
  <c r="B220" i="3"/>
  <c r="A222" i="3" l="1"/>
  <c r="BO222" i="3" s="1"/>
  <c r="B221" i="3"/>
  <c r="A223" i="3" l="1"/>
  <c r="BO223" i="3" s="1"/>
  <c r="B222" i="3"/>
  <c r="B223" i="3" l="1"/>
  <c r="A224" i="3"/>
  <c r="BO224" i="3" s="1"/>
  <c r="B224" i="3" l="1"/>
  <c r="A225" i="3"/>
  <c r="BO225" i="3" s="1"/>
  <c r="A226" i="3" l="1"/>
  <c r="BO226" i="3" s="1"/>
  <c r="B225" i="3"/>
  <c r="B226" i="3" l="1"/>
  <c r="A227" i="3"/>
  <c r="BO227" i="3" s="1"/>
  <c r="B227" i="3" l="1"/>
  <c r="A228" i="3"/>
  <c r="BO228" i="3" s="1"/>
  <c r="B228" i="3" l="1"/>
  <c r="A229" i="3"/>
  <c r="BO229" i="3" s="1"/>
  <c r="B229" i="3" l="1"/>
  <c r="A230" i="3"/>
  <c r="BO230" i="3" s="1"/>
  <c r="A231" i="3" l="1"/>
  <c r="BO231" i="3" s="1"/>
  <c r="B230" i="3"/>
  <c r="B231" i="3" l="1"/>
  <c r="A232" i="3"/>
  <c r="BO232" i="3" s="1"/>
  <c r="A233" i="3" l="1"/>
  <c r="BO233" i="3" s="1"/>
  <c r="B232" i="3"/>
  <c r="A234" i="3" l="1"/>
  <c r="BO234" i="3" s="1"/>
  <c r="B233" i="3"/>
  <c r="A235" i="3" l="1"/>
  <c r="BO235" i="3" s="1"/>
  <c r="B234" i="3"/>
  <c r="A236" i="3" l="1"/>
  <c r="BO236" i="3" s="1"/>
  <c r="B235" i="3"/>
  <c r="A237" i="3" l="1"/>
  <c r="BO237" i="3" s="1"/>
  <c r="B236" i="3"/>
  <c r="A238" i="3" l="1"/>
  <c r="BO238" i="3" s="1"/>
  <c r="B237" i="3"/>
  <c r="A239" i="3" l="1"/>
  <c r="BO239" i="3" s="1"/>
  <c r="B238" i="3"/>
  <c r="A240" i="3" l="1"/>
  <c r="BO240" i="3" s="1"/>
  <c r="B239" i="3"/>
  <c r="A241" i="3" l="1"/>
  <c r="BO241" i="3" s="1"/>
  <c r="B240" i="3"/>
  <c r="A242" i="3" l="1"/>
  <c r="BO242" i="3" s="1"/>
  <c r="B241" i="3"/>
  <c r="A243" i="3" l="1"/>
  <c r="BO243" i="3" s="1"/>
  <c r="B242" i="3"/>
  <c r="A244" i="3" l="1"/>
  <c r="BO244" i="3" s="1"/>
  <c r="B243" i="3"/>
  <c r="A245" i="3" l="1"/>
  <c r="BO245" i="3" s="1"/>
  <c r="B244" i="3"/>
  <c r="B245" i="3" l="1"/>
  <c r="A246" i="3"/>
  <c r="BO246" i="3" s="1"/>
  <c r="B246" i="3" l="1"/>
  <c r="A247" i="3"/>
  <c r="BO247" i="3" s="1"/>
  <c r="A248" i="3" l="1"/>
  <c r="BO248" i="3" s="1"/>
  <c r="B247" i="3"/>
  <c r="A249" i="3" l="1"/>
  <c r="BO249" i="3" s="1"/>
  <c r="B248" i="3"/>
  <c r="A250" i="3" l="1"/>
  <c r="BO250" i="3" s="1"/>
  <c r="B249" i="3"/>
  <c r="A251" i="3" l="1"/>
  <c r="BO251" i="3" s="1"/>
  <c r="B250" i="3"/>
  <c r="B251" i="3" l="1"/>
  <c r="A252" i="3"/>
  <c r="BO252" i="3" s="1"/>
  <c r="B252" i="3" l="1"/>
  <c r="A253" i="3"/>
  <c r="BO253" i="3" s="1"/>
  <c r="B253" i="3" l="1"/>
  <c r="A254" i="3"/>
  <c r="BO254" i="3" s="1"/>
  <c r="B254" i="3" l="1"/>
  <c r="A255" i="3"/>
  <c r="BO255" i="3" s="1"/>
  <c r="A256" i="3" l="1"/>
  <c r="BO256" i="3" s="1"/>
  <c r="B255" i="3"/>
  <c r="A257" i="3" l="1"/>
  <c r="BO257" i="3" s="1"/>
  <c r="B256" i="3"/>
  <c r="B257" i="3" l="1"/>
  <c r="A258" i="3"/>
  <c r="BO258" i="3" s="1"/>
  <c r="A259" i="3" l="1"/>
  <c r="BO259" i="3" s="1"/>
  <c r="B258" i="3"/>
  <c r="B259" i="3" l="1"/>
  <c r="A260" i="3"/>
  <c r="BO260" i="3" s="1"/>
  <c r="B260" i="3" l="1"/>
  <c r="A261" i="3"/>
  <c r="BO261" i="3" s="1"/>
  <c r="A262" i="3" l="1"/>
  <c r="BO262" i="3" s="1"/>
  <c r="B261" i="3"/>
  <c r="B262" i="3" l="1"/>
  <c r="A263" i="3"/>
  <c r="BO263" i="3" s="1"/>
  <c r="B263" i="3" l="1"/>
  <c r="A264" i="3"/>
  <c r="BO264" i="3" s="1"/>
  <c r="B264" i="3" l="1"/>
  <c r="A265" i="3"/>
  <c r="BO265" i="3" s="1"/>
  <c r="A266" i="3" l="1"/>
  <c r="BO266" i="3" s="1"/>
  <c r="B265" i="3"/>
  <c r="A267" i="3" l="1"/>
  <c r="BO267" i="3" s="1"/>
  <c r="B266" i="3"/>
  <c r="A268" i="3" l="1"/>
  <c r="BO268" i="3" s="1"/>
  <c r="B267" i="3"/>
  <c r="B268" i="3" l="1"/>
  <c r="A269" i="3"/>
  <c r="BO269" i="3" s="1"/>
  <c r="A270" i="3" l="1"/>
  <c r="BO270" i="3" s="1"/>
  <c r="B269" i="3"/>
  <c r="B270" i="3" l="1"/>
  <c r="A271" i="3"/>
  <c r="BO271" i="3" s="1"/>
  <c r="A272" i="3" l="1"/>
  <c r="BO272" i="3" s="1"/>
  <c r="B271" i="3"/>
  <c r="A273" i="3" l="1"/>
  <c r="BO273" i="3" s="1"/>
  <c r="B272" i="3"/>
  <c r="A274" i="3" l="1"/>
  <c r="BO274" i="3" s="1"/>
  <c r="B273" i="3"/>
  <c r="A275" i="3" l="1"/>
  <c r="BO275" i="3" s="1"/>
  <c r="B274" i="3"/>
  <c r="B275" i="3" l="1"/>
  <c r="A276" i="3"/>
  <c r="BO276" i="3" s="1"/>
  <c r="A277" i="3" l="1"/>
  <c r="BO277" i="3" s="1"/>
  <c r="B276" i="3"/>
  <c r="B277" i="3" l="1"/>
  <c r="A278" i="3"/>
  <c r="BO278" i="3" s="1"/>
  <c r="B278" i="3" l="1"/>
  <c r="A279" i="3"/>
  <c r="BO279" i="3" s="1"/>
  <c r="A280" i="3" l="1"/>
  <c r="BO280" i="3" s="1"/>
  <c r="B279" i="3"/>
  <c r="A281" i="3" l="1"/>
  <c r="BO281" i="3" s="1"/>
  <c r="B280" i="3"/>
  <c r="A282" i="3" l="1"/>
  <c r="BO282" i="3" s="1"/>
  <c r="B281" i="3"/>
  <c r="A283" i="3" l="1"/>
  <c r="BO283" i="3" s="1"/>
  <c r="B282" i="3"/>
  <c r="A284" i="3" l="1"/>
  <c r="BO284" i="3" s="1"/>
  <c r="B283" i="3"/>
  <c r="A285" i="3" l="1"/>
  <c r="BO285" i="3" s="1"/>
  <c r="B284" i="3"/>
  <c r="A286" i="3" l="1"/>
  <c r="BO286" i="3" s="1"/>
  <c r="B285" i="3"/>
  <c r="B286" i="3" l="1"/>
  <c r="A287" i="3"/>
  <c r="BO287" i="3" s="1"/>
  <c r="B287" i="3" l="1"/>
  <c r="A288" i="3"/>
  <c r="BO288" i="3" s="1"/>
  <c r="B288" i="3" l="1"/>
  <c r="A289" i="3"/>
  <c r="BO289" i="3" s="1"/>
  <c r="B289" i="3" l="1"/>
  <c r="A290" i="3"/>
  <c r="BO290" i="3" s="1"/>
  <c r="A291" i="3" l="1"/>
  <c r="BO291" i="3" s="1"/>
  <c r="B290" i="3"/>
  <c r="A292" i="3" l="1"/>
  <c r="BO292" i="3" s="1"/>
  <c r="B291" i="3"/>
  <c r="A293" i="3" l="1"/>
  <c r="BO293" i="3" s="1"/>
  <c r="B292" i="3"/>
  <c r="B293" i="3" l="1"/>
  <c r="A294" i="3"/>
  <c r="BO294" i="3" s="1"/>
  <c r="B294" i="3" l="1"/>
  <c r="A295" i="3"/>
  <c r="BO295" i="3" s="1"/>
  <c r="A296" i="3" l="1"/>
  <c r="BO296" i="3" s="1"/>
  <c r="B295" i="3"/>
  <c r="A297" i="3" l="1"/>
  <c r="BO297" i="3" s="1"/>
  <c r="B296" i="3"/>
  <c r="A298" i="3" l="1"/>
  <c r="BO298" i="3" s="1"/>
  <c r="B297" i="3"/>
  <c r="B298" i="3" l="1"/>
  <c r="A299" i="3"/>
  <c r="BO299" i="3" s="1"/>
  <c r="A300" i="3" l="1"/>
  <c r="BO300" i="3" s="1"/>
  <c r="B299" i="3"/>
  <c r="A301" i="3" l="1"/>
  <c r="BO301" i="3" s="1"/>
  <c r="B300" i="3"/>
  <c r="A302" i="3" l="1"/>
  <c r="BO302" i="3" s="1"/>
  <c r="B301" i="3"/>
  <c r="A303" i="3" l="1"/>
  <c r="BO303" i="3" s="1"/>
  <c r="B302" i="3"/>
  <c r="A304" i="3" l="1"/>
  <c r="BO304" i="3" s="1"/>
  <c r="B303" i="3"/>
  <c r="A305" i="3" l="1"/>
  <c r="BO305" i="3" s="1"/>
  <c r="B304" i="3"/>
  <c r="A306" i="3" l="1"/>
  <c r="BO306" i="3" s="1"/>
  <c r="B305" i="3"/>
  <c r="B306" i="3" l="1"/>
  <c r="A307" i="3"/>
  <c r="BO307" i="3" s="1"/>
  <c r="A308" i="3" l="1"/>
  <c r="BO308" i="3" s="1"/>
  <c r="B307" i="3"/>
  <c r="B308" i="3" l="1"/>
  <c r="A309" i="3"/>
  <c r="BO309" i="3" s="1"/>
  <c r="A310" i="3" l="1"/>
  <c r="BO310" i="3" s="1"/>
  <c r="B309" i="3"/>
  <c r="B310" i="3" l="1"/>
  <c r="A311" i="3"/>
  <c r="BO311" i="3" s="1"/>
  <c r="A312" i="3" l="1"/>
  <c r="BO312" i="3" s="1"/>
  <c r="B311" i="3"/>
  <c r="A313" i="3" l="1"/>
  <c r="BO313" i="3" s="1"/>
  <c r="B312" i="3"/>
  <c r="B313" i="3" l="1"/>
  <c r="A314" i="3"/>
  <c r="BO314" i="3" s="1"/>
  <c r="A315" i="3" l="1"/>
  <c r="BO315" i="3" s="1"/>
  <c r="B314" i="3"/>
  <c r="B315" i="3" l="1"/>
  <c r="A316" i="3"/>
  <c r="BO316" i="3" s="1"/>
  <c r="A317" i="3" l="1"/>
  <c r="BO317" i="3" s="1"/>
  <c r="B316" i="3"/>
  <c r="A318" i="3" l="1"/>
  <c r="BO318" i="3" s="1"/>
  <c r="B317" i="3"/>
  <c r="A319" i="3" l="1"/>
  <c r="BO319" i="3" s="1"/>
  <c r="B318" i="3"/>
  <c r="B319" i="3" l="1"/>
  <c r="A320" i="3"/>
  <c r="BO320" i="3" s="1"/>
  <c r="A321" i="3" l="1"/>
  <c r="BO321" i="3" s="1"/>
  <c r="B320" i="3"/>
  <c r="B321" i="3" l="1"/>
  <c r="A322" i="3"/>
  <c r="BO322" i="3" s="1"/>
  <c r="B322" i="3" l="1"/>
  <c r="A323" i="3"/>
  <c r="BO323" i="3" s="1"/>
  <c r="A324" i="3" l="1"/>
  <c r="BO324" i="3" s="1"/>
  <c r="B323" i="3"/>
  <c r="A325" i="3" l="1"/>
  <c r="BO325" i="3" s="1"/>
  <c r="B324" i="3"/>
  <c r="B325" i="3" l="1"/>
  <c r="A326" i="3"/>
  <c r="BO326" i="3" s="1"/>
  <c r="B326" i="3" l="1"/>
  <c r="A327" i="3"/>
  <c r="BO327" i="3" s="1"/>
  <c r="A328" i="3" l="1"/>
  <c r="BO328" i="3" s="1"/>
  <c r="B327" i="3"/>
  <c r="A329" i="3" l="1"/>
  <c r="BO329" i="3" s="1"/>
  <c r="B328" i="3"/>
  <c r="A330" i="3" l="1"/>
  <c r="BO330" i="3" s="1"/>
  <c r="B329" i="3"/>
  <c r="B330" i="3" l="1"/>
  <c r="A331" i="3"/>
  <c r="BO331" i="3" s="1"/>
  <c r="A332" i="3" l="1"/>
  <c r="BO332" i="3" s="1"/>
  <c r="B331" i="3"/>
  <c r="A333" i="3" l="1"/>
  <c r="BO333" i="3" s="1"/>
  <c r="B332" i="3"/>
  <c r="B333" i="3" l="1"/>
  <c r="A334" i="3"/>
  <c r="BO334" i="3" s="1"/>
  <c r="A335" i="3" l="1"/>
  <c r="BO335" i="3" s="1"/>
  <c r="B334" i="3"/>
  <c r="A336" i="3" l="1"/>
  <c r="BO336" i="3" s="1"/>
  <c r="B335" i="3"/>
  <c r="A337" i="3" l="1"/>
  <c r="BO337" i="3" s="1"/>
  <c r="B336" i="3"/>
  <c r="A338" i="3" l="1"/>
  <c r="BO338" i="3" s="1"/>
  <c r="B337" i="3"/>
  <c r="A339" i="3" l="1"/>
  <c r="BO339" i="3" s="1"/>
  <c r="B338" i="3"/>
  <c r="B339" i="3" l="1"/>
  <c r="A340" i="3"/>
  <c r="BO340" i="3" s="1"/>
  <c r="A341" i="3" l="1"/>
  <c r="BO341" i="3" s="1"/>
  <c r="B340" i="3"/>
  <c r="A342" i="3" l="1"/>
  <c r="BO342" i="3" s="1"/>
  <c r="B341" i="3"/>
  <c r="A343" i="3" l="1"/>
  <c r="BO343" i="3" s="1"/>
  <c r="B342" i="3"/>
  <c r="A344" i="3" l="1"/>
  <c r="BO344" i="3" s="1"/>
  <c r="B343" i="3"/>
  <c r="A345" i="3" l="1"/>
  <c r="BO345" i="3" s="1"/>
  <c r="B344" i="3"/>
  <c r="B345" i="3" l="1"/>
  <c r="A346" i="3"/>
  <c r="BO346" i="3" s="1"/>
  <c r="B346" i="3" l="1"/>
  <c r="A347" i="3"/>
  <c r="BO347" i="3" s="1"/>
  <c r="A348" i="3" l="1"/>
  <c r="BO348" i="3" s="1"/>
  <c r="B347" i="3"/>
  <c r="A349" i="3" l="1"/>
  <c r="BO349" i="3" s="1"/>
  <c r="B348" i="3"/>
  <c r="A350" i="3" l="1"/>
  <c r="BO350" i="3" s="1"/>
  <c r="B349" i="3"/>
  <c r="A351" i="3" l="1"/>
  <c r="BO351" i="3" s="1"/>
  <c r="B350" i="3"/>
  <c r="A352" i="3" l="1"/>
  <c r="BO352" i="3" s="1"/>
  <c r="B351" i="3"/>
  <c r="B352" i="3" l="1"/>
  <c r="A353" i="3"/>
  <c r="BO353" i="3" s="1"/>
  <c r="B353" i="3" l="1"/>
  <c r="A354" i="3"/>
  <c r="BO354" i="3" s="1"/>
  <c r="A355" i="3" l="1"/>
  <c r="BO355" i="3" s="1"/>
  <c r="B354" i="3"/>
  <c r="B355" i="3" l="1"/>
  <c r="A356" i="3"/>
  <c r="BO356" i="3" s="1"/>
  <c r="A357" i="3" l="1"/>
  <c r="BO357" i="3" s="1"/>
  <c r="B356" i="3"/>
  <c r="A358" i="3" l="1"/>
  <c r="BO358" i="3" s="1"/>
  <c r="B357" i="3"/>
  <c r="B358" i="3" l="1"/>
  <c r="A359" i="3"/>
  <c r="BO359" i="3" s="1"/>
  <c r="B359" i="3" l="1"/>
  <c r="A360" i="3"/>
  <c r="BO360" i="3" s="1"/>
  <c r="B360" i="3" l="1"/>
  <c r="A361" i="3"/>
  <c r="BO361" i="3" s="1"/>
  <c r="B361" i="3" l="1"/>
  <c r="A362" i="3"/>
  <c r="BO362" i="3" s="1"/>
  <c r="A363" i="3" l="1"/>
  <c r="BO363" i="3" s="1"/>
  <c r="B362" i="3"/>
  <c r="A364" i="3" l="1"/>
  <c r="BO364" i="3" s="1"/>
  <c r="B363" i="3"/>
  <c r="B364" i="3" l="1"/>
  <c r="A365" i="3"/>
  <c r="BO365" i="3" s="1"/>
  <c r="B365" i="3" l="1"/>
  <c r="A366" i="3"/>
  <c r="BO366" i="3" s="1"/>
  <c r="B366" i="3" l="1"/>
  <c r="A367" i="3"/>
  <c r="BO367" i="3" s="1"/>
  <c r="B367" i="3" l="1"/>
  <c r="A368" i="3"/>
  <c r="BO368" i="3" s="1"/>
  <c r="A369" i="3" l="1"/>
  <c r="BO369" i="3" s="1"/>
  <c r="B368" i="3"/>
  <c r="B369" i="3" l="1"/>
  <c r="A370" i="3"/>
  <c r="BO370" i="3" s="1"/>
  <c r="A371" i="3" l="1"/>
  <c r="BO371" i="3" s="1"/>
  <c r="B370" i="3"/>
  <c r="A372" i="3" l="1"/>
  <c r="BO372" i="3" s="1"/>
  <c r="B371" i="3"/>
  <c r="A373" i="3" l="1"/>
  <c r="BO373" i="3" s="1"/>
  <c r="B372" i="3"/>
  <c r="A374" i="3" l="1"/>
  <c r="BO374" i="3" s="1"/>
  <c r="B373" i="3"/>
  <c r="B374" i="3" l="1"/>
  <c r="A375" i="3"/>
  <c r="BO375" i="3" s="1"/>
  <c r="B375" i="3" l="1"/>
  <c r="A376" i="3"/>
  <c r="BO376" i="3" s="1"/>
  <c r="A377" i="3" l="1"/>
  <c r="BO377" i="3" s="1"/>
  <c r="B376" i="3"/>
  <c r="B377" i="3" l="1"/>
  <c r="A378" i="3"/>
  <c r="BO378" i="3" s="1"/>
  <c r="A379" i="3" l="1"/>
  <c r="BO379" i="3" s="1"/>
  <c r="B378" i="3"/>
  <c r="B379" i="3" l="1"/>
  <c r="A380" i="3"/>
  <c r="BO380" i="3" s="1"/>
  <c r="A381" i="3" l="1"/>
  <c r="BO381" i="3" s="1"/>
  <c r="B380" i="3"/>
  <c r="B381" i="3" l="1"/>
  <c r="A382" i="3"/>
  <c r="BO382" i="3" s="1"/>
  <c r="A383" i="3" l="1"/>
  <c r="BO383" i="3" s="1"/>
  <c r="B382" i="3"/>
  <c r="A384" i="3" l="1"/>
  <c r="BO384" i="3" s="1"/>
  <c r="B383" i="3"/>
  <c r="A385" i="3" l="1"/>
  <c r="BO385" i="3" s="1"/>
  <c r="B384" i="3"/>
  <c r="B385" i="3" l="1"/>
  <c r="A386" i="3"/>
  <c r="BO386" i="3" s="1"/>
  <c r="A387" i="3" l="1"/>
  <c r="BO387" i="3" s="1"/>
  <c r="B386" i="3"/>
  <c r="B387" i="3" l="1"/>
  <c r="A388" i="3"/>
  <c r="BO388" i="3" s="1"/>
  <c r="B388" i="3" l="1"/>
  <c r="A389" i="3"/>
  <c r="BO389" i="3" s="1"/>
  <c r="A390" i="3" l="1"/>
  <c r="BO390" i="3" s="1"/>
  <c r="B389" i="3"/>
  <c r="B390" i="3" l="1"/>
  <c r="A391" i="3"/>
  <c r="BO391" i="3" s="1"/>
  <c r="B391" i="3" l="1"/>
  <c r="A392" i="3"/>
  <c r="BO392" i="3" s="1"/>
  <c r="A393" i="3" l="1"/>
  <c r="BO393" i="3" s="1"/>
  <c r="B392" i="3"/>
  <c r="B393" i="3" l="1"/>
  <c r="A394" i="3"/>
  <c r="BO394" i="3" s="1"/>
  <c r="A395" i="3" l="1"/>
  <c r="BO395" i="3" s="1"/>
  <c r="B394" i="3"/>
  <c r="B395" i="3" l="1"/>
  <c r="A396" i="3"/>
  <c r="BO396" i="3" s="1"/>
  <c r="B396" i="3" l="1"/>
  <c r="A397" i="3"/>
  <c r="BO397" i="3" s="1"/>
  <c r="B397" i="3" l="1"/>
  <c r="A398" i="3"/>
  <c r="BO398" i="3" s="1"/>
  <c r="A399" i="3" l="1"/>
  <c r="BO399" i="3" s="1"/>
  <c r="B398" i="3"/>
  <c r="A400" i="3" l="1"/>
  <c r="BO400" i="3" s="1"/>
  <c r="B399" i="3"/>
  <c r="B400" i="3" l="1"/>
  <c r="A401" i="3"/>
  <c r="BO401" i="3" s="1"/>
  <c r="A402" i="3" l="1"/>
  <c r="BO402" i="3" s="1"/>
  <c r="B401" i="3"/>
  <c r="A403" i="3" l="1"/>
  <c r="BO403" i="3" s="1"/>
  <c r="B402" i="3"/>
  <c r="A404" i="3" l="1"/>
  <c r="BO404" i="3" s="1"/>
  <c r="B403" i="3"/>
  <c r="A405" i="3" l="1"/>
  <c r="BO405" i="3" s="1"/>
  <c r="B404" i="3"/>
  <c r="A406" i="3" l="1"/>
  <c r="BO406" i="3" s="1"/>
  <c r="B405" i="3"/>
  <c r="A407" i="3" l="1"/>
  <c r="BO407" i="3" s="1"/>
  <c r="B406" i="3"/>
  <c r="B407" i="3" l="1"/>
  <c r="A408" i="3"/>
  <c r="BO408" i="3" s="1"/>
  <c r="A409" i="3" l="1"/>
  <c r="BO409" i="3" s="1"/>
  <c r="B408" i="3"/>
  <c r="B409" i="3" l="1"/>
  <c r="A410" i="3"/>
  <c r="BO410" i="3" s="1"/>
  <c r="A411" i="3" l="1"/>
  <c r="BO411" i="3" s="1"/>
  <c r="B410" i="3"/>
  <c r="A412" i="3" l="1"/>
  <c r="BO412" i="3" s="1"/>
  <c r="B411" i="3"/>
  <c r="A413" i="3" l="1"/>
  <c r="BO413" i="3" s="1"/>
  <c r="B412" i="3"/>
  <c r="B413" i="3" l="1"/>
  <c r="A414" i="3"/>
  <c r="BO414" i="3" s="1"/>
  <c r="A415" i="3" l="1"/>
  <c r="BO415" i="3" s="1"/>
  <c r="B414" i="3"/>
  <c r="B415" i="3" l="1"/>
  <c r="A416" i="3"/>
  <c r="BO416" i="3" s="1"/>
  <c r="B416" i="3" l="1"/>
  <c r="A417" i="3"/>
  <c r="BO417" i="3" s="1"/>
  <c r="B417" i="3" l="1"/>
  <c r="A418" i="3"/>
  <c r="BO418" i="3" s="1"/>
  <c r="A419" i="3" l="1"/>
  <c r="BO419" i="3" s="1"/>
  <c r="B418" i="3"/>
  <c r="A420" i="3" l="1"/>
  <c r="BO420" i="3" s="1"/>
  <c r="B419" i="3"/>
  <c r="A421" i="3" l="1"/>
  <c r="BO421" i="3" s="1"/>
  <c r="B420" i="3"/>
  <c r="B421" i="3" l="1"/>
  <c r="A422" i="3"/>
  <c r="BO422" i="3" s="1"/>
  <c r="A423" i="3" l="1"/>
  <c r="BO423" i="3" s="1"/>
  <c r="B422" i="3"/>
  <c r="B423" i="3" l="1"/>
  <c r="A424" i="3"/>
  <c r="BO424" i="3" s="1"/>
  <c r="B424" i="3" l="1"/>
  <c r="A425" i="3"/>
  <c r="BO425" i="3" s="1"/>
  <c r="A426" i="3" l="1"/>
  <c r="BO426" i="3" s="1"/>
  <c r="B425" i="3"/>
  <c r="A427" i="3" l="1"/>
  <c r="BO427" i="3" s="1"/>
  <c r="B426" i="3"/>
  <c r="A428" i="3" l="1"/>
  <c r="BO428" i="3" s="1"/>
  <c r="B427" i="3"/>
  <c r="A429" i="3" l="1"/>
  <c r="BO429" i="3" s="1"/>
  <c r="B428" i="3"/>
  <c r="B429" i="3" l="1"/>
  <c r="A430" i="3"/>
  <c r="BO430" i="3" s="1"/>
  <c r="A431" i="3" l="1"/>
  <c r="BO431" i="3" s="1"/>
  <c r="B430" i="3"/>
  <c r="A432" i="3" l="1"/>
  <c r="BO432" i="3" s="1"/>
  <c r="B431" i="3"/>
  <c r="B432" i="3" l="1"/>
  <c r="A433" i="3"/>
  <c r="BO433" i="3" s="1"/>
  <c r="A434" i="3" l="1"/>
  <c r="BO434" i="3" s="1"/>
  <c r="B433" i="3"/>
  <c r="B434" i="3" l="1"/>
  <c r="A435" i="3"/>
  <c r="BO435" i="3" s="1"/>
  <c r="A436" i="3" l="1"/>
  <c r="BO436" i="3" s="1"/>
  <c r="B435" i="3"/>
  <c r="B436" i="3" l="1"/>
  <c r="A437" i="3"/>
  <c r="BO437" i="3" s="1"/>
  <c r="A438" i="3" l="1"/>
  <c r="BO438" i="3" s="1"/>
  <c r="B437" i="3"/>
  <c r="B438" i="3" l="1"/>
  <c r="A439" i="3"/>
  <c r="BO439" i="3" s="1"/>
  <c r="A440" i="3" l="1"/>
  <c r="BO440" i="3" s="1"/>
  <c r="B439" i="3"/>
  <c r="A441" i="3" l="1"/>
  <c r="BO441" i="3" s="1"/>
  <c r="B440" i="3"/>
  <c r="A442" i="3" l="1"/>
  <c r="BO442" i="3" s="1"/>
  <c r="B441" i="3"/>
  <c r="A443" i="3" l="1"/>
  <c r="BO443" i="3" s="1"/>
  <c r="B442" i="3"/>
  <c r="A444" i="3" l="1"/>
  <c r="BO444" i="3" s="1"/>
  <c r="B443" i="3"/>
  <c r="A445" i="3" l="1"/>
  <c r="BO445" i="3" s="1"/>
  <c r="B444" i="3"/>
  <c r="A446" i="3" l="1"/>
  <c r="BO446" i="3" s="1"/>
  <c r="B445" i="3"/>
  <c r="A447" i="3" l="1"/>
  <c r="BO447" i="3" s="1"/>
  <c r="B446" i="3"/>
  <c r="A448" i="3" l="1"/>
  <c r="BO448" i="3" s="1"/>
  <c r="B447" i="3"/>
  <c r="A449" i="3" l="1"/>
  <c r="BO449" i="3" s="1"/>
  <c r="B448" i="3"/>
  <c r="A450" i="3" l="1"/>
  <c r="BO450" i="3" s="1"/>
  <c r="B449" i="3"/>
  <c r="A451" i="3" l="1"/>
  <c r="BO451" i="3" s="1"/>
  <c r="B450" i="3"/>
  <c r="A452" i="3" l="1"/>
  <c r="BO452" i="3" s="1"/>
  <c r="B451" i="3"/>
  <c r="A453" i="3" l="1"/>
  <c r="BO453" i="3" s="1"/>
  <c r="B452" i="3"/>
  <c r="A454" i="3" l="1"/>
  <c r="BO454" i="3" s="1"/>
  <c r="B453" i="3"/>
  <c r="A455" i="3" l="1"/>
  <c r="BO455" i="3" s="1"/>
  <c r="B454" i="3"/>
  <c r="A456" i="3" l="1"/>
  <c r="BO456" i="3" s="1"/>
  <c r="B455" i="3"/>
  <c r="B456" i="3" l="1"/>
  <c r="A457" i="3"/>
  <c r="BO457" i="3" s="1"/>
  <c r="B457" i="3" l="1"/>
  <c r="A458" i="3"/>
  <c r="BO458" i="3" s="1"/>
  <c r="B458" i="3" l="1"/>
  <c r="A459" i="3"/>
  <c r="BO459" i="3" s="1"/>
  <c r="A460" i="3" l="1"/>
  <c r="BO460" i="3" s="1"/>
  <c r="B459" i="3"/>
  <c r="B460" i="3" l="1"/>
  <c r="A461" i="3"/>
  <c r="BO461" i="3" s="1"/>
  <c r="B461" i="3" l="1"/>
  <c r="A462" i="3"/>
  <c r="BO462" i="3" s="1"/>
  <c r="A463" i="3" l="1"/>
  <c r="BO463" i="3" s="1"/>
  <c r="B462" i="3"/>
  <c r="B463" i="3" l="1"/>
  <c r="A464" i="3"/>
  <c r="BO464" i="3" s="1"/>
  <c r="A465" i="3" l="1"/>
  <c r="BO465" i="3" s="1"/>
  <c r="B464" i="3"/>
  <c r="A466" i="3" l="1"/>
  <c r="BO466" i="3" s="1"/>
  <c r="B465" i="3"/>
  <c r="A467" i="3" l="1"/>
  <c r="BO467" i="3" s="1"/>
  <c r="B466" i="3"/>
  <c r="B467" i="3" l="1"/>
  <c r="A468" i="3"/>
  <c r="BO468" i="3" s="1"/>
  <c r="A469" i="3" l="1"/>
  <c r="BO469" i="3" s="1"/>
  <c r="B468" i="3"/>
  <c r="B469" i="3" l="1"/>
  <c r="A470" i="3"/>
  <c r="BO470" i="3" s="1"/>
  <c r="A471" i="3" l="1"/>
  <c r="BO471" i="3" s="1"/>
  <c r="B470" i="3"/>
  <c r="B471" i="3" l="1"/>
  <c r="A472" i="3"/>
  <c r="BO472" i="3" s="1"/>
  <c r="A473" i="3" l="1"/>
  <c r="BO473" i="3" s="1"/>
  <c r="B472" i="3"/>
  <c r="A474" i="3" l="1"/>
  <c r="BO474" i="3" s="1"/>
  <c r="B473" i="3"/>
  <c r="A475" i="3" l="1"/>
  <c r="BO475" i="3" s="1"/>
  <c r="B474" i="3"/>
  <c r="B475" i="3" l="1"/>
  <c r="A476" i="3"/>
  <c r="BO476" i="3" s="1"/>
  <c r="A477" i="3" l="1"/>
  <c r="BO477" i="3" s="1"/>
  <c r="B476" i="3"/>
  <c r="A478" i="3" l="1"/>
  <c r="BO478" i="3" s="1"/>
  <c r="B477" i="3"/>
  <c r="A479" i="3" l="1"/>
  <c r="BO479" i="3" s="1"/>
  <c r="B478" i="3"/>
  <c r="B479" i="3" l="1"/>
  <c r="A480" i="3"/>
  <c r="BO480" i="3" s="1"/>
  <c r="A481" i="3" l="1"/>
  <c r="BO481" i="3" s="1"/>
  <c r="B480" i="3"/>
  <c r="A482" i="3" l="1"/>
  <c r="BO482" i="3" s="1"/>
  <c r="B481" i="3"/>
  <c r="B482" i="3" l="1"/>
  <c r="A483" i="3"/>
  <c r="BO483" i="3" s="1"/>
  <c r="A484" i="3" l="1"/>
  <c r="BO484" i="3" s="1"/>
  <c r="B483" i="3"/>
  <c r="A485" i="3" l="1"/>
  <c r="BO485" i="3" s="1"/>
  <c r="B484" i="3"/>
  <c r="B485" i="3" l="1"/>
  <c r="A486" i="3"/>
  <c r="BO486" i="3" s="1"/>
  <c r="A487" i="3" l="1"/>
  <c r="BO487" i="3" s="1"/>
  <c r="B486" i="3"/>
  <c r="A488" i="3" l="1"/>
  <c r="BO488" i="3" s="1"/>
  <c r="B487" i="3"/>
  <c r="A489" i="3" l="1"/>
  <c r="BO489" i="3" s="1"/>
  <c r="B488" i="3"/>
  <c r="A490" i="3" l="1"/>
  <c r="BO490" i="3" s="1"/>
  <c r="B489" i="3"/>
  <c r="B490" i="3" l="1"/>
  <c r="A491" i="3"/>
  <c r="BO491" i="3" s="1"/>
  <c r="A492" i="3" l="1"/>
  <c r="BO492" i="3" s="1"/>
  <c r="B491" i="3"/>
  <c r="B492" i="3" l="1"/>
  <c r="A493" i="3"/>
  <c r="BO493" i="3" s="1"/>
  <c r="A494" i="3" l="1"/>
  <c r="BO494" i="3" s="1"/>
  <c r="B493" i="3"/>
  <c r="A495" i="3" l="1"/>
  <c r="BO495" i="3" s="1"/>
  <c r="B494" i="3"/>
  <c r="A496" i="3" l="1"/>
  <c r="BO496" i="3" s="1"/>
  <c r="B495" i="3"/>
  <c r="B496" i="3" l="1"/>
  <c r="A497" i="3"/>
  <c r="BO497" i="3" s="1"/>
  <c r="B497" i="3" l="1"/>
  <c r="A498" i="3"/>
  <c r="BO498" i="3" s="1"/>
  <c r="A499" i="3" l="1"/>
  <c r="BO499" i="3" s="1"/>
  <c r="B498" i="3"/>
  <c r="A500" i="3" l="1"/>
  <c r="BO500" i="3" s="1"/>
  <c r="B499" i="3"/>
  <c r="A501" i="3" l="1"/>
  <c r="BO501" i="3" s="1"/>
  <c r="B500" i="3"/>
  <c r="A502" i="3" l="1"/>
  <c r="BO502" i="3" s="1"/>
  <c r="B501" i="3"/>
  <c r="A503" i="3" l="1"/>
  <c r="BO503" i="3" s="1"/>
  <c r="B502" i="3"/>
  <c r="B503" i="3" l="1"/>
  <c r="A504" i="3"/>
  <c r="BO504" i="3" s="1"/>
  <c r="B504" i="3" l="1"/>
  <c r="A505" i="3"/>
  <c r="BO505" i="3" s="1"/>
  <c r="A506" i="3" l="1"/>
  <c r="BO506" i="3" s="1"/>
  <c r="B505" i="3"/>
  <c r="A507" i="3" l="1"/>
  <c r="BO507" i="3" s="1"/>
  <c r="B506" i="3"/>
  <c r="B507" i="3" l="1"/>
  <c r="A508" i="3"/>
  <c r="BO508" i="3" s="1"/>
  <c r="A509" i="3" l="1"/>
  <c r="BO509" i="3" s="1"/>
  <c r="B508" i="3"/>
  <c r="A510" i="3" l="1"/>
  <c r="BO510" i="3" s="1"/>
  <c r="B509" i="3"/>
  <c r="A511" i="3" l="1"/>
  <c r="BO511" i="3" s="1"/>
  <c r="B510" i="3"/>
  <c r="B511" i="3" l="1"/>
  <c r="A512" i="3"/>
  <c r="BO512" i="3" s="1"/>
  <c r="B512" i="3" l="1"/>
  <c r="A513" i="3"/>
  <c r="BO513" i="3" s="1"/>
  <c r="A514" i="3" l="1"/>
  <c r="BO514" i="3" s="1"/>
  <c r="B513" i="3"/>
  <c r="A515" i="3" l="1"/>
  <c r="BO515" i="3" s="1"/>
  <c r="B514" i="3"/>
  <c r="A516" i="3" l="1"/>
  <c r="BO516" i="3" s="1"/>
  <c r="B515" i="3"/>
  <c r="A517" i="3" l="1"/>
  <c r="BO517" i="3" s="1"/>
  <c r="B516" i="3"/>
  <c r="A518" i="3" l="1"/>
  <c r="BO518" i="3" s="1"/>
  <c r="B517" i="3"/>
  <c r="A519" i="3" l="1"/>
  <c r="BO519" i="3" s="1"/>
  <c r="B518" i="3"/>
  <c r="B519" i="3" l="1"/>
  <c r="A520" i="3"/>
  <c r="BO520" i="3" s="1"/>
  <c r="A521" i="3" l="1"/>
  <c r="BO521" i="3" s="1"/>
  <c r="B520" i="3"/>
  <c r="B521" i="3" l="1"/>
  <c r="A522" i="3"/>
  <c r="BO522" i="3" s="1"/>
  <c r="A523" i="3" l="1"/>
  <c r="BO523" i="3" s="1"/>
  <c r="B522" i="3"/>
  <c r="A524" i="3" l="1"/>
  <c r="BO524" i="3" s="1"/>
  <c r="B523" i="3"/>
  <c r="A525" i="3" l="1"/>
  <c r="BO525" i="3" s="1"/>
  <c r="B524" i="3"/>
  <c r="A526" i="3" l="1"/>
  <c r="BO526" i="3" s="1"/>
  <c r="B525" i="3"/>
  <c r="B526" i="3" l="1"/>
  <c r="A527" i="3"/>
  <c r="BO527" i="3" s="1"/>
  <c r="A528" i="3" l="1"/>
  <c r="BO528" i="3" s="1"/>
  <c r="B527" i="3"/>
  <c r="B528" i="3" l="1"/>
  <c r="A529" i="3"/>
  <c r="BO529" i="3" s="1"/>
  <c r="B529" i="3" l="1"/>
  <c r="A530" i="3"/>
  <c r="BO530" i="3" s="1"/>
  <c r="B530" i="3" l="1"/>
  <c r="A531" i="3"/>
  <c r="BO531" i="3" s="1"/>
  <c r="B531" i="3" l="1"/>
  <c r="A532" i="3"/>
  <c r="BO532" i="3" s="1"/>
  <c r="B532" i="3" l="1"/>
  <c r="A533" i="3"/>
  <c r="BO533" i="3" s="1"/>
  <c r="B533" i="3" l="1"/>
  <c r="A534" i="3"/>
  <c r="BO534" i="3" s="1"/>
  <c r="B534" i="3" l="1"/>
  <c r="A535" i="3"/>
  <c r="BO535" i="3" s="1"/>
  <c r="A536" i="3" l="1"/>
  <c r="BO536" i="3" s="1"/>
  <c r="B535" i="3"/>
  <c r="B536" i="3" l="1"/>
  <c r="A537" i="3"/>
  <c r="BO537" i="3" s="1"/>
  <c r="B537" i="3" l="1"/>
  <c r="A538" i="3"/>
  <c r="BO538" i="3" s="1"/>
  <c r="A539" i="3" l="1"/>
  <c r="BO539" i="3" s="1"/>
  <c r="B538" i="3"/>
  <c r="A540" i="3" l="1"/>
  <c r="BO540" i="3" s="1"/>
  <c r="B539" i="3"/>
  <c r="A541" i="3" l="1"/>
  <c r="BO541" i="3" s="1"/>
  <c r="B540" i="3"/>
  <c r="A542" i="3" l="1"/>
  <c r="BO542" i="3" s="1"/>
  <c r="B541" i="3"/>
  <c r="B542" i="3" l="1"/>
  <c r="A543" i="3"/>
  <c r="BO543" i="3" s="1"/>
  <c r="B543" i="3" l="1"/>
  <c r="A544" i="3"/>
  <c r="BO544" i="3" s="1"/>
  <c r="A545" i="3" l="1"/>
  <c r="BO545" i="3" s="1"/>
  <c r="B544" i="3"/>
  <c r="A546" i="3" l="1"/>
  <c r="BO546" i="3" s="1"/>
  <c r="B545" i="3"/>
  <c r="B546" i="3" l="1"/>
  <c r="A547" i="3"/>
  <c r="BO547" i="3" s="1"/>
  <c r="A548" i="3" l="1"/>
  <c r="BO548" i="3" s="1"/>
  <c r="B547" i="3"/>
  <c r="A549" i="3" l="1"/>
  <c r="BO549" i="3" s="1"/>
  <c r="B548" i="3"/>
  <c r="A550" i="3" l="1"/>
  <c r="BO550" i="3" s="1"/>
  <c r="B549" i="3"/>
  <c r="B550" i="3" l="1"/>
  <c r="A551" i="3"/>
  <c r="BO551" i="3" s="1"/>
  <c r="B551" i="3" l="1"/>
  <c r="A552" i="3"/>
  <c r="BO552" i="3" s="1"/>
  <c r="A553" i="3" l="1"/>
  <c r="BO553" i="3" s="1"/>
  <c r="B552" i="3"/>
  <c r="A554" i="3" l="1"/>
  <c r="BO554" i="3" s="1"/>
  <c r="B553" i="3"/>
  <c r="A555" i="3" l="1"/>
  <c r="BO555" i="3" s="1"/>
  <c r="B554" i="3"/>
  <c r="A556" i="3" l="1"/>
  <c r="BO556" i="3" s="1"/>
  <c r="B555" i="3"/>
  <c r="A557" i="3" l="1"/>
  <c r="BO557" i="3" s="1"/>
  <c r="B556" i="3"/>
  <c r="A558" i="3" l="1"/>
  <c r="BO558" i="3" s="1"/>
  <c r="B557" i="3"/>
  <c r="A559" i="3" l="1"/>
  <c r="BO559" i="3" s="1"/>
  <c r="B558" i="3"/>
  <c r="B559" i="3" l="1"/>
  <c r="A560" i="3"/>
  <c r="BO560" i="3" s="1"/>
  <c r="A561" i="3" l="1"/>
  <c r="BO561" i="3" s="1"/>
  <c r="B560" i="3"/>
  <c r="A562" i="3" l="1"/>
  <c r="BO562" i="3" s="1"/>
  <c r="B561" i="3"/>
  <c r="B562" i="3" l="1"/>
  <c r="A563" i="3"/>
  <c r="BO563" i="3" s="1"/>
  <c r="A564" i="3" l="1"/>
  <c r="BO564" i="3" s="1"/>
  <c r="B563" i="3"/>
  <c r="A565" i="3" l="1"/>
  <c r="BO565" i="3" s="1"/>
  <c r="B564" i="3"/>
  <c r="B565" i="3" l="1"/>
  <c r="A566" i="3"/>
  <c r="BO566" i="3" s="1"/>
  <c r="A567" i="3" l="1"/>
  <c r="BO567" i="3" s="1"/>
  <c r="B566" i="3"/>
  <c r="A568" i="3" l="1"/>
  <c r="BO568" i="3" s="1"/>
  <c r="B567" i="3"/>
  <c r="A569" i="3" l="1"/>
  <c r="BO569" i="3" s="1"/>
  <c r="B568" i="3"/>
  <c r="A570" i="3" l="1"/>
  <c r="BO570" i="3" s="1"/>
  <c r="B569" i="3"/>
  <c r="A571" i="3" l="1"/>
  <c r="BO571" i="3" s="1"/>
  <c r="B570" i="3"/>
  <c r="A572" i="3" l="1"/>
  <c r="BO572" i="3" s="1"/>
  <c r="B571" i="3"/>
  <c r="B572" i="3" l="1"/>
  <c r="A573" i="3"/>
  <c r="BO573" i="3" s="1"/>
  <c r="A574" i="3" l="1"/>
  <c r="BO574" i="3" s="1"/>
  <c r="B573" i="3"/>
  <c r="B574" i="3" l="1"/>
  <c r="A575" i="3"/>
  <c r="BO575" i="3" s="1"/>
  <c r="A576" i="3" l="1"/>
  <c r="BO576" i="3" s="1"/>
  <c r="B575" i="3"/>
  <c r="A577" i="3" l="1"/>
  <c r="BO577" i="3" s="1"/>
  <c r="B576" i="3"/>
  <c r="B577" i="3" l="1"/>
  <c r="A578" i="3"/>
  <c r="BO578" i="3" s="1"/>
  <c r="A579" i="3" l="1"/>
  <c r="BO579" i="3" s="1"/>
  <c r="B578" i="3"/>
  <c r="B579" i="3" l="1"/>
  <c r="A580" i="3"/>
  <c r="BO580" i="3" s="1"/>
  <c r="A581" i="3" l="1"/>
  <c r="BO581" i="3" s="1"/>
  <c r="B580" i="3"/>
  <c r="B581" i="3" l="1"/>
  <c r="A582" i="3"/>
  <c r="BO582" i="3" s="1"/>
  <c r="A583" i="3" l="1"/>
  <c r="BO583" i="3" s="1"/>
  <c r="B582" i="3"/>
  <c r="B583" i="3" l="1"/>
  <c r="A584" i="3"/>
  <c r="BO584" i="3" s="1"/>
  <c r="A585" i="3" l="1"/>
  <c r="BO585" i="3" s="1"/>
  <c r="B584" i="3"/>
  <c r="A586" i="3" l="1"/>
  <c r="BO586" i="3" s="1"/>
  <c r="B585" i="3"/>
  <c r="A587" i="3" l="1"/>
  <c r="BO587" i="3" s="1"/>
  <c r="B586" i="3"/>
  <c r="A588" i="3" l="1"/>
  <c r="BO588" i="3" s="1"/>
  <c r="B587" i="3"/>
  <c r="A589" i="3" l="1"/>
  <c r="BO589" i="3" s="1"/>
  <c r="B588" i="3"/>
  <c r="A590" i="3" l="1"/>
  <c r="BO590" i="3" s="1"/>
  <c r="B589" i="3"/>
  <c r="A591" i="3" l="1"/>
  <c r="BO591" i="3" s="1"/>
  <c r="B590" i="3"/>
  <c r="A592" i="3" l="1"/>
  <c r="BO592" i="3" s="1"/>
  <c r="B591" i="3"/>
  <c r="A593" i="3" l="1"/>
  <c r="BO593" i="3" s="1"/>
  <c r="B592" i="3"/>
  <c r="A594" i="3" l="1"/>
  <c r="BO594" i="3" s="1"/>
  <c r="B593" i="3"/>
  <c r="B594" i="3" l="1"/>
  <c r="A595" i="3"/>
  <c r="BO595" i="3" s="1"/>
  <c r="B595" i="3" l="1"/>
  <c r="A596" i="3"/>
  <c r="BO596" i="3" s="1"/>
  <c r="A597" i="3" l="1"/>
  <c r="BO597" i="3" s="1"/>
  <c r="B596" i="3"/>
  <c r="A598" i="3" l="1"/>
  <c r="BO598" i="3" s="1"/>
  <c r="B597" i="3"/>
  <c r="A599" i="3" l="1"/>
  <c r="BO599" i="3" s="1"/>
  <c r="B598" i="3"/>
  <c r="B599" i="3" l="1"/>
  <c r="A600" i="3"/>
  <c r="BO600" i="3" s="1"/>
  <c r="A601" i="3" l="1"/>
  <c r="BO601" i="3" s="1"/>
  <c r="B600" i="3"/>
  <c r="A602" i="3" l="1"/>
  <c r="BO602" i="3" s="1"/>
  <c r="B601" i="3"/>
  <c r="B602" i="3" l="1"/>
  <c r="A603" i="3"/>
  <c r="BO603" i="3" s="1"/>
  <c r="A604" i="3" l="1"/>
  <c r="BO604" i="3" s="1"/>
  <c r="B603" i="3"/>
  <c r="B604" i="3" l="1"/>
  <c r="A605" i="3"/>
  <c r="BO605" i="3" s="1"/>
  <c r="A606" i="3" l="1"/>
  <c r="BO606" i="3" s="1"/>
  <c r="B605" i="3"/>
  <c r="B606" i="3" l="1"/>
  <c r="A607" i="3"/>
  <c r="BO607" i="3" s="1"/>
  <c r="B607" i="3" l="1"/>
  <c r="A608" i="3"/>
  <c r="BO608" i="3" s="1"/>
  <c r="A609" i="3" l="1"/>
  <c r="BO609" i="3" s="1"/>
  <c r="B608" i="3"/>
  <c r="A610" i="3" l="1"/>
  <c r="BO610" i="3" s="1"/>
  <c r="B609" i="3"/>
  <c r="B610" i="3" l="1"/>
  <c r="A611" i="3"/>
  <c r="BO611" i="3" s="1"/>
  <c r="A612" i="3" l="1"/>
  <c r="BO612" i="3" s="1"/>
  <c r="B611" i="3"/>
  <c r="A613" i="3" l="1"/>
  <c r="BO613" i="3" s="1"/>
  <c r="B612" i="3"/>
  <c r="B613" i="3" l="1"/>
  <c r="A614" i="3"/>
  <c r="BO614" i="3" s="1"/>
  <c r="A615" i="3" l="1"/>
  <c r="BO615" i="3" s="1"/>
  <c r="B614" i="3"/>
  <c r="A616" i="3" l="1"/>
  <c r="BO616" i="3" s="1"/>
  <c r="B615" i="3"/>
  <c r="A617" i="3" l="1"/>
  <c r="BO617" i="3" s="1"/>
  <c r="B616" i="3"/>
  <c r="A618" i="3" l="1"/>
  <c r="BO618" i="3" s="1"/>
  <c r="B617" i="3"/>
  <c r="A619" i="3" l="1"/>
  <c r="BO619" i="3" s="1"/>
  <c r="B618" i="3"/>
  <c r="A620" i="3" l="1"/>
  <c r="BO620" i="3" s="1"/>
  <c r="B619" i="3"/>
  <c r="B620" i="3" l="1"/>
  <c r="A621" i="3"/>
  <c r="BO621" i="3" s="1"/>
  <c r="B621" i="3" l="1"/>
  <c r="A622" i="3"/>
  <c r="BO622" i="3" s="1"/>
  <c r="A623" i="3" l="1"/>
  <c r="BO623" i="3" s="1"/>
  <c r="B622" i="3"/>
  <c r="B623" i="3" l="1"/>
  <c r="A624" i="3"/>
  <c r="BO624" i="3" s="1"/>
  <c r="B624" i="3" l="1"/>
  <c r="A625" i="3"/>
  <c r="BO625" i="3" s="1"/>
  <c r="B625" i="3" l="1"/>
  <c r="A626" i="3"/>
  <c r="BO626" i="3" s="1"/>
  <c r="A627" i="3" l="1"/>
  <c r="BO627" i="3" s="1"/>
  <c r="B626" i="3"/>
  <c r="B627" i="3" l="1"/>
  <c r="A628" i="3"/>
  <c r="BO628" i="3" s="1"/>
  <c r="A629" i="3" l="1"/>
  <c r="BO629" i="3" s="1"/>
  <c r="B628" i="3"/>
  <c r="B629" i="3" l="1"/>
  <c r="A630" i="3"/>
  <c r="BO630" i="3" s="1"/>
  <c r="A631" i="3" l="1"/>
  <c r="BO631" i="3" s="1"/>
  <c r="B630" i="3"/>
  <c r="A632" i="3" l="1"/>
  <c r="BO632" i="3" s="1"/>
  <c r="B631" i="3"/>
  <c r="A633" i="3" l="1"/>
  <c r="BO633" i="3" s="1"/>
  <c r="B632" i="3"/>
  <c r="B633" i="3" l="1"/>
  <c r="A634" i="3"/>
  <c r="BO634" i="3" s="1"/>
  <c r="B634" i="3" l="1"/>
  <c r="A635" i="3"/>
  <c r="BO635" i="3" s="1"/>
  <c r="B635" i="3" l="1"/>
  <c r="A636" i="3"/>
  <c r="BO636" i="3" s="1"/>
  <c r="A637" i="3" l="1"/>
  <c r="BO637" i="3" s="1"/>
  <c r="B636" i="3"/>
  <c r="A638" i="3" l="1"/>
  <c r="BO638" i="3" s="1"/>
  <c r="B637" i="3"/>
  <c r="B638" i="3" l="1"/>
  <c r="A639" i="3"/>
  <c r="BO639" i="3" s="1"/>
  <c r="B639" i="3" l="1"/>
  <c r="A640" i="3"/>
  <c r="BO640" i="3" s="1"/>
  <c r="B640" i="3" l="1"/>
  <c r="A641" i="3"/>
  <c r="BO641" i="3" s="1"/>
  <c r="A642" i="3" l="1"/>
  <c r="BO642" i="3" s="1"/>
  <c r="B641" i="3"/>
  <c r="A643" i="3" l="1"/>
  <c r="BO643" i="3" s="1"/>
  <c r="B642" i="3"/>
  <c r="B643" i="3" l="1"/>
  <c r="A644" i="3"/>
  <c r="BO644" i="3" s="1"/>
  <c r="A645" i="3" l="1"/>
  <c r="BO645" i="3" s="1"/>
  <c r="B644" i="3"/>
  <c r="A646" i="3" l="1"/>
  <c r="BO646" i="3" s="1"/>
  <c r="B645" i="3"/>
  <c r="B646" i="3" l="1"/>
  <c r="A647" i="3"/>
  <c r="BO647" i="3" s="1"/>
  <c r="A648" i="3" l="1"/>
  <c r="BO648" i="3" s="1"/>
  <c r="B647" i="3"/>
  <c r="A649" i="3" l="1"/>
  <c r="BO649" i="3" s="1"/>
  <c r="B648" i="3"/>
  <c r="A650" i="3" l="1"/>
  <c r="BO650" i="3" s="1"/>
  <c r="B649" i="3"/>
  <c r="B650" i="3" l="1"/>
  <c r="A651" i="3"/>
  <c r="BO651" i="3" s="1"/>
  <c r="A652" i="3" l="1"/>
  <c r="BO652" i="3" s="1"/>
  <c r="B651" i="3"/>
  <c r="A653" i="3" l="1"/>
  <c r="BO653" i="3" s="1"/>
  <c r="B652" i="3"/>
  <c r="A654" i="3" l="1"/>
  <c r="BO654" i="3" s="1"/>
  <c r="B653" i="3"/>
  <c r="A655" i="3" l="1"/>
  <c r="BO655" i="3" s="1"/>
  <c r="B654" i="3"/>
  <c r="B655" i="3" l="1"/>
  <c r="A656" i="3"/>
  <c r="BO656" i="3" s="1"/>
  <c r="B656" i="3" l="1"/>
  <c r="A657" i="3"/>
  <c r="BO657" i="3" s="1"/>
  <c r="B657" i="3" l="1"/>
  <c r="A658" i="3"/>
  <c r="BO658" i="3" s="1"/>
  <c r="B658" i="3" l="1"/>
  <c r="A659" i="3"/>
  <c r="BO659" i="3" s="1"/>
  <c r="A660" i="3" l="1"/>
  <c r="BO660" i="3" s="1"/>
  <c r="B659" i="3"/>
  <c r="B660" i="3" l="1"/>
  <c r="A661" i="3"/>
  <c r="BO661" i="3" s="1"/>
  <c r="A662" i="3" l="1"/>
  <c r="BO662" i="3" s="1"/>
  <c r="B661" i="3"/>
  <c r="B662" i="3" l="1"/>
  <c r="A663" i="3"/>
  <c r="BO663" i="3" s="1"/>
  <c r="A664" i="3" l="1"/>
  <c r="BO664" i="3" s="1"/>
  <c r="B663" i="3"/>
  <c r="A665" i="3" l="1"/>
  <c r="BO665" i="3" s="1"/>
  <c r="B664" i="3"/>
  <c r="A666" i="3" l="1"/>
  <c r="BO666" i="3" s="1"/>
  <c r="B665" i="3"/>
  <c r="B666" i="3" l="1"/>
  <c r="A667" i="3"/>
  <c r="BO667" i="3" s="1"/>
  <c r="B667" i="3" l="1"/>
  <c r="A668" i="3"/>
  <c r="BO668" i="3" s="1"/>
  <c r="A669" i="3" l="1"/>
  <c r="BO669" i="3" s="1"/>
  <c r="B668" i="3"/>
  <c r="A670" i="3" l="1"/>
  <c r="BO670" i="3" s="1"/>
  <c r="B669" i="3"/>
  <c r="A671" i="3" l="1"/>
  <c r="BO671" i="3" s="1"/>
  <c r="B670" i="3"/>
  <c r="A672" i="3" l="1"/>
  <c r="BO672" i="3" s="1"/>
  <c r="B671" i="3"/>
  <c r="A673" i="3" l="1"/>
  <c r="BO673" i="3" s="1"/>
  <c r="B672" i="3"/>
  <c r="B673" i="3" l="1"/>
  <c r="A674" i="3"/>
  <c r="BO674" i="3" s="1"/>
  <c r="A675" i="3" l="1"/>
  <c r="BO675" i="3" s="1"/>
  <c r="B674" i="3"/>
  <c r="A676" i="3" l="1"/>
  <c r="BO676" i="3" s="1"/>
  <c r="B675" i="3"/>
  <c r="A677" i="3" l="1"/>
  <c r="BO677" i="3" s="1"/>
  <c r="B676" i="3"/>
  <c r="A678" i="3" l="1"/>
  <c r="BO678" i="3" s="1"/>
  <c r="B677" i="3"/>
  <c r="B678" i="3" l="1"/>
  <c r="A679" i="3"/>
  <c r="BO679" i="3" s="1"/>
  <c r="B679" i="3" l="1"/>
  <c r="A680" i="3"/>
  <c r="BO680" i="3" s="1"/>
  <c r="A681" i="3" l="1"/>
  <c r="BO681" i="3" s="1"/>
  <c r="B680" i="3"/>
  <c r="A682" i="3" l="1"/>
  <c r="BO682" i="3" s="1"/>
  <c r="B681" i="3"/>
  <c r="A683" i="3" l="1"/>
  <c r="BO683" i="3" s="1"/>
  <c r="B682" i="3"/>
  <c r="A684" i="3" l="1"/>
  <c r="BO684" i="3" s="1"/>
  <c r="B683" i="3"/>
  <c r="B684" i="3" l="1"/>
  <c r="A685" i="3"/>
  <c r="BO685" i="3" s="1"/>
  <c r="A686" i="3" l="1"/>
  <c r="BO686" i="3" s="1"/>
  <c r="B685" i="3"/>
  <c r="A687" i="3" l="1"/>
  <c r="BO687" i="3" s="1"/>
  <c r="B686" i="3"/>
  <c r="B687" i="3" l="1"/>
  <c r="A688" i="3"/>
  <c r="BO688" i="3" s="1"/>
  <c r="B688" i="3" l="1"/>
  <c r="A689" i="3"/>
  <c r="BO689" i="3" s="1"/>
  <c r="A690" i="3" l="1"/>
  <c r="BO690" i="3" s="1"/>
  <c r="B689" i="3"/>
  <c r="A691" i="3" l="1"/>
  <c r="BO691" i="3" s="1"/>
  <c r="B690" i="3"/>
  <c r="B691" i="3" l="1"/>
  <c r="A692" i="3"/>
  <c r="BO692" i="3" s="1"/>
  <c r="A693" i="3" l="1"/>
  <c r="BO693" i="3" s="1"/>
  <c r="B692" i="3"/>
  <c r="A694" i="3" l="1"/>
  <c r="BO694" i="3" s="1"/>
  <c r="B693" i="3"/>
  <c r="A695" i="3" l="1"/>
  <c r="BO695" i="3" s="1"/>
  <c r="B694" i="3"/>
  <c r="A696" i="3" l="1"/>
  <c r="BO696" i="3" s="1"/>
  <c r="B695" i="3"/>
  <c r="A697" i="3" l="1"/>
  <c r="BO697" i="3" s="1"/>
  <c r="B696" i="3"/>
  <c r="B697" i="3" l="1"/>
  <c r="A698" i="3"/>
  <c r="BO698" i="3" s="1"/>
  <c r="A699" i="3" l="1"/>
  <c r="BO699" i="3" s="1"/>
  <c r="B698" i="3"/>
  <c r="A700" i="3" l="1"/>
  <c r="BO700" i="3" s="1"/>
  <c r="B699" i="3"/>
  <c r="B700" i="3" l="1"/>
  <c r="A701" i="3"/>
  <c r="BO701" i="3" s="1"/>
  <c r="A702" i="3" l="1"/>
  <c r="BO702" i="3" s="1"/>
  <c r="B701" i="3"/>
  <c r="B702" i="3" l="1"/>
  <c r="A703" i="3"/>
  <c r="BO703" i="3" s="1"/>
  <c r="B703" i="3" l="1"/>
  <c r="A704" i="3"/>
  <c r="BO704" i="3" s="1"/>
  <c r="B704" i="3" l="1"/>
  <c r="A705" i="3"/>
  <c r="BO705" i="3" s="1"/>
  <c r="B705" i="3" l="1"/>
  <c r="A706" i="3"/>
  <c r="BO706" i="3" s="1"/>
  <c r="B706" i="3" l="1"/>
  <c r="A707" i="3"/>
  <c r="BO707" i="3" s="1"/>
  <c r="B707" i="3" l="1"/>
  <c r="A708" i="3"/>
  <c r="BO708" i="3" s="1"/>
  <c r="A709" i="3" l="1"/>
  <c r="BO709" i="3" s="1"/>
  <c r="B708" i="3"/>
  <c r="A710" i="3" l="1"/>
  <c r="BO710" i="3" s="1"/>
  <c r="B709" i="3"/>
  <c r="A711" i="3" l="1"/>
  <c r="BO711" i="3" s="1"/>
  <c r="B710" i="3"/>
  <c r="A712" i="3" l="1"/>
  <c r="BO712" i="3" s="1"/>
  <c r="B711" i="3"/>
  <c r="A713" i="3" l="1"/>
  <c r="BO713" i="3" s="1"/>
  <c r="B712" i="3"/>
  <c r="A714" i="3" l="1"/>
  <c r="BO714" i="3" s="1"/>
  <c r="B713" i="3"/>
  <c r="A715" i="3" l="1"/>
  <c r="BO715" i="3" s="1"/>
  <c r="B714" i="3"/>
  <c r="A716" i="3" l="1"/>
  <c r="BO716" i="3" s="1"/>
  <c r="B715" i="3"/>
  <c r="A717" i="3" l="1"/>
  <c r="BO717" i="3" s="1"/>
  <c r="B716" i="3"/>
  <c r="A718" i="3" l="1"/>
  <c r="BO718" i="3" s="1"/>
  <c r="B717" i="3"/>
  <c r="A719" i="3" l="1"/>
  <c r="BO719" i="3" s="1"/>
  <c r="B718" i="3"/>
  <c r="A720" i="3" l="1"/>
  <c r="BO720" i="3" s="1"/>
  <c r="B719" i="3"/>
  <c r="B720" i="3" l="1"/>
  <c r="A721" i="3"/>
  <c r="BO721" i="3" s="1"/>
  <c r="A722" i="3" l="1"/>
  <c r="BO722" i="3" s="1"/>
  <c r="B721" i="3"/>
  <c r="B722" i="3" l="1"/>
  <c r="A723" i="3"/>
  <c r="BO723" i="3" s="1"/>
  <c r="A724" i="3" l="1"/>
  <c r="BO724" i="3" s="1"/>
  <c r="B723" i="3"/>
  <c r="A725" i="3" l="1"/>
  <c r="BO725" i="3" s="1"/>
  <c r="B724" i="3"/>
  <c r="A726" i="3" l="1"/>
  <c r="BO726" i="3" s="1"/>
  <c r="B725" i="3"/>
  <c r="A727" i="3" l="1"/>
  <c r="BO727" i="3" s="1"/>
  <c r="B726" i="3"/>
  <c r="B727" i="3" l="1"/>
  <c r="A728" i="3"/>
  <c r="BO728" i="3" s="1"/>
  <c r="A729" i="3" l="1"/>
  <c r="BO729" i="3" s="1"/>
  <c r="B728" i="3"/>
  <c r="B729" i="3" l="1"/>
  <c r="A730" i="3"/>
  <c r="BO730" i="3" s="1"/>
  <c r="B730" i="3" l="1"/>
  <c r="A731" i="3"/>
  <c r="BO731" i="3" s="1"/>
  <c r="A732" i="3" l="1"/>
  <c r="BO732" i="3" s="1"/>
  <c r="B731" i="3"/>
  <c r="B732" i="3" l="1"/>
  <c r="A733" i="3"/>
  <c r="BO733" i="3" s="1"/>
  <c r="A734" i="3" l="1"/>
  <c r="BO734" i="3" s="1"/>
  <c r="B733" i="3"/>
  <c r="A735" i="3" l="1"/>
  <c r="BO735" i="3" s="1"/>
  <c r="B734" i="3"/>
  <c r="A736" i="3" l="1"/>
  <c r="BO736" i="3" s="1"/>
  <c r="B735" i="3"/>
  <c r="A737" i="3" l="1"/>
  <c r="BO737" i="3" s="1"/>
  <c r="B736" i="3"/>
  <c r="A738" i="3" l="1"/>
  <c r="BO738" i="3" s="1"/>
  <c r="B737" i="3"/>
  <c r="A739" i="3" l="1"/>
  <c r="BO739" i="3" s="1"/>
  <c r="B738" i="3"/>
  <c r="A740" i="3" l="1"/>
  <c r="BO740" i="3" s="1"/>
  <c r="B739" i="3"/>
  <c r="B740" i="3" l="1"/>
  <c r="A741" i="3"/>
  <c r="BO741" i="3" s="1"/>
  <c r="A742" i="3" l="1"/>
  <c r="BO742" i="3" s="1"/>
  <c r="B741" i="3"/>
  <c r="B742" i="3" l="1"/>
  <c r="A743" i="3"/>
  <c r="BO743" i="3" s="1"/>
  <c r="A744" i="3" l="1"/>
  <c r="BO744" i="3" s="1"/>
  <c r="B743" i="3"/>
  <c r="B744" i="3" l="1"/>
  <c r="A745" i="3"/>
  <c r="BO745" i="3" s="1"/>
  <c r="B745" i="3" l="1"/>
  <c r="A746" i="3"/>
  <c r="BO746" i="3" s="1"/>
  <c r="A747" i="3" l="1"/>
  <c r="BO747" i="3" s="1"/>
  <c r="B746" i="3"/>
  <c r="A748" i="3" l="1"/>
  <c r="BO748" i="3" s="1"/>
  <c r="B747" i="3"/>
  <c r="A749" i="3" l="1"/>
  <c r="BO749" i="3" s="1"/>
  <c r="B748" i="3"/>
  <c r="B749" i="3" l="1"/>
  <c r="A750" i="3"/>
  <c r="BO750" i="3" s="1"/>
  <c r="A751" i="3" l="1"/>
  <c r="BO751" i="3" s="1"/>
  <c r="B750" i="3"/>
  <c r="A752" i="3" l="1"/>
  <c r="BO752" i="3" s="1"/>
  <c r="B751" i="3"/>
  <c r="A753" i="3" l="1"/>
  <c r="BO753" i="3" s="1"/>
  <c r="B752" i="3"/>
  <c r="B753" i="3" l="1"/>
  <c r="A754" i="3"/>
  <c r="BO754" i="3" s="1"/>
  <c r="A755" i="3" l="1"/>
  <c r="BO755" i="3" s="1"/>
  <c r="B754" i="3"/>
  <c r="B755" i="3" l="1"/>
  <c r="A756" i="3"/>
  <c r="BO756" i="3" s="1"/>
  <c r="A757" i="3" l="1"/>
  <c r="BO757" i="3" s="1"/>
  <c r="B756" i="3"/>
  <c r="A758" i="3" l="1"/>
  <c r="BO758" i="3" s="1"/>
  <c r="B757" i="3"/>
  <c r="B758" i="3" l="1"/>
  <c r="A759" i="3"/>
  <c r="BO759" i="3" s="1"/>
  <c r="B759" i="3" l="1"/>
  <c r="A760" i="3"/>
  <c r="BO760" i="3" s="1"/>
  <c r="B760" i="3" l="1"/>
  <c r="A761" i="3"/>
  <c r="BO761" i="3" s="1"/>
  <c r="A762" i="3" l="1"/>
  <c r="BO762" i="3" s="1"/>
  <c r="B761" i="3"/>
  <c r="A763" i="3" l="1"/>
  <c r="BO763" i="3" s="1"/>
  <c r="B762" i="3"/>
  <c r="B763" i="3" l="1"/>
  <c r="A764" i="3"/>
  <c r="BO764" i="3" s="1"/>
  <c r="B764" i="3" l="1"/>
  <c r="A765" i="3"/>
  <c r="BO765" i="3" s="1"/>
  <c r="A766" i="3" l="1"/>
  <c r="BO766" i="3" s="1"/>
  <c r="B765" i="3"/>
  <c r="A767" i="3" l="1"/>
  <c r="BO767" i="3" s="1"/>
  <c r="B766" i="3"/>
  <c r="B767" i="3" l="1"/>
  <c r="A768" i="3"/>
  <c r="BO768" i="3" s="1"/>
  <c r="A769" i="3" l="1"/>
  <c r="BO769" i="3" s="1"/>
  <c r="B768" i="3"/>
  <c r="B769" i="3" l="1"/>
  <c r="A770" i="3"/>
  <c r="BO770" i="3" s="1"/>
  <c r="B770" i="3" l="1"/>
  <c r="A771" i="3"/>
  <c r="BO771" i="3" s="1"/>
  <c r="A772" i="3" l="1"/>
  <c r="BO772" i="3" s="1"/>
  <c r="B771" i="3"/>
  <c r="A773" i="3" l="1"/>
  <c r="BO773" i="3" s="1"/>
  <c r="B772" i="3"/>
  <c r="A774" i="3" l="1"/>
  <c r="BO774" i="3" s="1"/>
  <c r="B773" i="3"/>
  <c r="B774" i="3" l="1"/>
  <c r="A775" i="3"/>
  <c r="BO775" i="3" s="1"/>
  <c r="B775" i="3" l="1"/>
  <c r="A776" i="3"/>
  <c r="BO776" i="3" s="1"/>
  <c r="B776" i="3" l="1"/>
  <c r="A777" i="3"/>
  <c r="BO777" i="3" s="1"/>
  <c r="B777" i="3" l="1"/>
  <c r="A778" i="3"/>
  <c r="BO778" i="3" s="1"/>
  <c r="A779" i="3" l="1"/>
  <c r="BO779" i="3" s="1"/>
  <c r="B778" i="3"/>
  <c r="A780" i="3" l="1"/>
  <c r="BO780" i="3" s="1"/>
  <c r="B779" i="3"/>
  <c r="B780" i="3" l="1"/>
  <c r="A781" i="3"/>
  <c r="BO781" i="3" s="1"/>
  <c r="B781" i="3" l="1"/>
  <c r="A782" i="3"/>
  <c r="BO782" i="3" s="1"/>
  <c r="A783" i="3" l="1"/>
  <c r="BO783" i="3" s="1"/>
  <c r="B782" i="3"/>
  <c r="A784" i="3" l="1"/>
  <c r="BO784" i="3" s="1"/>
  <c r="B783" i="3"/>
  <c r="B784" i="3" l="1"/>
  <c r="A785" i="3"/>
  <c r="BO785" i="3" s="1"/>
  <c r="A786" i="3" l="1"/>
  <c r="BO786" i="3" s="1"/>
  <c r="B785" i="3"/>
  <c r="A787" i="3" l="1"/>
  <c r="BO787" i="3" s="1"/>
  <c r="B786" i="3"/>
  <c r="A788" i="3" l="1"/>
  <c r="BO788" i="3" s="1"/>
  <c r="B787" i="3"/>
  <c r="B788" i="3" l="1"/>
  <c r="A789" i="3"/>
  <c r="BO789" i="3" s="1"/>
  <c r="B789" i="3" l="1"/>
  <c r="A790" i="3"/>
  <c r="BO790" i="3" s="1"/>
  <c r="A791" i="3" l="1"/>
  <c r="BO791" i="3" s="1"/>
  <c r="B790" i="3"/>
  <c r="A792" i="3" l="1"/>
  <c r="BO792" i="3" s="1"/>
  <c r="B791" i="3"/>
  <c r="B792" i="3" l="1"/>
  <c r="A793" i="3"/>
  <c r="BO793" i="3" s="1"/>
  <c r="A794" i="3" l="1"/>
  <c r="BO794" i="3" s="1"/>
  <c r="B793" i="3"/>
  <c r="A795" i="3" l="1"/>
  <c r="BO795" i="3" s="1"/>
  <c r="B794" i="3"/>
  <c r="A796" i="3" l="1"/>
  <c r="BO796" i="3" s="1"/>
  <c r="B795" i="3"/>
  <c r="A797" i="3" l="1"/>
  <c r="BO797" i="3" s="1"/>
  <c r="B796" i="3"/>
  <c r="A798" i="3" l="1"/>
  <c r="BO798" i="3" s="1"/>
  <c r="B797" i="3"/>
  <c r="A799" i="3" l="1"/>
  <c r="BO799" i="3" s="1"/>
  <c r="B798" i="3"/>
  <c r="A800" i="3" l="1"/>
  <c r="BO800" i="3" s="1"/>
  <c r="B799" i="3"/>
  <c r="B800" i="3" l="1"/>
  <c r="A801" i="3"/>
  <c r="BO801" i="3" s="1"/>
  <c r="B801" i="3" l="1"/>
  <c r="A802" i="3"/>
  <c r="BO802" i="3" s="1"/>
  <c r="A803" i="3" l="1"/>
  <c r="BO803" i="3" s="1"/>
  <c r="B802" i="3"/>
  <c r="A804" i="3" l="1"/>
  <c r="BO804" i="3" s="1"/>
  <c r="B803" i="3"/>
  <c r="A805" i="3" l="1"/>
  <c r="BO805" i="3" s="1"/>
  <c r="B804" i="3"/>
  <c r="B805" i="3" l="1"/>
  <c r="A806" i="3"/>
  <c r="BO806" i="3" s="1"/>
  <c r="A807" i="3" l="1"/>
  <c r="BO807" i="3" s="1"/>
  <c r="B806" i="3"/>
  <c r="A808" i="3" l="1"/>
  <c r="BO808" i="3" s="1"/>
  <c r="B807" i="3"/>
  <c r="A809" i="3" l="1"/>
  <c r="BO809" i="3" s="1"/>
  <c r="B808" i="3"/>
  <c r="B809" i="3" l="1"/>
  <c r="A810" i="3"/>
  <c r="BO810" i="3" s="1"/>
  <c r="A811" i="3" l="1"/>
  <c r="BO811" i="3" s="1"/>
  <c r="B810" i="3"/>
  <c r="A812" i="3" l="1"/>
  <c r="BO812" i="3" s="1"/>
  <c r="B811" i="3"/>
  <c r="A813" i="3" l="1"/>
  <c r="BO813" i="3" s="1"/>
  <c r="B812" i="3"/>
  <c r="A814" i="3" l="1"/>
  <c r="BO814" i="3" s="1"/>
  <c r="B813" i="3"/>
  <c r="A815" i="3" l="1"/>
  <c r="BO815" i="3" s="1"/>
  <c r="B814" i="3"/>
  <c r="A816" i="3" l="1"/>
  <c r="BO816" i="3" s="1"/>
  <c r="B815" i="3"/>
  <c r="A817" i="3" l="1"/>
  <c r="BO817" i="3" s="1"/>
  <c r="B816" i="3"/>
  <c r="A818" i="3" l="1"/>
  <c r="BO818" i="3" s="1"/>
  <c r="B817" i="3"/>
  <c r="A819" i="3" l="1"/>
  <c r="BO819" i="3" s="1"/>
  <c r="B818" i="3"/>
  <c r="B819" i="3" l="1"/>
  <c r="A820" i="3"/>
  <c r="BO820" i="3" s="1"/>
  <c r="A821" i="3" l="1"/>
  <c r="BO821" i="3" s="1"/>
  <c r="B820" i="3"/>
  <c r="A822" i="3" l="1"/>
  <c r="BO822" i="3" s="1"/>
  <c r="B821" i="3"/>
  <c r="A823" i="3" l="1"/>
  <c r="BO823" i="3" s="1"/>
  <c r="B822" i="3"/>
  <c r="A824" i="3" l="1"/>
  <c r="BO824" i="3" s="1"/>
  <c r="B823" i="3"/>
  <c r="B824" i="3" l="1"/>
  <c r="A825" i="3"/>
  <c r="BO825" i="3" s="1"/>
  <c r="B825" i="3" l="1"/>
  <c r="A826" i="3"/>
  <c r="BO826" i="3" s="1"/>
  <c r="A827" i="3" l="1"/>
  <c r="BO827" i="3" s="1"/>
  <c r="B826" i="3"/>
  <c r="A828" i="3" l="1"/>
  <c r="BO828" i="3" s="1"/>
  <c r="B827" i="3"/>
  <c r="A829" i="3" l="1"/>
  <c r="BO829" i="3" s="1"/>
  <c r="B828" i="3"/>
  <c r="A830" i="3" l="1"/>
  <c r="BO830" i="3" s="1"/>
  <c r="B829" i="3"/>
  <c r="A831" i="3" l="1"/>
  <c r="BO831" i="3" s="1"/>
  <c r="B830" i="3"/>
  <c r="A832" i="3" l="1"/>
  <c r="BO832" i="3" s="1"/>
  <c r="B831" i="3"/>
  <c r="B832" i="3" l="1"/>
  <c r="A833" i="3"/>
  <c r="BO833" i="3" s="1"/>
  <c r="B833" i="3" l="1"/>
  <c r="A834" i="3"/>
  <c r="BO834" i="3" s="1"/>
  <c r="B834" i="3" l="1"/>
  <c r="A835" i="3"/>
  <c r="BO835" i="3" s="1"/>
  <c r="A836" i="3" l="1"/>
  <c r="BO836" i="3" s="1"/>
  <c r="B835" i="3"/>
  <c r="A837" i="3" l="1"/>
  <c r="BO837" i="3" s="1"/>
  <c r="B836" i="3"/>
  <c r="B837" i="3" l="1"/>
  <c r="A838" i="3"/>
  <c r="BO838" i="3" s="1"/>
  <c r="A839" i="3" l="1"/>
  <c r="BO839" i="3" s="1"/>
  <c r="B838" i="3"/>
  <c r="B839" i="3" l="1"/>
  <c r="A840" i="3"/>
  <c r="BO840" i="3" s="1"/>
  <c r="A841" i="3" l="1"/>
  <c r="BO841" i="3" s="1"/>
  <c r="B840" i="3"/>
  <c r="B841" i="3" l="1"/>
  <c r="A842" i="3"/>
  <c r="BO842" i="3" s="1"/>
  <c r="A843" i="3" l="1"/>
  <c r="BO843" i="3" s="1"/>
  <c r="B842" i="3"/>
  <c r="B843" i="3" l="1"/>
  <c r="A844" i="3"/>
  <c r="BO844" i="3" s="1"/>
  <c r="A845" i="3" l="1"/>
  <c r="BO845" i="3" s="1"/>
  <c r="B844" i="3"/>
  <c r="A846" i="3" l="1"/>
  <c r="BO846" i="3" s="1"/>
  <c r="B845" i="3"/>
  <c r="A847" i="3" l="1"/>
  <c r="BO847" i="3" s="1"/>
  <c r="B846" i="3"/>
  <c r="A848" i="3" l="1"/>
  <c r="BO848" i="3" s="1"/>
  <c r="B847" i="3"/>
  <c r="B848" i="3" l="1"/>
  <c r="A849" i="3"/>
  <c r="BO849" i="3" s="1"/>
  <c r="A850" i="3" l="1"/>
  <c r="BO850" i="3" s="1"/>
  <c r="B849" i="3"/>
  <c r="B850" i="3" l="1"/>
  <c r="A851" i="3"/>
  <c r="BO851" i="3" s="1"/>
  <c r="B851" i="3" l="1"/>
  <c r="A852" i="3"/>
  <c r="BO852" i="3" s="1"/>
  <c r="A853" i="3" l="1"/>
  <c r="BO853" i="3" s="1"/>
  <c r="B852" i="3"/>
  <c r="A854" i="3" l="1"/>
  <c r="BO854" i="3" s="1"/>
  <c r="B853" i="3"/>
  <c r="A855" i="3" l="1"/>
  <c r="BO855" i="3" s="1"/>
  <c r="B854" i="3"/>
  <c r="B855" i="3" l="1"/>
  <c r="A856" i="3"/>
  <c r="BO856" i="3" s="1"/>
  <c r="B856" i="3" l="1"/>
  <c r="A857" i="3"/>
  <c r="BO857" i="3" s="1"/>
  <c r="A858" i="3" l="1"/>
  <c r="BO858" i="3" s="1"/>
  <c r="B857" i="3"/>
  <c r="B858" i="3" l="1"/>
  <c r="A859" i="3"/>
  <c r="BO859" i="3" s="1"/>
  <c r="A860" i="3" l="1"/>
  <c r="BO860" i="3" s="1"/>
  <c r="B859" i="3"/>
  <c r="A861" i="3" l="1"/>
  <c r="BO861" i="3" s="1"/>
  <c r="B860" i="3"/>
  <c r="A862" i="3" l="1"/>
  <c r="BO862" i="3" s="1"/>
  <c r="B861" i="3"/>
  <c r="A863" i="3" l="1"/>
  <c r="BO863" i="3" s="1"/>
  <c r="B862" i="3"/>
  <c r="A864" i="3" l="1"/>
  <c r="BO864" i="3" s="1"/>
  <c r="B863" i="3"/>
  <c r="A865" i="3" l="1"/>
  <c r="BO865" i="3" s="1"/>
  <c r="B864" i="3"/>
  <c r="A866" i="3" l="1"/>
  <c r="BO866" i="3" s="1"/>
  <c r="B865" i="3"/>
  <c r="A867" i="3" l="1"/>
  <c r="BO867" i="3" s="1"/>
  <c r="B866" i="3"/>
  <c r="B867" i="3" l="1"/>
  <c r="A868" i="3"/>
  <c r="BO868" i="3" s="1"/>
  <c r="B868" i="3" l="1"/>
  <c r="A869" i="3"/>
  <c r="BO869" i="3" s="1"/>
  <c r="A870" i="3" l="1"/>
  <c r="BO870" i="3" s="1"/>
  <c r="B869" i="3"/>
  <c r="A871" i="3" l="1"/>
  <c r="BO871" i="3" s="1"/>
  <c r="B870" i="3"/>
  <c r="B871" i="3" l="1"/>
  <c r="A872" i="3"/>
  <c r="BO872" i="3" s="1"/>
  <c r="B872" i="3" l="1"/>
  <c r="A873" i="3"/>
  <c r="BO873" i="3" s="1"/>
  <c r="A874" i="3" l="1"/>
  <c r="BO874" i="3" s="1"/>
  <c r="B873" i="3"/>
  <c r="A875" i="3" l="1"/>
  <c r="BO875" i="3" s="1"/>
  <c r="B874" i="3"/>
  <c r="A876" i="3" l="1"/>
  <c r="BO876" i="3" s="1"/>
  <c r="B875" i="3"/>
  <c r="A877" i="3" l="1"/>
  <c r="BO877" i="3" s="1"/>
  <c r="B876" i="3"/>
  <c r="B877" i="3" l="1"/>
  <c r="A878" i="3"/>
  <c r="BO878" i="3" s="1"/>
  <c r="A879" i="3" l="1"/>
  <c r="BO879" i="3" s="1"/>
  <c r="B878" i="3"/>
  <c r="A880" i="3" l="1"/>
  <c r="BO880" i="3" s="1"/>
  <c r="B879" i="3"/>
  <c r="A881" i="3" l="1"/>
  <c r="BO881" i="3" s="1"/>
  <c r="B880" i="3"/>
  <c r="A882" i="3" l="1"/>
  <c r="BO882" i="3" s="1"/>
  <c r="B881" i="3"/>
  <c r="B882" i="3" l="1"/>
  <c r="A883" i="3"/>
  <c r="BO883" i="3" s="1"/>
  <c r="B883" i="3" l="1"/>
  <c r="A884" i="3"/>
  <c r="BO884" i="3" s="1"/>
  <c r="A885" i="3" l="1"/>
  <c r="BO885" i="3" s="1"/>
  <c r="B884" i="3"/>
  <c r="B885" i="3" l="1"/>
  <c r="A886" i="3"/>
  <c r="BO886" i="3" s="1"/>
  <c r="A887" i="3" l="1"/>
  <c r="BO887" i="3" s="1"/>
  <c r="B886" i="3"/>
  <c r="A888" i="3" l="1"/>
  <c r="BO888" i="3" s="1"/>
  <c r="B887" i="3"/>
  <c r="A889" i="3" l="1"/>
  <c r="BO889" i="3" s="1"/>
  <c r="B888" i="3"/>
  <c r="B889" i="3" l="1"/>
  <c r="A890" i="3"/>
  <c r="BO890" i="3" s="1"/>
  <c r="A891" i="3" l="1"/>
  <c r="BO891" i="3" s="1"/>
  <c r="B890" i="3"/>
  <c r="A892" i="3" l="1"/>
  <c r="BO892" i="3" s="1"/>
  <c r="B891" i="3"/>
  <c r="A893" i="3" l="1"/>
  <c r="BO893" i="3" s="1"/>
  <c r="B892" i="3"/>
  <c r="A894" i="3" l="1"/>
  <c r="BO894" i="3" s="1"/>
  <c r="B893" i="3"/>
  <c r="B894" i="3" l="1"/>
  <c r="A895" i="3"/>
  <c r="BO895" i="3" s="1"/>
  <c r="A896" i="3" l="1"/>
  <c r="BO896" i="3" s="1"/>
  <c r="B895" i="3"/>
  <c r="B896" i="3" l="1"/>
  <c r="A897" i="3"/>
  <c r="BO897" i="3" s="1"/>
  <c r="A898" i="3" l="1"/>
  <c r="BO898" i="3" s="1"/>
  <c r="B897" i="3"/>
  <c r="B898" i="3" l="1"/>
  <c r="A899" i="3"/>
  <c r="BO899" i="3" s="1"/>
  <c r="B899" i="3" l="1"/>
  <c r="A900" i="3"/>
  <c r="BO900" i="3" s="1"/>
  <c r="B900" i="3" l="1"/>
  <c r="A901" i="3"/>
  <c r="BO901" i="3" s="1"/>
  <c r="B901" i="3" l="1"/>
  <c r="A902" i="3"/>
  <c r="BO902" i="3" s="1"/>
  <c r="B902" i="3" l="1"/>
  <c r="A903" i="3"/>
  <c r="BO903" i="3" s="1"/>
  <c r="B903" i="3" l="1"/>
  <c r="A904" i="3"/>
  <c r="BO904" i="3" s="1"/>
  <c r="A905" i="3" l="1"/>
  <c r="BO905" i="3" s="1"/>
  <c r="B904" i="3"/>
  <c r="B905" i="3" l="1"/>
  <c r="A906" i="3"/>
  <c r="BO906" i="3" s="1"/>
  <c r="B906" i="3" l="1"/>
  <c r="A907" i="3"/>
  <c r="BO907" i="3" s="1"/>
  <c r="A908" i="3" l="1"/>
  <c r="BO908" i="3" s="1"/>
  <c r="B907" i="3"/>
  <c r="B908" i="3" l="1"/>
  <c r="A909" i="3"/>
  <c r="BO909" i="3" s="1"/>
  <c r="B909" i="3" l="1"/>
  <c r="A910" i="3"/>
  <c r="BO910" i="3" s="1"/>
  <c r="A911" i="3" l="1"/>
  <c r="BO911" i="3" s="1"/>
  <c r="B910" i="3"/>
  <c r="A912" i="3" l="1"/>
  <c r="BO912" i="3" s="1"/>
  <c r="B911" i="3"/>
  <c r="A913" i="3" l="1"/>
  <c r="BO913" i="3" s="1"/>
  <c r="B912" i="3"/>
  <c r="A914" i="3" l="1"/>
  <c r="BO914" i="3" s="1"/>
  <c r="B913" i="3"/>
  <c r="B914" i="3" l="1"/>
  <c r="A915" i="3"/>
  <c r="BO915" i="3" s="1"/>
  <c r="A916" i="3" l="1"/>
  <c r="BO916" i="3" s="1"/>
  <c r="B915" i="3"/>
  <c r="A917" i="3" l="1"/>
  <c r="BO917" i="3" s="1"/>
  <c r="B916" i="3"/>
  <c r="B917" i="3" l="1"/>
  <c r="A918" i="3"/>
  <c r="BO918" i="3" s="1"/>
  <c r="A919" i="3" l="1"/>
  <c r="BO919" i="3" s="1"/>
  <c r="B918" i="3"/>
  <c r="A920" i="3" l="1"/>
  <c r="BO920" i="3" s="1"/>
  <c r="B919" i="3"/>
  <c r="A921" i="3" l="1"/>
  <c r="BO921" i="3" s="1"/>
  <c r="B920" i="3"/>
  <c r="A922" i="3" l="1"/>
  <c r="BO922" i="3" s="1"/>
  <c r="B921" i="3"/>
  <c r="B922" i="3" l="1"/>
  <c r="A923" i="3"/>
  <c r="BO923" i="3" s="1"/>
  <c r="A924" i="3" l="1"/>
  <c r="BO924" i="3" s="1"/>
  <c r="B923" i="3"/>
  <c r="B924" i="3" l="1"/>
  <c r="A925" i="3"/>
  <c r="BO925" i="3" s="1"/>
  <c r="A926" i="3" l="1"/>
  <c r="BO926" i="3" s="1"/>
  <c r="B925" i="3"/>
  <c r="B926" i="3" l="1"/>
  <c r="A927" i="3"/>
  <c r="BO927" i="3" s="1"/>
  <c r="A928" i="3" l="1"/>
  <c r="BO928" i="3" s="1"/>
  <c r="B927" i="3"/>
  <c r="A929" i="3" l="1"/>
  <c r="BO929" i="3" s="1"/>
  <c r="B928" i="3"/>
  <c r="B929" i="3" l="1"/>
  <c r="A930" i="3"/>
  <c r="BO930" i="3" s="1"/>
  <c r="B930" i="3" l="1"/>
  <c r="A931" i="3"/>
  <c r="BO931" i="3" s="1"/>
  <c r="A932" i="3" l="1"/>
  <c r="BO932" i="3" s="1"/>
  <c r="B931" i="3"/>
  <c r="A933" i="3" l="1"/>
  <c r="BO933" i="3" s="1"/>
  <c r="B932" i="3"/>
  <c r="A934" i="3" l="1"/>
  <c r="BO934" i="3" s="1"/>
  <c r="B933" i="3"/>
  <c r="B934" i="3" l="1"/>
  <c r="A935" i="3"/>
  <c r="BO935" i="3" s="1"/>
  <c r="A936" i="3" l="1"/>
  <c r="BO936" i="3" s="1"/>
  <c r="B935" i="3"/>
  <c r="B936" i="3" l="1"/>
  <c r="A937" i="3"/>
  <c r="BO937" i="3" s="1"/>
  <c r="A938" i="3" l="1"/>
  <c r="BO938" i="3" s="1"/>
  <c r="B937" i="3"/>
  <c r="B938" i="3" l="1"/>
  <c r="A939" i="3"/>
  <c r="BO939" i="3" s="1"/>
  <c r="B939" i="3" l="1"/>
  <c r="A940" i="3"/>
  <c r="BO940" i="3" s="1"/>
  <c r="A941" i="3" l="1"/>
  <c r="BO941" i="3" s="1"/>
  <c r="B940" i="3"/>
  <c r="A942" i="3" l="1"/>
  <c r="BO942" i="3" s="1"/>
  <c r="B941" i="3"/>
  <c r="B942" i="3" l="1"/>
  <c r="A943" i="3"/>
  <c r="BO943" i="3" s="1"/>
  <c r="A944" i="3" l="1"/>
  <c r="BO944" i="3" s="1"/>
  <c r="B943" i="3"/>
  <c r="A945" i="3" l="1"/>
  <c r="BO945" i="3" s="1"/>
  <c r="B944" i="3"/>
  <c r="A946" i="3" l="1"/>
  <c r="BO946" i="3" s="1"/>
  <c r="B945" i="3"/>
  <c r="B946" i="3" l="1"/>
  <c r="A947" i="3"/>
  <c r="BO947" i="3" s="1"/>
  <c r="A948" i="3" l="1"/>
  <c r="BO948" i="3" s="1"/>
  <c r="B947" i="3"/>
  <c r="A949" i="3" l="1"/>
  <c r="BO949" i="3" s="1"/>
  <c r="B948" i="3"/>
  <c r="A950" i="3" l="1"/>
  <c r="BO950" i="3" s="1"/>
  <c r="B949" i="3"/>
  <c r="A951" i="3" l="1"/>
  <c r="BO951" i="3" s="1"/>
  <c r="B950" i="3"/>
  <c r="A952" i="3" l="1"/>
  <c r="BO952" i="3" s="1"/>
  <c r="B951" i="3"/>
  <c r="B952" i="3" l="1"/>
  <c r="A953" i="3"/>
  <c r="BO953" i="3" s="1"/>
  <c r="A954" i="3" l="1"/>
  <c r="BO954" i="3" s="1"/>
  <c r="B953" i="3"/>
  <c r="B954" i="3" l="1"/>
  <c r="A955" i="3"/>
  <c r="BO955" i="3" s="1"/>
  <c r="A956" i="3" l="1"/>
  <c r="BO956" i="3" s="1"/>
  <c r="B955" i="3"/>
  <c r="B956" i="3" l="1"/>
  <c r="A957" i="3"/>
  <c r="BO957" i="3" s="1"/>
  <c r="A958" i="3" l="1"/>
  <c r="BO958" i="3" s="1"/>
  <c r="B957" i="3"/>
  <c r="A959" i="3" l="1"/>
  <c r="BO959" i="3" s="1"/>
  <c r="B958" i="3"/>
  <c r="B959" i="3" l="1"/>
  <c r="A960" i="3"/>
  <c r="BO960" i="3" s="1"/>
  <c r="A961" i="3" l="1"/>
  <c r="BO961" i="3" s="1"/>
  <c r="B960" i="3"/>
  <c r="B961" i="3" l="1"/>
  <c r="A962" i="3"/>
  <c r="BO962" i="3" s="1"/>
  <c r="B962" i="3" l="1"/>
  <c r="A963" i="3"/>
  <c r="BO963" i="3" s="1"/>
  <c r="B963" i="3" l="1"/>
  <c r="A964" i="3"/>
  <c r="BO964" i="3" s="1"/>
  <c r="B964" i="3" l="1"/>
  <c r="A965" i="3"/>
  <c r="BO965" i="3" s="1"/>
  <c r="B965" i="3" l="1"/>
  <c r="A966" i="3"/>
  <c r="BO966" i="3" s="1"/>
  <c r="A967" i="3" l="1"/>
  <c r="BO967" i="3" s="1"/>
  <c r="B966" i="3"/>
  <c r="A968" i="3" l="1"/>
  <c r="BO968" i="3" s="1"/>
  <c r="B967" i="3"/>
  <c r="A969" i="3" l="1"/>
  <c r="BO969" i="3" s="1"/>
  <c r="B968" i="3"/>
  <c r="A970" i="3" l="1"/>
  <c r="BO970" i="3" s="1"/>
  <c r="B969" i="3"/>
  <c r="B970" i="3" l="1"/>
  <c r="A971" i="3"/>
  <c r="BO971" i="3" s="1"/>
  <c r="A972" i="3" l="1"/>
  <c r="BO972" i="3" s="1"/>
  <c r="B971" i="3"/>
  <c r="A973" i="3" l="1"/>
  <c r="BO973" i="3" s="1"/>
  <c r="B972" i="3"/>
  <c r="B973" i="3" l="1"/>
  <c r="A974" i="3"/>
  <c r="BO974" i="3" s="1"/>
  <c r="A975" i="3" l="1"/>
  <c r="BO975" i="3" s="1"/>
  <c r="B974" i="3"/>
  <c r="A976" i="3" l="1"/>
  <c r="BO976" i="3" s="1"/>
  <c r="B975" i="3"/>
  <c r="B976" i="3" l="1"/>
  <c r="A977" i="3"/>
  <c r="BO977" i="3" s="1"/>
  <c r="B977" i="3" l="1"/>
  <c r="A978" i="3"/>
  <c r="BO978" i="3" s="1"/>
  <c r="A979" i="3" l="1"/>
  <c r="BO979" i="3" s="1"/>
  <c r="B978" i="3"/>
  <c r="B979" i="3" l="1"/>
  <c r="A980" i="3"/>
  <c r="BO980" i="3" s="1"/>
  <c r="B980" i="3" l="1"/>
  <c r="A981" i="3"/>
  <c r="BO981" i="3" s="1"/>
  <c r="A982" i="3" l="1"/>
  <c r="BO982" i="3" s="1"/>
  <c r="B981" i="3"/>
  <c r="A983" i="3" l="1"/>
  <c r="BO983" i="3" s="1"/>
  <c r="B982" i="3"/>
  <c r="A984" i="3" l="1"/>
  <c r="BO984" i="3" s="1"/>
  <c r="B983" i="3"/>
  <c r="A985" i="3" l="1"/>
  <c r="BO985" i="3" s="1"/>
  <c r="B984" i="3"/>
  <c r="A986" i="3" l="1"/>
  <c r="BO986" i="3" s="1"/>
  <c r="B985" i="3"/>
  <c r="A987" i="3" l="1"/>
  <c r="BO987" i="3" s="1"/>
  <c r="B986" i="3"/>
  <c r="A988" i="3" l="1"/>
  <c r="BO988" i="3" s="1"/>
  <c r="B987" i="3"/>
  <c r="B988" i="3" l="1"/>
  <c r="A989" i="3"/>
  <c r="BO989" i="3" s="1"/>
  <c r="B989" i="3" l="1"/>
  <c r="A990" i="3"/>
  <c r="BO990" i="3" s="1"/>
  <c r="B990" i="3" l="1"/>
  <c r="A991" i="3"/>
  <c r="BO991" i="3" s="1"/>
  <c r="A992" i="3" l="1"/>
  <c r="BO992" i="3" s="1"/>
  <c r="B991" i="3"/>
  <c r="A993" i="3" l="1"/>
  <c r="BO993" i="3" s="1"/>
  <c r="B992" i="3"/>
  <c r="B993" i="3" l="1"/>
  <c r="A994" i="3"/>
  <c r="BO994" i="3" s="1"/>
  <c r="A995" i="3" l="1"/>
  <c r="BO995" i="3" s="1"/>
  <c r="B994" i="3"/>
  <c r="A996" i="3" l="1"/>
  <c r="BO996" i="3" s="1"/>
  <c r="B995" i="3"/>
  <c r="B996" i="3" l="1"/>
  <c r="A997" i="3"/>
  <c r="BO997" i="3" s="1"/>
  <c r="A998" i="3" l="1"/>
  <c r="BO998" i="3" s="1"/>
  <c r="B997" i="3"/>
  <c r="A999" i="3" l="1"/>
  <c r="BO999" i="3" s="1"/>
  <c r="B998" i="3"/>
  <c r="A1000" i="3" l="1"/>
  <c r="BO1000" i="3" s="1"/>
  <c r="B999" i="3"/>
  <c r="A1001" i="3" l="1"/>
  <c r="BO1001" i="3" s="1"/>
  <c r="B1000" i="3"/>
  <c r="A1002" i="3" l="1"/>
  <c r="BO1002" i="3" s="1"/>
  <c r="B1001" i="3"/>
  <c r="A1003" i="3" l="1"/>
  <c r="BO1003" i="3" s="1"/>
  <c r="B1002" i="3"/>
  <c r="A1004" i="3" l="1"/>
  <c r="BO1004" i="3" s="1"/>
  <c r="B1003" i="3"/>
  <c r="A1005" i="3" l="1"/>
  <c r="BO1005" i="3" s="1"/>
  <c r="B1004" i="3"/>
  <c r="A1006" i="3" l="1"/>
  <c r="R2" i="6" s="1"/>
  <c r="R4" i="6" s="1"/>
  <c r="B1005" i="3"/>
  <c r="BO1006" i="3" l="1"/>
  <c r="B1006" i="3"/>
  <c r="K6" i="3" l="1"/>
  <c r="N6" i="3" s="1"/>
  <c r="BP7" i="3" l="1"/>
  <c r="BR7" i="3" s="1"/>
  <c r="BT7" i="3" s="1"/>
  <c r="BS7" i="3" l="1"/>
  <c r="BU7" i="3" l="1"/>
  <c r="BV7" i="3"/>
  <c r="M7" i="3" l="1"/>
  <c r="L7" i="3"/>
  <c r="K7" i="3" l="1"/>
  <c r="I8" i="3"/>
  <c r="F8" i="3"/>
  <c r="N7" i="3" l="1"/>
  <c r="J8" i="3"/>
  <c r="P8" i="3" s="1"/>
  <c r="H7" i="3"/>
  <c r="DK8" i="3"/>
  <c r="CM8" i="3"/>
  <c r="BQ8" i="3"/>
  <c r="AR7" i="3" l="1"/>
  <c r="AL7" i="3"/>
  <c r="BY7" i="3" s="1"/>
  <c r="AS7" i="3"/>
  <c r="AK7" i="3"/>
  <c r="AN6" i="3"/>
  <c r="AO7" i="3"/>
  <c r="AU7" i="3" s="1"/>
  <c r="AQ6" i="3"/>
  <c r="AT6" i="3" s="1"/>
  <c r="AP7" i="3"/>
  <c r="AV7" i="3" s="1"/>
  <c r="AQ7" i="3" l="1"/>
  <c r="CT7" i="3"/>
  <c r="DR7" i="3"/>
  <c r="R7" i="3"/>
  <c r="DS7" i="3"/>
  <c r="CU7" i="3"/>
  <c r="S7" i="3"/>
  <c r="BX7" i="3"/>
  <c r="CA7" i="3" s="1"/>
  <c r="AM7" i="3"/>
  <c r="T7" i="3" l="1"/>
  <c r="Q7" i="3" s="1"/>
  <c r="V7" i="3" s="1"/>
  <c r="U7" i="3"/>
  <c r="BZ7" i="3"/>
  <c r="CC7" i="3" s="1"/>
  <c r="DT7" i="3"/>
  <c r="DQ7" i="3" s="1"/>
  <c r="DV7" i="3" s="1"/>
  <c r="DU7" i="3"/>
  <c r="CV7" i="3"/>
  <c r="CX7" i="3" s="1"/>
  <c r="CW7" i="3"/>
  <c r="CD7" i="3" l="1"/>
  <c r="CZ7" i="3"/>
  <c r="CY7" i="3"/>
  <c r="DX7" i="3"/>
  <c r="DW7" i="3"/>
  <c r="W7" i="3"/>
  <c r="X7" i="3"/>
  <c r="AK8" i="3"/>
  <c r="BX8" i="3" s="1"/>
  <c r="AT7" i="3"/>
  <c r="AO8" i="3"/>
  <c r="AU8" i="3" s="1"/>
  <c r="AP8" i="3"/>
  <c r="AL8" i="3"/>
  <c r="AS8" i="3" l="1"/>
  <c r="AR8" i="3"/>
  <c r="DR8" i="3"/>
  <c r="CT8" i="3"/>
  <c r="AN7" i="3"/>
  <c r="AV8" i="3"/>
  <c r="DS8" i="3"/>
  <c r="DU8" i="3" s="1"/>
  <c r="S8" i="3"/>
  <c r="CU8" i="3"/>
  <c r="BY8" i="3"/>
  <c r="CA8" i="3" s="1"/>
  <c r="AM8" i="3"/>
  <c r="CW8" i="3" l="1"/>
  <c r="BZ8" i="3"/>
  <c r="CB8" i="3" s="1"/>
  <c r="DT8" i="3"/>
  <c r="DQ8" i="3" s="1"/>
  <c r="CV8" i="3"/>
  <c r="CX8" i="3" s="1"/>
  <c r="DV8" i="3" l="1"/>
  <c r="CD8" i="3"/>
  <c r="CY8" i="3"/>
  <c r="CZ8" i="3"/>
  <c r="DX8" i="3" l="1"/>
  <c r="DW8" i="3"/>
  <c r="CC8" i="3"/>
  <c r="E8" i="3"/>
  <c r="G7" i="3"/>
  <c r="O8" i="3"/>
  <c r="R8" i="3" l="1"/>
  <c r="G8" i="3"/>
  <c r="BP8" i="3"/>
  <c r="DJ8" i="3"/>
  <c r="CL8" i="3"/>
  <c r="T8" i="3" l="1"/>
  <c r="Q8" i="3" s="1"/>
  <c r="U8" i="3"/>
  <c r="DM8" i="3"/>
  <c r="DL8" i="3"/>
  <c r="BR8" i="3"/>
  <c r="BT8" i="3" s="1"/>
  <c r="BS8" i="3"/>
  <c r="CN8" i="3"/>
  <c r="CO8" i="3"/>
  <c r="V8" i="3" l="1"/>
  <c r="DI8" i="3"/>
  <c r="DN8" i="3" s="1"/>
  <c r="CK8" i="3"/>
  <c r="CP8" i="3" s="1"/>
  <c r="BV8" i="3"/>
  <c r="BU8" i="3"/>
  <c r="DP8" i="3" l="1"/>
  <c r="DO8" i="3"/>
  <c r="CR8" i="3"/>
  <c r="CQ8" i="3"/>
  <c r="W8" i="3"/>
  <c r="AR9" i="3" s="1"/>
  <c r="X8" i="3"/>
  <c r="L8" i="3" l="1"/>
  <c r="I9" i="3" s="1"/>
  <c r="M8" i="3"/>
  <c r="J9" i="3" s="1"/>
  <c r="P9" i="3" s="1"/>
  <c r="AL9" i="3"/>
  <c r="CU9" i="3" s="1"/>
  <c r="AS9" i="3"/>
  <c r="AQ8" i="3"/>
  <c r="AT8" i="3" s="1"/>
  <c r="K8" i="3"/>
  <c r="N8" i="3" s="1"/>
  <c r="AO9" i="3"/>
  <c r="AU9" i="3" s="1"/>
  <c r="O9" i="3"/>
  <c r="AK9" i="3"/>
  <c r="BX9" i="3" s="1"/>
  <c r="AN8" i="3"/>
  <c r="AP9" i="3"/>
  <c r="BY9" i="3"/>
  <c r="DS9" i="3"/>
  <c r="F9" i="3" l="1"/>
  <c r="H8" i="3"/>
  <c r="S9" i="3"/>
  <c r="AM9" i="3"/>
  <c r="E9" i="3"/>
  <c r="R9" i="3" s="1"/>
  <c r="G9" i="3"/>
  <c r="CM9" i="3"/>
  <c r="BQ9" i="3"/>
  <c r="DK9" i="3"/>
  <c r="CT9" i="3"/>
  <c r="CV9" i="3" s="1"/>
  <c r="CX9" i="3" s="1"/>
  <c r="DR9" i="3"/>
  <c r="DT9" i="3" s="1"/>
  <c r="DQ9" i="3" s="1"/>
  <c r="AV9" i="3"/>
  <c r="BZ9" i="3"/>
  <c r="CB9" i="3" s="1"/>
  <c r="CA9" i="3"/>
  <c r="U9" i="3" l="1"/>
  <c r="CW9" i="3"/>
  <c r="CZ9" i="3" s="1"/>
  <c r="BP9" i="3"/>
  <c r="CL9" i="3"/>
  <c r="DJ9" i="3"/>
  <c r="T9" i="3"/>
  <c r="Q9" i="3" s="1"/>
  <c r="DV9" i="3"/>
  <c r="DU9" i="3"/>
  <c r="CC9" i="3"/>
  <c r="CD9" i="3"/>
  <c r="V9" i="3" l="1"/>
  <c r="CY9" i="3"/>
  <c r="DL9" i="3"/>
  <c r="DI9" i="3" s="1"/>
  <c r="DN9" i="3" s="1"/>
  <c r="DM9" i="3"/>
  <c r="BR9" i="3"/>
  <c r="BT9" i="3" s="1"/>
  <c r="BS9" i="3"/>
  <c r="CO9" i="3"/>
  <c r="CN9" i="3"/>
  <c r="CK9" i="3" s="1"/>
  <c r="CP9" i="3" s="1"/>
  <c r="CR9" i="3" s="1"/>
  <c r="DW9" i="3"/>
  <c r="DX9" i="3"/>
  <c r="DP9" i="3" l="1"/>
  <c r="W9" i="3"/>
  <c r="X9" i="3"/>
  <c r="AR10" i="3"/>
  <c r="AS10" i="3"/>
  <c r="DO9" i="3"/>
  <c r="AL10" i="3"/>
  <c r="BU9" i="3"/>
  <c r="BV9" i="3"/>
  <c r="M9" i="3" s="1"/>
  <c r="CQ9" i="3"/>
  <c r="AQ9" i="3"/>
  <c r="AT9" i="3" s="1"/>
  <c r="AP10" i="3"/>
  <c r="L9" i="3" l="1"/>
  <c r="E10" i="3" s="1"/>
  <c r="DJ10" i="3" s="1"/>
  <c r="AK10" i="3"/>
  <c r="AN9" i="3"/>
  <c r="AO10" i="3"/>
  <c r="AM10" i="3" s="1"/>
  <c r="F10" i="3"/>
  <c r="S10" i="3" s="1"/>
  <c r="J10" i="3"/>
  <c r="P10" i="3" s="1"/>
  <c r="DS10" i="3"/>
  <c r="BY10" i="3"/>
  <c r="CU10" i="3"/>
  <c r="AV10" i="3"/>
  <c r="H9" i="3" l="1"/>
  <c r="R10" i="3"/>
  <c r="CT10" i="3"/>
  <c r="BP10" i="3"/>
  <c r="CL10" i="3"/>
  <c r="K9" i="3"/>
  <c r="N9" i="3" s="1"/>
  <c r="I10" i="3"/>
  <c r="O10" i="3" s="1"/>
  <c r="AU10" i="3"/>
  <c r="DR10" i="3"/>
  <c r="DT10" i="3" s="1"/>
  <c r="DQ10" i="3" s="1"/>
  <c r="BX10" i="3"/>
  <c r="CA10" i="3" s="1"/>
  <c r="U10" i="3"/>
  <c r="CM10" i="3"/>
  <c r="BQ10" i="3"/>
  <c r="BS10" i="3" s="1"/>
  <c r="DK10" i="3"/>
  <c r="CV10" i="3"/>
  <c r="CX10" i="3" s="1"/>
  <c r="CW10" i="3"/>
  <c r="T10" i="3"/>
  <c r="Q10" i="3" s="1"/>
  <c r="CO10" i="3" l="1"/>
  <c r="BZ10" i="3"/>
  <c r="CB10" i="3" s="1"/>
  <c r="CC10" i="3" s="1"/>
  <c r="DU10" i="3"/>
  <c r="G10" i="3"/>
  <c r="BR10" i="3"/>
  <c r="BT10" i="3" s="1"/>
  <c r="CN10" i="3"/>
  <c r="CK10" i="3" s="1"/>
  <c r="CP10" i="3" s="1"/>
  <c r="DL10" i="3"/>
  <c r="DI10" i="3" s="1"/>
  <c r="DN10" i="3" s="1"/>
  <c r="DM10" i="3"/>
  <c r="V10" i="3"/>
  <c r="DV10" i="3"/>
  <c r="CY10" i="3"/>
  <c r="CZ10" i="3"/>
  <c r="CD10" i="3"/>
  <c r="CR10" i="3" l="1"/>
  <c r="DP10" i="3"/>
  <c r="DO10" i="3"/>
  <c r="CQ10" i="3"/>
  <c r="BV10" i="3"/>
  <c r="M10" i="3" s="1"/>
  <c r="BU10" i="3"/>
  <c r="DW10" i="3"/>
  <c r="DX10" i="3"/>
  <c r="W10" i="3"/>
  <c r="X10" i="3"/>
  <c r="AS11" i="3" l="1"/>
  <c r="AR11" i="3"/>
  <c r="L10" i="3"/>
  <c r="F11" i="3"/>
  <c r="J11" i="3"/>
  <c r="P11" i="3" s="1"/>
  <c r="AP11" i="3"/>
  <c r="AQ10" i="3" l="1"/>
  <c r="AT10" i="3" s="1"/>
  <c r="K10" i="3"/>
  <c r="N10" i="3" s="1"/>
  <c r="I11" i="3"/>
  <c r="AN10" i="3"/>
  <c r="E11" i="3"/>
  <c r="H10" i="3"/>
  <c r="AL11" i="3"/>
  <c r="CU11" i="3" s="1"/>
  <c r="AO11" i="3"/>
  <c r="AM11" i="3" s="1"/>
  <c r="AK11" i="3"/>
  <c r="CT11" i="3" s="1"/>
  <c r="CM11" i="3"/>
  <c r="BQ11" i="3"/>
  <c r="DK11" i="3"/>
  <c r="AV11" i="3"/>
  <c r="DS11" i="3" l="1"/>
  <c r="BX11" i="3"/>
  <c r="CL11" i="3"/>
  <c r="BP11" i="3"/>
  <c r="DJ11" i="3"/>
  <c r="S11" i="3"/>
  <c r="BY11" i="3"/>
  <c r="BZ11" i="3" s="1"/>
  <c r="CB11" i="3" s="1"/>
  <c r="DR11" i="3"/>
  <c r="O11" i="3"/>
  <c r="G11" i="3"/>
  <c r="R11" i="3"/>
  <c r="AU11" i="3"/>
  <c r="CV11" i="3"/>
  <c r="CX11" i="3" s="1"/>
  <c r="CW11" i="3"/>
  <c r="U11" i="3" l="1"/>
  <c r="DT11" i="3"/>
  <c r="DQ11" i="3" s="1"/>
  <c r="DV11" i="3" s="1"/>
  <c r="T11" i="3"/>
  <c r="Q11" i="3" s="1"/>
  <c r="CA11" i="3"/>
  <c r="CD11" i="3" s="1"/>
  <c r="BS11" i="3"/>
  <c r="BR11" i="3"/>
  <c r="BT11" i="3" s="1"/>
  <c r="DU11" i="3"/>
  <c r="DM11" i="3"/>
  <c r="DL11" i="3"/>
  <c r="DI11" i="3" s="1"/>
  <c r="DN11" i="3" s="1"/>
  <c r="CO11" i="3"/>
  <c r="CN11" i="3"/>
  <c r="CK11" i="3" s="1"/>
  <c r="CP11" i="3" s="1"/>
  <c r="CZ11" i="3"/>
  <c r="CY11" i="3"/>
  <c r="DP11" i="3" l="1"/>
  <c r="CC11" i="3"/>
  <c r="V11" i="3"/>
  <c r="CQ11" i="3"/>
  <c r="CR11" i="3"/>
  <c r="DO11" i="3"/>
  <c r="BV11" i="3"/>
  <c r="BU11" i="3"/>
  <c r="DX11" i="3"/>
  <c r="DW11" i="3"/>
  <c r="L11" i="3" l="1"/>
  <c r="W11" i="3"/>
  <c r="AR12" i="3" s="1"/>
  <c r="X11" i="3"/>
  <c r="AS12" i="3" s="1"/>
  <c r="M11" i="3"/>
  <c r="K11" i="3" s="1"/>
  <c r="N11" i="3" s="1"/>
  <c r="I12" i="3"/>
  <c r="O12" i="3" s="1"/>
  <c r="E12" i="3"/>
  <c r="DJ12" i="3" s="1"/>
  <c r="AP12" i="3"/>
  <c r="AQ11" i="3" l="1"/>
  <c r="AT11" i="3" s="1"/>
  <c r="H11" i="3"/>
  <c r="BP12" i="3"/>
  <c r="CL12" i="3"/>
  <c r="AL12" i="3"/>
  <c r="BY12" i="3" s="1"/>
  <c r="AK12" i="3"/>
  <c r="CT12" i="3" s="1"/>
  <c r="F12" i="3"/>
  <c r="J12" i="3"/>
  <c r="AN11" i="3"/>
  <c r="AO12" i="3"/>
  <c r="AM12" i="3" s="1"/>
  <c r="AV12" i="3"/>
  <c r="CU12" i="3" l="1"/>
  <c r="DS12" i="3"/>
  <c r="R12" i="3"/>
  <c r="BX12" i="3"/>
  <c r="BZ12" i="3" s="1"/>
  <c r="CB12" i="3" s="1"/>
  <c r="DR12" i="3"/>
  <c r="DU12" i="3" s="1"/>
  <c r="P12" i="3"/>
  <c r="G12" i="3"/>
  <c r="BQ12" i="3"/>
  <c r="CM12" i="3"/>
  <c r="DK12" i="3"/>
  <c r="AU12" i="3"/>
  <c r="S12" i="3"/>
  <c r="U12" i="3" s="1"/>
  <c r="CV12" i="3"/>
  <c r="CX12" i="3" s="1"/>
  <c r="CW12" i="3"/>
  <c r="CA12" i="3" l="1"/>
  <c r="DT12" i="3"/>
  <c r="DQ12" i="3" s="1"/>
  <c r="DV12" i="3" s="1"/>
  <c r="CO12" i="3"/>
  <c r="CN12" i="3"/>
  <c r="CK12" i="3" s="1"/>
  <c r="CP12" i="3" s="1"/>
  <c r="T12" i="3"/>
  <c r="Q12" i="3" s="1"/>
  <c r="BS12" i="3"/>
  <c r="BR12" i="3"/>
  <c r="BT12" i="3" s="1"/>
  <c r="DL12" i="3"/>
  <c r="DI12" i="3" s="1"/>
  <c r="DN12" i="3" s="1"/>
  <c r="DM12" i="3"/>
  <c r="CD12" i="3"/>
  <c r="CC12" i="3"/>
  <c r="CZ12" i="3"/>
  <c r="CY12" i="3"/>
  <c r="CR12" i="3" l="1"/>
  <c r="V12" i="3"/>
  <c r="DP12" i="3"/>
  <c r="CQ12" i="3"/>
  <c r="BV12" i="3"/>
  <c r="BU12" i="3"/>
  <c r="DO12" i="3"/>
  <c r="DX12" i="3"/>
  <c r="DW12" i="3"/>
  <c r="M12" i="3" l="1"/>
  <c r="W12" i="3"/>
  <c r="AR13" i="3" s="1"/>
  <c r="X12" i="3"/>
  <c r="AS13" i="3" s="1"/>
  <c r="L12" i="3"/>
  <c r="E13" i="3" s="1"/>
  <c r="DJ13" i="3" s="1"/>
  <c r="F13" i="3"/>
  <c r="BQ13" i="3" s="1"/>
  <c r="J13" i="3"/>
  <c r="P13" i="3" s="1"/>
  <c r="AP13" i="3"/>
  <c r="H12" i="3" l="1"/>
  <c r="AQ12" i="3"/>
  <c r="K12" i="3"/>
  <c r="N12" i="3" s="1"/>
  <c r="I13" i="3"/>
  <c r="BP13" i="3"/>
  <c r="BS13" i="3" s="1"/>
  <c r="CL13" i="3"/>
  <c r="AL13" i="3"/>
  <c r="S13" i="3" s="1"/>
  <c r="G13" i="3"/>
  <c r="AN12" i="3"/>
  <c r="DK13" i="3"/>
  <c r="DM13" i="3" s="1"/>
  <c r="CM13" i="3"/>
  <c r="AO13" i="3"/>
  <c r="AU13" i="3" s="1"/>
  <c r="AK13" i="3"/>
  <c r="DR13" i="3" s="1"/>
  <c r="AT12" i="3"/>
  <c r="AV13" i="3"/>
  <c r="BR13" i="3" l="1"/>
  <c r="BT13" i="3" s="1"/>
  <c r="BU13" i="3" s="1"/>
  <c r="CU13" i="3"/>
  <c r="BY13" i="3"/>
  <c r="DS13" i="3"/>
  <c r="DT13" i="3" s="1"/>
  <c r="DQ13" i="3" s="1"/>
  <c r="CN13" i="3"/>
  <c r="CK13" i="3" s="1"/>
  <c r="CP13" i="3" s="1"/>
  <c r="O13" i="3"/>
  <c r="DL13" i="3"/>
  <c r="DI13" i="3" s="1"/>
  <c r="DN13" i="3" s="1"/>
  <c r="R13" i="3"/>
  <c r="T13" i="3" s="1"/>
  <c r="Q13" i="3" s="1"/>
  <c r="CO13" i="3"/>
  <c r="CT13" i="3"/>
  <c r="CW13" i="3" s="1"/>
  <c r="AM13" i="3"/>
  <c r="BX13" i="3"/>
  <c r="DU13" i="3"/>
  <c r="BV13" i="3" l="1"/>
  <c r="CA13" i="3"/>
  <c r="U13" i="3"/>
  <c r="CV13" i="3"/>
  <c r="CX13" i="3" s="1"/>
  <c r="CY13" i="3" s="1"/>
  <c r="BZ13" i="3"/>
  <c r="CB13" i="3" s="1"/>
  <c r="V13" i="3"/>
  <c r="DV13" i="3"/>
  <c r="DO13" i="3"/>
  <c r="DP13" i="3"/>
  <c r="CR13" i="3"/>
  <c r="CQ13" i="3"/>
  <c r="CD13" i="3" l="1"/>
  <c r="M13" i="3"/>
  <c r="L13" i="3"/>
  <c r="H13" i="3" s="1"/>
  <c r="CZ13" i="3"/>
  <c r="CC13" i="3"/>
  <c r="J14" i="3"/>
  <c r="P14" i="3" s="1"/>
  <c r="DW13" i="3"/>
  <c r="DX13" i="3"/>
  <c r="X13" i="3"/>
  <c r="W13" i="3"/>
  <c r="E14" i="3" l="1"/>
  <c r="BP14" i="3" s="1"/>
  <c r="AS14" i="3"/>
  <c r="AR14" i="3"/>
  <c r="K13" i="3"/>
  <c r="N13" i="3" s="1"/>
  <c r="I14" i="3"/>
  <c r="F14" i="3"/>
  <c r="BQ14" i="3" s="1"/>
  <c r="BR14" i="3" s="1"/>
  <c r="BT14" i="3" s="1"/>
  <c r="AN13" i="3"/>
  <c r="G14" i="3"/>
  <c r="CL14" i="3"/>
  <c r="DJ14" i="3"/>
  <c r="AO14" i="3" l="1"/>
  <c r="AQ13" i="3"/>
  <c r="AT13" i="3" s="1"/>
  <c r="AP14" i="3"/>
  <c r="AV14" i="3" s="1"/>
  <c r="BS14" i="3"/>
  <c r="BU14" i="3" s="1"/>
  <c r="AL14" i="3"/>
  <c r="DS14" i="3" s="1"/>
  <c r="AK14" i="3"/>
  <c r="DR14" i="3" s="1"/>
  <c r="DK14" i="3"/>
  <c r="DM14" i="3" s="1"/>
  <c r="O14" i="3"/>
  <c r="CM14" i="3"/>
  <c r="CN14" i="3" s="1"/>
  <c r="CK14" i="3" s="1"/>
  <c r="CP14" i="3" s="1"/>
  <c r="AU14" i="3"/>
  <c r="BV14" i="3" l="1"/>
  <c r="AM14" i="3"/>
  <c r="DL14" i="3"/>
  <c r="DI14" i="3" s="1"/>
  <c r="DN14" i="3" s="1"/>
  <c r="DO14" i="3" s="1"/>
  <c r="BY14" i="3"/>
  <c r="BX14" i="3"/>
  <c r="CT14" i="3"/>
  <c r="CU14" i="3"/>
  <c r="S14" i="3"/>
  <c r="R14" i="3"/>
  <c r="CO14" i="3"/>
  <c r="CQ14" i="3" s="1"/>
  <c r="DU14" i="3"/>
  <c r="DT14" i="3"/>
  <c r="DQ14" i="3" s="1"/>
  <c r="CW14" i="3" l="1"/>
  <c r="DP14" i="3"/>
  <c r="L14" i="3"/>
  <c r="I15" i="3" s="1"/>
  <c r="O15" i="3" s="1"/>
  <c r="CR14" i="3"/>
  <c r="M14" i="3" s="1"/>
  <c r="K14" i="3" s="1"/>
  <c r="N14" i="3" s="1"/>
  <c r="T14" i="3"/>
  <c r="Q14" i="3" s="1"/>
  <c r="V14" i="3" s="1"/>
  <c r="CV14" i="3"/>
  <c r="CX14" i="3" s="1"/>
  <c r="CY14" i="3" s="1"/>
  <c r="BZ14" i="3"/>
  <c r="CB14" i="3" s="1"/>
  <c r="CA14" i="3"/>
  <c r="U14" i="3"/>
  <c r="DV14" i="3"/>
  <c r="E15" i="3" l="1"/>
  <c r="BP15" i="3" s="1"/>
  <c r="F15" i="3"/>
  <c r="BQ15" i="3" s="1"/>
  <c r="BS15" i="3" s="1"/>
  <c r="J15" i="3"/>
  <c r="P15" i="3" s="1"/>
  <c r="CZ14" i="3"/>
  <c r="H14" i="3"/>
  <c r="X14" i="3"/>
  <c r="CD14" i="3"/>
  <c r="CC14" i="3"/>
  <c r="DJ15" i="3"/>
  <c r="CL15" i="3"/>
  <c r="DX14" i="3"/>
  <c r="DW14" i="3"/>
  <c r="W14" i="3"/>
  <c r="G15" i="3"/>
  <c r="CM15" i="3"/>
  <c r="DK15" i="3"/>
  <c r="AS15" i="3" l="1"/>
  <c r="DM15" i="3"/>
  <c r="CO15" i="3"/>
  <c r="AR15" i="3"/>
  <c r="AQ14" i="3"/>
  <c r="AT14" i="3" s="1"/>
  <c r="DL15" i="3"/>
  <c r="CN15" i="3"/>
  <c r="AN14" i="3"/>
  <c r="AO15" i="3"/>
  <c r="AK15" i="3"/>
  <c r="BR15" i="3"/>
  <c r="BT15" i="3" s="1"/>
  <c r="AP15" i="3"/>
  <c r="AL15" i="3"/>
  <c r="DI15" i="3" l="1"/>
  <c r="DN15" i="3" s="1"/>
  <c r="CK15" i="3"/>
  <c r="CP15" i="3" s="1"/>
  <c r="AU15" i="3"/>
  <c r="AM15" i="3"/>
  <c r="BU15" i="3"/>
  <c r="BV15" i="3"/>
  <c r="DR15" i="3"/>
  <c r="CT15" i="3"/>
  <c r="BX15" i="3"/>
  <c r="R15" i="3"/>
  <c r="DS15" i="3"/>
  <c r="BY15" i="3"/>
  <c r="CU15" i="3"/>
  <c r="S15" i="3"/>
  <c r="AV15" i="3"/>
  <c r="DP15" i="3" l="1"/>
  <c r="DO15" i="3"/>
  <c r="CR15" i="3"/>
  <c r="CQ15" i="3"/>
  <c r="L15" i="3" s="1"/>
  <c r="I16" i="3" s="1"/>
  <c r="CV15" i="3"/>
  <c r="CX15" i="3" s="1"/>
  <c r="CW15" i="3"/>
  <c r="DT15" i="3"/>
  <c r="DQ15" i="3" s="1"/>
  <c r="DU15" i="3"/>
  <c r="T15" i="3"/>
  <c r="Q15" i="3" s="1"/>
  <c r="U15" i="3"/>
  <c r="CA15" i="3"/>
  <c r="BZ15" i="3"/>
  <c r="CB15" i="3" s="1"/>
  <c r="M15" i="3" l="1"/>
  <c r="K15" i="3" s="1"/>
  <c r="N15" i="3" s="1"/>
  <c r="O16" i="3"/>
  <c r="V15" i="3"/>
  <c r="DV15" i="3"/>
  <c r="H15" i="3"/>
  <c r="E16" i="3"/>
  <c r="CL16" i="3" s="1"/>
  <c r="CC15" i="3"/>
  <c r="CD15" i="3"/>
  <c r="CY15" i="3"/>
  <c r="CZ15" i="3"/>
  <c r="F16" i="3" l="1"/>
  <c r="BQ16" i="3" s="1"/>
  <c r="J16" i="3"/>
  <c r="DJ16" i="3"/>
  <c r="BP16" i="3"/>
  <c r="BS16" i="3" s="1"/>
  <c r="DW15" i="3"/>
  <c r="DX15" i="3"/>
  <c r="X15" i="3"/>
  <c r="W15" i="3"/>
  <c r="AR16" i="3" l="1"/>
  <c r="DK16" i="3"/>
  <c r="DM16" i="3" s="1"/>
  <c r="CM16" i="3"/>
  <c r="AS16" i="3"/>
  <c r="BR16" i="3"/>
  <c r="BT16" i="3" s="1"/>
  <c r="BV16" i="3" s="1"/>
  <c r="DL16" i="3"/>
  <c r="DI16" i="3" s="1"/>
  <c r="DN16" i="3" s="1"/>
  <c r="P16" i="3"/>
  <c r="G16" i="3"/>
  <c r="AO16" i="3"/>
  <c r="AK16" i="3"/>
  <c r="CO16" i="3" l="1"/>
  <c r="CN16" i="3"/>
  <c r="CK16" i="3" s="1"/>
  <c r="CP16" i="3" s="1"/>
  <c r="CR16" i="3" s="1"/>
  <c r="BU16" i="3"/>
  <c r="AQ15" i="3"/>
  <c r="AT15" i="3" s="1"/>
  <c r="AN15" i="3"/>
  <c r="AP16" i="3"/>
  <c r="AV16" i="3" s="1"/>
  <c r="AL16" i="3"/>
  <c r="S16" i="3" s="1"/>
  <c r="DO16" i="3"/>
  <c r="DP16" i="3"/>
  <c r="DR16" i="3"/>
  <c r="BX16" i="3"/>
  <c r="CT16" i="3"/>
  <c r="R16" i="3"/>
  <c r="AU16" i="3"/>
  <c r="AM16" i="3" l="1"/>
  <c r="CQ16" i="3"/>
  <c r="M16" i="3"/>
  <c r="J17" i="3" s="1"/>
  <c r="P17" i="3" s="1"/>
  <c r="L16" i="3"/>
  <c r="I17" i="3" s="1"/>
  <c r="O17" i="3" s="1"/>
  <c r="CU16" i="3"/>
  <c r="CV16" i="3" s="1"/>
  <c r="CX16" i="3" s="1"/>
  <c r="DS16" i="3"/>
  <c r="DU16" i="3" s="1"/>
  <c r="BY16" i="3"/>
  <c r="CA16" i="3" s="1"/>
  <c r="T16" i="3"/>
  <c r="Q16" i="3" s="1"/>
  <c r="U16" i="3"/>
  <c r="F17" i="3" l="1"/>
  <c r="K16" i="3"/>
  <c r="N16" i="3" s="1"/>
  <c r="DT16" i="3"/>
  <c r="DQ16" i="3" s="1"/>
  <c r="DV16" i="3" s="1"/>
  <c r="CW16" i="3"/>
  <c r="CZ16" i="3" s="1"/>
  <c r="E17" i="3"/>
  <c r="CL17" i="3" s="1"/>
  <c r="BZ16" i="3"/>
  <c r="H16" i="3"/>
  <c r="V16" i="3"/>
  <c r="G17" i="3"/>
  <c r="DK17" i="3"/>
  <c r="CM17" i="3"/>
  <c r="BQ17" i="3"/>
  <c r="DJ17" i="3"/>
  <c r="CB16" i="3" l="1"/>
  <c r="CD16" i="3" s="1"/>
  <c r="CY16" i="3"/>
  <c r="BP17" i="3"/>
  <c r="BS17" i="3" s="1"/>
  <c r="DW16" i="3"/>
  <c r="DX16" i="3"/>
  <c r="X16" i="3"/>
  <c r="W16" i="3"/>
  <c r="DM17" i="3"/>
  <c r="DL17" i="3"/>
  <c r="CN17" i="3"/>
  <c r="CO17" i="3"/>
  <c r="CC16" i="3" l="1"/>
  <c r="BR17" i="3"/>
  <c r="BT17" i="3" s="1"/>
  <c r="BV17" i="3" s="1"/>
  <c r="AS17" i="3"/>
  <c r="AR17" i="3"/>
  <c r="AQ16" i="3"/>
  <c r="AT16" i="3" s="1"/>
  <c r="DI17" i="3"/>
  <c r="DN17" i="3" s="1"/>
  <c r="CK17" i="3"/>
  <c r="CP17" i="3" s="1"/>
  <c r="AP17" i="3"/>
  <c r="AL17" i="3"/>
  <c r="BU17" i="3"/>
  <c r="AK17" i="3"/>
  <c r="AO17" i="3"/>
  <c r="AN16" i="3" l="1"/>
  <c r="DO17" i="3"/>
  <c r="DP17" i="3"/>
  <c r="CQ17" i="3"/>
  <c r="L17" i="3" s="1"/>
  <c r="I18" i="3" s="1"/>
  <c r="CR17" i="3"/>
  <c r="M17" i="3" s="1"/>
  <c r="AM17" i="3"/>
  <c r="AU17" i="3"/>
  <c r="BY17" i="3"/>
  <c r="DS17" i="3"/>
  <c r="CU17" i="3"/>
  <c r="S17" i="3"/>
  <c r="DR17" i="3"/>
  <c r="CT17" i="3"/>
  <c r="BX17" i="3"/>
  <c r="R17" i="3"/>
  <c r="AV17" i="3"/>
  <c r="K17" i="3" l="1"/>
  <c r="N17" i="3" s="1"/>
  <c r="J18" i="3"/>
  <c r="P18" i="3" s="1"/>
  <c r="F18" i="3"/>
  <c r="BQ18" i="3" s="1"/>
  <c r="H17" i="3"/>
  <c r="E18" i="3"/>
  <c r="BP18" i="3" s="1"/>
  <c r="T17" i="3"/>
  <c r="Q17" i="3" s="1"/>
  <c r="U17" i="3"/>
  <c r="DT17" i="3"/>
  <c r="DQ17" i="3" s="1"/>
  <c r="DU17" i="3"/>
  <c r="BZ17" i="3"/>
  <c r="CB17" i="3" s="1"/>
  <c r="CA17" i="3"/>
  <c r="CW17" i="3"/>
  <c r="CV17" i="3"/>
  <c r="CX17" i="3" s="1"/>
  <c r="CM18" i="3" l="1"/>
  <c r="DK18" i="3"/>
  <c r="DJ18" i="3"/>
  <c r="DL18" i="3" s="1"/>
  <c r="O18" i="3"/>
  <c r="CL18" i="3"/>
  <c r="CN18" i="3" s="1"/>
  <c r="G18" i="3"/>
  <c r="V17" i="3"/>
  <c r="DV17" i="3"/>
  <c r="CZ17" i="3"/>
  <c r="CY17" i="3"/>
  <c r="BR18" i="3"/>
  <c r="BT18" i="3" s="1"/>
  <c r="BS18" i="3"/>
  <c r="CD17" i="3"/>
  <c r="CC17" i="3"/>
  <c r="DM18" i="3" l="1"/>
  <c r="CO18" i="3"/>
  <c r="DX17" i="3"/>
  <c r="DW17" i="3"/>
  <c r="DI18" i="3"/>
  <c r="DN18" i="3" s="1"/>
  <c r="CK18" i="3"/>
  <c r="CP18" i="3" s="1"/>
  <c r="X17" i="3"/>
  <c r="W17" i="3"/>
  <c r="BU18" i="3"/>
  <c r="BV18" i="3"/>
  <c r="AS18" i="3" l="1"/>
  <c r="AR18" i="3"/>
  <c r="AQ17" i="3"/>
  <c r="AT17" i="3" s="1"/>
  <c r="DO18" i="3"/>
  <c r="DP18" i="3"/>
  <c r="CQ18" i="3"/>
  <c r="CR18" i="3"/>
  <c r="AL18" i="3"/>
  <c r="AP18" i="3"/>
  <c r="AN17" i="3"/>
  <c r="AO18" i="3"/>
  <c r="AK18" i="3"/>
  <c r="M18" i="3" l="1"/>
  <c r="L18" i="3"/>
  <c r="I19" i="3" s="1"/>
  <c r="O19" i="3" s="1"/>
  <c r="E19" i="3"/>
  <c r="CL19" i="3" s="1"/>
  <c r="AV18" i="3"/>
  <c r="DS18" i="3"/>
  <c r="BY18" i="3"/>
  <c r="CU18" i="3"/>
  <c r="S18" i="3"/>
  <c r="DR18" i="3"/>
  <c r="CT18" i="3"/>
  <c r="BX18" i="3"/>
  <c r="R18" i="3"/>
  <c r="AM18" i="3"/>
  <c r="AU18" i="3"/>
  <c r="H18" i="3" l="1"/>
  <c r="F19" i="3"/>
  <c r="DK19" i="3" s="1"/>
  <c r="J19" i="3"/>
  <c r="P19" i="3" s="1"/>
  <c r="K18" i="3"/>
  <c r="N18" i="3" s="1"/>
  <c r="DJ19" i="3"/>
  <c r="BP19" i="3"/>
  <c r="T18" i="3"/>
  <c r="Q18" i="3" s="1"/>
  <c r="U18" i="3"/>
  <c r="CV18" i="3"/>
  <c r="CX18" i="3" s="1"/>
  <c r="CW18" i="3"/>
  <c r="DT18" i="3"/>
  <c r="DQ18" i="3" s="1"/>
  <c r="DU18" i="3"/>
  <c r="BZ18" i="3"/>
  <c r="CB18" i="3" s="1"/>
  <c r="CA18" i="3"/>
  <c r="BQ19" i="3"/>
  <c r="BS19" i="3" s="1"/>
  <c r="DL19" i="3" l="1"/>
  <c r="DI19" i="3" s="1"/>
  <c r="DN19" i="3" s="1"/>
  <c r="CM19" i="3"/>
  <c r="CO19" i="3" s="1"/>
  <c r="G19" i="3"/>
  <c r="V18" i="3"/>
  <c r="DV18" i="3"/>
  <c r="BR19" i="3"/>
  <c r="DM19" i="3"/>
  <c r="CY18" i="3"/>
  <c r="CZ18" i="3"/>
  <c r="CD18" i="3"/>
  <c r="CC18" i="3"/>
  <c r="CN19" i="3" l="1"/>
  <c r="CK19" i="3" s="1"/>
  <c r="CP19" i="3" s="1"/>
  <c r="DX18" i="3"/>
  <c r="DW18" i="3"/>
  <c r="DP19" i="3"/>
  <c r="DO19" i="3"/>
  <c r="BT19" i="3"/>
  <c r="BU19" i="3" s="1"/>
  <c r="W18" i="3"/>
  <c r="X18" i="3"/>
  <c r="AS19" i="3" l="1"/>
  <c r="AR19" i="3"/>
  <c r="AQ18" i="3"/>
  <c r="AT18" i="3" s="1"/>
  <c r="CQ19" i="3"/>
  <c r="L19" i="3" s="1"/>
  <c r="I20" i="3" s="1"/>
  <c r="CR19" i="3"/>
  <c r="BV19" i="3"/>
  <c r="AN18" i="3"/>
  <c r="AK19" i="3"/>
  <c r="AO19" i="3"/>
  <c r="AL19" i="3"/>
  <c r="M19" i="3" l="1"/>
  <c r="K19" i="3" s="1"/>
  <c r="N19" i="3" s="1"/>
  <c r="AP19" i="3"/>
  <c r="AV19" i="3" s="1"/>
  <c r="E20" i="3"/>
  <c r="BP20" i="3" s="1"/>
  <c r="O20" i="3"/>
  <c r="BX19" i="3"/>
  <c r="CT19" i="3"/>
  <c r="DR19" i="3"/>
  <c r="R19" i="3"/>
  <c r="AU19" i="3"/>
  <c r="DS19" i="3"/>
  <c r="CU19" i="3"/>
  <c r="BY19" i="3"/>
  <c r="S19" i="3"/>
  <c r="CL20" i="3" l="1"/>
  <c r="F20" i="3"/>
  <c r="DK20" i="3" s="1"/>
  <c r="AM19" i="3"/>
  <c r="H19" i="3"/>
  <c r="DJ20" i="3"/>
  <c r="J20" i="3"/>
  <c r="T19" i="3"/>
  <c r="Q19" i="3" s="1"/>
  <c r="U19" i="3"/>
  <c r="DU19" i="3"/>
  <c r="DT19" i="3"/>
  <c r="DQ19" i="3" s="1"/>
  <c r="CW19" i="3"/>
  <c r="CV19" i="3"/>
  <c r="CX19" i="3" s="1"/>
  <c r="BZ19" i="3"/>
  <c r="CB19" i="3" s="1"/>
  <c r="CA19" i="3"/>
  <c r="DM20" i="3" l="1"/>
  <c r="DL20" i="3"/>
  <c r="DI20" i="3" s="1"/>
  <c r="DN20" i="3" s="1"/>
  <c r="CM20" i="3"/>
  <c r="BQ20" i="3"/>
  <c r="BR20" i="3" s="1"/>
  <c r="BT20" i="3" s="1"/>
  <c r="P20" i="3"/>
  <c r="G20" i="3"/>
  <c r="V19" i="3"/>
  <c r="DV19" i="3"/>
  <c r="CC19" i="3"/>
  <c r="CD19" i="3"/>
  <c r="CY19" i="3"/>
  <c r="CZ19" i="3"/>
  <c r="BS20" i="3" l="1"/>
  <c r="BU20" i="3" s="1"/>
  <c r="CN20" i="3"/>
  <c r="CK20" i="3" s="1"/>
  <c r="CP20" i="3" s="1"/>
  <c r="CO20" i="3"/>
  <c r="BV20" i="3"/>
  <c r="DW19" i="3"/>
  <c r="DX19" i="3"/>
  <c r="DO20" i="3"/>
  <c r="DP20" i="3"/>
  <c r="W19" i="3"/>
  <c r="X19" i="3"/>
  <c r="CR20" i="3" l="1"/>
  <c r="CQ20" i="3"/>
  <c r="L20" i="3" s="1"/>
  <c r="I21" i="3" s="1"/>
  <c r="AS20" i="3"/>
  <c r="AR20" i="3"/>
  <c r="M20" i="3"/>
  <c r="K20" i="3" s="1"/>
  <c r="N20" i="3" s="1"/>
  <c r="AP20" i="3"/>
  <c r="O21" i="3"/>
  <c r="E21" i="3"/>
  <c r="CL21" i="3" s="1"/>
  <c r="AO20" i="3"/>
  <c r="AK20" i="3"/>
  <c r="H20" i="3" l="1"/>
  <c r="J21" i="3"/>
  <c r="P21" i="3" s="1"/>
  <c r="AQ19" i="3"/>
  <c r="AT19" i="3" s="1"/>
  <c r="AN19" i="3"/>
  <c r="F21" i="3"/>
  <c r="DJ21" i="3"/>
  <c r="AL20" i="3"/>
  <c r="S20" i="3" s="1"/>
  <c r="BP21" i="3"/>
  <c r="AU20" i="3"/>
  <c r="AM20" i="3"/>
  <c r="BX20" i="3"/>
  <c r="DR20" i="3"/>
  <c r="CT20" i="3"/>
  <c r="R20" i="3"/>
  <c r="AV20" i="3"/>
  <c r="G21" i="3" l="1"/>
  <c r="CU20" i="3"/>
  <c r="BY20" i="3"/>
  <c r="BZ20" i="3" s="1"/>
  <c r="CB20" i="3" s="1"/>
  <c r="DS20" i="3"/>
  <c r="DT20" i="3" s="1"/>
  <c r="DQ20" i="3" s="1"/>
  <c r="DK21" i="3"/>
  <c r="CM21" i="3"/>
  <c r="BQ21" i="3"/>
  <c r="BR21" i="3" s="1"/>
  <c r="BT21" i="3" s="1"/>
  <c r="T20" i="3"/>
  <c r="Q20" i="3" s="1"/>
  <c r="U20" i="3"/>
  <c r="CV20" i="3"/>
  <c r="CX20" i="3" s="1"/>
  <c r="CW20" i="3"/>
  <c r="DU20" i="3" l="1"/>
  <c r="CA20" i="3"/>
  <c r="CD20" i="3" s="1"/>
  <c r="DL21" i="3"/>
  <c r="DI21" i="3" s="1"/>
  <c r="DN21" i="3" s="1"/>
  <c r="DM21" i="3"/>
  <c r="CN21" i="3"/>
  <c r="CK21" i="3" s="1"/>
  <c r="CP21" i="3" s="1"/>
  <c r="CO21" i="3"/>
  <c r="BS21" i="3"/>
  <c r="BU21" i="3" s="1"/>
  <c r="V20" i="3"/>
  <c r="DV20" i="3"/>
  <c r="CZ20" i="3"/>
  <c r="CY20" i="3"/>
  <c r="CC20" i="3"/>
  <c r="DP21" i="3" l="1"/>
  <c r="CR21" i="3"/>
  <c r="CQ21" i="3"/>
  <c r="DO21" i="3"/>
  <c r="BV21" i="3"/>
  <c r="M21" i="3" s="1"/>
  <c r="J22" i="3" s="1"/>
  <c r="P22" i="3" s="1"/>
  <c r="DW20" i="3"/>
  <c r="DX20" i="3"/>
  <c r="X20" i="3"/>
  <c r="W20" i="3"/>
  <c r="AS21" i="3" l="1"/>
  <c r="AR21" i="3"/>
  <c r="F22" i="3"/>
  <c r="CM22" i="3" s="1"/>
  <c r="L21" i="3"/>
  <c r="I22" i="3" s="1"/>
  <c r="AL21" i="3"/>
  <c r="S21" i="3" s="1"/>
  <c r="BQ22" i="3"/>
  <c r="DK22" i="3" l="1"/>
  <c r="CU21" i="3"/>
  <c r="BY21" i="3"/>
  <c r="AP21" i="3"/>
  <c r="AQ20" i="3"/>
  <c r="AT20" i="3" s="1"/>
  <c r="DS21" i="3"/>
  <c r="K21" i="3"/>
  <c r="N21" i="3" s="1"/>
  <c r="E22" i="3"/>
  <c r="H21" i="3"/>
  <c r="AO21" i="3"/>
  <c r="AU21" i="3" s="1"/>
  <c r="AK21" i="3"/>
  <c r="BX21" i="3" s="1"/>
  <c r="CA21" i="3" s="1"/>
  <c r="AN20" i="3"/>
  <c r="AV21" i="3"/>
  <c r="R21" i="3" l="1"/>
  <c r="T21" i="3" s="1"/>
  <c r="Q21" i="3" s="1"/>
  <c r="O22" i="3"/>
  <c r="G22" i="3"/>
  <c r="AM21" i="3"/>
  <c r="DJ22" i="3"/>
  <c r="CL22" i="3"/>
  <c r="BP22" i="3"/>
  <c r="CT21" i="3"/>
  <c r="CV21" i="3" s="1"/>
  <c r="CX21" i="3" s="1"/>
  <c r="DR21" i="3"/>
  <c r="DT21" i="3" s="1"/>
  <c r="DQ21" i="3" s="1"/>
  <c r="DV21" i="3" s="1"/>
  <c r="BZ21" i="3"/>
  <c r="CB21" i="3" l="1"/>
  <c r="CC21" i="3" s="1"/>
  <c r="U21" i="3"/>
  <c r="CD21" i="3"/>
  <c r="V21" i="3"/>
  <c r="DU21" i="3"/>
  <c r="DW21" i="3" s="1"/>
  <c r="DM22" i="3"/>
  <c r="DL22" i="3"/>
  <c r="DI22" i="3" s="1"/>
  <c r="DN22" i="3" s="1"/>
  <c r="BR22" i="3"/>
  <c r="BT22" i="3" s="1"/>
  <c r="BS22" i="3"/>
  <c r="CW21" i="3"/>
  <c r="CY21" i="3" s="1"/>
  <c r="CN22" i="3"/>
  <c r="CK22" i="3" s="1"/>
  <c r="CP22" i="3" s="1"/>
  <c r="CO22" i="3"/>
  <c r="DP22" i="3" l="1"/>
  <c r="CQ22" i="3"/>
  <c r="W21" i="3"/>
  <c r="AR22" i="3" s="1"/>
  <c r="X21" i="3"/>
  <c r="DX21" i="3"/>
  <c r="CR22" i="3"/>
  <c r="DO22" i="3"/>
  <c r="CZ21" i="3"/>
  <c r="BV22" i="3"/>
  <c r="BU22" i="3"/>
  <c r="M22" i="3" l="1"/>
  <c r="J23" i="3" s="1"/>
  <c r="P23" i="3" s="1"/>
  <c r="L22" i="3"/>
  <c r="I23" i="3" s="1"/>
  <c r="O23" i="3" s="1"/>
  <c r="AS22" i="3"/>
  <c r="AK22" i="3"/>
  <c r="R22" i="3" s="1"/>
  <c r="AQ21" i="3"/>
  <c r="AT21" i="3" s="1"/>
  <c r="K22" i="3"/>
  <c r="N22" i="3" s="1"/>
  <c r="H22" i="3"/>
  <c r="E23" i="3"/>
  <c r="DJ23" i="3" s="1"/>
  <c r="F23" i="3"/>
  <c r="AO22" i="3"/>
  <c r="AU22" i="3" s="1"/>
  <c r="AL22" i="3"/>
  <c r="BY22" i="3" s="1"/>
  <c r="AP22" i="3"/>
  <c r="AN21" i="3"/>
  <c r="G23" i="3"/>
  <c r="CT22" i="3"/>
  <c r="DR22" i="3" l="1"/>
  <c r="BX22" i="3"/>
  <c r="CL23" i="3"/>
  <c r="BQ23" i="3"/>
  <c r="CM23" i="3"/>
  <c r="CN23" i="3" s="1"/>
  <c r="CK23" i="3" s="1"/>
  <c r="CP23" i="3" s="1"/>
  <c r="DK23" i="3"/>
  <c r="AM22" i="3"/>
  <c r="CO23" i="3"/>
  <c r="BP23" i="3"/>
  <c r="AV22" i="3"/>
  <c r="DS22" i="3"/>
  <c r="DU22" i="3" s="1"/>
  <c r="CU22" i="3"/>
  <c r="CV22" i="3" s="1"/>
  <c r="CX22" i="3" s="1"/>
  <c r="S22" i="3"/>
  <c r="T22" i="3" s="1"/>
  <c r="Q22" i="3" s="1"/>
  <c r="BZ22" i="3"/>
  <c r="CB22" i="3" s="1"/>
  <c r="CA22" i="3"/>
  <c r="BR23" i="3" l="1"/>
  <c r="BT23" i="3" s="1"/>
  <c r="CW22" i="3"/>
  <c r="CY22" i="3" s="1"/>
  <c r="BS23" i="3"/>
  <c r="BV23" i="3" s="1"/>
  <c r="DM23" i="3"/>
  <c r="DL23" i="3"/>
  <c r="DI23" i="3" s="1"/>
  <c r="DN23" i="3" s="1"/>
  <c r="DP23" i="3" s="1"/>
  <c r="DT22" i="3"/>
  <c r="DQ22" i="3" s="1"/>
  <c r="DV22" i="3" s="1"/>
  <c r="U22" i="3"/>
  <c r="V22" i="3"/>
  <c r="CR23" i="3"/>
  <c r="CQ23" i="3"/>
  <c r="CC22" i="3"/>
  <c r="CD22" i="3"/>
  <c r="CZ22" i="3" l="1"/>
  <c r="BU23" i="3"/>
  <c r="DO23" i="3"/>
  <c r="M23" i="3"/>
  <c r="J24" i="3" s="1"/>
  <c r="P24" i="3" s="1"/>
  <c r="DX22" i="3"/>
  <c r="DW22" i="3"/>
  <c r="X22" i="3"/>
  <c r="W22" i="3"/>
  <c r="L23" i="3" l="1"/>
  <c r="H23" i="3" s="1"/>
  <c r="AS23" i="3"/>
  <c r="AR23" i="3"/>
  <c r="AQ22" i="3"/>
  <c r="AT22" i="3" s="1"/>
  <c r="F24" i="3"/>
  <c r="BQ24" i="3" s="1"/>
  <c r="K23" i="3"/>
  <c r="N23" i="3" s="1"/>
  <c r="I24" i="3"/>
  <c r="G24" i="3" s="1"/>
  <c r="E24" i="3"/>
  <c r="BP24" i="3" s="1"/>
  <c r="AN22" i="3"/>
  <c r="AO23" i="3"/>
  <c r="AK23" i="3"/>
  <c r="AL23" i="3"/>
  <c r="AP23" i="3"/>
  <c r="CM24" i="3" l="1"/>
  <c r="DK24" i="3"/>
  <c r="O24" i="3"/>
  <c r="DJ24" i="3"/>
  <c r="DL24" i="3" s="1"/>
  <c r="CL24" i="3"/>
  <c r="CO24" i="3" s="1"/>
  <c r="BR24" i="3"/>
  <c r="BT24" i="3" s="1"/>
  <c r="BS24" i="3"/>
  <c r="BX23" i="3"/>
  <c r="DR23" i="3"/>
  <c r="CT23" i="3"/>
  <c r="R23" i="3"/>
  <c r="CU23" i="3"/>
  <c r="DS23" i="3"/>
  <c r="BY23" i="3"/>
  <c r="S23" i="3"/>
  <c r="DM24" i="3"/>
  <c r="AM23" i="3"/>
  <c r="AU23" i="3"/>
  <c r="AV23" i="3"/>
  <c r="CN24" i="3" l="1"/>
  <c r="CK24" i="3" s="1"/>
  <c r="CP24" i="3" s="1"/>
  <c r="DI24" i="3"/>
  <c r="DN24" i="3" s="1"/>
  <c r="CV23" i="3"/>
  <c r="CX23" i="3" s="1"/>
  <c r="CW23" i="3"/>
  <c r="BZ23" i="3"/>
  <c r="CB23" i="3" s="1"/>
  <c r="CA23" i="3"/>
  <c r="T23" i="3"/>
  <c r="Q23" i="3" s="1"/>
  <c r="U23" i="3"/>
  <c r="DU23" i="3"/>
  <c r="DT23" i="3"/>
  <c r="DQ23" i="3" s="1"/>
  <c r="BV24" i="3"/>
  <c r="BU24" i="3"/>
  <c r="V23" i="3" l="1"/>
  <c r="DV23" i="3"/>
  <c r="DP24" i="3"/>
  <c r="DO24" i="3"/>
  <c r="CR24" i="3"/>
  <c r="CQ24" i="3"/>
  <c r="L24" i="3" s="1"/>
  <c r="I25" i="3" s="1"/>
  <c r="CD23" i="3"/>
  <c r="CC23" i="3"/>
  <c r="CZ23" i="3"/>
  <c r="CY23" i="3"/>
  <c r="M24" i="3" l="1"/>
  <c r="J25" i="3" s="1"/>
  <c r="P25" i="3" s="1"/>
  <c r="DW23" i="3"/>
  <c r="DX23" i="3"/>
  <c r="E25" i="3"/>
  <c r="DJ25" i="3" s="1"/>
  <c r="O25" i="3"/>
  <c r="W23" i="3"/>
  <c r="X23" i="3"/>
  <c r="AS24" i="3" l="1"/>
  <c r="AR24" i="3"/>
  <c r="F25" i="3"/>
  <c r="CM25" i="3" s="1"/>
  <c r="K24" i="3"/>
  <c r="N24" i="3" s="1"/>
  <c r="H24" i="3"/>
  <c r="CL25" i="3"/>
  <c r="G25" i="3"/>
  <c r="BP25" i="3"/>
  <c r="AP24" i="3"/>
  <c r="AV24" i="3" s="1"/>
  <c r="CN25" i="3" l="1"/>
  <c r="DK25" i="3"/>
  <c r="DM25" i="3" s="1"/>
  <c r="BQ25" i="3"/>
  <c r="BR25" i="3" s="1"/>
  <c r="BT25" i="3" s="1"/>
  <c r="AK24" i="3"/>
  <c r="CT24" i="3" s="1"/>
  <c r="AQ23" i="3"/>
  <c r="AT23" i="3" s="1"/>
  <c r="AO24" i="3"/>
  <c r="AU24" i="3" s="1"/>
  <c r="BS25" i="3"/>
  <c r="CO25" i="3"/>
  <c r="AL24" i="3"/>
  <c r="S24" i="3" s="1"/>
  <c r="AN23" i="3"/>
  <c r="CK25" i="3"/>
  <c r="CP25" i="3" s="1"/>
  <c r="BX24" i="3" l="1"/>
  <c r="R24" i="3"/>
  <c r="T24" i="3" s="1"/>
  <c r="Q24" i="3" s="1"/>
  <c r="DR24" i="3"/>
  <c r="AM24" i="3"/>
  <c r="DL25" i="3"/>
  <c r="DI25" i="3" s="1"/>
  <c r="DN25" i="3" s="1"/>
  <c r="DO25" i="3" s="1"/>
  <c r="BV25" i="3"/>
  <c r="DS24" i="3"/>
  <c r="DU24" i="3" s="1"/>
  <c r="BY24" i="3"/>
  <c r="CU24" i="3"/>
  <c r="CW24" i="3" s="1"/>
  <c r="BU25" i="3"/>
  <c r="U24" i="3"/>
  <c r="CR25" i="3"/>
  <c r="CQ25" i="3"/>
  <c r="BZ24" i="3" l="1"/>
  <c r="CB24" i="3" s="1"/>
  <c r="CV24" i="3"/>
  <c r="CX24" i="3" s="1"/>
  <c r="CY24" i="3" s="1"/>
  <c r="CA24" i="3"/>
  <c r="CD24" i="3" s="1"/>
  <c r="DT24" i="3"/>
  <c r="DQ24" i="3" s="1"/>
  <c r="DV24" i="3" s="1"/>
  <c r="DP25" i="3"/>
  <c r="M25" i="3" s="1"/>
  <c r="F26" i="3" s="1"/>
  <c r="BQ26" i="3" s="1"/>
  <c r="V24" i="3"/>
  <c r="L25" i="3"/>
  <c r="CC24" i="3"/>
  <c r="J26" i="3" l="1"/>
  <c r="P26" i="3" s="1"/>
  <c r="W24" i="3"/>
  <c r="X24" i="3"/>
  <c r="K25" i="3"/>
  <c r="N25" i="3" s="1"/>
  <c r="I26" i="3"/>
  <c r="G26" i="3" s="1"/>
  <c r="E26" i="3"/>
  <c r="CL26" i="3" s="1"/>
  <c r="H25" i="3"/>
  <c r="DW24" i="3"/>
  <c r="DX24" i="3"/>
  <c r="CZ24" i="3"/>
  <c r="CM26" i="3"/>
  <c r="DK26" i="3"/>
  <c r="AR25" i="3" l="1"/>
  <c r="AS25" i="3"/>
  <c r="AQ24" i="3"/>
  <c r="CO26" i="3"/>
  <c r="O26" i="3"/>
  <c r="BP26" i="3"/>
  <c r="BR26" i="3" s="1"/>
  <c r="BT26" i="3" s="1"/>
  <c r="DJ26" i="3"/>
  <c r="DM26" i="3" s="1"/>
  <c r="AO25" i="3"/>
  <c r="AU25" i="3" s="1"/>
  <c r="AK25" i="3"/>
  <c r="DR25" i="3" s="1"/>
  <c r="CN26" i="3"/>
  <c r="CK26" i="3" s="1"/>
  <c r="CP26" i="3" s="1"/>
  <c r="AL25" i="3"/>
  <c r="CU25" i="3" s="1"/>
  <c r="AP25" i="3"/>
  <c r="AV25" i="3" s="1"/>
  <c r="AN24" i="3"/>
  <c r="AT24" i="3"/>
  <c r="DL26" i="3" l="1"/>
  <c r="DI26" i="3" s="1"/>
  <c r="DN26" i="3" s="1"/>
  <c r="BS26" i="3"/>
  <c r="BU26" i="3" s="1"/>
  <c r="BX25" i="3"/>
  <c r="R25" i="3"/>
  <c r="CT25" i="3"/>
  <c r="CW25" i="3" s="1"/>
  <c r="BY25" i="3"/>
  <c r="S25" i="3"/>
  <c r="DS25" i="3"/>
  <c r="DT25" i="3" s="1"/>
  <c r="DQ25" i="3" s="1"/>
  <c r="AM25" i="3"/>
  <c r="CQ26" i="3"/>
  <c r="CR26" i="3"/>
  <c r="BV26" i="3" l="1"/>
  <c r="U25" i="3"/>
  <c r="CA25" i="3"/>
  <c r="CV25" i="3"/>
  <c r="CX25" i="3" s="1"/>
  <c r="CY25" i="3" s="1"/>
  <c r="BZ25" i="3"/>
  <c r="CB25" i="3" s="1"/>
  <c r="DU25" i="3"/>
  <c r="T25" i="3"/>
  <c r="Q25" i="3" s="1"/>
  <c r="DV25" i="3"/>
  <c r="DP26" i="3"/>
  <c r="DO26" i="3"/>
  <c r="L26" i="3" s="1"/>
  <c r="I27" i="3" s="1"/>
  <c r="CD25" i="3" l="1"/>
  <c r="V25" i="3"/>
  <c r="CZ25" i="3"/>
  <c r="CC25" i="3"/>
  <c r="M26" i="3"/>
  <c r="J27" i="3" s="1"/>
  <c r="P27" i="3" s="1"/>
  <c r="DX25" i="3"/>
  <c r="DW25" i="3"/>
  <c r="E27" i="3"/>
  <c r="CL27" i="3" s="1"/>
  <c r="O27" i="3"/>
  <c r="W25" i="3" l="1"/>
  <c r="AR26" i="3" s="1"/>
  <c r="X25" i="3"/>
  <c r="AS26" i="3" s="1"/>
  <c r="H26" i="3"/>
  <c r="F27" i="3"/>
  <c r="CM27" i="3" s="1"/>
  <c r="CN27" i="3" s="1"/>
  <c r="K26" i="3"/>
  <c r="N26" i="3" s="1"/>
  <c r="AP26" i="3"/>
  <c r="DK27" i="3"/>
  <c r="BQ27" i="3"/>
  <c r="AQ25" i="3"/>
  <c r="DJ27" i="3"/>
  <c r="BP27" i="3"/>
  <c r="G27" i="3"/>
  <c r="AL26" i="3"/>
  <c r="CO27" i="3" l="1"/>
  <c r="DL27" i="3"/>
  <c r="DI27" i="3" s="1"/>
  <c r="DN27" i="3" s="1"/>
  <c r="BS27" i="3"/>
  <c r="DM27" i="3"/>
  <c r="AT25" i="3"/>
  <c r="AK26" i="3"/>
  <c r="BX26" i="3" s="1"/>
  <c r="AO26" i="3"/>
  <c r="AU26" i="3" s="1"/>
  <c r="AN25" i="3"/>
  <c r="BR27" i="3"/>
  <c r="BT27" i="3" s="1"/>
  <c r="CK27" i="3"/>
  <c r="CP27" i="3" s="1"/>
  <c r="AV26" i="3"/>
  <c r="DS26" i="3"/>
  <c r="CU26" i="3"/>
  <c r="BY26" i="3"/>
  <c r="S26" i="3"/>
  <c r="DR26" i="3" l="1"/>
  <c r="BV27" i="3"/>
  <c r="CT26" i="3"/>
  <c r="CV26" i="3" s="1"/>
  <c r="CX26" i="3" s="1"/>
  <c r="R26" i="3"/>
  <c r="T26" i="3" s="1"/>
  <c r="Q26" i="3" s="1"/>
  <c r="BU27" i="3"/>
  <c r="AM26" i="3"/>
  <c r="DO27" i="3"/>
  <c r="DP27" i="3"/>
  <c r="CQ27" i="3"/>
  <c r="CR27" i="3"/>
  <c r="DU26" i="3"/>
  <c r="DT26" i="3"/>
  <c r="DQ26" i="3" s="1"/>
  <c r="BZ26" i="3"/>
  <c r="CB26" i="3" s="1"/>
  <c r="CA26" i="3"/>
  <c r="CW26" i="3" l="1"/>
  <c r="U26" i="3"/>
  <c r="M27" i="3"/>
  <c r="J28" i="3" s="1"/>
  <c r="P28" i="3" s="1"/>
  <c r="L27" i="3"/>
  <c r="H27" i="3" s="1"/>
  <c r="E28" i="3"/>
  <c r="DJ28" i="3" s="1"/>
  <c r="V26" i="3"/>
  <c r="DV26" i="3"/>
  <c r="F28" i="3"/>
  <c r="CM28" i="3" s="1"/>
  <c r="CC26" i="3"/>
  <c r="CD26" i="3"/>
  <c r="CZ26" i="3"/>
  <c r="CY26" i="3"/>
  <c r="CL28" i="3" l="1"/>
  <c r="CO28" i="3" s="1"/>
  <c r="BP28" i="3"/>
  <c r="K27" i="3"/>
  <c r="N27" i="3" s="1"/>
  <c r="I28" i="3"/>
  <c r="G28" i="3" s="1"/>
  <c r="BQ28" i="3"/>
  <c r="BS28" i="3" s="1"/>
  <c r="DK28" i="3"/>
  <c r="DL28" i="3" s="1"/>
  <c r="DX26" i="3"/>
  <c r="DW26" i="3"/>
  <c r="X26" i="3"/>
  <c r="W26" i="3"/>
  <c r="CN28" i="3"/>
  <c r="AR27" i="3" l="1"/>
  <c r="AS27" i="3"/>
  <c r="BR28" i="3"/>
  <c r="BT28" i="3" s="1"/>
  <c r="BU28" i="3" s="1"/>
  <c r="DM28" i="3"/>
  <c r="O28" i="3"/>
  <c r="DI28" i="3"/>
  <c r="DN28" i="3" s="1"/>
  <c r="CK28" i="3"/>
  <c r="CP28" i="3" s="1"/>
  <c r="BV28" i="3" l="1"/>
  <c r="AQ26" i="3"/>
  <c r="AT26" i="3" s="1"/>
  <c r="AP27" i="3"/>
  <c r="AL27" i="3"/>
  <c r="DS27" i="3" s="1"/>
  <c r="AN26" i="3"/>
  <c r="AK27" i="3"/>
  <c r="DR27" i="3" s="1"/>
  <c r="AO27" i="3"/>
  <c r="AM27" i="3" s="1"/>
  <c r="DO28" i="3"/>
  <c r="DP28" i="3"/>
  <c r="CQ28" i="3"/>
  <c r="CR28" i="3"/>
  <c r="AV27" i="3"/>
  <c r="S27" i="3" l="1"/>
  <c r="CU27" i="3"/>
  <c r="BY27" i="3"/>
  <c r="AU27" i="3"/>
  <c r="R27" i="3"/>
  <c r="U27" i="3" s="1"/>
  <c r="BX27" i="3"/>
  <c r="CA27" i="3" s="1"/>
  <c r="CT27" i="3"/>
  <c r="CV27" i="3" s="1"/>
  <c r="CX27" i="3" s="1"/>
  <c r="M28" i="3"/>
  <c r="F29" i="3" s="1"/>
  <c r="DK29" i="3" s="1"/>
  <c r="L28" i="3"/>
  <c r="DU27" i="3"/>
  <c r="DT27" i="3"/>
  <c r="DQ27" i="3" s="1"/>
  <c r="T27" i="3" l="1"/>
  <c r="Q27" i="3" s="1"/>
  <c r="V27" i="3" s="1"/>
  <c r="J29" i="3"/>
  <c r="P29" i="3" s="1"/>
  <c r="BZ27" i="3"/>
  <c r="H28" i="3"/>
  <c r="E29" i="3"/>
  <c r="BP29" i="3" s="1"/>
  <c r="CW27" i="3"/>
  <c r="CY27" i="3" s="1"/>
  <c r="BQ29" i="3"/>
  <c r="K28" i="3"/>
  <c r="N28" i="3" s="1"/>
  <c r="I29" i="3"/>
  <c r="CM29" i="3"/>
  <c r="DV27" i="3"/>
  <c r="CB27" i="3" l="1"/>
  <c r="CD27" i="3" s="1"/>
  <c r="CC27" i="3"/>
  <c r="G29" i="3"/>
  <c r="BR29" i="3"/>
  <c r="BT29" i="3" s="1"/>
  <c r="CL29" i="3"/>
  <c r="CO29" i="3" s="1"/>
  <c r="DJ29" i="3"/>
  <c r="DL29" i="3" s="1"/>
  <c r="DI29" i="3" s="1"/>
  <c r="DN29" i="3" s="1"/>
  <c r="BS29" i="3"/>
  <c r="BV29" i="3" s="1"/>
  <c r="CZ27" i="3"/>
  <c r="O29" i="3"/>
  <c r="DW27" i="3"/>
  <c r="DX27" i="3"/>
  <c r="W27" i="3"/>
  <c r="X27" i="3"/>
  <c r="DM29" i="3" l="1"/>
  <c r="BU29" i="3"/>
  <c r="CN29" i="3"/>
  <c r="CK29" i="3" s="1"/>
  <c r="CP29" i="3" s="1"/>
  <c r="CR29" i="3" s="1"/>
  <c r="AS28" i="3"/>
  <c r="AR28" i="3"/>
  <c r="AQ27" i="3"/>
  <c r="AT27" i="3" s="1"/>
  <c r="DO29" i="3"/>
  <c r="DP29" i="3"/>
  <c r="AK28" i="3"/>
  <c r="AO28" i="3"/>
  <c r="CQ29" i="3" l="1"/>
  <c r="M29" i="3"/>
  <c r="AP28" i="3"/>
  <c r="AV28" i="3" s="1"/>
  <c r="AL28" i="3"/>
  <c r="DS28" i="3" s="1"/>
  <c r="AN27" i="3"/>
  <c r="L29" i="3"/>
  <c r="J30" i="3"/>
  <c r="P30" i="3" s="1"/>
  <c r="F30" i="3"/>
  <c r="DK30" i="3" s="1"/>
  <c r="BX28" i="3"/>
  <c r="DR28" i="3"/>
  <c r="CT28" i="3"/>
  <c r="R28" i="3"/>
  <c r="AU28" i="3"/>
  <c r="BY28" i="3"/>
  <c r="CU28" i="3"/>
  <c r="S28" i="3"/>
  <c r="AM28" i="3" l="1"/>
  <c r="K29" i="3"/>
  <c r="N29" i="3" s="1"/>
  <c r="I30" i="3"/>
  <c r="BQ30" i="3"/>
  <c r="E30" i="3"/>
  <c r="BP30" i="3" s="1"/>
  <c r="O30" i="3"/>
  <c r="H29" i="3"/>
  <c r="CM30" i="3"/>
  <c r="CV28" i="3"/>
  <c r="CX28" i="3" s="1"/>
  <c r="CW28" i="3"/>
  <c r="DT28" i="3"/>
  <c r="DQ28" i="3" s="1"/>
  <c r="DU28" i="3"/>
  <c r="BZ28" i="3"/>
  <c r="CB28" i="3" s="1"/>
  <c r="CA28" i="3"/>
  <c r="T28" i="3"/>
  <c r="Q28" i="3" s="1"/>
  <c r="U28" i="3"/>
  <c r="CL30" i="3" l="1"/>
  <c r="CO30" i="3" s="1"/>
  <c r="DJ30" i="3"/>
  <c r="G30" i="3"/>
  <c r="V28" i="3"/>
  <c r="DV28" i="3"/>
  <c r="DL30" i="3"/>
  <c r="DM30" i="3"/>
  <c r="BR30" i="3"/>
  <c r="BT30" i="3" s="1"/>
  <c r="BS30" i="3"/>
  <c r="CC28" i="3"/>
  <c r="CD28" i="3"/>
  <c r="CY28" i="3"/>
  <c r="CZ28" i="3"/>
  <c r="CN30" i="3" l="1"/>
  <c r="DX28" i="3"/>
  <c r="DW28" i="3"/>
  <c r="DI30" i="3"/>
  <c r="DN30" i="3" s="1"/>
  <c r="CK30" i="3"/>
  <c r="CP30" i="3" s="1"/>
  <c r="X28" i="3"/>
  <c r="W28" i="3"/>
  <c r="BV30" i="3"/>
  <c r="BU30" i="3"/>
  <c r="AS29" i="3" l="1"/>
  <c r="AR29" i="3"/>
  <c r="AQ28" i="3"/>
  <c r="DO30" i="3"/>
  <c r="DP30" i="3"/>
  <c r="CR30" i="3"/>
  <c r="CQ30" i="3"/>
  <c r="L30" i="3" s="1"/>
  <c r="I31" i="3" s="1"/>
  <c r="AT28" i="3"/>
  <c r="AN28" i="3"/>
  <c r="AK29" i="3"/>
  <c r="AO29" i="3"/>
  <c r="AP29" i="3"/>
  <c r="AL29" i="3"/>
  <c r="M30" i="3" l="1"/>
  <c r="K30" i="3"/>
  <c r="DS29" i="3"/>
  <c r="CU29" i="3"/>
  <c r="BY29" i="3"/>
  <c r="S29" i="3"/>
  <c r="AV29" i="3"/>
  <c r="AM29" i="3"/>
  <c r="AU29" i="3"/>
  <c r="DR29" i="3"/>
  <c r="CT29" i="3"/>
  <c r="BX29" i="3"/>
  <c r="R29" i="3"/>
  <c r="N30" i="3"/>
  <c r="H30" i="3"/>
  <c r="O31" i="3"/>
  <c r="E31" i="3"/>
  <c r="F31" i="3"/>
  <c r="J31" i="3"/>
  <c r="P31" i="3" s="1"/>
  <c r="T29" i="3" l="1"/>
  <c r="Q29" i="3" s="1"/>
  <c r="U29" i="3"/>
  <c r="CW29" i="3"/>
  <c r="CV29" i="3"/>
  <c r="CX29" i="3" s="1"/>
  <c r="BZ29" i="3"/>
  <c r="CB29" i="3" s="1"/>
  <c r="CA29" i="3"/>
  <c r="DJ31" i="3"/>
  <c r="CL31" i="3"/>
  <c r="BP31" i="3"/>
  <c r="DU29" i="3"/>
  <c r="DT29" i="3"/>
  <c r="DQ29" i="3" s="1"/>
  <c r="DK31" i="3"/>
  <c r="BQ31" i="3"/>
  <c r="CM31" i="3"/>
  <c r="G31" i="3"/>
  <c r="V29" i="3" l="1"/>
  <c r="DV29" i="3"/>
  <c r="CO31" i="3"/>
  <c r="CN31" i="3"/>
  <c r="CC29" i="3"/>
  <c r="CD29" i="3"/>
  <c r="CZ29" i="3"/>
  <c r="CY29" i="3"/>
  <c r="DM31" i="3"/>
  <c r="DL31" i="3"/>
  <c r="BS31" i="3"/>
  <c r="BR31" i="3"/>
  <c r="BT31" i="3" s="1"/>
  <c r="DX29" i="3" l="1"/>
  <c r="DW29" i="3"/>
  <c r="DI31" i="3"/>
  <c r="DN31" i="3" s="1"/>
  <c r="CK31" i="3"/>
  <c r="CP31" i="3" s="1"/>
  <c r="X29" i="3"/>
  <c r="W29" i="3"/>
  <c r="AR30" i="3" s="1"/>
  <c r="BU31" i="3"/>
  <c r="BV31" i="3"/>
  <c r="AS30" i="3" l="1"/>
  <c r="AP30" i="3"/>
  <c r="AQ29" i="3"/>
  <c r="DO31" i="3"/>
  <c r="DP31" i="3"/>
  <c r="CR31" i="3"/>
  <c r="CQ31" i="3"/>
  <c r="L31" i="3" s="1"/>
  <c r="I32" i="3" s="1"/>
  <c r="M31" i="3" l="1"/>
  <c r="AL30" i="3"/>
  <c r="S30" i="3" s="1"/>
  <c r="K31" i="3"/>
  <c r="N31" i="3" s="1"/>
  <c r="AK30" i="3"/>
  <c r="BX30" i="3" s="1"/>
  <c r="AT29" i="3"/>
  <c r="AO30" i="3"/>
  <c r="AU30" i="3" s="1"/>
  <c r="AN29" i="3"/>
  <c r="F32" i="3"/>
  <c r="BQ32" i="3" s="1"/>
  <c r="J32" i="3"/>
  <c r="P32" i="3" s="1"/>
  <c r="AV30" i="3"/>
  <c r="H31" i="3"/>
  <c r="O32" i="3"/>
  <c r="E32" i="3"/>
  <c r="BY30" i="3"/>
  <c r="CU30" i="3"/>
  <c r="DS30" i="3"/>
  <c r="R30" i="3" l="1"/>
  <c r="U30" i="3" s="1"/>
  <c r="DR30" i="3"/>
  <c r="CT30" i="3"/>
  <c r="AM30" i="3"/>
  <c r="CM32" i="3"/>
  <c r="DK32" i="3"/>
  <c r="CV30" i="3"/>
  <c r="CX30" i="3" s="1"/>
  <c r="CW30" i="3"/>
  <c r="G32" i="3"/>
  <c r="CA30" i="3"/>
  <c r="BZ30" i="3"/>
  <c r="CB30" i="3" s="1"/>
  <c r="DT30" i="3"/>
  <c r="DQ30" i="3" s="1"/>
  <c r="DU30" i="3"/>
  <c r="BP32" i="3"/>
  <c r="CL32" i="3"/>
  <c r="DJ32" i="3"/>
  <c r="T30" i="3" l="1"/>
  <c r="DV30" i="3"/>
  <c r="DM32" i="3"/>
  <c r="DL32" i="3"/>
  <c r="BS32" i="3"/>
  <c r="BR32" i="3"/>
  <c r="BT32" i="3" s="1"/>
  <c r="CC30" i="3"/>
  <c r="CD30" i="3"/>
  <c r="CO32" i="3"/>
  <c r="CN32" i="3"/>
  <c r="CZ30" i="3"/>
  <c r="CY30" i="3"/>
  <c r="Q30" i="3" l="1"/>
  <c r="V30" i="3" s="1"/>
  <c r="DX30" i="3"/>
  <c r="DW30" i="3"/>
  <c r="DI32" i="3"/>
  <c r="DN32" i="3" s="1"/>
  <c r="CK32" i="3"/>
  <c r="CP32" i="3" s="1"/>
  <c r="BU32" i="3"/>
  <c r="BV32" i="3"/>
  <c r="X30" i="3" l="1"/>
  <c r="AS31" i="3" s="1"/>
  <c r="W30" i="3"/>
  <c r="AR31" i="3" s="1"/>
  <c r="AQ30" i="3"/>
  <c r="AT30" i="3" s="1"/>
  <c r="DP32" i="3"/>
  <c r="DO32" i="3"/>
  <c r="CQ32" i="3"/>
  <c r="CR32" i="3"/>
  <c r="AP31" i="3"/>
  <c r="AL31" i="3"/>
  <c r="L32" i="3" l="1"/>
  <c r="I33" i="3" s="1"/>
  <c r="M32" i="3"/>
  <c r="AN30" i="3"/>
  <c r="K32" i="3"/>
  <c r="AK31" i="3"/>
  <c r="DR31" i="3" s="1"/>
  <c r="AO31" i="3"/>
  <c r="AM31" i="3" s="1"/>
  <c r="DS31" i="3"/>
  <c r="BY31" i="3"/>
  <c r="CU31" i="3"/>
  <c r="S31" i="3"/>
  <c r="J33" i="3"/>
  <c r="P33" i="3" s="1"/>
  <c r="F33" i="3"/>
  <c r="AV31" i="3"/>
  <c r="H32" i="3"/>
  <c r="N32" i="3"/>
  <c r="O33" i="3"/>
  <c r="E33" i="3"/>
  <c r="CT31" i="3" l="1"/>
  <c r="R31" i="3"/>
  <c r="T31" i="3" s="1"/>
  <c r="Q31" i="3" s="1"/>
  <c r="BX31" i="3"/>
  <c r="BZ31" i="3" s="1"/>
  <c r="CB31" i="3" s="1"/>
  <c r="AU31" i="3"/>
  <c r="G33" i="3"/>
  <c r="DJ33" i="3"/>
  <c r="CL33" i="3"/>
  <c r="BP33" i="3"/>
  <c r="CV31" i="3"/>
  <c r="CX31" i="3" s="1"/>
  <c r="CW31" i="3"/>
  <c r="CM33" i="3"/>
  <c r="DK33" i="3"/>
  <c r="BQ33" i="3"/>
  <c r="CA31" i="3"/>
  <c r="DT31" i="3"/>
  <c r="DQ31" i="3" s="1"/>
  <c r="DU31" i="3"/>
  <c r="U31" i="3" l="1"/>
  <c r="V31" i="3"/>
  <c r="DV31" i="3"/>
  <c r="DL33" i="3"/>
  <c r="DM33" i="3"/>
  <c r="BR33" i="3"/>
  <c r="BT33" i="3" s="1"/>
  <c r="BS33" i="3"/>
  <c r="CO33" i="3"/>
  <c r="CN33" i="3"/>
  <c r="CY31" i="3"/>
  <c r="CZ31" i="3"/>
  <c r="CC31" i="3"/>
  <c r="CD31" i="3"/>
  <c r="DX31" i="3" l="1"/>
  <c r="DW31" i="3"/>
  <c r="DI33" i="3"/>
  <c r="DN33" i="3" s="1"/>
  <c r="CK33" i="3"/>
  <c r="CP33" i="3" s="1"/>
  <c r="W31" i="3"/>
  <c r="X31" i="3"/>
  <c r="BU33" i="3"/>
  <c r="BV33" i="3"/>
  <c r="AS32" i="3" l="1"/>
  <c r="AR32" i="3"/>
  <c r="AQ31" i="3"/>
  <c r="DP33" i="3"/>
  <c r="DO33" i="3"/>
  <c r="CR33" i="3"/>
  <c r="CQ33" i="3"/>
  <c r="AL32" i="3"/>
  <c r="AP32" i="3"/>
  <c r="M33" i="3" l="1"/>
  <c r="L33" i="3"/>
  <c r="AK32" i="3"/>
  <c r="DR32" i="3" s="1"/>
  <c r="AO32" i="3"/>
  <c r="AM32" i="3" s="1"/>
  <c r="AN31" i="3"/>
  <c r="AT31" i="3"/>
  <c r="F34" i="3"/>
  <c r="AV32" i="3"/>
  <c r="DS32" i="3"/>
  <c r="CU32" i="3"/>
  <c r="BY32" i="3"/>
  <c r="S32" i="3"/>
  <c r="E34" i="3"/>
  <c r="R32" i="3" l="1"/>
  <c r="T32" i="3" s="1"/>
  <c r="Q32" i="3" s="1"/>
  <c r="K33" i="3"/>
  <c r="N33" i="3" s="1"/>
  <c r="I34" i="3"/>
  <c r="CT32" i="3"/>
  <c r="CV32" i="3" s="1"/>
  <c r="CX32" i="3" s="1"/>
  <c r="BX32" i="3"/>
  <c r="CA32" i="3" s="1"/>
  <c r="H33" i="3"/>
  <c r="AU32" i="3"/>
  <c r="J34" i="3"/>
  <c r="P34" i="3" s="1"/>
  <c r="CL34" i="3"/>
  <c r="BP34" i="3"/>
  <c r="DJ34" i="3"/>
  <c r="DT32" i="3"/>
  <c r="DQ32" i="3" s="1"/>
  <c r="DU32" i="3"/>
  <c r="BZ32" i="3"/>
  <c r="CB32" i="3" s="1"/>
  <c r="CM34" i="3"/>
  <c r="BQ34" i="3"/>
  <c r="DK34" i="3"/>
  <c r="U32" i="3" l="1"/>
  <c r="CW32" i="3"/>
  <c r="CY32" i="3" s="1"/>
  <c r="O34" i="3"/>
  <c r="G34" i="3"/>
  <c r="V32" i="3"/>
  <c r="DV32" i="3"/>
  <c r="DL34" i="3"/>
  <c r="DM34" i="3"/>
  <c r="BR34" i="3"/>
  <c r="BT34" i="3" s="1"/>
  <c r="BS34" i="3"/>
  <c r="CN34" i="3"/>
  <c r="CO34" i="3"/>
  <c r="CD32" i="3"/>
  <c r="CC32" i="3"/>
  <c r="CZ32" i="3" l="1"/>
  <c r="DX32" i="3"/>
  <c r="DW32" i="3"/>
  <c r="DI34" i="3"/>
  <c r="DN34" i="3" s="1"/>
  <c r="CK34" i="3"/>
  <c r="CP34" i="3" s="1"/>
  <c r="W32" i="3"/>
  <c r="X32" i="3"/>
  <c r="BV34" i="3"/>
  <c r="BU34" i="3"/>
  <c r="AS33" i="3" l="1"/>
  <c r="AR33" i="3"/>
  <c r="AQ32" i="3"/>
  <c r="AT32" i="3" s="1"/>
  <c r="DP34" i="3"/>
  <c r="DO34" i="3"/>
  <c r="CQ34" i="3"/>
  <c r="CR34" i="3"/>
  <c r="M34" i="3" s="1"/>
  <c r="AL33" i="3"/>
  <c r="DS33" i="3" s="1"/>
  <c r="AP33" i="3"/>
  <c r="AV33" i="3" s="1"/>
  <c r="AN32" i="3"/>
  <c r="AO33" i="3"/>
  <c r="AK33" i="3"/>
  <c r="L34" i="3" l="1"/>
  <c r="F35" i="3"/>
  <c r="BQ35" i="3" s="1"/>
  <c r="J35" i="3"/>
  <c r="P35" i="3" s="1"/>
  <c r="H34" i="3"/>
  <c r="CU33" i="3"/>
  <c r="S33" i="3"/>
  <c r="BY33" i="3"/>
  <c r="AM33" i="3"/>
  <c r="AU33" i="3"/>
  <c r="BX33" i="3"/>
  <c r="DR33" i="3"/>
  <c r="CT33" i="3"/>
  <c r="R33" i="3"/>
  <c r="DK35" i="3" l="1"/>
  <c r="CM35" i="3"/>
  <c r="K34" i="3"/>
  <c r="N34" i="3" s="1"/>
  <c r="I35" i="3"/>
  <c r="E35" i="3"/>
  <c r="G35" i="3"/>
  <c r="CW33" i="3"/>
  <c r="CV33" i="3"/>
  <c r="CX33" i="3" s="1"/>
  <c r="T33" i="3"/>
  <c r="Q33" i="3" s="1"/>
  <c r="U33" i="3"/>
  <c r="DU33" i="3"/>
  <c r="DT33" i="3"/>
  <c r="DQ33" i="3" s="1"/>
  <c r="CA33" i="3"/>
  <c r="BZ33" i="3"/>
  <c r="CB33" i="3" s="1"/>
  <c r="O35" i="3" l="1"/>
  <c r="DJ35" i="3"/>
  <c r="CL35" i="3"/>
  <c r="BP35" i="3"/>
  <c r="V33" i="3"/>
  <c r="DV33" i="3"/>
  <c r="CY33" i="3"/>
  <c r="CZ33" i="3"/>
  <c r="CC33" i="3"/>
  <c r="CD33" i="3"/>
  <c r="BS35" i="3" l="1"/>
  <c r="BR35" i="3"/>
  <c r="BT35" i="3" s="1"/>
  <c r="CN35" i="3"/>
  <c r="CK35" i="3" s="1"/>
  <c r="CP35" i="3" s="1"/>
  <c r="CO35" i="3"/>
  <c r="DL35" i="3"/>
  <c r="DI35" i="3" s="1"/>
  <c r="DN35" i="3" s="1"/>
  <c r="DM35" i="3"/>
  <c r="DW33" i="3"/>
  <c r="AR34" i="3" s="1"/>
  <c r="DX33" i="3"/>
  <c r="AS34" i="3" s="1"/>
  <c r="W33" i="3"/>
  <c r="X33" i="3"/>
  <c r="DP35" i="3" l="1"/>
  <c r="CQ35" i="3"/>
  <c r="AL34" i="3"/>
  <c r="S34" i="3" s="1"/>
  <c r="CR35" i="3"/>
  <c r="BV35" i="3"/>
  <c r="BU35" i="3"/>
  <c r="DO35" i="3"/>
  <c r="AP34" i="3"/>
  <c r="AV34" i="3" s="1"/>
  <c r="M35" i="3" l="1"/>
  <c r="AK34" i="3"/>
  <c r="CT34" i="3" s="1"/>
  <c r="AQ33" i="3"/>
  <c r="AT33" i="3" s="1"/>
  <c r="L35" i="3"/>
  <c r="E36" i="3" s="1"/>
  <c r="AO34" i="3"/>
  <c r="AU34" i="3" s="1"/>
  <c r="AN33" i="3"/>
  <c r="DS34" i="3"/>
  <c r="BY34" i="3"/>
  <c r="CU34" i="3"/>
  <c r="DR34" i="3" l="1"/>
  <c r="BX34" i="3"/>
  <c r="R34" i="3"/>
  <c r="T34" i="3" s="1"/>
  <c r="Q34" i="3" s="1"/>
  <c r="AM34" i="3"/>
  <c r="CW34" i="3"/>
  <c r="BP36" i="3"/>
  <c r="CL36" i="3"/>
  <c r="DJ36" i="3"/>
  <c r="K35" i="3"/>
  <c r="N35" i="3" s="1"/>
  <c r="I36" i="3"/>
  <c r="DU34" i="3"/>
  <c r="BZ34" i="3"/>
  <c r="CB34" i="3" s="1"/>
  <c r="J36" i="3"/>
  <c r="P36" i="3" s="1"/>
  <c r="F36" i="3"/>
  <c r="H35" i="3"/>
  <c r="V34" i="3"/>
  <c r="DT34" i="3"/>
  <c r="DQ34" i="3" s="1"/>
  <c r="CV34" i="3"/>
  <c r="CX34" i="3" s="1"/>
  <c r="U34" i="3"/>
  <c r="CA34" i="3"/>
  <c r="CY34" i="3" l="1"/>
  <c r="G36" i="3"/>
  <c r="O36" i="3"/>
  <c r="CC34" i="3"/>
  <c r="CM36" i="3"/>
  <c r="DK36" i="3"/>
  <c r="BQ36" i="3"/>
  <c r="CZ34" i="3"/>
  <c r="DV34" i="3"/>
  <c r="CD34" i="3"/>
  <c r="X34" i="3"/>
  <c r="W34" i="3"/>
  <c r="BS36" i="3" l="1"/>
  <c r="BR36" i="3"/>
  <c r="BT36" i="3" s="1"/>
  <c r="DL36" i="3"/>
  <c r="DI36" i="3" s="1"/>
  <c r="DN36" i="3" s="1"/>
  <c r="DM36" i="3"/>
  <c r="CN36" i="3"/>
  <c r="CK36" i="3" s="1"/>
  <c r="CP36" i="3" s="1"/>
  <c r="CO36" i="3"/>
  <c r="DX34" i="3"/>
  <c r="AS35" i="3" s="1"/>
  <c r="DW34" i="3"/>
  <c r="DO36" i="3" l="1"/>
  <c r="CQ36" i="3"/>
  <c r="AQ34" i="3"/>
  <c r="AT34" i="3" s="1"/>
  <c r="AR35" i="3"/>
  <c r="CR36" i="3"/>
  <c r="BU36" i="3"/>
  <c r="L36" i="3" s="1"/>
  <c r="I37" i="3" s="1"/>
  <c r="BV36" i="3"/>
  <c r="DP36" i="3"/>
  <c r="AP35" i="3"/>
  <c r="AV35" i="3" s="1"/>
  <c r="AL35" i="3"/>
  <c r="BY35" i="3" s="1"/>
  <c r="AN34" i="3"/>
  <c r="AK35" i="3"/>
  <c r="BX35" i="3" s="1"/>
  <c r="AO35" i="3"/>
  <c r="M36" i="3" l="1"/>
  <c r="K36" i="3" s="1"/>
  <c r="N36" i="3" s="1"/>
  <c r="DS35" i="3"/>
  <c r="E37" i="3"/>
  <c r="O37" i="3"/>
  <c r="H36" i="3"/>
  <c r="S35" i="3"/>
  <c r="AM35" i="3"/>
  <c r="CU35" i="3"/>
  <c r="R35" i="3"/>
  <c r="CT35" i="3"/>
  <c r="DR35" i="3"/>
  <c r="AU35" i="3"/>
  <c r="BZ35" i="3"/>
  <c r="CB35" i="3" s="1"/>
  <c r="CA35" i="3"/>
  <c r="DT35" i="3" l="1"/>
  <c r="DQ35" i="3" s="1"/>
  <c r="DV35" i="3" s="1"/>
  <c r="CV35" i="3"/>
  <c r="CX35" i="3" s="1"/>
  <c r="U35" i="3"/>
  <c r="F37" i="3"/>
  <c r="J37" i="3"/>
  <c r="P37" i="3" s="1"/>
  <c r="DJ37" i="3"/>
  <c r="BP37" i="3"/>
  <c r="CL37" i="3"/>
  <c r="DU35" i="3"/>
  <c r="T35" i="3"/>
  <c r="Q35" i="3" s="1"/>
  <c r="CW35" i="3"/>
  <c r="CC35" i="3"/>
  <c r="CD35" i="3"/>
  <c r="CZ35" i="3" l="1"/>
  <c r="G37" i="3"/>
  <c r="DK37" i="3"/>
  <c r="DL37" i="3" s="1"/>
  <c r="DI37" i="3" s="1"/>
  <c r="DN37" i="3" s="1"/>
  <c r="BQ37" i="3"/>
  <c r="BR37" i="3" s="1"/>
  <c r="BT37" i="3" s="1"/>
  <c r="CM37" i="3"/>
  <c r="CO37" i="3" s="1"/>
  <c r="V35" i="3"/>
  <c r="CY35" i="3"/>
  <c r="DW35" i="3"/>
  <c r="DX35" i="3"/>
  <c r="CN37" i="3" l="1"/>
  <c r="CK37" i="3" s="1"/>
  <c r="CP37" i="3" s="1"/>
  <c r="BS37" i="3"/>
  <c r="BV37" i="3" s="1"/>
  <c r="DM37" i="3"/>
  <c r="DP37" i="3" s="1"/>
  <c r="X35" i="3"/>
  <c r="AL36" i="3" s="1"/>
  <c r="W35" i="3"/>
  <c r="AQ35" i="3" s="1"/>
  <c r="AS36" i="3" l="1"/>
  <c r="AR36" i="3"/>
  <c r="CQ37" i="3"/>
  <c r="CR37" i="3"/>
  <c r="M37" i="3" s="1"/>
  <c r="DO37" i="3"/>
  <c r="BU37" i="3"/>
  <c r="AP36" i="3"/>
  <c r="AV36" i="3" s="1"/>
  <c r="AN35" i="3"/>
  <c r="AK36" i="3"/>
  <c r="DR36" i="3" s="1"/>
  <c r="AT35" i="3"/>
  <c r="AO36" i="3"/>
  <c r="AU36" i="3" s="1"/>
  <c r="BY36" i="3"/>
  <c r="CU36" i="3"/>
  <c r="DS36" i="3"/>
  <c r="S36" i="3"/>
  <c r="L37" i="3" l="1"/>
  <c r="I38" i="3" s="1"/>
  <c r="K37" i="3"/>
  <c r="N37" i="3" s="1"/>
  <c r="E38" i="3"/>
  <c r="H37" i="3"/>
  <c r="J38" i="3"/>
  <c r="P38" i="3" s="1"/>
  <c r="F38" i="3"/>
  <c r="R36" i="3"/>
  <c r="T36" i="3" s="1"/>
  <c r="Q36" i="3" s="1"/>
  <c r="CT36" i="3"/>
  <c r="CW36" i="3" s="1"/>
  <c r="AM36" i="3"/>
  <c r="BX36" i="3"/>
  <c r="CA36" i="3" s="1"/>
  <c r="DT36" i="3"/>
  <c r="DQ36" i="3" s="1"/>
  <c r="DU36" i="3"/>
  <c r="BZ36" i="3" l="1"/>
  <c r="CB36" i="3" s="1"/>
  <c r="U36" i="3"/>
  <c r="CV36" i="3"/>
  <c r="CX36" i="3" s="1"/>
  <c r="CY36" i="3" s="1"/>
  <c r="O38" i="3"/>
  <c r="G38" i="3"/>
  <c r="DK38" i="3"/>
  <c r="CM38" i="3"/>
  <c r="BQ38" i="3"/>
  <c r="DJ38" i="3"/>
  <c r="CL38" i="3"/>
  <c r="BP38" i="3"/>
  <c r="V36" i="3"/>
  <c r="DV36" i="3"/>
  <c r="CC36" i="3"/>
  <c r="CD36" i="3"/>
  <c r="CZ36" i="3" l="1"/>
  <c r="DL38" i="3"/>
  <c r="DI38" i="3" s="1"/>
  <c r="DN38" i="3" s="1"/>
  <c r="DM38" i="3"/>
  <c r="CN38" i="3"/>
  <c r="CK38" i="3" s="1"/>
  <c r="CP38" i="3" s="1"/>
  <c r="CO38" i="3"/>
  <c r="BR38" i="3"/>
  <c r="BT38" i="3" s="1"/>
  <c r="BS38" i="3"/>
  <c r="DX36" i="3"/>
  <c r="DW36" i="3"/>
  <c r="W36" i="3"/>
  <c r="X36" i="3"/>
  <c r="CR38" i="3" l="1"/>
  <c r="DO38" i="3"/>
  <c r="AR37" i="3"/>
  <c r="AS37" i="3"/>
  <c r="DP38" i="3"/>
  <c r="CQ38" i="3"/>
  <c r="BU38" i="3"/>
  <c r="BV38" i="3"/>
  <c r="M38" i="3" s="1"/>
  <c r="AQ36" i="3"/>
  <c r="AT36" i="3" s="1"/>
  <c r="AL37" i="3"/>
  <c r="DS37" i="3" s="1"/>
  <c r="AP37" i="3"/>
  <c r="AV37" i="3" s="1"/>
  <c r="L38" i="3" l="1"/>
  <c r="I39" i="3" s="1"/>
  <c r="F39" i="3"/>
  <c r="BQ39" i="3" s="1"/>
  <c r="J39" i="3"/>
  <c r="P39" i="3" s="1"/>
  <c r="AN36" i="3"/>
  <c r="AO37" i="3"/>
  <c r="AU37" i="3" s="1"/>
  <c r="AK37" i="3"/>
  <c r="CT37" i="3" s="1"/>
  <c r="BY37" i="3"/>
  <c r="S37" i="3"/>
  <c r="CU37" i="3"/>
  <c r="K38" i="3" l="1"/>
  <c r="N38" i="3" s="1"/>
  <c r="CM39" i="3"/>
  <c r="DK39" i="3"/>
  <c r="CV37" i="3"/>
  <c r="CX37" i="3" s="1"/>
  <c r="AM37" i="3"/>
  <c r="E39" i="3"/>
  <c r="H38" i="3"/>
  <c r="R37" i="3"/>
  <c r="U37" i="3" s="1"/>
  <c r="CW37" i="3"/>
  <c r="BX37" i="3"/>
  <c r="CA37" i="3" s="1"/>
  <c r="DR37" i="3"/>
  <c r="CY37" i="3" l="1"/>
  <c r="BP39" i="3"/>
  <c r="DJ39" i="3"/>
  <c r="CL39" i="3"/>
  <c r="DT37" i="3"/>
  <c r="DQ37" i="3" s="1"/>
  <c r="DV37" i="3" s="1"/>
  <c r="DU37" i="3"/>
  <c r="CZ37" i="3"/>
  <c r="BZ37" i="3"/>
  <c r="O39" i="3"/>
  <c r="G39" i="3"/>
  <c r="T37" i="3"/>
  <c r="Q37" i="3" s="1"/>
  <c r="CB37" i="3" l="1"/>
  <c r="CC37" i="3" s="1"/>
  <c r="V37" i="3"/>
  <c r="DX37" i="3"/>
  <c r="CD37" i="3"/>
  <c r="CN39" i="3"/>
  <c r="CK39" i="3" s="1"/>
  <c r="CP39" i="3" s="1"/>
  <c r="CO39" i="3"/>
  <c r="DW37" i="3"/>
  <c r="DM39" i="3"/>
  <c r="DL39" i="3"/>
  <c r="DI39" i="3" s="1"/>
  <c r="DN39" i="3" s="1"/>
  <c r="DO39" i="3" s="1"/>
  <c r="BS39" i="3"/>
  <c r="BR39" i="3"/>
  <c r="BT39" i="3" s="1"/>
  <c r="W37" i="3" l="1"/>
  <c r="AR38" i="3" s="1"/>
  <c r="X37" i="3"/>
  <c r="AL38" i="3" s="1"/>
  <c r="BY38" i="3" s="1"/>
  <c r="CR39" i="3"/>
  <c r="CQ39" i="3"/>
  <c r="BV39" i="3"/>
  <c r="BU39" i="3"/>
  <c r="DP39" i="3"/>
  <c r="AP38" i="3"/>
  <c r="AV38" i="3" s="1"/>
  <c r="L39" i="3" l="1"/>
  <c r="I40" i="3" s="1"/>
  <c r="O40" i="3" s="1"/>
  <c r="AS38" i="3"/>
  <c r="S38" i="3"/>
  <c r="CU38" i="3"/>
  <c r="DS38" i="3"/>
  <c r="AO38" i="3"/>
  <c r="AU38" i="3" s="1"/>
  <c r="AQ37" i="3"/>
  <c r="AT37" i="3" s="1"/>
  <c r="E40" i="3"/>
  <c r="BP40" i="3" s="1"/>
  <c r="M39" i="3"/>
  <c r="K39" i="3" s="1"/>
  <c r="N39" i="3" s="1"/>
  <c r="AK38" i="3"/>
  <c r="AN37" i="3"/>
  <c r="F40" i="3" l="1"/>
  <c r="H39" i="3"/>
  <c r="DJ40" i="3"/>
  <c r="CL40" i="3"/>
  <c r="J40" i="3"/>
  <c r="P40" i="3" s="1"/>
  <c r="AM38" i="3"/>
  <c r="G40" i="3"/>
  <c r="BX38" i="3"/>
  <c r="CT38" i="3"/>
  <c r="R38" i="3"/>
  <c r="DR38" i="3"/>
  <c r="DK40" i="3"/>
  <c r="CM40" i="3"/>
  <c r="CN40" i="3" s="1"/>
  <c r="CK40" i="3" s="1"/>
  <c r="CP40" i="3" s="1"/>
  <c r="BQ40" i="3"/>
  <c r="DL40" i="3" l="1"/>
  <c r="DI40" i="3" s="1"/>
  <c r="DN40" i="3" s="1"/>
  <c r="CO40" i="3"/>
  <c r="U38" i="3"/>
  <c r="T38" i="3"/>
  <c r="Q38" i="3" s="1"/>
  <c r="DU38" i="3"/>
  <c r="DT38" i="3"/>
  <c r="DQ38" i="3" s="1"/>
  <c r="DV38" i="3" s="1"/>
  <c r="DW38" i="3" s="1"/>
  <c r="CW38" i="3"/>
  <c r="CV38" i="3"/>
  <c r="CX38" i="3" s="1"/>
  <c r="DM40" i="3"/>
  <c r="DO40" i="3" s="1"/>
  <c r="BR40" i="3"/>
  <c r="BT40" i="3" s="1"/>
  <c r="BS40" i="3"/>
  <c r="BZ38" i="3"/>
  <c r="CB38" i="3" s="1"/>
  <c r="CA38" i="3"/>
  <c r="CQ40" i="3"/>
  <c r="CR40" i="3"/>
  <c r="V38" i="3" l="1"/>
  <c r="DP40" i="3"/>
  <c r="BV40" i="3"/>
  <c r="BU40" i="3"/>
  <c r="CZ38" i="3"/>
  <c r="CY38" i="3"/>
  <c r="CD38" i="3"/>
  <c r="CC38" i="3"/>
  <c r="DX38" i="3"/>
  <c r="M40" i="3" l="1"/>
  <c r="W38" i="3"/>
  <c r="AR39" i="3" s="1"/>
  <c r="X38" i="3"/>
  <c r="AS39" i="3" s="1"/>
  <c r="L40" i="3"/>
  <c r="H40" i="3" s="1"/>
  <c r="J41" i="3"/>
  <c r="P41" i="3" s="1"/>
  <c r="F41" i="3"/>
  <c r="BQ41" i="3" s="1"/>
  <c r="AN38" i="3"/>
  <c r="AL39" i="3"/>
  <c r="S39" i="3" s="1"/>
  <c r="AP39" i="3"/>
  <c r="AV39" i="3" s="1"/>
  <c r="AK39" i="3"/>
  <c r="R39" i="3" s="1"/>
  <c r="AO39" i="3"/>
  <c r="AU39" i="3" s="1"/>
  <c r="E41" i="3" l="1"/>
  <c r="CL41" i="3" s="1"/>
  <c r="CM41" i="3"/>
  <c r="DK41" i="3"/>
  <c r="AQ38" i="3"/>
  <c r="AT38" i="3" s="1"/>
  <c r="K40" i="3"/>
  <c r="N40" i="3" s="1"/>
  <c r="I41" i="3"/>
  <c r="G41" i="3" s="1"/>
  <c r="DS39" i="3"/>
  <c r="BY39" i="3"/>
  <c r="CU39" i="3"/>
  <c r="DR39" i="3"/>
  <c r="CT39" i="3"/>
  <c r="BX39" i="3"/>
  <c r="AM39" i="3"/>
  <c r="U39" i="3"/>
  <c r="T39" i="3"/>
  <c r="Q39" i="3" s="1"/>
  <c r="CO41" i="3" l="1"/>
  <c r="BP41" i="3"/>
  <c r="BR41" i="3" s="1"/>
  <c r="BT41" i="3" s="1"/>
  <c r="CN41" i="3"/>
  <c r="DJ41" i="3"/>
  <c r="DL41" i="3" s="1"/>
  <c r="DI41" i="3" s="1"/>
  <c r="DN41" i="3" s="1"/>
  <c r="DT39" i="3"/>
  <c r="DQ39" i="3" s="1"/>
  <c r="DV39" i="3" s="1"/>
  <c r="DU39" i="3"/>
  <c r="O41" i="3"/>
  <c r="CW39" i="3"/>
  <c r="BZ39" i="3"/>
  <c r="CB39" i="3" s="1"/>
  <c r="CV39" i="3"/>
  <c r="CX39" i="3" s="1"/>
  <c r="CA39" i="3"/>
  <c r="V39" i="3"/>
  <c r="CK41" i="3"/>
  <c r="CP41" i="3" s="1"/>
  <c r="BS41" i="3" l="1"/>
  <c r="DM41" i="3"/>
  <c r="BU41" i="3"/>
  <c r="CY39" i="3"/>
  <c r="BV41" i="3"/>
  <c r="CD39" i="3"/>
  <c r="CC39" i="3"/>
  <c r="CZ39" i="3"/>
  <c r="DW39" i="3"/>
  <c r="DX39" i="3"/>
  <c r="DO41" i="3"/>
  <c r="DP41" i="3"/>
  <c r="CR41" i="3"/>
  <c r="CQ41" i="3"/>
  <c r="W39" i="3"/>
  <c r="X39" i="3"/>
  <c r="AS40" i="3" l="1"/>
  <c r="AR40" i="3"/>
  <c r="M41" i="3"/>
  <c r="J42" i="3" s="1"/>
  <c r="P42" i="3" s="1"/>
  <c r="L41" i="3"/>
  <c r="AQ39" i="3"/>
  <c r="AT39" i="3" s="1"/>
  <c r="AL40" i="3"/>
  <c r="DS40" i="3" s="1"/>
  <c r="AP40" i="3"/>
  <c r="AV40" i="3" s="1"/>
  <c r="AN39" i="3"/>
  <c r="AO40" i="3"/>
  <c r="AU40" i="3" s="1"/>
  <c r="H41" i="3" l="1"/>
  <c r="E42" i="3"/>
  <c r="CL42" i="3" s="1"/>
  <c r="K41" i="3"/>
  <c r="N41" i="3" s="1"/>
  <c r="I42" i="3"/>
  <c r="G42" i="3" s="1"/>
  <c r="F42" i="3"/>
  <c r="DK42" i="3" s="1"/>
  <c r="AK40" i="3"/>
  <c r="R40" i="3" s="1"/>
  <c r="BY40" i="3"/>
  <c r="S40" i="3"/>
  <c r="CU40" i="3"/>
  <c r="AM40" i="3"/>
  <c r="DJ42" i="3"/>
  <c r="BP42" i="3"/>
  <c r="CM42" i="3" l="1"/>
  <c r="BQ42" i="3"/>
  <c r="O42" i="3"/>
  <c r="T40" i="3"/>
  <c r="Q40" i="3" s="1"/>
  <c r="V40" i="3" s="1"/>
  <c r="U40" i="3"/>
  <c r="BX40" i="3"/>
  <c r="DR40" i="3"/>
  <c r="CT40" i="3"/>
  <c r="CV40" i="3" s="1"/>
  <c r="CX40" i="3" s="1"/>
  <c r="DL42" i="3"/>
  <c r="DM42" i="3"/>
  <c r="CN42" i="3"/>
  <c r="CO42" i="3"/>
  <c r="BR42" i="3"/>
  <c r="BT42" i="3" s="1"/>
  <c r="BS42" i="3"/>
  <c r="CA40" i="3" l="1"/>
  <c r="BZ40" i="3"/>
  <c r="CB40" i="3" s="1"/>
  <c r="DT40" i="3"/>
  <c r="DQ40" i="3" s="1"/>
  <c r="DV40" i="3" s="1"/>
  <c r="DU40" i="3"/>
  <c r="CW40" i="3"/>
  <c r="CZ40" i="3" s="1"/>
  <c r="DI42" i="3"/>
  <c r="DN42" i="3" s="1"/>
  <c r="CK42" i="3"/>
  <c r="CP42" i="3" s="1"/>
  <c r="X40" i="3"/>
  <c r="W40" i="3"/>
  <c r="BU42" i="3"/>
  <c r="BV42" i="3"/>
  <c r="DX40" i="3" l="1"/>
  <c r="CC40" i="3"/>
  <c r="CD40" i="3"/>
  <c r="CY40" i="3"/>
  <c r="DW40" i="3"/>
  <c r="DP42" i="3"/>
  <c r="DO42" i="3"/>
  <c r="CR42" i="3"/>
  <c r="CQ42" i="3"/>
  <c r="AL41" i="3" l="1"/>
  <c r="DS41" i="3" s="1"/>
  <c r="AS41" i="3"/>
  <c r="AR41" i="3"/>
  <c r="M42" i="3"/>
  <c r="F43" i="3" s="1"/>
  <c r="CM43" i="3" s="1"/>
  <c r="L42" i="3"/>
  <c r="AP41" i="3"/>
  <c r="AV41" i="3" s="1"/>
  <c r="AK41" i="3"/>
  <c r="CT41" i="3" s="1"/>
  <c r="AN40" i="3"/>
  <c r="J43" i="3" l="1"/>
  <c r="P43" i="3" s="1"/>
  <c r="S41" i="3"/>
  <c r="CU41" i="3"/>
  <c r="CW41" i="3" s="1"/>
  <c r="BY41" i="3"/>
  <c r="AO41" i="3"/>
  <c r="AU41" i="3" s="1"/>
  <c r="AQ40" i="3"/>
  <c r="AT40" i="3" s="1"/>
  <c r="K42" i="3"/>
  <c r="N42" i="3" s="1"/>
  <c r="I43" i="3"/>
  <c r="O43" i="3" s="1"/>
  <c r="BX41" i="3"/>
  <c r="R41" i="3"/>
  <c r="DR41" i="3"/>
  <c r="DT41" i="3" s="1"/>
  <c r="DQ41" i="3" s="1"/>
  <c r="E43" i="3"/>
  <c r="CL43" i="3" s="1"/>
  <c r="CN43" i="3" s="1"/>
  <c r="DK43" i="3"/>
  <c r="BQ43" i="3"/>
  <c r="H42" i="3"/>
  <c r="CV41" i="3"/>
  <c r="CX41" i="3" s="1"/>
  <c r="U41" i="3" l="1"/>
  <c r="T41" i="3"/>
  <c r="Q41" i="3" s="1"/>
  <c r="V41" i="3" s="1"/>
  <c r="BZ41" i="3"/>
  <c r="CB41" i="3" s="1"/>
  <c r="AM41" i="3"/>
  <c r="DU41" i="3"/>
  <c r="CA41" i="3"/>
  <c r="CD41" i="3" s="1"/>
  <c r="CO43" i="3"/>
  <c r="BP43" i="3"/>
  <c r="BR43" i="3" s="1"/>
  <c r="BT43" i="3" s="1"/>
  <c r="DJ43" i="3"/>
  <c r="DL43" i="3" s="1"/>
  <c r="DI43" i="3" s="1"/>
  <c r="DN43" i="3" s="1"/>
  <c r="G43" i="3"/>
  <c r="DV41" i="3"/>
  <c r="CK43" i="3"/>
  <c r="CP43" i="3" s="1"/>
  <c r="CY41" i="3"/>
  <c r="CZ41" i="3"/>
  <c r="BS43" i="3" l="1"/>
  <c r="BV43" i="3" s="1"/>
  <c r="CC41" i="3"/>
  <c r="DM43" i="3"/>
  <c r="DP43" i="3" s="1"/>
  <c r="DX41" i="3"/>
  <c r="DW41" i="3"/>
  <c r="CR43" i="3"/>
  <c r="CQ43" i="3"/>
  <c r="X41" i="3"/>
  <c r="W41" i="3"/>
  <c r="DO43" i="3" l="1"/>
  <c r="BU43" i="3"/>
  <c r="L43" i="3" s="1"/>
  <c r="E44" i="3" s="1"/>
  <c r="AR42" i="3"/>
  <c r="AS42" i="3"/>
  <c r="M43" i="3"/>
  <c r="AL42" i="3"/>
  <c r="J44" i="3"/>
  <c r="P44" i="3" s="1"/>
  <c r="AQ41" i="3" l="1"/>
  <c r="AT41" i="3" s="1"/>
  <c r="K43" i="3"/>
  <c r="N43" i="3" s="1"/>
  <c r="I44" i="3"/>
  <c r="G44" i="3" s="1"/>
  <c r="AO42" i="3"/>
  <c r="AU42" i="3" s="1"/>
  <c r="AK42" i="3"/>
  <c r="DR42" i="3" s="1"/>
  <c r="AP42" i="3"/>
  <c r="AV42" i="3" s="1"/>
  <c r="AN41" i="3"/>
  <c r="H43" i="3"/>
  <c r="F44" i="3"/>
  <c r="BQ44" i="3" s="1"/>
  <c r="BY42" i="3"/>
  <c r="DS42" i="3"/>
  <c r="CU42" i="3"/>
  <c r="S42" i="3"/>
  <c r="CL44" i="3"/>
  <c r="DJ44" i="3"/>
  <c r="BP44" i="3"/>
  <c r="R42" i="3" l="1"/>
  <c r="T42" i="3" s="1"/>
  <c r="Q42" i="3" s="1"/>
  <c r="AM42" i="3"/>
  <c r="BX42" i="3"/>
  <c r="CA42" i="3" s="1"/>
  <c r="CT42" i="3"/>
  <c r="CW42" i="3" s="1"/>
  <c r="O44" i="3"/>
  <c r="DK44" i="3"/>
  <c r="DM44" i="3" s="1"/>
  <c r="CM44" i="3"/>
  <c r="CN44" i="3" s="1"/>
  <c r="CV42" i="3"/>
  <c r="CX42" i="3" s="1"/>
  <c r="DT42" i="3"/>
  <c r="DQ42" i="3" s="1"/>
  <c r="DU42" i="3"/>
  <c r="BS44" i="3"/>
  <c r="BR44" i="3"/>
  <c r="BT44" i="3" s="1"/>
  <c r="BZ42" i="3" l="1"/>
  <c r="U42" i="3"/>
  <c r="CO44" i="3"/>
  <c r="DL44" i="3"/>
  <c r="DI44" i="3" s="1"/>
  <c r="DN44" i="3" s="1"/>
  <c r="V42" i="3"/>
  <c r="DV42" i="3"/>
  <c r="CK44" i="3"/>
  <c r="CP44" i="3" s="1"/>
  <c r="BV44" i="3"/>
  <c r="BU44" i="3"/>
  <c r="CZ42" i="3"/>
  <c r="CY42" i="3"/>
  <c r="CB42" i="3" l="1"/>
  <c r="CC42" i="3" s="1"/>
  <c r="DW42" i="3"/>
  <c r="DX42" i="3"/>
  <c r="DO44" i="3"/>
  <c r="DP44" i="3"/>
  <c r="CR44" i="3"/>
  <c r="CQ44" i="3"/>
  <c r="W42" i="3"/>
  <c r="X42" i="3"/>
  <c r="CD42" i="3" l="1"/>
  <c r="M44" i="3"/>
  <c r="AS43" i="3"/>
  <c r="AR43" i="3"/>
  <c r="L44" i="3"/>
  <c r="E45" i="3" s="1"/>
  <c r="AL43" i="3"/>
  <c r="F45" i="3"/>
  <c r="AK43" i="3"/>
  <c r="AO43" i="3"/>
  <c r="H44" i="3" l="1"/>
  <c r="AN42" i="3"/>
  <c r="AQ42" i="3"/>
  <c r="AT42" i="3" s="1"/>
  <c r="K44" i="3"/>
  <c r="N44" i="3" s="1"/>
  <c r="I45" i="3"/>
  <c r="AP43" i="3"/>
  <c r="AM43" i="3" s="1"/>
  <c r="J45" i="3"/>
  <c r="P45" i="3" s="1"/>
  <c r="BP45" i="3"/>
  <c r="DJ45" i="3"/>
  <c r="CL45" i="3"/>
  <c r="AU43" i="3"/>
  <c r="DR43" i="3"/>
  <c r="CT43" i="3"/>
  <c r="BX43" i="3"/>
  <c r="R43" i="3"/>
  <c r="CU43" i="3"/>
  <c r="BY43" i="3"/>
  <c r="DS43" i="3"/>
  <c r="S43" i="3"/>
  <c r="CM45" i="3"/>
  <c r="DK45" i="3"/>
  <c r="BQ45" i="3"/>
  <c r="AV43" i="3" l="1"/>
  <c r="O45" i="3"/>
  <c r="G45" i="3"/>
  <c r="CN45" i="3"/>
  <c r="CO45" i="3"/>
  <c r="BZ43" i="3"/>
  <c r="CB43" i="3" s="1"/>
  <c r="CA43" i="3"/>
  <c r="DL45" i="3"/>
  <c r="DM45" i="3"/>
  <c r="U43" i="3"/>
  <c r="T43" i="3"/>
  <c r="Q43" i="3" s="1"/>
  <c r="BS45" i="3"/>
  <c r="BR45" i="3"/>
  <c r="BT45" i="3" s="1"/>
  <c r="CW43" i="3"/>
  <c r="CV43" i="3"/>
  <c r="CX43" i="3" s="1"/>
  <c r="DU43" i="3"/>
  <c r="DT43" i="3"/>
  <c r="DQ43" i="3" s="1"/>
  <c r="V43" i="3" l="1"/>
  <c r="DV43" i="3"/>
  <c r="DI45" i="3"/>
  <c r="DN45" i="3" s="1"/>
  <c r="CK45" i="3"/>
  <c r="CP45" i="3" s="1"/>
  <c r="CD43" i="3"/>
  <c r="CC43" i="3"/>
  <c r="BU45" i="3"/>
  <c r="BV45" i="3"/>
  <c r="CZ43" i="3"/>
  <c r="CY43" i="3"/>
  <c r="DW43" i="3" l="1"/>
  <c r="DX43" i="3"/>
  <c r="DP45" i="3"/>
  <c r="DO45" i="3"/>
  <c r="CR45" i="3"/>
  <c r="CQ45" i="3"/>
  <c r="X43" i="3"/>
  <c r="W43" i="3"/>
  <c r="M45" i="3" l="1"/>
  <c r="AS44" i="3"/>
  <c r="AR44" i="3"/>
  <c r="AP44" i="3"/>
  <c r="AV44" i="3" s="1"/>
  <c r="L45" i="3"/>
  <c r="E46" i="3" s="1"/>
  <c r="AQ43" i="3"/>
  <c r="AT43" i="3" s="1"/>
  <c r="AK44" i="3"/>
  <c r="BX44" i="3" s="1"/>
  <c r="AN43" i="3"/>
  <c r="AL44" i="3"/>
  <c r="DS44" i="3" s="1"/>
  <c r="J46" i="3"/>
  <c r="P46" i="3" s="1"/>
  <c r="F46" i="3"/>
  <c r="R44" i="3" l="1"/>
  <c r="DR44" i="3"/>
  <c r="DT44" i="3" s="1"/>
  <c r="DQ44" i="3" s="1"/>
  <c r="K45" i="3"/>
  <c r="N45" i="3" s="1"/>
  <c r="I46" i="3"/>
  <c r="G46" i="3" s="1"/>
  <c r="AO44" i="3"/>
  <c r="AM44" i="3" s="1"/>
  <c r="H45" i="3"/>
  <c r="S44" i="3"/>
  <c r="T44" i="3" s="1"/>
  <c r="Q44" i="3" s="1"/>
  <c r="CT44" i="3"/>
  <c r="CU44" i="3"/>
  <c r="BY44" i="3"/>
  <c r="BZ44" i="3" s="1"/>
  <c r="CB44" i="3" s="1"/>
  <c r="BP46" i="3"/>
  <c r="CL46" i="3"/>
  <c r="DJ46" i="3"/>
  <c r="DK46" i="3"/>
  <c r="BQ46" i="3"/>
  <c r="CM46" i="3"/>
  <c r="DU44" i="3" l="1"/>
  <c r="AU44" i="3"/>
  <c r="O46" i="3"/>
  <c r="V44" i="3"/>
  <c r="DV44" i="3"/>
  <c r="U44" i="3"/>
  <c r="CV44" i="3"/>
  <c r="CX44" i="3" s="1"/>
  <c r="CA44" i="3"/>
  <c r="CD44" i="3" s="1"/>
  <c r="CW44" i="3"/>
  <c r="DL46" i="3"/>
  <c r="DM46" i="3"/>
  <c r="CN46" i="3"/>
  <c r="CO46" i="3"/>
  <c r="BS46" i="3"/>
  <c r="BR46" i="3"/>
  <c r="BT46" i="3" s="1"/>
  <c r="CC44" i="3" l="1"/>
  <c r="DX44" i="3"/>
  <c r="DW44" i="3"/>
  <c r="DI46" i="3"/>
  <c r="DN46" i="3" s="1"/>
  <c r="CZ44" i="3"/>
  <c r="CK46" i="3"/>
  <c r="CP46" i="3" s="1"/>
  <c r="CY44" i="3"/>
  <c r="X44" i="3"/>
  <c r="AL45" i="3" s="1"/>
  <c r="W44" i="3"/>
  <c r="BV46" i="3"/>
  <c r="BU46" i="3"/>
  <c r="AS45" i="3" l="1"/>
  <c r="AR45" i="3"/>
  <c r="DP46" i="3"/>
  <c r="DO46" i="3"/>
  <c r="AQ44" i="3"/>
  <c r="CR46" i="3"/>
  <c r="CQ46" i="3"/>
  <c r="AP45" i="3"/>
  <c r="AV45" i="3" s="1"/>
  <c r="DS45" i="3"/>
  <c r="BY45" i="3"/>
  <c r="CU45" i="3"/>
  <c r="S45" i="3"/>
  <c r="M46" i="3" l="1"/>
  <c r="L46" i="3"/>
  <c r="H46" i="3" s="1"/>
  <c r="AT44" i="3"/>
  <c r="AO45" i="3"/>
  <c r="AM45" i="3" s="1"/>
  <c r="AK45" i="3"/>
  <c r="CT45" i="3" s="1"/>
  <c r="AN44" i="3"/>
  <c r="F47" i="3"/>
  <c r="J47" i="3"/>
  <c r="P47" i="3" s="1"/>
  <c r="E47" i="3" l="1"/>
  <c r="BX45" i="3"/>
  <c r="BZ45" i="3" s="1"/>
  <c r="CB45" i="3" s="1"/>
  <c r="K46" i="3"/>
  <c r="N46" i="3" s="1"/>
  <c r="I47" i="3"/>
  <c r="G47" i="3" s="1"/>
  <c r="DR45" i="3"/>
  <c r="DT45" i="3" s="1"/>
  <c r="DQ45" i="3" s="1"/>
  <c r="AU45" i="3"/>
  <c r="R45" i="3"/>
  <c r="T45" i="3" s="1"/>
  <c r="Q45" i="3" s="1"/>
  <c r="CA45" i="3"/>
  <c r="CW45" i="3"/>
  <c r="CV45" i="3"/>
  <c r="CX45" i="3" s="1"/>
  <c r="DJ47" i="3"/>
  <c r="CL47" i="3"/>
  <c r="BP47" i="3"/>
  <c r="CM47" i="3"/>
  <c r="DK47" i="3"/>
  <c r="BQ47" i="3"/>
  <c r="DU45" i="3" l="1"/>
  <c r="U45" i="3"/>
  <c r="O47" i="3"/>
  <c r="V45" i="3"/>
  <c r="DV45" i="3"/>
  <c r="BR47" i="3"/>
  <c r="BT47" i="3" s="1"/>
  <c r="BS47" i="3"/>
  <c r="CO47" i="3"/>
  <c r="CN47" i="3"/>
  <c r="DL47" i="3"/>
  <c r="DM47" i="3"/>
  <c r="CC45" i="3"/>
  <c r="CD45" i="3"/>
  <c r="CZ45" i="3"/>
  <c r="CY45" i="3"/>
  <c r="DW45" i="3" l="1"/>
  <c r="DX45" i="3"/>
  <c r="DI47" i="3"/>
  <c r="DN47" i="3" s="1"/>
  <c r="CK47" i="3"/>
  <c r="CP47" i="3" s="1"/>
  <c r="X45" i="3"/>
  <c r="AL46" i="3" s="1"/>
  <c r="W45" i="3"/>
  <c r="BV47" i="3"/>
  <c r="BU47" i="3"/>
  <c r="AS46" i="3" l="1"/>
  <c r="AR46" i="3"/>
  <c r="AQ45" i="3"/>
  <c r="AT45" i="3" s="1"/>
  <c r="DO47" i="3"/>
  <c r="DP47" i="3"/>
  <c r="CR47" i="3"/>
  <c r="CQ47" i="3"/>
  <c r="AP46" i="3"/>
  <c r="AV46" i="3" s="1"/>
  <c r="AN45" i="3"/>
  <c r="AK46" i="3"/>
  <c r="AO46" i="3"/>
  <c r="BY46" i="3"/>
  <c r="CU46" i="3"/>
  <c r="DS46" i="3"/>
  <c r="S46" i="3"/>
  <c r="M47" i="3" l="1"/>
  <c r="F48" i="3" s="1"/>
  <c r="DK48" i="3" s="1"/>
  <c r="L47" i="3"/>
  <c r="E48" i="3" s="1"/>
  <c r="AU46" i="3"/>
  <c r="AM46" i="3"/>
  <c r="DR46" i="3"/>
  <c r="BX46" i="3"/>
  <c r="CT46" i="3"/>
  <c r="R46" i="3"/>
  <c r="BQ48" i="3" l="1"/>
  <c r="CM48" i="3"/>
  <c r="J48" i="3"/>
  <c r="P48" i="3" s="1"/>
  <c r="H47" i="3"/>
  <c r="K47" i="3"/>
  <c r="N47" i="3" s="1"/>
  <c r="I48" i="3"/>
  <c r="G48" i="3" s="1"/>
  <c r="BZ46" i="3"/>
  <c r="CB46" i="3" s="1"/>
  <c r="CA46" i="3"/>
  <c r="DJ48" i="3"/>
  <c r="CL48" i="3"/>
  <c r="BP48" i="3"/>
  <c r="DT46" i="3"/>
  <c r="DQ46" i="3" s="1"/>
  <c r="DU46" i="3"/>
  <c r="T46" i="3"/>
  <c r="Q46" i="3" s="1"/>
  <c r="U46" i="3"/>
  <c r="CV46" i="3"/>
  <c r="CX46" i="3" s="1"/>
  <c r="CW46" i="3"/>
  <c r="O48" i="3" l="1"/>
  <c r="V46" i="3"/>
  <c r="DV46" i="3"/>
  <c r="DL48" i="3"/>
  <c r="DM48" i="3"/>
  <c r="BS48" i="3"/>
  <c r="BR48" i="3"/>
  <c r="BT48" i="3" s="1"/>
  <c r="CN48" i="3"/>
  <c r="CO48" i="3"/>
  <c r="CY46" i="3"/>
  <c r="CZ46" i="3"/>
  <c r="CC46" i="3"/>
  <c r="CD46" i="3"/>
  <c r="DX46" i="3" l="1"/>
  <c r="DW46" i="3"/>
  <c r="DI48" i="3"/>
  <c r="DN48" i="3" s="1"/>
  <c r="CK48" i="3"/>
  <c r="CP48" i="3" s="1"/>
  <c r="W46" i="3"/>
  <c r="X46" i="3"/>
  <c r="BU48" i="3"/>
  <c r="BV48" i="3"/>
  <c r="AS47" i="3" l="1"/>
  <c r="AR47" i="3"/>
  <c r="AL47" i="3"/>
  <c r="DO48" i="3"/>
  <c r="DP48" i="3"/>
  <c r="CQ48" i="3"/>
  <c r="L48" i="3" s="1"/>
  <c r="I49" i="3" s="1"/>
  <c r="CR48" i="3"/>
  <c r="AN46" i="3"/>
  <c r="M48" i="3" l="1"/>
  <c r="AK47" i="3"/>
  <c r="BX47" i="3" s="1"/>
  <c r="AQ46" i="3"/>
  <c r="AT46" i="3" s="1"/>
  <c r="AP47" i="3"/>
  <c r="K48" i="3"/>
  <c r="N48" i="3" s="1"/>
  <c r="AO47" i="3"/>
  <c r="AM47" i="3" s="1"/>
  <c r="J49" i="3"/>
  <c r="P49" i="3" s="1"/>
  <c r="F49" i="3"/>
  <c r="CM49" i="3" s="1"/>
  <c r="DS47" i="3"/>
  <c r="CU47" i="3"/>
  <c r="BY47" i="3"/>
  <c r="S47" i="3"/>
  <c r="H48" i="3"/>
  <c r="O49" i="3"/>
  <c r="E49" i="3"/>
  <c r="AV47" i="3"/>
  <c r="R47" i="3" l="1"/>
  <c r="U47" i="3" s="1"/>
  <c r="DR47" i="3"/>
  <c r="DT47" i="3" s="1"/>
  <c r="DQ47" i="3" s="1"/>
  <c r="CT47" i="3"/>
  <c r="AU47" i="3"/>
  <c r="BQ49" i="3"/>
  <c r="DK49" i="3"/>
  <c r="G49" i="3"/>
  <c r="T47" i="3"/>
  <c r="Q47" i="3" s="1"/>
  <c r="BP49" i="3"/>
  <c r="CL49" i="3"/>
  <c r="DJ49" i="3"/>
  <c r="CW47" i="3"/>
  <c r="CV47" i="3"/>
  <c r="CX47" i="3" s="1"/>
  <c r="CA47" i="3"/>
  <c r="BZ47" i="3"/>
  <c r="CB47" i="3" s="1"/>
  <c r="DU47" i="3" l="1"/>
  <c r="V47" i="3"/>
  <c r="DV47" i="3"/>
  <c r="BR49" i="3"/>
  <c r="BT49" i="3" s="1"/>
  <c r="BS49" i="3"/>
  <c r="CY47" i="3"/>
  <c r="CZ47" i="3"/>
  <c r="DM49" i="3"/>
  <c r="DL49" i="3"/>
  <c r="CC47" i="3"/>
  <c r="CD47" i="3"/>
  <c r="CN49" i="3"/>
  <c r="CO49" i="3"/>
  <c r="DW47" i="3" l="1"/>
  <c r="DX47" i="3"/>
  <c r="DI49" i="3"/>
  <c r="CK49" i="3"/>
  <c r="X47" i="3"/>
  <c r="W47" i="3"/>
  <c r="BU49" i="3"/>
  <c r="BV49" i="3"/>
  <c r="AS48" i="3" l="1"/>
  <c r="AR48" i="3"/>
  <c r="AP48" i="3"/>
  <c r="DN49" i="3"/>
  <c r="DO49" i="3" s="1"/>
  <c r="CP49" i="3"/>
  <c r="CR49" i="3" s="1"/>
  <c r="AO48" i="3"/>
  <c r="AN47" i="3" l="1"/>
  <c r="AK48" i="3"/>
  <c r="DR48" i="3" s="1"/>
  <c r="AQ47" i="3"/>
  <c r="AT47" i="3" s="1"/>
  <c r="AL48" i="3"/>
  <c r="S48" i="3" s="1"/>
  <c r="DP49" i="3"/>
  <c r="M49" i="3" s="1"/>
  <c r="CQ49" i="3"/>
  <c r="L49" i="3" s="1"/>
  <c r="I50" i="3" s="1"/>
  <c r="AV48" i="3"/>
  <c r="AU48" i="3"/>
  <c r="AM48" i="3"/>
  <c r="BY48" i="3" l="1"/>
  <c r="DS48" i="3"/>
  <c r="R48" i="3"/>
  <c r="CT48" i="3"/>
  <c r="BX48" i="3"/>
  <c r="BZ48" i="3" s="1"/>
  <c r="CB48" i="3" s="1"/>
  <c r="CU48" i="3"/>
  <c r="K49" i="3"/>
  <c r="N49" i="3" s="1"/>
  <c r="J50" i="3"/>
  <c r="P50" i="3" s="1"/>
  <c r="F50" i="3"/>
  <c r="E50" i="3"/>
  <c r="H49" i="3"/>
  <c r="DT48" i="3"/>
  <c r="DQ48" i="3" s="1"/>
  <c r="DU48" i="3"/>
  <c r="T48" i="3"/>
  <c r="Q48" i="3" s="1"/>
  <c r="U48" i="3"/>
  <c r="CW48" i="3"/>
  <c r="CV48" i="3" l="1"/>
  <c r="CX48" i="3" s="1"/>
  <c r="CA48" i="3"/>
  <c r="V48" i="3"/>
  <c r="DV48" i="3"/>
  <c r="CM50" i="3"/>
  <c r="DK50" i="3"/>
  <c r="BQ50" i="3"/>
  <c r="O50" i="3"/>
  <c r="G50" i="3"/>
  <c r="DJ50" i="3"/>
  <c r="CL50" i="3"/>
  <c r="BP50" i="3"/>
  <c r="CZ48" i="3"/>
  <c r="CY48" i="3"/>
  <c r="CD48" i="3"/>
  <c r="CC48" i="3"/>
  <c r="DX48" i="3" l="1"/>
  <c r="DW48" i="3"/>
  <c r="BS50" i="3"/>
  <c r="BR50" i="3"/>
  <c r="BT50" i="3" s="1"/>
  <c r="CN50" i="3"/>
  <c r="CK50" i="3" s="1"/>
  <c r="CP50" i="3" s="1"/>
  <c r="CQ50" i="3" s="1"/>
  <c r="CO50" i="3"/>
  <c r="DM50" i="3"/>
  <c r="DL50" i="3"/>
  <c r="X48" i="3"/>
  <c r="W48" i="3"/>
  <c r="AS49" i="3" l="1"/>
  <c r="AR49" i="3"/>
  <c r="AQ48" i="3"/>
  <c r="DI50" i="3"/>
  <c r="DN50" i="3" s="1"/>
  <c r="CR50" i="3"/>
  <c r="BU50" i="3"/>
  <c r="BV50" i="3"/>
  <c r="AK49" i="3"/>
  <c r="R49" i="3" s="1"/>
  <c r="AO49" i="3"/>
  <c r="AU49" i="3" s="1"/>
  <c r="AN48" i="3"/>
  <c r="AL49" i="3"/>
  <c r="AP49" i="3"/>
  <c r="AT48" i="3"/>
  <c r="DO50" i="3" l="1"/>
  <c r="L50" i="3" s="1"/>
  <c r="I51" i="3" s="1"/>
  <c r="DP50" i="3"/>
  <c r="M50" i="3" s="1"/>
  <c r="AM49" i="3"/>
  <c r="CT49" i="3"/>
  <c r="BX49" i="3"/>
  <c r="DR49" i="3"/>
  <c r="DS49" i="3"/>
  <c r="BY49" i="3"/>
  <c r="CU49" i="3"/>
  <c r="S49" i="3"/>
  <c r="U49" i="3" s="1"/>
  <c r="AV49" i="3"/>
  <c r="K50" i="3" l="1"/>
  <c r="N50" i="3" s="1"/>
  <c r="O51" i="3"/>
  <c r="E51" i="3"/>
  <c r="DJ51" i="3" s="1"/>
  <c r="CV49" i="3"/>
  <c r="CX49" i="3" s="1"/>
  <c r="F51" i="3"/>
  <c r="CM51" i="3" s="1"/>
  <c r="J51" i="3"/>
  <c r="P51" i="3" s="1"/>
  <c r="H50" i="3"/>
  <c r="BZ49" i="3"/>
  <c r="CB49" i="3" s="1"/>
  <c r="DT49" i="3"/>
  <c r="DQ49" i="3" s="1"/>
  <c r="DU49" i="3"/>
  <c r="T49" i="3"/>
  <c r="Q49" i="3" s="1"/>
  <c r="CA49" i="3"/>
  <c r="CW49" i="3"/>
  <c r="BP51" i="3" l="1"/>
  <c r="CL51" i="3"/>
  <c r="DK51" i="3"/>
  <c r="DM51" i="3" s="1"/>
  <c r="V49" i="3"/>
  <c r="CY49" i="3"/>
  <c r="DV49" i="3"/>
  <c r="CN51" i="3"/>
  <c r="CK51" i="3" s="1"/>
  <c r="CP51" i="3" s="1"/>
  <c r="CO51" i="3"/>
  <c r="G51" i="3"/>
  <c r="BQ51" i="3"/>
  <c r="BR51" i="3" s="1"/>
  <c r="BT51" i="3" s="1"/>
  <c r="CC49" i="3"/>
  <c r="CZ49" i="3"/>
  <c r="CD49" i="3"/>
  <c r="DL51" i="3" l="1"/>
  <c r="DI51" i="3" s="1"/>
  <c r="DN51" i="3" s="1"/>
  <c r="DP51" i="3" s="1"/>
  <c r="DW49" i="3"/>
  <c r="DX49" i="3"/>
  <c r="BS51" i="3"/>
  <c r="BU51" i="3" s="1"/>
  <c r="CQ51" i="3"/>
  <c r="CR51" i="3"/>
  <c r="W49" i="3"/>
  <c r="X49" i="3"/>
  <c r="DO51" i="3" l="1"/>
  <c r="L51" i="3" s="1"/>
  <c r="I52" i="3" s="1"/>
  <c r="O52" i="3" s="1"/>
  <c r="AS50" i="3"/>
  <c r="AR50" i="3"/>
  <c r="AK50" i="3"/>
  <c r="CT50" i="3" s="1"/>
  <c r="BV51" i="3"/>
  <c r="M51" i="3" s="1"/>
  <c r="J52" i="3" s="1"/>
  <c r="P52" i="3" s="1"/>
  <c r="AO50" i="3"/>
  <c r="E52" i="3" l="1"/>
  <c r="DR50" i="3"/>
  <c r="AQ49" i="3"/>
  <c r="AT49" i="3" s="1"/>
  <c r="AL50" i="3"/>
  <c r="BY50" i="3" s="1"/>
  <c r="K51" i="3"/>
  <c r="N51" i="3" s="1"/>
  <c r="R50" i="3"/>
  <c r="BX50" i="3"/>
  <c r="H51" i="3"/>
  <c r="F52" i="3"/>
  <c r="CM52" i="3" s="1"/>
  <c r="AP50" i="3"/>
  <c r="AV50" i="3" s="1"/>
  <c r="AN49" i="3"/>
  <c r="AU50" i="3"/>
  <c r="BP52" i="3"/>
  <c r="DJ52" i="3"/>
  <c r="CL52" i="3"/>
  <c r="G52" i="3"/>
  <c r="BQ52" i="3" l="1"/>
  <c r="S50" i="3"/>
  <c r="DS50" i="3"/>
  <c r="DT50" i="3" s="1"/>
  <c r="DQ50" i="3" s="1"/>
  <c r="DV50" i="3" s="1"/>
  <c r="T50" i="3"/>
  <c r="Q50" i="3" s="1"/>
  <c r="V50" i="3" s="1"/>
  <c r="CU50" i="3"/>
  <c r="CW50" i="3" s="1"/>
  <c r="DK52" i="3"/>
  <c r="DL52" i="3" s="1"/>
  <c r="CA50" i="3"/>
  <c r="AM50" i="3"/>
  <c r="BS52" i="3"/>
  <c r="BR52" i="3"/>
  <c r="BT52" i="3" s="1"/>
  <c r="U50" i="3"/>
  <c r="DU50" i="3"/>
  <c r="BZ50" i="3"/>
  <c r="CB50" i="3" s="1"/>
  <c r="CN52" i="3"/>
  <c r="CO52" i="3"/>
  <c r="DM52" i="3" l="1"/>
  <c r="CV50" i="3"/>
  <c r="CX50" i="3" s="1"/>
  <c r="CZ50" i="3" s="1"/>
  <c r="DX50" i="3"/>
  <c r="DI52" i="3"/>
  <c r="DN52" i="3" s="1"/>
  <c r="CK52" i="3"/>
  <c r="CP52" i="3" s="1"/>
  <c r="X50" i="3"/>
  <c r="W50" i="3"/>
  <c r="CD50" i="3"/>
  <c r="CC50" i="3"/>
  <c r="DW50" i="3"/>
  <c r="BV52" i="3"/>
  <c r="BU52" i="3"/>
  <c r="CY50" i="3" l="1"/>
  <c r="AS51" i="3"/>
  <c r="AR51" i="3"/>
  <c r="DO52" i="3"/>
  <c r="DP52" i="3"/>
  <c r="CR52" i="3"/>
  <c r="CQ52" i="3"/>
  <c r="AL51" i="3"/>
  <c r="AQ50" i="3" l="1"/>
  <c r="M52" i="3"/>
  <c r="J53" i="3" s="1"/>
  <c r="P53" i="3" s="1"/>
  <c r="L52" i="3"/>
  <c r="I53" i="3" s="1"/>
  <c r="O53" i="3" s="1"/>
  <c r="AP51" i="3"/>
  <c r="AV51" i="3" s="1"/>
  <c r="BY51" i="3"/>
  <c r="CU51" i="3"/>
  <c r="DS51" i="3"/>
  <c r="S51" i="3"/>
  <c r="AN50" i="3"/>
  <c r="AT50" i="3"/>
  <c r="AK51" i="3"/>
  <c r="AO51" i="3"/>
  <c r="F53" i="3"/>
  <c r="H52" i="3" l="1"/>
  <c r="E53" i="3"/>
  <c r="BP53" i="3" s="1"/>
  <c r="K52" i="3"/>
  <c r="N52" i="3" s="1"/>
  <c r="CL53" i="3"/>
  <c r="DJ53" i="3"/>
  <c r="G53" i="3"/>
  <c r="DR51" i="3"/>
  <c r="BX51" i="3"/>
  <c r="CT51" i="3"/>
  <c r="R51" i="3"/>
  <c r="CM53" i="3"/>
  <c r="DK53" i="3"/>
  <c r="BQ53" i="3"/>
  <c r="BR53" i="3" s="1"/>
  <c r="BT53" i="3" s="1"/>
  <c r="AU51" i="3"/>
  <c r="AM51" i="3"/>
  <c r="CO53" i="3" l="1"/>
  <c r="DL53" i="3"/>
  <c r="DI53" i="3" s="1"/>
  <c r="DN53" i="3" s="1"/>
  <c r="CN53" i="3"/>
  <c r="DM53" i="3"/>
  <c r="CV51" i="3"/>
  <c r="CX51" i="3" s="1"/>
  <c r="CW51" i="3"/>
  <c r="CA51" i="3"/>
  <c r="BZ51" i="3"/>
  <c r="CB51" i="3" s="1"/>
  <c r="T51" i="3"/>
  <c r="Q51" i="3" s="1"/>
  <c r="U51" i="3"/>
  <c r="DT51" i="3"/>
  <c r="DQ51" i="3" s="1"/>
  <c r="DU51" i="3"/>
  <c r="BS53" i="3"/>
  <c r="BU53" i="3" s="1"/>
  <c r="V51" i="3" l="1"/>
  <c r="DV51" i="3"/>
  <c r="DO53" i="3"/>
  <c r="CK53" i="3"/>
  <c r="CP53" i="3" s="1"/>
  <c r="DP53" i="3"/>
  <c r="CD51" i="3"/>
  <c r="CC51" i="3"/>
  <c r="CY51" i="3"/>
  <c r="CZ51" i="3"/>
  <c r="BV53" i="3"/>
  <c r="DX51" i="3" l="1"/>
  <c r="DW51" i="3"/>
  <c r="CR53" i="3"/>
  <c r="M53" i="3" s="1"/>
  <c r="J54" i="3" s="1"/>
  <c r="P54" i="3" s="1"/>
  <c r="CQ53" i="3"/>
  <c r="X51" i="3"/>
  <c r="W51" i="3"/>
  <c r="AS52" i="3" l="1"/>
  <c r="AR52" i="3"/>
  <c r="AQ51" i="3"/>
  <c r="AT51" i="3" s="1"/>
  <c r="L53" i="3"/>
  <c r="H53" i="3" s="1"/>
  <c r="F54" i="3"/>
  <c r="CM54" i="3" s="1"/>
  <c r="AN51" i="3"/>
  <c r="AK52" i="3"/>
  <c r="AO52" i="3"/>
  <c r="AL52" i="3"/>
  <c r="AP52" i="3"/>
  <c r="E54" i="3" l="1"/>
  <c r="K53" i="3"/>
  <c r="N53" i="3" s="1"/>
  <c r="I54" i="3"/>
  <c r="DK54" i="3"/>
  <c r="BQ54" i="3"/>
  <c r="BP54" i="3"/>
  <c r="BS54" i="3" s="1"/>
  <c r="DJ54" i="3"/>
  <c r="CL54" i="3"/>
  <c r="CN54" i="3" s="1"/>
  <c r="CT52" i="3"/>
  <c r="BX52" i="3"/>
  <c r="DR52" i="3"/>
  <c r="R52" i="3"/>
  <c r="DS52" i="3"/>
  <c r="CU52" i="3"/>
  <c r="BY52" i="3"/>
  <c r="S52" i="3"/>
  <c r="AM52" i="3"/>
  <c r="AU52" i="3"/>
  <c r="AV52" i="3"/>
  <c r="DM54" i="3" l="1"/>
  <c r="BR54" i="3"/>
  <c r="BT54" i="3" s="1"/>
  <c r="BU54" i="3" s="1"/>
  <c r="O54" i="3"/>
  <c r="G54" i="3"/>
  <c r="CO54" i="3"/>
  <c r="CK54" i="3"/>
  <c r="CP54" i="3" s="1"/>
  <c r="DL54" i="3"/>
  <c r="BZ52" i="3"/>
  <c r="CB52" i="3" s="1"/>
  <c r="CA52" i="3"/>
  <c r="DU52" i="3"/>
  <c r="DT52" i="3"/>
  <c r="DQ52" i="3" s="1"/>
  <c r="CV52" i="3"/>
  <c r="CX52" i="3" s="1"/>
  <c r="CW52" i="3"/>
  <c r="U52" i="3"/>
  <c r="T52" i="3"/>
  <c r="Q52" i="3" s="1"/>
  <c r="BV54" i="3" l="1"/>
  <c r="V52" i="3"/>
  <c r="DV52" i="3"/>
  <c r="DI54" i="3"/>
  <c r="DN54" i="3" s="1"/>
  <c r="CR54" i="3"/>
  <c r="CQ54" i="3"/>
  <c r="CY52" i="3"/>
  <c r="CZ52" i="3"/>
  <c r="CD52" i="3"/>
  <c r="CC52" i="3"/>
  <c r="DW52" i="3" l="1"/>
  <c r="DX52" i="3"/>
  <c r="DP54" i="3"/>
  <c r="DO54" i="3"/>
  <c r="L54" i="3" s="1"/>
  <c r="I55" i="3" s="1"/>
  <c r="W52" i="3"/>
  <c r="X52" i="3"/>
  <c r="AS53" i="3" l="1"/>
  <c r="AR53" i="3"/>
  <c r="M54" i="3"/>
  <c r="K54" i="3" s="1"/>
  <c r="N54" i="3" s="1"/>
  <c r="AO53" i="3"/>
  <c r="AU53" i="3" s="1"/>
  <c r="AL53" i="3"/>
  <c r="DS53" i="3" s="1"/>
  <c r="E55" i="3"/>
  <c r="AK53" i="3"/>
  <c r="R53" i="3" s="1"/>
  <c r="AQ52" i="3" l="1"/>
  <c r="AT52" i="3" s="1"/>
  <c r="F55" i="3"/>
  <c r="BQ55" i="3" s="1"/>
  <c r="J55" i="3"/>
  <c r="P55" i="3" s="1"/>
  <c r="H54" i="3"/>
  <c r="AN52" i="3"/>
  <c r="AP53" i="3"/>
  <c r="AM53" i="3" s="1"/>
  <c r="CM55" i="3"/>
  <c r="DK55" i="3"/>
  <c r="O55" i="3"/>
  <c r="DJ55" i="3"/>
  <c r="BP55" i="3"/>
  <c r="CL55" i="3"/>
  <c r="CT53" i="3"/>
  <c r="DR53" i="3"/>
  <c r="DU53" i="3" s="1"/>
  <c r="CU53" i="3"/>
  <c r="BY53" i="3"/>
  <c r="BX53" i="3"/>
  <c r="S53" i="3"/>
  <c r="T53" i="3" s="1"/>
  <c r="Q53" i="3" s="1"/>
  <c r="G55" i="3" l="1"/>
  <c r="AV53" i="3"/>
  <c r="BZ53" i="3"/>
  <c r="CB53" i="3" s="1"/>
  <c r="V53" i="3"/>
  <c r="BR55" i="3"/>
  <c r="BT55" i="3" s="1"/>
  <c r="BS55" i="3"/>
  <c r="DL55" i="3"/>
  <c r="DM55" i="3"/>
  <c r="CO55" i="3"/>
  <c r="CN55" i="3"/>
  <c r="CW53" i="3"/>
  <c r="DT53" i="3"/>
  <c r="DQ53" i="3" s="1"/>
  <c r="CV53" i="3"/>
  <c r="CX53" i="3" s="1"/>
  <c r="CA53" i="3"/>
  <c r="U53" i="3"/>
  <c r="CC53" i="3" l="1"/>
  <c r="CD53" i="3"/>
  <c r="DV53" i="3"/>
  <c r="DW53" i="3" s="1"/>
  <c r="DI55" i="3"/>
  <c r="DN55" i="3" s="1"/>
  <c r="CK55" i="3"/>
  <c r="CP55" i="3" s="1"/>
  <c r="CZ53" i="3"/>
  <c r="BU55" i="3"/>
  <c r="BV55" i="3"/>
  <c r="CY53" i="3"/>
  <c r="W53" i="3"/>
  <c r="X53" i="3"/>
  <c r="AR54" i="3" l="1"/>
  <c r="DX53" i="3"/>
  <c r="AP54" i="3" s="1"/>
  <c r="AV54" i="3" s="1"/>
  <c r="DP55" i="3"/>
  <c r="DO55" i="3"/>
  <c r="CQ55" i="3"/>
  <c r="CR55" i="3"/>
  <c r="M55" i="3" s="1"/>
  <c r="AQ53" i="3"/>
  <c r="L55" i="3" l="1"/>
  <c r="I56" i="3" s="1"/>
  <c r="AS54" i="3"/>
  <c r="AO54" i="3"/>
  <c r="AM54" i="3" s="1"/>
  <c r="AL54" i="3"/>
  <c r="DS54" i="3" s="1"/>
  <c r="AK54" i="3"/>
  <c r="R54" i="3" s="1"/>
  <c r="AT53" i="3"/>
  <c r="F56" i="3"/>
  <c r="J56" i="3"/>
  <c r="P56" i="3" s="1"/>
  <c r="AN53" i="3"/>
  <c r="AU54" i="3" l="1"/>
  <c r="H55" i="3"/>
  <c r="E56" i="3"/>
  <c r="K55" i="3"/>
  <c r="N55" i="3" s="1"/>
  <c r="BX54" i="3"/>
  <c r="DR54" i="3"/>
  <c r="DU54" i="3" s="1"/>
  <c r="CU54" i="3"/>
  <c r="BY54" i="3"/>
  <c r="CT54" i="3"/>
  <c r="S54" i="3"/>
  <c r="T54" i="3" s="1"/>
  <c r="Q54" i="3" s="1"/>
  <c r="DJ56" i="3"/>
  <c r="CL56" i="3"/>
  <c r="BP56" i="3"/>
  <c r="BQ56" i="3"/>
  <c r="CM56" i="3"/>
  <c r="DK56" i="3"/>
  <c r="O56" i="3"/>
  <c r="G56" i="3"/>
  <c r="DT54" i="3" l="1"/>
  <c r="DQ54" i="3" s="1"/>
  <c r="DV54" i="3" s="1"/>
  <c r="CW54" i="3"/>
  <c r="BZ54" i="3"/>
  <c r="CB54" i="3" s="1"/>
  <c r="U54" i="3"/>
  <c r="V54" i="3"/>
  <c r="CV54" i="3"/>
  <c r="CX54" i="3" s="1"/>
  <c r="CA54" i="3"/>
  <c r="BS56" i="3"/>
  <c r="BR56" i="3"/>
  <c r="BT56" i="3" s="1"/>
  <c r="CN56" i="3"/>
  <c r="CO56" i="3"/>
  <c r="DL56" i="3"/>
  <c r="DM56" i="3"/>
  <c r="CD54" i="3" l="1"/>
  <c r="CY54" i="3"/>
  <c r="CC54" i="3"/>
  <c r="CZ54" i="3"/>
  <c r="DW54" i="3"/>
  <c r="DX54" i="3"/>
  <c r="DI56" i="3"/>
  <c r="DN56" i="3" s="1"/>
  <c r="CK56" i="3"/>
  <c r="CP56" i="3" s="1"/>
  <c r="BU56" i="3"/>
  <c r="BV56" i="3"/>
  <c r="X54" i="3"/>
  <c r="W54" i="3"/>
  <c r="AS55" i="3" l="1"/>
  <c r="AR55" i="3"/>
  <c r="AQ54" i="3"/>
  <c r="DP56" i="3"/>
  <c r="DO56" i="3"/>
  <c r="AP55" i="3"/>
  <c r="AV55" i="3" s="1"/>
  <c r="AL55" i="3"/>
  <c r="CU55" i="3" s="1"/>
  <c r="CQ56" i="3"/>
  <c r="CR56" i="3"/>
  <c r="M56" i="3" l="1"/>
  <c r="L56" i="3"/>
  <c r="AN54" i="3"/>
  <c r="AK55" i="3"/>
  <c r="BX55" i="3" s="1"/>
  <c r="AO55" i="3"/>
  <c r="AU55" i="3" s="1"/>
  <c r="AT54" i="3"/>
  <c r="DS55" i="3"/>
  <c r="S55" i="3"/>
  <c r="BY55" i="3"/>
  <c r="F57" i="3"/>
  <c r="J57" i="3"/>
  <c r="P57" i="3" s="1"/>
  <c r="H56" i="3" l="1"/>
  <c r="K56" i="3"/>
  <c r="N56" i="3" s="1"/>
  <c r="I57" i="3"/>
  <c r="E57" i="3"/>
  <c r="BP57" i="3" s="1"/>
  <c r="CT55" i="3"/>
  <c r="CW55" i="3" s="1"/>
  <c r="CA55" i="3"/>
  <c r="AM55" i="3"/>
  <c r="R55" i="3"/>
  <c r="U55" i="3" s="1"/>
  <c r="DR55" i="3"/>
  <c r="DU55" i="3" s="1"/>
  <c r="BZ55" i="3"/>
  <c r="CB55" i="3" s="1"/>
  <c r="O57" i="3"/>
  <c r="G57" i="3"/>
  <c r="BQ57" i="3"/>
  <c r="DK57" i="3"/>
  <c r="CM57" i="3"/>
  <c r="DJ57" i="3" l="1"/>
  <c r="DL57" i="3" s="1"/>
  <c r="CL57" i="3"/>
  <c r="CN57" i="3" s="1"/>
  <c r="T55" i="3"/>
  <c r="Q55" i="3" s="1"/>
  <c r="CV55" i="3"/>
  <c r="CX55" i="3" s="1"/>
  <c r="CZ55" i="3" s="1"/>
  <c r="CD55" i="3"/>
  <c r="DT55" i="3"/>
  <c r="DQ55" i="3" s="1"/>
  <c r="DV55" i="3" s="1"/>
  <c r="DW55" i="3" s="1"/>
  <c r="CC55" i="3"/>
  <c r="BS57" i="3"/>
  <c r="BR57" i="3"/>
  <c r="BT57" i="3" s="1"/>
  <c r="DM57" i="3" l="1"/>
  <c r="CO57" i="3"/>
  <c r="V55" i="3"/>
  <c r="DX55" i="3"/>
  <c r="DI57" i="3"/>
  <c r="DN57" i="3" s="1"/>
  <c r="CY55" i="3"/>
  <c r="CK57" i="3"/>
  <c r="CP57" i="3" s="1"/>
  <c r="BU57" i="3"/>
  <c r="BV57" i="3"/>
  <c r="W55" i="3" l="1"/>
  <c r="X55" i="3"/>
  <c r="AL56" i="3" s="1"/>
  <c r="S56" i="3" s="1"/>
  <c r="AQ55" i="3"/>
  <c r="AT55" i="3" s="1"/>
  <c r="AR56" i="3"/>
  <c r="DP57" i="3"/>
  <c r="DO57" i="3"/>
  <c r="AP56" i="3"/>
  <c r="AV56" i="3" s="1"/>
  <c r="AN55" i="3"/>
  <c r="AK56" i="3"/>
  <c r="BX56" i="3" s="1"/>
  <c r="AO56" i="3"/>
  <c r="CR57" i="3"/>
  <c r="CQ57" i="3"/>
  <c r="BY56" i="3" l="1"/>
  <c r="BZ56" i="3" s="1"/>
  <c r="CB56" i="3" s="1"/>
  <c r="DS56" i="3"/>
  <c r="CU56" i="3"/>
  <c r="AS56" i="3"/>
  <c r="M57" i="3"/>
  <c r="L57" i="3"/>
  <c r="AM56" i="3"/>
  <c r="CA56" i="3"/>
  <c r="AU56" i="3"/>
  <c r="CT56" i="3"/>
  <c r="DR56" i="3"/>
  <c r="R56" i="3"/>
  <c r="T56" i="3" s="1"/>
  <c r="Q56" i="3" s="1"/>
  <c r="DU56" i="3" l="1"/>
  <c r="CV56" i="3"/>
  <c r="CX56" i="3" s="1"/>
  <c r="CD56" i="3"/>
  <c r="K57" i="3"/>
  <c r="N57" i="3" s="1"/>
  <c r="I58" i="3"/>
  <c r="E58" i="3"/>
  <c r="BP58" i="3" s="1"/>
  <c r="H57" i="3"/>
  <c r="J58" i="3"/>
  <c r="P58" i="3" s="1"/>
  <c r="F58" i="3"/>
  <c r="CM58" i="3" s="1"/>
  <c r="CC56" i="3"/>
  <c r="V56" i="3"/>
  <c r="CW56" i="3"/>
  <c r="CZ56" i="3" s="1"/>
  <c r="U56" i="3"/>
  <c r="DT56" i="3"/>
  <c r="DQ56" i="3" s="1"/>
  <c r="DJ58" i="3"/>
  <c r="CL58" i="3" l="1"/>
  <c r="G58" i="3"/>
  <c r="DK58" i="3"/>
  <c r="DL58" i="3" s="1"/>
  <c r="BQ58" i="3"/>
  <c r="BS58" i="3" s="1"/>
  <c r="O58" i="3"/>
  <c r="CY56" i="3"/>
  <c r="X56" i="3"/>
  <c r="W56" i="3"/>
  <c r="DV56" i="3"/>
  <c r="DW56" i="3" s="1"/>
  <c r="CO58" i="3"/>
  <c r="CN58" i="3"/>
  <c r="DM58" i="3" l="1"/>
  <c r="AR57" i="3"/>
  <c r="BR58" i="3"/>
  <c r="BT58" i="3" s="1"/>
  <c r="BV58" i="3" s="1"/>
  <c r="AO57" i="3"/>
  <c r="AU57" i="3" s="1"/>
  <c r="AK57" i="3"/>
  <c r="CT57" i="3" s="1"/>
  <c r="DX56" i="3"/>
  <c r="DI58" i="3"/>
  <c r="DN58" i="3" s="1"/>
  <c r="CK58" i="3"/>
  <c r="CP58" i="3" s="1"/>
  <c r="AN56" i="3" l="1"/>
  <c r="AS57" i="3"/>
  <c r="AQ56" i="3"/>
  <c r="AT56" i="3" s="1"/>
  <c r="BU58" i="3"/>
  <c r="DR57" i="3"/>
  <c r="R57" i="3"/>
  <c r="BX57" i="3"/>
  <c r="AP57" i="3"/>
  <c r="AM57" i="3" s="1"/>
  <c r="AL57" i="3"/>
  <c r="CU57" i="3" s="1"/>
  <c r="CW57" i="3" s="1"/>
  <c r="DP58" i="3"/>
  <c r="DO58" i="3"/>
  <c r="CQ58" i="3"/>
  <c r="CR58" i="3"/>
  <c r="L58" i="3" l="1"/>
  <c r="I59" i="3" s="1"/>
  <c r="M58" i="3"/>
  <c r="AV57" i="3"/>
  <c r="BY57" i="3"/>
  <c r="BZ57" i="3" s="1"/>
  <c r="CB57" i="3" s="1"/>
  <c r="S57" i="3"/>
  <c r="T57" i="3" s="1"/>
  <c r="Q57" i="3" s="1"/>
  <c r="CV57" i="3"/>
  <c r="CX57" i="3" s="1"/>
  <c r="CY57" i="3" s="1"/>
  <c r="DS57" i="3"/>
  <c r="DT57" i="3" s="1"/>
  <c r="E59" i="3" l="1"/>
  <c r="H58" i="3"/>
  <c r="K58" i="3"/>
  <c r="N58" i="3" s="1"/>
  <c r="F59" i="3"/>
  <c r="J59" i="3"/>
  <c r="P59" i="3" s="1"/>
  <c r="U57" i="3"/>
  <c r="CA57" i="3"/>
  <c r="CC57" i="3" s="1"/>
  <c r="CZ57" i="3"/>
  <c r="DU57" i="3"/>
  <c r="V57" i="3"/>
  <c r="DQ57" i="3"/>
  <c r="DV57" i="3" s="1"/>
  <c r="O59" i="3"/>
  <c r="CM59" i="3"/>
  <c r="DK59" i="3"/>
  <c r="BQ59" i="3"/>
  <c r="DJ59" i="3"/>
  <c r="CL59" i="3"/>
  <c r="BP59" i="3"/>
  <c r="G59" i="3" l="1"/>
  <c r="CD57" i="3"/>
  <c r="X57" i="3"/>
  <c r="W57" i="3"/>
  <c r="DW57" i="3"/>
  <c r="DX57" i="3"/>
  <c r="AS58" i="3" s="1"/>
  <c r="CN59" i="3"/>
  <c r="CO59" i="3"/>
  <c r="BS59" i="3"/>
  <c r="BR59" i="3"/>
  <c r="BT59" i="3" s="1"/>
  <c r="DL59" i="3"/>
  <c r="DM59" i="3"/>
  <c r="AR58" i="3" l="1"/>
  <c r="AQ57" i="3"/>
  <c r="AT57" i="3" s="1"/>
  <c r="AK58" i="3"/>
  <c r="DR58" i="3" s="1"/>
  <c r="AL58" i="3"/>
  <c r="S58" i="3" s="1"/>
  <c r="AP58" i="3"/>
  <c r="AV58" i="3" s="1"/>
  <c r="AN57" i="3"/>
  <c r="DI59" i="3"/>
  <c r="DN59" i="3" s="1"/>
  <c r="BV59" i="3"/>
  <c r="BU59" i="3"/>
  <c r="CK59" i="3"/>
  <c r="CP59" i="3" s="1"/>
  <c r="CU58" i="3" l="1"/>
  <c r="BY58" i="3"/>
  <c r="R58" i="3"/>
  <c r="T58" i="3" s="1"/>
  <c r="Q58" i="3" s="1"/>
  <c r="CT58" i="3"/>
  <c r="BX58" i="3"/>
  <c r="AO58" i="3"/>
  <c r="AU58" i="3" s="1"/>
  <c r="DS58" i="3"/>
  <c r="DU58" i="3" s="1"/>
  <c r="AM58" i="3"/>
  <c r="DO59" i="3"/>
  <c r="DP59" i="3"/>
  <c r="CQ59" i="3"/>
  <c r="CR59" i="3"/>
  <c r="M59" i="3" s="1"/>
  <c r="CW58" i="3"/>
  <c r="CV58" i="3"/>
  <c r="CX58" i="3" s="1"/>
  <c r="BZ58" i="3"/>
  <c r="CB58" i="3" s="1"/>
  <c r="CA58" i="3"/>
  <c r="U58" i="3" l="1"/>
  <c r="DT58" i="3"/>
  <c r="DQ58" i="3" s="1"/>
  <c r="DV58" i="3" s="1"/>
  <c r="L59" i="3"/>
  <c r="E60" i="3" s="1"/>
  <c r="V58" i="3"/>
  <c r="F60" i="3"/>
  <c r="J60" i="3"/>
  <c r="P60" i="3" s="1"/>
  <c r="CD58" i="3"/>
  <c r="CC58" i="3"/>
  <c r="CZ58" i="3"/>
  <c r="CY58" i="3"/>
  <c r="K59" i="3" l="1"/>
  <c r="N59" i="3" s="1"/>
  <c r="I60" i="3"/>
  <c r="O60" i="3" s="1"/>
  <c r="H59" i="3"/>
  <c r="DX58" i="3"/>
  <c r="DW58" i="3"/>
  <c r="DJ60" i="3"/>
  <c r="BP60" i="3"/>
  <c r="CL60" i="3"/>
  <c r="BQ60" i="3"/>
  <c r="DK60" i="3"/>
  <c r="CM60" i="3"/>
  <c r="X58" i="3"/>
  <c r="W58" i="3"/>
  <c r="AS59" i="3" l="1"/>
  <c r="AR59" i="3"/>
  <c r="G60" i="3"/>
  <c r="AP59" i="3"/>
  <c r="AV59" i="3" s="1"/>
  <c r="CO60" i="3"/>
  <c r="CN60" i="3"/>
  <c r="BR60" i="3"/>
  <c r="BT60" i="3" s="1"/>
  <c r="BS60" i="3"/>
  <c r="DL60" i="3"/>
  <c r="DM60" i="3"/>
  <c r="AK59" i="3"/>
  <c r="DR59" i="3" s="1"/>
  <c r="AO59" i="3"/>
  <c r="AQ58" i="3" l="1"/>
  <c r="AT58" i="3" s="1"/>
  <c r="AN58" i="3"/>
  <c r="AM59" i="3"/>
  <c r="AL59" i="3"/>
  <c r="BY59" i="3" s="1"/>
  <c r="DI60" i="3"/>
  <c r="DN60" i="3" s="1"/>
  <c r="AU59" i="3"/>
  <c r="BX59" i="3"/>
  <c r="R59" i="3"/>
  <c r="CT59" i="3"/>
  <c r="BV60" i="3"/>
  <c r="BU60" i="3"/>
  <c r="CK60" i="3"/>
  <c r="CP60" i="3" s="1"/>
  <c r="CA59" i="3" l="1"/>
  <c r="DS59" i="3"/>
  <c r="DT59" i="3" s="1"/>
  <c r="DQ59" i="3" s="1"/>
  <c r="DV59" i="3" s="1"/>
  <c r="CU59" i="3"/>
  <c r="CV59" i="3" s="1"/>
  <c r="CX59" i="3" s="1"/>
  <c r="BZ59" i="3"/>
  <c r="S59" i="3"/>
  <c r="T59" i="3" s="1"/>
  <c r="Q59" i="3" s="1"/>
  <c r="DP60" i="3"/>
  <c r="DO60" i="3"/>
  <c r="CQ60" i="3"/>
  <c r="CR60" i="3"/>
  <c r="CB59" i="3" l="1"/>
  <c r="CC59" i="3" s="1"/>
  <c r="CW59" i="3"/>
  <c r="CZ59" i="3" s="1"/>
  <c r="M60" i="3"/>
  <c r="L60" i="3"/>
  <c r="CD59" i="3"/>
  <c r="DU59" i="3"/>
  <c r="DW59" i="3" s="1"/>
  <c r="U59" i="3"/>
  <c r="J61" i="3"/>
  <c r="P61" i="3" s="1"/>
  <c r="V59" i="3"/>
  <c r="CY59" i="3" l="1"/>
  <c r="DX59" i="3"/>
  <c r="K60" i="3"/>
  <c r="N60" i="3" s="1"/>
  <c r="I61" i="3"/>
  <c r="F61" i="3"/>
  <c r="BQ61" i="3" s="1"/>
  <c r="H60" i="3"/>
  <c r="E61" i="3"/>
  <c r="CL61" i="3" s="1"/>
  <c r="G61" i="3"/>
  <c r="W59" i="3"/>
  <c r="AQ59" i="3" s="1"/>
  <c r="X59" i="3"/>
  <c r="AS60" i="3" l="1"/>
  <c r="AR60" i="3"/>
  <c r="CM61" i="3"/>
  <c r="CN61" i="3" s="1"/>
  <c r="DK61" i="3"/>
  <c r="O61" i="3"/>
  <c r="DJ61" i="3"/>
  <c r="AO60" i="3"/>
  <c r="AU60" i="3" s="1"/>
  <c r="BP61" i="3"/>
  <c r="BS61" i="3" s="1"/>
  <c r="AK60" i="3"/>
  <c r="CT60" i="3" s="1"/>
  <c r="AT59" i="3"/>
  <c r="AN59" i="3"/>
  <c r="AP60" i="3"/>
  <c r="AV60" i="3" s="1"/>
  <c r="AL60" i="3"/>
  <c r="BY60" i="3" s="1"/>
  <c r="CO61" i="3"/>
  <c r="DM61" i="3" l="1"/>
  <c r="DL61" i="3"/>
  <c r="DI61" i="3" s="1"/>
  <c r="DN61" i="3" s="1"/>
  <c r="BR61" i="3"/>
  <c r="BT61" i="3" s="1"/>
  <c r="BU61" i="3" s="1"/>
  <c r="CU60" i="3"/>
  <c r="CW60" i="3" s="1"/>
  <c r="DR60" i="3"/>
  <c r="R60" i="3"/>
  <c r="BX60" i="3"/>
  <c r="BZ60" i="3" s="1"/>
  <c r="CB60" i="3" s="1"/>
  <c r="AM60" i="3"/>
  <c r="S60" i="3"/>
  <c r="DS60" i="3"/>
  <c r="CK61" i="3"/>
  <c r="CP61" i="3" s="1"/>
  <c r="BV61" i="3" l="1"/>
  <c r="DT60" i="3"/>
  <c r="DQ60" i="3" s="1"/>
  <c r="U60" i="3"/>
  <c r="CV60" i="3"/>
  <c r="CX60" i="3" s="1"/>
  <c r="CZ60" i="3" s="1"/>
  <c r="CA60" i="3"/>
  <c r="CC60" i="3" s="1"/>
  <c r="T60" i="3"/>
  <c r="Q60" i="3" s="1"/>
  <c r="DU60" i="3"/>
  <c r="DV60" i="3"/>
  <c r="DO61" i="3"/>
  <c r="DP61" i="3"/>
  <c r="CR61" i="3"/>
  <c r="CQ61" i="3"/>
  <c r="L61" i="3" l="1"/>
  <c r="I62" i="3" s="1"/>
  <c r="M61" i="3"/>
  <c r="J62" i="3" s="1"/>
  <c r="P62" i="3" s="1"/>
  <c r="CD60" i="3"/>
  <c r="V60" i="3"/>
  <c r="CY60" i="3"/>
  <c r="K61" i="3"/>
  <c r="N61" i="3" s="1"/>
  <c r="DX60" i="3"/>
  <c r="DW60" i="3"/>
  <c r="E62" i="3"/>
  <c r="F62" i="3" l="1"/>
  <c r="CM62" i="3" s="1"/>
  <c r="H61" i="3"/>
  <c r="X60" i="3"/>
  <c r="AS61" i="3" s="1"/>
  <c r="W60" i="3"/>
  <c r="AR61" i="3" s="1"/>
  <c r="DJ62" i="3"/>
  <c r="CL62" i="3"/>
  <c r="BP62" i="3"/>
  <c r="O62" i="3"/>
  <c r="G62" i="3"/>
  <c r="BQ62" i="3" l="1"/>
  <c r="BR62" i="3" s="1"/>
  <c r="BT62" i="3" s="1"/>
  <c r="DK62" i="3"/>
  <c r="AQ60" i="3"/>
  <c r="AT60" i="3" s="1"/>
  <c r="AO61" i="3"/>
  <c r="AU61" i="3" s="1"/>
  <c r="AK61" i="3"/>
  <c r="BX61" i="3" s="1"/>
  <c r="AN60" i="3"/>
  <c r="AL61" i="3"/>
  <c r="BY61" i="3" s="1"/>
  <c r="AP61" i="3"/>
  <c r="AV61" i="3" s="1"/>
  <c r="BS62" i="3"/>
  <c r="CO62" i="3"/>
  <c r="CN62" i="3"/>
  <c r="DM62" i="3"/>
  <c r="DL62" i="3"/>
  <c r="AM61" i="3" l="1"/>
  <c r="R61" i="3"/>
  <c r="DR61" i="3"/>
  <c r="CT61" i="3"/>
  <c r="DS61" i="3"/>
  <c r="DU61" i="3" s="1"/>
  <c r="S61" i="3"/>
  <c r="CU61" i="3"/>
  <c r="CW61" i="3" s="1"/>
  <c r="DI62" i="3"/>
  <c r="DN62" i="3" s="1"/>
  <c r="CK62" i="3"/>
  <c r="CP62" i="3" s="1"/>
  <c r="BU62" i="3"/>
  <c r="BV62" i="3"/>
  <c r="BZ61" i="3"/>
  <c r="CB61" i="3" s="1"/>
  <c r="CA61" i="3"/>
  <c r="DT61" i="3" l="1"/>
  <c r="DQ61" i="3" s="1"/>
  <c r="T61" i="3"/>
  <c r="Q61" i="3" s="1"/>
  <c r="U61" i="3"/>
  <c r="CV61" i="3"/>
  <c r="CX61" i="3" s="1"/>
  <c r="CY61" i="3" s="1"/>
  <c r="DV61" i="3"/>
  <c r="DP62" i="3"/>
  <c r="DO62" i="3"/>
  <c r="CR62" i="3"/>
  <c r="CQ62" i="3"/>
  <c r="CC61" i="3"/>
  <c r="CD61" i="3"/>
  <c r="V61" i="3" l="1"/>
  <c r="M62" i="3"/>
  <c r="J63" i="3" s="1"/>
  <c r="P63" i="3" s="1"/>
  <c r="L62" i="3"/>
  <c r="CZ61" i="3"/>
  <c r="DX61" i="3"/>
  <c r="DW61" i="3"/>
  <c r="F63" i="3"/>
  <c r="H62" i="3"/>
  <c r="X61" i="3" l="1"/>
  <c r="AS62" i="3" s="1"/>
  <c r="W61" i="3"/>
  <c r="AR62" i="3" s="1"/>
  <c r="K62" i="3"/>
  <c r="N62" i="3" s="1"/>
  <c r="I63" i="3"/>
  <c r="G63" i="3" s="1"/>
  <c r="E63" i="3"/>
  <c r="CL63" i="3" s="1"/>
  <c r="AP62" i="3"/>
  <c r="CM63" i="3"/>
  <c r="BQ63" i="3"/>
  <c r="DK63" i="3"/>
  <c r="AL62" i="3"/>
  <c r="BP63" i="3" l="1"/>
  <c r="DJ63" i="3"/>
  <c r="DM63" i="3" s="1"/>
  <c r="AQ61" i="3"/>
  <c r="AT61" i="3" s="1"/>
  <c r="O63" i="3"/>
  <c r="AK62" i="3"/>
  <c r="DR62" i="3" s="1"/>
  <c r="AN61" i="3"/>
  <c r="AO62" i="3"/>
  <c r="AM62" i="3" s="1"/>
  <c r="CN63" i="3"/>
  <c r="CO63" i="3"/>
  <c r="BS63" i="3"/>
  <c r="BR63" i="3"/>
  <c r="BT63" i="3" s="1"/>
  <c r="DL63" i="3"/>
  <c r="CU62" i="3"/>
  <c r="DS62" i="3"/>
  <c r="BY62" i="3"/>
  <c r="S62" i="3"/>
  <c r="AV62" i="3"/>
  <c r="CT62" i="3" l="1"/>
  <c r="CV62" i="3" s="1"/>
  <c r="CX62" i="3" s="1"/>
  <c r="R62" i="3"/>
  <c r="T62" i="3" s="1"/>
  <c r="Q62" i="3" s="1"/>
  <c r="BX62" i="3"/>
  <c r="BZ62" i="3" s="1"/>
  <c r="CB62" i="3" s="1"/>
  <c r="AU62" i="3"/>
  <c r="DI63" i="3"/>
  <c r="DN63" i="3" s="1"/>
  <c r="BU63" i="3"/>
  <c r="BV63" i="3"/>
  <c r="CK63" i="3"/>
  <c r="CP63" i="3" s="1"/>
  <c r="CW62" i="3"/>
  <c r="DT62" i="3"/>
  <c r="DQ62" i="3" s="1"/>
  <c r="DU62" i="3"/>
  <c r="CA62" i="3" l="1"/>
  <c r="CD62" i="3" s="1"/>
  <c r="U62" i="3"/>
  <c r="V62" i="3"/>
  <c r="DV62" i="3"/>
  <c r="DO63" i="3"/>
  <c r="DP63" i="3"/>
  <c r="CR63" i="3"/>
  <c r="CQ63" i="3"/>
  <c r="CC62" i="3"/>
  <c r="CZ62" i="3"/>
  <c r="CY62" i="3"/>
  <c r="M63" i="3" l="1"/>
  <c r="L63" i="3"/>
  <c r="DW62" i="3"/>
  <c r="DX62" i="3"/>
  <c r="J64" i="3"/>
  <c r="P64" i="3" s="1"/>
  <c r="F64" i="3"/>
  <c r="H63" i="3"/>
  <c r="W62" i="3"/>
  <c r="X62" i="3"/>
  <c r="AS63" i="3" l="1"/>
  <c r="AR63" i="3"/>
  <c r="K63" i="3"/>
  <c r="N63" i="3" s="1"/>
  <c r="I64" i="3"/>
  <c r="G64" i="3" s="1"/>
  <c r="E64" i="3"/>
  <c r="BP64" i="3" s="1"/>
  <c r="AL63" i="3"/>
  <c r="CM64" i="3"/>
  <c r="BQ64" i="3"/>
  <c r="DK64" i="3"/>
  <c r="AN62" i="3"/>
  <c r="DJ64" i="3" l="1"/>
  <c r="CL64" i="3"/>
  <c r="AP63" i="3"/>
  <c r="AV63" i="3" s="1"/>
  <c r="AO63" i="3"/>
  <c r="AQ62" i="3"/>
  <c r="AT62" i="3" s="1"/>
  <c r="O64" i="3"/>
  <c r="AK63" i="3"/>
  <c r="R63" i="3" s="1"/>
  <c r="BR64" i="3"/>
  <c r="BT64" i="3" s="1"/>
  <c r="BS64" i="3"/>
  <c r="DL64" i="3"/>
  <c r="DM64" i="3"/>
  <c r="CN64" i="3"/>
  <c r="CO64" i="3"/>
  <c r="AU63" i="3"/>
  <c r="BY63" i="3"/>
  <c r="CU63" i="3"/>
  <c r="DS63" i="3"/>
  <c r="S63" i="3"/>
  <c r="AM63" i="3" l="1"/>
  <c r="BX63" i="3"/>
  <c r="BZ63" i="3" s="1"/>
  <c r="CB63" i="3" s="1"/>
  <c r="DR63" i="3"/>
  <c r="DU63" i="3" s="1"/>
  <c r="CT63" i="3"/>
  <c r="CV63" i="3" s="1"/>
  <c r="CX63" i="3" s="1"/>
  <c r="DI64" i="3"/>
  <c r="DN64" i="3" s="1"/>
  <c r="CK64" i="3"/>
  <c r="CP64" i="3" s="1"/>
  <c r="BU64" i="3"/>
  <c r="BV64" i="3"/>
  <c r="U63" i="3"/>
  <c r="T63" i="3"/>
  <c r="Q63" i="3" s="1"/>
  <c r="CA63" i="3"/>
  <c r="CW63" i="3" l="1"/>
  <c r="DT63" i="3"/>
  <c r="DQ63" i="3" s="1"/>
  <c r="DV63" i="3" s="1"/>
  <c r="V63" i="3"/>
  <c r="DP64" i="3"/>
  <c r="DO64" i="3"/>
  <c r="CR64" i="3"/>
  <c r="CQ64" i="3"/>
  <c r="CC63" i="3"/>
  <c r="CD63" i="3"/>
  <c r="CZ63" i="3"/>
  <c r="CY63" i="3"/>
  <c r="M64" i="3" l="1"/>
  <c r="L64" i="3"/>
  <c r="E65" i="3" s="1"/>
  <c r="DW63" i="3"/>
  <c r="DX63" i="3"/>
  <c r="X63" i="3"/>
  <c r="W63" i="3"/>
  <c r="AS64" i="3" l="1"/>
  <c r="AR64" i="3"/>
  <c r="H64" i="3"/>
  <c r="K64" i="3"/>
  <c r="N64" i="3" s="1"/>
  <c r="I65" i="3"/>
  <c r="O65" i="3" s="1"/>
  <c r="J65" i="3"/>
  <c r="P65" i="3" s="1"/>
  <c r="F65" i="3"/>
  <c r="DK65" i="3" s="1"/>
  <c r="AL64" i="3"/>
  <c r="BY64" i="3" s="1"/>
  <c r="DJ65" i="3"/>
  <c r="BP65" i="3"/>
  <c r="CL65" i="3"/>
  <c r="G65" i="3" l="1"/>
  <c r="AQ63" i="3"/>
  <c r="BQ65" i="3"/>
  <c r="BR65" i="3" s="1"/>
  <c r="BT65" i="3" s="1"/>
  <c r="CM65" i="3"/>
  <c r="CN65" i="3" s="1"/>
  <c r="AK64" i="3"/>
  <c r="BX64" i="3" s="1"/>
  <c r="AN63" i="3"/>
  <c r="AO64" i="3"/>
  <c r="AU64" i="3" s="1"/>
  <c r="AT63" i="3"/>
  <c r="CU64" i="3"/>
  <c r="S64" i="3"/>
  <c r="DS64" i="3"/>
  <c r="AP64" i="3"/>
  <c r="AV64" i="3" s="1"/>
  <c r="DL65" i="3"/>
  <c r="DM65" i="3"/>
  <c r="BS65" i="3" l="1"/>
  <c r="BU65" i="3" s="1"/>
  <c r="CO65" i="3"/>
  <c r="R64" i="3"/>
  <c r="U64" i="3" s="1"/>
  <c r="CT64" i="3"/>
  <c r="CV64" i="3" s="1"/>
  <c r="CX64" i="3" s="1"/>
  <c r="DR64" i="3"/>
  <c r="DU64" i="3" s="1"/>
  <c r="AM64" i="3"/>
  <c r="DI65" i="3"/>
  <c r="DN65" i="3" s="1"/>
  <c r="CK65" i="3"/>
  <c r="CP65" i="3" s="1"/>
  <c r="CA64" i="3"/>
  <c r="BZ64" i="3"/>
  <c r="CB64" i="3" s="1"/>
  <c r="T64" i="3" l="1"/>
  <c r="Q64" i="3" s="1"/>
  <c r="BV65" i="3"/>
  <c r="DT64" i="3"/>
  <c r="DQ64" i="3" s="1"/>
  <c r="DV64" i="3" s="1"/>
  <c r="CW64" i="3"/>
  <c r="CY64" i="3" s="1"/>
  <c r="V64" i="3"/>
  <c r="DO65" i="3"/>
  <c r="DP65" i="3"/>
  <c r="CQ65" i="3"/>
  <c r="CR65" i="3"/>
  <c r="CD64" i="3"/>
  <c r="CC64" i="3"/>
  <c r="L65" i="3" l="1"/>
  <c r="I66" i="3" s="1"/>
  <c r="M65" i="3"/>
  <c r="F66" i="3" s="1"/>
  <c r="CZ64" i="3"/>
  <c r="K65" i="3"/>
  <c r="N65" i="3" s="1"/>
  <c r="DW64" i="3"/>
  <c r="DX64" i="3"/>
  <c r="E66" i="3"/>
  <c r="H65" i="3"/>
  <c r="W64" i="3"/>
  <c r="X64" i="3"/>
  <c r="J66" i="3" l="1"/>
  <c r="P66" i="3" s="1"/>
  <c r="AR65" i="3"/>
  <c r="AS65" i="3"/>
  <c r="O66" i="3"/>
  <c r="CM66" i="3"/>
  <c r="DK66" i="3"/>
  <c r="BQ66" i="3"/>
  <c r="DJ66" i="3"/>
  <c r="BP66" i="3"/>
  <c r="CL66" i="3"/>
  <c r="AL65" i="3"/>
  <c r="S65" i="3" s="1"/>
  <c r="AP65" i="3"/>
  <c r="AV65" i="3" s="1"/>
  <c r="AN64" i="3"/>
  <c r="G66" i="3" l="1"/>
  <c r="AK65" i="3"/>
  <c r="CT65" i="3" s="1"/>
  <c r="AQ64" i="3"/>
  <c r="AT64" i="3" s="1"/>
  <c r="AO65" i="3"/>
  <c r="AU65" i="3" s="1"/>
  <c r="CO66" i="3"/>
  <c r="CN66" i="3"/>
  <c r="BR66" i="3"/>
  <c r="BT66" i="3" s="1"/>
  <c r="BS66" i="3"/>
  <c r="DL66" i="3"/>
  <c r="DM66" i="3"/>
  <c r="BY65" i="3"/>
  <c r="DS65" i="3"/>
  <c r="CU65" i="3"/>
  <c r="CW65" i="3" s="1"/>
  <c r="AM65" i="3" l="1"/>
  <c r="BX65" i="3"/>
  <c r="BZ65" i="3" s="1"/>
  <c r="CB65" i="3" s="1"/>
  <c r="R65" i="3"/>
  <c r="T65" i="3" s="1"/>
  <c r="Q65" i="3" s="1"/>
  <c r="V65" i="3" s="1"/>
  <c r="DR65" i="3"/>
  <c r="DU65" i="3" s="1"/>
  <c r="DI66" i="3"/>
  <c r="DN66" i="3" s="1"/>
  <c r="BV66" i="3"/>
  <c r="BU66" i="3"/>
  <c r="CK66" i="3"/>
  <c r="CP66" i="3" s="1"/>
  <c r="CV65" i="3"/>
  <c r="CA65" i="3" l="1"/>
  <c r="DT65" i="3"/>
  <c r="DQ65" i="3" s="1"/>
  <c r="DV65" i="3" s="1"/>
  <c r="DX65" i="3" s="1"/>
  <c r="U65" i="3"/>
  <c r="W65" i="3" s="1"/>
  <c r="CD65" i="3"/>
  <c r="DO66" i="3"/>
  <c r="DP66" i="3"/>
  <c r="CX65" i="3"/>
  <c r="CY65" i="3" s="1"/>
  <c r="CR66" i="3"/>
  <c r="CQ66" i="3"/>
  <c r="CC65" i="3"/>
  <c r="X65" i="3" l="1"/>
  <c r="DW65" i="3"/>
  <c r="AR66" i="3" s="1"/>
  <c r="L66" i="3"/>
  <c r="I67" i="3" s="1"/>
  <c r="M66" i="3"/>
  <c r="J67" i="3" s="1"/>
  <c r="P67" i="3" s="1"/>
  <c r="CZ65" i="3"/>
  <c r="AP66" i="3" s="1"/>
  <c r="F67" i="3"/>
  <c r="E67" i="3" l="1"/>
  <c r="K66" i="3"/>
  <c r="N66" i="3" s="1"/>
  <c r="H66" i="3"/>
  <c r="AS66" i="3"/>
  <c r="AQ65" i="3"/>
  <c r="AT65" i="3" s="1"/>
  <c r="AL66" i="3"/>
  <c r="DS66" i="3" s="1"/>
  <c r="AK66" i="3"/>
  <c r="R66" i="3" s="1"/>
  <c r="O67" i="3"/>
  <c r="G67" i="3"/>
  <c r="AO66" i="3"/>
  <c r="AM66" i="3" s="1"/>
  <c r="CL67" i="3"/>
  <c r="BP67" i="3"/>
  <c r="DJ67" i="3"/>
  <c r="AN65" i="3"/>
  <c r="CM67" i="3"/>
  <c r="BQ67" i="3"/>
  <c r="DK67" i="3"/>
  <c r="AV66" i="3"/>
  <c r="BX66" i="3" l="1"/>
  <c r="CT66" i="3"/>
  <c r="DR66" i="3"/>
  <c r="DU66" i="3" s="1"/>
  <c r="S66" i="3"/>
  <c r="U66" i="3" s="1"/>
  <c r="BY66" i="3"/>
  <c r="CU66" i="3"/>
  <c r="CV66" i="3" s="1"/>
  <c r="CX66" i="3" s="1"/>
  <c r="BS67" i="3"/>
  <c r="BR67" i="3"/>
  <c r="BT67" i="3" s="1"/>
  <c r="CO67" i="3"/>
  <c r="CN67" i="3"/>
  <c r="DM67" i="3"/>
  <c r="DL67" i="3"/>
  <c r="AU66" i="3"/>
  <c r="CA66" i="3"/>
  <c r="BZ66" i="3"/>
  <c r="CB66" i="3" s="1"/>
  <c r="DT66" i="3"/>
  <c r="DQ66" i="3" s="1"/>
  <c r="CW66" i="3" l="1"/>
  <c r="CY66" i="3" s="1"/>
  <c r="T66" i="3"/>
  <c r="Q66" i="3" s="1"/>
  <c r="DV66" i="3"/>
  <c r="DI67" i="3"/>
  <c r="DN67" i="3" s="1"/>
  <c r="CK67" i="3"/>
  <c r="CP67" i="3" s="1"/>
  <c r="BU67" i="3"/>
  <c r="BV67" i="3"/>
  <c r="CC66" i="3"/>
  <c r="CD66" i="3"/>
  <c r="CZ66" i="3"/>
  <c r="V66" i="3" l="1"/>
  <c r="DW66" i="3"/>
  <c r="DX66" i="3"/>
  <c r="DP67" i="3"/>
  <c r="DO67" i="3"/>
  <c r="CQ67" i="3"/>
  <c r="CR67" i="3"/>
  <c r="M67" i="3" s="1"/>
  <c r="L67" i="3" l="1"/>
  <c r="I68" i="3" s="1"/>
  <c r="W66" i="3"/>
  <c r="AR67" i="3" s="1"/>
  <c r="X66" i="3"/>
  <c r="AS67" i="3" s="1"/>
  <c r="K67" i="3"/>
  <c r="N67" i="3" s="1"/>
  <c r="F68" i="3"/>
  <c r="AL67" i="3"/>
  <c r="H67" i="3"/>
  <c r="E68" i="3"/>
  <c r="AQ66" i="3" l="1"/>
  <c r="AT66" i="3" s="1"/>
  <c r="AK67" i="3"/>
  <c r="CT67" i="3" s="1"/>
  <c r="AO67" i="3"/>
  <c r="AU67" i="3" s="1"/>
  <c r="J68" i="3"/>
  <c r="P68" i="3" s="1"/>
  <c r="AP67" i="3"/>
  <c r="AV67" i="3" s="1"/>
  <c r="AN66" i="3"/>
  <c r="O68" i="3"/>
  <c r="DK68" i="3"/>
  <c r="CM68" i="3"/>
  <c r="BQ68" i="3"/>
  <c r="DJ68" i="3"/>
  <c r="BP68" i="3"/>
  <c r="CL68" i="3"/>
  <c r="CU67" i="3"/>
  <c r="BY67" i="3"/>
  <c r="DS67" i="3"/>
  <c r="S67" i="3"/>
  <c r="DR67" i="3"/>
  <c r="BX67" i="3"/>
  <c r="R67" i="3"/>
  <c r="G68" i="3" l="1"/>
  <c r="AM67" i="3"/>
  <c r="CN68" i="3"/>
  <c r="CO68" i="3"/>
  <c r="DL68" i="3"/>
  <c r="DM68" i="3"/>
  <c r="BS68" i="3"/>
  <c r="BR68" i="3"/>
  <c r="BT68" i="3" s="1"/>
  <c r="CW67" i="3"/>
  <c r="CV67" i="3"/>
  <c r="CX67" i="3" s="1"/>
  <c r="T67" i="3"/>
  <c r="Q67" i="3" s="1"/>
  <c r="U67" i="3"/>
  <c r="CA67" i="3"/>
  <c r="BZ67" i="3"/>
  <c r="CB67" i="3" s="1"/>
  <c r="DT67" i="3"/>
  <c r="DQ67" i="3" s="1"/>
  <c r="DU67" i="3"/>
  <c r="V67" i="3" l="1"/>
  <c r="DV67" i="3"/>
  <c r="DI68" i="3"/>
  <c r="DN68" i="3" s="1"/>
  <c r="BV68" i="3"/>
  <c r="BU68" i="3"/>
  <c r="CK68" i="3"/>
  <c r="CP68" i="3" s="1"/>
  <c r="CY67" i="3"/>
  <c r="CZ67" i="3"/>
  <c r="CC67" i="3"/>
  <c r="CD67" i="3"/>
  <c r="DX67" i="3" l="1"/>
  <c r="DW67" i="3"/>
  <c r="DP68" i="3"/>
  <c r="DO68" i="3"/>
  <c r="CQ68" i="3"/>
  <c r="CR68" i="3"/>
  <c r="W67" i="3"/>
  <c r="X67" i="3"/>
  <c r="AS68" i="3" s="1"/>
  <c r="M68" i="3" l="1"/>
  <c r="F69" i="3" s="1"/>
  <c r="AR68" i="3"/>
  <c r="L68" i="3"/>
  <c r="AQ67" i="3"/>
  <c r="J69" i="3" l="1"/>
  <c r="H68" i="3"/>
  <c r="E69" i="3"/>
  <c r="K68" i="3"/>
  <c r="N68" i="3" s="1"/>
  <c r="I69" i="3"/>
  <c r="O69" i="3" s="1"/>
  <c r="AT67" i="3"/>
  <c r="AK68" i="3"/>
  <c r="BX68" i="3" s="1"/>
  <c r="AO68" i="3"/>
  <c r="AU68" i="3" s="1"/>
  <c r="AN67" i="3"/>
  <c r="AL68" i="3"/>
  <c r="BY68" i="3" s="1"/>
  <c r="AP68" i="3"/>
  <c r="CL69" i="3"/>
  <c r="BP69" i="3"/>
  <c r="DJ69" i="3"/>
  <c r="DK69" i="3"/>
  <c r="BQ69" i="3"/>
  <c r="CM69" i="3"/>
  <c r="P69" i="3"/>
  <c r="G69" i="3" l="1"/>
  <c r="AM68" i="3"/>
  <c r="DR68" i="3"/>
  <c r="R68" i="3"/>
  <c r="CT68" i="3"/>
  <c r="AV68" i="3"/>
  <c r="S68" i="3"/>
  <c r="DS68" i="3"/>
  <c r="DT68" i="3" s="1"/>
  <c r="DQ68" i="3" s="1"/>
  <c r="CU68" i="3"/>
  <c r="DL69" i="3"/>
  <c r="DM69" i="3"/>
  <c r="BS69" i="3"/>
  <c r="BR69" i="3"/>
  <c r="BT69" i="3" s="1"/>
  <c r="CN69" i="3"/>
  <c r="CO69" i="3"/>
  <c r="BZ68" i="3"/>
  <c r="CB68" i="3" s="1"/>
  <c r="CA68" i="3"/>
  <c r="CV68" i="3" l="1"/>
  <c r="CX68" i="3" s="1"/>
  <c r="T68" i="3"/>
  <c r="Q68" i="3" s="1"/>
  <c r="U68" i="3"/>
  <c r="CW68" i="3"/>
  <c r="DU68" i="3"/>
  <c r="V68" i="3"/>
  <c r="DV68" i="3"/>
  <c r="DI69" i="3"/>
  <c r="DN69" i="3" s="1"/>
  <c r="BU69" i="3"/>
  <c r="BV69" i="3"/>
  <c r="CK69" i="3"/>
  <c r="CP69" i="3" s="1"/>
  <c r="CC68" i="3"/>
  <c r="CD68" i="3"/>
  <c r="CY68" i="3" l="1"/>
  <c r="CZ68" i="3"/>
  <c r="DW68" i="3"/>
  <c r="DX68" i="3"/>
  <c r="DP69" i="3"/>
  <c r="DO69" i="3"/>
  <c r="CR69" i="3"/>
  <c r="M69" i="3" s="1"/>
  <c r="CQ69" i="3"/>
  <c r="X68" i="3"/>
  <c r="W68" i="3"/>
  <c r="L69" i="3" l="1"/>
  <c r="I70" i="3" s="1"/>
  <c r="AR69" i="3"/>
  <c r="AS69" i="3"/>
  <c r="AP69" i="3"/>
  <c r="J70" i="3"/>
  <c r="F70" i="3"/>
  <c r="E70" i="3" l="1"/>
  <c r="CL70" i="3" s="1"/>
  <c r="K69" i="3"/>
  <c r="N69" i="3" s="1"/>
  <c r="H69" i="3"/>
  <c r="AO69" i="3"/>
  <c r="AM69" i="3" s="1"/>
  <c r="AQ68" i="3"/>
  <c r="AT68" i="3" s="1"/>
  <c r="AL69" i="3"/>
  <c r="CU69" i="3" s="1"/>
  <c r="AK69" i="3"/>
  <c r="DR69" i="3" s="1"/>
  <c r="AN68" i="3"/>
  <c r="DJ70" i="3"/>
  <c r="O70" i="3"/>
  <c r="G70" i="3"/>
  <c r="CM70" i="3"/>
  <c r="BQ70" i="3"/>
  <c r="DK70" i="3"/>
  <c r="P70" i="3"/>
  <c r="AV69" i="3"/>
  <c r="BP70" i="3" l="1"/>
  <c r="AU69" i="3"/>
  <c r="S69" i="3"/>
  <c r="DS69" i="3"/>
  <c r="DU69" i="3" s="1"/>
  <c r="BY69" i="3"/>
  <c r="R69" i="3"/>
  <c r="U69" i="3" s="1"/>
  <c r="BX69" i="3"/>
  <c r="BZ69" i="3" s="1"/>
  <c r="CB69" i="3" s="1"/>
  <c r="CT69" i="3"/>
  <c r="CW69" i="3" s="1"/>
  <c r="BS70" i="3"/>
  <c r="BR70" i="3"/>
  <c r="BT70" i="3" s="1"/>
  <c r="CO70" i="3"/>
  <c r="CN70" i="3"/>
  <c r="DM70" i="3"/>
  <c r="DL70" i="3"/>
  <c r="CA69" i="3" l="1"/>
  <c r="T69" i="3"/>
  <c r="Q69" i="3" s="1"/>
  <c r="V69" i="3" s="1"/>
  <c r="DT69" i="3"/>
  <c r="DQ69" i="3" s="1"/>
  <c r="DV69" i="3" s="1"/>
  <c r="CV69" i="3"/>
  <c r="CX69" i="3" s="1"/>
  <c r="CZ69" i="3" s="1"/>
  <c r="DI70" i="3"/>
  <c r="DN70" i="3" s="1"/>
  <c r="CK70" i="3"/>
  <c r="CP70" i="3" s="1"/>
  <c r="BU70" i="3"/>
  <c r="BV70" i="3"/>
  <c r="CD69" i="3"/>
  <c r="CC69" i="3"/>
  <c r="CY69" i="3" l="1"/>
  <c r="DW69" i="3"/>
  <c r="DX69" i="3"/>
  <c r="DO70" i="3"/>
  <c r="DP70" i="3"/>
  <c r="CR70" i="3"/>
  <c r="CQ70" i="3"/>
  <c r="W69" i="3"/>
  <c r="X69" i="3"/>
  <c r="M70" i="3" l="1"/>
  <c r="F71" i="3" s="1"/>
  <c r="AS70" i="3"/>
  <c r="AR70" i="3"/>
  <c r="L70" i="3"/>
  <c r="E71" i="3" s="1"/>
  <c r="AL70" i="3"/>
  <c r="AK70" i="3" l="1"/>
  <c r="R70" i="3" s="1"/>
  <c r="AQ69" i="3"/>
  <c r="AT69" i="3" s="1"/>
  <c r="K70" i="3"/>
  <c r="I71" i="3"/>
  <c r="O71" i="3" s="1"/>
  <c r="AP70" i="3"/>
  <c r="AV70" i="3" s="1"/>
  <c r="AO70" i="3"/>
  <c r="AN69" i="3"/>
  <c r="N70" i="3"/>
  <c r="J71" i="3"/>
  <c r="P71" i="3" s="1"/>
  <c r="H70" i="3"/>
  <c r="DJ71" i="3"/>
  <c r="CL71" i="3"/>
  <c r="BP71" i="3"/>
  <c r="BQ71" i="3"/>
  <c r="DK71" i="3"/>
  <c r="CM71" i="3"/>
  <c r="CU70" i="3"/>
  <c r="DS70" i="3"/>
  <c r="BY70" i="3"/>
  <c r="S70" i="3"/>
  <c r="BX70" i="3" l="1"/>
  <c r="BZ70" i="3" s="1"/>
  <c r="CB70" i="3" s="1"/>
  <c r="DR70" i="3"/>
  <c r="CT70" i="3"/>
  <c r="CV70" i="3" s="1"/>
  <c r="CX70" i="3" s="1"/>
  <c r="AM70" i="3"/>
  <c r="AU70" i="3"/>
  <c r="G71" i="3"/>
  <c r="DL71" i="3"/>
  <c r="DM71" i="3"/>
  <c r="BR71" i="3"/>
  <c r="BT71" i="3" s="1"/>
  <c r="BS71" i="3"/>
  <c r="CO71" i="3"/>
  <c r="CN71" i="3"/>
  <c r="T70" i="3"/>
  <c r="Q70" i="3" s="1"/>
  <c r="U70" i="3"/>
  <c r="DT70" i="3"/>
  <c r="DQ70" i="3" s="1"/>
  <c r="DU70" i="3"/>
  <c r="CA70" i="3"/>
  <c r="CW70" i="3" l="1"/>
  <c r="CY70" i="3" s="1"/>
  <c r="V70" i="3"/>
  <c r="DV70" i="3"/>
  <c r="DI71" i="3"/>
  <c r="DN71" i="3" s="1"/>
  <c r="CK71" i="3"/>
  <c r="CP71" i="3" s="1"/>
  <c r="BV71" i="3"/>
  <c r="BU71" i="3"/>
  <c r="CC70" i="3"/>
  <c r="CD70" i="3"/>
  <c r="CZ70" i="3" l="1"/>
  <c r="DW70" i="3"/>
  <c r="DX70" i="3"/>
  <c r="DO71" i="3"/>
  <c r="DP71" i="3"/>
  <c r="CR71" i="3"/>
  <c r="CQ71" i="3"/>
  <c r="W70" i="3"/>
  <c r="X70" i="3"/>
  <c r="M71" i="3" l="1"/>
  <c r="AS71" i="3"/>
  <c r="AR71" i="3"/>
  <c r="L71" i="3"/>
  <c r="AP71" i="3"/>
  <c r="J72" i="3"/>
  <c r="AL71" i="3"/>
  <c r="H71" i="3" l="1"/>
  <c r="AQ70" i="3"/>
  <c r="AT70" i="3" s="1"/>
  <c r="E72" i="3"/>
  <c r="DJ72" i="3" s="1"/>
  <c r="K71" i="3"/>
  <c r="N71" i="3" s="1"/>
  <c r="I72" i="3"/>
  <c r="O72" i="3" s="1"/>
  <c r="AN70" i="3"/>
  <c r="AK71" i="3"/>
  <c r="DR71" i="3" s="1"/>
  <c r="AO71" i="3"/>
  <c r="AM71" i="3" s="1"/>
  <c r="F72" i="3"/>
  <c r="DK72" i="3" s="1"/>
  <c r="P72" i="3"/>
  <c r="BP72" i="3"/>
  <c r="DS71" i="3"/>
  <c r="CU71" i="3"/>
  <c r="BY71" i="3"/>
  <c r="S71" i="3"/>
  <c r="AV71" i="3"/>
  <c r="CL72" i="3" l="1"/>
  <c r="G72" i="3"/>
  <c r="R71" i="3"/>
  <c r="AU71" i="3"/>
  <c r="CT71" i="3"/>
  <c r="CV71" i="3" s="1"/>
  <c r="CX71" i="3" s="1"/>
  <c r="BX71" i="3"/>
  <c r="BZ71" i="3" s="1"/>
  <c r="CB71" i="3" s="1"/>
  <c r="BQ72" i="3"/>
  <c r="BR72" i="3" s="1"/>
  <c r="BT72" i="3" s="1"/>
  <c r="CM72" i="3"/>
  <c r="DM72" i="3"/>
  <c r="DL72" i="3"/>
  <c r="DT71" i="3"/>
  <c r="DQ71" i="3" s="1"/>
  <c r="DU71" i="3"/>
  <c r="U71" i="3"/>
  <c r="T71" i="3"/>
  <c r="Q71" i="3" s="1"/>
  <c r="CO72" i="3" l="1"/>
  <c r="CN72" i="3"/>
  <c r="CK72" i="3" s="1"/>
  <c r="CP72" i="3" s="1"/>
  <c r="BS72" i="3"/>
  <c r="BU72" i="3" s="1"/>
  <c r="CA71" i="3"/>
  <c r="CC71" i="3" s="1"/>
  <c r="CW71" i="3"/>
  <c r="CY71" i="3" s="1"/>
  <c r="V71" i="3"/>
  <c r="DV71" i="3"/>
  <c r="DI72" i="3"/>
  <c r="DN72" i="3" s="1"/>
  <c r="BV72" i="3" l="1"/>
  <c r="CD71" i="3"/>
  <c r="CZ71" i="3"/>
  <c r="DW71" i="3"/>
  <c r="DX71" i="3"/>
  <c r="DO72" i="3"/>
  <c r="DP72" i="3"/>
  <c r="CQ72" i="3"/>
  <c r="CR72" i="3"/>
  <c r="M72" i="3" s="1"/>
  <c r="W71" i="3"/>
  <c r="X71" i="3"/>
  <c r="L72" i="3" l="1"/>
  <c r="I73" i="3" s="1"/>
  <c r="AS72" i="3"/>
  <c r="AR72" i="3"/>
  <c r="AL72" i="3"/>
  <c r="F73" i="3"/>
  <c r="J73" i="3"/>
  <c r="AK72" i="3"/>
  <c r="BX72" i="3" s="1"/>
  <c r="AO72" i="3"/>
  <c r="AU72" i="3" s="1"/>
  <c r="E73" i="3" l="1"/>
  <c r="K72" i="3"/>
  <c r="AQ71" i="3"/>
  <c r="AT71" i="3" s="1"/>
  <c r="H72" i="3"/>
  <c r="AN71" i="3"/>
  <c r="AP72" i="3"/>
  <c r="AV72" i="3" s="1"/>
  <c r="N72" i="3"/>
  <c r="R72" i="3"/>
  <c r="DR72" i="3"/>
  <c r="O73" i="3"/>
  <c r="G73" i="3"/>
  <c r="P73" i="3"/>
  <c r="CL73" i="3"/>
  <c r="DJ73" i="3"/>
  <c r="BP73" i="3"/>
  <c r="CT72" i="3"/>
  <c r="BQ73" i="3"/>
  <c r="DK73" i="3"/>
  <c r="CM73" i="3"/>
  <c r="DS72" i="3"/>
  <c r="CU72" i="3"/>
  <c r="BY72" i="3"/>
  <c r="BZ72" i="3" s="1"/>
  <c r="CB72" i="3" s="1"/>
  <c r="S72" i="3"/>
  <c r="AM72" i="3" l="1"/>
  <c r="T72" i="3"/>
  <c r="Q72" i="3" s="1"/>
  <c r="CW72" i="3"/>
  <c r="DT72" i="3"/>
  <c r="DQ72" i="3" s="1"/>
  <c r="DU72" i="3"/>
  <c r="DM73" i="3"/>
  <c r="DL73" i="3"/>
  <c r="CV72" i="3"/>
  <c r="CN73" i="3"/>
  <c r="CO73" i="3"/>
  <c r="BR73" i="3"/>
  <c r="BT73" i="3" s="1"/>
  <c r="BS73" i="3"/>
  <c r="U72" i="3"/>
  <c r="CA72" i="3"/>
  <c r="CC72" i="3" s="1"/>
  <c r="V72" i="3" l="1"/>
  <c r="DV72" i="3"/>
  <c r="DI73" i="3"/>
  <c r="DN73" i="3" s="1"/>
  <c r="CX72" i="3"/>
  <c r="CZ72" i="3" s="1"/>
  <c r="BV73" i="3"/>
  <c r="BU73" i="3"/>
  <c r="CK73" i="3"/>
  <c r="CP73" i="3" s="1"/>
  <c r="CD72" i="3"/>
  <c r="W72" i="3" l="1"/>
  <c r="X72" i="3"/>
  <c r="DX72" i="3"/>
  <c r="AL73" i="3" s="1"/>
  <c r="DW72" i="3"/>
  <c r="DO73" i="3"/>
  <c r="DP73" i="3"/>
  <c r="CY72" i="3"/>
  <c r="CQ73" i="3"/>
  <c r="CR73" i="3"/>
  <c r="AR73" i="3" l="1"/>
  <c r="M73" i="3"/>
  <c r="J74" i="3" s="1"/>
  <c r="AS73" i="3"/>
  <c r="L73" i="3"/>
  <c r="E74" i="3" s="1"/>
  <c r="AQ72" i="3"/>
  <c r="AT72" i="3" s="1"/>
  <c r="AP73" i="3"/>
  <c r="AV73" i="3" s="1"/>
  <c r="BY73" i="3"/>
  <c r="DS73" i="3"/>
  <c r="S73" i="3"/>
  <c r="CU73" i="3"/>
  <c r="F74" i="3" l="1"/>
  <c r="BQ74" i="3" s="1"/>
  <c r="H73" i="3"/>
  <c r="AN72" i="3"/>
  <c r="AK73" i="3"/>
  <c r="CT73" i="3" s="1"/>
  <c r="CV73" i="3" s="1"/>
  <c r="AO73" i="3"/>
  <c r="AU73" i="3" s="1"/>
  <c r="K73" i="3"/>
  <c r="N73" i="3" s="1"/>
  <c r="I74" i="3"/>
  <c r="G74" i="3" s="1"/>
  <c r="O74" i="3"/>
  <c r="CM74" i="3"/>
  <c r="DJ74" i="3"/>
  <c r="BP74" i="3"/>
  <c r="CL74" i="3"/>
  <c r="P74" i="3"/>
  <c r="AM73" i="3" l="1"/>
  <c r="DK74" i="3"/>
  <c r="DM74" i="3" s="1"/>
  <c r="R73" i="3"/>
  <c r="U73" i="3" s="1"/>
  <c r="BX73" i="3"/>
  <c r="CA73" i="3" s="1"/>
  <c r="CW73" i="3"/>
  <c r="DR73" i="3"/>
  <c r="DT73" i="3" s="1"/>
  <c r="DQ73" i="3" s="1"/>
  <c r="DV73" i="3" s="1"/>
  <c r="CX73" i="3"/>
  <c r="CO74" i="3"/>
  <c r="CN74" i="3"/>
  <c r="BR74" i="3"/>
  <c r="BT74" i="3" s="1"/>
  <c r="BS74" i="3"/>
  <c r="DL74" i="3" l="1"/>
  <c r="T73" i="3"/>
  <c r="Q73" i="3" s="1"/>
  <c r="V73" i="3" s="1"/>
  <c r="DU73" i="3"/>
  <c r="DW73" i="3" s="1"/>
  <c r="BZ73" i="3"/>
  <c r="CY73" i="3"/>
  <c r="DI74" i="3"/>
  <c r="DN74" i="3" s="1"/>
  <c r="CZ73" i="3"/>
  <c r="CK74" i="3"/>
  <c r="CP74" i="3" s="1"/>
  <c r="BU74" i="3"/>
  <c r="BV74" i="3"/>
  <c r="CB73" i="3" l="1"/>
  <c r="CC73" i="3" s="1"/>
  <c r="DX73" i="3"/>
  <c r="CD73" i="3"/>
  <c r="X73" i="3"/>
  <c r="W73" i="3"/>
  <c r="AK74" i="3"/>
  <c r="DR74" i="3" s="1"/>
  <c r="DO74" i="3"/>
  <c r="DP74" i="3"/>
  <c r="AN73" i="3"/>
  <c r="AO74" i="3"/>
  <c r="AU74" i="3" s="1"/>
  <c r="AP74" i="3"/>
  <c r="AV74" i="3" s="1"/>
  <c r="AL74" i="3"/>
  <c r="CQ74" i="3"/>
  <c r="CR74" i="3"/>
  <c r="AR74" i="3" l="1"/>
  <c r="AS74" i="3"/>
  <c r="R74" i="3"/>
  <c r="CT74" i="3"/>
  <c r="AQ73" i="3"/>
  <c r="AT73" i="3" s="1"/>
  <c r="BX74" i="3"/>
  <c r="M74" i="3"/>
  <c r="F75" i="3" s="1"/>
  <c r="L74" i="3"/>
  <c r="AM74" i="3"/>
  <c r="DS74" i="3"/>
  <c r="DT74" i="3" s="1"/>
  <c r="DQ74" i="3" s="1"/>
  <c r="BY74" i="3"/>
  <c r="CU74" i="3"/>
  <c r="S74" i="3"/>
  <c r="CW74" i="3" l="1"/>
  <c r="H74" i="3"/>
  <c r="J75" i="3"/>
  <c r="P75" i="3" s="1"/>
  <c r="E75" i="3"/>
  <c r="DJ75" i="3" s="1"/>
  <c r="U74" i="3"/>
  <c r="BZ74" i="3"/>
  <c r="CB74" i="3" s="1"/>
  <c r="K74" i="3"/>
  <c r="N74" i="3" s="1"/>
  <c r="I75" i="3"/>
  <c r="G75" i="3" s="1"/>
  <c r="DV74" i="3"/>
  <c r="DU74" i="3"/>
  <c r="T74" i="3"/>
  <c r="Q74" i="3" s="1"/>
  <c r="CV74" i="3"/>
  <c r="CA74" i="3"/>
  <c r="CM75" i="3"/>
  <c r="BQ75" i="3"/>
  <c r="DK75" i="3"/>
  <c r="BP75" i="3" l="1"/>
  <c r="CL75" i="3"/>
  <c r="O75" i="3"/>
  <c r="CC74" i="3"/>
  <c r="V74" i="3"/>
  <c r="DX74" i="3"/>
  <c r="DW74" i="3"/>
  <c r="CD74" i="3"/>
  <c r="CX74" i="3"/>
  <c r="CY74" i="3" s="1"/>
  <c r="DM75" i="3"/>
  <c r="DL75" i="3"/>
  <c r="BR75" i="3"/>
  <c r="BT75" i="3" s="1"/>
  <c r="BS75" i="3"/>
  <c r="CO75" i="3"/>
  <c r="CN75" i="3"/>
  <c r="W74" i="3" l="1"/>
  <c r="AR75" i="3" s="1"/>
  <c r="X74" i="3"/>
  <c r="DI75" i="3"/>
  <c r="DN75" i="3" s="1"/>
  <c r="CZ74" i="3"/>
  <c r="CK75" i="3"/>
  <c r="CP75" i="3" s="1"/>
  <c r="BV75" i="3"/>
  <c r="BU75" i="3"/>
  <c r="AS75" i="3" l="1"/>
  <c r="AO75" i="3"/>
  <c r="AU75" i="3" s="1"/>
  <c r="AL75" i="3"/>
  <c r="S75" i="3" s="1"/>
  <c r="AK75" i="3"/>
  <c r="CT75" i="3" s="1"/>
  <c r="DO75" i="3"/>
  <c r="DP75" i="3"/>
  <c r="CQ75" i="3"/>
  <c r="CR75" i="3"/>
  <c r="AQ74" i="3" l="1"/>
  <c r="AT74" i="3" s="1"/>
  <c r="AP75" i="3"/>
  <c r="AM75" i="3" s="1"/>
  <c r="AN74" i="3"/>
  <c r="M75" i="3"/>
  <c r="L75" i="3"/>
  <c r="BX75" i="3"/>
  <c r="J76" i="3"/>
  <c r="AV75" i="3"/>
  <c r="DR75" i="3"/>
  <c r="R75" i="3"/>
  <c r="U75" i="3" s="1"/>
  <c r="CU75" i="3"/>
  <c r="CW75" i="3" s="1"/>
  <c r="DS75" i="3"/>
  <c r="BY75" i="3"/>
  <c r="E76" i="3"/>
  <c r="K75" i="3" l="1"/>
  <c r="N75" i="3" s="1"/>
  <c r="I76" i="3"/>
  <c r="O76" i="3" s="1"/>
  <c r="CA75" i="3"/>
  <c r="F76" i="3"/>
  <c r="BQ76" i="3" s="1"/>
  <c r="T75" i="3"/>
  <c r="Q75" i="3" s="1"/>
  <c r="H75" i="3"/>
  <c r="DT75" i="3"/>
  <c r="DQ75" i="3" s="1"/>
  <c r="DV75" i="3" s="1"/>
  <c r="DU75" i="3"/>
  <c r="BZ75" i="3"/>
  <c r="CB75" i="3" s="1"/>
  <c r="CV75" i="3"/>
  <c r="CX75" i="3" s="1"/>
  <c r="CZ75" i="3" s="1"/>
  <c r="G76" i="3"/>
  <c r="DJ76" i="3"/>
  <c r="CL76" i="3"/>
  <c r="BP76" i="3"/>
  <c r="DK76" i="3"/>
  <c r="P76" i="3"/>
  <c r="V75" i="3" l="1"/>
  <c r="CM76" i="3"/>
  <c r="CO76" i="3" s="1"/>
  <c r="CD75" i="3"/>
  <c r="DX75" i="3"/>
  <c r="CC75" i="3"/>
  <c r="CY75" i="3"/>
  <c r="DW75" i="3"/>
  <c r="CN76" i="3"/>
  <c r="DL76" i="3"/>
  <c r="DM76" i="3"/>
  <c r="BR76" i="3"/>
  <c r="BT76" i="3" s="1"/>
  <c r="BS76" i="3"/>
  <c r="X75" i="3" l="1"/>
  <c r="AL76" i="3" s="1"/>
  <c r="BY76" i="3" s="1"/>
  <c r="W75" i="3"/>
  <c r="AQ75" i="3" s="1"/>
  <c r="AT75" i="3" s="1"/>
  <c r="AS76" i="3"/>
  <c r="DI76" i="3"/>
  <c r="DN76" i="3" s="1"/>
  <c r="AO76" i="3"/>
  <c r="AU76" i="3" s="1"/>
  <c r="AK76" i="3"/>
  <c r="BX76" i="3" s="1"/>
  <c r="BZ76" i="3" s="1"/>
  <c r="CB76" i="3" s="1"/>
  <c r="AN75" i="3"/>
  <c r="AP76" i="3"/>
  <c r="AV76" i="3" s="1"/>
  <c r="BU76" i="3"/>
  <c r="BV76" i="3"/>
  <c r="CK76" i="3"/>
  <c r="CP76" i="3" s="1"/>
  <c r="S76" i="3"/>
  <c r="CU76" i="3"/>
  <c r="DS76" i="3"/>
  <c r="AR76" i="3" l="1"/>
  <c r="DR76" i="3"/>
  <c r="DU76" i="3" s="1"/>
  <c r="DP76" i="3"/>
  <c r="DO76" i="3"/>
  <c r="CT76" i="3"/>
  <c r="CW76" i="3" s="1"/>
  <c r="AM76" i="3"/>
  <c r="CA76" i="3"/>
  <c r="CD76" i="3" s="1"/>
  <c r="R76" i="3"/>
  <c r="U76" i="3" s="1"/>
  <c r="CR76" i="3"/>
  <c r="CQ76" i="3"/>
  <c r="M76" i="3" l="1"/>
  <c r="L76" i="3"/>
  <c r="DT76" i="3"/>
  <c r="DQ76" i="3" s="1"/>
  <c r="CV76" i="3"/>
  <c r="CX76" i="3" s="1"/>
  <c r="CZ76" i="3" s="1"/>
  <c r="CC76" i="3"/>
  <c r="T76" i="3"/>
  <c r="Q76" i="3" s="1"/>
  <c r="J77" i="3"/>
  <c r="F77" i="3"/>
  <c r="K76" i="3" l="1"/>
  <c r="I77" i="3"/>
  <c r="H76" i="3"/>
  <c r="DV76" i="3"/>
  <c r="CY76" i="3"/>
  <c r="V76" i="3"/>
  <c r="O77" i="3"/>
  <c r="E77" i="3"/>
  <c r="CL77" i="3" s="1"/>
  <c r="N76" i="3"/>
  <c r="CM77" i="3"/>
  <c r="BQ77" i="3"/>
  <c r="DK77" i="3"/>
  <c r="P77" i="3"/>
  <c r="BP77" i="3" l="1"/>
  <c r="BS77" i="3" s="1"/>
  <c r="DJ77" i="3"/>
  <c r="G77" i="3"/>
  <c r="DW76" i="3"/>
  <c r="DX76" i="3"/>
  <c r="W76" i="3"/>
  <c r="X76" i="3"/>
  <c r="AL77" i="3" s="1"/>
  <c r="BY77" i="3" s="1"/>
  <c r="CN77" i="3"/>
  <c r="CO77" i="3"/>
  <c r="DL77" i="3"/>
  <c r="DM77" i="3"/>
  <c r="BR77" i="3" l="1"/>
  <c r="BT77" i="3" s="1"/>
  <c r="AS77" i="3"/>
  <c r="AR77" i="3"/>
  <c r="AQ76" i="3"/>
  <c r="AT76" i="3" s="1"/>
  <c r="AO77" i="3"/>
  <c r="AU77" i="3" s="1"/>
  <c r="S77" i="3"/>
  <c r="CU77" i="3"/>
  <c r="AP77" i="3"/>
  <c r="AV77" i="3" s="1"/>
  <c r="DS77" i="3"/>
  <c r="AK77" i="3"/>
  <c r="R77" i="3" s="1"/>
  <c r="AN76" i="3"/>
  <c r="DI77" i="3"/>
  <c r="DN77" i="3" s="1"/>
  <c r="BV77" i="3"/>
  <c r="BU77" i="3"/>
  <c r="CK77" i="3"/>
  <c r="CP77" i="3" s="1"/>
  <c r="AM77" i="3" l="1"/>
  <c r="U77" i="3"/>
  <c r="CT77" i="3"/>
  <c r="CW77" i="3" s="1"/>
  <c r="T77" i="3"/>
  <c r="Q77" i="3" s="1"/>
  <c r="BX77" i="3"/>
  <c r="DR77" i="3"/>
  <c r="DP77" i="3"/>
  <c r="DO77" i="3"/>
  <c r="CR77" i="3"/>
  <c r="CQ77" i="3"/>
  <c r="M77" i="3" l="1"/>
  <c r="J78" i="3" s="1"/>
  <c r="L77" i="3"/>
  <c r="CV77" i="3"/>
  <c r="CX77" i="3" s="1"/>
  <c r="CZ77" i="3" s="1"/>
  <c r="V77" i="3"/>
  <c r="DT77" i="3"/>
  <c r="DQ77" i="3" s="1"/>
  <c r="DU77" i="3"/>
  <c r="BZ77" i="3"/>
  <c r="CB77" i="3" s="1"/>
  <c r="CA77" i="3"/>
  <c r="F78" i="3"/>
  <c r="K77" i="3" l="1"/>
  <c r="N77" i="3" s="1"/>
  <c r="I78" i="3"/>
  <c r="E78" i="3"/>
  <c r="BP78" i="3" s="1"/>
  <c r="H77" i="3"/>
  <c r="CY77" i="3"/>
  <c r="X77" i="3"/>
  <c r="W77" i="3"/>
  <c r="DV77" i="3"/>
  <c r="CC77" i="3"/>
  <c r="CD77" i="3"/>
  <c r="P78" i="3"/>
  <c r="O78" i="3"/>
  <c r="G78" i="3"/>
  <c r="DJ78" i="3"/>
  <c r="CL78" i="3"/>
  <c r="DK78" i="3"/>
  <c r="BQ78" i="3"/>
  <c r="CM78" i="3"/>
  <c r="DX77" i="3" l="1"/>
  <c r="AS78" i="3" s="1"/>
  <c r="DW77" i="3"/>
  <c r="AQ77" i="3" s="1"/>
  <c r="DL78" i="3"/>
  <c r="DM78" i="3"/>
  <c r="CN78" i="3"/>
  <c r="CO78" i="3"/>
  <c r="BR78" i="3"/>
  <c r="BT78" i="3" s="1"/>
  <c r="BS78" i="3"/>
  <c r="AR78" i="3" l="1"/>
  <c r="AL78" i="3"/>
  <c r="DS78" i="3" s="1"/>
  <c r="AP78" i="3"/>
  <c r="AV78" i="3" s="1"/>
  <c r="AT77" i="3"/>
  <c r="AK78" i="3"/>
  <c r="DR78" i="3" s="1"/>
  <c r="AN77" i="3"/>
  <c r="AO78" i="3"/>
  <c r="AU78" i="3" s="1"/>
  <c r="DI78" i="3"/>
  <c r="DN78" i="3" s="1"/>
  <c r="BV78" i="3"/>
  <c r="BU78" i="3"/>
  <c r="CK78" i="3"/>
  <c r="CP78" i="3" s="1"/>
  <c r="CT78" i="3" l="1"/>
  <c r="CU78" i="3"/>
  <c r="S78" i="3"/>
  <c r="BY78" i="3"/>
  <c r="R78" i="3"/>
  <c r="BX78" i="3"/>
  <c r="CA78" i="3" s="1"/>
  <c r="AM78" i="3"/>
  <c r="DT78" i="3"/>
  <c r="DQ78" i="3" s="1"/>
  <c r="DU78" i="3"/>
  <c r="DO78" i="3"/>
  <c r="DP78" i="3"/>
  <c r="CR78" i="3"/>
  <c r="CQ78" i="3"/>
  <c r="U78" i="3" l="1"/>
  <c r="L78" i="3"/>
  <c r="I79" i="3" s="1"/>
  <c r="M78" i="3"/>
  <c r="T78" i="3"/>
  <c r="Q78" i="3" s="1"/>
  <c r="V78" i="3" s="1"/>
  <c r="CV78" i="3"/>
  <c r="CX78" i="3" s="1"/>
  <c r="CW78" i="3"/>
  <c r="BZ78" i="3"/>
  <c r="DV78" i="3"/>
  <c r="CB78" i="3" l="1"/>
  <c r="CC78" i="3" s="1"/>
  <c r="H78" i="3"/>
  <c r="K78" i="3"/>
  <c r="N78" i="3" s="1"/>
  <c r="CY78" i="3"/>
  <c r="E79" i="3"/>
  <c r="BP79" i="3" s="1"/>
  <c r="F79" i="3"/>
  <c r="BQ79" i="3" s="1"/>
  <c r="J79" i="3"/>
  <c r="P79" i="3" s="1"/>
  <c r="CZ78" i="3"/>
  <c r="X78" i="3"/>
  <c r="W78" i="3"/>
  <c r="DW78" i="3"/>
  <c r="DX78" i="3"/>
  <c r="O79" i="3"/>
  <c r="CL79" i="3"/>
  <c r="CD78" i="3" l="1"/>
  <c r="DK79" i="3"/>
  <c r="CM79" i="3"/>
  <c r="DJ79" i="3"/>
  <c r="G79" i="3"/>
  <c r="AS79" i="3"/>
  <c r="AR79" i="3"/>
  <c r="AQ78" i="3"/>
  <c r="AT78" i="3" s="1"/>
  <c r="CO79" i="3"/>
  <c r="AL79" i="3"/>
  <c r="S79" i="3" s="1"/>
  <c r="AP79" i="3"/>
  <c r="AV79" i="3" s="1"/>
  <c r="AN78" i="3"/>
  <c r="AO79" i="3"/>
  <c r="AU79" i="3" s="1"/>
  <c r="BR79" i="3"/>
  <c r="BT79" i="3" s="1"/>
  <c r="DM79" i="3"/>
  <c r="CN79" i="3"/>
  <c r="DL79" i="3"/>
  <c r="BS79" i="3"/>
  <c r="AK79" i="3" l="1"/>
  <c r="CU79" i="3"/>
  <c r="BU79" i="3"/>
  <c r="AM79" i="3"/>
  <c r="DS79" i="3"/>
  <c r="BY79" i="3"/>
  <c r="DI79" i="3"/>
  <c r="DN79" i="3" s="1"/>
  <c r="BV79" i="3"/>
  <c r="CK79" i="3"/>
  <c r="CP79" i="3" s="1"/>
  <c r="DR79" i="3" l="1"/>
  <c r="DT79" i="3" s="1"/>
  <c r="DQ79" i="3" s="1"/>
  <c r="DV79" i="3" s="1"/>
  <c r="CT79" i="3"/>
  <c r="R79" i="3"/>
  <c r="BX79" i="3"/>
  <c r="CA79" i="3" s="1"/>
  <c r="DO79" i="3"/>
  <c r="DP79" i="3"/>
  <c r="CQ79" i="3"/>
  <c r="CR79" i="3"/>
  <c r="DU79" i="3" l="1"/>
  <c r="DW79" i="3" s="1"/>
  <c r="M79" i="3"/>
  <c r="L79" i="3"/>
  <c r="E80" i="3" s="1"/>
  <c r="U79" i="3"/>
  <c r="T79" i="3"/>
  <c r="Q79" i="3" s="1"/>
  <c r="CW79" i="3"/>
  <c r="CV79" i="3"/>
  <c r="CX79" i="3" s="1"/>
  <c r="CY79" i="3" s="1"/>
  <c r="BZ79" i="3"/>
  <c r="DX79" i="3"/>
  <c r="CB79" i="3" l="1"/>
  <c r="CC79" i="3" s="1"/>
  <c r="V79" i="3"/>
  <c r="K79" i="3"/>
  <c r="N79" i="3" s="1"/>
  <c r="I80" i="3"/>
  <c r="O80" i="3" s="1"/>
  <c r="H79" i="3"/>
  <c r="CZ79" i="3"/>
  <c r="F80" i="3"/>
  <c r="CM80" i="3" s="1"/>
  <c r="J80" i="3"/>
  <c r="G80" i="3" s="1"/>
  <c r="CD79" i="3"/>
  <c r="BP80" i="3"/>
  <c r="CL80" i="3"/>
  <c r="DJ80" i="3"/>
  <c r="X79" i="3" l="1"/>
  <c r="AS80" i="3" s="1"/>
  <c r="W79" i="3"/>
  <c r="AR80" i="3" s="1"/>
  <c r="AP80" i="3"/>
  <c r="AV80" i="3" s="1"/>
  <c r="BQ80" i="3"/>
  <c r="BR80" i="3" s="1"/>
  <c r="BT80" i="3" s="1"/>
  <c r="DK80" i="3"/>
  <c r="DL80" i="3" s="1"/>
  <c r="P80" i="3"/>
  <c r="AL80" i="3"/>
  <c r="DS80" i="3" s="1"/>
  <c r="AK80" i="3"/>
  <c r="CT80" i="3" s="1"/>
  <c r="AO80" i="3"/>
  <c r="CN80" i="3"/>
  <c r="CO80" i="3"/>
  <c r="BS80" i="3" l="1"/>
  <c r="AQ79" i="3"/>
  <c r="AT79" i="3" s="1"/>
  <c r="DM80" i="3"/>
  <c r="AN79" i="3"/>
  <c r="S80" i="3"/>
  <c r="BY80" i="3"/>
  <c r="AM80" i="3"/>
  <c r="AU80" i="3"/>
  <c r="CU80" i="3"/>
  <c r="CV80" i="3" s="1"/>
  <c r="CX80" i="3" s="1"/>
  <c r="DR80" i="3"/>
  <c r="R80" i="3"/>
  <c r="BX80" i="3"/>
  <c r="DI80" i="3"/>
  <c r="DN80" i="3" s="1"/>
  <c r="BV80" i="3"/>
  <c r="BU80" i="3"/>
  <c r="CK80" i="3"/>
  <c r="CP80" i="3" s="1"/>
  <c r="CA80" i="3" l="1"/>
  <c r="U80" i="3"/>
  <c r="CW80" i="3"/>
  <c r="CZ80" i="3" s="1"/>
  <c r="T80" i="3"/>
  <c r="Q80" i="3" s="1"/>
  <c r="DU80" i="3"/>
  <c r="DT80" i="3"/>
  <c r="DQ80" i="3" s="1"/>
  <c r="DV80" i="3" s="1"/>
  <c r="DX80" i="3" s="1"/>
  <c r="BZ80" i="3"/>
  <c r="CY80" i="3"/>
  <c r="DO80" i="3"/>
  <c r="DP80" i="3"/>
  <c r="CR80" i="3"/>
  <c r="CQ80" i="3"/>
  <c r="CB80" i="3" l="1"/>
  <c r="CC80" i="3" s="1"/>
  <c r="V80" i="3"/>
  <c r="M80" i="3"/>
  <c r="L80" i="3"/>
  <c r="DW80" i="3"/>
  <c r="CD80" i="3"/>
  <c r="J81" i="3"/>
  <c r="F81" i="3"/>
  <c r="W80" i="3" l="1"/>
  <c r="AR81" i="3" s="1"/>
  <c r="X80" i="3"/>
  <c r="AS81" i="3" s="1"/>
  <c r="AL81" i="3"/>
  <c r="CU81" i="3" s="1"/>
  <c r="AK81" i="3"/>
  <c r="CT81" i="3" s="1"/>
  <c r="CW81" i="3" s="1"/>
  <c r="AQ80" i="3"/>
  <c r="AT80" i="3" s="1"/>
  <c r="K80" i="3"/>
  <c r="N80" i="3" s="1"/>
  <c r="I81" i="3"/>
  <c r="O81" i="3" s="1"/>
  <c r="AN80" i="3"/>
  <c r="AP81" i="3"/>
  <c r="AV81" i="3" s="1"/>
  <c r="E81" i="3"/>
  <c r="AO81" i="3"/>
  <c r="AU81" i="3" s="1"/>
  <c r="H80" i="3"/>
  <c r="DJ81" i="3"/>
  <c r="P81" i="3"/>
  <c r="DK81" i="3"/>
  <c r="BQ81" i="3"/>
  <c r="CM81" i="3"/>
  <c r="CV81" i="3" l="1"/>
  <c r="CX81" i="3" s="1"/>
  <c r="DR81" i="3"/>
  <c r="DS81" i="3"/>
  <c r="S81" i="3"/>
  <c r="BY81" i="3"/>
  <c r="R81" i="3"/>
  <c r="U81" i="3" s="1"/>
  <c r="BX81" i="3"/>
  <c r="CA81" i="3" s="1"/>
  <c r="CL81" i="3"/>
  <c r="CO81" i="3" s="1"/>
  <c r="BP81" i="3"/>
  <c r="BS81" i="3" s="1"/>
  <c r="AM81" i="3"/>
  <c r="G81" i="3"/>
  <c r="DT81" i="3"/>
  <c r="DQ81" i="3" s="1"/>
  <c r="DV81" i="3" s="1"/>
  <c r="DU81" i="3"/>
  <c r="DL81" i="3"/>
  <c r="DM81" i="3"/>
  <c r="CY81" i="3"/>
  <c r="CZ81" i="3"/>
  <c r="BR81" i="3" l="1"/>
  <c r="BT81" i="3" s="1"/>
  <c r="BU81" i="3" s="1"/>
  <c r="T81" i="3"/>
  <c r="Q81" i="3" s="1"/>
  <c r="V81" i="3" s="1"/>
  <c r="CN81" i="3"/>
  <c r="CK81" i="3" s="1"/>
  <c r="CP81" i="3" s="1"/>
  <c r="BZ81" i="3"/>
  <c r="DX81" i="3"/>
  <c r="DW81" i="3"/>
  <c r="DI81" i="3"/>
  <c r="DN81" i="3" s="1"/>
  <c r="BV81" i="3"/>
  <c r="CB81" i="3" l="1"/>
  <c r="CD81" i="3" s="1"/>
  <c r="CC81" i="3"/>
  <c r="W81" i="3"/>
  <c r="X81" i="3"/>
  <c r="DO81" i="3"/>
  <c r="DP81" i="3"/>
  <c r="CQ81" i="3"/>
  <c r="L81" i="3" s="1"/>
  <c r="I82" i="3" s="1"/>
  <c r="CR81" i="3"/>
  <c r="AS82" i="3" l="1"/>
  <c r="M81" i="3"/>
  <c r="AR82" i="3"/>
  <c r="AQ81" i="3"/>
  <c r="AT81" i="3" s="1"/>
  <c r="K81" i="3"/>
  <c r="N81" i="3" s="1"/>
  <c r="AK82" i="3"/>
  <c r="CT82" i="3" s="1"/>
  <c r="AL82" i="3"/>
  <c r="DS82" i="3" s="1"/>
  <c r="AP82" i="3"/>
  <c r="AV82" i="3" s="1"/>
  <c r="AN81" i="3"/>
  <c r="AO82" i="3"/>
  <c r="AU82" i="3" s="1"/>
  <c r="H81" i="3"/>
  <c r="E82" i="3"/>
  <c r="J82" i="3"/>
  <c r="F82" i="3"/>
  <c r="BX82" i="3" l="1"/>
  <c r="DR82" i="3"/>
  <c r="DT82" i="3" s="1"/>
  <c r="DQ82" i="3" s="1"/>
  <c r="DV82" i="3" s="1"/>
  <c r="S82" i="3"/>
  <c r="CU82" i="3"/>
  <c r="CW82" i="3" s="1"/>
  <c r="BY82" i="3"/>
  <c r="AM82" i="3"/>
  <c r="P82" i="3"/>
  <c r="BP82" i="3"/>
  <c r="DJ82" i="3"/>
  <c r="CL82" i="3"/>
  <c r="R82" i="3"/>
  <c r="O82" i="3"/>
  <c r="G82" i="3"/>
  <c r="BQ82" i="3"/>
  <c r="DK82" i="3"/>
  <c r="CM82" i="3"/>
  <c r="CA82" i="3" l="1"/>
  <c r="DU82" i="3"/>
  <c r="CV82" i="3"/>
  <c r="CX82" i="3" s="1"/>
  <c r="CZ82" i="3" s="1"/>
  <c r="BZ82" i="3"/>
  <c r="CB82" i="3" s="1"/>
  <c r="DX82" i="3"/>
  <c r="DW82" i="3"/>
  <c r="DL82" i="3"/>
  <c r="DM82" i="3"/>
  <c r="BS82" i="3"/>
  <c r="BR82" i="3"/>
  <c r="BT82" i="3" s="1"/>
  <c r="CN82" i="3"/>
  <c r="CO82" i="3"/>
  <c r="U82" i="3"/>
  <c r="T82" i="3"/>
  <c r="Q82" i="3" s="1"/>
  <c r="CY82" i="3" l="1"/>
  <c r="CD82" i="3"/>
  <c r="CC82" i="3"/>
  <c r="V82" i="3"/>
  <c r="DI82" i="3"/>
  <c r="DN82" i="3" s="1"/>
  <c r="BV82" i="3"/>
  <c r="BU82" i="3"/>
  <c r="CK82" i="3"/>
  <c r="CP82" i="3" s="1"/>
  <c r="X82" i="3" l="1"/>
  <c r="AS83" i="3" s="1"/>
  <c r="W82" i="3"/>
  <c r="AQ82" i="3" s="1"/>
  <c r="DP82" i="3"/>
  <c r="DO82" i="3"/>
  <c r="CQ82" i="3"/>
  <c r="CR82" i="3"/>
  <c r="M82" i="3" s="1"/>
  <c r="AR83" i="3" l="1"/>
  <c r="L82" i="3"/>
  <c r="I83" i="3" s="1"/>
  <c r="AK83" i="3"/>
  <c r="BX83" i="3" s="1"/>
  <c r="AN82" i="3"/>
  <c r="AO83" i="3"/>
  <c r="AU83" i="3" s="1"/>
  <c r="AT82" i="3"/>
  <c r="CT83" i="3"/>
  <c r="AL83" i="3"/>
  <c r="AP83" i="3"/>
  <c r="AV83" i="3" s="1"/>
  <c r="J83" i="3"/>
  <c r="F83" i="3"/>
  <c r="E83" i="3"/>
  <c r="H82" i="3" l="1"/>
  <c r="K82" i="3"/>
  <c r="N82" i="3" s="1"/>
  <c r="DR83" i="3"/>
  <c r="AM83" i="3"/>
  <c r="BY83" i="3"/>
  <c r="DS83" i="3"/>
  <c r="DT83" i="3" s="1"/>
  <c r="DQ83" i="3" s="1"/>
  <c r="CU83" i="3"/>
  <c r="DJ83" i="3"/>
  <c r="CL83" i="3"/>
  <c r="BP83" i="3"/>
  <c r="R83" i="3"/>
  <c r="BQ83" i="3"/>
  <c r="CM83" i="3"/>
  <c r="DK83" i="3"/>
  <c r="S83" i="3"/>
  <c r="O83" i="3"/>
  <c r="G83" i="3"/>
  <c r="P83" i="3"/>
  <c r="DU83" i="3" l="1"/>
  <c r="DV83" i="3"/>
  <c r="CW83" i="3"/>
  <c r="CV83" i="3"/>
  <c r="CX83" i="3" s="1"/>
  <c r="CA83" i="3"/>
  <c r="BZ83" i="3"/>
  <c r="CB83" i="3" s="1"/>
  <c r="T83" i="3"/>
  <c r="Q83" i="3" s="1"/>
  <c r="U83" i="3"/>
  <c r="BS83" i="3"/>
  <c r="BR83" i="3"/>
  <c r="BT83" i="3" s="1"/>
  <c r="CO83" i="3"/>
  <c r="CN83" i="3"/>
  <c r="DM83" i="3"/>
  <c r="DL83" i="3"/>
  <c r="CY83" i="3" l="1"/>
  <c r="DX83" i="3"/>
  <c r="DW83" i="3"/>
  <c r="CZ83" i="3"/>
  <c r="CD83" i="3"/>
  <c r="CC83" i="3"/>
  <c r="V83" i="3"/>
  <c r="DI83" i="3"/>
  <c r="DN83" i="3" s="1"/>
  <c r="BV83" i="3"/>
  <c r="BU83" i="3"/>
  <c r="CK83" i="3"/>
  <c r="CP83" i="3" s="1"/>
  <c r="X83" i="3" l="1"/>
  <c r="AL84" i="3" s="1"/>
  <c r="W83" i="3"/>
  <c r="AQ83" i="3" s="1"/>
  <c r="DO83" i="3"/>
  <c r="DP83" i="3"/>
  <c r="CR83" i="3"/>
  <c r="CQ83" i="3"/>
  <c r="AP84" i="3"/>
  <c r="AV84" i="3" s="1"/>
  <c r="M83" i="3" l="1"/>
  <c r="AS84" i="3"/>
  <c r="AR84" i="3"/>
  <c r="L83" i="3"/>
  <c r="E84" i="3" s="1"/>
  <c r="J84" i="3"/>
  <c r="AN83" i="3"/>
  <c r="AO84" i="3"/>
  <c r="AU84" i="3" s="1"/>
  <c r="AT83" i="3"/>
  <c r="AK84" i="3"/>
  <c r="BX84" i="3" s="1"/>
  <c r="BY84" i="3"/>
  <c r="CU84" i="3"/>
  <c r="DS84" i="3"/>
  <c r="K83" i="3" l="1"/>
  <c r="N83" i="3" s="1"/>
  <c r="I84" i="3"/>
  <c r="O84" i="3" s="1"/>
  <c r="F84" i="3"/>
  <c r="S84" i="3" s="1"/>
  <c r="H83" i="3"/>
  <c r="AM84" i="3"/>
  <c r="CT84" i="3"/>
  <c r="CW84" i="3" s="1"/>
  <c r="DR84" i="3"/>
  <c r="DT84" i="3" s="1"/>
  <c r="DQ84" i="3" s="1"/>
  <c r="G84" i="3"/>
  <c r="BZ84" i="3"/>
  <c r="CB84" i="3" s="1"/>
  <c r="CA84" i="3"/>
  <c r="P84" i="3"/>
  <c r="CL84" i="3"/>
  <c r="DJ84" i="3"/>
  <c r="BP84" i="3"/>
  <c r="R84" i="3"/>
  <c r="DK84" i="3" l="1"/>
  <c r="DM84" i="3" s="1"/>
  <c r="CV84" i="3"/>
  <c r="CX84" i="3" s="1"/>
  <c r="CY84" i="3" s="1"/>
  <c r="DU84" i="3"/>
  <c r="CM84" i="3"/>
  <c r="CN84" i="3" s="1"/>
  <c r="BQ84" i="3"/>
  <c r="BS84" i="3" s="1"/>
  <c r="CO84" i="3"/>
  <c r="DV84" i="3"/>
  <c r="CC84" i="3"/>
  <c r="U84" i="3"/>
  <c r="T84" i="3"/>
  <c r="Q84" i="3" s="1"/>
  <c r="DL84" i="3"/>
  <c r="CD84" i="3"/>
  <c r="BR84" i="3" l="1"/>
  <c r="BT84" i="3" s="1"/>
  <c r="BU84" i="3" s="1"/>
  <c r="CZ84" i="3"/>
  <c r="DW84" i="3"/>
  <c r="DX84" i="3"/>
  <c r="V84" i="3"/>
  <c r="DI84" i="3"/>
  <c r="DN84" i="3" s="1"/>
  <c r="BV84" i="3"/>
  <c r="CK84" i="3"/>
  <c r="CP84" i="3" s="1"/>
  <c r="W84" i="3" l="1"/>
  <c r="AR85" i="3" s="1"/>
  <c r="X84" i="3"/>
  <c r="AS85" i="3" s="1"/>
  <c r="DO84" i="3"/>
  <c r="DP84" i="3"/>
  <c r="CQ84" i="3"/>
  <c r="CR84" i="3"/>
  <c r="L84" i="3" l="1"/>
  <c r="I85" i="3" s="1"/>
  <c r="M84" i="3"/>
  <c r="F85" i="3" s="1"/>
  <c r="AQ84" i="3"/>
  <c r="AT84" i="3" s="1"/>
  <c r="AO85" i="3"/>
  <c r="AU85" i="3" s="1"/>
  <c r="AK85" i="3"/>
  <c r="BX85" i="3" s="1"/>
  <c r="AN84" i="3"/>
  <c r="AL85" i="3"/>
  <c r="DS85" i="3" s="1"/>
  <c r="AP85" i="3"/>
  <c r="AV85" i="3" s="1"/>
  <c r="E85" i="3"/>
  <c r="J85" i="3" l="1"/>
  <c r="K84" i="3"/>
  <c r="N84" i="3" s="1"/>
  <c r="H84" i="3"/>
  <c r="DR85" i="3"/>
  <c r="DU85" i="3" s="1"/>
  <c r="CT85" i="3"/>
  <c r="BY85" i="3"/>
  <c r="BZ85" i="3" s="1"/>
  <c r="CB85" i="3" s="1"/>
  <c r="CU85" i="3"/>
  <c r="AM85" i="3"/>
  <c r="P85" i="3"/>
  <c r="O85" i="3"/>
  <c r="G85" i="3"/>
  <c r="DJ85" i="3"/>
  <c r="CL85" i="3"/>
  <c r="BP85" i="3"/>
  <c r="R85" i="3"/>
  <c r="DK85" i="3"/>
  <c r="CM85" i="3"/>
  <c r="BQ85" i="3"/>
  <c r="S85" i="3"/>
  <c r="DT85" i="3" l="1"/>
  <c r="DQ85" i="3" s="1"/>
  <c r="CW85" i="3"/>
  <c r="CV85" i="3"/>
  <c r="CX85" i="3" s="1"/>
  <c r="CY85" i="3" s="1"/>
  <c r="CA85" i="3"/>
  <c r="DV85" i="3"/>
  <c r="BS85" i="3"/>
  <c r="BR85" i="3"/>
  <c r="BT85" i="3" s="1"/>
  <c r="CN85" i="3"/>
  <c r="CO85" i="3"/>
  <c r="U85" i="3"/>
  <c r="T85" i="3"/>
  <c r="Q85" i="3" s="1"/>
  <c r="DL85" i="3"/>
  <c r="DM85" i="3"/>
  <c r="CD85" i="3"/>
  <c r="CC85" i="3"/>
  <c r="CZ85" i="3"/>
  <c r="DX85" i="3" l="1"/>
  <c r="DW85" i="3"/>
  <c r="V85" i="3"/>
  <c r="DI85" i="3"/>
  <c r="DN85" i="3" s="1"/>
  <c r="CK85" i="3"/>
  <c r="CP85" i="3" s="1"/>
  <c r="BV85" i="3"/>
  <c r="BU85" i="3"/>
  <c r="W85" i="3" l="1"/>
  <c r="AR86" i="3" s="1"/>
  <c r="X85" i="3"/>
  <c r="AP86" i="3" s="1"/>
  <c r="AV86" i="3" s="1"/>
  <c r="DO85" i="3"/>
  <c r="DP85" i="3"/>
  <c r="CR85" i="3"/>
  <c r="CQ85" i="3"/>
  <c r="AS86" i="3" l="1"/>
  <c r="AQ85" i="3"/>
  <c r="M85" i="3"/>
  <c r="F86" i="3" s="1"/>
  <c r="L85" i="3"/>
  <c r="E86" i="3" s="1"/>
  <c r="AK86" i="3"/>
  <c r="BX86" i="3" s="1"/>
  <c r="AL86" i="3"/>
  <c r="DS86" i="3" s="1"/>
  <c r="AO86" i="3"/>
  <c r="AU86" i="3" s="1"/>
  <c r="AT85" i="3"/>
  <c r="AN85" i="3"/>
  <c r="CT86" i="3" l="1"/>
  <c r="DR86" i="3"/>
  <c r="K85" i="3"/>
  <c r="N85" i="3" s="1"/>
  <c r="I86" i="3"/>
  <c r="AM86" i="3"/>
  <c r="H85" i="3"/>
  <c r="J86" i="3"/>
  <c r="P86" i="3" s="1"/>
  <c r="CU86" i="3"/>
  <c r="CW86" i="3" s="1"/>
  <c r="BY86" i="3"/>
  <c r="CA86" i="3" s="1"/>
  <c r="CL86" i="3"/>
  <c r="DJ86" i="3"/>
  <c r="BP86" i="3"/>
  <c r="R86" i="3"/>
  <c r="O86" i="3"/>
  <c r="DT86" i="3"/>
  <c r="DQ86" i="3" s="1"/>
  <c r="DU86" i="3"/>
  <c r="BQ86" i="3"/>
  <c r="CM86" i="3"/>
  <c r="DK86" i="3"/>
  <c r="S86" i="3"/>
  <c r="G86" i="3" l="1"/>
  <c r="BZ86" i="3"/>
  <c r="CV86" i="3"/>
  <c r="CX86" i="3" s="1"/>
  <c r="CY86" i="3" s="1"/>
  <c r="DV86" i="3"/>
  <c r="U86" i="3"/>
  <c r="T86" i="3"/>
  <c r="Q86" i="3" s="1"/>
  <c r="BR86" i="3"/>
  <c r="BT86" i="3" s="1"/>
  <c r="BS86" i="3"/>
  <c r="DL86" i="3"/>
  <c r="DM86" i="3"/>
  <c r="CN86" i="3"/>
  <c r="CO86" i="3"/>
  <c r="CB86" i="3" l="1"/>
  <c r="CD86" i="3" s="1"/>
  <c r="CZ86" i="3"/>
  <c r="DX86" i="3"/>
  <c r="DW86" i="3"/>
  <c r="V86" i="3"/>
  <c r="DI86" i="3"/>
  <c r="DN86" i="3" s="1"/>
  <c r="BU86" i="3"/>
  <c r="BV86" i="3"/>
  <c r="CK86" i="3"/>
  <c r="CP86" i="3" s="1"/>
  <c r="CC86" i="3" l="1"/>
  <c r="W86" i="3"/>
  <c r="AR87" i="3" s="1"/>
  <c r="X86" i="3"/>
  <c r="AP87" i="3" s="1"/>
  <c r="AV87" i="3" s="1"/>
  <c r="DP86" i="3"/>
  <c r="DO86" i="3"/>
  <c r="CQ86" i="3"/>
  <c r="CR86" i="3"/>
  <c r="AS87" i="3" l="1"/>
  <c r="AQ86" i="3"/>
  <c r="AT86" i="3" s="1"/>
  <c r="M86" i="3"/>
  <c r="F87" i="3" s="1"/>
  <c r="L86" i="3"/>
  <c r="E87" i="3" s="1"/>
  <c r="AK87" i="3"/>
  <c r="CT87" i="3" s="1"/>
  <c r="AL87" i="3"/>
  <c r="BY87" i="3" s="1"/>
  <c r="AN86" i="3"/>
  <c r="AO87" i="3"/>
  <c r="AM87" i="3" s="1"/>
  <c r="J87" i="3" l="1"/>
  <c r="H86" i="3"/>
  <c r="BX87" i="3"/>
  <c r="CA87" i="3" s="1"/>
  <c r="K86" i="3"/>
  <c r="N86" i="3" s="1"/>
  <c r="I87" i="3"/>
  <c r="O87" i="3" s="1"/>
  <c r="DR87" i="3"/>
  <c r="AU87" i="3"/>
  <c r="DS87" i="3"/>
  <c r="CU87" i="3"/>
  <c r="CV87" i="3" s="1"/>
  <c r="CX87" i="3" s="1"/>
  <c r="P87" i="3"/>
  <c r="BQ87" i="3"/>
  <c r="DK87" i="3"/>
  <c r="CM87" i="3"/>
  <c r="S87" i="3"/>
  <c r="BP87" i="3"/>
  <c r="CL87" i="3"/>
  <c r="DJ87" i="3"/>
  <c r="R87" i="3"/>
  <c r="BZ87" i="3" l="1"/>
  <c r="CB87" i="3" s="1"/>
  <c r="DU87" i="3"/>
  <c r="DT87" i="3"/>
  <c r="DQ87" i="3" s="1"/>
  <c r="DV87" i="3" s="1"/>
  <c r="G87" i="3"/>
  <c r="CW87" i="3"/>
  <c r="CZ87" i="3" s="1"/>
  <c r="DM87" i="3"/>
  <c r="DL87" i="3"/>
  <c r="CD87" i="3"/>
  <c r="CC87" i="3"/>
  <c r="U87" i="3"/>
  <c r="T87" i="3"/>
  <c r="Q87" i="3" s="1"/>
  <c r="CN87" i="3"/>
  <c r="CO87" i="3"/>
  <c r="BS87" i="3"/>
  <c r="BR87" i="3"/>
  <c r="BT87" i="3" s="1"/>
  <c r="CY87" i="3" l="1"/>
  <c r="DX87" i="3"/>
  <c r="DW87" i="3"/>
  <c r="V87" i="3"/>
  <c r="DI87" i="3"/>
  <c r="DN87" i="3" s="1"/>
  <c r="BU87" i="3"/>
  <c r="BV87" i="3"/>
  <c r="CK87" i="3"/>
  <c r="CP87" i="3" s="1"/>
  <c r="X87" i="3" l="1"/>
  <c r="AP88" i="3" s="1"/>
  <c r="AV88" i="3" s="1"/>
  <c r="W87" i="3"/>
  <c r="AQ87" i="3" s="1"/>
  <c r="DO87" i="3"/>
  <c r="DP87" i="3"/>
  <c r="CQ87" i="3"/>
  <c r="CR87" i="3"/>
  <c r="AL88" i="3"/>
  <c r="AS88" i="3" l="1"/>
  <c r="AR88" i="3"/>
  <c r="L87" i="3"/>
  <c r="I88" i="3" s="1"/>
  <c r="M87" i="3"/>
  <c r="F88" i="3" s="1"/>
  <c r="AO88" i="3"/>
  <c r="AU88" i="3" s="1"/>
  <c r="AN87" i="3"/>
  <c r="AT87" i="3"/>
  <c r="AK88" i="3"/>
  <c r="DR88" i="3" s="1"/>
  <c r="CU88" i="3"/>
  <c r="BY88" i="3"/>
  <c r="DS88" i="3"/>
  <c r="K87" i="3" l="1"/>
  <c r="N87" i="3" s="1"/>
  <c r="H87" i="3"/>
  <c r="E88" i="3"/>
  <c r="DJ88" i="3" s="1"/>
  <c r="AM88" i="3"/>
  <c r="J88" i="3"/>
  <c r="P88" i="3" s="1"/>
  <c r="CT88" i="3"/>
  <c r="CV88" i="3" s="1"/>
  <c r="CX88" i="3" s="1"/>
  <c r="BX88" i="3"/>
  <c r="CA88" i="3" s="1"/>
  <c r="DU88" i="3"/>
  <c r="O88" i="3"/>
  <c r="DT88" i="3"/>
  <c r="DQ88" i="3" s="1"/>
  <c r="BQ88" i="3"/>
  <c r="DK88" i="3"/>
  <c r="CM88" i="3"/>
  <c r="S88" i="3"/>
  <c r="R88" i="3" l="1"/>
  <c r="CW88" i="3"/>
  <c r="CZ88" i="3" s="1"/>
  <c r="G88" i="3"/>
  <c r="BZ88" i="3"/>
  <c r="BP88" i="3"/>
  <c r="BR88" i="3" s="1"/>
  <c r="BT88" i="3" s="1"/>
  <c r="CL88" i="3"/>
  <c r="CO88" i="3" s="1"/>
  <c r="DV88" i="3"/>
  <c r="T88" i="3"/>
  <c r="Q88" i="3" s="1"/>
  <c r="U88" i="3"/>
  <c r="DL88" i="3"/>
  <c r="DM88" i="3"/>
  <c r="CB88" i="3" l="1"/>
  <c r="CC88" i="3" s="1"/>
  <c r="CY88" i="3"/>
  <c r="CN88" i="3"/>
  <c r="CK88" i="3" s="1"/>
  <c r="CP88" i="3" s="1"/>
  <c r="CD88" i="3"/>
  <c r="BS88" i="3"/>
  <c r="BV88" i="3" s="1"/>
  <c r="DX88" i="3"/>
  <c r="DW88" i="3"/>
  <c r="V88" i="3"/>
  <c r="DI88" i="3"/>
  <c r="DN88" i="3" s="1"/>
  <c r="BU88" i="3" l="1"/>
  <c r="W88" i="3"/>
  <c r="AR89" i="3" s="1"/>
  <c r="X88" i="3"/>
  <c r="AP89" i="3" s="1"/>
  <c r="DO88" i="3"/>
  <c r="DP88" i="3"/>
  <c r="CR88" i="3"/>
  <c r="CQ88" i="3"/>
  <c r="L88" i="3" l="1"/>
  <c r="I89" i="3" s="1"/>
  <c r="AS89" i="3"/>
  <c r="AQ88" i="3"/>
  <c r="M88" i="3"/>
  <c r="H88" i="3" s="1"/>
  <c r="AL89" i="3"/>
  <c r="CU89" i="3" s="1"/>
  <c r="AT88" i="3"/>
  <c r="AN88" i="3"/>
  <c r="AO89" i="3"/>
  <c r="AU89" i="3" s="1"/>
  <c r="AK89" i="3"/>
  <c r="E89" i="3"/>
  <c r="AV89" i="3"/>
  <c r="F89" i="3" l="1"/>
  <c r="K88" i="3"/>
  <c r="N88" i="3" s="1"/>
  <c r="J89" i="3"/>
  <c r="G89" i="3" s="1"/>
  <c r="BY89" i="3"/>
  <c r="DS89" i="3"/>
  <c r="CT89" i="3"/>
  <c r="CV89" i="3" s="1"/>
  <c r="CX89" i="3" s="1"/>
  <c r="BX89" i="3"/>
  <c r="DR89" i="3"/>
  <c r="DU89" i="3" s="1"/>
  <c r="AM89" i="3"/>
  <c r="DK89" i="3"/>
  <c r="BQ89" i="3"/>
  <c r="CM89" i="3"/>
  <c r="S89" i="3"/>
  <c r="P89" i="3"/>
  <c r="BP89" i="3"/>
  <c r="DJ89" i="3"/>
  <c r="CL89" i="3"/>
  <c r="R89" i="3"/>
  <c r="O89" i="3"/>
  <c r="CW89" i="3" l="1"/>
  <c r="DT89" i="3"/>
  <c r="DQ89" i="3" s="1"/>
  <c r="DV89" i="3" s="1"/>
  <c r="CA89" i="3"/>
  <c r="BZ89" i="3"/>
  <c r="CB89" i="3" s="1"/>
  <c r="U89" i="3"/>
  <c r="T89" i="3"/>
  <c r="Q89" i="3" s="1"/>
  <c r="DM89" i="3"/>
  <c r="DL89" i="3"/>
  <c r="CO89" i="3"/>
  <c r="CN89" i="3"/>
  <c r="BS89" i="3"/>
  <c r="BR89" i="3"/>
  <c r="BT89" i="3" s="1"/>
  <c r="CZ89" i="3"/>
  <c r="CY89" i="3"/>
  <c r="CC89" i="3" l="1"/>
  <c r="CD89" i="3"/>
  <c r="DX89" i="3"/>
  <c r="DW89" i="3"/>
  <c r="V89" i="3"/>
  <c r="DI89" i="3"/>
  <c r="DN89" i="3" s="1"/>
  <c r="BU89" i="3"/>
  <c r="BV89" i="3"/>
  <c r="CK89" i="3"/>
  <c r="CP89" i="3" s="1"/>
  <c r="W89" i="3" l="1"/>
  <c r="AR90" i="3" s="1"/>
  <c r="X89" i="3"/>
  <c r="DO89" i="3"/>
  <c r="DP89" i="3"/>
  <c r="CQ89" i="3"/>
  <c r="CR89" i="3"/>
  <c r="M89" i="3" l="1"/>
  <c r="AP90" i="3"/>
  <c r="AS90" i="3"/>
  <c r="AQ89" i="3"/>
  <c r="L89" i="3"/>
  <c r="H89" i="3" s="1"/>
  <c r="AK90" i="3"/>
  <c r="BX90" i="3" s="1"/>
  <c r="AL90" i="3"/>
  <c r="CU90" i="3" s="1"/>
  <c r="AT89" i="3"/>
  <c r="AO90" i="3"/>
  <c r="AU90" i="3" s="1"/>
  <c r="AN89" i="3"/>
  <c r="J90" i="3"/>
  <c r="F90" i="3"/>
  <c r="AV90" i="3"/>
  <c r="E90" i="3" l="1"/>
  <c r="DR90" i="3"/>
  <c r="CT90" i="3"/>
  <c r="CW90" i="3" s="1"/>
  <c r="K89" i="3"/>
  <c r="N89" i="3" s="1"/>
  <c r="I90" i="3"/>
  <c r="G90" i="3" s="1"/>
  <c r="BY90" i="3"/>
  <c r="BZ90" i="3" s="1"/>
  <c r="CB90" i="3" s="1"/>
  <c r="DS90" i="3"/>
  <c r="AM90" i="3"/>
  <c r="DJ90" i="3"/>
  <c r="CL90" i="3"/>
  <c r="BP90" i="3"/>
  <c r="R90" i="3"/>
  <c r="BQ90" i="3"/>
  <c r="CM90" i="3"/>
  <c r="DK90" i="3"/>
  <c r="S90" i="3"/>
  <c r="P90" i="3"/>
  <c r="CV90" i="3" l="1"/>
  <c r="CX90" i="3" s="1"/>
  <c r="CY90" i="3" s="1"/>
  <c r="DT90" i="3"/>
  <c r="DQ90" i="3" s="1"/>
  <c r="DV90" i="3" s="1"/>
  <c r="O90" i="3"/>
  <c r="CA90" i="3"/>
  <c r="CD90" i="3" s="1"/>
  <c r="DU90" i="3"/>
  <c r="CO90" i="3"/>
  <c r="CN90" i="3"/>
  <c r="DM90" i="3"/>
  <c r="DL90" i="3"/>
  <c r="T90" i="3"/>
  <c r="Q90" i="3" s="1"/>
  <c r="U90" i="3"/>
  <c r="BS90" i="3"/>
  <c r="BR90" i="3"/>
  <c r="BT90" i="3" s="1"/>
  <c r="CZ90" i="3" l="1"/>
  <c r="CC90" i="3"/>
  <c r="DX90" i="3"/>
  <c r="DW90" i="3"/>
  <c r="V90" i="3"/>
  <c r="DI90" i="3"/>
  <c r="DN90" i="3" s="1"/>
  <c r="BU90" i="3"/>
  <c r="BV90" i="3"/>
  <c r="CK90" i="3"/>
  <c r="CP90" i="3" s="1"/>
  <c r="X90" i="3" l="1"/>
  <c r="AL91" i="3" s="1"/>
  <c r="W90" i="3"/>
  <c r="AQ90" i="3" s="1"/>
  <c r="DP90" i="3"/>
  <c r="DO90" i="3"/>
  <c r="CR90" i="3"/>
  <c r="M90" i="3" s="1"/>
  <c r="CQ90" i="3"/>
  <c r="AS91" i="3" l="1"/>
  <c r="AP91" i="3"/>
  <c r="AV91" i="3" s="1"/>
  <c r="AR91" i="3"/>
  <c r="L90" i="3"/>
  <c r="E91" i="3" s="1"/>
  <c r="AT90" i="3"/>
  <c r="AK91" i="3"/>
  <c r="DR91" i="3" s="1"/>
  <c r="AO91" i="3"/>
  <c r="AU91" i="3" s="1"/>
  <c r="AN90" i="3"/>
  <c r="BY91" i="3"/>
  <c r="CU91" i="3"/>
  <c r="DS91" i="3"/>
  <c r="F91" i="3"/>
  <c r="J91" i="3"/>
  <c r="H90" i="3" l="1"/>
  <c r="K90" i="3"/>
  <c r="N90" i="3" s="1"/>
  <c r="I91" i="3"/>
  <c r="O91" i="3" s="1"/>
  <c r="BX91" i="3"/>
  <c r="CT91" i="3"/>
  <c r="AM91" i="3"/>
  <c r="DU91" i="3"/>
  <c r="DT91" i="3"/>
  <c r="DQ91" i="3" s="1"/>
  <c r="CM91" i="3"/>
  <c r="BQ91" i="3"/>
  <c r="DK91" i="3"/>
  <c r="S91" i="3"/>
  <c r="BZ91" i="3"/>
  <c r="CB91" i="3" s="1"/>
  <c r="CA91" i="3"/>
  <c r="CV91" i="3"/>
  <c r="CX91" i="3" s="1"/>
  <c r="CW91" i="3"/>
  <c r="P91" i="3"/>
  <c r="CL91" i="3"/>
  <c r="DJ91" i="3"/>
  <c r="BP91" i="3"/>
  <c r="R91" i="3"/>
  <c r="G91" i="3" l="1"/>
  <c r="CO91" i="3"/>
  <c r="BS91" i="3"/>
  <c r="DV91" i="3"/>
  <c r="DM91" i="3"/>
  <c r="CC91" i="3"/>
  <c r="CD91" i="3"/>
  <c r="T91" i="3"/>
  <c r="Q91" i="3" s="1"/>
  <c r="U91" i="3"/>
  <c r="BR91" i="3"/>
  <c r="BT91" i="3" s="1"/>
  <c r="CN91" i="3"/>
  <c r="DL91" i="3"/>
  <c r="CZ91" i="3"/>
  <c r="CY91" i="3"/>
  <c r="BV91" i="3" l="1"/>
  <c r="DW91" i="3"/>
  <c r="DX91" i="3"/>
  <c r="V91" i="3"/>
  <c r="DI91" i="3"/>
  <c r="DN91" i="3" s="1"/>
  <c r="CK91" i="3"/>
  <c r="CP91" i="3" s="1"/>
  <c r="BU91" i="3"/>
  <c r="X91" i="3" l="1"/>
  <c r="AP92" i="3" s="1"/>
  <c r="W91" i="3"/>
  <c r="AQ91" i="3" s="1"/>
  <c r="DP91" i="3"/>
  <c r="DO91" i="3"/>
  <c r="CR91" i="3"/>
  <c r="M91" i="3" s="1"/>
  <c r="CQ91" i="3"/>
  <c r="AL92" i="3"/>
  <c r="L91" i="3" l="1"/>
  <c r="I92" i="3" s="1"/>
  <c r="AS92" i="3"/>
  <c r="AR92" i="3"/>
  <c r="AT91" i="3"/>
  <c r="AN91" i="3"/>
  <c r="AK92" i="3"/>
  <c r="BX92" i="3" s="1"/>
  <c r="AO92" i="3"/>
  <c r="AM92" i="3" s="1"/>
  <c r="BY92" i="3"/>
  <c r="CU92" i="3"/>
  <c r="DS92" i="3"/>
  <c r="AV92" i="3"/>
  <c r="F92" i="3"/>
  <c r="J92" i="3"/>
  <c r="E92" i="3" l="1"/>
  <c r="DJ92" i="3" s="1"/>
  <c r="K91" i="3"/>
  <c r="N91" i="3" s="1"/>
  <c r="H91" i="3"/>
  <c r="DR92" i="3"/>
  <c r="DU92" i="3" s="1"/>
  <c r="CT92" i="3"/>
  <c r="CW92" i="3" s="1"/>
  <c r="AU92" i="3"/>
  <c r="CA92" i="3"/>
  <c r="BZ92" i="3"/>
  <c r="CB92" i="3" s="1"/>
  <c r="P92" i="3"/>
  <c r="CL92" i="3"/>
  <c r="BP92" i="3"/>
  <c r="CM92" i="3"/>
  <c r="BQ92" i="3"/>
  <c r="DK92" i="3"/>
  <c r="S92" i="3"/>
  <c r="O92" i="3"/>
  <c r="G92" i="3"/>
  <c r="R92" i="3" l="1"/>
  <c r="CV92" i="3"/>
  <c r="CX92" i="3" s="1"/>
  <c r="CZ92" i="3" s="1"/>
  <c r="DT92" i="3"/>
  <c r="DQ92" i="3" s="1"/>
  <c r="DV92" i="3" s="1"/>
  <c r="BR92" i="3"/>
  <c r="BT92" i="3" s="1"/>
  <c r="BS92" i="3"/>
  <c r="CO92" i="3"/>
  <c r="CN92" i="3"/>
  <c r="U92" i="3"/>
  <c r="T92" i="3"/>
  <c r="Q92" i="3" s="1"/>
  <c r="CC92" i="3"/>
  <c r="CD92" i="3"/>
  <c r="DM92" i="3"/>
  <c r="DL92" i="3"/>
  <c r="CY92" i="3" l="1"/>
  <c r="DX92" i="3"/>
  <c r="DW92" i="3"/>
  <c r="V92" i="3"/>
  <c r="DI92" i="3"/>
  <c r="DN92" i="3" s="1"/>
  <c r="CK92" i="3"/>
  <c r="CP92" i="3" s="1"/>
  <c r="BV92" i="3"/>
  <c r="BU92" i="3"/>
  <c r="W92" i="3" l="1"/>
  <c r="AR93" i="3" s="1"/>
  <c r="X92" i="3"/>
  <c r="AS93" i="3" s="1"/>
  <c r="DP92" i="3"/>
  <c r="DO92" i="3"/>
  <c r="CQ92" i="3"/>
  <c r="CR92" i="3"/>
  <c r="M92" i="3" s="1"/>
  <c r="AO93" i="3" l="1"/>
  <c r="AU93" i="3" s="1"/>
  <c r="AQ92" i="3"/>
  <c r="AT92" i="3" s="1"/>
  <c r="AK93" i="3"/>
  <c r="DR93" i="3" s="1"/>
  <c r="L92" i="3"/>
  <c r="I93" i="3" s="1"/>
  <c r="AL93" i="3"/>
  <c r="CU93" i="3" s="1"/>
  <c r="AP93" i="3"/>
  <c r="AM93" i="3" s="1"/>
  <c r="AN92" i="3"/>
  <c r="E93" i="3"/>
  <c r="J93" i="3"/>
  <c r="F93" i="3"/>
  <c r="BX93" i="3" l="1"/>
  <c r="CT93" i="3"/>
  <c r="CW93" i="3" s="1"/>
  <c r="K92" i="3"/>
  <c r="N92" i="3" s="1"/>
  <c r="H92" i="3"/>
  <c r="BY93" i="3"/>
  <c r="DS93" i="3"/>
  <c r="DT93" i="3" s="1"/>
  <c r="DQ93" i="3" s="1"/>
  <c r="AV93" i="3"/>
  <c r="O93" i="3"/>
  <c r="G93" i="3"/>
  <c r="BP93" i="3"/>
  <c r="CL93" i="3"/>
  <c r="DJ93" i="3"/>
  <c r="R93" i="3"/>
  <c r="CM93" i="3"/>
  <c r="DK93" i="3"/>
  <c r="BQ93" i="3"/>
  <c r="S93" i="3"/>
  <c r="P93" i="3"/>
  <c r="DU93" i="3" l="1"/>
  <c r="CA93" i="3"/>
  <c r="CV93" i="3"/>
  <c r="BZ93" i="3"/>
  <c r="CB93" i="3" s="1"/>
  <c r="DV93" i="3"/>
  <c r="DX93" i="3" s="1"/>
  <c r="CX93" i="3"/>
  <c r="CY93" i="3" s="1"/>
  <c r="U93" i="3"/>
  <c r="DM93" i="3"/>
  <c r="DL93" i="3"/>
  <c r="T93" i="3"/>
  <c r="Q93" i="3" s="1"/>
  <c r="CN93" i="3"/>
  <c r="CO93" i="3"/>
  <c r="BR93" i="3"/>
  <c r="BT93" i="3" s="1"/>
  <c r="BS93" i="3"/>
  <c r="CD93" i="3" l="1"/>
  <c r="CC93" i="3"/>
  <c r="DW93" i="3"/>
  <c r="V93" i="3"/>
  <c r="DI93" i="3"/>
  <c r="DN93" i="3" s="1"/>
  <c r="CZ93" i="3"/>
  <c r="BU93" i="3"/>
  <c r="BV93" i="3"/>
  <c r="CK93" i="3"/>
  <c r="CP93" i="3" s="1"/>
  <c r="X93" i="3" l="1"/>
  <c r="AP94" i="3" s="1"/>
  <c r="W93" i="3"/>
  <c r="DP93" i="3"/>
  <c r="DO93" i="3"/>
  <c r="CQ93" i="3"/>
  <c r="CR93" i="3"/>
  <c r="M93" i="3" s="1"/>
  <c r="AS94" i="3" l="1"/>
  <c r="AQ93" i="3"/>
  <c r="AT93" i="3" s="1"/>
  <c r="AR94" i="3"/>
  <c r="L93" i="3"/>
  <c r="H93" i="3" s="1"/>
  <c r="AO94" i="3"/>
  <c r="AM94" i="3" s="1"/>
  <c r="AL94" i="3"/>
  <c r="DS94" i="3" s="1"/>
  <c r="AK94" i="3"/>
  <c r="CT94" i="3" s="1"/>
  <c r="AN93" i="3"/>
  <c r="J94" i="3"/>
  <c r="F94" i="3"/>
  <c r="AV94" i="3"/>
  <c r="E94" i="3" l="1"/>
  <c r="AU94" i="3"/>
  <c r="K93" i="3"/>
  <c r="N93" i="3" s="1"/>
  <c r="I94" i="3"/>
  <c r="O94" i="3" s="1"/>
  <c r="CU94" i="3"/>
  <c r="CW94" i="3" s="1"/>
  <c r="BY94" i="3"/>
  <c r="BX94" i="3"/>
  <c r="DR94" i="3"/>
  <c r="DT94" i="3" s="1"/>
  <c r="DQ94" i="3" s="1"/>
  <c r="R94" i="3"/>
  <c r="CL94" i="3"/>
  <c r="DJ94" i="3"/>
  <c r="BP94" i="3"/>
  <c r="G94" i="3"/>
  <c r="DK94" i="3"/>
  <c r="BQ94" i="3"/>
  <c r="CM94" i="3"/>
  <c r="S94" i="3"/>
  <c r="P94" i="3"/>
  <c r="BZ94" i="3" l="1"/>
  <c r="CB94" i="3" s="1"/>
  <c r="CA94" i="3"/>
  <c r="CV94" i="3"/>
  <c r="CX94" i="3" s="1"/>
  <c r="CY94" i="3" s="1"/>
  <c r="U94" i="3"/>
  <c r="DU94" i="3"/>
  <c r="DV94" i="3"/>
  <c r="T94" i="3"/>
  <c r="Q94" i="3" s="1"/>
  <c r="CC94" i="3"/>
  <c r="BS94" i="3"/>
  <c r="BR94" i="3"/>
  <c r="BT94" i="3" s="1"/>
  <c r="DL94" i="3"/>
  <c r="DM94" i="3"/>
  <c r="CO94" i="3"/>
  <c r="CN94" i="3"/>
  <c r="CD94" i="3" l="1"/>
  <c r="CZ94" i="3"/>
  <c r="DW94" i="3"/>
  <c r="DX94" i="3"/>
  <c r="V94" i="3"/>
  <c r="DI94" i="3"/>
  <c r="DN94" i="3" s="1"/>
  <c r="CK94" i="3"/>
  <c r="CP94" i="3" s="1"/>
  <c r="BV94" i="3"/>
  <c r="BU94" i="3"/>
  <c r="X94" i="3" l="1"/>
  <c r="AP95" i="3" s="1"/>
  <c r="W94" i="3"/>
  <c r="DP94" i="3"/>
  <c r="DO94" i="3"/>
  <c r="CQ94" i="3"/>
  <c r="CR94" i="3"/>
  <c r="AL95" i="3"/>
  <c r="AS95" i="3" l="1"/>
  <c r="AQ94" i="3"/>
  <c r="AT94" i="3" s="1"/>
  <c r="AR95" i="3"/>
  <c r="M94" i="3"/>
  <c r="J95" i="3" s="1"/>
  <c r="L94" i="3"/>
  <c r="AK95" i="3"/>
  <c r="CT95" i="3" s="1"/>
  <c r="AN94" i="3"/>
  <c r="AO95" i="3"/>
  <c r="AM95" i="3" s="1"/>
  <c r="CU95" i="3"/>
  <c r="DS95" i="3"/>
  <c r="BY95" i="3"/>
  <c r="AV95" i="3"/>
  <c r="H94" i="3" l="1"/>
  <c r="E95" i="3"/>
  <c r="F95" i="3"/>
  <c r="CM95" i="3" s="1"/>
  <c r="DR95" i="3"/>
  <c r="DU95" i="3" s="1"/>
  <c r="K94" i="3"/>
  <c r="N94" i="3" s="1"/>
  <c r="I95" i="3"/>
  <c r="O95" i="3" s="1"/>
  <c r="BX95" i="3"/>
  <c r="BZ95" i="3" s="1"/>
  <c r="CB95" i="3" s="1"/>
  <c r="AU95" i="3"/>
  <c r="P95" i="3"/>
  <c r="CW95" i="3"/>
  <c r="CV95" i="3"/>
  <c r="CX95" i="3" s="1"/>
  <c r="CL95" i="3"/>
  <c r="BP95" i="3"/>
  <c r="DJ95" i="3"/>
  <c r="R95" i="3"/>
  <c r="DT95" i="3" l="1"/>
  <c r="DQ95" i="3" s="1"/>
  <c r="DV95" i="3" s="1"/>
  <c r="DK95" i="3"/>
  <c r="CA95" i="3"/>
  <c r="CD95" i="3" s="1"/>
  <c r="S95" i="3"/>
  <c r="T95" i="3" s="1"/>
  <c r="Q95" i="3" s="1"/>
  <c r="BQ95" i="3"/>
  <c r="BR95" i="3" s="1"/>
  <c r="BT95" i="3" s="1"/>
  <c r="G95" i="3"/>
  <c r="BS95" i="3"/>
  <c r="CN95" i="3"/>
  <c r="CO95" i="3"/>
  <c r="CZ95" i="3"/>
  <c r="CY95" i="3"/>
  <c r="DL95" i="3"/>
  <c r="DM95" i="3"/>
  <c r="U95" i="3" l="1"/>
  <c r="CC95" i="3"/>
  <c r="DW95" i="3"/>
  <c r="DX95" i="3"/>
  <c r="V95" i="3"/>
  <c r="DI95" i="3"/>
  <c r="DN95" i="3" s="1"/>
  <c r="CK95" i="3"/>
  <c r="CP95" i="3" s="1"/>
  <c r="BU95" i="3"/>
  <c r="BV95" i="3"/>
  <c r="X95" i="3" l="1"/>
  <c r="AP96" i="3" s="1"/>
  <c r="W95" i="3"/>
  <c r="AQ95" i="3" s="1"/>
  <c r="DP95" i="3"/>
  <c r="DO95" i="3"/>
  <c r="CR95" i="3"/>
  <c r="CQ95" i="3"/>
  <c r="AL96" i="3"/>
  <c r="L95" i="3" l="1"/>
  <c r="I96" i="3" s="1"/>
  <c r="AS96" i="3"/>
  <c r="AR96" i="3"/>
  <c r="M95" i="3"/>
  <c r="AT95" i="3"/>
  <c r="AK96" i="3"/>
  <c r="CT96" i="3" s="1"/>
  <c r="AN95" i="3"/>
  <c r="AO96" i="3"/>
  <c r="AU96" i="3" s="1"/>
  <c r="CU96" i="3"/>
  <c r="BY96" i="3"/>
  <c r="DS96" i="3"/>
  <c r="AV96" i="3"/>
  <c r="F96" i="3"/>
  <c r="E96" i="3" l="1"/>
  <c r="K95" i="3"/>
  <c r="N95" i="3" s="1"/>
  <c r="H95" i="3"/>
  <c r="J96" i="3"/>
  <c r="G96" i="3" s="1"/>
  <c r="DR96" i="3"/>
  <c r="DU96" i="3" s="1"/>
  <c r="BX96" i="3"/>
  <c r="CA96" i="3" s="1"/>
  <c r="AM96" i="3"/>
  <c r="P96" i="3"/>
  <c r="BQ96" i="3"/>
  <c r="DK96" i="3"/>
  <c r="CM96" i="3"/>
  <c r="S96" i="3"/>
  <c r="CW96" i="3"/>
  <c r="CV96" i="3"/>
  <c r="CX96" i="3" s="1"/>
  <c r="DJ96" i="3"/>
  <c r="CL96" i="3"/>
  <c r="BP96" i="3"/>
  <c r="R96" i="3"/>
  <c r="O96" i="3"/>
  <c r="DT96" i="3" l="1"/>
  <c r="DQ96" i="3" s="1"/>
  <c r="DV96" i="3" s="1"/>
  <c r="BZ96" i="3"/>
  <c r="T96" i="3"/>
  <c r="Q96" i="3" s="1"/>
  <c r="U96" i="3"/>
  <c r="CO96" i="3"/>
  <c r="CN96" i="3"/>
  <c r="DM96" i="3"/>
  <c r="DL96" i="3"/>
  <c r="BR96" i="3"/>
  <c r="BT96" i="3" s="1"/>
  <c r="BS96" i="3"/>
  <c r="CZ96" i="3"/>
  <c r="CY96" i="3"/>
  <c r="CB96" i="3" l="1"/>
  <c r="CD96" i="3" s="1"/>
  <c r="CC96" i="3"/>
  <c r="DX96" i="3"/>
  <c r="DW96" i="3"/>
  <c r="V96" i="3"/>
  <c r="DI96" i="3"/>
  <c r="DN96" i="3" s="1"/>
  <c r="CK96" i="3"/>
  <c r="CP96" i="3" s="1"/>
  <c r="BV96" i="3"/>
  <c r="BU96" i="3"/>
  <c r="W96" i="3" l="1"/>
  <c r="AR97" i="3" s="1"/>
  <c r="X96" i="3"/>
  <c r="AL97" i="3" s="1"/>
  <c r="DP96" i="3"/>
  <c r="DO96" i="3"/>
  <c r="CQ96" i="3"/>
  <c r="CR96" i="3"/>
  <c r="AO97" i="3"/>
  <c r="L96" i="3" l="1"/>
  <c r="I97" i="3" s="1"/>
  <c r="AS97" i="3"/>
  <c r="AK97" i="3"/>
  <c r="DR97" i="3" s="1"/>
  <c r="AQ96" i="3"/>
  <c r="AT96" i="3" s="1"/>
  <c r="M96" i="3"/>
  <c r="H96" i="3" s="1"/>
  <c r="AP97" i="3"/>
  <c r="AV97" i="3" s="1"/>
  <c r="AN96" i="3"/>
  <c r="CU97" i="3"/>
  <c r="DS97" i="3"/>
  <c r="BY97" i="3"/>
  <c r="E97" i="3"/>
  <c r="AU97" i="3"/>
  <c r="K96" i="3" l="1"/>
  <c r="N96" i="3" s="1"/>
  <c r="F97" i="3"/>
  <c r="J97" i="3"/>
  <c r="P97" i="3" s="1"/>
  <c r="AM97" i="3"/>
  <c r="BX97" i="3"/>
  <c r="BZ97" i="3" s="1"/>
  <c r="CB97" i="3" s="1"/>
  <c r="CT97" i="3"/>
  <c r="CV97" i="3" s="1"/>
  <c r="CX97" i="3" s="1"/>
  <c r="O97" i="3"/>
  <c r="G97" i="3"/>
  <c r="BP97" i="3"/>
  <c r="DJ97" i="3"/>
  <c r="CL97" i="3"/>
  <c r="R97" i="3"/>
  <c r="BQ97" i="3"/>
  <c r="CM97" i="3"/>
  <c r="DK97" i="3"/>
  <c r="S97" i="3"/>
  <c r="DU97" i="3"/>
  <c r="DT97" i="3"/>
  <c r="DQ97" i="3" s="1"/>
  <c r="CW97" i="3" l="1"/>
  <c r="CA97" i="3"/>
  <c r="CC97" i="3" s="1"/>
  <c r="DV97" i="3"/>
  <c r="CO97" i="3"/>
  <c r="CN97" i="3"/>
  <c r="BR97" i="3"/>
  <c r="BT97" i="3" s="1"/>
  <c r="BS97" i="3"/>
  <c r="U97" i="3"/>
  <c r="T97" i="3"/>
  <c r="Q97" i="3" s="1"/>
  <c r="DL97" i="3"/>
  <c r="DM97" i="3"/>
  <c r="CZ97" i="3"/>
  <c r="CY97" i="3"/>
  <c r="CD97" i="3" l="1"/>
  <c r="DW97" i="3"/>
  <c r="DX97" i="3"/>
  <c r="V97" i="3"/>
  <c r="DI97" i="3"/>
  <c r="DN97" i="3" s="1"/>
  <c r="BV97" i="3"/>
  <c r="BU97" i="3"/>
  <c r="CK97" i="3"/>
  <c r="CP97" i="3" s="1"/>
  <c r="X97" i="3" l="1"/>
  <c r="AP98" i="3" s="1"/>
  <c r="W97" i="3"/>
  <c r="DP97" i="3"/>
  <c r="DO97" i="3"/>
  <c r="CQ97" i="3"/>
  <c r="CR97" i="3"/>
  <c r="M97" i="3" l="1"/>
  <c r="AS98" i="3"/>
  <c r="AQ97" i="3"/>
  <c r="AT97" i="3" s="1"/>
  <c r="AR98" i="3"/>
  <c r="L97" i="3"/>
  <c r="H97" i="3" s="1"/>
  <c r="AO98" i="3"/>
  <c r="AU98" i="3" s="1"/>
  <c r="AL98" i="3"/>
  <c r="BY98" i="3" s="1"/>
  <c r="AN97" i="3"/>
  <c r="AK98" i="3"/>
  <c r="CT98" i="3" s="1"/>
  <c r="F98" i="3"/>
  <c r="J98" i="3"/>
  <c r="AV98" i="3"/>
  <c r="E98" i="3" l="1"/>
  <c r="K97" i="3"/>
  <c r="N97" i="3" s="1"/>
  <c r="I98" i="3"/>
  <c r="O98" i="3" s="1"/>
  <c r="AM98" i="3"/>
  <c r="DS98" i="3"/>
  <c r="CU98" i="3"/>
  <c r="CW98" i="3" s="1"/>
  <c r="DR98" i="3"/>
  <c r="BX98" i="3"/>
  <c r="BZ98" i="3" s="1"/>
  <c r="CB98" i="3" s="1"/>
  <c r="P98" i="3"/>
  <c r="DK98" i="3"/>
  <c r="CM98" i="3"/>
  <c r="BQ98" i="3"/>
  <c r="S98" i="3"/>
  <c r="G98" i="3"/>
  <c r="DJ98" i="3"/>
  <c r="CL98" i="3"/>
  <c r="BP98" i="3"/>
  <c r="R98" i="3"/>
  <c r="DT98" i="3" l="1"/>
  <c r="DQ98" i="3" s="1"/>
  <c r="DV98" i="3" s="1"/>
  <c r="CV98" i="3"/>
  <c r="CX98" i="3" s="1"/>
  <c r="CZ98" i="3" s="1"/>
  <c r="CA98" i="3"/>
  <c r="CC98" i="3" s="1"/>
  <c r="DU98" i="3"/>
  <c r="CN98" i="3"/>
  <c r="CO98" i="3"/>
  <c r="T98" i="3"/>
  <c r="Q98" i="3" s="1"/>
  <c r="U98" i="3"/>
  <c r="DL98" i="3"/>
  <c r="DM98" i="3"/>
  <c r="BS98" i="3"/>
  <c r="BR98" i="3"/>
  <c r="BT98" i="3" s="1"/>
  <c r="CY98" i="3" l="1"/>
  <c r="CD98" i="3"/>
  <c r="DX98" i="3"/>
  <c r="DW98" i="3"/>
  <c r="V98" i="3"/>
  <c r="DI98" i="3"/>
  <c r="DN98" i="3" s="1"/>
  <c r="BV98" i="3"/>
  <c r="BU98" i="3"/>
  <c r="CK98" i="3"/>
  <c r="CP98" i="3" s="1"/>
  <c r="W98" i="3" l="1"/>
  <c r="AR99" i="3" s="1"/>
  <c r="X98" i="3"/>
  <c r="AS99" i="3" s="1"/>
  <c r="DO98" i="3"/>
  <c r="DP98" i="3"/>
  <c r="CR98" i="3"/>
  <c r="CQ98" i="3"/>
  <c r="AK99" i="3"/>
  <c r="AO99" i="3" l="1"/>
  <c r="AQ98" i="3"/>
  <c r="AT98" i="3" s="1"/>
  <c r="M98" i="3"/>
  <c r="L98" i="3"/>
  <c r="E99" i="3" s="1"/>
  <c r="AN98" i="3"/>
  <c r="AP99" i="3"/>
  <c r="AV99" i="3" s="1"/>
  <c r="AL99" i="3"/>
  <c r="BY99" i="3" s="1"/>
  <c r="AU99" i="3"/>
  <c r="CT99" i="3"/>
  <c r="BX99" i="3"/>
  <c r="DR99" i="3"/>
  <c r="DS99" i="3" l="1"/>
  <c r="DT99" i="3" s="1"/>
  <c r="DQ99" i="3" s="1"/>
  <c r="K98" i="3"/>
  <c r="N98" i="3" s="1"/>
  <c r="I99" i="3"/>
  <c r="H98" i="3"/>
  <c r="AM99" i="3"/>
  <c r="F99" i="3"/>
  <c r="BQ99" i="3" s="1"/>
  <c r="J99" i="3"/>
  <c r="P99" i="3" s="1"/>
  <c r="CU99" i="3"/>
  <c r="CV99" i="3" s="1"/>
  <c r="BZ99" i="3"/>
  <c r="CB99" i="3" s="1"/>
  <c r="CA99" i="3"/>
  <c r="O99" i="3"/>
  <c r="BP99" i="3"/>
  <c r="DJ99" i="3"/>
  <c r="CL99" i="3"/>
  <c r="R99" i="3"/>
  <c r="DU99" i="3" l="1"/>
  <c r="CW99" i="3"/>
  <c r="G99" i="3"/>
  <c r="S99" i="3"/>
  <c r="U99" i="3" s="1"/>
  <c r="CM99" i="3"/>
  <c r="CN99" i="3" s="1"/>
  <c r="DK99" i="3"/>
  <c r="DM99" i="3" s="1"/>
  <c r="T99" i="3"/>
  <c r="Q99" i="3" s="1"/>
  <c r="DV99" i="3"/>
  <c r="BR99" i="3"/>
  <c r="BT99" i="3" s="1"/>
  <c r="CX99" i="3"/>
  <c r="BS99" i="3"/>
  <c r="CC99" i="3"/>
  <c r="CD99" i="3"/>
  <c r="CY99" i="3" l="1"/>
  <c r="V99" i="3"/>
  <c r="W99" i="3" s="1"/>
  <c r="DL99" i="3"/>
  <c r="DI99" i="3" s="1"/>
  <c r="DN99" i="3" s="1"/>
  <c r="CO99" i="3"/>
  <c r="BV99" i="3"/>
  <c r="CZ99" i="3"/>
  <c r="DX99" i="3"/>
  <c r="DW99" i="3"/>
  <c r="CK99" i="3"/>
  <c r="CP99" i="3" s="1"/>
  <c r="BU99" i="3"/>
  <c r="X99" i="3" l="1"/>
  <c r="AS100" i="3" s="1"/>
  <c r="AR100" i="3"/>
  <c r="AL100" i="3"/>
  <c r="DO99" i="3"/>
  <c r="DP99" i="3"/>
  <c r="CQ99" i="3"/>
  <c r="L99" i="3" s="1"/>
  <c r="I100" i="3" s="1"/>
  <c r="CR99" i="3"/>
  <c r="AK100" i="3"/>
  <c r="AO100" i="3"/>
  <c r="M99" i="3" l="1"/>
  <c r="AQ99" i="3"/>
  <c r="AT99" i="3" s="1"/>
  <c r="K99" i="3"/>
  <c r="AN99" i="3"/>
  <c r="AP100" i="3"/>
  <c r="AV100" i="3" s="1"/>
  <c r="AU100" i="3"/>
  <c r="DS100" i="3"/>
  <c r="CU100" i="3"/>
  <c r="BY100" i="3"/>
  <c r="J100" i="3"/>
  <c r="P100" i="3" s="1"/>
  <c r="DR100" i="3"/>
  <c r="BX100" i="3"/>
  <c r="CT100" i="3"/>
  <c r="H99" i="3"/>
  <c r="N99" i="3"/>
  <c r="E100" i="3"/>
  <c r="F100" i="3" l="1"/>
  <c r="AM100" i="3"/>
  <c r="BZ100" i="3"/>
  <c r="CB100" i="3" s="1"/>
  <c r="CA100" i="3"/>
  <c r="DU100" i="3"/>
  <c r="DT100" i="3"/>
  <c r="DQ100" i="3" s="1"/>
  <c r="O100" i="3"/>
  <c r="G100" i="3"/>
  <c r="BQ100" i="3"/>
  <c r="CM100" i="3"/>
  <c r="DK100" i="3"/>
  <c r="S100" i="3"/>
  <c r="CV100" i="3"/>
  <c r="CX100" i="3" s="1"/>
  <c r="CW100" i="3"/>
  <c r="DJ100" i="3"/>
  <c r="CL100" i="3"/>
  <c r="BP100" i="3"/>
  <c r="R100" i="3"/>
  <c r="DV100" i="3" l="1"/>
  <c r="CY100" i="3"/>
  <c r="CZ100" i="3"/>
  <c r="DM100" i="3"/>
  <c r="DL100" i="3"/>
  <c r="U100" i="3"/>
  <c r="T100" i="3"/>
  <c r="Q100" i="3" s="1"/>
  <c r="CO100" i="3"/>
  <c r="CN100" i="3"/>
  <c r="BR100" i="3"/>
  <c r="BT100" i="3" s="1"/>
  <c r="BS100" i="3"/>
  <c r="CC100" i="3"/>
  <c r="CD100" i="3"/>
  <c r="DX100" i="3" l="1"/>
  <c r="DW100" i="3"/>
  <c r="V100" i="3"/>
  <c r="DI100" i="3"/>
  <c r="DN100" i="3" s="1"/>
  <c r="BU100" i="3"/>
  <c r="BV100" i="3"/>
  <c r="CK100" i="3"/>
  <c r="CP100" i="3" s="1"/>
  <c r="W100" i="3" l="1"/>
  <c r="AR101" i="3" s="1"/>
  <c r="X100" i="3"/>
  <c r="AS101" i="3" s="1"/>
  <c r="DP100" i="3"/>
  <c r="DO100" i="3"/>
  <c r="CQ100" i="3"/>
  <c r="CR100" i="3"/>
  <c r="M100" i="3" s="1"/>
  <c r="AK101" i="3"/>
  <c r="AO101" i="3" l="1"/>
  <c r="AU101" i="3" s="1"/>
  <c r="AQ100" i="3"/>
  <c r="AT100" i="3" s="1"/>
  <c r="L100" i="3"/>
  <c r="I101" i="3" s="1"/>
  <c r="AP101" i="3"/>
  <c r="AL101" i="3"/>
  <c r="CU101" i="3" s="1"/>
  <c r="AN100" i="3"/>
  <c r="DR101" i="3"/>
  <c r="CT101" i="3"/>
  <c r="BX101" i="3"/>
  <c r="J101" i="3"/>
  <c r="F101" i="3"/>
  <c r="E101" i="3" l="1"/>
  <c r="H100" i="3"/>
  <c r="K100" i="3"/>
  <c r="N100" i="3" s="1"/>
  <c r="AM101" i="3"/>
  <c r="AV101" i="3"/>
  <c r="DS101" i="3"/>
  <c r="DT101" i="3" s="1"/>
  <c r="DQ101" i="3" s="1"/>
  <c r="BY101" i="3"/>
  <c r="CA101" i="3" s="1"/>
  <c r="CM101" i="3"/>
  <c r="BQ101" i="3"/>
  <c r="DK101" i="3"/>
  <c r="S101" i="3"/>
  <c r="P101" i="3"/>
  <c r="O101" i="3"/>
  <c r="G101" i="3"/>
  <c r="DJ101" i="3"/>
  <c r="BP101" i="3"/>
  <c r="CL101" i="3"/>
  <c r="R101" i="3"/>
  <c r="CW101" i="3"/>
  <c r="CV101" i="3"/>
  <c r="CX101" i="3" s="1"/>
  <c r="DU101" i="3" l="1"/>
  <c r="BZ101" i="3"/>
  <c r="DV101" i="3"/>
  <c r="BR101" i="3"/>
  <c r="BT101" i="3" s="1"/>
  <c r="BS101" i="3"/>
  <c r="DL101" i="3"/>
  <c r="DM101" i="3"/>
  <c r="CO101" i="3"/>
  <c r="CN101" i="3"/>
  <c r="CY101" i="3"/>
  <c r="CZ101" i="3"/>
  <c r="T101" i="3"/>
  <c r="Q101" i="3" s="1"/>
  <c r="U101" i="3"/>
  <c r="CB101" i="3" l="1"/>
  <c r="CC101" i="3" s="1"/>
  <c r="CD101" i="3"/>
  <c r="DX101" i="3"/>
  <c r="DW101" i="3"/>
  <c r="V101" i="3"/>
  <c r="DI101" i="3"/>
  <c r="DN101" i="3" s="1"/>
  <c r="CK101" i="3"/>
  <c r="CP101" i="3" s="1"/>
  <c r="BU101" i="3"/>
  <c r="BV101" i="3"/>
  <c r="W101" i="3" l="1"/>
  <c r="AR102" i="3" s="1"/>
  <c r="X101" i="3"/>
  <c r="AP102" i="3" s="1"/>
  <c r="DO101" i="3"/>
  <c r="DP101" i="3"/>
  <c r="CR101" i="3"/>
  <c r="CQ101" i="3"/>
  <c r="AK102" i="3"/>
  <c r="L101" i="3" l="1"/>
  <c r="I102" i="3" s="1"/>
  <c r="AS102" i="3"/>
  <c r="AO102" i="3"/>
  <c r="AM102" i="3" s="1"/>
  <c r="AQ101" i="3"/>
  <c r="M101" i="3"/>
  <c r="H101" i="3" s="1"/>
  <c r="AT101" i="3"/>
  <c r="AN101" i="3"/>
  <c r="AL102" i="3"/>
  <c r="BY102" i="3" s="1"/>
  <c r="E102" i="3"/>
  <c r="AV102" i="3"/>
  <c r="DR102" i="3"/>
  <c r="CT102" i="3"/>
  <c r="BX102" i="3"/>
  <c r="J102" i="3" l="1"/>
  <c r="K101" i="3"/>
  <c r="N101" i="3" s="1"/>
  <c r="F102" i="3"/>
  <c r="S102" i="3" s="1"/>
  <c r="AU102" i="3"/>
  <c r="CU102" i="3"/>
  <c r="CV102" i="3" s="1"/>
  <c r="CX102" i="3" s="1"/>
  <c r="DS102" i="3"/>
  <c r="DT102" i="3" s="1"/>
  <c r="DQ102" i="3" s="1"/>
  <c r="DJ102" i="3"/>
  <c r="CL102" i="3"/>
  <c r="BP102" i="3"/>
  <c r="R102" i="3"/>
  <c r="O102" i="3"/>
  <c r="G102" i="3"/>
  <c r="P102" i="3"/>
  <c r="BQ102" i="3"/>
  <c r="CM102" i="3"/>
  <c r="DK102" i="3"/>
  <c r="DL102" i="3" s="1"/>
  <c r="CA102" i="3"/>
  <c r="BZ102" i="3"/>
  <c r="CB102" i="3" s="1"/>
  <c r="CW102" i="3" l="1"/>
  <c r="CY102" i="3" s="1"/>
  <c r="DU102" i="3"/>
  <c r="CO102" i="3"/>
  <c r="DV102" i="3"/>
  <c r="DI102" i="3"/>
  <c r="DN102" i="3" s="1"/>
  <c r="BR102" i="3"/>
  <c r="BT102" i="3" s="1"/>
  <c r="CC102" i="3"/>
  <c r="CD102" i="3"/>
  <c r="BS102" i="3"/>
  <c r="U102" i="3"/>
  <c r="T102" i="3"/>
  <c r="Q102" i="3" s="1"/>
  <c r="CN102" i="3"/>
  <c r="DM102" i="3"/>
  <c r="CZ102" i="3" l="1"/>
  <c r="BV102" i="3"/>
  <c r="DW102" i="3"/>
  <c r="DX102" i="3"/>
  <c r="V102" i="3"/>
  <c r="DP102" i="3"/>
  <c r="CK102" i="3"/>
  <c r="CP102" i="3" s="1"/>
  <c r="DO102" i="3"/>
  <c r="BU102" i="3"/>
  <c r="W102" i="3" l="1"/>
  <c r="AR103" i="3" s="1"/>
  <c r="X102" i="3"/>
  <c r="CQ102" i="3"/>
  <c r="L102" i="3" s="1"/>
  <c r="I103" i="3" s="1"/>
  <c r="CR102" i="3"/>
  <c r="M102" i="3" s="1"/>
  <c r="AP103" i="3" l="1"/>
  <c r="AV103" i="3" s="1"/>
  <c r="AS103" i="3"/>
  <c r="AQ102" i="3"/>
  <c r="K102" i="3"/>
  <c r="N102" i="3" s="1"/>
  <c r="AK103" i="3"/>
  <c r="CT103" i="3" s="1"/>
  <c r="AO103" i="3"/>
  <c r="AN102" i="3"/>
  <c r="AT102" i="3"/>
  <c r="AL103" i="3"/>
  <c r="BY103" i="3" s="1"/>
  <c r="J103" i="3"/>
  <c r="F103" i="3"/>
  <c r="H102" i="3"/>
  <c r="E103" i="3"/>
  <c r="AM103" i="3" l="1"/>
  <c r="BX103" i="3"/>
  <c r="DR103" i="3"/>
  <c r="CU103" i="3"/>
  <c r="CV103" i="3" s="1"/>
  <c r="CX103" i="3" s="1"/>
  <c r="DS103" i="3"/>
  <c r="DU103" i="3" s="1"/>
  <c r="AU103" i="3"/>
  <c r="BQ103" i="3"/>
  <c r="CM103" i="3"/>
  <c r="DK103" i="3"/>
  <c r="S103" i="3"/>
  <c r="P103" i="3"/>
  <c r="DJ103" i="3"/>
  <c r="BP103" i="3"/>
  <c r="CL103" i="3"/>
  <c r="R103" i="3"/>
  <c r="DT103" i="3"/>
  <c r="DQ103" i="3" s="1"/>
  <c r="O103" i="3"/>
  <c r="G103" i="3"/>
  <c r="BZ103" i="3"/>
  <c r="CB103" i="3" s="1"/>
  <c r="CA103" i="3"/>
  <c r="CW103" i="3" l="1"/>
  <c r="CZ103" i="3" s="1"/>
  <c r="DV103" i="3"/>
  <c r="T103" i="3"/>
  <c r="Q103" i="3" s="1"/>
  <c r="U103" i="3"/>
  <c r="CC103" i="3"/>
  <c r="CD103" i="3"/>
  <c r="CO103" i="3"/>
  <c r="CN103" i="3"/>
  <c r="DM103" i="3"/>
  <c r="DL103" i="3"/>
  <c r="BR103" i="3"/>
  <c r="BT103" i="3" s="1"/>
  <c r="BS103" i="3"/>
  <c r="CY103" i="3" l="1"/>
  <c r="DW103" i="3"/>
  <c r="DX103" i="3"/>
  <c r="V103" i="3"/>
  <c r="DI103" i="3"/>
  <c r="DN103" i="3" s="1"/>
  <c r="CK103" i="3"/>
  <c r="CP103" i="3" s="1"/>
  <c r="BU103" i="3"/>
  <c r="BV103" i="3"/>
  <c r="X103" i="3" l="1"/>
  <c r="W103" i="3"/>
  <c r="AQ103" i="3" s="1"/>
  <c r="DO103" i="3"/>
  <c r="DP103" i="3"/>
  <c r="AL104" i="3"/>
  <c r="CQ103" i="3"/>
  <c r="CR103" i="3"/>
  <c r="M103" i="3" s="1"/>
  <c r="AP104" i="3" l="1"/>
  <c r="AV104" i="3" s="1"/>
  <c r="AS104" i="3"/>
  <c r="AR104" i="3"/>
  <c r="L103" i="3"/>
  <c r="H103" i="3" s="1"/>
  <c r="AO104" i="3"/>
  <c r="AN103" i="3"/>
  <c r="AT103" i="3"/>
  <c r="AK104" i="3"/>
  <c r="CT104" i="3" s="1"/>
  <c r="F104" i="3"/>
  <c r="J104" i="3"/>
  <c r="DS104" i="3"/>
  <c r="CU104" i="3"/>
  <c r="BY104" i="3"/>
  <c r="E104" i="3" l="1"/>
  <c r="AM104" i="3"/>
  <c r="K103" i="3"/>
  <c r="N103" i="3" s="1"/>
  <c r="I104" i="3"/>
  <c r="G104" i="3" s="1"/>
  <c r="AU104" i="3"/>
  <c r="BX104" i="3"/>
  <c r="DR104" i="3"/>
  <c r="DU104" i="3" s="1"/>
  <c r="CV104" i="3"/>
  <c r="CX104" i="3" s="1"/>
  <c r="CW104" i="3"/>
  <c r="P104" i="3"/>
  <c r="CL104" i="3"/>
  <c r="DJ104" i="3"/>
  <c r="BP104" i="3"/>
  <c r="R104" i="3"/>
  <c r="CA104" i="3"/>
  <c r="BZ104" i="3"/>
  <c r="CB104" i="3" s="1"/>
  <c r="BQ104" i="3"/>
  <c r="CM104" i="3"/>
  <c r="DK104" i="3"/>
  <c r="S104" i="3"/>
  <c r="O104" i="3" l="1"/>
  <c r="DT104" i="3"/>
  <c r="DQ104" i="3" s="1"/>
  <c r="DV104" i="3" s="1"/>
  <c r="DL104" i="3"/>
  <c r="DI104" i="3" s="1"/>
  <c r="DN104" i="3" s="1"/>
  <c r="CO104" i="3"/>
  <c r="BS104" i="3"/>
  <c r="CY104" i="3"/>
  <c r="CZ104" i="3"/>
  <c r="T104" i="3"/>
  <c r="Q104" i="3" s="1"/>
  <c r="U104" i="3"/>
  <c r="CD104" i="3"/>
  <c r="CC104" i="3"/>
  <c r="DM104" i="3"/>
  <c r="CN104" i="3"/>
  <c r="BR104" i="3"/>
  <c r="BT104" i="3" s="1"/>
  <c r="DW104" i="3" l="1"/>
  <c r="DX104" i="3"/>
  <c r="V104" i="3"/>
  <c r="DP104" i="3"/>
  <c r="BV104" i="3"/>
  <c r="BU104" i="3"/>
  <c r="CK104" i="3"/>
  <c r="CP104" i="3" s="1"/>
  <c r="DO104" i="3"/>
  <c r="W104" i="3" l="1"/>
  <c r="AR105" i="3" s="1"/>
  <c r="X104" i="3"/>
  <c r="AS105" i="3" s="1"/>
  <c r="CQ104" i="3"/>
  <c r="L104" i="3" s="1"/>
  <c r="I105" i="3" s="1"/>
  <c r="CR104" i="3"/>
  <c r="M104" i="3" s="1"/>
  <c r="AQ104" i="3" l="1"/>
  <c r="AT104" i="3" s="1"/>
  <c r="AN104" i="3"/>
  <c r="K104" i="3"/>
  <c r="N104" i="3" s="1"/>
  <c r="AK105" i="3"/>
  <c r="CT105" i="3" s="1"/>
  <c r="AO105" i="3"/>
  <c r="AU105" i="3" s="1"/>
  <c r="AL105" i="3"/>
  <c r="CU105" i="3" s="1"/>
  <c r="AP105" i="3"/>
  <c r="AM105" i="3" s="1"/>
  <c r="J105" i="3"/>
  <c r="F105" i="3"/>
  <c r="H104" i="3"/>
  <c r="E105" i="3"/>
  <c r="BX105" i="3" l="1"/>
  <c r="DR105" i="3"/>
  <c r="BY105" i="3"/>
  <c r="CA105" i="3" s="1"/>
  <c r="AV105" i="3"/>
  <c r="DS105" i="3"/>
  <c r="DU105" i="3" s="1"/>
  <c r="CW105" i="3"/>
  <c r="CV105" i="3"/>
  <c r="CX105" i="3" s="1"/>
  <c r="O105" i="3"/>
  <c r="G105" i="3"/>
  <c r="CM105" i="3"/>
  <c r="BQ105" i="3"/>
  <c r="DK105" i="3"/>
  <c r="S105" i="3"/>
  <c r="BP105" i="3"/>
  <c r="CL105" i="3"/>
  <c r="DJ105" i="3"/>
  <c r="R105" i="3"/>
  <c r="P105" i="3"/>
  <c r="BZ105" i="3" l="1"/>
  <c r="DT105" i="3"/>
  <c r="DQ105" i="3" s="1"/>
  <c r="DV105" i="3" s="1"/>
  <c r="CN105" i="3"/>
  <c r="CO105" i="3"/>
  <c r="U105" i="3"/>
  <c r="T105" i="3"/>
  <c r="Q105" i="3" s="1"/>
  <c r="CZ105" i="3"/>
  <c r="CY105" i="3"/>
  <c r="DL105" i="3"/>
  <c r="DM105" i="3"/>
  <c r="BR105" i="3"/>
  <c r="BT105" i="3" s="1"/>
  <c r="BS105" i="3"/>
  <c r="CB105" i="3" l="1"/>
  <c r="CD105" i="3" s="1"/>
  <c r="CC105" i="3"/>
  <c r="DX105" i="3"/>
  <c r="DW105" i="3"/>
  <c r="V105" i="3"/>
  <c r="DI105" i="3"/>
  <c r="DN105" i="3" s="1"/>
  <c r="CK105" i="3"/>
  <c r="CP105" i="3" s="1"/>
  <c r="BU105" i="3"/>
  <c r="BV105" i="3"/>
  <c r="W105" i="3" l="1"/>
  <c r="AR106" i="3" s="1"/>
  <c r="X105" i="3"/>
  <c r="AL106" i="3" s="1"/>
  <c r="DO105" i="3"/>
  <c r="DP105" i="3"/>
  <c r="CQ105" i="3"/>
  <c r="CR105" i="3"/>
  <c r="L105" i="3" l="1"/>
  <c r="I106" i="3" s="1"/>
  <c r="M105" i="3"/>
  <c r="AS106" i="3"/>
  <c r="AQ105" i="3"/>
  <c r="AT105" i="3" s="1"/>
  <c r="K105" i="3"/>
  <c r="N105" i="3" s="1"/>
  <c r="AO106" i="3"/>
  <c r="AU106" i="3" s="1"/>
  <c r="AK106" i="3"/>
  <c r="CT106" i="3" s="1"/>
  <c r="AP106" i="3"/>
  <c r="AM106" i="3" s="1"/>
  <c r="AN105" i="3"/>
  <c r="BY106" i="3"/>
  <c r="DS106" i="3"/>
  <c r="CU106" i="3"/>
  <c r="H105" i="3"/>
  <c r="E106" i="3"/>
  <c r="F106" i="3"/>
  <c r="J106" i="3"/>
  <c r="DR106" i="3" l="1"/>
  <c r="DU106" i="3" s="1"/>
  <c r="BX106" i="3"/>
  <c r="BZ106" i="3" s="1"/>
  <c r="CB106" i="3" s="1"/>
  <c r="AV106" i="3"/>
  <c r="O106" i="3"/>
  <c r="G106" i="3"/>
  <c r="CL106" i="3"/>
  <c r="BP106" i="3"/>
  <c r="DJ106" i="3"/>
  <c r="R106" i="3"/>
  <c r="DT106" i="3"/>
  <c r="DQ106" i="3" s="1"/>
  <c r="CM106" i="3"/>
  <c r="DK106" i="3"/>
  <c r="BQ106" i="3"/>
  <c r="S106" i="3"/>
  <c r="CV106" i="3"/>
  <c r="CX106" i="3" s="1"/>
  <c r="CW106" i="3"/>
  <c r="P106" i="3"/>
  <c r="CA106" i="3" l="1"/>
  <c r="CD106" i="3" s="1"/>
  <c r="DV106" i="3"/>
  <c r="DL106" i="3"/>
  <c r="DM106" i="3"/>
  <c r="T106" i="3"/>
  <c r="Q106" i="3" s="1"/>
  <c r="U106" i="3"/>
  <c r="BR106" i="3"/>
  <c r="BT106" i="3" s="1"/>
  <c r="BS106" i="3"/>
  <c r="CO106" i="3"/>
  <c r="CN106" i="3"/>
  <c r="CZ106" i="3"/>
  <c r="CY106" i="3"/>
  <c r="CC106" i="3" l="1"/>
  <c r="DW106" i="3"/>
  <c r="DX106" i="3"/>
  <c r="V106" i="3"/>
  <c r="DI106" i="3"/>
  <c r="DN106" i="3" s="1"/>
  <c r="BU106" i="3"/>
  <c r="BV106" i="3"/>
  <c r="CK106" i="3"/>
  <c r="CP106" i="3" s="1"/>
  <c r="W106" i="3" l="1"/>
  <c r="AR107" i="3" s="1"/>
  <c r="X106" i="3"/>
  <c r="AL107" i="3" s="1"/>
  <c r="DP106" i="3"/>
  <c r="DO106" i="3"/>
  <c r="CR106" i="3"/>
  <c r="CQ106" i="3"/>
  <c r="AK107" i="3"/>
  <c r="M106" i="3" l="1"/>
  <c r="AS107" i="3"/>
  <c r="AO107" i="3"/>
  <c r="AU107" i="3" s="1"/>
  <c r="AQ106" i="3"/>
  <c r="L106" i="3"/>
  <c r="H106" i="3" s="1"/>
  <c r="AN106" i="3"/>
  <c r="AP107" i="3"/>
  <c r="AV107" i="3" s="1"/>
  <c r="AT106" i="3"/>
  <c r="DR107" i="3"/>
  <c r="CT107" i="3"/>
  <c r="BX107" i="3"/>
  <c r="F107" i="3"/>
  <c r="J107" i="3"/>
  <c r="DS107" i="3"/>
  <c r="CU107" i="3"/>
  <c r="BY107" i="3"/>
  <c r="E107" i="3" l="1"/>
  <c r="CL107" i="3" s="1"/>
  <c r="AM107" i="3"/>
  <c r="K106" i="3"/>
  <c r="N106" i="3" s="1"/>
  <c r="I107" i="3"/>
  <c r="G107" i="3" s="1"/>
  <c r="CV107" i="3"/>
  <c r="CX107" i="3" s="1"/>
  <c r="CW107" i="3"/>
  <c r="CM107" i="3"/>
  <c r="BQ107" i="3"/>
  <c r="DK107" i="3"/>
  <c r="S107" i="3"/>
  <c r="DT107" i="3"/>
  <c r="DQ107" i="3" s="1"/>
  <c r="DU107" i="3"/>
  <c r="P107" i="3"/>
  <c r="CA107" i="3"/>
  <c r="BZ107" i="3"/>
  <c r="CB107" i="3" s="1"/>
  <c r="DJ107" i="3" l="1"/>
  <c r="R107" i="3"/>
  <c r="T107" i="3" s="1"/>
  <c r="Q107" i="3" s="1"/>
  <c r="BP107" i="3"/>
  <c r="BR107" i="3" s="1"/>
  <c r="BT107" i="3" s="1"/>
  <c r="O107" i="3"/>
  <c r="DV107" i="3"/>
  <c r="DL107" i="3"/>
  <c r="DM107" i="3"/>
  <c r="CC107" i="3"/>
  <c r="CD107" i="3"/>
  <c r="CO107" i="3"/>
  <c r="CN107" i="3"/>
  <c r="CY107" i="3"/>
  <c r="CZ107" i="3"/>
  <c r="U107" i="3" l="1"/>
  <c r="BS107" i="3"/>
  <c r="DX107" i="3"/>
  <c r="DW107" i="3"/>
  <c r="V107" i="3"/>
  <c r="DI107" i="3"/>
  <c r="DN107" i="3" s="1"/>
  <c r="BU107" i="3"/>
  <c r="BV107" i="3"/>
  <c r="CK107" i="3"/>
  <c r="CP107" i="3" s="1"/>
  <c r="X107" i="3" l="1"/>
  <c r="AL108" i="3" s="1"/>
  <c r="W107" i="3"/>
  <c r="AQ107" i="3" s="1"/>
  <c r="DO107" i="3"/>
  <c r="DP107" i="3"/>
  <c r="CQ107" i="3"/>
  <c r="CR107" i="3"/>
  <c r="AS108" i="3" l="1"/>
  <c r="AP108" i="3"/>
  <c r="AV108" i="3" s="1"/>
  <c r="AR108" i="3"/>
  <c r="M107" i="3"/>
  <c r="J108" i="3" s="1"/>
  <c r="L107" i="3"/>
  <c r="H107" i="3" s="1"/>
  <c r="AN107" i="3"/>
  <c r="AK108" i="3"/>
  <c r="CT108" i="3" s="1"/>
  <c r="AO108" i="3"/>
  <c r="AU108" i="3" s="1"/>
  <c r="AT107" i="3"/>
  <c r="BY108" i="3"/>
  <c r="CU108" i="3"/>
  <c r="DS108" i="3"/>
  <c r="F108" i="3" l="1"/>
  <c r="CM108" i="3" s="1"/>
  <c r="K107" i="3"/>
  <c r="N107" i="3" s="1"/>
  <c r="I108" i="3"/>
  <c r="O108" i="3" s="1"/>
  <c r="DR108" i="3"/>
  <c r="DT108" i="3" s="1"/>
  <c r="DQ108" i="3" s="1"/>
  <c r="BX108" i="3"/>
  <c r="BZ108" i="3" s="1"/>
  <c r="CB108" i="3" s="1"/>
  <c r="E108" i="3"/>
  <c r="R108" i="3" s="1"/>
  <c r="AM108" i="3"/>
  <c r="P108" i="3"/>
  <c r="CW108" i="3"/>
  <c r="CV108" i="3"/>
  <c r="CX108" i="3" s="1"/>
  <c r="G108" i="3"/>
  <c r="S108" i="3" l="1"/>
  <c r="T108" i="3" s="1"/>
  <c r="Q108" i="3" s="1"/>
  <c r="BQ108" i="3"/>
  <c r="DK108" i="3"/>
  <c r="DJ108" i="3"/>
  <c r="CA108" i="3"/>
  <c r="CC108" i="3" s="1"/>
  <c r="DU108" i="3"/>
  <c r="BP108" i="3"/>
  <c r="BR108" i="3" s="1"/>
  <c r="BT108" i="3" s="1"/>
  <c r="CL108" i="3"/>
  <c r="CN108" i="3" s="1"/>
  <c r="DV108" i="3"/>
  <c r="CZ108" i="3"/>
  <c r="CY108" i="3"/>
  <c r="DM108" i="3" l="1"/>
  <c r="U108" i="3"/>
  <c r="DL108" i="3"/>
  <c r="DI108" i="3" s="1"/>
  <c r="DN108" i="3" s="1"/>
  <c r="CO108" i="3"/>
  <c r="CD108" i="3"/>
  <c r="BS108" i="3"/>
  <c r="BV108" i="3" s="1"/>
  <c r="DW108" i="3"/>
  <c r="DX108" i="3"/>
  <c r="V108" i="3"/>
  <c r="CK108" i="3"/>
  <c r="CP108" i="3" s="1"/>
  <c r="BU108" i="3" l="1"/>
  <c r="W108" i="3"/>
  <c r="AR109" i="3" s="1"/>
  <c r="X108" i="3"/>
  <c r="AP109" i="3" s="1"/>
  <c r="DP108" i="3"/>
  <c r="DO108" i="3"/>
  <c r="CQ108" i="3"/>
  <c r="CR108" i="3"/>
  <c r="M108" i="3" s="1"/>
  <c r="AS109" i="3" l="1"/>
  <c r="AQ108" i="3"/>
  <c r="L108" i="3"/>
  <c r="I109" i="3" s="1"/>
  <c r="AK109" i="3"/>
  <c r="CT109" i="3" s="1"/>
  <c r="AO109" i="3"/>
  <c r="AU109" i="3" s="1"/>
  <c r="AN108" i="3"/>
  <c r="AT108" i="3"/>
  <c r="AL109" i="3"/>
  <c r="BY109" i="3" s="1"/>
  <c r="J109" i="3"/>
  <c r="F109" i="3"/>
  <c r="AV109" i="3"/>
  <c r="E109" i="3" l="1"/>
  <c r="CL109" i="3" s="1"/>
  <c r="AM109" i="3"/>
  <c r="H108" i="3"/>
  <c r="K108" i="3"/>
  <c r="N108" i="3" s="1"/>
  <c r="DR109" i="3"/>
  <c r="BX109" i="3"/>
  <c r="CA109" i="3" s="1"/>
  <c r="DS109" i="3"/>
  <c r="CU109" i="3"/>
  <c r="CV109" i="3" s="1"/>
  <c r="CX109" i="3" s="1"/>
  <c r="O109" i="3"/>
  <c r="G109" i="3"/>
  <c r="DJ109" i="3"/>
  <c r="R109" i="3"/>
  <c r="DK109" i="3"/>
  <c r="CM109" i="3"/>
  <c r="BQ109" i="3"/>
  <c r="S109" i="3"/>
  <c r="P109" i="3"/>
  <c r="BP109" i="3" l="1"/>
  <c r="BR109" i="3" s="1"/>
  <c r="BT109" i="3" s="1"/>
  <c r="DT109" i="3"/>
  <c r="DQ109" i="3" s="1"/>
  <c r="DV109" i="3" s="1"/>
  <c r="BZ109" i="3"/>
  <c r="CB109" i="3" s="1"/>
  <c r="DU109" i="3"/>
  <c r="CW109" i="3"/>
  <c r="CZ109" i="3" s="1"/>
  <c r="CD109" i="3"/>
  <c r="CC109" i="3"/>
  <c r="DM109" i="3"/>
  <c r="DL109" i="3"/>
  <c r="CN109" i="3"/>
  <c r="CO109" i="3"/>
  <c r="T109" i="3"/>
  <c r="Q109" i="3" s="1"/>
  <c r="U109" i="3"/>
  <c r="BS109" i="3" l="1"/>
  <c r="CY109" i="3"/>
  <c r="DX109" i="3"/>
  <c r="DW109" i="3"/>
  <c r="V109" i="3"/>
  <c r="DI109" i="3"/>
  <c r="DN109" i="3" s="1"/>
  <c r="CK109" i="3"/>
  <c r="CP109" i="3" s="1"/>
  <c r="BU109" i="3"/>
  <c r="BV109" i="3"/>
  <c r="X109" i="3" l="1"/>
  <c r="AP110" i="3" s="1"/>
  <c r="W109" i="3"/>
  <c r="AQ109" i="3" s="1"/>
  <c r="DP109" i="3"/>
  <c r="DO109" i="3"/>
  <c r="CR109" i="3"/>
  <c r="M109" i="3" s="1"/>
  <c r="CQ109" i="3"/>
  <c r="AL110" i="3"/>
  <c r="L109" i="3" l="1"/>
  <c r="I110" i="3" s="1"/>
  <c r="AS110" i="3"/>
  <c r="AR110" i="3"/>
  <c r="K109" i="3"/>
  <c r="N109" i="3" s="1"/>
  <c r="AN109" i="3"/>
  <c r="AO110" i="3"/>
  <c r="AM110" i="3" s="1"/>
  <c r="AK110" i="3"/>
  <c r="BX110" i="3" s="1"/>
  <c r="AT109" i="3"/>
  <c r="H109" i="3"/>
  <c r="E110" i="3"/>
  <c r="BY110" i="3"/>
  <c r="DS110" i="3"/>
  <c r="CU110" i="3"/>
  <c r="F110" i="3"/>
  <c r="J110" i="3"/>
  <c r="AV110" i="3"/>
  <c r="DR110" i="3" l="1"/>
  <c r="DU110" i="3" s="1"/>
  <c r="CT110" i="3"/>
  <c r="CW110" i="3" s="1"/>
  <c r="AU110" i="3"/>
  <c r="CA110" i="3"/>
  <c r="BZ110" i="3"/>
  <c r="CB110" i="3" s="1"/>
  <c r="O110" i="3"/>
  <c r="G110" i="3"/>
  <c r="CV110" i="3"/>
  <c r="CX110" i="3" s="1"/>
  <c r="BP110" i="3"/>
  <c r="CL110" i="3"/>
  <c r="DJ110" i="3"/>
  <c r="R110" i="3"/>
  <c r="P110" i="3"/>
  <c r="DT110" i="3"/>
  <c r="DQ110" i="3" s="1"/>
  <c r="BQ110" i="3"/>
  <c r="CM110" i="3"/>
  <c r="DK110" i="3"/>
  <c r="S110" i="3"/>
  <c r="DV110" i="3" l="1"/>
  <c r="U110" i="3"/>
  <c r="T110" i="3"/>
  <c r="Q110" i="3" s="1"/>
  <c r="CY110" i="3"/>
  <c r="CZ110" i="3"/>
  <c r="DL110" i="3"/>
  <c r="DM110" i="3"/>
  <c r="CD110" i="3"/>
  <c r="CC110" i="3"/>
  <c r="BS110" i="3"/>
  <c r="BR110" i="3"/>
  <c r="BT110" i="3" s="1"/>
  <c r="CO110" i="3"/>
  <c r="CN110" i="3"/>
  <c r="DX110" i="3" l="1"/>
  <c r="DW110" i="3"/>
  <c r="V110" i="3"/>
  <c r="DI110" i="3"/>
  <c r="DN110" i="3" s="1"/>
  <c r="CK110" i="3"/>
  <c r="CP110" i="3" s="1"/>
  <c r="BV110" i="3"/>
  <c r="BU110" i="3"/>
  <c r="W110" i="3" l="1"/>
  <c r="AR111" i="3" s="1"/>
  <c r="X110" i="3"/>
  <c r="AL111" i="3" s="1"/>
  <c r="DO110" i="3"/>
  <c r="DP110" i="3"/>
  <c r="CR110" i="3"/>
  <c r="CQ110" i="3"/>
  <c r="AK111" i="3"/>
  <c r="AS111" i="3" l="1"/>
  <c r="AQ110" i="3"/>
  <c r="M110" i="3"/>
  <c r="J111" i="3" s="1"/>
  <c r="L110" i="3"/>
  <c r="E111" i="3" s="1"/>
  <c r="AO111" i="3"/>
  <c r="AU111" i="3" s="1"/>
  <c r="AT110" i="3"/>
  <c r="AN110" i="3"/>
  <c r="AP111" i="3"/>
  <c r="AV111" i="3" s="1"/>
  <c r="BY111" i="3"/>
  <c r="CU111" i="3"/>
  <c r="DS111" i="3"/>
  <c r="BX111" i="3"/>
  <c r="DR111" i="3"/>
  <c r="CT111" i="3"/>
  <c r="F111" i="3" l="1"/>
  <c r="K110" i="3"/>
  <c r="N110" i="3" s="1"/>
  <c r="I111" i="3"/>
  <c r="G111" i="3" s="1"/>
  <c r="H110" i="3"/>
  <c r="AM111" i="3"/>
  <c r="CA111" i="3"/>
  <c r="BZ111" i="3"/>
  <c r="CB111" i="3" s="1"/>
  <c r="CM111" i="3"/>
  <c r="BQ111" i="3"/>
  <c r="DK111" i="3"/>
  <c r="S111" i="3"/>
  <c r="DJ111" i="3"/>
  <c r="CL111" i="3"/>
  <c r="BP111" i="3"/>
  <c r="R111" i="3"/>
  <c r="P111" i="3"/>
  <c r="CV111" i="3"/>
  <c r="CX111" i="3" s="1"/>
  <c r="CW111" i="3"/>
  <c r="DU111" i="3"/>
  <c r="DT111" i="3"/>
  <c r="DQ111" i="3" s="1"/>
  <c r="O111" i="3" l="1"/>
  <c r="DV111" i="3"/>
  <c r="T111" i="3"/>
  <c r="Q111" i="3" s="1"/>
  <c r="U111" i="3"/>
  <c r="BR111" i="3"/>
  <c r="BT111" i="3" s="1"/>
  <c r="BS111" i="3"/>
  <c r="CC111" i="3"/>
  <c r="CD111" i="3"/>
  <c r="DL111" i="3"/>
  <c r="DM111" i="3"/>
  <c r="CY111" i="3"/>
  <c r="CZ111" i="3"/>
  <c r="CN111" i="3"/>
  <c r="CO111" i="3"/>
  <c r="DX111" i="3" l="1"/>
  <c r="DW111" i="3"/>
  <c r="V111" i="3"/>
  <c r="DI111" i="3"/>
  <c r="DN111" i="3" s="1"/>
  <c r="BU111" i="3"/>
  <c r="BV111" i="3"/>
  <c r="CK111" i="3"/>
  <c r="CP111" i="3" s="1"/>
  <c r="X111" i="3" l="1"/>
  <c r="AL112" i="3" s="1"/>
  <c r="W111" i="3"/>
  <c r="AQ111" i="3" s="1"/>
  <c r="DP111" i="3"/>
  <c r="DO111" i="3"/>
  <c r="CQ111" i="3"/>
  <c r="CR111" i="3"/>
  <c r="M111" i="3" s="1"/>
  <c r="AP112" i="3"/>
  <c r="AS112" i="3" l="1"/>
  <c r="AR112" i="3"/>
  <c r="L111" i="3"/>
  <c r="AN111" i="3"/>
  <c r="AK112" i="3"/>
  <c r="BX112" i="3" s="1"/>
  <c r="AO112" i="3"/>
  <c r="AU112" i="3" s="1"/>
  <c r="AT111" i="3"/>
  <c r="J112" i="3"/>
  <c r="F112" i="3"/>
  <c r="AV112" i="3"/>
  <c r="CU112" i="3"/>
  <c r="BY112" i="3"/>
  <c r="DS112" i="3"/>
  <c r="K111" i="3" l="1"/>
  <c r="N111" i="3" s="1"/>
  <c r="I112" i="3"/>
  <c r="O112" i="3" s="1"/>
  <c r="E112" i="3"/>
  <c r="BP112" i="3" s="1"/>
  <c r="CT112" i="3"/>
  <c r="CV112" i="3" s="1"/>
  <c r="CX112" i="3" s="1"/>
  <c r="DR112" i="3"/>
  <c r="DT112" i="3" s="1"/>
  <c r="DQ112" i="3" s="1"/>
  <c r="AM112" i="3"/>
  <c r="H111" i="3"/>
  <c r="DK112" i="3"/>
  <c r="CM112" i="3"/>
  <c r="BQ112" i="3"/>
  <c r="S112" i="3"/>
  <c r="BZ112" i="3"/>
  <c r="CB112" i="3" s="1"/>
  <c r="CA112" i="3"/>
  <c r="P112" i="3"/>
  <c r="R112" i="3" l="1"/>
  <c r="DJ112" i="3"/>
  <c r="DM112" i="3" s="1"/>
  <c r="CL112" i="3"/>
  <c r="CO112" i="3" s="1"/>
  <c r="DU112" i="3"/>
  <c r="G112" i="3"/>
  <c r="CW112" i="3"/>
  <c r="CZ112" i="3" s="1"/>
  <c r="BS112" i="3"/>
  <c r="DV112" i="3"/>
  <c r="CD112" i="3"/>
  <c r="CC112" i="3"/>
  <c r="BR112" i="3"/>
  <c r="BT112" i="3" s="1"/>
  <c r="U112" i="3"/>
  <c r="T112" i="3"/>
  <c r="Q112" i="3" s="1"/>
  <c r="CN112" i="3"/>
  <c r="DL112" i="3" l="1"/>
  <c r="DI112" i="3" s="1"/>
  <c r="DN112" i="3" s="1"/>
  <c r="BU112" i="3"/>
  <c r="CY112" i="3"/>
  <c r="BV112" i="3"/>
  <c r="DX112" i="3"/>
  <c r="DW112" i="3"/>
  <c r="V112" i="3"/>
  <c r="CK112" i="3"/>
  <c r="CP112" i="3" s="1"/>
  <c r="W112" i="3" l="1"/>
  <c r="AK113" i="3" s="1"/>
  <c r="X112" i="3"/>
  <c r="AS113" i="3" s="1"/>
  <c r="DO112" i="3"/>
  <c r="DP112" i="3"/>
  <c r="CQ112" i="3"/>
  <c r="CR112" i="3"/>
  <c r="L112" i="3" l="1"/>
  <c r="I113" i="3" s="1"/>
  <c r="M112" i="3"/>
  <c r="F113" i="3" s="1"/>
  <c r="AR113" i="3"/>
  <c r="AO113" i="3"/>
  <c r="AU113" i="3" s="1"/>
  <c r="AQ112" i="3"/>
  <c r="AT112" i="3" s="1"/>
  <c r="AL113" i="3"/>
  <c r="DS113" i="3" s="1"/>
  <c r="AP113" i="3"/>
  <c r="AV113" i="3" s="1"/>
  <c r="AN112" i="3"/>
  <c r="CT113" i="3"/>
  <c r="DR113" i="3"/>
  <c r="BX113" i="3"/>
  <c r="J113" i="3" l="1"/>
  <c r="E113" i="3"/>
  <c r="DJ113" i="3" s="1"/>
  <c r="H112" i="3"/>
  <c r="K112" i="3"/>
  <c r="N112" i="3" s="1"/>
  <c r="AM113" i="3"/>
  <c r="CU113" i="3"/>
  <c r="CW113" i="3" s="1"/>
  <c r="BY113" i="3"/>
  <c r="CA113" i="3" s="1"/>
  <c r="DT113" i="3"/>
  <c r="DQ113" i="3" s="1"/>
  <c r="O113" i="3"/>
  <c r="G113" i="3"/>
  <c r="P113" i="3"/>
  <c r="DU113" i="3"/>
  <c r="BQ113" i="3"/>
  <c r="CM113" i="3"/>
  <c r="DK113" i="3"/>
  <c r="S113" i="3"/>
  <c r="R113" i="3" l="1"/>
  <c r="T113" i="3" s="1"/>
  <c r="Q113" i="3" s="1"/>
  <c r="CL113" i="3"/>
  <c r="BP113" i="3"/>
  <c r="BR113" i="3" s="1"/>
  <c r="BT113" i="3" s="1"/>
  <c r="CV113" i="3"/>
  <c r="CX113" i="3" s="1"/>
  <c r="CZ113" i="3" s="1"/>
  <c r="BZ113" i="3"/>
  <c r="DV113" i="3"/>
  <c r="CN113" i="3"/>
  <c r="CO113" i="3"/>
  <c r="DM113" i="3"/>
  <c r="DL113" i="3"/>
  <c r="BS113" i="3"/>
  <c r="U113" i="3"/>
  <c r="CB113" i="3" l="1"/>
  <c r="CD113" i="3" s="1"/>
  <c r="CY113" i="3"/>
  <c r="CC113" i="3"/>
  <c r="DW113" i="3"/>
  <c r="DX113" i="3"/>
  <c r="V113" i="3"/>
  <c r="DI113" i="3"/>
  <c r="DN113" i="3" s="1"/>
  <c r="BV113" i="3"/>
  <c r="BU113" i="3"/>
  <c r="CK113" i="3"/>
  <c r="CP113" i="3" s="1"/>
  <c r="W113" i="3" l="1"/>
  <c r="AR114" i="3" s="1"/>
  <c r="X113" i="3"/>
  <c r="AP114" i="3" s="1"/>
  <c r="AV114" i="3" s="1"/>
  <c r="DO113" i="3"/>
  <c r="DP113" i="3"/>
  <c r="AK114" i="3"/>
  <c r="CQ113" i="3"/>
  <c r="L113" i="3" s="1"/>
  <c r="I114" i="3" s="1"/>
  <c r="CR113" i="3"/>
  <c r="M113" i="3" l="1"/>
  <c r="AS114" i="3"/>
  <c r="AO114" i="3"/>
  <c r="AQ113" i="3"/>
  <c r="K113" i="3"/>
  <c r="AN113" i="3"/>
  <c r="AT113" i="3"/>
  <c r="AL114" i="3"/>
  <c r="BY114" i="3" s="1"/>
  <c r="F114" i="3"/>
  <c r="DR114" i="3"/>
  <c r="BX114" i="3"/>
  <c r="CT114" i="3"/>
  <c r="AU114" i="3"/>
  <c r="AM114" i="3"/>
  <c r="H113" i="3" l="1"/>
  <c r="E114" i="3"/>
  <c r="DJ114" i="3" s="1"/>
  <c r="J114" i="3"/>
  <c r="G114" i="3" s="1"/>
  <c r="CU114" i="3"/>
  <c r="CW114" i="3" s="1"/>
  <c r="DS114" i="3"/>
  <c r="DU114" i="3" s="1"/>
  <c r="N113" i="3"/>
  <c r="DK114" i="3"/>
  <c r="CM114" i="3"/>
  <c r="BQ114" i="3"/>
  <c r="S114" i="3"/>
  <c r="O114" i="3"/>
  <c r="CA114" i="3"/>
  <c r="BZ114" i="3"/>
  <c r="CB114" i="3" s="1"/>
  <c r="R114" i="3" l="1"/>
  <c r="CL114" i="3"/>
  <c r="CN114" i="3" s="1"/>
  <c r="BP114" i="3"/>
  <c r="BS114" i="3" s="1"/>
  <c r="P114" i="3"/>
  <c r="DT114" i="3"/>
  <c r="DQ114" i="3" s="1"/>
  <c r="DV114" i="3" s="1"/>
  <c r="CV114" i="3"/>
  <c r="CX114" i="3" s="1"/>
  <c r="CZ114" i="3" s="1"/>
  <c r="DL114" i="3"/>
  <c r="DM114" i="3"/>
  <c r="U114" i="3"/>
  <c r="T114" i="3"/>
  <c r="Q114" i="3" s="1"/>
  <c r="CC114" i="3"/>
  <c r="CD114" i="3"/>
  <c r="CO114" i="3" l="1"/>
  <c r="BR114" i="3"/>
  <c r="BT114" i="3" s="1"/>
  <c r="BU114" i="3" s="1"/>
  <c r="CY114" i="3"/>
  <c r="DW114" i="3"/>
  <c r="DX114" i="3"/>
  <c r="V114" i="3"/>
  <c r="DI114" i="3"/>
  <c r="DN114" i="3" s="1"/>
  <c r="CK114" i="3"/>
  <c r="CP114" i="3" s="1"/>
  <c r="BV114" i="3" l="1"/>
  <c r="X114" i="3"/>
  <c r="W114" i="3"/>
  <c r="AQ114" i="3" s="1"/>
  <c r="DO114" i="3"/>
  <c r="DP114" i="3"/>
  <c r="CR114" i="3"/>
  <c r="CQ114" i="3"/>
  <c r="AP115" i="3"/>
  <c r="AL115" i="3" l="1"/>
  <c r="CU115" i="3" s="1"/>
  <c r="AS115" i="3"/>
  <c r="AR115" i="3"/>
  <c r="L114" i="3"/>
  <c r="I115" i="3" s="1"/>
  <c r="M114" i="3"/>
  <c r="J115" i="3" s="1"/>
  <c r="AN114" i="3"/>
  <c r="AT114" i="3"/>
  <c r="AK115" i="3"/>
  <c r="BX115" i="3" s="1"/>
  <c r="AO115" i="3"/>
  <c r="AU115" i="3" s="1"/>
  <c r="AV115" i="3"/>
  <c r="K114" i="3" l="1"/>
  <c r="N114" i="3" s="1"/>
  <c r="E115" i="3"/>
  <c r="H114" i="3"/>
  <c r="F115" i="3"/>
  <c r="DK115" i="3" s="1"/>
  <c r="DS115" i="3"/>
  <c r="BY115" i="3"/>
  <c r="BZ115" i="3" s="1"/>
  <c r="CB115" i="3" s="1"/>
  <c r="DR115" i="3"/>
  <c r="CT115" i="3"/>
  <c r="CW115" i="3" s="1"/>
  <c r="AM115" i="3"/>
  <c r="O115" i="3"/>
  <c r="G115" i="3"/>
  <c r="BP115" i="3"/>
  <c r="CL115" i="3"/>
  <c r="DJ115" i="3"/>
  <c r="R115" i="3"/>
  <c r="BQ115" i="3"/>
  <c r="P115" i="3"/>
  <c r="S115" i="3" l="1"/>
  <c r="CM115" i="3"/>
  <c r="CO115" i="3" s="1"/>
  <c r="CA115" i="3"/>
  <c r="CC115" i="3" s="1"/>
  <c r="CV115" i="3"/>
  <c r="CX115" i="3" s="1"/>
  <c r="CZ115" i="3" s="1"/>
  <c r="DU115" i="3"/>
  <c r="DT115" i="3"/>
  <c r="DQ115" i="3" s="1"/>
  <c r="DV115" i="3" s="1"/>
  <c r="DM115" i="3"/>
  <c r="DL115" i="3"/>
  <c r="BS115" i="3"/>
  <c r="BR115" i="3"/>
  <c r="BT115" i="3" s="1"/>
  <c r="T115" i="3"/>
  <c r="Q115" i="3" s="1"/>
  <c r="U115" i="3"/>
  <c r="CN115" i="3" l="1"/>
  <c r="CD115" i="3"/>
  <c r="CY115" i="3"/>
  <c r="DX115" i="3"/>
  <c r="DW115" i="3"/>
  <c r="V115" i="3"/>
  <c r="DI115" i="3"/>
  <c r="DN115" i="3" s="1"/>
  <c r="BU115" i="3"/>
  <c r="BV115" i="3"/>
  <c r="CK115" i="3"/>
  <c r="CP115" i="3" s="1"/>
  <c r="W115" i="3" l="1"/>
  <c r="AR116" i="3" s="1"/>
  <c r="X115" i="3"/>
  <c r="AP116" i="3" s="1"/>
  <c r="DO115" i="3"/>
  <c r="DP115" i="3"/>
  <c r="CQ115" i="3"/>
  <c r="CR115" i="3"/>
  <c r="AS116" i="3" l="1"/>
  <c r="AQ115" i="3"/>
  <c r="AT115" i="3" s="1"/>
  <c r="L115" i="3"/>
  <c r="I116" i="3" s="1"/>
  <c r="M115" i="3"/>
  <c r="AK116" i="3"/>
  <c r="CT116" i="3" s="1"/>
  <c r="AO116" i="3"/>
  <c r="AU116" i="3" s="1"/>
  <c r="AN115" i="3"/>
  <c r="AL116" i="3"/>
  <c r="BY116" i="3" s="1"/>
  <c r="AV116" i="3"/>
  <c r="K115" i="3" l="1"/>
  <c r="N115" i="3" s="1"/>
  <c r="E116" i="3"/>
  <c r="CL116" i="3" s="1"/>
  <c r="H115" i="3"/>
  <c r="F116" i="3"/>
  <c r="BQ116" i="3" s="1"/>
  <c r="AM116" i="3"/>
  <c r="J116" i="3"/>
  <c r="P116" i="3" s="1"/>
  <c r="DR116" i="3"/>
  <c r="BX116" i="3"/>
  <c r="CA116" i="3" s="1"/>
  <c r="DS116" i="3"/>
  <c r="CU116" i="3"/>
  <c r="CW116" i="3" s="1"/>
  <c r="DJ116" i="3"/>
  <c r="R116" i="3"/>
  <c r="O116" i="3"/>
  <c r="G116" i="3" l="1"/>
  <c r="BP116" i="3"/>
  <c r="CM116" i="3"/>
  <c r="CO116" i="3" s="1"/>
  <c r="S116" i="3"/>
  <c r="U116" i="3" s="1"/>
  <c r="DK116" i="3"/>
  <c r="DM116" i="3" s="1"/>
  <c r="BZ116" i="3"/>
  <c r="DU116" i="3"/>
  <c r="CV116" i="3"/>
  <c r="CX116" i="3" s="1"/>
  <c r="CZ116" i="3" s="1"/>
  <c r="DT116" i="3"/>
  <c r="DQ116" i="3" s="1"/>
  <c r="DV116" i="3" s="1"/>
  <c r="BS116" i="3"/>
  <c r="BR116" i="3"/>
  <c r="BT116" i="3" s="1"/>
  <c r="CN116" i="3"/>
  <c r="CB116" i="3" l="1"/>
  <c r="CC116" i="3" s="1"/>
  <c r="T116" i="3"/>
  <c r="Q116" i="3" s="1"/>
  <c r="V116" i="3" s="1"/>
  <c r="CD116" i="3"/>
  <c r="DL116" i="3"/>
  <c r="CY116" i="3"/>
  <c r="DW116" i="3"/>
  <c r="DX116" i="3"/>
  <c r="DI116" i="3"/>
  <c r="DN116" i="3" s="1"/>
  <c r="BU116" i="3"/>
  <c r="BV116" i="3"/>
  <c r="CK116" i="3"/>
  <c r="CP116" i="3" s="1"/>
  <c r="W116" i="3" l="1"/>
  <c r="AR117" i="3" s="1"/>
  <c r="X116" i="3"/>
  <c r="DP116" i="3"/>
  <c r="DO116" i="3"/>
  <c r="CQ116" i="3"/>
  <c r="CR116" i="3"/>
  <c r="AO117" i="3"/>
  <c r="M116" i="3" l="1"/>
  <c r="J117" i="3" s="1"/>
  <c r="L116" i="3"/>
  <c r="I117" i="3" s="1"/>
  <c r="AP117" i="3"/>
  <c r="AV117" i="3" s="1"/>
  <c r="AS117" i="3"/>
  <c r="AK117" i="3"/>
  <c r="BX117" i="3" s="1"/>
  <c r="AQ116" i="3"/>
  <c r="AT116" i="3" s="1"/>
  <c r="AN116" i="3"/>
  <c r="AL117" i="3"/>
  <c r="BY117" i="3" s="1"/>
  <c r="F117" i="3"/>
  <c r="AU117" i="3"/>
  <c r="CT117" i="3" l="1"/>
  <c r="E117" i="3"/>
  <c r="BP117" i="3" s="1"/>
  <c r="H116" i="3"/>
  <c r="K116" i="3"/>
  <c r="N116" i="3" s="1"/>
  <c r="DR117" i="3"/>
  <c r="AM117" i="3"/>
  <c r="DS117" i="3"/>
  <c r="DU117" i="3" s="1"/>
  <c r="CU117" i="3"/>
  <c r="CV117" i="3" s="1"/>
  <c r="CX117" i="3" s="1"/>
  <c r="O117" i="3"/>
  <c r="G117" i="3"/>
  <c r="P117" i="3"/>
  <c r="CA117" i="3"/>
  <c r="BZ117" i="3"/>
  <c r="CB117" i="3" s="1"/>
  <c r="BQ117" i="3"/>
  <c r="CM117" i="3"/>
  <c r="DK117" i="3"/>
  <c r="S117" i="3"/>
  <c r="R117" i="3" l="1"/>
  <c r="CL117" i="3"/>
  <c r="CN117" i="3" s="1"/>
  <c r="DJ117" i="3"/>
  <c r="DM117" i="3" s="1"/>
  <c r="DT117" i="3"/>
  <c r="DQ117" i="3" s="1"/>
  <c r="DV117" i="3" s="1"/>
  <c r="CW117" i="3"/>
  <c r="CZ117" i="3" s="1"/>
  <c r="CC117" i="3"/>
  <c r="CD117" i="3"/>
  <c r="CO117" i="3"/>
  <c r="U117" i="3"/>
  <c r="T117" i="3"/>
  <c r="Q117" i="3" s="1"/>
  <c r="BS117" i="3"/>
  <c r="BR117" i="3"/>
  <c r="BT117" i="3" s="1"/>
  <c r="CY117" i="3" l="1"/>
  <c r="DL117" i="3"/>
  <c r="DW117" i="3"/>
  <c r="DX117" i="3"/>
  <c r="V117" i="3"/>
  <c r="DI117" i="3"/>
  <c r="DN117" i="3" s="1"/>
  <c r="BV117" i="3"/>
  <c r="BU117" i="3"/>
  <c r="CK117" i="3"/>
  <c r="CP117" i="3" s="1"/>
  <c r="X117" i="3" l="1"/>
  <c r="AP118" i="3" s="1"/>
  <c r="W117" i="3"/>
  <c r="AQ117" i="3" s="1"/>
  <c r="DO117" i="3"/>
  <c r="DP117" i="3"/>
  <c r="CQ117" i="3"/>
  <c r="CR117" i="3"/>
  <c r="AL118" i="3"/>
  <c r="M117" i="3" l="1"/>
  <c r="F118" i="3" s="1"/>
  <c r="AS118" i="3"/>
  <c r="AR118" i="3"/>
  <c r="L117" i="3"/>
  <c r="AT117" i="3"/>
  <c r="AK118" i="3"/>
  <c r="DR118" i="3" s="1"/>
  <c r="AO118" i="3"/>
  <c r="AU118" i="3" s="1"/>
  <c r="AN117" i="3"/>
  <c r="AV118" i="3"/>
  <c r="BY118" i="3"/>
  <c r="DS118" i="3"/>
  <c r="CU118" i="3"/>
  <c r="J118" i="3" l="1"/>
  <c r="K117" i="3"/>
  <c r="N117" i="3" s="1"/>
  <c r="I118" i="3"/>
  <c r="O118" i="3" s="1"/>
  <c r="H117" i="3"/>
  <c r="AM118" i="3"/>
  <c r="E118" i="3"/>
  <c r="CL118" i="3" s="1"/>
  <c r="CT118" i="3"/>
  <c r="CW118" i="3" s="1"/>
  <c r="BX118" i="3"/>
  <c r="BZ118" i="3" s="1"/>
  <c r="CB118" i="3" s="1"/>
  <c r="DU118" i="3"/>
  <c r="P118" i="3"/>
  <c r="DT118" i="3"/>
  <c r="DQ118" i="3" s="1"/>
  <c r="CM118" i="3"/>
  <c r="BQ118" i="3"/>
  <c r="DK118" i="3"/>
  <c r="S118" i="3"/>
  <c r="G118" i="3" l="1"/>
  <c r="BP118" i="3"/>
  <c r="BS118" i="3" s="1"/>
  <c r="DJ118" i="3"/>
  <c r="DM118" i="3" s="1"/>
  <c r="R118" i="3"/>
  <c r="T118" i="3" s="1"/>
  <c r="Q118" i="3" s="1"/>
  <c r="CA118" i="3"/>
  <c r="CD118" i="3" s="1"/>
  <c r="CV118" i="3"/>
  <c r="CX118" i="3" s="1"/>
  <c r="CY118" i="3" s="1"/>
  <c r="DV118" i="3"/>
  <c r="DX118" i="3" s="1"/>
  <c r="U118" i="3"/>
  <c r="CO118" i="3"/>
  <c r="CN118" i="3"/>
  <c r="DL118" i="3" l="1"/>
  <c r="BR118" i="3"/>
  <c r="BT118" i="3" s="1"/>
  <c r="BU118" i="3" s="1"/>
  <c r="CC118" i="3"/>
  <c r="CZ118" i="3"/>
  <c r="V118" i="3"/>
  <c r="DW118" i="3"/>
  <c r="DI118" i="3"/>
  <c r="DN118" i="3" s="1"/>
  <c r="CK118" i="3"/>
  <c r="CP118" i="3" s="1"/>
  <c r="BV118" i="3" l="1"/>
  <c r="X118" i="3"/>
  <c r="AL119" i="3" s="1"/>
  <c r="W118" i="3"/>
  <c r="AQ118" i="3" s="1"/>
  <c r="DO118" i="3"/>
  <c r="DP118" i="3"/>
  <c r="CQ118" i="3"/>
  <c r="CR118" i="3"/>
  <c r="M118" i="3" l="1"/>
  <c r="L118" i="3"/>
  <c r="I119" i="3" s="1"/>
  <c r="AS119" i="3"/>
  <c r="AR119" i="3"/>
  <c r="K118" i="3"/>
  <c r="N118" i="3" s="1"/>
  <c r="AP119" i="3"/>
  <c r="AV119" i="3" s="1"/>
  <c r="AN118" i="3"/>
  <c r="AT118" i="3"/>
  <c r="AK119" i="3"/>
  <c r="CT119" i="3" s="1"/>
  <c r="AO119" i="3"/>
  <c r="J119" i="3"/>
  <c r="F119" i="3"/>
  <c r="H118" i="3"/>
  <c r="E119" i="3"/>
  <c r="CU119" i="3"/>
  <c r="DS119" i="3"/>
  <c r="BY119" i="3"/>
  <c r="AM119" i="3" l="1"/>
  <c r="DR119" i="3"/>
  <c r="DU119" i="3" s="1"/>
  <c r="BX119" i="3"/>
  <c r="BZ119" i="3" s="1"/>
  <c r="CB119" i="3" s="1"/>
  <c r="AU119" i="3"/>
  <c r="O119" i="3"/>
  <c r="G119" i="3"/>
  <c r="CL119" i="3"/>
  <c r="DJ119" i="3"/>
  <c r="BP119" i="3"/>
  <c r="R119" i="3"/>
  <c r="DT119" i="3"/>
  <c r="DQ119" i="3" s="1"/>
  <c r="CW119" i="3"/>
  <c r="CV119" i="3"/>
  <c r="CX119" i="3" s="1"/>
  <c r="CM119" i="3"/>
  <c r="DK119" i="3"/>
  <c r="BQ119" i="3"/>
  <c r="S119" i="3"/>
  <c r="P119" i="3"/>
  <c r="CA119" i="3" l="1"/>
  <c r="DV119" i="3"/>
  <c r="CY119" i="3"/>
  <c r="CZ119" i="3"/>
  <c r="BR119" i="3"/>
  <c r="BT119" i="3" s="1"/>
  <c r="BS119" i="3"/>
  <c r="CO119" i="3"/>
  <c r="CN119" i="3"/>
  <c r="T119" i="3"/>
  <c r="Q119" i="3" s="1"/>
  <c r="U119" i="3"/>
  <c r="DM119" i="3"/>
  <c r="DL119" i="3"/>
  <c r="CC119" i="3"/>
  <c r="CD119" i="3"/>
  <c r="DX119" i="3" l="1"/>
  <c r="DW119" i="3"/>
  <c r="V119" i="3"/>
  <c r="DI119" i="3"/>
  <c r="DN119" i="3" s="1"/>
  <c r="CK119" i="3"/>
  <c r="CP119" i="3" s="1"/>
  <c r="BU119" i="3"/>
  <c r="BV119" i="3"/>
  <c r="W119" i="3" l="1"/>
  <c r="AK120" i="3" s="1"/>
  <c r="X119" i="3"/>
  <c r="AL120" i="3" s="1"/>
  <c r="DO119" i="3"/>
  <c r="DP119" i="3"/>
  <c r="CR119" i="3"/>
  <c r="CQ119" i="3"/>
  <c r="M119" i="3" l="1"/>
  <c r="AS120" i="3"/>
  <c r="AR120" i="3"/>
  <c r="AQ119" i="3"/>
  <c r="AT119" i="3" s="1"/>
  <c r="L119" i="3"/>
  <c r="E120" i="3" s="1"/>
  <c r="AO120" i="3"/>
  <c r="AU120" i="3" s="1"/>
  <c r="J120" i="3"/>
  <c r="AN119" i="3"/>
  <c r="AP120" i="3"/>
  <c r="AV120" i="3" s="1"/>
  <c r="BX120" i="3"/>
  <c r="CT120" i="3"/>
  <c r="DR120" i="3"/>
  <c r="BY120" i="3"/>
  <c r="DS120" i="3"/>
  <c r="CU120" i="3"/>
  <c r="K119" i="3" l="1"/>
  <c r="N119" i="3" s="1"/>
  <c r="I120" i="3"/>
  <c r="H119" i="3"/>
  <c r="F120" i="3"/>
  <c r="CM120" i="3" s="1"/>
  <c r="AM120" i="3"/>
  <c r="P120" i="3"/>
  <c r="BP120" i="3"/>
  <c r="CL120" i="3"/>
  <c r="DJ120" i="3"/>
  <c r="R120" i="3"/>
  <c r="O120" i="3"/>
  <c r="G120" i="3"/>
  <c r="DU120" i="3"/>
  <c r="DT120" i="3"/>
  <c r="DQ120" i="3" s="1"/>
  <c r="CW120" i="3"/>
  <c r="CV120" i="3"/>
  <c r="CX120" i="3" s="1"/>
  <c r="CA120" i="3"/>
  <c r="BZ120" i="3"/>
  <c r="CB120" i="3" s="1"/>
  <c r="S120" i="3" l="1"/>
  <c r="BQ120" i="3"/>
  <c r="DK120" i="3"/>
  <c r="DV120" i="3"/>
  <c r="BS120" i="3"/>
  <c r="BR120" i="3"/>
  <c r="BT120" i="3" s="1"/>
  <c r="CC120" i="3"/>
  <c r="CD120" i="3"/>
  <c r="U120" i="3"/>
  <c r="T120" i="3"/>
  <c r="Q120" i="3" s="1"/>
  <c r="CZ120" i="3"/>
  <c r="CY120" i="3"/>
  <c r="DL120" i="3"/>
  <c r="DM120" i="3"/>
  <c r="CN120" i="3"/>
  <c r="CO120" i="3"/>
  <c r="DX120" i="3" l="1"/>
  <c r="DW120" i="3"/>
  <c r="V120" i="3"/>
  <c r="DI120" i="3"/>
  <c r="DN120" i="3" s="1"/>
  <c r="CK120" i="3"/>
  <c r="CP120" i="3" s="1"/>
  <c r="BU120" i="3"/>
  <c r="BV120" i="3"/>
  <c r="X120" i="3" l="1"/>
  <c r="AP121" i="3" s="1"/>
  <c r="AV121" i="3" s="1"/>
  <c r="W120" i="3"/>
  <c r="AQ120" i="3" s="1"/>
  <c r="DO120" i="3"/>
  <c r="DP120" i="3"/>
  <c r="CQ120" i="3"/>
  <c r="CR120" i="3"/>
  <c r="M120" i="3" l="1"/>
  <c r="L120" i="3"/>
  <c r="I121" i="3" s="1"/>
  <c r="AS121" i="3"/>
  <c r="AR121" i="3"/>
  <c r="AL121" i="3"/>
  <c r="BY121" i="3" s="1"/>
  <c r="K120" i="3"/>
  <c r="N120" i="3" s="1"/>
  <c r="AT120" i="3"/>
  <c r="J121" i="3"/>
  <c r="AO121" i="3"/>
  <c r="AM121" i="3" s="1"/>
  <c r="AN120" i="3"/>
  <c r="AK121" i="3"/>
  <c r="BX121" i="3" s="1"/>
  <c r="F121" i="3"/>
  <c r="E121" i="3"/>
  <c r="DS121" i="3" l="1"/>
  <c r="CU121" i="3"/>
  <c r="AU121" i="3"/>
  <c r="H120" i="3"/>
  <c r="CT121" i="3"/>
  <c r="DR121" i="3"/>
  <c r="DT121" i="3" s="1"/>
  <c r="DQ121" i="3" s="1"/>
  <c r="O121" i="3"/>
  <c r="G121" i="3"/>
  <c r="P121" i="3"/>
  <c r="BZ121" i="3"/>
  <c r="CB121" i="3" s="1"/>
  <c r="CA121" i="3"/>
  <c r="BP121" i="3"/>
  <c r="CL121" i="3"/>
  <c r="DJ121" i="3"/>
  <c r="R121" i="3"/>
  <c r="BQ121" i="3"/>
  <c r="CM121" i="3"/>
  <c r="DK121" i="3"/>
  <c r="S121" i="3"/>
  <c r="CW121" i="3" l="1"/>
  <c r="CV121" i="3"/>
  <c r="CX121" i="3" s="1"/>
  <c r="DU121" i="3"/>
  <c r="DV121" i="3"/>
  <c r="DM121" i="3"/>
  <c r="CO121" i="3"/>
  <c r="BS121" i="3"/>
  <c r="T121" i="3"/>
  <c r="Q121" i="3" s="1"/>
  <c r="U121" i="3"/>
  <c r="DL121" i="3"/>
  <c r="CC121" i="3"/>
  <c r="CD121" i="3"/>
  <c r="CY121" i="3"/>
  <c r="CN121" i="3"/>
  <c r="BR121" i="3"/>
  <c r="BT121" i="3" s="1"/>
  <c r="CZ121" i="3" l="1"/>
  <c r="DW121" i="3"/>
  <c r="DX121" i="3"/>
  <c r="V121" i="3"/>
  <c r="DI121" i="3"/>
  <c r="DN121" i="3" s="1"/>
  <c r="CK121" i="3"/>
  <c r="CP121" i="3" s="1"/>
  <c r="BV121" i="3"/>
  <c r="BU121" i="3"/>
  <c r="W121" i="3" l="1"/>
  <c r="AR122" i="3" s="1"/>
  <c r="X121" i="3"/>
  <c r="AN121" i="3" s="1"/>
  <c r="DO121" i="3"/>
  <c r="DP121" i="3"/>
  <c r="CQ121" i="3"/>
  <c r="CR121" i="3"/>
  <c r="AO122" i="3"/>
  <c r="L121" i="3" l="1"/>
  <c r="I122" i="3" s="1"/>
  <c r="M121" i="3"/>
  <c r="J122" i="3" s="1"/>
  <c r="AS122" i="3"/>
  <c r="AK122" i="3"/>
  <c r="BX122" i="3" s="1"/>
  <c r="AQ121" i="3"/>
  <c r="AT121" i="3" s="1"/>
  <c r="AL122" i="3"/>
  <c r="DS122" i="3" s="1"/>
  <c r="AP122" i="3"/>
  <c r="AV122" i="3" s="1"/>
  <c r="F122" i="3"/>
  <c r="AU122" i="3"/>
  <c r="DR122" i="3" l="1"/>
  <c r="CT122" i="3"/>
  <c r="K121" i="3"/>
  <c r="N121" i="3" s="1"/>
  <c r="E122" i="3"/>
  <c r="R122" i="3" s="1"/>
  <c r="H121" i="3"/>
  <c r="AM122" i="3"/>
  <c r="CU122" i="3"/>
  <c r="CW122" i="3" s="1"/>
  <c r="BY122" i="3"/>
  <c r="BZ122" i="3" s="1"/>
  <c r="CB122" i="3" s="1"/>
  <c r="O122" i="3"/>
  <c r="G122" i="3"/>
  <c r="DU122" i="3"/>
  <c r="DT122" i="3"/>
  <c r="DQ122" i="3" s="1"/>
  <c r="P122" i="3"/>
  <c r="DJ122" i="3"/>
  <c r="BP122" i="3"/>
  <c r="CL122" i="3"/>
  <c r="CM122" i="3"/>
  <c r="BQ122" i="3"/>
  <c r="DK122" i="3"/>
  <c r="S122" i="3"/>
  <c r="CV122" i="3" l="1"/>
  <c r="CX122" i="3" s="1"/>
  <c r="CA122" i="3"/>
  <c r="DV122" i="3"/>
  <c r="U122" i="3"/>
  <c r="T122" i="3"/>
  <c r="Q122" i="3" s="1"/>
  <c r="CZ122" i="3"/>
  <c r="CY122" i="3"/>
  <c r="CN122" i="3"/>
  <c r="CO122" i="3"/>
  <c r="DM122" i="3"/>
  <c r="DL122" i="3"/>
  <c r="BS122" i="3"/>
  <c r="BR122" i="3"/>
  <c r="BT122" i="3" s="1"/>
  <c r="CD122" i="3"/>
  <c r="CC122" i="3"/>
  <c r="DX122" i="3" l="1"/>
  <c r="DW122" i="3"/>
  <c r="V122" i="3"/>
  <c r="DI122" i="3"/>
  <c r="DN122" i="3" s="1"/>
  <c r="CK122" i="3"/>
  <c r="CP122" i="3" s="1"/>
  <c r="BV122" i="3"/>
  <c r="BU122" i="3"/>
  <c r="X122" i="3" l="1"/>
  <c r="AL123" i="3" s="1"/>
  <c r="W122" i="3"/>
  <c r="AQ122" i="3" s="1"/>
  <c r="DO122" i="3"/>
  <c r="DP122" i="3"/>
  <c r="CR122" i="3"/>
  <c r="CQ122" i="3"/>
  <c r="L122" i="3" s="1"/>
  <c r="I123" i="3" s="1"/>
  <c r="AP123" i="3"/>
  <c r="AS123" i="3" l="1"/>
  <c r="AR123" i="3"/>
  <c r="M122" i="3"/>
  <c r="K122" i="3" s="1"/>
  <c r="N122" i="3" s="1"/>
  <c r="AO123" i="3"/>
  <c r="AM123" i="3" s="1"/>
  <c r="AT122" i="3"/>
  <c r="AN122" i="3"/>
  <c r="AK123" i="3"/>
  <c r="DR123" i="3" s="1"/>
  <c r="H122" i="3"/>
  <c r="E123" i="3"/>
  <c r="AV123" i="3"/>
  <c r="BY123" i="3"/>
  <c r="DS123" i="3"/>
  <c r="CU123" i="3"/>
  <c r="AU123" i="3" l="1"/>
  <c r="F123" i="3"/>
  <c r="J123" i="3"/>
  <c r="BX123" i="3"/>
  <c r="BZ123" i="3" s="1"/>
  <c r="CB123" i="3" s="1"/>
  <c r="CT123" i="3"/>
  <c r="CW123" i="3" s="1"/>
  <c r="P123" i="3"/>
  <c r="CL123" i="3"/>
  <c r="DJ123" i="3"/>
  <c r="BP123" i="3"/>
  <c r="R123" i="3"/>
  <c r="O123" i="3"/>
  <c r="G123" i="3"/>
  <c r="CM123" i="3"/>
  <c r="BQ123" i="3"/>
  <c r="DK123" i="3"/>
  <c r="S123" i="3"/>
  <c r="DT123" i="3"/>
  <c r="DQ123" i="3" s="1"/>
  <c r="DU123" i="3"/>
  <c r="CV123" i="3" l="1"/>
  <c r="CX123" i="3" s="1"/>
  <c r="CZ123" i="3" s="1"/>
  <c r="CA123" i="3"/>
  <c r="CC123" i="3" s="1"/>
  <c r="DV123" i="3"/>
  <c r="T123" i="3"/>
  <c r="Q123" i="3" s="1"/>
  <c r="U123" i="3"/>
  <c r="BS123" i="3"/>
  <c r="BR123" i="3"/>
  <c r="BT123" i="3" s="1"/>
  <c r="DL123" i="3"/>
  <c r="DM123" i="3"/>
  <c r="CN123" i="3"/>
  <c r="CO123" i="3"/>
  <c r="CY123" i="3" l="1"/>
  <c r="CD123" i="3"/>
  <c r="DX123" i="3"/>
  <c r="DW123" i="3"/>
  <c r="V123" i="3"/>
  <c r="DI123" i="3"/>
  <c r="DN123" i="3" s="1"/>
  <c r="BV123" i="3"/>
  <c r="BU123" i="3"/>
  <c r="CK123" i="3"/>
  <c r="CP123" i="3" s="1"/>
  <c r="X123" i="3" l="1"/>
  <c r="AP124" i="3" s="1"/>
  <c r="W123" i="3"/>
  <c r="DO123" i="3"/>
  <c r="DP123" i="3"/>
  <c r="CR123" i="3"/>
  <c r="CQ123" i="3"/>
  <c r="M123" i="3" l="1"/>
  <c r="AS124" i="3"/>
  <c r="AQ123" i="3"/>
  <c r="AT123" i="3" s="1"/>
  <c r="AR124" i="3"/>
  <c r="AL124" i="3"/>
  <c r="BY124" i="3" s="1"/>
  <c r="L123" i="3"/>
  <c r="I124" i="3" s="1"/>
  <c r="AK124" i="3"/>
  <c r="BX124" i="3" s="1"/>
  <c r="AN123" i="3"/>
  <c r="AO124" i="3"/>
  <c r="AU124" i="3" s="1"/>
  <c r="J124" i="3"/>
  <c r="F124" i="3"/>
  <c r="AV124" i="3"/>
  <c r="K123" i="3" l="1"/>
  <c r="N123" i="3" s="1"/>
  <c r="E124" i="3"/>
  <c r="H123" i="3"/>
  <c r="DR124" i="3"/>
  <c r="DS124" i="3"/>
  <c r="CU124" i="3"/>
  <c r="CT124" i="3"/>
  <c r="AM124" i="3"/>
  <c r="O124" i="3"/>
  <c r="G124" i="3"/>
  <c r="CA124" i="3"/>
  <c r="BZ124" i="3"/>
  <c r="CB124" i="3" s="1"/>
  <c r="CM124" i="3"/>
  <c r="BQ124" i="3"/>
  <c r="DK124" i="3"/>
  <c r="S124" i="3"/>
  <c r="DJ124" i="3"/>
  <c r="CL124" i="3"/>
  <c r="BP124" i="3"/>
  <c r="R124" i="3"/>
  <c r="P124" i="3"/>
  <c r="CW124" i="3" l="1"/>
  <c r="CV124" i="3"/>
  <c r="CX124" i="3" s="1"/>
  <c r="CZ124" i="3" s="1"/>
  <c r="DT124" i="3"/>
  <c r="DQ124" i="3" s="1"/>
  <c r="DV124" i="3" s="1"/>
  <c r="DU124" i="3"/>
  <c r="CD124" i="3"/>
  <c r="CC124" i="3"/>
  <c r="DM124" i="3"/>
  <c r="DL124" i="3"/>
  <c r="CN124" i="3"/>
  <c r="CO124" i="3"/>
  <c r="T124" i="3"/>
  <c r="Q124" i="3" s="1"/>
  <c r="U124" i="3"/>
  <c r="BS124" i="3"/>
  <c r="BR124" i="3"/>
  <c r="BT124" i="3" s="1"/>
  <c r="CY124" i="3" l="1"/>
  <c r="DW124" i="3"/>
  <c r="DX124" i="3"/>
  <c r="V124" i="3"/>
  <c r="DI124" i="3"/>
  <c r="DN124" i="3" s="1"/>
  <c r="BV124" i="3"/>
  <c r="BU124" i="3"/>
  <c r="CK124" i="3"/>
  <c r="CP124" i="3" s="1"/>
  <c r="W124" i="3" l="1"/>
  <c r="X124" i="3"/>
  <c r="AL125" i="3" s="1"/>
  <c r="DP124" i="3"/>
  <c r="DO124" i="3"/>
  <c r="CR124" i="3"/>
  <c r="CQ124" i="3"/>
  <c r="AS125" i="3" l="1"/>
  <c r="AQ124" i="3"/>
  <c r="AT124" i="3" s="1"/>
  <c r="AR125" i="3"/>
  <c r="M124" i="3"/>
  <c r="F125" i="3" s="1"/>
  <c r="L124" i="3"/>
  <c r="AO125" i="3"/>
  <c r="AU125" i="3" s="1"/>
  <c r="AK125" i="3"/>
  <c r="CT125" i="3" s="1"/>
  <c r="AN124" i="3"/>
  <c r="AP125" i="3"/>
  <c r="CU125" i="3"/>
  <c r="BY125" i="3"/>
  <c r="DS125" i="3"/>
  <c r="H124" i="3" l="1"/>
  <c r="J125" i="3"/>
  <c r="E125" i="3"/>
  <c r="AM125" i="3"/>
  <c r="K124" i="3"/>
  <c r="N124" i="3" s="1"/>
  <c r="I125" i="3"/>
  <c r="O125" i="3" s="1"/>
  <c r="AV125" i="3"/>
  <c r="DR125" i="3"/>
  <c r="DT125" i="3" s="1"/>
  <c r="DQ125" i="3" s="1"/>
  <c r="BX125" i="3"/>
  <c r="BZ125" i="3" s="1"/>
  <c r="CB125" i="3" s="1"/>
  <c r="CW125" i="3"/>
  <c r="CV125" i="3"/>
  <c r="CX125" i="3" s="1"/>
  <c r="P125" i="3"/>
  <c r="BP125" i="3"/>
  <c r="DJ125" i="3"/>
  <c r="CL125" i="3"/>
  <c r="R125" i="3"/>
  <c r="DK125" i="3"/>
  <c r="BQ125" i="3"/>
  <c r="CM125" i="3"/>
  <c r="S125" i="3"/>
  <c r="G125" i="3" l="1"/>
  <c r="DU125" i="3"/>
  <c r="CA125" i="3"/>
  <c r="CC125" i="3" s="1"/>
  <c r="DV125" i="3"/>
  <c r="CZ125" i="3"/>
  <c r="CY125" i="3"/>
  <c r="CN125" i="3"/>
  <c r="CO125" i="3"/>
  <c r="DM125" i="3"/>
  <c r="DL125" i="3"/>
  <c r="U125" i="3"/>
  <c r="T125" i="3"/>
  <c r="Q125" i="3" s="1"/>
  <c r="BS125" i="3"/>
  <c r="BR125" i="3"/>
  <c r="BT125" i="3" s="1"/>
  <c r="CD125" i="3" l="1"/>
  <c r="DW125" i="3"/>
  <c r="DX125" i="3"/>
  <c r="V125" i="3"/>
  <c r="DI125" i="3"/>
  <c r="DN125" i="3" s="1"/>
  <c r="CK125" i="3"/>
  <c r="CP125" i="3" s="1"/>
  <c r="BV125" i="3"/>
  <c r="BU125" i="3"/>
  <c r="W125" i="3" l="1"/>
  <c r="X125" i="3"/>
  <c r="AS126" i="3" s="1"/>
  <c r="DO125" i="3"/>
  <c r="DP125" i="3"/>
  <c r="CR125" i="3"/>
  <c r="CQ125" i="3"/>
  <c r="M125" i="3" l="1"/>
  <c r="AQ125" i="3"/>
  <c r="AT125" i="3" s="1"/>
  <c r="AR126" i="3"/>
  <c r="L125" i="3"/>
  <c r="I126" i="3" s="1"/>
  <c r="AK126" i="3"/>
  <c r="DR126" i="3" s="1"/>
  <c r="AO126" i="3"/>
  <c r="AU126" i="3" s="1"/>
  <c r="AN125" i="3"/>
  <c r="AL126" i="3"/>
  <c r="BY126" i="3" s="1"/>
  <c r="AP126" i="3"/>
  <c r="AV126" i="3" s="1"/>
  <c r="F126" i="3"/>
  <c r="J126" i="3"/>
  <c r="E126" i="3" l="1"/>
  <c r="H125" i="3"/>
  <c r="K125" i="3"/>
  <c r="N125" i="3" s="1"/>
  <c r="BX126" i="3"/>
  <c r="BZ126" i="3" s="1"/>
  <c r="CB126" i="3" s="1"/>
  <c r="CT126" i="3"/>
  <c r="DS126" i="3"/>
  <c r="DT126" i="3" s="1"/>
  <c r="DQ126" i="3" s="1"/>
  <c r="CU126" i="3"/>
  <c r="CV126" i="3" s="1"/>
  <c r="CX126" i="3" s="1"/>
  <c r="AM126" i="3"/>
  <c r="P126" i="3"/>
  <c r="O126" i="3"/>
  <c r="G126" i="3"/>
  <c r="DK126" i="3"/>
  <c r="CM126" i="3"/>
  <c r="BQ126" i="3"/>
  <c r="S126" i="3"/>
  <c r="DU126" i="3"/>
  <c r="BP126" i="3"/>
  <c r="DJ126" i="3"/>
  <c r="CL126" i="3"/>
  <c r="R126" i="3"/>
  <c r="CA126" i="3" l="1"/>
  <c r="CW126" i="3"/>
  <c r="CY126" i="3" s="1"/>
  <c r="DV126" i="3"/>
  <c r="CC126" i="3"/>
  <c r="CD126" i="3"/>
  <c r="BR126" i="3"/>
  <c r="BT126" i="3" s="1"/>
  <c r="BS126" i="3"/>
  <c r="U126" i="3"/>
  <c r="T126" i="3"/>
  <c r="Q126" i="3" s="1"/>
  <c r="DM126" i="3"/>
  <c r="DL126" i="3"/>
  <c r="CN126" i="3"/>
  <c r="CO126" i="3"/>
  <c r="CZ126" i="3" l="1"/>
  <c r="DW126" i="3"/>
  <c r="DX126" i="3"/>
  <c r="V126" i="3"/>
  <c r="DI126" i="3"/>
  <c r="DN126" i="3" s="1"/>
  <c r="BV126" i="3"/>
  <c r="BU126" i="3"/>
  <c r="CK126" i="3"/>
  <c r="CP126" i="3" s="1"/>
  <c r="X126" i="3" l="1"/>
  <c r="AP127" i="3" s="1"/>
  <c r="W126" i="3"/>
  <c r="AR127" i="3" s="1"/>
  <c r="DP126" i="3"/>
  <c r="DO126" i="3"/>
  <c r="CQ126" i="3"/>
  <c r="CR126" i="3"/>
  <c r="AS127" i="3" l="1"/>
  <c r="AL127" i="3"/>
  <c r="DS127" i="3" s="1"/>
  <c r="AQ126" i="3"/>
  <c r="M126" i="3"/>
  <c r="J127" i="3" s="1"/>
  <c r="L126" i="3"/>
  <c r="AK127" i="3"/>
  <c r="DR127" i="3" s="1"/>
  <c r="AT126" i="3"/>
  <c r="AO127" i="3"/>
  <c r="AU127" i="3" s="1"/>
  <c r="AN126" i="3"/>
  <c r="AV127" i="3"/>
  <c r="CU127" i="3"/>
  <c r="F127" i="3" l="1"/>
  <c r="BX127" i="3"/>
  <c r="BY127" i="3"/>
  <c r="CT127" i="3"/>
  <c r="CW127" i="3" s="1"/>
  <c r="K126" i="3"/>
  <c r="N126" i="3" s="1"/>
  <c r="I127" i="3"/>
  <c r="O127" i="3" s="1"/>
  <c r="E127" i="3"/>
  <c r="CL127" i="3" s="1"/>
  <c r="AM127" i="3"/>
  <c r="H126" i="3"/>
  <c r="P127" i="3"/>
  <c r="DT127" i="3"/>
  <c r="DQ127" i="3" s="1"/>
  <c r="DU127" i="3"/>
  <c r="BQ127" i="3"/>
  <c r="DK127" i="3"/>
  <c r="CM127" i="3"/>
  <c r="S127" i="3"/>
  <c r="BZ127" i="3" l="1"/>
  <c r="CB127" i="3" s="1"/>
  <c r="CA127" i="3"/>
  <c r="CV127" i="3"/>
  <c r="CX127" i="3" s="1"/>
  <c r="CY127" i="3" s="1"/>
  <c r="G127" i="3"/>
  <c r="R127" i="3"/>
  <c r="U127" i="3" s="1"/>
  <c r="DJ127" i="3"/>
  <c r="DL127" i="3" s="1"/>
  <c r="BP127" i="3"/>
  <c r="BS127" i="3" s="1"/>
  <c r="DV127" i="3"/>
  <c r="CN127" i="3"/>
  <c r="CO127" i="3"/>
  <c r="CD127" i="3" l="1"/>
  <c r="CC127" i="3"/>
  <c r="T127" i="3"/>
  <c r="Q127" i="3" s="1"/>
  <c r="CZ127" i="3"/>
  <c r="DM127" i="3"/>
  <c r="BR127" i="3"/>
  <c r="BT127" i="3" s="1"/>
  <c r="BU127" i="3" s="1"/>
  <c r="DX127" i="3"/>
  <c r="DW127" i="3"/>
  <c r="DI127" i="3"/>
  <c r="DN127" i="3" s="1"/>
  <c r="CK127" i="3"/>
  <c r="CP127" i="3" s="1"/>
  <c r="BV127" i="3" l="1"/>
  <c r="V127" i="3"/>
  <c r="DO127" i="3"/>
  <c r="DP127" i="3"/>
  <c r="CR127" i="3"/>
  <c r="CQ127" i="3"/>
  <c r="AO128" i="3"/>
  <c r="W127" i="3" l="1"/>
  <c r="AR128" i="3" s="1"/>
  <c r="X127" i="3"/>
  <c r="AS128" i="3" s="1"/>
  <c r="AK128" i="3"/>
  <c r="CT128" i="3" s="1"/>
  <c r="AQ127" i="3"/>
  <c r="AT127" i="3" s="1"/>
  <c r="M127" i="3"/>
  <c r="L127" i="3"/>
  <c r="E128" i="3" s="1"/>
  <c r="AN127" i="3"/>
  <c r="AL128" i="3"/>
  <c r="DS128" i="3" s="1"/>
  <c r="AP128" i="3"/>
  <c r="AV128" i="3" s="1"/>
  <c r="AU128" i="3"/>
  <c r="BX128" i="3" l="1"/>
  <c r="DR128" i="3"/>
  <c r="K127" i="3"/>
  <c r="N127" i="3" s="1"/>
  <c r="I128" i="3"/>
  <c r="O128" i="3" s="1"/>
  <c r="AM128" i="3"/>
  <c r="J128" i="3"/>
  <c r="P128" i="3" s="1"/>
  <c r="F128" i="3"/>
  <c r="DK128" i="3" s="1"/>
  <c r="H127" i="3"/>
  <c r="BY128" i="3"/>
  <c r="CA128" i="3" s="1"/>
  <c r="CU128" i="3"/>
  <c r="CV128" i="3" s="1"/>
  <c r="CX128" i="3" s="1"/>
  <c r="BP128" i="3"/>
  <c r="DJ128" i="3"/>
  <c r="CL128" i="3"/>
  <c r="R128" i="3"/>
  <c r="DT128" i="3"/>
  <c r="DQ128" i="3" s="1"/>
  <c r="DU128" i="3"/>
  <c r="BZ128" i="3" l="1"/>
  <c r="G128" i="3"/>
  <c r="S128" i="3"/>
  <c r="U128" i="3" s="1"/>
  <c r="BQ128" i="3"/>
  <c r="BR128" i="3" s="1"/>
  <c r="BT128" i="3" s="1"/>
  <c r="CW128" i="3"/>
  <c r="CY128" i="3" s="1"/>
  <c r="CM128" i="3"/>
  <c r="CO128" i="3" s="1"/>
  <c r="DV128" i="3"/>
  <c r="DL128" i="3"/>
  <c r="DM128" i="3"/>
  <c r="CB128" i="3" l="1"/>
  <c r="CC128" i="3" s="1"/>
  <c r="T128" i="3"/>
  <c r="Q128" i="3" s="1"/>
  <c r="BS128" i="3"/>
  <c r="BV128" i="3" s="1"/>
  <c r="CN128" i="3"/>
  <c r="CK128" i="3" s="1"/>
  <c r="CP128" i="3" s="1"/>
  <c r="CZ128" i="3"/>
  <c r="DX128" i="3"/>
  <c r="DW128" i="3"/>
  <c r="DI128" i="3"/>
  <c r="DN128" i="3" s="1"/>
  <c r="CD128" i="3" l="1"/>
  <c r="V128" i="3"/>
  <c r="BU128" i="3"/>
  <c r="DP128" i="3"/>
  <c r="DO128" i="3"/>
  <c r="CR128" i="3"/>
  <c r="CQ128" i="3"/>
  <c r="M128" i="3" l="1"/>
  <c r="X128" i="3"/>
  <c r="AP129" i="3" s="1"/>
  <c r="AV129" i="3" s="1"/>
  <c r="W128" i="3"/>
  <c r="AQ128" i="3" s="1"/>
  <c r="AT128" i="3" s="1"/>
  <c r="AL129" i="3"/>
  <c r="DS129" i="3" s="1"/>
  <c r="L128" i="3"/>
  <c r="I129" i="3" s="1"/>
  <c r="AN128" i="3"/>
  <c r="AK129" i="3"/>
  <c r="CT129" i="3" s="1"/>
  <c r="AO129" i="3"/>
  <c r="AM129" i="3" s="1"/>
  <c r="J129" i="3"/>
  <c r="F129" i="3"/>
  <c r="CU129" i="3" l="1"/>
  <c r="BY129" i="3"/>
  <c r="H128" i="3"/>
  <c r="AR129" i="3"/>
  <c r="AS129" i="3"/>
  <c r="AU129" i="3"/>
  <c r="E129" i="3"/>
  <c r="DJ129" i="3" s="1"/>
  <c r="K128" i="3"/>
  <c r="N128" i="3" s="1"/>
  <c r="BX129" i="3"/>
  <c r="DR129" i="3"/>
  <c r="DU129" i="3" s="1"/>
  <c r="P129" i="3"/>
  <c r="CW129" i="3"/>
  <c r="CV129" i="3"/>
  <c r="CX129" i="3" s="1"/>
  <c r="DK129" i="3"/>
  <c r="BQ129" i="3"/>
  <c r="CM129" i="3"/>
  <c r="S129" i="3"/>
  <c r="O129" i="3"/>
  <c r="G129" i="3"/>
  <c r="CA129" i="3" l="1"/>
  <c r="R129" i="3"/>
  <c r="U129" i="3" s="1"/>
  <c r="CL129" i="3"/>
  <c r="CO129" i="3" s="1"/>
  <c r="BP129" i="3"/>
  <c r="BS129" i="3" s="1"/>
  <c r="BZ129" i="3"/>
  <c r="DT129" i="3"/>
  <c r="DQ129" i="3" s="1"/>
  <c r="DV129" i="3" s="1"/>
  <c r="DM129" i="3"/>
  <c r="CZ129" i="3"/>
  <c r="CY129" i="3"/>
  <c r="DL129" i="3"/>
  <c r="CB129" i="3" l="1"/>
  <c r="CC129" i="3" s="1"/>
  <c r="BR129" i="3"/>
  <c r="BT129" i="3" s="1"/>
  <c r="T129" i="3"/>
  <c r="Q129" i="3" s="1"/>
  <c r="CD129" i="3"/>
  <c r="CN129" i="3"/>
  <c r="CK129" i="3" s="1"/>
  <c r="CP129" i="3" s="1"/>
  <c r="CR129" i="3" s="1"/>
  <c r="BU129" i="3"/>
  <c r="DW129" i="3"/>
  <c r="DX129" i="3"/>
  <c r="DI129" i="3"/>
  <c r="DN129" i="3" s="1"/>
  <c r="BV129" i="3"/>
  <c r="V129" i="3" l="1"/>
  <c r="CQ129" i="3"/>
  <c r="DP129" i="3"/>
  <c r="DO129" i="3"/>
  <c r="L129" i="3" s="1"/>
  <c r="I130" i="3" s="1"/>
  <c r="AL130" i="3"/>
  <c r="AP130" i="3"/>
  <c r="X129" i="3" l="1"/>
  <c r="AS130" i="3" s="1"/>
  <c r="W129" i="3"/>
  <c r="AR130" i="3" s="1"/>
  <c r="AQ129" i="3"/>
  <c r="AT129" i="3" s="1"/>
  <c r="M129" i="3"/>
  <c r="K129" i="3" s="1"/>
  <c r="N129" i="3" s="1"/>
  <c r="E130" i="3"/>
  <c r="BP130" i="3" s="1"/>
  <c r="O130" i="3"/>
  <c r="AO130" i="3"/>
  <c r="AU130" i="3" s="1"/>
  <c r="AK130" i="3"/>
  <c r="DR130" i="3" s="1"/>
  <c r="AN129" i="3"/>
  <c r="AV130" i="3"/>
  <c r="DS130" i="3"/>
  <c r="CU130" i="3"/>
  <c r="BY130" i="3"/>
  <c r="H129" i="3" l="1"/>
  <c r="F130" i="3"/>
  <c r="J130" i="3"/>
  <c r="P130" i="3" s="1"/>
  <c r="AM130" i="3"/>
  <c r="CL130" i="3"/>
  <c r="DJ130" i="3"/>
  <c r="CT130" i="3"/>
  <c r="CV130" i="3" s="1"/>
  <c r="CX130" i="3" s="1"/>
  <c r="R130" i="3"/>
  <c r="BX130" i="3"/>
  <c r="BZ130" i="3" s="1"/>
  <c r="CB130" i="3" s="1"/>
  <c r="DT130" i="3"/>
  <c r="DQ130" i="3" s="1"/>
  <c r="DU130" i="3"/>
  <c r="G130" i="3" l="1"/>
  <c r="DK130" i="3"/>
  <c r="DL130" i="3" s="1"/>
  <c r="DI130" i="3" s="1"/>
  <c r="DN130" i="3" s="1"/>
  <c r="BQ130" i="3"/>
  <c r="CM130" i="3"/>
  <c r="CN130" i="3" s="1"/>
  <c r="CK130" i="3" s="1"/>
  <c r="CP130" i="3" s="1"/>
  <c r="S130" i="3"/>
  <c r="U130" i="3" s="1"/>
  <c r="CW130" i="3"/>
  <c r="CZ130" i="3" s="1"/>
  <c r="CA130" i="3"/>
  <c r="CC130" i="3" s="1"/>
  <c r="DV130" i="3"/>
  <c r="CY130" i="3" l="1"/>
  <c r="CO130" i="3"/>
  <c r="CQ130" i="3" s="1"/>
  <c r="DM130" i="3"/>
  <c r="DP130" i="3" s="1"/>
  <c r="T130" i="3"/>
  <c r="Q130" i="3" s="1"/>
  <c r="BR130" i="3"/>
  <c r="BT130" i="3" s="1"/>
  <c r="BS130" i="3"/>
  <c r="CD130" i="3"/>
  <c r="DX130" i="3"/>
  <c r="DW130" i="3"/>
  <c r="CR130" i="3" l="1"/>
  <c r="V130" i="3"/>
  <c r="DO130" i="3"/>
  <c r="BV130" i="3"/>
  <c r="BU130" i="3"/>
  <c r="M130" i="3" l="1"/>
  <c r="J131" i="3" s="1"/>
  <c r="F131" i="3"/>
  <c r="L130" i="3"/>
  <c r="I131" i="3" s="1"/>
  <c r="O131" i="3" s="1"/>
  <c r="W130" i="3"/>
  <c r="AR131" i="3" s="1"/>
  <c r="X130" i="3"/>
  <c r="AP131" i="3" s="1"/>
  <c r="AV131" i="3" s="1"/>
  <c r="AQ130" i="3"/>
  <c r="AT130" i="3" s="1"/>
  <c r="K130" i="3"/>
  <c r="N130" i="3" s="1"/>
  <c r="E131" i="3"/>
  <c r="DJ131" i="3" s="1"/>
  <c r="AL131" i="3"/>
  <c r="DS131" i="3" s="1"/>
  <c r="AO131" i="3"/>
  <c r="AN130" i="3"/>
  <c r="AK131" i="3"/>
  <c r="P131" i="3"/>
  <c r="BQ131" i="3"/>
  <c r="CM131" i="3"/>
  <c r="DK131" i="3"/>
  <c r="G131" i="3" l="1"/>
  <c r="H130" i="3"/>
  <c r="CL131" i="3"/>
  <c r="CN131" i="3" s="1"/>
  <c r="BP131" i="3"/>
  <c r="BR131" i="3" s="1"/>
  <c r="BT131" i="3" s="1"/>
  <c r="AS131" i="3"/>
  <c r="AM131" i="3"/>
  <c r="R131" i="3"/>
  <c r="CT131" i="3"/>
  <c r="AU131" i="3"/>
  <c r="CU131" i="3"/>
  <c r="BY131" i="3"/>
  <c r="S131" i="3"/>
  <c r="BX131" i="3"/>
  <c r="DR131" i="3"/>
  <c r="DT131" i="3" s="1"/>
  <c r="DQ131" i="3" s="1"/>
  <c r="DM131" i="3"/>
  <c r="DL131" i="3"/>
  <c r="CO131" i="3" l="1"/>
  <c r="BS131" i="3"/>
  <c r="BZ131" i="3"/>
  <c r="CB131" i="3" s="1"/>
  <c r="CV131" i="3"/>
  <c r="CX131" i="3" s="1"/>
  <c r="U131" i="3"/>
  <c r="T131" i="3"/>
  <c r="Q131" i="3" s="1"/>
  <c r="CW131" i="3"/>
  <c r="CA131" i="3"/>
  <c r="DU131" i="3"/>
  <c r="DV131" i="3"/>
  <c r="DI131" i="3"/>
  <c r="DN131" i="3" s="1"/>
  <c r="BU131" i="3"/>
  <c r="BV131" i="3"/>
  <c r="CK131" i="3"/>
  <c r="CP131" i="3" s="1"/>
  <c r="CZ131" i="3" l="1"/>
  <c r="V131" i="3"/>
  <c r="CD131" i="3"/>
  <c r="CY131" i="3"/>
  <c r="CC131" i="3"/>
  <c r="DW131" i="3"/>
  <c r="DX131" i="3"/>
  <c r="DO131" i="3"/>
  <c r="DP131" i="3"/>
  <c r="CQ131" i="3"/>
  <c r="CR131" i="3"/>
  <c r="M131" i="3" s="1"/>
  <c r="L131" i="3" l="1"/>
  <c r="I132" i="3" s="1"/>
  <c r="X131" i="3"/>
  <c r="AS132" i="3" s="1"/>
  <c r="W131" i="3"/>
  <c r="AR132" i="3" s="1"/>
  <c r="AQ131" i="3"/>
  <c r="AT131" i="3" s="1"/>
  <c r="AK132" i="3"/>
  <c r="DR132" i="3" s="1"/>
  <c r="AN131" i="3"/>
  <c r="F132" i="3"/>
  <c r="J132" i="3"/>
  <c r="AL132" i="3"/>
  <c r="AP132" i="3"/>
  <c r="K131" i="3" l="1"/>
  <c r="N131" i="3" s="1"/>
  <c r="H131" i="3"/>
  <c r="E132" i="3"/>
  <c r="AO132" i="3"/>
  <c r="AU132" i="3" s="1"/>
  <c r="CT132" i="3"/>
  <c r="BX132" i="3"/>
  <c r="O132" i="3"/>
  <c r="G132" i="3"/>
  <c r="DS132" i="3"/>
  <c r="DT132" i="3" s="1"/>
  <c r="DQ132" i="3" s="1"/>
  <c r="CU132" i="3"/>
  <c r="BY132" i="3"/>
  <c r="BP132" i="3"/>
  <c r="DJ132" i="3"/>
  <c r="CL132" i="3"/>
  <c r="R132" i="3"/>
  <c r="P132" i="3"/>
  <c r="AV132" i="3"/>
  <c r="DK132" i="3"/>
  <c r="CM132" i="3"/>
  <c r="BQ132" i="3"/>
  <c r="S132" i="3"/>
  <c r="CW132" i="3" l="1"/>
  <c r="AM132" i="3"/>
  <c r="BZ132" i="3"/>
  <c r="CB132" i="3" s="1"/>
  <c r="DV132" i="3"/>
  <c r="CA132" i="3"/>
  <c r="DU132" i="3"/>
  <c r="T132" i="3"/>
  <c r="Q132" i="3" s="1"/>
  <c r="U132" i="3"/>
  <c r="CV132" i="3"/>
  <c r="CX132" i="3" s="1"/>
  <c r="CN132" i="3"/>
  <c r="CO132" i="3"/>
  <c r="BS132" i="3"/>
  <c r="BR132" i="3"/>
  <c r="BT132" i="3" s="1"/>
  <c r="DM132" i="3"/>
  <c r="DL132" i="3"/>
  <c r="CD132" i="3" l="1"/>
  <c r="CC132" i="3"/>
  <c r="DX132" i="3"/>
  <c r="V132" i="3"/>
  <c r="DI132" i="3"/>
  <c r="DN132" i="3" s="1"/>
  <c r="DW132" i="3"/>
  <c r="CY132" i="3"/>
  <c r="CZ132" i="3"/>
  <c r="CK132" i="3"/>
  <c r="CP132" i="3" s="1"/>
  <c r="BV132" i="3"/>
  <c r="BU132" i="3"/>
  <c r="W132" i="3" l="1"/>
  <c r="AR133" i="3" s="1"/>
  <c r="X132" i="3"/>
  <c r="AP133" i="3" s="1"/>
  <c r="AV133" i="3" s="1"/>
  <c r="DP132" i="3"/>
  <c r="DO132" i="3"/>
  <c r="CQ132" i="3"/>
  <c r="CR132" i="3"/>
  <c r="M132" i="3" s="1"/>
  <c r="AS133" i="3" l="1"/>
  <c r="AQ132" i="3"/>
  <c r="L132" i="3"/>
  <c r="I133" i="3" s="1"/>
  <c r="AO133" i="3"/>
  <c r="AM133" i="3" s="1"/>
  <c r="AK133" i="3"/>
  <c r="BX133" i="3" s="1"/>
  <c r="AT132" i="3"/>
  <c r="AN132" i="3"/>
  <c r="AL133" i="3"/>
  <c r="CU133" i="3" s="1"/>
  <c r="F133" i="3"/>
  <c r="J133" i="3"/>
  <c r="E133" i="3" l="1"/>
  <c r="H132" i="3"/>
  <c r="K132" i="3"/>
  <c r="N132" i="3" s="1"/>
  <c r="AU133" i="3"/>
  <c r="CT133" i="3"/>
  <c r="CV133" i="3" s="1"/>
  <c r="DR133" i="3"/>
  <c r="DS133" i="3"/>
  <c r="BY133" i="3"/>
  <c r="CA133" i="3" s="1"/>
  <c r="DK133" i="3"/>
  <c r="CM133" i="3"/>
  <c r="BQ133" i="3"/>
  <c r="S133" i="3"/>
  <c r="O133" i="3"/>
  <c r="G133" i="3"/>
  <c r="P133" i="3"/>
  <c r="BP133" i="3"/>
  <c r="DJ133" i="3"/>
  <c r="CL133" i="3"/>
  <c r="R133" i="3"/>
  <c r="CW133" i="3" l="1"/>
  <c r="DU133" i="3"/>
  <c r="DT133" i="3"/>
  <c r="DQ133" i="3" s="1"/>
  <c r="DV133" i="3" s="1"/>
  <c r="BZ133" i="3"/>
  <c r="DM133" i="3"/>
  <c r="CO133" i="3"/>
  <c r="CX133" i="3"/>
  <c r="CZ133" i="3" s="1"/>
  <c r="T133" i="3"/>
  <c r="Q133" i="3" s="1"/>
  <c r="BR133" i="3"/>
  <c r="BT133" i="3" s="1"/>
  <c r="BS133" i="3"/>
  <c r="CN133" i="3"/>
  <c r="U133" i="3"/>
  <c r="DL133" i="3"/>
  <c r="CB133" i="3" l="1"/>
  <c r="CD133" i="3" s="1"/>
  <c r="DW133" i="3"/>
  <c r="CC133" i="3"/>
  <c r="DX133" i="3"/>
  <c r="V133" i="3"/>
  <c r="BV133" i="3"/>
  <c r="DI133" i="3"/>
  <c r="DN133" i="3" s="1"/>
  <c r="CY133" i="3"/>
  <c r="BU133" i="3"/>
  <c r="CK133" i="3"/>
  <c r="CP133" i="3" s="1"/>
  <c r="X133" i="3" l="1"/>
  <c r="AL134" i="3" s="1"/>
  <c r="W133" i="3"/>
  <c r="AR134" i="3" s="1"/>
  <c r="DO133" i="3"/>
  <c r="DP133" i="3"/>
  <c r="CQ133" i="3"/>
  <c r="CR133" i="3"/>
  <c r="M133" i="3" s="1"/>
  <c r="AS134" i="3" l="1"/>
  <c r="AP134" i="3"/>
  <c r="AQ133" i="3"/>
  <c r="L133" i="3"/>
  <c r="AK134" i="3"/>
  <c r="BX134" i="3" s="1"/>
  <c r="AT133" i="3"/>
  <c r="AN133" i="3"/>
  <c r="AO134" i="3"/>
  <c r="AM134" i="3" s="1"/>
  <c r="CU134" i="3"/>
  <c r="BY134" i="3"/>
  <c r="DS134" i="3"/>
  <c r="AV134" i="3"/>
  <c r="F134" i="3"/>
  <c r="J134" i="3"/>
  <c r="H133" i="3"/>
  <c r="E134" i="3"/>
  <c r="DR134" i="3" l="1"/>
  <c r="K133" i="3"/>
  <c r="N133" i="3" s="1"/>
  <c r="I134" i="3"/>
  <c r="O134" i="3" s="1"/>
  <c r="CT134" i="3"/>
  <c r="CW134" i="3" s="1"/>
  <c r="AU134" i="3"/>
  <c r="CM134" i="3"/>
  <c r="BQ134" i="3"/>
  <c r="DK134" i="3"/>
  <c r="S134" i="3"/>
  <c r="P134" i="3"/>
  <c r="BP134" i="3"/>
  <c r="CL134" i="3"/>
  <c r="DJ134" i="3"/>
  <c r="R134" i="3"/>
  <c r="CA134" i="3"/>
  <c r="BZ134" i="3"/>
  <c r="CB134" i="3" s="1"/>
  <c r="DU134" i="3"/>
  <c r="DT134" i="3"/>
  <c r="DQ134" i="3" s="1"/>
  <c r="G134" i="3" l="1"/>
  <c r="CV134" i="3"/>
  <c r="CX134" i="3" s="1"/>
  <c r="CY134" i="3" s="1"/>
  <c r="DV134" i="3"/>
  <c r="BS134" i="3"/>
  <c r="BR134" i="3"/>
  <c r="BT134" i="3" s="1"/>
  <c r="U134" i="3"/>
  <c r="T134" i="3"/>
  <c r="Q134" i="3" s="1"/>
  <c r="CC134" i="3"/>
  <c r="CD134" i="3"/>
  <c r="DM134" i="3"/>
  <c r="DL134" i="3"/>
  <c r="CO134" i="3"/>
  <c r="CN134" i="3"/>
  <c r="CZ134" i="3" l="1"/>
  <c r="DX134" i="3"/>
  <c r="DW134" i="3"/>
  <c r="V134" i="3"/>
  <c r="DI134" i="3"/>
  <c r="DN134" i="3" s="1"/>
  <c r="BV134" i="3"/>
  <c r="BU134" i="3"/>
  <c r="CK134" i="3"/>
  <c r="CP134" i="3" s="1"/>
  <c r="X134" i="3" l="1"/>
  <c r="AL135" i="3" s="1"/>
  <c r="W134" i="3"/>
  <c r="AR135" i="3" s="1"/>
  <c r="DP134" i="3"/>
  <c r="DO134" i="3"/>
  <c r="CR134" i="3"/>
  <c r="M134" i="3" s="1"/>
  <c r="CQ134" i="3"/>
  <c r="AS135" i="3" l="1"/>
  <c r="AP135" i="3"/>
  <c r="AV135" i="3" s="1"/>
  <c r="AQ134" i="3"/>
  <c r="L134" i="3"/>
  <c r="E135" i="3" s="1"/>
  <c r="AO135" i="3"/>
  <c r="AN134" i="3"/>
  <c r="AT134" i="3"/>
  <c r="AK135" i="3"/>
  <c r="CT135" i="3" s="1"/>
  <c r="F135" i="3"/>
  <c r="J135" i="3"/>
  <c r="DS135" i="3"/>
  <c r="CU135" i="3"/>
  <c r="BY135" i="3"/>
  <c r="AM135" i="3" l="1"/>
  <c r="AU135" i="3"/>
  <c r="K134" i="3"/>
  <c r="N134" i="3" s="1"/>
  <c r="I135" i="3"/>
  <c r="O135" i="3" s="1"/>
  <c r="H134" i="3"/>
  <c r="DR135" i="3"/>
  <c r="DU135" i="3" s="1"/>
  <c r="BX135" i="3"/>
  <c r="BZ135" i="3" s="1"/>
  <c r="CB135" i="3" s="1"/>
  <c r="P135" i="3"/>
  <c r="CW135" i="3"/>
  <c r="CV135" i="3"/>
  <c r="CX135" i="3" s="1"/>
  <c r="BQ135" i="3"/>
  <c r="DK135" i="3"/>
  <c r="CM135" i="3"/>
  <c r="S135" i="3"/>
  <c r="CL135" i="3"/>
  <c r="BP135" i="3"/>
  <c r="DJ135" i="3"/>
  <c r="R135" i="3"/>
  <c r="G135" i="3" l="1"/>
  <c r="DT135" i="3"/>
  <c r="DQ135" i="3" s="1"/>
  <c r="DV135" i="3" s="1"/>
  <c r="CA135" i="3"/>
  <c r="T135" i="3"/>
  <c r="Q135" i="3" s="1"/>
  <c r="U135" i="3"/>
  <c r="CZ135" i="3"/>
  <c r="CY135" i="3"/>
  <c r="CO135" i="3"/>
  <c r="CN135" i="3"/>
  <c r="BS135" i="3"/>
  <c r="BR135" i="3"/>
  <c r="BT135" i="3" s="1"/>
  <c r="DL135" i="3"/>
  <c r="DM135" i="3"/>
  <c r="CC135" i="3"/>
  <c r="CD135" i="3"/>
  <c r="DX135" i="3" l="1"/>
  <c r="DW135" i="3"/>
  <c r="V135" i="3"/>
  <c r="DI135" i="3"/>
  <c r="DN135" i="3" s="1"/>
  <c r="CK135" i="3"/>
  <c r="CP135" i="3" s="1"/>
  <c r="BV135" i="3"/>
  <c r="BU135" i="3"/>
  <c r="W135" i="3" l="1"/>
  <c r="X135" i="3"/>
  <c r="AL136" i="3" s="1"/>
  <c r="DP135" i="3"/>
  <c r="DO135" i="3"/>
  <c r="CQ135" i="3"/>
  <c r="CR135" i="3"/>
  <c r="M135" i="3" s="1"/>
  <c r="AS136" i="3" l="1"/>
  <c r="AQ135" i="3"/>
  <c r="AR136" i="3"/>
  <c r="AO136" i="3"/>
  <c r="AU136" i="3" s="1"/>
  <c r="AK136" i="3"/>
  <c r="BX136" i="3" s="1"/>
  <c r="L135" i="3"/>
  <c r="AT135" i="3"/>
  <c r="AN135" i="3"/>
  <c r="AP136" i="3"/>
  <c r="DS136" i="3"/>
  <c r="BY136" i="3"/>
  <c r="CU136" i="3"/>
  <c r="F136" i="3"/>
  <c r="J136" i="3"/>
  <c r="DR136" i="3" l="1"/>
  <c r="CT136" i="3"/>
  <c r="AM136" i="3"/>
  <c r="K135" i="3"/>
  <c r="I136" i="3"/>
  <c r="O136" i="3" s="1"/>
  <c r="E136" i="3"/>
  <c r="DJ136" i="3" s="1"/>
  <c r="H135" i="3"/>
  <c r="N135" i="3"/>
  <c r="AV136" i="3"/>
  <c r="BZ136" i="3"/>
  <c r="CB136" i="3" s="1"/>
  <c r="CA136" i="3"/>
  <c r="DT136" i="3"/>
  <c r="DQ136" i="3" s="1"/>
  <c r="DU136" i="3"/>
  <c r="CW136" i="3"/>
  <c r="CV136" i="3"/>
  <c r="CX136" i="3" s="1"/>
  <c r="BQ136" i="3"/>
  <c r="CM136" i="3"/>
  <c r="DK136" i="3"/>
  <c r="S136" i="3"/>
  <c r="P136" i="3"/>
  <c r="G136" i="3" l="1"/>
  <c r="R136" i="3"/>
  <c r="U136" i="3" s="1"/>
  <c r="CL136" i="3"/>
  <c r="CN136" i="3" s="1"/>
  <c r="BP136" i="3"/>
  <c r="BS136" i="3" s="1"/>
  <c r="DV136" i="3"/>
  <c r="CC136" i="3"/>
  <c r="CY136" i="3"/>
  <c r="CZ136" i="3"/>
  <c r="DM136" i="3"/>
  <c r="DL136" i="3"/>
  <c r="CD136" i="3"/>
  <c r="CO136" i="3" l="1"/>
  <c r="BR136" i="3"/>
  <c r="BT136" i="3" s="1"/>
  <c r="BU136" i="3" s="1"/>
  <c r="T136" i="3"/>
  <c r="DW136" i="3"/>
  <c r="DX136" i="3"/>
  <c r="DI136" i="3"/>
  <c r="DN136" i="3" s="1"/>
  <c r="CK136" i="3"/>
  <c r="CP136" i="3" s="1"/>
  <c r="BV136" i="3"/>
  <c r="Q136" i="3" l="1"/>
  <c r="V136" i="3" s="1"/>
  <c r="DP136" i="3"/>
  <c r="DO136" i="3"/>
  <c r="CR136" i="3"/>
  <c r="M136" i="3" s="1"/>
  <c r="CQ136" i="3"/>
  <c r="W136" i="3" l="1"/>
  <c r="AR137" i="3" s="1"/>
  <c r="X136" i="3"/>
  <c r="AP137" i="3" s="1"/>
  <c r="AV137" i="3" s="1"/>
  <c r="AQ136" i="3"/>
  <c r="AT136" i="3" s="1"/>
  <c r="L136" i="3"/>
  <c r="E137" i="3" s="1"/>
  <c r="F137" i="3"/>
  <c r="AL137" i="3"/>
  <c r="CU137" i="3" s="1"/>
  <c r="AO137" i="3"/>
  <c r="AM137" i="3" s="1"/>
  <c r="AK137" i="3"/>
  <c r="CT137" i="3" s="1"/>
  <c r="AN136" i="3"/>
  <c r="AS137" i="3" l="1"/>
  <c r="K136" i="3"/>
  <c r="N136" i="3" s="1"/>
  <c r="I137" i="3"/>
  <c r="O137" i="3" s="1"/>
  <c r="H136" i="3"/>
  <c r="AU137" i="3"/>
  <c r="J137" i="3"/>
  <c r="P137" i="3" s="1"/>
  <c r="BY137" i="3"/>
  <c r="DS137" i="3"/>
  <c r="DR137" i="3"/>
  <c r="BX137" i="3"/>
  <c r="CV137" i="3"/>
  <c r="CX137" i="3" s="1"/>
  <c r="CW137" i="3"/>
  <c r="BP137" i="3"/>
  <c r="CL137" i="3"/>
  <c r="DJ137" i="3"/>
  <c r="R137" i="3"/>
  <c r="CM137" i="3"/>
  <c r="BQ137" i="3"/>
  <c r="DK137" i="3"/>
  <c r="S137" i="3"/>
  <c r="G137" i="3" l="1"/>
  <c r="CA137" i="3"/>
  <c r="DU137" i="3"/>
  <c r="DT137" i="3"/>
  <c r="DQ137" i="3" s="1"/>
  <c r="DV137" i="3" s="1"/>
  <c r="BZ137" i="3"/>
  <c r="CO137" i="3"/>
  <c r="CN137" i="3"/>
  <c r="BS137" i="3"/>
  <c r="BR137" i="3"/>
  <c r="BT137" i="3" s="1"/>
  <c r="T137" i="3"/>
  <c r="Q137" i="3" s="1"/>
  <c r="U137" i="3"/>
  <c r="DL137" i="3"/>
  <c r="DM137" i="3"/>
  <c r="CZ137" i="3"/>
  <c r="CY137" i="3"/>
  <c r="CB137" i="3" l="1"/>
  <c r="CC137" i="3" s="1"/>
  <c r="DW137" i="3"/>
  <c r="DX137" i="3"/>
  <c r="V137" i="3"/>
  <c r="DI137" i="3"/>
  <c r="DN137" i="3" s="1"/>
  <c r="BU137" i="3"/>
  <c r="BV137" i="3"/>
  <c r="CK137" i="3"/>
  <c r="CP137" i="3" s="1"/>
  <c r="CD137" i="3" l="1"/>
  <c r="X137" i="3"/>
  <c r="AP138" i="3" s="1"/>
  <c r="W137" i="3"/>
  <c r="AR138" i="3" s="1"/>
  <c r="DP137" i="3"/>
  <c r="DO137" i="3"/>
  <c r="CQ137" i="3"/>
  <c r="CR137" i="3"/>
  <c r="M137" i="3" s="1"/>
  <c r="L137" i="3" l="1"/>
  <c r="I138" i="3" s="1"/>
  <c r="AS138" i="3"/>
  <c r="AL138" i="3"/>
  <c r="BY138" i="3" s="1"/>
  <c r="AQ137" i="3"/>
  <c r="AT137" i="3" s="1"/>
  <c r="K137" i="3"/>
  <c r="N137" i="3" s="1"/>
  <c r="J138" i="3"/>
  <c r="AO138" i="3"/>
  <c r="AU138" i="3" s="1"/>
  <c r="AN137" i="3"/>
  <c r="AK138" i="3"/>
  <c r="DR138" i="3" s="1"/>
  <c r="F138" i="3"/>
  <c r="AV138" i="3"/>
  <c r="DS138" i="3" l="1"/>
  <c r="CU138" i="3"/>
  <c r="AM138" i="3"/>
  <c r="O138" i="3"/>
  <c r="BX138" i="3"/>
  <c r="CA138" i="3" s="1"/>
  <c r="CT138" i="3"/>
  <c r="CW138" i="3" s="1"/>
  <c r="H137" i="3"/>
  <c r="E138" i="3"/>
  <c r="CL138" i="3" s="1"/>
  <c r="DT138" i="3"/>
  <c r="DQ138" i="3" s="1"/>
  <c r="DU138" i="3"/>
  <c r="P138" i="3"/>
  <c r="DK138" i="3"/>
  <c r="BQ138" i="3"/>
  <c r="CM138" i="3"/>
  <c r="S138" i="3"/>
  <c r="BZ138" i="3" l="1"/>
  <c r="G138" i="3"/>
  <c r="BP138" i="3"/>
  <c r="BR138" i="3" s="1"/>
  <c r="BT138" i="3" s="1"/>
  <c r="DJ138" i="3"/>
  <c r="DM138" i="3" s="1"/>
  <c r="R138" i="3"/>
  <c r="U138" i="3" s="1"/>
  <c r="CV138" i="3"/>
  <c r="CX138" i="3" s="1"/>
  <c r="CZ138" i="3" s="1"/>
  <c r="DV138" i="3"/>
  <c r="CN138" i="3"/>
  <c r="CO138" i="3"/>
  <c r="CB138" i="3" l="1"/>
  <c r="CD138" i="3" s="1"/>
  <c r="T138" i="3"/>
  <c r="Q138" i="3" s="1"/>
  <c r="DL138" i="3"/>
  <c r="BS138" i="3"/>
  <c r="BV138" i="3" s="1"/>
  <c r="CY138" i="3"/>
  <c r="DX138" i="3"/>
  <c r="DW138" i="3"/>
  <c r="DI138" i="3"/>
  <c r="DN138" i="3" s="1"/>
  <c r="CK138" i="3"/>
  <c r="CP138" i="3" s="1"/>
  <c r="CC138" i="3" l="1"/>
  <c r="V138" i="3"/>
  <c r="BU138" i="3"/>
  <c r="DP138" i="3"/>
  <c r="DO138" i="3"/>
  <c r="CQ138" i="3"/>
  <c r="CR138" i="3"/>
  <c r="M138" i="3" s="1"/>
  <c r="W138" i="3" l="1"/>
  <c r="AR139" i="3" s="1"/>
  <c r="X138" i="3"/>
  <c r="AL139" i="3" s="1"/>
  <c r="BY139" i="3" s="1"/>
  <c r="AK139" i="3"/>
  <c r="BX139" i="3" s="1"/>
  <c r="AQ138" i="3"/>
  <c r="AO139" i="3"/>
  <c r="AU139" i="3" s="1"/>
  <c r="L138" i="3"/>
  <c r="H138" i="3" s="1"/>
  <c r="AT138" i="3"/>
  <c r="AN138" i="3"/>
  <c r="AP139" i="3"/>
  <c r="F139" i="3"/>
  <c r="J139" i="3"/>
  <c r="DR139" i="3"/>
  <c r="CT139" i="3"/>
  <c r="DS139" i="3"/>
  <c r="CU139" i="3" l="1"/>
  <c r="AS139" i="3"/>
  <c r="AM139" i="3"/>
  <c r="K138" i="3"/>
  <c r="N138" i="3" s="1"/>
  <c r="I139" i="3"/>
  <c r="O139" i="3" s="1"/>
  <c r="E139" i="3"/>
  <c r="DJ139" i="3" s="1"/>
  <c r="AV139" i="3"/>
  <c r="DU139" i="3"/>
  <c r="DT139" i="3"/>
  <c r="DQ139" i="3" s="1"/>
  <c r="BZ139" i="3"/>
  <c r="CB139" i="3" s="1"/>
  <c r="CA139" i="3"/>
  <c r="CM139" i="3"/>
  <c r="BQ139" i="3"/>
  <c r="DK139" i="3"/>
  <c r="S139" i="3"/>
  <c r="CW139" i="3"/>
  <c r="CV139" i="3"/>
  <c r="CX139" i="3" s="1"/>
  <c r="P139" i="3"/>
  <c r="G139" i="3" l="1"/>
  <c r="R139" i="3"/>
  <c r="BP139" i="3"/>
  <c r="BR139" i="3" s="1"/>
  <c r="BT139" i="3" s="1"/>
  <c r="CL139" i="3"/>
  <c r="CO139" i="3" s="1"/>
  <c r="DM139" i="3"/>
  <c r="CC139" i="3"/>
  <c r="DV139" i="3"/>
  <c r="DL139" i="3"/>
  <c r="CD139" i="3"/>
  <c r="CZ139" i="3"/>
  <c r="CY139" i="3"/>
  <c r="T139" i="3"/>
  <c r="Q139" i="3" s="1"/>
  <c r="U139" i="3"/>
  <c r="BS139" i="3" l="1"/>
  <c r="BU139" i="3" s="1"/>
  <c r="CN139" i="3"/>
  <c r="CK139" i="3" s="1"/>
  <c r="CP139" i="3" s="1"/>
  <c r="BV139" i="3"/>
  <c r="DW139" i="3"/>
  <c r="DX139" i="3"/>
  <c r="V139" i="3"/>
  <c r="DI139" i="3"/>
  <c r="DN139" i="3" s="1"/>
  <c r="X139" i="3" l="1"/>
  <c r="AL140" i="3" s="1"/>
  <c r="W139" i="3"/>
  <c r="AR140" i="3" s="1"/>
  <c r="DO139" i="3"/>
  <c r="DP139" i="3"/>
  <c r="CQ139" i="3"/>
  <c r="L139" i="3" s="1"/>
  <c r="I140" i="3" s="1"/>
  <c r="CR139" i="3"/>
  <c r="M139" i="3" l="1"/>
  <c r="AS140" i="3"/>
  <c r="AP140" i="3"/>
  <c r="AQ139" i="3"/>
  <c r="AT139" i="3" s="1"/>
  <c r="K139" i="3"/>
  <c r="N139" i="3" s="1"/>
  <c r="AN139" i="3"/>
  <c r="AO140" i="3"/>
  <c r="AM140" i="3" s="1"/>
  <c r="AK140" i="3"/>
  <c r="DR140" i="3" s="1"/>
  <c r="F140" i="3"/>
  <c r="J140" i="3"/>
  <c r="H139" i="3"/>
  <c r="E140" i="3"/>
  <c r="AV140" i="3"/>
  <c r="BY140" i="3"/>
  <c r="DS140" i="3"/>
  <c r="CU140" i="3"/>
  <c r="AU140" i="3" l="1"/>
  <c r="BX140" i="3"/>
  <c r="BZ140" i="3" s="1"/>
  <c r="CB140" i="3" s="1"/>
  <c r="CT140" i="3"/>
  <c r="CW140" i="3" s="1"/>
  <c r="O140" i="3"/>
  <c r="G140" i="3"/>
  <c r="CL140" i="3"/>
  <c r="DJ140" i="3"/>
  <c r="BP140" i="3"/>
  <c r="R140" i="3"/>
  <c r="P140" i="3"/>
  <c r="DT140" i="3"/>
  <c r="DQ140" i="3" s="1"/>
  <c r="DU140" i="3"/>
  <c r="DK140" i="3"/>
  <c r="CM140" i="3"/>
  <c r="BQ140" i="3"/>
  <c r="S140" i="3"/>
  <c r="CV140" i="3" l="1"/>
  <c r="CX140" i="3" s="1"/>
  <c r="CY140" i="3" s="1"/>
  <c r="CA140" i="3"/>
  <c r="CC140" i="3" s="1"/>
  <c r="DV140" i="3"/>
  <c r="BR140" i="3"/>
  <c r="BT140" i="3" s="1"/>
  <c r="BS140" i="3"/>
  <c r="DL140" i="3"/>
  <c r="DM140" i="3"/>
  <c r="U140" i="3"/>
  <c r="T140" i="3"/>
  <c r="Q140" i="3" s="1"/>
  <c r="CN140" i="3"/>
  <c r="CO140" i="3"/>
  <c r="CZ140" i="3" l="1"/>
  <c r="CD140" i="3"/>
  <c r="DX140" i="3"/>
  <c r="DW140" i="3"/>
  <c r="V140" i="3"/>
  <c r="DI140" i="3"/>
  <c r="DN140" i="3" s="1"/>
  <c r="CK140" i="3"/>
  <c r="CP140" i="3" s="1"/>
  <c r="BV140" i="3"/>
  <c r="BU140" i="3"/>
  <c r="X140" i="3" l="1"/>
  <c r="AP141" i="3" s="1"/>
  <c r="AV141" i="3" s="1"/>
  <c r="W140" i="3"/>
  <c r="AR141" i="3" s="1"/>
  <c r="DO140" i="3"/>
  <c r="DP140" i="3"/>
  <c r="CR140" i="3"/>
  <c r="CQ140" i="3"/>
  <c r="L140" i="3" s="1"/>
  <c r="I141" i="3" s="1"/>
  <c r="M140" i="3" l="1"/>
  <c r="J141" i="3" s="1"/>
  <c r="P141" i="3" s="1"/>
  <c r="AS141" i="3"/>
  <c r="AL141" i="3"/>
  <c r="CU141" i="3" s="1"/>
  <c r="AQ140" i="3"/>
  <c r="AT140" i="3" s="1"/>
  <c r="AN140" i="3"/>
  <c r="AO141" i="3"/>
  <c r="AU141" i="3" s="1"/>
  <c r="AK141" i="3"/>
  <c r="DR141" i="3" s="1"/>
  <c r="H140" i="3"/>
  <c r="E141" i="3"/>
  <c r="BY141" i="3" l="1"/>
  <c r="DS141" i="3"/>
  <c r="F141" i="3"/>
  <c r="DK141" i="3" s="1"/>
  <c r="K140" i="3"/>
  <c r="N140" i="3" s="1"/>
  <c r="AM141" i="3"/>
  <c r="BX141" i="3"/>
  <c r="CA141" i="3" s="1"/>
  <c r="CT141" i="3"/>
  <c r="CV141" i="3" s="1"/>
  <c r="CX141" i="3" s="1"/>
  <c r="DT141" i="3"/>
  <c r="DQ141" i="3" s="1"/>
  <c r="BP141" i="3"/>
  <c r="DJ141" i="3"/>
  <c r="CL141" i="3"/>
  <c r="R141" i="3"/>
  <c r="DU141" i="3"/>
  <c r="O141" i="3"/>
  <c r="G141" i="3"/>
  <c r="CW141" i="3" l="1"/>
  <c r="S141" i="3"/>
  <c r="U141" i="3" s="1"/>
  <c r="CM141" i="3"/>
  <c r="BQ141" i="3"/>
  <c r="BS141" i="3" s="1"/>
  <c r="BZ141" i="3"/>
  <c r="CN141" i="3"/>
  <c r="CK141" i="3" s="1"/>
  <c r="CP141" i="3" s="1"/>
  <c r="CY141" i="3"/>
  <c r="DV141" i="3"/>
  <c r="CZ141" i="3"/>
  <c r="DL141" i="3"/>
  <c r="DM141" i="3"/>
  <c r="CO141" i="3"/>
  <c r="BR141" i="3"/>
  <c r="BT141" i="3" s="1"/>
  <c r="CB141" i="3" l="1"/>
  <c r="CC141" i="3" s="1"/>
  <c r="T141" i="3"/>
  <c r="Q141" i="3" s="1"/>
  <c r="V141" i="3" s="1"/>
  <c r="CD141" i="3"/>
  <c r="DW141" i="3"/>
  <c r="DX141" i="3"/>
  <c r="DI141" i="3"/>
  <c r="CQ141" i="3"/>
  <c r="CR141" i="3"/>
  <c r="BV141" i="3"/>
  <c r="BU141" i="3"/>
  <c r="X141" i="3" l="1"/>
  <c r="AL142" i="3" s="1"/>
  <c r="W141" i="3"/>
  <c r="AR142" i="3" s="1"/>
  <c r="DN141" i="3"/>
  <c r="DO141" i="3" s="1"/>
  <c r="L141" i="3" s="1"/>
  <c r="I142" i="3" s="1"/>
  <c r="AS142" i="3" l="1"/>
  <c r="AQ141" i="3"/>
  <c r="AT141" i="3" s="1"/>
  <c r="AK142" i="3"/>
  <c r="DR142" i="3" s="1"/>
  <c r="O142" i="3"/>
  <c r="AP142" i="3"/>
  <c r="AV142" i="3" s="1"/>
  <c r="AO142" i="3"/>
  <c r="AN141" i="3"/>
  <c r="DP141" i="3"/>
  <c r="M141" i="3" s="1"/>
  <c r="K141" i="3" s="1"/>
  <c r="E142" i="3"/>
  <c r="CL142" i="3" s="1"/>
  <c r="BY142" i="3"/>
  <c r="CU142" i="3"/>
  <c r="DS142" i="3"/>
  <c r="AM142" i="3" l="1"/>
  <c r="BX142" i="3"/>
  <c r="CA142" i="3" s="1"/>
  <c r="CT142" i="3"/>
  <c r="CW142" i="3" s="1"/>
  <c r="H141" i="3"/>
  <c r="AU142" i="3"/>
  <c r="F142" i="3"/>
  <c r="BQ142" i="3" s="1"/>
  <c r="J142" i="3"/>
  <c r="P142" i="3" s="1"/>
  <c r="DJ142" i="3"/>
  <c r="BP142" i="3"/>
  <c r="N141" i="3"/>
  <c r="R142" i="3"/>
  <c r="BZ142" i="3"/>
  <c r="CB142" i="3" s="1"/>
  <c r="CV142" i="3"/>
  <c r="CX142" i="3" s="1"/>
  <c r="DU142" i="3"/>
  <c r="DT142" i="3"/>
  <c r="DQ142" i="3" s="1"/>
  <c r="CM142" i="3" l="1"/>
  <c r="CO142" i="3" s="1"/>
  <c r="S142" i="3"/>
  <c r="U142" i="3" s="1"/>
  <c r="DK142" i="3"/>
  <c r="DL142" i="3" s="1"/>
  <c r="DI142" i="3" s="1"/>
  <c r="DN142" i="3" s="1"/>
  <c r="BR142" i="3"/>
  <c r="BT142" i="3" s="1"/>
  <c r="G142" i="3"/>
  <c r="BS142" i="3"/>
  <c r="DV142" i="3"/>
  <c r="CD142" i="3"/>
  <c r="CC142" i="3"/>
  <c r="CY142" i="3"/>
  <c r="CZ142" i="3"/>
  <c r="CN142" i="3" l="1"/>
  <c r="CK142" i="3" s="1"/>
  <c r="CP142" i="3" s="1"/>
  <c r="CR142" i="3" s="1"/>
  <c r="T142" i="3"/>
  <c r="Q142" i="3" s="1"/>
  <c r="V142" i="3" s="1"/>
  <c r="DM142" i="3"/>
  <c r="DO142" i="3" s="1"/>
  <c r="BV142" i="3"/>
  <c r="BU142" i="3"/>
  <c r="DW142" i="3"/>
  <c r="DX142" i="3"/>
  <c r="DP142" i="3"/>
  <c r="CQ142" i="3"/>
  <c r="X142" i="3" l="1"/>
  <c r="AS143" i="3" s="1"/>
  <c r="W142" i="3"/>
  <c r="AR143" i="3" s="1"/>
  <c r="M142" i="3"/>
  <c r="L142" i="3"/>
  <c r="AN142" i="3"/>
  <c r="AK143" i="3"/>
  <c r="DR143" i="3" s="1"/>
  <c r="AO143" i="3" l="1"/>
  <c r="AU143" i="3" s="1"/>
  <c r="AQ142" i="3"/>
  <c r="AT142" i="3" s="1"/>
  <c r="K142" i="3"/>
  <c r="N142" i="3" s="1"/>
  <c r="I143" i="3"/>
  <c r="O143" i="3" s="1"/>
  <c r="AP143" i="3"/>
  <c r="AV143" i="3" s="1"/>
  <c r="AL143" i="3"/>
  <c r="DS143" i="3" s="1"/>
  <c r="DU143" i="3" s="1"/>
  <c r="J143" i="3"/>
  <c r="P143" i="3" s="1"/>
  <c r="E143" i="3"/>
  <c r="R143" i="3" s="1"/>
  <c r="H142" i="3"/>
  <c r="CT143" i="3"/>
  <c r="BX143" i="3"/>
  <c r="F143" i="3"/>
  <c r="BQ143" i="3" s="1"/>
  <c r="AM143" i="3" l="1"/>
  <c r="G143" i="3"/>
  <c r="BY143" i="3"/>
  <c r="CA143" i="3" s="1"/>
  <c r="BP143" i="3"/>
  <c r="BR143" i="3" s="1"/>
  <c r="BT143" i="3" s="1"/>
  <c r="DJ143" i="3"/>
  <c r="CU143" i="3"/>
  <c r="CV143" i="3" s="1"/>
  <c r="CL143" i="3"/>
  <c r="S143" i="3"/>
  <c r="U143" i="3" s="1"/>
  <c r="CM143" i="3"/>
  <c r="DK143" i="3"/>
  <c r="DT143" i="3"/>
  <c r="DQ143" i="3" s="1"/>
  <c r="BS143" i="3" l="1"/>
  <c r="BZ143" i="3"/>
  <c r="CW143" i="3"/>
  <c r="CN143" i="3"/>
  <c r="T143" i="3"/>
  <c r="Q143" i="3" s="1"/>
  <c r="CO143" i="3"/>
  <c r="DM143" i="3"/>
  <c r="DL143" i="3"/>
  <c r="DI143" i="3" s="1"/>
  <c r="DN143" i="3" s="1"/>
  <c r="DV143" i="3"/>
  <c r="CX143" i="3"/>
  <c r="BU143" i="3"/>
  <c r="BV143" i="3"/>
  <c r="CK143" i="3"/>
  <c r="CP143" i="3" s="1"/>
  <c r="CY143" i="3" l="1"/>
  <c r="CB143" i="3"/>
  <c r="CC143" i="3" s="1"/>
  <c r="V143" i="3"/>
  <c r="DW143" i="3"/>
  <c r="DX143" i="3"/>
  <c r="DP143" i="3"/>
  <c r="DO143" i="3"/>
  <c r="CZ143" i="3"/>
  <c r="CQ143" i="3"/>
  <c r="CR143" i="3"/>
  <c r="CD143" i="3" l="1"/>
  <c r="W143" i="3"/>
  <c r="AR144" i="3" s="1"/>
  <c r="X143" i="3"/>
  <c r="AS144" i="3" s="1"/>
  <c r="AQ143" i="3"/>
  <c r="AT143" i="3" s="1"/>
  <c r="M143" i="3"/>
  <c r="J144" i="3" s="1"/>
  <c r="L143" i="3"/>
  <c r="E144" i="3" s="1"/>
  <c r="AK144" i="3"/>
  <c r="BX144" i="3" s="1"/>
  <c r="AO144" i="3"/>
  <c r="AU144" i="3" s="1"/>
  <c r="AN143" i="3"/>
  <c r="AL144" i="3"/>
  <c r="DS144" i="3" s="1"/>
  <c r="AP144" i="3"/>
  <c r="F144" i="3" l="1"/>
  <c r="AM144" i="3"/>
  <c r="K143" i="3"/>
  <c r="N143" i="3" s="1"/>
  <c r="I144" i="3"/>
  <c r="O144" i="3" s="1"/>
  <c r="H143" i="3"/>
  <c r="DR144" i="3"/>
  <c r="DU144" i="3" s="1"/>
  <c r="CT144" i="3"/>
  <c r="AV144" i="3"/>
  <c r="BY144" i="3"/>
  <c r="BZ144" i="3" s="1"/>
  <c r="CB144" i="3" s="1"/>
  <c r="CU144" i="3"/>
  <c r="CL144" i="3"/>
  <c r="DJ144" i="3"/>
  <c r="BP144" i="3"/>
  <c r="R144" i="3"/>
  <c r="BQ144" i="3"/>
  <c r="DK144" i="3"/>
  <c r="CM144" i="3"/>
  <c r="S144" i="3"/>
  <c r="P144" i="3"/>
  <c r="G144" i="3" l="1"/>
  <c r="CW144" i="3"/>
  <c r="DT144" i="3"/>
  <c r="DQ144" i="3" s="1"/>
  <c r="CA144" i="3"/>
  <c r="CC144" i="3" s="1"/>
  <c r="CV144" i="3"/>
  <c r="CX144" i="3" s="1"/>
  <c r="CZ144" i="3" s="1"/>
  <c r="CN144" i="3"/>
  <c r="CK144" i="3" s="1"/>
  <c r="CP144" i="3" s="1"/>
  <c r="BS144" i="3"/>
  <c r="DV144" i="3"/>
  <c r="DL144" i="3"/>
  <c r="DM144" i="3"/>
  <c r="CO144" i="3"/>
  <c r="BR144" i="3"/>
  <c r="BT144" i="3" s="1"/>
  <c r="T144" i="3"/>
  <c r="Q144" i="3" s="1"/>
  <c r="U144" i="3"/>
  <c r="CD144" i="3" l="1"/>
  <c r="CY144" i="3"/>
  <c r="BU144" i="3"/>
  <c r="BV144" i="3"/>
  <c r="DW144" i="3"/>
  <c r="DX144" i="3"/>
  <c r="V144" i="3"/>
  <c r="DI144" i="3"/>
  <c r="DN144" i="3" s="1"/>
  <c r="CR144" i="3"/>
  <c r="CQ144" i="3"/>
  <c r="W144" i="3" l="1"/>
  <c r="X144" i="3"/>
  <c r="AS145" i="3" s="1"/>
  <c r="DP144" i="3"/>
  <c r="DO144" i="3"/>
  <c r="L144" i="3" s="1"/>
  <c r="I145" i="3" s="1"/>
  <c r="AQ144" i="3" l="1"/>
  <c r="AT144" i="3" s="1"/>
  <c r="AR145" i="3"/>
  <c r="AO145" i="3"/>
  <c r="AU145" i="3" s="1"/>
  <c r="AK145" i="3"/>
  <c r="BX145" i="3" s="1"/>
  <c r="AN144" i="3"/>
  <c r="M144" i="3"/>
  <c r="K144" i="3" s="1"/>
  <c r="N144" i="3" s="1"/>
  <c r="AP145" i="3"/>
  <c r="AV145" i="3" s="1"/>
  <c r="AL145" i="3"/>
  <c r="CU145" i="3" s="1"/>
  <c r="O145" i="3"/>
  <c r="E145" i="3"/>
  <c r="BP145" i="3" s="1"/>
  <c r="F145" i="3" l="1"/>
  <c r="CM145" i="3" s="1"/>
  <c r="DR145" i="3"/>
  <c r="CT145" i="3"/>
  <c r="H144" i="3"/>
  <c r="J145" i="3"/>
  <c r="P145" i="3" s="1"/>
  <c r="AM145" i="3"/>
  <c r="DK145" i="3"/>
  <c r="BQ145" i="3"/>
  <c r="BS145" i="3" s="1"/>
  <c r="BY145" i="3"/>
  <c r="CA145" i="3" s="1"/>
  <c r="DS145" i="3"/>
  <c r="S145" i="3"/>
  <c r="DJ145" i="3"/>
  <c r="CL145" i="3"/>
  <c r="CN145" i="3" s="1"/>
  <c r="CW145" i="3"/>
  <c r="R145" i="3"/>
  <c r="CV145" i="3"/>
  <c r="CX145" i="3" s="1"/>
  <c r="BR145" i="3" l="1"/>
  <c r="BT145" i="3" s="1"/>
  <c r="DT145" i="3"/>
  <c r="DQ145" i="3" s="1"/>
  <c r="DV145" i="3" s="1"/>
  <c r="DM145" i="3"/>
  <c r="BZ145" i="3"/>
  <c r="G145" i="3"/>
  <c r="DU145" i="3"/>
  <c r="T145" i="3"/>
  <c r="Q145" i="3" s="1"/>
  <c r="CO145" i="3"/>
  <c r="DL145" i="3"/>
  <c r="DI145" i="3" s="1"/>
  <c r="DN145" i="3" s="1"/>
  <c r="U145" i="3"/>
  <c r="CK145" i="3"/>
  <c r="CP145" i="3" s="1"/>
  <c r="CZ145" i="3"/>
  <c r="CY145" i="3"/>
  <c r="BU145" i="3"/>
  <c r="BV145" i="3"/>
  <c r="CB145" i="3" l="1"/>
  <c r="CC145" i="3" s="1"/>
  <c r="V145" i="3"/>
  <c r="CD145" i="3"/>
  <c r="DX145" i="3"/>
  <c r="DW145" i="3"/>
  <c r="DO145" i="3"/>
  <c r="DP145" i="3"/>
  <c r="CQ145" i="3"/>
  <c r="CR145" i="3"/>
  <c r="X145" i="3" l="1"/>
  <c r="AS146" i="3" s="1"/>
  <c r="W145" i="3"/>
  <c r="AQ145" i="3" s="1"/>
  <c r="M145" i="3"/>
  <c r="F146" i="3" s="1"/>
  <c r="L145" i="3"/>
  <c r="E146" i="3" s="1"/>
  <c r="AK146" i="3"/>
  <c r="CT146" i="3" s="1"/>
  <c r="AT145" i="3"/>
  <c r="AO146" i="3"/>
  <c r="AU146" i="3" s="1"/>
  <c r="AN145" i="3"/>
  <c r="AP146" i="3"/>
  <c r="AL146" i="3"/>
  <c r="AR146" i="3" l="1"/>
  <c r="J146" i="3"/>
  <c r="K145" i="3"/>
  <c r="N145" i="3" s="1"/>
  <c r="I146" i="3"/>
  <c r="G146" i="3" s="1"/>
  <c r="H145" i="3"/>
  <c r="DR146" i="3"/>
  <c r="BX146" i="3"/>
  <c r="DJ146" i="3"/>
  <c r="BP146" i="3"/>
  <c r="CL146" i="3"/>
  <c r="R146" i="3"/>
  <c r="BY146" i="3"/>
  <c r="CU146" i="3"/>
  <c r="CV146" i="3" s="1"/>
  <c r="CX146" i="3" s="1"/>
  <c r="DS146" i="3"/>
  <c r="AV146" i="3"/>
  <c r="CM146" i="3"/>
  <c r="DK146" i="3"/>
  <c r="BQ146" i="3"/>
  <c r="S146" i="3"/>
  <c r="P146" i="3"/>
  <c r="AM146" i="3"/>
  <c r="DT146" i="3" l="1"/>
  <c r="DQ146" i="3" s="1"/>
  <c r="O146" i="3"/>
  <c r="DU146" i="3"/>
  <c r="BZ146" i="3"/>
  <c r="CB146" i="3" s="1"/>
  <c r="DV146" i="3"/>
  <c r="CW146" i="3"/>
  <c r="CY146" i="3" s="1"/>
  <c r="CA146" i="3"/>
  <c r="T146" i="3"/>
  <c r="Q146" i="3" s="1"/>
  <c r="U146" i="3"/>
  <c r="CN146" i="3"/>
  <c r="CO146" i="3"/>
  <c r="BS146" i="3"/>
  <c r="BR146" i="3"/>
  <c r="BT146" i="3" s="1"/>
  <c r="DM146" i="3"/>
  <c r="DL146" i="3"/>
  <c r="CD146" i="3" l="1"/>
  <c r="CZ146" i="3"/>
  <c r="DX146" i="3"/>
  <c r="DW146" i="3"/>
  <c r="CC146" i="3"/>
  <c r="V146" i="3"/>
  <c r="DI146" i="3"/>
  <c r="DN146" i="3" s="1"/>
  <c r="BU146" i="3"/>
  <c r="BV146" i="3"/>
  <c r="CK146" i="3"/>
  <c r="CP146" i="3" s="1"/>
  <c r="W146" i="3" l="1"/>
  <c r="X146" i="3"/>
  <c r="AS147" i="3" s="1"/>
  <c r="DO146" i="3"/>
  <c r="DP146" i="3"/>
  <c r="CR146" i="3"/>
  <c r="CQ146" i="3"/>
  <c r="M146" i="3" l="1"/>
  <c r="AQ146" i="3"/>
  <c r="AR147" i="3"/>
  <c r="L146" i="3"/>
  <c r="H146" i="3" s="1"/>
  <c r="AN146" i="3"/>
  <c r="AK147" i="3"/>
  <c r="DR147" i="3" s="1"/>
  <c r="AO147" i="3"/>
  <c r="AU147" i="3" s="1"/>
  <c r="AT146" i="3"/>
  <c r="AL147" i="3"/>
  <c r="CU147" i="3" s="1"/>
  <c r="AP147" i="3"/>
  <c r="AV147" i="3" s="1"/>
  <c r="J147" i="3"/>
  <c r="F147" i="3"/>
  <c r="E147" i="3"/>
  <c r="K146" i="3" l="1"/>
  <c r="N146" i="3" s="1"/>
  <c r="I147" i="3"/>
  <c r="CT147" i="3"/>
  <c r="CV147" i="3" s="1"/>
  <c r="CX147" i="3" s="1"/>
  <c r="BX147" i="3"/>
  <c r="AM147" i="3"/>
  <c r="BY147" i="3"/>
  <c r="BZ147" i="3" s="1"/>
  <c r="CB147" i="3" s="1"/>
  <c r="DS147" i="3"/>
  <c r="DT147" i="3" s="1"/>
  <c r="DQ147" i="3" s="1"/>
  <c r="DK147" i="3"/>
  <c r="CM147" i="3"/>
  <c r="BQ147" i="3"/>
  <c r="S147" i="3"/>
  <c r="P147" i="3"/>
  <c r="O147" i="3"/>
  <c r="G147" i="3"/>
  <c r="CW147" i="3"/>
  <c r="BP147" i="3"/>
  <c r="CL147" i="3"/>
  <c r="DJ147" i="3"/>
  <c r="R147" i="3"/>
  <c r="CA147" i="3" l="1"/>
  <c r="DU147" i="3"/>
  <c r="DV147" i="3"/>
  <c r="T147" i="3"/>
  <c r="Q147" i="3" s="1"/>
  <c r="BS147" i="3"/>
  <c r="BR147" i="3"/>
  <c r="BT147" i="3" s="1"/>
  <c r="CC147" i="3"/>
  <c r="CD147" i="3"/>
  <c r="CY147" i="3"/>
  <c r="CZ147" i="3"/>
  <c r="U147" i="3"/>
  <c r="DL147" i="3"/>
  <c r="DM147" i="3"/>
  <c r="CO147" i="3"/>
  <c r="CN147" i="3"/>
  <c r="DX147" i="3" l="1"/>
  <c r="DW147" i="3"/>
  <c r="V147" i="3"/>
  <c r="DI147" i="3"/>
  <c r="DN147" i="3" s="1"/>
  <c r="BU147" i="3"/>
  <c r="BV147" i="3"/>
  <c r="CK147" i="3"/>
  <c r="CP147" i="3" s="1"/>
  <c r="W147" i="3" l="1"/>
  <c r="AR148" i="3" s="1"/>
  <c r="X147" i="3"/>
  <c r="AS148" i="3" s="1"/>
  <c r="DP147" i="3"/>
  <c r="DO147" i="3"/>
  <c r="CQ147" i="3"/>
  <c r="CR147" i="3"/>
  <c r="M147" i="3" s="1"/>
  <c r="AO148" i="3"/>
  <c r="L147" i="3" l="1"/>
  <c r="I148" i="3" s="1"/>
  <c r="AQ147" i="3"/>
  <c r="AK148" i="3"/>
  <c r="DR148" i="3" s="1"/>
  <c r="AP148" i="3"/>
  <c r="AV148" i="3" s="1"/>
  <c r="AL148" i="3"/>
  <c r="AN147" i="3"/>
  <c r="AT147" i="3"/>
  <c r="J148" i="3"/>
  <c r="F148" i="3"/>
  <c r="AU148" i="3"/>
  <c r="H147" i="3"/>
  <c r="E148" i="3"/>
  <c r="R148" i="3" s="1"/>
  <c r="BX148" i="3"/>
  <c r="CT148" i="3"/>
  <c r="K147" i="3" l="1"/>
  <c r="N147" i="3" s="1"/>
  <c r="AM148" i="3"/>
  <c r="CU148" i="3"/>
  <c r="CV148" i="3" s="1"/>
  <c r="CX148" i="3" s="1"/>
  <c r="BY148" i="3"/>
  <c r="BZ148" i="3" s="1"/>
  <c r="CB148" i="3" s="1"/>
  <c r="DS148" i="3"/>
  <c r="DT148" i="3" s="1"/>
  <c r="DQ148" i="3" s="1"/>
  <c r="CW148" i="3"/>
  <c r="BQ148" i="3"/>
  <c r="CM148" i="3"/>
  <c r="DK148" i="3"/>
  <c r="S148" i="3"/>
  <c r="U148" i="3" s="1"/>
  <c r="O148" i="3"/>
  <c r="G148" i="3"/>
  <c r="P148" i="3"/>
  <c r="DJ148" i="3"/>
  <c r="BP148" i="3"/>
  <c r="CL148" i="3"/>
  <c r="DV148" i="3" l="1"/>
  <c r="CZ148" i="3"/>
  <c r="CY148" i="3"/>
  <c r="DU148" i="3"/>
  <c r="CA148" i="3"/>
  <c r="CD148" i="3" s="1"/>
  <c r="CO148" i="3"/>
  <c r="CN148" i="3"/>
  <c r="BR148" i="3"/>
  <c r="BT148" i="3" s="1"/>
  <c r="BS148" i="3"/>
  <c r="DL148" i="3"/>
  <c r="DM148" i="3"/>
  <c r="T148" i="3"/>
  <c r="Q148" i="3" s="1"/>
  <c r="DW148" i="3" l="1"/>
  <c r="CC148" i="3"/>
  <c r="DX148" i="3"/>
  <c r="V148" i="3"/>
  <c r="DI148" i="3"/>
  <c r="DN148" i="3" s="1"/>
  <c r="CK148" i="3"/>
  <c r="CP148" i="3" s="1"/>
  <c r="BU148" i="3"/>
  <c r="BV148" i="3"/>
  <c r="W148" i="3" l="1"/>
  <c r="AR149" i="3" s="1"/>
  <c r="X148" i="3"/>
  <c r="AL149" i="3" s="1"/>
  <c r="DO148" i="3"/>
  <c r="DP148" i="3"/>
  <c r="CQ148" i="3"/>
  <c r="L148" i="3" s="1"/>
  <c r="I149" i="3" s="1"/>
  <c r="CR148" i="3"/>
  <c r="AK149" i="3"/>
  <c r="M148" i="3" l="1"/>
  <c r="F149" i="3" s="1"/>
  <c r="AS149" i="3"/>
  <c r="AQ148" i="3"/>
  <c r="K148" i="3"/>
  <c r="N148" i="3" s="1"/>
  <c r="AO149" i="3"/>
  <c r="AN148" i="3"/>
  <c r="AT148" i="3"/>
  <c r="AP149" i="3"/>
  <c r="AV149" i="3" s="1"/>
  <c r="J149" i="3"/>
  <c r="H148" i="3"/>
  <c r="E149" i="3"/>
  <c r="BY149" i="3"/>
  <c r="DS149" i="3"/>
  <c r="CU149" i="3"/>
  <c r="AU149" i="3"/>
  <c r="DR149" i="3"/>
  <c r="BX149" i="3"/>
  <c r="CT149" i="3"/>
  <c r="AM149" i="3" l="1"/>
  <c r="CL149" i="3"/>
  <c r="BP149" i="3"/>
  <c r="DJ149" i="3"/>
  <c r="R149" i="3"/>
  <c r="O149" i="3"/>
  <c r="G149" i="3"/>
  <c r="DU149" i="3"/>
  <c r="DT149" i="3"/>
  <c r="DQ149" i="3" s="1"/>
  <c r="CW149" i="3"/>
  <c r="CV149" i="3"/>
  <c r="CX149" i="3" s="1"/>
  <c r="DK149" i="3"/>
  <c r="BQ149" i="3"/>
  <c r="CM149" i="3"/>
  <c r="S149" i="3"/>
  <c r="CA149" i="3"/>
  <c r="BZ149" i="3"/>
  <c r="CB149" i="3" s="1"/>
  <c r="P149" i="3"/>
  <c r="DV149" i="3" l="1"/>
  <c r="T149" i="3"/>
  <c r="Q149" i="3" s="1"/>
  <c r="U149" i="3"/>
  <c r="CY149" i="3"/>
  <c r="CZ149" i="3"/>
  <c r="CC149" i="3"/>
  <c r="CD149" i="3"/>
  <c r="DL149" i="3"/>
  <c r="DM149" i="3"/>
  <c r="BS149" i="3"/>
  <c r="BR149" i="3"/>
  <c r="BT149" i="3" s="1"/>
  <c r="CO149" i="3"/>
  <c r="CN149" i="3"/>
  <c r="DX149" i="3" l="1"/>
  <c r="DW149" i="3"/>
  <c r="V149" i="3"/>
  <c r="DI149" i="3"/>
  <c r="DN149" i="3" s="1"/>
  <c r="CK149" i="3"/>
  <c r="CP149" i="3" s="1"/>
  <c r="BV149" i="3"/>
  <c r="BU149" i="3"/>
  <c r="W149" i="3" l="1"/>
  <c r="X149" i="3"/>
  <c r="AL150" i="3" s="1"/>
  <c r="DO149" i="3"/>
  <c r="DP149" i="3"/>
  <c r="CR149" i="3"/>
  <c r="CQ149" i="3"/>
  <c r="M149" i="3" l="1"/>
  <c r="AS150" i="3"/>
  <c r="AQ149" i="3"/>
  <c r="AR150" i="3"/>
  <c r="L149" i="3"/>
  <c r="E150" i="3" s="1"/>
  <c r="AO150" i="3"/>
  <c r="AU150" i="3" s="1"/>
  <c r="AK150" i="3"/>
  <c r="CT150" i="3" s="1"/>
  <c r="AT149" i="3"/>
  <c r="AN149" i="3"/>
  <c r="AP150" i="3"/>
  <c r="F150" i="3"/>
  <c r="BY150" i="3"/>
  <c r="DS150" i="3"/>
  <c r="CU150" i="3"/>
  <c r="DR150" i="3" l="1"/>
  <c r="DU150" i="3" s="1"/>
  <c r="AM150" i="3"/>
  <c r="K149" i="3"/>
  <c r="I150" i="3"/>
  <c r="BX150" i="3"/>
  <c r="BZ150" i="3" s="1"/>
  <c r="CB150" i="3" s="1"/>
  <c r="N149" i="3"/>
  <c r="H149" i="3"/>
  <c r="AV150" i="3"/>
  <c r="J150" i="3"/>
  <c r="P150" i="3" s="1"/>
  <c r="CW150" i="3"/>
  <c r="BQ150" i="3"/>
  <c r="DK150" i="3"/>
  <c r="CM150" i="3"/>
  <c r="S150" i="3"/>
  <c r="O150" i="3"/>
  <c r="CL150" i="3"/>
  <c r="DJ150" i="3"/>
  <c r="BP150" i="3"/>
  <c r="R150" i="3"/>
  <c r="CV150" i="3"/>
  <c r="CX150" i="3" s="1"/>
  <c r="CA150" i="3" l="1"/>
  <c r="DT150" i="3"/>
  <c r="DQ150" i="3" s="1"/>
  <c r="DV150" i="3" s="1"/>
  <c r="G150" i="3"/>
  <c r="U150" i="3"/>
  <c r="CD150" i="3"/>
  <c r="BR150" i="3"/>
  <c r="BT150" i="3" s="1"/>
  <c r="BS150" i="3"/>
  <c r="DM150" i="3"/>
  <c r="DL150" i="3"/>
  <c r="CO150" i="3"/>
  <c r="CN150" i="3"/>
  <c r="CY150" i="3"/>
  <c r="CZ150" i="3"/>
  <c r="CC150" i="3"/>
  <c r="T150" i="3"/>
  <c r="Q150" i="3" s="1"/>
  <c r="DW150" i="3" l="1"/>
  <c r="DX150" i="3"/>
  <c r="V150" i="3"/>
  <c r="DI150" i="3"/>
  <c r="DN150" i="3" s="1"/>
  <c r="CK150" i="3"/>
  <c r="CP150" i="3" s="1"/>
  <c r="BU150" i="3"/>
  <c r="BV150" i="3"/>
  <c r="W150" i="3" l="1"/>
  <c r="AR151" i="3" s="1"/>
  <c r="X150" i="3"/>
  <c r="AL151" i="3" s="1"/>
  <c r="DP150" i="3"/>
  <c r="DO150" i="3"/>
  <c r="CQ150" i="3"/>
  <c r="CR150" i="3"/>
  <c r="M150" i="3" s="1"/>
  <c r="AK151" i="3"/>
  <c r="AS151" i="3" l="1"/>
  <c r="AO151" i="3"/>
  <c r="AQ150" i="3"/>
  <c r="L150" i="3"/>
  <c r="H150" i="3" s="1"/>
  <c r="AP151" i="3"/>
  <c r="AM151" i="3" s="1"/>
  <c r="AN150" i="3"/>
  <c r="AT150" i="3"/>
  <c r="J151" i="3"/>
  <c r="F151" i="3"/>
  <c r="CT151" i="3"/>
  <c r="BX151" i="3"/>
  <c r="DR151" i="3"/>
  <c r="DS151" i="3"/>
  <c r="BY151" i="3"/>
  <c r="CU151" i="3"/>
  <c r="AU151" i="3"/>
  <c r="E151" i="3" l="1"/>
  <c r="K150" i="3"/>
  <c r="N150" i="3" s="1"/>
  <c r="I151" i="3"/>
  <c r="G151" i="3" s="1"/>
  <c r="AV151" i="3"/>
  <c r="BQ151" i="3"/>
  <c r="DK151" i="3"/>
  <c r="CM151" i="3"/>
  <c r="S151" i="3"/>
  <c r="DJ151" i="3"/>
  <c r="CL151" i="3"/>
  <c r="BP151" i="3"/>
  <c r="R151" i="3"/>
  <c r="BZ151" i="3"/>
  <c r="CB151" i="3" s="1"/>
  <c r="CA151" i="3"/>
  <c r="P151" i="3"/>
  <c r="O151" i="3"/>
  <c r="DT151" i="3"/>
  <c r="DQ151" i="3" s="1"/>
  <c r="DU151" i="3"/>
  <c r="CV151" i="3"/>
  <c r="CX151" i="3" s="1"/>
  <c r="CW151" i="3"/>
  <c r="DV151" i="3" l="1"/>
  <c r="CO151" i="3"/>
  <c r="CN151" i="3"/>
  <c r="DL151" i="3"/>
  <c r="DM151" i="3"/>
  <c r="BR151" i="3"/>
  <c r="BT151" i="3" s="1"/>
  <c r="BS151" i="3"/>
  <c r="CY151" i="3"/>
  <c r="CZ151" i="3"/>
  <c r="CD151" i="3"/>
  <c r="CC151" i="3"/>
  <c r="T151" i="3"/>
  <c r="Q151" i="3" s="1"/>
  <c r="U151" i="3"/>
  <c r="DX151" i="3" l="1"/>
  <c r="DW151" i="3"/>
  <c r="V151" i="3"/>
  <c r="DI151" i="3"/>
  <c r="DN151" i="3" s="1"/>
  <c r="BU151" i="3"/>
  <c r="BV151" i="3"/>
  <c r="CK151" i="3"/>
  <c r="CP151" i="3" s="1"/>
  <c r="W151" i="3" l="1"/>
  <c r="X151" i="3"/>
  <c r="AP152" i="3" s="1"/>
  <c r="DO151" i="3"/>
  <c r="DP151" i="3"/>
  <c r="CQ151" i="3"/>
  <c r="CR151" i="3"/>
  <c r="AS152" i="3" l="1"/>
  <c r="AQ151" i="3"/>
  <c r="AT151" i="3" s="1"/>
  <c r="AR152" i="3"/>
  <c r="M151" i="3"/>
  <c r="J152" i="3" s="1"/>
  <c r="L151" i="3"/>
  <c r="I152" i="3" s="1"/>
  <c r="AK152" i="3"/>
  <c r="DR152" i="3" s="1"/>
  <c r="AO152" i="3"/>
  <c r="AM152" i="3" s="1"/>
  <c r="AN151" i="3"/>
  <c r="AL152" i="3"/>
  <c r="BY152" i="3" s="1"/>
  <c r="AV152" i="3"/>
  <c r="E152" i="3" l="1"/>
  <c r="BX152" i="3"/>
  <c r="BZ152" i="3" s="1"/>
  <c r="CB152" i="3" s="1"/>
  <c r="CT152" i="3"/>
  <c r="K151" i="3"/>
  <c r="N151" i="3" s="1"/>
  <c r="CU152" i="3"/>
  <c r="CV152" i="3" s="1"/>
  <c r="CX152" i="3" s="1"/>
  <c r="DS152" i="3"/>
  <c r="DU152" i="3" s="1"/>
  <c r="AU152" i="3"/>
  <c r="H151" i="3"/>
  <c r="F152" i="3"/>
  <c r="S152" i="3" s="1"/>
  <c r="BP152" i="3"/>
  <c r="CL152" i="3"/>
  <c r="DJ152" i="3"/>
  <c r="R152" i="3"/>
  <c r="O152" i="3"/>
  <c r="G152" i="3"/>
  <c r="DT152" i="3"/>
  <c r="DQ152" i="3" s="1"/>
  <c r="P152" i="3"/>
  <c r="CA152" i="3" l="1"/>
  <c r="CW152" i="3"/>
  <c r="CZ152" i="3" s="1"/>
  <c r="BQ152" i="3"/>
  <c r="BS152" i="3" s="1"/>
  <c r="DK152" i="3"/>
  <c r="DL152" i="3" s="1"/>
  <c r="CM152" i="3"/>
  <c r="CO152" i="3" s="1"/>
  <c r="DV152" i="3"/>
  <c r="DM152" i="3"/>
  <c r="T152" i="3"/>
  <c r="Q152" i="3" s="1"/>
  <c r="U152" i="3"/>
  <c r="CC152" i="3"/>
  <c r="CD152" i="3"/>
  <c r="BR152" i="3"/>
  <c r="BT152" i="3" s="1"/>
  <c r="CY152" i="3" l="1"/>
  <c r="CN152" i="3"/>
  <c r="DW152" i="3"/>
  <c r="DX152" i="3"/>
  <c r="V152" i="3"/>
  <c r="DI152" i="3"/>
  <c r="DN152" i="3" s="1"/>
  <c r="CK152" i="3"/>
  <c r="CP152" i="3" s="1"/>
  <c r="BU152" i="3"/>
  <c r="BV152" i="3"/>
  <c r="W152" i="3" l="1"/>
  <c r="X152" i="3"/>
  <c r="AS153" i="3" s="1"/>
  <c r="DO152" i="3"/>
  <c r="DP152" i="3"/>
  <c r="CQ152" i="3"/>
  <c r="L152" i="3" s="1"/>
  <c r="I153" i="3" s="1"/>
  <c r="CR152" i="3"/>
  <c r="AQ152" i="3" l="1"/>
  <c r="AR153" i="3"/>
  <c r="AT152" i="3"/>
  <c r="M152" i="3"/>
  <c r="K152" i="3" s="1"/>
  <c r="N152" i="3" s="1"/>
  <c r="AO153" i="3"/>
  <c r="AU153" i="3" s="1"/>
  <c r="AK153" i="3"/>
  <c r="DR153" i="3" s="1"/>
  <c r="AN152" i="3"/>
  <c r="AL153" i="3"/>
  <c r="CU153" i="3" s="1"/>
  <c r="AP153" i="3"/>
  <c r="E153" i="3"/>
  <c r="H152" i="3" l="1"/>
  <c r="J153" i="3"/>
  <c r="G153" i="3" s="1"/>
  <c r="F153" i="3"/>
  <c r="DK153" i="3" s="1"/>
  <c r="AM153" i="3"/>
  <c r="CT153" i="3"/>
  <c r="CV153" i="3" s="1"/>
  <c r="CX153" i="3" s="1"/>
  <c r="BX153" i="3"/>
  <c r="BY153" i="3"/>
  <c r="AV153" i="3"/>
  <c r="DS153" i="3"/>
  <c r="DU153" i="3" s="1"/>
  <c r="P153" i="3"/>
  <c r="S153" i="3"/>
  <c r="BP153" i="3"/>
  <c r="DJ153" i="3"/>
  <c r="CL153" i="3"/>
  <c r="R153" i="3"/>
  <c r="O153" i="3"/>
  <c r="CM153" i="3" l="1"/>
  <c r="BQ153" i="3"/>
  <c r="BR153" i="3" s="1"/>
  <c r="BT153" i="3" s="1"/>
  <c r="BZ153" i="3"/>
  <c r="CB153" i="3" s="1"/>
  <c r="CA153" i="3"/>
  <c r="DT153" i="3"/>
  <c r="DQ153" i="3" s="1"/>
  <c r="DV153" i="3" s="1"/>
  <c r="CW153" i="3"/>
  <c r="CZ153" i="3" s="1"/>
  <c r="U153" i="3"/>
  <c r="T153" i="3"/>
  <c r="Q153" i="3" s="1"/>
  <c r="CN153" i="3"/>
  <c r="CO153" i="3"/>
  <c r="DL153" i="3"/>
  <c r="DM153" i="3"/>
  <c r="BS153" i="3" l="1"/>
  <c r="CC153" i="3"/>
  <c r="CD153" i="3"/>
  <c r="CY153" i="3"/>
  <c r="DW153" i="3"/>
  <c r="DX153" i="3"/>
  <c r="V153" i="3"/>
  <c r="DI153" i="3"/>
  <c r="DN153" i="3" s="1"/>
  <c r="CK153" i="3"/>
  <c r="CP153" i="3" s="1"/>
  <c r="BV153" i="3"/>
  <c r="BU153" i="3"/>
  <c r="W153" i="3" l="1"/>
  <c r="AR154" i="3" s="1"/>
  <c r="X153" i="3"/>
  <c r="AL154" i="3" s="1"/>
  <c r="DO153" i="3"/>
  <c r="DP153" i="3"/>
  <c r="CQ153" i="3"/>
  <c r="CR153" i="3"/>
  <c r="AO154" i="3"/>
  <c r="M153" i="3" l="1"/>
  <c r="AS154" i="3"/>
  <c r="AK154" i="3"/>
  <c r="BX154" i="3" s="1"/>
  <c r="AQ153" i="3"/>
  <c r="L153" i="3"/>
  <c r="I154" i="3" s="1"/>
  <c r="AP154" i="3"/>
  <c r="AM154" i="3" s="1"/>
  <c r="AT153" i="3"/>
  <c r="AN153" i="3"/>
  <c r="DS154" i="3"/>
  <c r="CU154" i="3"/>
  <c r="BY154" i="3"/>
  <c r="F154" i="3"/>
  <c r="J154" i="3"/>
  <c r="AU154" i="3"/>
  <c r="AV154" i="3"/>
  <c r="H153" i="3" l="1"/>
  <c r="DR154" i="3"/>
  <c r="DU154" i="3" s="1"/>
  <c r="E154" i="3"/>
  <c r="BP154" i="3" s="1"/>
  <c r="CT154" i="3"/>
  <c r="CW154" i="3" s="1"/>
  <c r="K153" i="3"/>
  <c r="N153" i="3" s="1"/>
  <c r="CV154" i="3"/>
  <c r="CX154" i="3" s="1"/>
  <c r="CA154" i="3"/>
  <c r="CM154" i="3"/>
  <c r="DK154" i="3"/>
  <c r="BQ154" i="3"/>
  <c r="S154" i="3"/>
  <c r="DJ154" i="3"/>
  <c r="R154" i="3"/>
  <c r="O154" i="3"/>
  <c r="G154" i="3"/>
  <c r="BZ154" i="3"/>
  <c r="CB154" i="3" s="1"/>
  <c r="P154" i="3"/>
  <c r="DT154" i="3" l="1"/>
  <c r="DQ154" i="3" s="1"/>
  <c r="CL154" i="3"/>
  <c r="CZ154" i="3"/>
  <c r="DV154" i="3"/>
  <c r="CY154" i="3"/>
  <c r="U154" i="3"/>
  <c r="DM154" i="3"/>
  <c r="DL154" i="3"/>
  <c r="CO154" i="3"/>
  <c r="CN154" i="3"/>
  <c r="BS154" i="3"/>
  <c r="BR154" i="3"/>
  <c r="BT154" i="3" s="1"/>
  <c r="CC154" i="3"/>
  <c r="CD154" i="3"/>
  <c r="T154" i="3"/>
  <c r="Q154" i="3" s="1"/>
  <c r="DW154" i="3" l="1"/>
  <c r="DX154" i="3"/>
  <c r="V154" i="3"/>
  <c r="DI154" i="3"/>
  <c r="DN154" i="3" s="1"/>
  <c r="CK154" i="3"/>
  <c r="CP154" i="3" s="1"/>
  <c r="BV154" i="3"/>
  <c r="BU154" i="3"/>
  <c r="W154" i="3" l="1"/>
  <c r="X154" i="3"/>
  <c r="AP155" i="3" s="1"/>
  <c r="DO154" i="3"/>
  <c r="DP154" i="3"/>
  <c r="CQ154" i="3"/>
  <c r="L154" i="3" s="1"/>
  <c r="I155" i="3" s="1"/>
  <c r="CR154" i="3"/>
  <c r="M154" i="3" l="1"/>
  <c r="AS155" i="3"/>
  <c r="AQ154" i="3"/>
  <c r="AT154" i="3" s="1"/>
  <c r="AR155" i="3"/>
  <c r="K154" i="3"/>
  <c r="N154" i="3" s="1"/>
  <c r="AK155" i="3"/>
  <c r="BX155" i="3" s="1"/>
  <c r="AO155" i="3"/>
  <c r="AM155" i="3" s="1"/>
  <c r="AN154" i="3"/>
  <c r="AL155" i="3"/>
  <c r="BY155" i="3" s="1"/>
  <c r="J155" i="3"/>
  <c r="F155" i="3"/>
  <c r="H154" i="3"/>
  <c r="E155" i="3"/>
  <c r="AV155" i="3"/>
  <c r="AU155" i="3" l="1"/>
  <c r="R155" i="3"/>
  <c r="DR155" i="3"/>
  <c r="CT155" i="3"/>
  <c r="DS155" i="3"/>
  <c r="DU155" i="3" s="1"/>
  <c r="CU155" i="3"/>
  <c r="CW155" i="3" s="1"/>
  <c r="CA155" i="3"/>
  <c r="O155" i="3"/>
  <c r="G155" i="3"/>
  <c r="DJ155" i="3"/>
  <c r="CL155" i="3"/>
  <c r="BP155" i="3"/>
  <c r="DK155" i="3"/>
  <c r="BQ155" i="3"/>
  <c r="CM155" i="3"/>
  <c r="S155" i="3"/>
  <c r="BZ155" i="3"/>
  <c r="CB155" i="3" s="1"/>
  <c r="P155" i="3"/>
  <c r="DT155" i="3" l="1"/>
  <c r="DQ155" i="3" s="1"/>
  <c r="T155" i="3"/>
  <c r="Q155" i="3" s="1"/>
  <c r="CV155" i="3"/>
  <c r="CX155" i="3" s="1"/>
  <c r="CY155" i="3" s="1"/>
  <c r="DV155" i="3"/>
  <c r="V155" i="3"/>
  <c r="DM155" i="3"/>
  <c r="DL155" i="3"/>
  <c r="CO155" i="3"/>
  <c r="CN155" i="3"/>
  <c r="BR155" i="3"/>
  <c r="BT155" i="3" s="1"/>
  <c r="BS155" i="3"/>
  <c r="CC155" i="3"/>
  <c r="CD155" i="3"/>
  <c r="U155" i="3"/>
  <c r="CZ155" i="3" l="1"/>
  <c r="DX155" i="3"/>
  <c r="DW155" i="3"/>
  <c r="X155" i="3"/>
  <c r="DI155" i="3"/>
  <c r="DN155" i="3" s="1"/>
  <c r="BU155" i="3"/>
  <c r="BV155" i="3"/>
  <c r="CK155" i="3"/>
  <c r="CP155" i="3" s="1"/>
  <c r="W155" i="3"/>
  <c r="AS156" i="3" l="1"/>
  <c r="AR156" i="3"/>
  <c r="AQ155" i="3"/>
  <c r="DO155" i="3"/>
  <c r="DP155" i="3"/>
  <c r="AK156" i="3"/>
  <c r="AT155" i="3"/>
  <c r="AN155" i="3"/>
  <c r="CQ155" i="3"/>
  <c r="CR155" i="3"/>
  <c r="AP156" i="3"/>
  <c r="AL156" i="3"/>
  <c r="M155" i="3" l="1"/>
  <c r="L155" i="3"/>
  <c r="AO156" i="3"/>
  <c r="AU156" i="3" s="1"/>
  <c r="J156" i="3"/>
  <c r="P156" i="3" s="1"/>
  <c r="F156" i="3"/>
  <c r="H155" i="3"/>
  <c r="E156" i="3"/>
  <c r="AV156" i="3"/>
  <c r="BY156" i="3"/>
  <c r="DS156" i="3"/>
  <c r="CU156" i="3"/>
  <c r="BX156" i="3"/>
  <c r="CT156" i="3"/>
  <c r="DR156" i="3"/>
  <c r="AM156" i="3" l="1"/>
  <c r="K155" i="3"/>
  <c r="N155" i="3" s="1"/>
  <c r="I156" i="3"/>
  <c r="CV156" i="3"/>
  <c r="CX156" i="3" s="1"/>
  <c r="CW156" i="3"/>
  <c r="CL156" i="3"/>
  <c r="BP156" i="3"/>
  <c r="DJ156" i="3"/>
  <c r="R156" i="3"/>
  <c r="BZ156" i="3"/>
  <c r="CB156" i="3" s="1"/>
  <c r="CA156" i="3"/>
  <c r="O156" i="3"/>
  <c r="G156" i="3"/>
  <c r="CM156" i="3"/>
  <c r="BQ156" i="3"/>
  <c r="DK156" i="3"/>
  <c r="S156" i="3"/>
  <c r="DT156" i="3"/>
  <c r="DQ156" i="3" s="1"/>
  <c r="DU156" i="3"/>
  <c r="DV156" i="3" l="1"/>
  <c r="U156" i="3"/>
  <c r="DM156" i="3"/>
  <c r="DL156" i="3"/>
  <c r="BR156" i="3"/>
  <c r="BT156" i="3" s="1"/>
  <c r="BS156" i="3"/>
  <c r="CO156" i="3"/>
  <c r="CN156" i="3"/>
  <c r="CD156" i="3"/>
  <c r="CC156" i="3"/>
  <c r="T156" i="3"/>
  <c r="Q156" i="3" s="1"/>
  <c r="CZ156" i="3"/>
  <c r="CY156" i="3"/>
  <c r="DW156" i="3" l="1"/>
  <c r="DX156" i="3"/>
  <c r="V156" i="3"/>
  <c r="DI156" i="3"/>
  <c r="DN156" i="3" s="1"/>
  <c r="CK156" i="3"/>
  <c r="CP156" i="3" s="1"/>
  <c r="BU156" i="3"/>
  <c r="BV156" i="3"/>
  <c r="X156" i="3" l="1"/>
  <c r="AL157" i="3" s="1"/>
  <c r="W156" i="3"/>
  <c r="AR157" i="3" s="1"/>
  <c r="DP156" i="3"/>
  <c r="DO156" i="3"/>
  <c r="CR156" i="3"/>
  <c r="M156" i="3" s="1"/>
  <c r="CQ156" i="3"/>
  <c r="AS157" i="3" l="1"/>
  <c r="AQ156" i="3"/>
  <c r="AT156" i="3" s="1"/>
  <c r="L156" i="3"/>
  <c r="AO157" i="3"/>
  <c r="AU157" i="3" s="1"/>
  <c r="AP157" i="3"/>
  <c r="AK157" i="3"/>
  <c r="BX157" i="3" s="1"/>
  <c r="AN156" i="3"/>
  <c r="BY157" i="3"/>
  <c r="DS157" i="3"/>
  <c r="CU157" i="3"/>
  <c r="J157" i="3"/>
  <c r="F157" i="3"/>
  <c r="H156" i="3"/>
  <c r="E157" i="3"/>
  <c r="AM157" i="3" l="1"/>
  <c r="K156" i="3"/>
  <c r="N156" i="3" s="1"/>
  <c r="I157" i="3"/>
  <c r="O157" i="3" s="1"/>
  <c r="CT157" i="3"/>
  <c r="CW157" i="3" s="1"/>
  <c r="AV157" i="3"/>
  <c r="DR157" i="3"/>
  <c r="DT157" i="3" s="1"/>
  <c r="DQ157" i="3" s="1"/>
  <c r="BZ157" i="3"/>
  <c r="CB157" i="3" s="1"/>
  <c r="CV157" i="3"/>
  <c r="CX157" i="3" s="1"/>
  <c r="P157" i="3"/>
  <c r="CM157" i="3"/>
  <c r="BQ157" i="3"/>
  <c r="DK157" i="3"/>
  <c r="S157" i="3"/>
  <c r="DJ157" i="3"/>
  <c r="CL157" i="3"/>
  <c r="BP157" i="3"/>
  <c r="R157" i="3"/>
  <c r="CA157" i="3"/>
  <c r="G157" i="3" l="1"/>
  <c r="DU157" i="3"/>
  <c r="U157" i="3"/>
  <c r="CY157" i="3"/>
  <c r="CC157" i="3"/>
  <c r="DV157" i="3"/>
  <c r="CD157" i="3"/>
  <c r="BR157" i="3"/>
  <c r="BT157" i="3" s="1"/>
  <c r="BS157" i="3"/>
  <c r="CN157" i="3"/>
  <c r="CO157" i="3"/>
  <c r="DL157" i="3"/>
  <c r="DM157" i="3"/>
  <c r="CZ157" i="3"/>
  <c r="T157" i="3"/>
  <c r="Q157" i="3" s="1"/>
  <c r="DW157" i="3" l="1"/>
  <c r="DX157" i="3"/>
  <c r="V157" i="3"/>
  <c r="DI157" i="3"/>
  <c r="DN157" i="3" s="1"/>
  <c r="BU157" i="3"/>
  <c r="BV157" i="3"/>
  <c r="CK157" i="3"/>
  <c r="CP157" i="3" s="1"/>
  <c r="X157" i="3" l="1"/>
  <c r="AL158" i="3" s="1"/>
  <c r="W157" i="3"/>
  <c r="AR158" i="3" s="1"/>
  <c r="DP157" i="3"/>
  <c r="DO157" i="3"/>
  <c r="CR157" i="3"/>
  <c r="CQ157" i="3"/>
  <c r="M157" i="3" l="1"/>
  <c r="AS158" i="3"/>
  <c r="AQ157" i="3"/>
  <c r="AT157" i="3" s="1"/>
  <c r="L157" i="3"/>
  <c r="F158" i="3"/>
  <c r="AP158" i="3"/>
  <c r="AV158" i="3" s="1"/>
  <c r="AK158" i="3"/>
  <c r="DR158" i="3" s="1"/>
  <c r="AO158" i="3"/>
  <c r="AN157" i="3"/>
  <c r="CU158" i="3"/>
  <c r="BY158" i="3"/>
  <c r="DS158" i="3"/>
  <c r="AM158" i="3" l="1"/>
  <c r="K157" i="3"/>
  <c r="N157" i="3" s="1"/>
  <c r="I158" i="3"/>
  <c r="J158" i="3"/>
  <c r="P158" i="3" s="1"/>
  <c r="H157" i="3"/>
  <c r="CT158" i="3"/>
  <c r="CV158" i="3" s="1"/>
  <c r="CX158" i="3" s="1"/>
  <c r="BX158" i="3"/>
  <c r="CA158" i="3" s="1"/>
  <c r="G158" i="3"/>
  <c r="E158" i="3"/>
  <c r="BP158" i="3" s="1"/>
  <c r="AU158" i="3"/>
  <c r="DU158" i="3"/>
  <c r="DT158" i="3"/>
  <c r="DQ158" i="3" s="1"/>
  <c r="DK158" i="3"/>
  <c r="BQ158" i="3"/>
  <c r="CM158" i="3"/>
  <c r="S158" i="3"/>
  <c r="CW158" i="3" l="1"/>
  <c r="CY158" i="3" s="1"/>
  <c r="BZ158" i="3"/>
  <c r="O158" i="3"/>
  <c r="R158" i="3"/>
  <c r="U158" i="3" s="1"/>
  <c r="DJ158" i="3"/>
  <c r="DM158" i="3" s="1"/>
  <c r="CL158" i="3"/>
  <c r="CN158" i="3" s="1"/>
  <c r="DV158" i="3"/>
  <c r="BR158" i="3"/>
  <c r="BT158" i="3" s="1"/>
  <c r="BS158" i="3"/>
  <c r="CB158" i="3" l="1"/>
  <c r="CC158" i="3" s="1"/>
  <c r="T158" i="3"/>
  <c r="Q158" i="3" s="1"/>
  <c r="V158" i="3" s="1"/>
  <c r="CD158" i="3"/>
  <c r="CZ158" i="3"/>
  <c r="DL158" i="3"/>
  <c r="DI158" i="3" s="1"/>
  <c r="DN158" i="3" s="1"/>
  <c r="CO158" i="3"/>
  <c r="DW158" i="3"/>
  <c r="DX158" i="3"/>
  <c r="CK158" i="3"/>
  <c r="CP158" i="3" s="1"/>
  <c r="BV158" i="3"/>
  <c r="BU158" i="3"/>
  <c r="X158" i="3" l="1"/>
  <c r="AL159" i="3" s="1"/>
  <c r="W158" i="3"/>
  <c r="AR159" i="3" s="1"/>
  <c r="DP158" i="3"/>
  <c r="DO158" i="3"/>
  <c r="CR158" i="3"/>
  <c r="CQ158" i="3"/>
  <c r="AS159" i="3" l="1"/>
  <c r="AP159" i="3"/>
  <c r="AV159" i="3" s="1"/>
  <c r="AQ158" i="3"/>
  <c r="AT158" i="3" s="1"/>
  <c r="M158" i="3"/>
  <c r="J159" i="3" s="1"/>
  <c r="L158" i="3"/>
  <c r="AK159" i="3"/>
  <c r="CT159" i="3" s="1"/>
  <c r="AO159" i="3"/>
  <c r="AU159" i="3" s="1"/>
  <c r="AN158" i="3"/>
  <c r="CU159" i="3"/>
  <c r="BY159" i="3"/>
  <c r="DS159" i="3"/>
  <c r="H158" i="3" l="1"/>
  <c r="F159" i="3"/>
  <c r="DK159" i="3" s="1"/>
  <c r="K158" i="3"/>
  <c r="N158" i="3" s="1"/>
  <c r="I159" i="3"/>
  <c r="G159" i="3" s="1"/>
  <c r="DR159" i="3"/>
  <c r="DU159" i="3" s="1"/>
  <c r="BX159" i="3"/>
  <c r="BZ159" i="3" s="1"/>
  <c r="CB159" i="3" s="1"/>
  <c r="E159" i="3"/>
  <c r="BP159" i="3" s="1"/>
  <c r="AM159" i="3"/>
  <c r="P159" i="3"/>
  <c r="CW159" i="3"/>
  <c r="CV159" i="3"/>
  <c r="CX159" i="3" s="1"/>
  <c r="S159" i="3" l="1"/>
  <c r="CM159" i="3"/>
  <c r="CA159" i="3"/>
  <c r="CC159" i="3" s="1"/>
  <c r="BQ159" i="3"/>
  <c r="BR159" i="3" s="1"/>
  <c r="BT159" i="3" s="1"/>
  <c r="O159" i="3"/>
  <c r="DT159" i="3"/>
  <c r="DQ159" i="3" s="1"/>
  <c r="DV159" i="3" s="1"/>
  <c r="R159" i="3"/>
  <c r="T159" i="3" s="1"/>
  <c r="Q159" i="3" s="1"/>
  <c r="DJ159" i="3"/>
  <c r="DL159" i="3" s="1"/>
  <c r="CL159" i="3"/>
  <c r="CO159" i="3" s="1"/>
  <c r="CZ159" i="3"/>
  <c r="CY159" i="3"/>
  <c r="BS159" i="3" l="1"/>
  <c r="CD159" i="3"/>
  <c r="DM159" i="3"/>
  <c r="CN159" i="3"/>
  <c r="CK159" i="3" s="1"/>
  <c r="CP159" i="3" s="1"/>
  <c r="CR159" i="3" s="1"/>
  <c r="U159" i="3"/>
  <c r="BV159" i="3"/>
  <c r="BU159" i="3"/>
  <c r="DX159" i="3"/>
  <c r="DW159" i="3"/>
  <c r="V159" i="3"/>
  <c r="DI159" i="3"/>
  <c r="DN159" i="3" s="1"/>
  <c r="W159" i="3" l="1"/>
  <c r="X159" i="3"/>
  <c r="AL160" i="3" s="1"/>
  <c r="DO159" i="3"/>
  <c r="DP159" i="3"/>
  <c r="CQ159" i="3"/>
  <c r="L159" i="3" s="1"/>
  <c r="I160" i="3" s="1"/>
  <c r="AS160" i="3" l="1"/>
  <c r="AQ159" i="3"/>
  <c r="AR160" i="3"/>
  <c r="AO160" i="3"/>
  <c r="AU160" i="3" s="1"/>
  <c r="AK160" i="3"/>
  <c r="CT160" i="3" s="1"/>
  <c r="M159" i="3"/>
  <c r="J160" i="3" s="1"/>
  <c r="AN159" i="3"/>
  <c r="AT159" i="3"/>
  <c r="AP160" i="3"/>
  <c r="AV160" i="3" s="1"/>
  <c r="E160" i="3"/>
  <c r="CL160" i="3" s="1"/>
  <c r="DS160" i="3"/>
  <c r="CU160" i="3"/>
  <c r="BY160" i="3"/>
  <c r="O160" i="3"/>
  <c r="DR160" i="3" l="1"/>
  <c r="F160" i="3"/>
  <c r="DK160" i="3" s="1"/>
  <c r="BX160" i="3"/>
  <c r="BZ160" i="3" s="1"/>
  <c r="CB160" i="3" s="1"/>
  <c r="G160" i="3"/>
  <c r="P160" i="3"/>
  <c r="K159" i="3"/>
  <c r="N159" i="3" s="1"/>
  <c r="H159" i="3"/>
  <c r="BP160" i="3"/>
  <c r="AM160" i="3"/>
  <c r="R160" i="3"/>
  <c r="CM160" i="3"/>
  <c r="CO160" i="3" s="1"/>
  <c r="BQ160" i="3"/>
  <c r="DJ160" i="3"/>
  <c r="DM160" i="3" s="1"/>
  <c r="DU160" i="3"/>
  <c r="DT160" i="3"/>
  <c r="DQ160" i="3" s="1"/>
  <c r="CV160" i="3"/>
  <c r="CX160" i="3" s="1"/>
  <c r="CW160" i="3"/>
  <c r="CA160" i="3" l="1"/>
  <c r="S160" i="3"/>
  <c r="T160" i="3" s="1"/>
  <c r="Q160" i="3" s="1"/>
  <c r="V160" i="3" s="1"/>
  <c r="BR160" i="3"/>
  <c r="BT160" i="3" s="1"/>
  <c r="DL160" i="3"/>
  <c r="DI160" i="3" s="1"/>
  <c r="DN160" i="3" s="1"/>
  <c r="BS160" i="3"/>
  <c r="CN160" i="3"/>
  <c r="CK160" i="3" s="1"/>
  <c r="CP160" i="3" s="1"/>
  <c r="DV160" i="3"/>
  <c r="CC160" i="3"/>
  <c r="CD160" i="3"/>
  <c r="CY160" i="3"/>
  <c r="CZ160" i="3"/>
  <c r="BV160" i="3" l="1"/>
  <c r="U160" i="3"/>
  <c r="BU160" i="3"/>
  <c r="DX160" i="3"/>
  <c r="DW160" i="3"/>
  <c r="W160" i="3"/>
  <c r="X160" i="3"/>
  <c r="DP160" i="3"/>
  <c r="DO160" i="3"/>
  <c r="CQ160" i="3"/>
  <c r="CR160" i="3"/>
  <c r="AS161" i="3" l="1"/>
  <c r="AR161" i="3"/>
  <c r="M160" i="3"/>
  <c r="L160" i="3"/>
  <c r="H160" i="3" s="1"/>
  <c r="AP161" i="3"/>
  <c r="J161" i="3"/>
  <c r="F161" i="3"/>
  <c r="AQ160" i="3" l="1"/>
  <c r="K160" i="3"/>
  <c r="N160" i="3" s="1"/>
  <c r="I161" i="3"/>
  <c r="O161" i="3" s="1"/>
  <c r="E161" i="3"/>
  <c r="CL161" i="3" s="1"/>
  <c r="AO161" i="3"/>
  <c r="AM161" i="3" s="1"/>
  <c r="AK161" i="3"/>
  <c r="AN160" i="3"/>
  <c r="AL161" i="3"/>
  <c r="CU161" i="3" s="1"/>
  <c r="AT160" i="3"/>
  <c r="AV161" i="3"/>
  <c r="BQ161" i="3"/>
  <c r="CM161" i="3"/>
  <c r="DK161" i="3"/>
  <c r="AU161" i="3"/>
  <c r="P161" i="3"/>
  <c r="G161" i="3" l="1"/>
  <c r="R161" i="3"/>
  <c r="BP161" i="3"/>
  <c r="DJ161" i="3"/>
  <c r="DL161" i="3" s="1"/>
  <c r="DS161" i="3"/>
  <c r="S161" i="3"/>
  <c r="BX161" i="3"/>
  <c r="DR161" i="3"/>
  <c r="DU161" i="3" s="1"/>
  <c r="CT161" i="3"/>
  <c r="CW161" i="3" s="1"/>
  <c r="BY161" i="3"/>
  <c r="CN161" i="3"/>
  <c r="CO161" i="3"/>
  <c r="BS161" i="3"/>
  <c r="BR161" i="3"/>
  <c r="BT161" i="3" s="1"/>
  <c r="T161" i="3" l="1"/>
  <c r="Q161" i="3" s="1"/>
  <c r="DM161" i="3"/>
  <c r="BZ161" i="3"/>
  <c r="CB161" i="3" s="1"/>
  <c r="CA161" i="3"/>
  <c r="DT161" i="3"/>
  <c r="DQ161" i="3" s="1"/>
  <c r="DV161" i="3" s="1"/>
  <c r="DW161" i="3" s="1"/>
  <c r="CV161" i="3"/>
  <c r="CX161" i="3" s="1"/>
  <c r="CZ161" i="3" s="1"/>
  <c r="U161" i="3"/>
  <c r="CC161" i="3"/>
  <c r="DI161" i="3"/>
  <c r="DN161" i="3" s="1"/>
  <c r="BV161" i="3"/>
  <c r="BU161" i="3"/>
  <c r="CK161" i="3"/>
  <c r="CP161" i="3" s="1"/>
  <c r="V161" i="3" l="1"/>
  <c r="CD161" i="3"/>
  <c r="DX161" i="3"/>
  <c r="CY161" i="3"/>
  <c r="DP161" i="3"/>
  <c r="DO161" i="3"/>
  <c r="CR161" i="3"/>
  <c r="M161" i="3" s="1"/>
  <c r="CQ161" i="3"/>
  <c r="L161" i="3" l="1"/>
  <c r="I162" i="3" s="1"/>
  <c r="X161" i="3"/>
  <c r="AS162" i="3" s="1"/>
  <c r="W161" i="3"/>
  <c r="AR162" i="3" s="1"/>
  <c r="AQ161" i="3"/>
  <c r="AT161" i="3" s="1"/>
  <c r="AK162" i="3"/>
  <c r="BX162" i="3" s="1"/>
  <c r="AO162" i="3"/>
  <c r="AU162" i="3" s="1"/>
  <c r="K161" i="3"/>
  <c r="N161" i="3" s="1"/>
  <c r="H161" i="3"/>
  <c r="E162" i="3"/>
  <c r="J162" i="3"/>
  <c r="F162" i="3"/>
  <c r="CT162" i="3" l="1"/>
  <c r="DR162" i="3"/>
  <c r="AP162" i="3"/>
  <c r="AV162" i="3" s="1"/>
  <c r="AL162" i="3"/>
  <c r="CU162" i="3" s="1"/>
  <c r="AN161" i="3"/>
  <c r="AM162" i="3"/>
  <c r="CM162" i="3"/>
  <c r="DK162" i="3"/>
  <c r="BQ162" i="3"/>
  <c r="CL162" i="3"/>
  <c r="DJ162" i="3"/>
  <c r="BP162" i="3"/>
  <c r="R162" i="3"/>
  <c r="O162" i="3"/>
  <c r="G162" i="3"/>
  <c r="P162" i="3"/>
  <c r="DS162" i="3" l="1"/>
  <c r="DU162" i="3" s="1"/>
  <c r="CW162" i="3"/>
  <c r="BY162" i="3"/>
  <c r="BZ162" i="3" s="1"/>
  <c r="CB162" i="3" s="1"/>
  <c r="CV162" i="3"/>
  <c r="CX162" i="3" s="1"/>
  <c r="CA162" i="3"/>
  <c r="S162" i="3"/>
  <c r="U162" i="3" s="1"/>
  <c r="CN162" i="3"/>
  <c r="CO162" i="3"/>
  <c r="BR162" i="3"/>
  <c r="BT162" i="3" s="1"/>
  <c r="BS162" i="3"/>
  <c r="DM162" i="3"/>
  <c r="DL162" i="3"/>
  <c r="CZ162" i="3" l="1"/>
  <c r="DT162" i="3"/>
  <c r="DQ162" i="3" s="1"/>
  <c r="DV162" i="3" s="1"/>
  <c r="DX162" i="3" s="1"/>
  <c r="CD162" i="3"/>
  <c r="CY162" i="3"/>
  <c r="CC162" i="3"/>
  <c r="T162" i="3"/>
  <c r="Q162" i="3" s="1"/>
  <c r="DI162" i="3"/>
  <c r="DN162" i="3" s="1"/>
  <c r="BV162" i="3"/>
  <c r="BU162" i="3"/>
  <c r="CK162" i="3"/>
  <c r="CP162" i="3" s="1"/>
  <c r="DW162" i="3" l="1"/>
  <c r="V162" i="3"/>
  <c r="DO162" i="3"/>
  <c r="DP162" i="3"/>
  <c r="CQ162" i="3"/>
  <c r="CR162" i="3"/>
  <c r="L162" i="3" l="1"/>
  <c r="I163" i="3" s="1"/>
  <c r="M162" i="3"/>
  <c r="F163" i="3" s="1"/>
  <c r="W162" i="3"/>
  <c r="AR163" i="3" s="1"/>
  <c r="X162" i="3"/>
  <c r="AP163" i="3" s="1"/>
  <c r="AV163" i="3" s="1"/>
  <c r="AL163" i="3"/>
  <c r="CU163" i="3" s="1"/>
  <c r="AQ162" i="3"/>
  <c r="AT162" i="3" s="1"/>
  <c r="AN162" i="3"/>
  <c r="AO163" i="3"/>
  <c r="AK163" i="3"/>
  <c r="BX163" i="3" s="1"/>
  <c r="BY163" i="3" l="1"/>
  <c r="BZ163" i="3" s="1"/>
  <c r="CB163" i="3" s="1"/>
  <c r="DS163" i="3"/>
  <c r="J163" i="3"/>
  <c r="P163" i="3" s="1"/>
  <c r="K162" i="3"/>
  <c r="N162" i="3" s="1"/>
  <c r="E163" i="3"/>
  <c r="DJ163" i="3" s="1"/>
  <c r="H162" i="3"/>
  <c r="AS163" i="3"/>
  <c r="AM163" i="3"/>
  <c r="AU163" i="3"/>
  <c r="CT163" i="3"/>
  <c r="CV163" i="3" s="1"/>
  <c r="CX163" i="3" s="1"/>
  <c r="DR163" i="3"/>
  <c r="O163" i="3"/>
  <c r="G163" i="3"/>
  <c r="BQ163" i="3"/>
  <c r="CM163" i="3"/>
  <c r="DK163" i="3"/>
  <c r="S163" i="3"/>
  <c r="CA163" i="3" l="1"/>
  <c r="DT163" i="3"/>
  <c r="DQ163" i="3" s="1"/>
  <c r="R163" i="3"/>
  <c r="CL163" i="3"/>
  <c r="CN163" i="3" s="1"/>
  <c r="BP163" i="3"/>
  <c r="DU163" i="3"/>
  <c r="CW163" i="3"/>
  <c r="CY163" i="3" s="1"/>
  <c r="DV163" i="3"/>
  <c r="CD163" i="3"/>
  <c r="CC163" i="3"/>
  <c r="U163" i="3"/>
  <c r="T163" i="3"/>
  <c r="Q163" i="3" s="1"/>
  <c r="CO163" i="3"/>
  <c r="BS163" i="3"/>
  <c r="BR163" i="3"/>
  <c r="BT163" i="3" s="1"/>
  <c r="DM163" i="3"/>
  <c r="DL163" i="3"/>
  <c r="CZ163" i="3" l="1"/>
  <c r="DX163" i="3"/>
  <c r="DW163" i="3"/>
  <c r="V163" i="3"/>
  <c r="DI163" i="3"/>
  <c r="DN163" i="3" s="1"/>
  <c r="CK163" i="3"/>
  <c r="CP163" i="3" s="1"/>
  <c r="BU163" i="3"/>
  <c r="BV163" i="3"/>
  <c r="W163" i="3" l="1"/>
  <c r="X163" i="3"/>
  <c r="AS164" i="3" s="1"/>
  <c r="DO163" i="3"/>
  <c r="DP163" i="3"/>
  <c r="CQ163" i="3"/>
  <c r="CR163" i="3"/>
  <c r="M163" i="3" s="1"/>
  <c r="L163" i="3" l="1"/>
  <c r="I164" i="3" s="1"/>
  <c r="AQ163" i="3"/>
  <c r="AR164" i="3"/>
  <c r="K163" i="3"/>
  <c r="N163" i="3" s="1"/>
  <c r="AO164" i="3"/>
  <c r="AU164" i="3" s="1"/>
  <c r="AT163" i="3"/>
  <c r="AK164" i="3"/>
  <c r="BX164" i="3" s="1"/>
  <c r="AL164" i="3"/>
  <c r="DS164" i="3" s="1"/>
  <c r="AP164" i="3"/>
  <c r="AN163" i="3"/>
  <c r="J164" i="3"/>
  <c r="F164" i="3"/>
  <c r="H163" i="3"/>
  <c r="E164" i="3"/>
  <c r="AM164" i="3" l="1"/>
  <c r="CU164" i="3"/>
  <c r="BY164" i="3"/>
  <c r="BZ164" i="3" s="1"/>
  <c r="CB164" i="3" s="1"/>
  <c r="AV164" i="3"/>
  <c r="CT164" i="3"/>
  <c r="CW164" i="3" s="1"/>
  <c r="DR164" i="3"/>
  <c r="DT164" i="3" s="1"/>
  <c r="DQ164" i="3" s="1"/>
  <c r="CA164" i="3"/>
  <c r="CV164" i="3"/>
  <c r="CX164" i="3" s="1"/>
  <c r="O164" i="3"/>
  <c r="G164" i="3"/>
  <c r="DK164" i="3"/>
  <c r="CM164" i="3"/>
  <c r="BQ164" i="3"/>
  <c r="S164" i="3"/>
  <c r="CL164" i="3"/>
  <c r="DJ164" i="3"/>
  <c r="BP164" i="3"/>
  <c r="R164" i="3"/>
  <c r="P164" i="3"/>
  <c r="DU164" i="3" l="1"/>
  <c r="CC164" i="3"/>
  <c r="DV164" i="3"/>
  <c r="DX164" i="3" s="1"/>
  <c r="T164" i="3"/>
  <c r="Q164" i="3" s="1"/>
  <c r="DM164" i="3"/>
  <c r="DL164" i="3"/>
  <c r="U164" i="3"/>
  <c r="CO164" i="3"/>
  <c r="CN164" i="3"/>
  <c r="BR164" i="3"/>
  <c r="BT164" i="3" s="1"/>
  <c r="BS164" i="3"/>
  <c r="CD164" i="3"/>
  <c r="CZ164" i="3"/>
  <c r="CY164" i="3"/>
  <c r="DW164" i="3" l="1"/>
  <c r="V164" i="3"/>
  <c r="DI164" i="3"/>
  <c r="DN164" i="3" s="1"/>
  <c r="BV164" i="3"/>
  <c r="BU164" i="3"/>
  <c r="CK164" i="3"/>
  <c r="CP164" i="3" s="1"/>
  <c r="X164" i="3" l="1"/>
  <c r="AS165" i="3" s="1"/>
  <c r="W164" i="3"/>
  <c r="AR165" i="3" s="1"/>
  <c r="DO164" i="3"/>
  <c r="DP164" i="3"/>
  <c r="CQ164" i="3"/>
  <c r="CR164" i="3"/>
  <c r="M164" i="3" l="1"/>
  <c r="AQ164" i="3"/>
  <c r="AT164" i="3" s="1"/>
  <c r="L164" i="3"/>
  <c r="E165" i="3" s="1"/>
  <c r="AO165" i="3"/>
  <c r="AU165" i="3" s="1"/>
  <c r="AK165" i="3"/>
  <c r="CT165" i="3" s="1"/>
  <c r="AN164" i="3"/>
  <c r="AP165" i="3"/>
  <c r="AV165" i="3" s="1"/>
  <c r="AL165" i="3"/>
  <c r="F165" i="3"/>
  <c r="J165" i="3"/>
  <c r="H164" i="3" l="1"/>
  <c r="BX165" i="3"/>
  <c r="K164" i="3"/>
  <c r="N164" i="3" s="1"/>
  <c r="I165" i="3"/>
  <c r="DR165" i="3"/>
  <c r="AM165" i="3"/>
  <c r="DS165" i="3"/>
  <c r="DT165" i="3" s="1"/>
  <c r="DQ165" i="3" s="1"/>
  <c r="CU165" i="3"/>
  <c r="CW165" i="3" s="1"/>
  <c r="BY165" i="3"/>
  <c r="DK165" i="3"/>
  <c r="BQ165" i="3"/>
  <c r="CM165" i="3"/>
  <c r="S165" i="3"/>
  <c r="O165" i="3"/>
  <c r="G165" i="3"/>
  <c r="DJ165" i="3"/>
  <c r="CL165" i="3"/>
  <c r="BP165" i="3"/>
  <c r="R165" i="3"/>
  <c r="P165" i="3"/>
  <c r="CA165" i="3" l="1"/>
  <c r="BZ165" i="3"/>
  <c r="CB165" i="3" s="1"/>
  <c r="DU165" i="3"/>
  <c r="DV165" i="3"/>
  <c r="CV165" i="3"/>
  <c r="CX165" i="3" s="1"/>
  <c r="CY165" i="3" s="1"/>
  <c r="CO165" i="3"/>
  <c r="CN165" i="3"/>
  <c r="DL165" i="3"/>
  <c r="DM165" i="3"/>
  <c r="U165" i="3"/>
  <c r="T165" i="3"/>
  <c r="Q165" i="3" s="1"/>
  <c r="BR165" i="3"/>
  <c r="BT165" i="3" s="1"/>
  <c r="BS165" i="3"/>
  <c r="CC165" i="3" l="1"/>
  <c r="CD165" i="3"/>
  <c r="DW165" i="3"/>
  <c r="DX165" i="3"/>
  <c r="CZ165" i="3"/>
  <c r="V165" i="3"/>
  <c r="DI165" i="3"/>
  <c r="DN165" i="3" s="1"/>
  <c r="CK165" i="3"/>
  <c r="CP165" i="3" s="1"/>
  <c r="BU165" i="3"/>
  <c r="BV165" i="3"/>
  <c r="W165" i="3" l="1"/>
  <c r="AK166" i="3" s="1"/>
  <c r="X165" i="3"/>
  <c r="AP166" i="3" s="1"/>
  <c r="DO165" i="3"/>
  <c r="DP165" i="3"/>
  <c r="CQ165" i="3"/>
  <c r="CR165" i="3"/>
  <c r="M165" i="3" l="1"/>
  <c r="AS166" i="3"/>
  <c r="AR166" i="3"/>
  <c r="AO166" i="3"/>
  <c r="AU166" i="3" s="1"/>
  <c r="AQ165" i="3"/>
  <c r="AT165" i="3" s="1"/>
  <c r="L165" i="3"/>
  <c r="I166" i="3" s="1"/>
  <c r="AL166" i="3"/>
  <c r="DS166" i="3" s="1"/>
  <c r="AN165" i="3"/>
  <c r="J166" i="3"/>
  <c r="P166" i="3" s="1"/>
  <c r="F166" i="3"/>
  <c r="AV166" i="3"/>
  <c r="DR166" i="3"/>
  <c r="BX166" i="3"/>
  <c r="CT166" i="3"/>
  <c r="AM166" i="3" l="1"/>
  <c r="E166" i="3"/>
  <c r="BP166" i="3" s="1"/>
  <c r="H165" i="3"/>
  <c r="K165" i="3"/>
  <c r="N165" i="3" s="1"/>
  <c r="CU166" i="3"/>
  <c r="CW166" i="3" s="1"/>
  <c r="BY166" i="3"/>
  <c r="CA166" i="3" s="1"/>
  <c r="O166" i="3"/>
  <c r="G166" i="3"/>
  <c r="DU166" i="3"/>
  <c r="DT166" i="3"/>
  <c r="DQ166" i="3" s="1"/>
  <c r="CM166" i="3"/>
  <c r="BQ166" i="3"/>
  <c r="DK166" i="3"/>
  <c r="S166" i="3"/>
  <c r="CV166" i="3" l="1"/>
  <c r="CX166" i="3" s="1"/>
  <c r="CY166" i="3" s="1"/>
  <c r="R166" i="3"/>
  <c r="DJ166" i="3"/>
  <c r="DL166" i="3" s="1"/>
  <c r="CL166" i="3"/>
  <c r="CO166" i="3" s="1"/>
  <c r="BZ166" i="3"/>
  <c r="DV166" i="3"/>
  <c r="U166" i="3"/>
  <c r="T166" i="3"/>
  <c r="Q166" i="3" s="1"/>
  <c r="CZ166" i="3"/>
  <c r="BS166" i="3"/>
  <c r="BR166" i="3"/>
  <c r="BT166" i="3" s="1"/>
  <c r="CB166" i="3" l="1"/>
  <c r="CD166" i="3" s="1"/>
  <c r="DM166" i="3"/>
  <c r="CN166" i="3"/>
  <c r="CK166" i="3" s="1"/>
  <c r="CP166" i="3" s="1"/>
  <c r="CC166" i="3"/>
  <c r="DW166" i="3"/>
  <c r="DX166" i="3"/>
  <c r="V166" i="3"/>
  <c r="DI166" i="3"/>
  <c r="DN166" i="3" s="1"/>
  <c r="BU166" i="3"/>
  <c r="BV166" i="3"/>
  <c r="X166" i="3" l="1"/>
  <c r="AP167" i="3" s="1"/>
  <c r="W166" i="3"/>
  <c r="AR167" i="3" s="1"/>
  <c r="DO166" i="3"/>
  <c r="DP166" i="3"/>
  <c r="CQ166" i="3"/>
  <c r="CR166" i="3"/>
  <c r="M166" i="3" l="1"/>
  <c r="J167" i="3" s="1"/>
  <c r="AS167" i="3"/>
  <c r="AQ166" i="3"/>
  <c r="AT166" i="3" s="1"/>
  <c r="L166" i="3"/>
  <c r="I167" i="3" s="1"/>
  <c r="AL167" i="3"/>
  <c r="BY167" i="3" s="1"/>
  <c r="AN166" i="3"/>
  <c r="AO167" i="3"/>
  <c r="AM167" i="3" s="1"/>
  <c r="AK167" i="3"/>
  <c r="DR167" i="3" s="1"/>
  <c r="F167" i="3"/>
  <c r="AV167" i="3"/>
  <c r="E167" i="3" l="1"/>
  <c r="CL167" i="3" s="1"/>
  <c r="H166" i="3"/>
  <c r="K166" i="3"/>
  <c r="N166" i="3" s="1"/>
  <c r="DS167" i="3"/>
  <c r="DU167" i="3" s="1"/>
  <c r="CU167" i="3"/>
  <c r="AU167" i="3"/>
  <c r="CT167" i="3"/>
  <c r="BX167" i="3"/>
  <c r="BZ167" i="3" s="1"/>
  <c r="CB167" i="3" s="1"/>
  <c r="P167" i="3"/>
  <c r="CM167" i="3"/>
  <c r="BQ167" i="3"/>
  <c r="DK167" i="3"/>
  <c r="S167" i="3"/>
  <c r="O167" i="3"/>
  <c r="G167" i="3"/>
  <c r="DT167" i="3"/>
  <c r="DQ167" i="3" s="1"/>
  <c r="DJ167" i="3"/>
  <c r="BP167" i="3"/>
  <c r="CW167" i="3" l="1"/>
  <c r="R167" i="3"/>
  <c r="CV167" i="3"/>
  <c r="CX167" i="3" s="1"/>
  <c r="CZ167" i="3" s="1"/>
  <c r="CA167" i="3"/>
  <c r="CC167" i="3" s="1"/>
  <c r="DV167" i="3"/>
  <c r="T167" i="3"/>
  <c r="Q167" i="3" s="1"/>
  <c r="U167" i="3"/>
  <c r="CD167" i="3"/>
  <c r="CN167" i="3"/>
  <c r="CO167" i="3"/>
  <c r="BR167" i="3"/>
  <c r="BT167" i="3" s="1"/>
  <c r="BS167" i="3"/>
  <c r="DL167" i="3"/>
  <c r="DM167" i="3"/>
  <c r="CY167" i="3" l="1"/>
  <c r="DW167" i="3"/>
  <c r="DX167" i="3"/>
  <c r="V167" i="3"/>
  <c r="DI167" i="3"/>
  <c r="DN167" i="3" s="1"/>
  <c r="BV167" i="3"/>
  <c r="BU167" i="3"/>
  <c r="CK167" i="3"/>
  <c r="CP167" i="3" s="1"/>
  <c r="X167" i="3" l="1"/>
  <c r="AL168" i="3" s="1"/>
  <c r="W167" i="3"/>
  <c r="AQ167" i="3" s="1"/>
  <c r="DP167" i="3"/>
  <c r="DO167" i="3"/>
  <c r="CQ167" i="3"/>
  <c r="CR167" i="3"/>
  <c r="AP168" i="3"/>
  <c r="M167" i="3" l="1"/>
  <c r="L167" i="3"/>
  <c r="I168" i="3" s="1"/>
  <c r="AS168" i="3"/>
  <c r="AR168" i="3"/>
  <c r="K167" i="3"/>
  <c r="N167" i="3" s="1"/>
  <c r="AT167" i="3"/>
  <c r="AN167" i="3"/>
  <c r="AK168" i="3"/>
  <c r="BX168" i="3" s="1"/>
  <c r="AO168" i="3"/>
  <c r="AU168" i="3" s="1"/>
  <c r="J168" i="3"/>
  <c r="P168" i="3" s="1"/>
  <c r="F168" i="3"/>
  <c r="H167" i="3"/>
  <c r="E168" i="3"/>
  <c r="BY168" i="3"/>
  <c r="DS168" i="3"/>
  <c r="CU168" i="3"/>
  <c r="AV168" i="3"/>
  <c r="DR168" i="3" l="1"/>
  <c r="DU168" i="3" s="1"/>
  <c r="CT168" i="3"/>
  <c r="AM168" i="3"/>
  <c r="BZ168" i="3"/>
  <c r="CB168" i="3" s="1"/>
  <c r="CA168" i="3"/>
  <c r="CW168" i="3"/>
  <c r="CV168" i="3"/>
  <c r="CX168" i="3" s="1"/>
  <c r="O168" i="3"/>
  <c r="G168" i="3"/>
  <c r="DK168" i="3"/>
  <c r="BQ168" i="3"/>
  <c r="CM168" i="3"/>
  <c r="S168" i="3"/>
  <c r="BP168" i="3"/>
  <c r="CL168" i="3"/>
  <c r="DJ168" i="3"/>
  <c r="R168" i="3"/>
  <c r="DT168" i="3" l="1"/>
  <c r="DQ168" i="3" s="1"/>
  <c r="DV168" i="3" s="1"/>
  <c r="CZ168" i="3"/>
  <c r="CY168" i="3"/>
  <c r="CN168" i="3"/>
  <c r="CO168" i="3"/>
  <c r="BR168" i="3"/>
  <c r="BT168" i="3" s="1"/>
  <c r="BS168" i="3"/>
  <c r="T168" i="3"/>
  <c r="Q168" i="3" s="1"/>
  <c r="U168" i="3"/>
  <c r="DL168" i="3"/>
  <c r="DM168" i="3"/>
  <c r="CC168" i="3"/>
  <c r="CD168" i="3"/>
  <c r="DX168" i="3" l="1"/>
  <c r="DW168" i="3"/>
  <c r="V168" i="3"/>
  <c r="DI168" i="3"/>
  <c r="DN168" i="3" s="1"/>
  <c r="CK168" i="3"/>
  <c r="CP168" i="3" s="1"/>
  <c r="BU168" i="3"/>
  <c r="BV168" i="3"/>
  <c r="X168" i="3" l="1"/>
  <c r="AL169" i="3" s="1"/>
  <c r="W168" i="3"/>
  <c r="AQ168" i="3" s="1"/>
  <c r="DP168" i="3"/>
  <c r="DO168" i="3"/>
  <c r="CR168" i="3"/>
  <c r="CQ168" i="3"/>
  <c r="M168" i="3" l="1"/>
  <c r="AS169" i="3"/>
  <c r="AR169" i="3"/>
  <c r="L168" i="3"/>
  <c r="AO169" i="3"/>
  <c r="AU169" i="3" s="1"/>
  <c r="AP169" i="3"/>
  <c r="AN168" i="3"/>
  <c r="AK169" i="3"/>
  <c r="BX169" i="3" s="1"/>
  <c r="AT168" i="3"/>
  <c r="J169" i="3"/>
  <c r="F169" i="3"/>
  <c r="BY169" i="3"/>
  <c r="CU169" i="3"/>
  <c r="DS169" i="3"/>
  <c r="AM169" i="3" l="1"/>
  <c r="K168" i="3"/>
  <c r="N168" i="3" s="1"/>
  <c r="I169" i="3"/>
  <c r="CT169" i="3"/>
  <c r="CW169" i="3" s="1"/>
  <c r="DR169" i="3"/>
  <c r="DT169" i="3" s="1"/>
  <c r="DQ169" i="3" s="1"/>
  <c r="E169" i="3"/>
  <c r="R169" i="3" s="1"/>
  <c r="O169" i="3"/>
  <c r="H168" i="3"/>
  <c r="AV169" i="3"/>
  <c r="BQ169" i="3"/>
  <c r="DK169" i="3"/>
  <c r="CM169" i="3"/>
  <c r="S169" i="3"/>
  <c r="P169" i="3"/>
  <c r="BZ169" i="3"/>
  <c r="CB169" i="3" s="1"/>
  <c r="CA169" i="3"/>
  <c r="BP169" i="3" l="1"/>
  <c r="DJ169" i="3"/>
  <c r="DM169" i="3" s="1"/>
  <c r="CL169" i="3"/>
  <c r="DU169" i="3"/>
  <c r="CV169" i="3"/>
  <c r="CX169" i="3" s="1"/>
  <c r="CZ169" i="3" s="1"/>
  <c r="G169" i="3"/>
  <c r="DV169" i="3"/>
  <c r="DL169" i="3"/>
  <c r="CC169" i="3"/>
  <c r="CD169" i="3"/>
  <c r="T169" i="3"/>
  <c r="Q169" i="3" s="1"/>
  <c r="U169" i="3"/>
  <c r="CN169" i="3"/>
  <c r="CO169" i="3"/>
  <c r="BS169" i="3"/>
  <c r="BR169" i="3"/>
  <c r="BT169" i="3" s="1"/>
  <c r="CY169" i="3" l="1"/>
  <c r="DW169" i="3"/>
  <c r="DX169" i="3"/>
  <c r="V169" i="3"/>
  <c r="DI169" i="3"/>
  <c r="DN169" i="3" s="1"/>
  <c r="BU169" i="3"/>
  <c r="BV169" i="3"/>
  <c r="CK169" i="3"/>
  <c r="CP169" i="3" s="1"/>
  <c r="X169" i="3" l="1"/>
  <c r="AL170" i="3" s="1"/>
  <c r="W169" i="3"/>
  <c r="AR170" i="3" s="1"/>
  <c r="DP169" i="3"/>
  <c r="DO169" i="3"/>
  <c r="CR169" i="3"/>
  <c r="CQ169" i="3"/>
  <c r="M169" i="3" l="1"/>
  <c r="AS170" i="3"/>
  <c r="AQ169" i="3"/>
  <c r="AT169" i="3" s="1"/>
  <c r="L169" i="3"/>
  <c r="H169" i="3" s="1"/>
  <c r="AP170" i="3"/>
  <c r="AV170" i="3" s="1"/>
  <c r="AN169" i="3"/>
  <c r="AO170" i="3"/>
  <c r="AM170" i="3" s="1"/>
  <c r="AK170" i="3"/>
  <c r="BX170" i="3" s="1"/>
  <c r="F170" i="3"/>
  <c r="J170" i="3"/>
  <c r="DS170" i="3"/>
  <c r="BY170" i="3"/>
  <c r="CU170" i="3"/>
  <c r="E170" i="3" l="1"/>
  <c r="K169" i="3"/>
  <c r="N169" i="3" s="1"/>
  <c r="I170" i="3"/>
  <c r="AU170" i="3"/>
  <c r="DR170" i="3"/>
  <c r="DU170" i="3" s="1"/>
  <c r="CT170" i="3"/>
  <c r="CW170" i="3" s="1"/>
  <c r="O170" i="3"/>
  <c r="G170" i="3"/>
  <c r="DJ170" i="3"/>
  <c r="BP170" i="3"/>
  <c r="CL170" i="3"/>
  <c r="R170" i="3"/>
  <c r="BZ170" i="3"/>
  <c r="CB170" i="3" s="1"/>
  <c r="CA170" i="3"/>
  <c r="P170" i="3"/>
  <c r="CM170" i="3"/>
  <c r="DK170" i="3"/>
  <c r="BQ170" i="3"/>
  <c r="S170" i="3"/>
  <c r="CV170" i="3" l="1"/>
  <c r="CX170" i="3" s="1"/>
  <c r="CY170" i="3" s="1"/>
  <c r="DT170" i="3"/>
  <c r="CN170" i="3"/>
  <c r="CO170" i="3"/>
  <c r="BR170" i="3"/>
  <c r="BT170" i="3" s="1"/>
  <c r="BS170" i="3"/>
  <c r="DL170" i="3"/>
  <c r="DM170" i="3"/>
  <c r="CD170" i="3"/>
  <c r="CC170" i="3"/>
  <c r="U170" i="3"/>
  <c r="T170" i="3"/>
  <c r="Q170" i="3" s="1"/>
  <c r="CZ170" i="3" l="1"/>
  <c r="DQ170" i="3"/>
  <c r="DV170" i="3" s="1"/>
  <c r="V170" i="3"/>
  <c r="DI170" i="3"/>
  <c r="DN170" i="3" s="1"/>
  <c r="BV170" i="3"/>
  <c r="BU170" i="3"/>
  <c r="CK170" i="3"/>
  <c r="CP170" i="3" s="1"/>
  <c r="DX170" i="3" l="1"/>
  <c r="DW170" i="3"/>
  <c r="X170" i="3"/>
  <c r="W170" i="3"/>
  <c r="DP170" i="3"/>
  <c r="DO170" i="3"/>
  <c r="CR170" i="3"/>
  <c r="M170" i="3" s="1"/>
  <c r="CQ170" i="3"/>
  <c r="AS171" i="3" l="1"/>
  <c r="AR171" i="3"/>
  <c r="L170" i="3"/>
  <c r="E171" i="3" s="1"/>
  <c r="AL171" i="3"/>
  <c r="DS171" i="3" s="1"/>
  <c r="AN170" i="3"/>
  <c r="AK171" i="3"/>
  <c r="DR171" i="3" s="1"/>
  <c r="AO171" i="3"/>
  <c r="H170" i="3"/>
  <c r="F171" i="3"/>
  <c r="J171" i="3"/>
  <c r="AP171" i="3" l="1"/>
  <c r="AV171" i="3" s="1"/>
  <c r="CU171" i="3"/>
  <c r="BY171" i="3"/>
  <c r="AQ170" i="3"/>
  <c r="AT170" i="3" s="1"/>
  <c r="K170" i="3"/>
  <c r="N170" i="3" s="1"/>
  <c r="I171" i="3"/>
  <c r="O171" i="3" s="1"/>
  <c r="CT171" i="3"/>
  <c r="CW171" i="3" s="1"/>
  <c r="AU171" i="3"/>
  <c r="BX171" i="3"/>
  <c r="BP171" i="3"/>
  <c r="CL171" i="3"/>
  <c r="DJ171" i="3"/>
  <c r="R171" i="3"/>
  <c r="P171" i="3"/>
  <c r="DT171" i="3"/>
  <c r="DQ171" i="3" s="1"/>
  <c r="DU171" i="3"/>
  <c r="BQ171" i="3"/>
  <c r="CM171" i="3"/>
  <c r="DK171" i="3"/>
  <c r="S171" i="3"/>
  <c r="G171" i="3" l="1"/>
  <c r="AM171" i="3"/>
  <c r="BZ171" i="3"/>
  <c r="CB171" i="3" s="1"/>
  <c r="CV171" i="3"/>
  <c r="CX171" i="3" s="1"/>
  <c r="CZ171" i="3" s="1"/>
  <c r="CA171" i="3"/>
  <c r="DV171" i="3"/>
  <c r="BR171" i="3"/>
  <c r="BT171" i="3" s="1"/>
  <c r="BS171" i="3"/>
  <c r="U171" i="3"/>
  <c r="T171" i="3"/>
  <c r="Q171" i="3" s="1"/>
  <c r="DL171" i="3"/>
  <c r="DM171" i="3"/>
  <c r="CO171" i="3"/>
  <c r="CN171" i="3"/>
  <c r="CC171" i="3" l="1"/>
  <c r="CD171" i="3"/>
  <c r="CY171" i="3"/>
  <c r="DX171" i="3"/>
  <c r="DW171" i="3"/>
  <c r="V171" i="3"/>
  <c r="DI171" i="3"/>
  <c r="DN171" i="3" s="1"/>
  <c r="CK171" i="3"/>
  <c r="CP171" i="3" s="1"/>
  <c r="BV171" i="3"/>
  <c r="BU171" i="3"/>
  <c r="W171" i="3" l="1"/>
  <c r="AO172" i="3" s="1"/>
  <c r="X171" i="3"/>
  <c r="AL172" i="3" s="1"/>
  <c r="DP171" i="3"/>
  <c r="DO171" i="3"/>
  <c r="CR171" i="3"/>
  <c r="M171" i="3" s="1"/>
  <c r="CQ171" i="3"/>
  <c r="L171" i="3" l="1"/>
  <c r="I172" i="3" s="1"/>
  <c r="AS172" i="3"/>
  <c r="AR172" i="3"/>
  <c r="AK172" i="3"/>
  <c r="BX172" i="3" s="1"/>
  <c r="AQ171" i="3"/>
  <c r="AT171" i="3" s="1"/>
  <c r="K171" i="3"/>
  <c r="N171" i="3" s="1"/>
  <c r="AP172" i="3"/>
  <c r="AV172" i="3" s="1"/>
  <c r="AN171" i="3"/>
  <c r="CU172" i="3"/>
  <c r="DS172" i="3"/>
  <c r="BY172" i="3"/>
  <c r="H171" i="3"/>
  <c r="E172" i="3"/>
  <c r="F172" i="3"/>
  <c r="J172" i="3"/>
  <c r="AU172" i="3"/>
  <c r="DR172" i="3" l="1"/>
  <c r="CT172" i="3"/>
  <c r="AM172" i="3"/>
  <c r="DU172" i="3"/>
  <c r="CL172" i="3"/>
  <c r="DJ172" i="3"/>
  <c r="BP172" i="3"/>
  <c r="R172" i="3"/>
  <c r="CA172" i="3"/>
  <c r="BZ172" i="3"/>
  <c r="CB172" i="3" s="1"/>
  <c r="O172" i="3"/>
  <c r="G172" i="3"/>
  <c r="P172" i="3"/>
  <c r="DT172" i="3"/>
  <c r="DQ172" i="3" s="1"/>
  <c r="CW172" i="3"/>
  <c r="CV172" i="3"/>
  <c r="CX172" i="3" s="1"/>
  <c r="CM172" i="3"/>
  <c r="BQ172" i="3"/>
  <c r="DK172" i="3"/>
  <c r="S172" i="3"/>
  <c r="DV172" i="3" l="1"/>
  <c r="CD172" i="3"/>
  <c r="CC172" i="3"/>
  <c r="T172" i="3"/>
  <c r="Q172" i="3" s="1"/>
  <c r="U172" i="3"/>
  <c r="CZ172" i="3"/>
  <c r="CY172" i="3"/>
  <c r="BR172" i="3"/>
  <c r="BT172" i="3" s="1"/>
  <c r="BS172" i="3"/>
  <c r="DM172" i="3"/>
  <c r="DL172" i="3"/>
  <c r="CN172" i="3"/>
  <c r="CO172" i="3"/>
  <c r="DX172" i="3" l="1"/>
  <c r="DW172" i="3"/>
  <c r="V172" i="3"/>
  <c r="DI172" i="3"/>
  <c r="DN172" i="3" s="1"/>
  <c r="BV172" i="3"/>
  <c r="BU172" i="3"/>
  <c r="CK172" i="3"/>
  <c r="CP172" i="3" s="1"/>
  <c r="W172" i="3" l="1"/>
  <c r="AR173" i="3" s="1"/>
  <c r="X172" i="3"/>
  <c r="AS173" i="3" s="1"/>
  <c r="DP172" i="3"/>
  <c r="DO172" i="3"/>
  <c r="CR172" i="3"/>
  <c r="CQ172" i="3"/>
  <c r="AO173" i="3"/>
  <c r="M172" i="3" l="1"/>
  <c r="AK173" i="3"/>
  <c r="BX173" i="3" s="1"/>
  <c r="AQ172" i="3"/>
  <c r="AT172" i="3" s="1"/>
  <c r="L172" i="3"/>
  <c r="I173" i="3" s="1"/>
  <c r="AN172" i="3"/>
  <c r="AL173" i="3"/>
  <c r="CU173" i="3" s="1"/>
  <c r="AP173" i="3"/>
  <c r="AM173" i="3" s="1"/>
  <c r="AU173" i="3"/>
  <c r="F173" i="3"/>
  <c r="J173" i="3"/>
  <c r="K172" i="3" l="1"/>
  <c r="N172" i="3" s="1"/>
  <c r="DR173" i="3"/>
  <c r="CT173" i="3"/>
  <c r="CW173" i="3" s="1"/>
  <c r="E173" i="3"/>
  <c r="BP173" i="3" s="1"/>
  <c r="H172" i="3"/>
  <c r="DS173" i="3"/>
  <c r="BY173" i="3"/>
  <c r="BZ173" i="3" s="1"/>
  <c r="CB173" i="3" s="1"/>
  <c r="AV173" i="3"/>
  <c r="O173" i="3"/>
  <c r="G173" i="3"/>
  <c r="CM173" i="3"/>
  <c r="DK173" i="3"/>
  <c r="BQ173" i="3"/>
  <c r="S173" i="3"/>
  <c r="DT173" i="3"/>
  <c r="DQ173" i="3" s="1"/>
  <c r="DU173" i="3"/>
  <c r="P173" i="3"/>
  <c r="CV173" i="3" l="1"/>
  <c r="CX173" i="3" s="1"/>
  <c r="CY173" i="3" s="1"/>
  <c r="CA173" i="3"/>
  <c r="R173" i="3"/>
  <c r="T173" i="3" s="1"/>
  <c r="Q173" i="3" s="1"/>
  <c r="CL173" i="3"/>
  <c r="CO173" i="3" s="1"/>
  <c r="DJ173" i="3"/>
  <c r="DM173" i="3" s="1"/>
  <c r="DV173" i="3"/>
  <c r="CC173" i="3"/>
  <c r="CD173" i="3"/>
  <c r="CZ173" i="3"/>
  <c r="BR173" i="3"/>
  <c r="BT173" i="3" s="1"/>
  <c r="BS173" i="3"/>
  <c r="CN173" i="3" l="1"/>
  <c r="CK173" i="3" s="1"/>
  <c r="CP173" i="3" s="1"/>
  <c r="DL173" i="3"/>
  <c r="DI173" i="3" s="1"/>
  <c r="DN173" i="3" s="1"/>
  <c r="U173" i="3"/>
  <c r="DW173" i="3"/>
  <c r="DX173" i="3"/>
  <c r="V173" i="3"/>
  <c r="BU173" i="3"/>
  <c r="BV173" i="3"/>
  <c r="W173" i="3" l="1"/>
  <c r="AR174" i="3" s="1"/>
  <c r="X173" i="3"/>
  <c r="AN173" i="3" s="1"/>
  <c r="DP173" i="3"/>
  <c r="DO173" i="3"/>
  <c r="CR173" i="3"/>
  <c r="M173" i="3" s="1"/>
  <c r="CQ173" i="3"/>
  <c r="L173" i="3" s="1"/>
  <c r="I174" i="3" s="1"/>
  <c r="AO174" i="3"/>
  <c r="AS174" i="3" l="1"/>
  <c r="AK174" i="3"/>
  <c r="DR174" i="3" s="1"/>
  <c r="AQ173" i="3"/>
  <c r="AT173" i="3" s="1"/>
  <c r="K173" i="3"/>
  <c r="N173" i="3" s="1"/>
  <c r="AL174" i="3"/>
  <c r="CU174" i="3" s="1"/>
  <c r="AP174" i="3"/>
  <c r="AV174" i="3" s="1"/>
  <c r="AU174" i="3"/>
  <c r="J174" i="3"/>
  <c r="F174" i="3"/>
  <c r="H173" i="3"/>
  <c r="E174" i="3"/>
  <c r="CT174" i="3"/>
  <c r="BX174" i="3"/>
  <c r="AM174" i="3" l="1"/>
  <c r="BY174" i="3"/>
  <c r="CA174" i="3" s="1"/>
  <c r="DS174" i="3"/>
  <c r="DU174" i="3" s="1"/>
  <c r="CM174" i="3"/>
  <c r="DK174" i="3"/>
  <c r="BQ174" i="3"/>
  <c r="S174" i="3"/>
  <c r="P174" i="3"/>
  <c r="O174" i="3"/>
  <c r="G174" i="3"/>
  <c r="BP174" i="3"/>
  <c r="DJ174" i="3"/>
  <c r="CL174" i="3"/>
  <c r="R174" i="3"/>
  <c r="CW174" i="3"/>
  <c r="CV174" i="3"/>
  <c r="CX174" i="3" s="1"/>
  <c r="BZ174" i="3" l="1"/>
  <c r="CB174" i="3" s="1"/>
  <c r="DT174" i="3"/>
  <c r="DQ174" i="3" s="1"/>
  <c r="DV174" i="3" s="1"/>
  <c r="CO174" i="3"/>
  <c r="CN174" i="3"/>
  <c r="CZ174" i="3"/>
  <c r="CY174" i="3"/>
  <c r="DL174" i="3"/>
  <c r="DM174" i="3"/>
  <c r="BS174" i="3"/>
  <c r="BR174" i="3"/>
  <c r="BT174" i="3" s="1"/>
  <c r="U174" i="3"/>
  <c r="T174" i="3"/>
  <c r="Q174" i="3" s="1"/>
  <c r="CC174" i="3"/>
  <c r="CD174" i="3"/>
  <c r="DX174" i="3" l="1"/>
  <c r="DW174" i="3"/>
  <c r="V174" i="3"/>
  <c r="DI174" i="3"/>
  <c r="DN174" i="3" s="1"/>
  <c r="BU174" i="3"/>
  <c r="BV174" i="3"/>
  <c r="CK174" i="3"/>
  <c r="CP174" i="3" s="1"/>
  <c r="W174" i="3" l="1"/>
  <c r="AR175" i="3" s="1"/>
  <c r="X174" i="3"/>
  <c r="AP175" i="3" s="1"/>
  <c r="DP174" i="3"/>
  <c r="DO174" i="3"/>
  <c r="CQ174" i="3"/>
  <c r="CR174" i="3"/>
  <c r="M174" i="3" s="1"/>
  <c r="AS175" i="3" l="1"/>
  <c r="AQ174" i="3"/>
  <c r="AT174" i="3" s="1"/>
  <c r="L174" i="3"/>
  <c r="H174" i="3" s="1"/>
  <c r="AO175" i="3"/>
  <c r="AM175" i="3" s="1"/>
  <c r="AK175" i="3"/>
  <c r="BX175" i="3" s="1"/>
  <c r="AN174" i="3"/>
  <c r="AL175" i="3"/>
  <c r="CU175" i="3" s="1"/>
  <c r="F175" i="3"/>
  <c r="J175" i="3"/>
  <c r="AV175" i="3"/>
  <c r="AU175" i="3" l="1"/>
  <c r="E175" i="3"/>
  <c r="BP175" i="3" s="1"/>
  <c r="K174" i="3"/>
  <c r="N174" i="3" s="1"/>
  <c r="I175" i="3"/>
  <c r="O175" i="3" s="1"/>
  <c r="CT175" i="3"/>
  <c r="CV175" i="3" s="1"/>
  <c r="CX175" i="3" s="1"/>
  <c r="DR175" i="3"/>
  <c r="DS175" i="3"/>
  <c r="BY175" i="3"/>
  <c r="BZ175" i="3" s="1"/>
  <c r="CB175" i="3" s="1"/>
  <c r="P175" i="3"/>
  <c r="BQ175" i="3"/>
  <c r="DK175" i="3"/>
  <c r="CM175" i="3"/>
  <c r="S175" i="3"/>
  <c r="R175" i="3" l="1"/>
  <c r="CL175" i="3"/>
  <c r="DJ175" i="3"/>
  <c r="G175" i="3"/>
  <c r="DT175" i="3"/>
  <c r="DQ175" i="3" s="1"/>
  <c r="DV175" i="3" s="1"/>
  <c r="DU175" i="3"/>
  <c r="CA175" i="3"/>
  <c r="CD175" i="3" s="1"/>
  <c r="CW175" i="3"/>
  <c r="CY175" i="3" s="1"/>
  <c r="U175" i="3"/>
  <c r="T175" i="3"/>
  <c r="Q175" i="3" s="1"/>
  <c r="CO175" i="3"/>
  <c r="CN175" i="3"/>
  <c r="DM175" i="3"/>
  <c r="DL175" i="3"/>
  <c r="BS175" i="3"/>
  <c r="BR175" i="3"/>
  <c r="BT175" i="3" s="1"/>
  <c r="CC175" i="3" l="1"/>
  <c r="CZ175" i="3"/>
  <c r="DX175" i="3"/>
  <c r="DW175" i="3"/>
  <c r="V175" i="3"/>
  <c r="DI175" i="3"/>
  <c r="DN175" i="3" s="1"/>
  <c r="CK175" i="3"/>
  <c r="CP175" i="3" s="1"/>
  <c r="BU175" i="3"/>
  <c r="BV175" i="3"/>
  <c r="X175" i="3" l="1"/>
  <c r="AP176" i="3" s="1"/>
  <c r="W175" i="3"/>
  <c r="AR176" i="3" s="1"/>
  <c r="DP175" i="3"/>
  <c r="DO175" i="3"/>
  <c r="CQ175" i="3"/>
  <c r="CR175" i="3"/>
  <c r="M175" i="3" s="1"/>
  <c r="AS176" i="3" l="1"/>
  <c r="AL176" i="3"/>
  <c r="DS176" i="3" s="1"/>
  <c r="AQ175" i="3"/>
  <c r="AT175" i="3" s="1"/>
  <c r="L175" i="3"/>
  <c r="H175" i="3" s="1"/>
  <c r="AN175" i="3"/>
  <c r="AK176" i="3"/>
  <c r="CT176" i="3" s="1"/>
  <c r="AO176" i="3"/>
  <c r="AM176" i="3" s="1"/>
  <c r="F176" i="3"/>
  <c r="J176" i="3"/>
  <c r="AV176" i="3"/>
  <c r="E176" i="3" l="1"/>
  <c r="CL176" i="3" s="1"/>
  <c r="CU176" i="3"/>
  <c r="BY176" i="3"/>
  <c r="K175" i="3"/>
  <c r="N175" i="3" s="1"/>
  <c r="I176" i="3"/>
  <c r="G176" i="3" s="1"/>
  <c r="BX176" i="3"/>
  <c r="CA176" i="3" s="1"/>
  <c r="AU176" i="3"/>
  <c r="DR176" i="3"/>
  <c r="DU176" i="3" s="1"/>
  <c r="BP176" i="3"/>
  <c r="R176" i="3"/>
  <c r="P176" i="3"/>
  <c r="CW176" i="3"/>
  <c r="CV176" i="3"/>
  <c r="CX176" i="3" s="1"/>
  <c r="DK176" i="3"/>
  <c r="BQ176" i="3"/>
  <c r="CM176" i="3"/>
  <c r="S176" i="3"/>
  <c r="DJ176" i="3" l="1"/>
  <c r="O176" i="3"/>
  <c r="BZ176" i="3"/>
  <c r="CB176" i="3" s="1"/>
  <c r="DT176" i="3"/>
  <c r="DQ176" i="3" s="1"/>
  <c r="DV176" i="3" s="1"/>
  <c r="DL176" i="3"/>
  <c r="DM176" i="3"/>
  <c r="CN176" i="3"/>
  <c r="CO176" i="3"/>
  <c r="CY176" i="3"/>
  <c r="CZ176" i="3"/>
  <c r="BR176" i="3"/>
  <c r="BT176" i="3" s="1"/>
  <c r="BS176" i="3"/>
  <c r="T176" i="3"/>
  <c r="Q176" i="3" s="1"/>
  <c r="U176" i="3"/>
  <c r="CC176" i="3"/>
  <c r="CD176" i="3"/>
  <c r="DW176" i="3" l="1"/>
  <c r="DX176" i="3"/>
  <c r="V176" i="3"/>
  <c r="DI176" i="3"/>
  <c r="DN176" i="3" s="1"/>
  <c r="CK176" i="3"/>
  <c r="CP176" i="3" s="1"/>
  <c r="BU176" i="3"/>
  <c r="BV176" i="3"/>
  <c r="X176" i="3" l="1"/>
  <c r="AL177" i="3" s="1"/>
  <c r="W176" i="3"/>
  <c r="AQ176" i="3" s="1"/>
  <c r="DP176" i="3"/>
  <c r="DO176" i="3"/>
  <c r="CR176" i="3"/>
  <c r="CQ176" i="3"/>
  <c r="L176" i="3" l="1"/>
  <c r="I177" i="3" s="1"/>
  <c r="M176" i="3"/>
  <c r="H176" i="3" s="1"/>
  <c r="AS177" i="3"/>
  <c r="AR177" i="3"/>
  <c r="AP177" i="3"/>
  <c r="AV177" i="3" s="1"/>
  <c r="K176" i="3"/>
  <c r="AT176" i="3"/>
  <c r="AK177" i="3"/>
  <c r="DR177" i="3" s="1"/>
  <c r="AN176" i="3"/>
  <c r="AO177" i="3"/>
  <c r="J177" i="3"/>
  <c r="F177" i="3"/>
  <c r="CU177" i="3"/>
  <c r="BY177" i="3"/>
  <c r="DS177" i="3"/>
  <c r="N176" i="3"/>
  <c r="E177" i="3"/>
  <c r="AM177" i="3" l="1"/>
  <c r="BX177" i="3"/>
  <c r="CT177" i="3"/>
  <c r="CV177" i="3" s="1"/>
  <c r="CX177" i="3" s="1"/>
  <c r="AU177" i="3"/>
  <c r="DU177" i="3"/>
  <c r="CM177" i="3"/>
  <c r="BQ177" i="3"/>
  <c r="DK177" i="3"/>
  <c r="S177" i="3"/>
  <c r="O177" i="3"/>
  <c r="G177" i="3"/>
  <c r="P177" i="3"/>
  <c r="CA177" i="3"/>
  <c r="BZ177" i="3"/>
  <c r="CB177" i="3" s="1"/>
  <c r="DT177" i="3"/>
  <c r="DQ177" i="3" s="1"/>
  <c r="CL177" i="3"/>
  <c r="DJ177" i="3"/>
  <c r="BP177" i="3"/>
  <c r="R177" i="3"/>
  <c r="CW177" i="3" l="1"/>
  <c r="CY177" i="3" s="1"/>
  <c r="CN177" i="3"/>
  <c r="DM177" i="3"/>
  <c r="BR177" i="3"/>
  <c r="BT177" i="3" s="1"/>
  <c r="DV177" i="3"/>
  <c r="CK177" i="3"/>
  <c r="CP177" i="3" s="1"/>
  <c r="CD177" i="3"/>
  <c r="CC177" i="3"/>
  <c r="U177" i="3"/>
  <c r="T177" i="3"/>
  <c r="Q177" i="3" s="1"/>
  <c r="DL177" i="3"/>
  <c r="BS177" i="3"/>
  <c r="CO177" i="3"/>
  <c r="BU177" i="3" l="1"/>
  <c r="CZ177" i="3"/>
  <c r="DX177" i="3"/>
  <c r="DW177" i="3"/>
  <c r="V177" i="3"/>
  <c r="DI177" i="3"/>
  <c r="DN177" i="3" s="1"/>
  <c r="CR177" i="3"/>
  <c r="CQ177" i="3"/>
  <c r="BV177" i="3"/>
  <c r="X177" i="3" l="1"/>
  <c r="AP178" i="3" s="1"/>
  <c r="W177" i="3"/>
  <c r="AQ177" i="3" s="1"/>
  <c r="DP177" i="3"/>
  <c r="M177" i="3" s="1"/>
  <c r="DO177" i="3"/>
  <c r="L177" i="3" s="1"/>
  <c r="I178" i="3" s="1"/>
  <c r="AL178" i="3"/>
  <c r="AS178" i="3" l="1"/>
  <c r="AR178" i="3"/>
  <c r="K177" i="3"/>
  <c r="N177" i="3" s="1"/>
  <c r="AN177" i="3"/>
  <c r="AK178" i="3"/>
  <c r="CT178" i="3" s="1"/>
  <c r="AO178" i="3"/>
  <c r="AM178" i="3" s="1"/>
  <c r="AT177" i="3"/>
  <c r="H177" i="3"/>
  <c r="E178" i="3"/>
  <c r="CL178" i="3" s="1"/>
  <c r="O178" i="3"/>
  <c r="F178" i="3"/>
  <c r="DK178" i="3" s="1"/>
  <c r="J178" i="3"/>
  <c r="BY178" i="3"/>
  <c r="CU178" i="3"/>
  <c r="DS178" i="3"/>
  <c r="AV178" i="3"/>
  <c r="BX178" i="3" l="1"/>
  <c r="DR178" i="3"/>
  <c r="DU178" i="3" s="1"/>
  <c r="AU178" i="3"/>
  <c r="DJ178" i="3"/>
  <c r="BP178" i="3"/>
  <c r="BQ178" i="3"/>
  <c r="BS178" i="3" s="1"/>
  <c r="R178" i="3"/>
  <c r="CM178" i="3"/>
  <c r="CO178" i="3" s="1"/>
  <c r="G178" i="3"/>
  <c r="P178" i="3"/>
  <c r="S178" i="3"/>
  <c r="CA178" i="3"/>
  <c r="BZ178" i="3"/>
  <c r="CB178" i="3" s="1"/>
  <c r="DM178" i="3"/>
  <c r="DL178" i="3"/>
  <c r="CW178" i="3"/>
  <c r="CV178" i="3"/>
  <c r="CX178" i="3" s="1"/>
  <c r="DT178" i="3" l="1"/>
  <c r="DQ178" i="3" s="1"/>
  <c r="DV178" i="3" s="1"/>
  <c r="U178" i="3"/>
  <c r="BR178" i="3"/>
  <c r="BT178" i="3" s="1"/>
  <c r="BU178" i="3" s="1"/>
  <c r="CN178" i="3"/>
  <c r="CK178" i="3" s="1"/>
  <c r="CP178" i="3" s="1"/>
  <c r="T178" i="3"/>
  <c r="Q178" i="3" s="1"/>
  <c r="DI178" i="3"/>
  <c r="DN178" i="3" s="1"/>
  <c r="CZ178" i="3"/>
  <c r="CY178" i="3"/>
  <c r="CC178" i="3"/>
  <c r="CD178" i="3"/>
  <c r="V178" i="3" l="1"/>
  <c r="BV178" i="3"/>
  <c r="DX178" i="3"/>
  <c r="DW178" i="3"/>
  <c r="DP178" i="3"/>
  <c r="DO178" i="3"/>
  <c r="CQ178" i="3"/>
  <c r="CR178" i="3"/>
  <c r="L178" i="3" l="1"/>
  <c r="I179" i="3" s="1"/>
  <c r="X178" i="3"/>
  <c r="AS179" i="3" s="1"/>
  <c r="W178" i="3"/>
  <c r="AR179" i="3" s="1"/>
  <c r="M178" i="3"/>
  <c r="K178" i="3" s="1"/>
  <c r="N178" i="3" s="1"/>
  <c r="AL179" i="3"/>
  <c r="AP179" i="3"/>
  <c r="J179" i="3"/>
  <c r="E179" i="3"/>
  <c r="F179" i="3" l="1"/>
  <c r="AK179" i="3"/>
  <c r="DR179" i="3" s="1"/>
  <c r="AQ178" i="3"/>
  <c r="H178" i="3"/>
  <c r="AN178" i="3"/>
  <c r="AO179" i="3"/>
  <c r="AU179" i="3" s="1"/>
  <c r="AT178" i="3"/>
  <c r="DK179" i="3"/>
  <c r="BQ179" i="3"/>
  <c r="CM179" i="3"/>
  <c r="S179" i="3"/>
  <c r="P179" i="3"/>
  <c r="O179" i="3"/>
  <c r="G179" i="3"/>
  <c r="AV179" i="3"/>
  <c r="DJ179" i="3"/>
  <c r="CL179" i="3"/>
  <c r="BP179" i="3"/>
  <c r="CU179" i="3"/>
  <c r="DS179" i="3"/>
  <c r="BY179" i="3"/>
  <c r="BX179" i="3" l="1"/>
  <c r="CA179" i="3" s="1"/>
  <c r="R179" i="3"/>
  <c r="CT179" i="3"/>
  <c r="CV179" i="3" s="1"/>
  <c r="CX179" i="3" s="1"/>
  <c r="AM179" i="3"/>
  <c r="U179" i="3"/>
  <c r="T179" i="3"/>
  <c r="Q179" i="3" s="1"/>
  <c r="CO179" i="3"/>
  <c r="CN179" i="3"/>
  <c r="DM179" i="3"/>
  <c r="DL179" i="3"/>
  <c r="DT179" i="3"/>
  <c r="DQ179" i="3" s="1"/>
  <c r="DU179" i="3"/>
  <c r="BS179" i="3"/>
  <c r="BR179" i="3"/>
  <c r="BT179" i="3" s="1"/>
  <c r="BZ179" i="3" l="1"/>
  <c r="CB179" i="3" s="1"/>
  <c r="CW179" i="3"/>
  <c r="DV179" i="3"/>
  <c r="V179" i="3"/>
  <c r="DI179" i="3"/>
  <c r="DN179" i="3" s="1"/>
  <c r="CY179" i="3"/>
  <c r="CZ179" i="3"/>
  <c r="CK179" i="3"/>
  <c r="CP179" i="3" s="1"/>
  <c r="BU179" i="3"/>
  <c r="BV179" i="3"/>
  <c r="CD179" i="3"/>
  <c r="CC179" i="3"/>
  <c r="DW179" i="3" l="1"/>
  <c r="DX179" i="3"/>
  <c r="X179" i="3"/>
  <c r="W179" i="3"/>
  <c r="DO179" i="3"/>
  <c r="DP179" i="3"/>
  <c r="CR179" i="3"/>
  <c r="CQ179" i="3"/>
  <c r="AS180" i="3" l="1"/>
  <c r="AR180" i="3"/>
  <c r="M179" i="3"/>
  <c r="L179" i="3"/>
  <c r="E180" i="3" s="1"/>
  <c r="AQ179" i="3"/>
  <c r="AT179" i="3" s="1"/>
  <c r="J180" i="3"/>
  <c r="F180" i="3"/>
  <c r="H179" i="3"/>
  <c r="AK180" i="3" l="1"/>
  <c r="R180" i="3" s="1"/>
  <c r="AO180" i="3"/>
  <c r="K179" i="3"/>
  <c r="N179" i="3" s="1"/>
  <c r="I180" i="3"/>
  <c r="O180" i="3" s="1"/>
  <c r="AN179" i="3"/>
  <c r="AL180" i="3"/>
  <c r="BY180" i="3" s="1"/>
  <c r="AP180" i="3"/>
  <c r="AM180" i="3" s="1"/>
  <c r="DK180" i="3"/>
  <c r="CM180" i="3"/>
  <c r="BQ180" i="3"/>
  <c r="DJ180" i="3"/>
  <c r="BP180" i="3"/>
  <c r="CL180" i="3"/>
  <c r="BX180" i="3"/>
  <c r="AU180" i="3"/>
  <c r="P180" i="3"/>
  <c r="G180" i="3" l="1"/>
  <c r="CT180" i="3"/>
  <c r="DR180" i="3"/>
  <c r="CU180" i="3"/>
  <c r="S180" i="3"/>
  <c r="T180" i="3" s="1"/>
  <c r="Q180" i="3" s="1"/>
  <c r="AV180" i="3"/>
  <c r="DS180" i="3"/>
  <c r="DT180" i="3" s="1"/>
  <c r="DQ180" i="3" s="1"/>
  <c r="BR180" i="3"/>
  <c r="BT180" i="3" s="1"/>
  <c r="BS180" i="3"/>
  <c r="CN180" i="3"/>
  <c r="CO180" i="3"/>
  <c r="DM180" i="3"/>
  <c r="DL180" i="3"/>
  <c r="CA180" i="3"/>
  <c r="BZ180" i="3"/>
  <c r="CB180" i="3" s="1"/>
  <c r="DU180" i="3" l="1"/>
  <c r="CV180" i="3"/>
  <c r="CW180" i="3"/>
  <c r="U180" i="3"/>
  <c r="DV180" i="3"/>
  <c r="V180" i="3"/>
  <c r="DI180" i="3"/>
  <c r="DN180" i="3" s="1"/>
  <c r="CX180" i="3"/>
  <c r="CY180" i="3" s="1"/>
  <c r="CK180" i="3"/>
  <c r="CP180" i="3" s="1"/>
  <c r="BV180" i="3"/>
  <c r="BU180" i="3"/>
  <c r="CC180" i="3"/>
  <c r="CD180" i="3"/>
  <c r="DW180" i="3" l="1"/>
  <c r="DX180" i="3"/>
  <c r="W180" i="3"/>
  <c r="X180" i="3"/>
  <c r="DP180" i="3"/>
  <c r="DO180" i="3"/>
  <c r="CZ180" i="3"/>
  <c r="CR180" i="3"/>
  <c r="M180" i="3" s="1"/>
  <c r="CQ180" i="3"/>
  <c r="AS181" i="3" l="1"/>
  <c r="AR181" i="3"/>
  <c r="L180" i="3"/>
  <c r="H180" i="3" s="1"/>
  <c r="AL181" i="3"/>
  <c r="AQ180" i="3"/>
  <c r="J181" i="3"/>
  <c r="P181" i="3" s="1"/>
  <c r="F181" i="3"/>
  <c r="E181" i="3" l="1"/>
  <c r="K180" i="3"/>
  <c r="N180" i="3" s="1"/>
  <c r="I181" i="3"/>
  <c r="G181" i="3" s="1"/>
  <c r="AP181" i="3"/>
  <c r="AV181" i="3" s="1"/>
  <c r="AN180" i="3"/>
  <c r="AO181" i="3"/>
  <c r="AU181" i="3" s="1"/>
  <c r="AT180" i="3"/>
  <c r="AK181" i="3"/>
  <c r="BX181" i="3" s="1"/>
  <c r="DK181" i="3"/>
  <c r="BQ181" i="3"/>
  <c r="CM181" i="3"/>
  <c r="S181" i="3"/>
  <c r="CU181" i="3"/>
  <c r="DS181" i="3"/>
  <c r="BY181" i="3"/>
  <c r="O181" i="3"/>
  <c r="BP181" i="3"/>
  <c r="CL181" i="3"/>
  <c r="DJ181" i="3"/>
  <c r="AM181" i="3" l="1"/>
  <c r="R181" i="3"/>
  <c r="T181" i="3" s="1"/>
  <c r="Q181" i="3" s="1"/>
  <c r="CT181" i="3"/>
  <c r="CW181" i="3" s="1"/>
  <c r="DR181" i="3"/>
  <c r="DU181" i="3" s="1"/>
  <c r="CA181" i="3"/>
  <c r="U181" i="3"/>
  <c r="CV181" i="3"/>
  <c r="CX181" i="3" s="1"/>
  <c r="DM181" i="3"/>
  <c r="DL181" i="3"/>
  <c r="CO181" i="3"/>
  <c r="CN181" i="3"/>
  <c r="BZ181" i="3"/>
  <c r="CB181" i="3" s="1"/>
  <c r="BR181" i="3"/>
  <c r="BT181" i="3" s="1"/>
  <c r="BS181" i="3"/>
  <c r="DT181" i="3" l="1"/>
  <c r="DQ181" i="3" s="1"/>
  <c r="DV181" i="3" s="1"/>
  <c r="DW181" i="3" s="1"/>
  <c r="V181" i="3"/>
  <c r="CC181" i="3"/>
  <c r="DI181" i="3"/>
  <c r="DN181" i="3" s="1"/>
  <c r="CZ181" i="3"/>
  <c r="CK181" i="3"/>
  <c r="CP181" i="3" s="1"/>
  <c r="CY181" i="3"/>
  <c r="BU181" i="3"/>
  <c r="BV181" i="3"/>
  <c r="CD181" i="3"/>
  <c r="DX181" i="3" l="1"/>
  <c r="X181" i="3"/>
  <c r="W181" i="3"/>
  <c r="AR182" i="3" s="1"/>
  <c r="DP181" i="3"/>
  <c r="DO181" i="3"/>
  <c r="CQ181" i="3"/>
  <c r="CR181" i="3"/>
  <c r="M181" i="3" s="1"/>
  <c r="L181" i="3" l="1"/>
  <c r="I182" i="3" s="1"/>
  <c r="AS182" i="3"/>
  <c r="AQ181" i="3"/>
  <c r="AT181" i="3" s="1"/>
  <c r="AK182" i="3"/>
  <c r="DR182" i="3" s="1"/>
  <c r="AO182" i="3"/>
  <c r="AU182" i="3" s="1"/>
  <c r="H181" i="3"/>
  <c r="E182" i="3"/>
  <c r="AL182" i="3"/>
  <c r="AP182" i="3"/>
  <c r="J182" i="3"/>
  <c r="F182" i="3"/>
  <c r="AN181" i="3"/>
  <c r="K181" i="3" l="1"/>
  <c r="N181" i="3" s="1"/>
  <c r="BX182" i="3"/>
  <c r="CT182" i="3"/>
  <c r="AM182" i="3"/>
  <c r="CM182" i="3"/>
  <c r="BQ182" i="3"/>
  <c r="DK182" i="3"/>
  <c r="S182" i="3"/>
  <c r="O182" i="3"/>
  <c r="G182" i="3"/>
  <c r="P182" i="3"/>
  <c r="DJ182" i="3"/>
  <c r="CL182" i="3"/>
  <c r="BP182" i="3"/>
  <c r="R182" i="3"/>
  <c r="CU182" i="3"/>
  <c r="BY182" i="3"/>
  <c r="DS182" i="3"/>
  <c r="DT182" i="3" s="1"/>
  <c r="DQ182" i="3" s="1"/>
  <c r="AV182" i="3"/>
  <c r="CA182" i="3" l="1"/>
  <c r="CW182" i="3"/>
  <c r="DV182" i="3"/>
  <c r="DU182" i="3"/>
  <c r="CO182" i="3"/>
  <c r="CN182" i="3"/>
  <c r="BZ182" i="3"/>
  <c r="CB182" i="3" s="1"/>
  <c r="T182" i="3"/>
  <c r="Q182" i="3" s="1"/>
  <c r="U182" i="3"/>
  <c r="DM182" i="3"/>
  <c r="DL182" i="3"/>
  <c r="CV182" i="3"/>
  <c r="CX182" i="3" s="1"/>
  <c r="BR182" i="3"/>
  <c r="BT182" i="3" s="1"/>
  <c r="BS182" i="3"/>
  <c r="DW182" i="3" l="1"/>
  <c r="V182" i="3"/>
  <c r="DI182" i="3"/>
  <c r="DN182" i="3" s="1"/>
  <c r="CK182" i="3"/>
  <c r="CP182" i="3" s="1"/>
  <c r="BU182" i="3"/>
  <c r="BV182" i="3"/>
  <c r="CC182" i="3"/>
  <c r="CD182" i="3"/>
  <c r="DX182" i="3"/>
  <c r="CY182" i="3"/>
  <c r="CZ182" i="3"/>
  <c r="X182" i="3" l="1"/>
  <c r="AS183" i="3" s="1"/>
  <c r="W182" i="3"/>
  <c r="AR183" i="3" s="1"/>
  <c r="DP182" i="3"/>
  <c r="DO182" i="3"/>
  <c r="CR182" i="3"/>
  <c r="CQ182" i="3"/>
  <c r="L182" i="3" s="1"/>
  <c r="I183" i="3" s="1"/>
  <c r="M182" i="3" l="1"/>
  <c r="H182" i="3" s="1"/>
  <c r="AQ182" i="3"/>
  <c r="AT182" i="3" s="1"/>
  <c r="AK183" i="3"/>
  <c r="BX183" i="3" s="1"/>
  <c r="AO183" i="3"/>
  <c r="AU183" i="3" s="1"/>
  <c r="AN182" i="3"/>
  <c r="E183" i="3"/>
  <c r="J183" i="3"/>
  <c r="F183" i="3"/>
  <c r="AP183" i="3"/>
  <c r="AL183" i="3"/>
  <c r="K182" i="3" l="1"/>
  <c r="N182" i="3" s="1"/>
  <c r="CT183" i="3"/>
  <c r="DR183" i="3"/>
  <c r="AM183" i="3"/>
  <c r="P183" i="3"/>
  <c r="BY183" i="3"/>
  <c r="CA183" i="3" s="1"/>
  <c r="CU183" i="3"/>
  <c r="DS183" i="3"/>
  <c r="O183" i="3"/>
  <c r="G183" i="3"/>
  <c r="AV183" i="3"/>
  <c r="DJ183" i="3"/>
  <c r="BP183" i="3"/>
  <c r="CL183" i="3"/>
  <c r="R183" i="3"/>
  <c r="CM183" i="3"/>
  <c r="BQ183" i="3"/>
  <c r="DK183" i="3"/>
  <c r="S183" i="3"/>
  <c r="DT183" i="3" l="1"/>
  <c r="DQ183" i="3" s="1"/>
  <c r="DV183" i="3" s="1"/>
  <c r="CV183" i="3"/>
  <c r="CX183" i="3" s="1"/>
  <c r="BZ183" i="3"/>
  <c r="BR183" i="3"/>
  <c r="BT183" i="3" s="1"/>
  <c r="BS183" i="3"/>
  <c r="DM183" i="3"/>
  <c r="DL183" i="3"/>
  <c r="CW183" i="3"/>
  <c r="CO183" i="3"/>
  <c r="CN183" i="3"/>
  <c r="U183" i="3"/>
  <c r="T183" i="3"/>
  <c r="Q183" i="3" s="1"/>
  <c r="DU183" i="3"/>
  <c r="CB183" i="3" l="1"/>
  <c r="CC183" i="3" s="1"/>
  <c r="CZ183" i="3"/>
  <c r="CD183" i="3"/>
  <c r="DX183" i="3"/>
  <c r="V183" i="3"/>
  <c r="DI183" i="3"/>
  <c r="DN183" i="3" s="1"/>
  <c r="CY183" i="3"/>
  <c r="BV183" i="3"/>
  <c r="BU183" i="3"/>
  <c r="CK183" i="3"/>
  <c r="CP183" i="3" s="1"/>
  <c r="DW183" i="3"/>
  <c r="X183" i="3" l="1"/>
  <c r="AL184" i="3" s="1"/>
  <c r="W183" i="3"/>
  <c r="AR184" i="3" s="1"/>
  <c r="DP183" i="3"/>
  <c r="DO183" i="3"/>
  <c r="CQ183" i="3"/>
  <c r="CR183" i="3"/>
  <c r="M183" i="3" l="1"/>
  <c r="L183" i="3"/>
  <c r="I184" i="3" s="1"/>
  <c r="AS184" i="3"/>
  <c r="AP184" i="3"/>
  <c r="AV184" i="3" s="1"/>
  <c r="AQ183" i="3"/>
  <c r="AN183" i="3"/>
  <c r="AO184" i="3"/>
  <c r="AM184" i="3" s="1"/>
  <c r="AT183" i="3"/>
  <c r="AK184" i="3"/>
  <c r="DR184" i="3" s="1"/>
  <c r="J184" i="3"/>
  <c r="F184" i="3"/>
  <c r="H183" i="3"/>
  <c r="E184" i="3"/>
  <c r="DS184" i="3"/>
  <c r="CU184" i="3"/>
  <c r="BY184" i="3"/>
  <c r="K183" i="3" l="1"/>
  <c r="N183" i="3" s="1"/>
  <c r="AU184" i="3"/>
  <c r="CT184" i="3"/>
  <c r="CV184" i="3" s="1"/>
  <c r="CX184" i="3" s="1"/>
  <c r="BX184" i="3"/>
  <c r="CA184" i="3" s="1"/>
  <c r="O184" i="3"/>
  <c r="G184" i="3"/>
  <c r="CL184" i="3"/>
  <c r="DJ184" i="3"/>
  <c r="BP184" i="3"/>
  <c r="R184" i="3"/>
  <c r="DT184" i="3"/>
  <c r="DQ184" i="3" s="1"/>
  <c r="DU184" i="3"/>
  <c r="CM184" i="3"/>
  <c r="DK184" i="3"/>
  <c r="BQ184" i="3"/>
  <c r="S184" i="3"/>
  <c r="P184" i="3"/>
  <c r="CW184" i="3" l="1"/>
  <c r="CZ184" i="3" s="1"/>
  <c r="BZ184" i="3"/>
  <c r="DV184" i="3"/>
  <c r="BS184" i="3"/>
  <c r="BR184" i="3"/>
  <c r="BT184" i="3" s="1"/>
  <c r="DL184" i="3"/>
  <c r="DM184" i="3"/>
  <c r="CN184" i="3"/>
  <c r="CO184" i="3"/>
  <c r="U184" i="3"/>
  <c r="T184" i="3"/>
  <c r="Q184" i="3" s="1"/>
  <c r="CB184" i="3" l="1"/>
  <c r="CD184" i="3" s="1"/>
  <c r="CY184" i="3"/>
  <c r="CC184" i="3"/>
  <c r="DW184" i="3"/>
  <c r="DX184" i="3"/>
  <c r="V184" i="3"/>
  <c r="DI184" i="3"/>
  <c r="DN184" i="3" s="1"/>
  <c r="CK184" i="3"/>
  <c r="CP184" i="3" s="1"/>
  <c r="BU184" i="3"/>
  <c r="BV184" i="3"/>
  <c r="X184" i="3" l="1"/>
  <c r="AP185" i="3" s="1"/>
  <c r="AV185" i="3" s="1"/>
  <c r="W184" i="3"/>
  <c r="AR185" i="3" s="1"/>
  <c r="DO184" i="3"/>
  <c r="DP184" i="3"/>
  <c r="AN184" i="3"/>
  <c r="CQ184" i="3"/>
  <c r="CR184" i="3"/>
  <c r="AL185" i="3"/>
  <c r="AS185" i="3" l="1"/>
  <c r="AO185" i="3"/>
  <c r="AQ184" i="3"/>
  <c r="AT184" i="3" s="1"/>
  <c r="M184" i="3"/>
  <c r="F185" i="3" s="1"/>
  <c r="L184" i="3"/>
  <c r="E185" i="3" s="1"/>
  <c r="AK185" i="3"/>
  <c r="DR185" i="3" s="1"/>
  <c r="J185" i="3"/>
  <c r="CU185" i="3"/>
  <c r="DS185" i="3"/>
  <c r="BY185" i="3"/>
  <c r="AU185" i="3"/>
  <c r="AM185" i="3"/>
  <c r="BX185" i="3" l="1"/>
  <c r="BZ185" i="3" s="1"/>
  <c r="CB185" i="3" s="1"/>
  <c r="CT185" i="3"/>
  <c r="CV185" i="3" s="1"/>
  <c r="CX185" i="3" s="1"/>
  <c r="K184" i="3"/>
  <c r="N184" i="3" s="1"/>
  <c r="I185" i="3"/>
  <c r="H184" i="3"/>
  <c r="DT185" i="3"/>
  <c r="DQ185" i="3" s="1"/>
  <c r="DV185" i="3" s="1"/>
  <c r="O185" i="3"/>
  <c r="G185" i="3"/>
  <c r="DU185" i="3"/>
  <c r="CL185" i="3"/>
  <c r="DJ185" i="3"/>
  <c r="BP185" i="3"/>
  <c r="R185" i="3"/>
  <c r="DK185" i="3"/>
  <c r="BQ185" i="3"/>
  <c r="CM185" i="3"/>
  <c r="S185" i="3"/>
  <c r="P185" i="3"/>
  <c r="CA185" i="3" l="1"/>
  <c r="CC185" i="3" s="1"/>
  <c r="CW185" i="3"/>
  <c r="CZ185" i="3" s="1"/>
  <c r="DW185" i="3"/>
  <c r="CY185" i="3"/>
  <c r="BR185" i="3"/>
  <c r="BT185" i="3" s="1"/>
  <c r="BS185" i="3"/>
  <c r="T185" i="3"/>
  <c r="Q185" i="3" s="1"/>
  <c r="U185" i="3"/>
  <c r="DM185" i="3"/>
  <c r="DL185" i="3"/>
  <c r="DX185" i="3"/>
  <c r="CO185" i="3"/>
  <c r="CN185" i="3"/>
  <c r="CD185" i="3" l="1"/>
  <c r="V185" i="3"/>
  <c r="DI185" i="3"/>
  <c r="BU185" i="3"/>
  <c r="BV185" i="3"/>
  <c r="CK185" i="3"/>
  <c r="CP185" i="3" s="1"/>
  <c r="W185" i="3" l="1"/>
  <c r="AR186" i="3" s="1"/>
  <c r="X185" i="3"/>
  <c r="AS186" i="3" s="1"/>
  <c r="DN185" i="3"/>
  <c r="DP185" i="3" s="1"/>
  <c r="CQ185" i="3"/>
  <c r="CR185" i="3"/>
  <c r="AO186" i="3"/>
  <c r="AK186" i="3"/>
  <c r="M185" i="3" l="1"/>
  <c r="AQ185" i="3"/>
  <c r="AT185" i="3" s="1"/>
  <c r="DO185" i="3"/>
  <c r="L185" i="3" s="1"/>
  <c r="AN185" i="3"/>
  <c r="AL186" i="3"/>
  <c r="CU186" i="3" s="1"/>
  <c r="AP186" i="3"/>
  <c r="AV186" i="3" s="1"/>
  <c r="BX186" i="3"/>
  <c r="DR186" i="3"/>
  <c r="CT186" i="3"/>
  <c r="F186" i="3"/>
  <c r="J186" i="3"/>
  <c r="AU186" i="3"/>
  <c r="K185" i="3" l="1"/>
  <c r="N185" i="3" s="1"/>
  <c r="I186" i="3"/>
  <c r="G186" i="3" s="1"/>
  <c r="DS186" i="3"/>
  <c r="DU186" i="3" s="1"/>
  <c r="H185" i="3"/>
  <c r="E186" i="3"/>
  <c r="DJ186" i="3" s="1"/>
  <c r="BY186" i="3"/>
  <c r="BZ186" i="3" s="1"/>
  <c r="CB186" i="3" s="1"/>
  <c r="AM186" i="3"/>
  <c r="CV186" i="3"/>
  <c r="CX186" i="3" s="1"/>
  <c r="CW186" i="3"/>
  <c r="P186" i="3"/>
  <c r="DK186" i="3"/>
  <c r="BQ186" i="3"/>
  <c r="CM186" i="3"/>
  <c r="S186" i="3"/>
  <c r="DT186" i="3" l="1"/>
  <c r="DQ186" i="3" s="1"/>
  <c r="O186" i="3"/>
  <c r="CL186" i="3"/>
  <c r="CN186" i="3" s="1"/>
  <c r="CA186" i="3"/>
  <c r="CD186" i="3" s="1"/>
  <c r="R186" i="3"/>
  <c r="T186" i="3" s="1"/>
  <c r="Q186" i="3" s="1"/>
  <c r="BP186" i="3"/>
  <c r="BR186" i="3" s="1"/>
  <c r="BT186" i="3" s="1"/>
  <c r="DV186" i="3"/>
  <c r="U186" i="3"/>
  <c r="DM186" i="3"/>
  <c r="DL186" i="3"/>
  <c r="CZ186" i="3"/>
  <c r="CY186" i="3"/>
  <c r="CO186" i="3" l="1"/>
  <c r="BS186" i="3"/>
  <c r="BV186" i="3" s="1"/>
  <c r="CC186" i="3"/>
  <c r="DW186" i="3"/>
  <c r="DX186" i="3"/>
  <c r="V186" i="3"/>
  <c r="DI186" i="3"/>
  <c r="DN186" i="3" s="1"/>
  <c r="BU186" i="3"/>
  <c r="CK186" i="3"/>
  <c r="CP186" i="3" s="1"/>
  <c r="X186" i="3" l="1"/>
  <c r="AP187" i="3" s="1"/>
  <c r="W186" i="3"/>
  <c r="AQ186" i="3" s="1"/>
  <c r="DO186" i="3"/>
  <c r="DP186" i="3"/>
  <c r="CQ186" i="3"/>
  <c r="CR186" i="3"/>
  <c r="M186" i="3" s="1"/>
  <c r="AL187" i="3"/>
  <c r="L186" i="3" l="1"/>
  <c r="I187" i="3" s="1"/>
  <c r="AS187" i="3"/>
  <c r="AR187" i="3"/>
  <c r="K186" i="3"/>
  <c r="N186" i="3" s="1"/>
  <c r="AO187" i="3"/>
  <c r="AM187" i="3" s="1"/>
  <c r="AK187" i="3"/>
  <c r="DR187" i="3" s="1"/>
  <c r="AN186" i="3"/>
  <c r="AT186" i="3"/>
  <c r="AV187" i="3"/>
  <c r="E187" i="3"/>
  <c r="DS187" i="3"/>
  <c r="BY187" i="3"/>
  <c r="CU187" i="3"/>
  <c r="F187" i="3"/>
  <c r="J187" i="3"/>
  <c r="AU187" i="3" l="1"/>
  <c r="H186" i="3"/>
  <c r="CT187" i="3"/>
  <c r="CW187" i="3" s="1"/>
  <c r="BX187" i="3"/>
  <c r="CA187" i="3" s="1"/>
  <c r="DU187" i="3"/>
  <c r="O187" i="3"/>
  <c r="G187" i="3"/>
  <c r="P187" i="3"/>
  <c r="CM187" i="3"/>
  <c r="BQ187" i="3"/>
  <c r="DK187" i="3"/>
  <c r="S187" i="3"/>
  <c r="DT187" i="3"/>
  <c r="DQ187" i="3" s="1"/>
  <c r="BP187" i="3"/>
  <c r="CL187" i="3"/>
  <c r="DJ187" i="3"/>
  <c r="R187" i="3"/>
  <c r="CV187" i="3" l="1"/>
  <c r="CX187" i="3" s="1"/>
  <c r="CZ187" i="3" s="1"/>
  <c r="BZ187" i="3"/>
  <c r="DV187" i="3"/>
  <c r="DW187" i="3" s="1"/>
  <c r="U187" i="3"/>
  <c r="T187" i="3"/>
  <c r="Q187" i="3" s="1"/>
  <c r="DM187" i="3"/>
  <c r="DL187" i="3"/>
  <c r="CO187" i="3"/>
  <c r="CN187" i="3"/>
  <c r="BS187" i="3"/>
  <c r="BR187" i="3"/>
  <c r="BT187" i="3" s="1"/>
  <c r="CB187" i="3" l="1"/>
  <c r="CD187" i="3" s="1"/>
  <c r="DX187" i="3"/>
  <c r="V187" i="3"/>
  <c r="DI187" i="3"/>
  <c r="DN187" i="3" s="1"/>
  <c r="CY187" i="3"/>
  <c r="CK187" i="3"/>
  <c r="CP187" i="3" s="1"/>
  <c r="BV187" i="3"/>
  <c r="BU187" i="3"/>
  <c r="CC187" i="3" l="1"/>
  <c r="X187" i="3"/>
  <c r="AP188" i="3" s="1"/>
  <c r="W187" i="3"/>
  <c r="AQ187" i="3" s="1"/>
  <c r="DO187" i="3"/>
  <c r="DP187" i="3"/>
  <c r="CQ187" i="3"/>
  <c r="CR187" i="3"/>
  <c r="AL188" i="3"/>
  <c r="M187" i="3" l="1"/>
  <c r="L187" i="3"/>
  <c r="I188" i="3" s="1"/>
  <c r="AS188" i="3"/>
  <c r="AR188" i="3"/>
  <c r="K187" i="3"/>
  <c r="N187" i="3" s="1"/>
  <c r="AN187" i="3"/>
  <c r="AK188" i="3"/>
  <c r="DR188" i="3" s="1"/>
  <c r="AO188" i="3"/>
  <c r="AM188" i="3" s="1"/>
  <c r="AT187" i="3"/>
  <c r="J188" i="3"/>
  <c r="F188" i="3"/>
  <c r="AV188" i="3"/>
  <c r="H187" i="3"/>
  <c r="E188" i="3"/>
  <c r="CU188" i="3"/>
  <c r="BY188" i="3"/>
  <c r="DS188" i="3"/>
  <c r="BX188" i="3" l="1"/>
  <c r="CT188" i="3"/>
  <c r="AU188" i="3"/>
  <c r="BP188" i="3"/>
  <c r="CL188" i="3"/>
  <c r="DJ188" i="3"/>
  <c r="R188" i="3"/>
  <c r="DT188" i="3"/>
  <c r="DQ188" i="3" s="1"/>
  <c r="DU188" i="3"/>
  <c r="O188" i="3"/>
  <c r="G188" i="3"/>
  <c r="CV188" i="3"/>
  <c r="CX188" i="3" s="1"/>
  <c r="CW188" i="3"/>
  <c r="BZ188" i="3"/>
  <c r="CB188" i="3" s="1"/>
  <c r="CA188" i="3"/>
  <c r="CM188" i="3"/>
  <c r="DK188" i="3"/>
  <c r="BQ188" i="3"/>
  <c r="S188" i="3"/>
  <c r="P188" i="3"/>
  <c r="DV188" i="3" l="1"/>
  <c r="CC188" i="3"/>
  <c r="CD188" i="3"/>
  <c r="U188" i="3"/>
  <c r="T188" i="3"/>
  <c r="Q188" i="3" s="1"/>
  <c r="DM188" i="3"/>
  <c r="DL188" i="3"/>
  <c r="CO188" i="3"/>
  <c r="CN188" i="3"/>
  <c r="CY188" i="3"/>
  <c r="CZ188" i="3"/>
  <c r="BS188" i="3"/>
  <c r="BR188" i="3"/>
  <c r="BT188" i="3" s="1"/>
  <c r="DW188" i="3" l="1"/>
  <c r="DX188" i="3"/>
  <c r="V188" i="3"/>
  <c r="DI188" i="3"/>
  <c r="DN188" i="3" s="1"/>
  <c r="CK188" i="3"/>
  <c r="CP188" i="3" s="1"/>
  <c r="BU188" i="3"/>
  <c r="BV188" i="3"/>
  <c r="X188" i="3" l="1"/>
  <c r="AP189" i="3" s="1"/>
  <c r="W188" i="3"/>
  <c r="AQ188" i="3" s="1"/>
  <c r="DP188" i="3"/>
  <c r="DO188" i="3"/>
  <c r="AL189" i="3"/>
  <c r="CQ188" i="3"/>
  <c r="CR188" i="3"/>
  <c r="M188" i="3" s="1"/>
  <c r="L188" i="3" l="1"/>
  <c r="I189" i="3" s="1"/>
  <c r="AS189" i="3"/>
  <c r="AR189" i="3"/>
  <c r="K188" i="3"/>
  <c r="N188" i="3" s="1"/>
  <c r="AT188" i="3"/>
  <c r="AK189" i="3"/>
  <c r="DR189" i="3" s="1"/>
  <c r="AO189" i="3"/>
  <c r="AU189" i="3" s="1"/>
  <c r="AN188" i="3"/>
  <c r="F189" i="3"/>
  <c r="J189" i="3"/>
  <c r="H188" i="3"/>
  <c r="E189" i="3"/>
  <c r="BY189" i="3"/>
  <c r="DS189" i="3"/>
  <c r="CU189" i="3"/>
  <c r="AV189" i="3"/>
  <c r="AM189" i="3" l="1"/>
  <c r="CT189" i="3"/>
  <c r="BX189" i="3"/>
  <c r="CL189" i="3"/>
  <c r="BP189" i="3"/>
  <c r="DJ189" i="3"/>
  <c r="R189" i="3"/>
  <c r="DU189" i="3"/>
  <c r="DT189" i="3"/>
  <c r="DQ189" i="3" s="1"/>
  <c r="CV189" i="3"/>
  <c r="CX189" i="3" s="1"/>
  <c r="CW189" i="3"/>
  <c r="O189" i="3"/>
  <c r="G189" i="3"/>
  <c r="CA189" i="3"/>
  <c r="BZ189" i="3"/>
  <c r="CB189" i="3" s="1"/>
  <c r="P189" i="3"/>
  <c r="CM189" i="3"/>
  <c r="DK189" i="3"/>
  <c r="BQ189" i="3"/>
  <c r="S189" i="3"/>
  <c r="DV189" i="3" l="1"/>
  <c r="CZ189" i="3"/>
  <c r="CY189" i="3"/>
  <c r="CD189" i="3"/>
  <c r="CC189" i="3"/>
  <c r="DM189" i="3"/>
  <c r="DL189" i="3"/>
  <c r="T189" i="3"/>
  <c r="Q189" i="3" s="1"/>
  <c r="U189" i="3"/>
  <c r="BR189" i="3"/>
  <c r="BT189" i="3" s="1"/>
  <c r="BS189" i="3"/>
  <c r="CO189" i="3"/>
  <c r="CN189" i="3"/>
  <c r="DX189" i="3" l="1"/>
  <c r="DW189" i="3"/>
  <c r="V189" i="3"/>
  <c r="DI189" i="3"/>
  <c r="DN189" i="3" s="1"/>
  <c r="CK189" i="3"/>
  <c r="CP189" i="3" s="1"/>
  <c r="BU189" i="3"/>
  <c r="BV189" i="3"/>
  <c r="W189" i="3" l="1"/>
  <c r="AR190" i="3" s="1"/>
  <c r="X189" i="3"/>
  <c r="AS190" i="3" s="1"/>
  <c r="DP189" i="3"/>
  <c r="DO189" i="3"/>
  <c r="CR189" i="3"/>
  <c r="CQ189" i="3"/>
  <c r="M189" i="3" l="1"/>
  <c r="AP190" i="3"/>
  <c r="AV190" i="3" s="1"/>
  <c r="AO190" i="3"/>
  <c r="AU190" i="3" s="1"/>
  <c r="AQ189" i="3"/>
  <c r="AT189" i="3" s="1"/>
  <c r="AL190" i="3"/>
  <c r="CU190" i="3" s="1"/>
  <c r="L189" i="3"/>
  <c r="E190" i="3" s="1"/>
  <c r="AK190" i="3"/>
  <c r="BX190" i="3" s="1"/>
  <c r="AN189" i="3"/>
  <c r="F190" i="3"/>
  <c r="J190" i="3"/>
  <c r="H189" i="3" l="1"/>
  <c r="AM190" i="3"/>
  <c r="CT190" i="3"/>
  <c r="CV190" i="3" s="1"/>
  <c r="DR190" i="3"/>
  <c r="BY190" i="3"/>
  <c r="CA190" i="3" s="1"/>
  <c r="DS190" i="3"/>
  <c r="DU190" i="3" s="1"/>
  <c r="K189" i="3"/>
  <c r="N189" i="3" s="1"/>
  <c r="I190" i="3"/>
  <c r="O190" i="3" s="1"/>
  <c r="BQ190" i="3"/>
  <c r="DK190" i="3"/>
  <c r="CM190" i="3"/>
  <c r="S190" i="3"/>
  <c r="P190" i="3"/>
  <c r="DJ190" i="3"/>
  <c r="BP190" i="3"/>
  <c r="CL190" i="3"/>
  <c r="R190" i="3"/>
  <c r="DT190" i="3" l="1"/>
  <c r="DQ190" i="3" s="1"/>
  <c r="DV190" i="3" s="1"/>
  <c r="BZ190" i="3"/>
  <c r="G190" i="3"/>
  <c r="CW190" i="3"/>
  <c r="CX190" i="3"/>
  <c r="CY190" i="3" s="1"/>
  <c r="BR190" i="3"/>
  <c r="BT190" i="3" s="1"/>
  <c r="BS190" i="3"/>
  <c r="DM190" i="3"/>
  <c r="DL190" i="3"/>
  <c r="CO190" i="3"/>
  <c r="CN190" i="3"/>
  <c r="U190" i="3"/>
  <c r="T190" i="3"/>
  <c r="Q190" i="3" s="1"/>
  <c r="CB190" i="3" l="1"/>
  <c r="CD190" i="3" s="1"/>
  <c r="CC190" i="3"/>
  <c r="CZ190" i="3"/>
  <c r="DX190" i="3"/>
  <c r="DW190" i="3"/>
  <c r="V190" i="3"/>
  <c r="DI190" i="3"/>
  <c r="DN190" i="3" s="1"/>
  <c r="CK190" i="3"/>
  <c r="CP190" i="3" s="1"/>
  <c r="BU190" i="3"/>
  <c r="BV190" i="3"/>
  <c r="X190" i="3" l="1"/>
  <c r="AL191" i="3" s="1"/>
  <c r="W190" i="3"/>
  <c r="AR191" i="3" s="1"/>
  <c r="DO190" i="3"/>
  <c r="DP190" i="3"/>
  <c r="CR190" i="3"/>
  <c r="CQ190" i="3"/>
  <c r="L190" i="3" s="1"/>
  <c r="I191" i="3" s="1"/>
  <c r="AS191" i="3" l="1"/>
  <c r="AP191" i="3"/>
  <c r="AV191" i="3" s="1"/>
  <c r="AQ190" i="3"/>
  <c r="M190" i="3"/>
  <c r="F191" i="3" s="1"/>
  <c r="AN190" i="3"/>
  <c r="AK191" i="3"/>
  <c r="BX191" i="3" s="1"/>
  <c r="AT190" i="3"/>
  <c r="AO191" i="3"/>
  <c r="AU191" i="3" s="1"/>
  <c r="E191" i="3"/>
  <c r="BY191" i="3"/>
  <c r="CU191" i="3"/>
  <c r="DS191" i="3"/>
  <c r="K190" i="3" l="1"/>
  <c r="N190" i="3" s="1"/>
  <c r="H190" i="3"/>
  <c r="J191" i="3"/>
  <c r="G191" i="3" s="1"/>
  <c r="DR191" i="3"/>
  <c r="DU191" i="3" s="1"/>
  <c r="CT191" i="3"/>
  <c r="CV191" i="3" s="1"/>
  <c r="CX191" i="3" s="1"/>
  <c r="AM191" i="3"/>
  <c r="CL191" i="3"/>
  <c r="BP191" i="3"/>
  <c r="DJ191" i="3"/>
  <c r="R191" i="3"/>
  <c r="P191" i="3"/>
  <c r="DK191" i="3"/>
  <c r="CM191" i="3"/>
  <c r="BQ191" i="3"/>
  <c r="S191" i="3"/>
  <c r="O191" i="3"/>
  <c r="BZ191" i="3"/>
  <c r="CB191" i="3" s="1"/>
  <c r="CA191" i="3"/>
  <c r="CW191" i="3" l="1"/>
  <c r="DT191" i="3"/>
  <c r="DQ191" i="3" s="1"/>
  <c r="DV191" i="3" s="1"/>
  <c r="DM191" i="3"/>
  <c r="DL191" i="3"/>
  <c r="CZ191" i="3"/>
  <c r="CY191" i="3"/>
  <c r="BR191" i="3"/>
  <c r="BT191" i="3" s="1"/>
  <c r="BS191" i="3"/>
  <c r="T191" i="3"/>
  <c r="Q191" i="3" s="1"/>
  <c r="U191" i="3"/>
  <c r="CD191" i="3"/>
  <c r="CC191" i="3"/>
  <c r="CN191" i="3"/>
  <c r="CO191" i="3"/>
  <c r="DX191" i="3" l="1"/>
  <c r="DW191" i="3"/>
  <c r="V191" i="3"/>
  <c r="DI191" i="3"/>
  <c r="DN191" i="3" s="1"/>
  <c r="BU191" i="3"/>
  <c r="BV191" i="3"/>
  <c r="CK191" i="3"/>
  <c r="CP191" i="3" s="1"/>
  <c r="W191" i="3" l="1"/>
  <c r="AO192" i="3" s="1"/>
  <c r="X191" i="3"/>
  <c r="AP192" i="3" s="1"/>
  <c r="AV192" i="3" s="1"/>
  <c r="DO191" i="3"/>
  <c r="DP191" i="3"/>
  <c r="CR191" i="3"/>
  <c r="CQ191" i="3"/>
  <c r="AS192" i="3" l="1"/>
  <c r="AR192" i="3"/>
  <c r="AK192" i="3"/>
  <c r="DR192" i="3" s="1"/>
  <c r="AQ191" i="3"/>
  <c r="AT191" i="3" s="1"/>
  <c r="M191" i="3"/>
  <c r="J192" i="3" s="1"/>
  <c r="L191" i="3"/>
  <c r="E192" i="3" s="1"/>
  <c r="AN191" i="3"/>
  <c r="AL192" i="3"/>
  <c r="DS192" i="3" s="1"/>
  <c r="AU192" i="3"/>
  <c r="AM192" i="3"/>
  <c r="F192" i="3" l="1"/>
  <c r="BX192" i="3"/>
  <c r="CT192" i="3"/>
  <c r="BY192" i="3"/>
  <c r="K191" i="3"/>
  <c r="I192" i="3"/>
  <c r="N191" i="3"/>
  <c r="H191" i="3"/>
  <c r="CU192" i="3"/>
  <c r="BP192" i="3"/>
  <c r="CL192" i="3"/>
  <c r="DJ192" i="3"/>
  <c r="R192" i="3"/>
  <c r="P192" i="3"/>
  <c r="O192" i="3"/>
  <c r="G192" i="3"/>
  <c r="DU192" i="3"/>
  <c r="DT192" i="3"/>
  <c r="DQ192" i="3" s="1"/>
  <c r="CM192" i="3"/>
  <c r="DK192" i="3"/>
  <c r="BQ192" i="3"/>
  <c r="S192" i="3"/>
  <c r="CA192" i="3" l="1"/>
  <c r="BZ192" i="3"/>
  <c r="CB192" i="3" s="1"/>
  <c r="CV192" i="3"/>
  <c r="CX192" i="3" s="1"/>
  <c r="CW192" i="3"/>
  <c r="DV192" i="3"/>
  <c r="CD192" i="3"/>
  <c r="CC192" i="3"/>
  <c r="DL192" i="3"/>
  <c r="DM192" i="3"/>
  <c r="T192" i="3"/>
  <c r="Q192" i="3" s="1"/>
  <c r="U192" i="3"/>
  <c r="CN192" i="3"/>
  <c r="CO192" i="3"/>
  <c r="BS192" i="3"/>
  <c r="BR192" i="3"/>
  <c r="BT192" i="3" s="1"/>
  <c r="CY192" i="3" l="1"/>
  <c r="CZ192" i="3"/>
  <c r="DX192" i="3"/>
  <c r="DW192" i="3"/>
  <c r="V192" i="3"/>
  <c r="DI192" i="3"/>
  <c r="DN192" i="3" s="1"/>
  <c r="BV192" i="3"/>
  <c r="BU192" i="3"/>
  <c r="CK192" i="3"/>
  <c r="CP192" i="3" s="1"/>
  <c r="W192" i="3" l="1"/>
  <c r="AR193" i="3" s="1"/>
  <c r="X192" i="3"/>
  <c r="AP193" i="3" s="1"/>
  <c r="DP192" i="3"/>
  <c r="DO192" i="3"/>
  <c r="CR192" i="3"/>
  <c r="M192" i="3" s="1"/>
  <c r="CQ192" i="3"/>
  <c r="AS193" i="3" l="1"/>
  <c r="AQ192" i="3"/>
  <c r="L192" i="3"/>
  <c r="E193" i="3" s="1"/>
  <c r="AK193" i="3"/>
  <c r="BX193" i="3" s="1"/>
  <c r="AO193" i="3"/>
  <c r="AU193" i="3" s="1"/>
  <c r="AN192" i="3"/>
  <c r="AT192" i="3"/>
  <c r="AL193" i="3"/>
  <c r="BY193" i="3" s="1"/>
  <c r="F193" i="3"/>
  <c r="J193" i="3"/>
  <c r="AV193" i="3"/>
  <c r="CT193" i="3" l="1"/>
  <c r="DR193" i="3"/>
  <c r="K192" i="3"/>
  <c r="N192" i="3" s="1"/>
  <c r="I193" i="3"/>
  <c r="H192" i="3"/>
  <c r="AM193" i="3"/>
  <c r="DS193" i="3"/>
  <c r="DT193" i="3" s="1"/>
  <c r="DQ193" i="3" s="1"/>
  <c r="CU193" i="3"/>
  <c r="CV193" i="3" s="1"/>
  <c r="CX193" i="3" s="1"/>
  <c r="P193" i="3"/>
  <c r="DJ193" i="3"/>
  <c r="BP193" i="3"/>
  <c r="CL193" i="3"/>
  <c r="R193" i="3"/>
  <c r="O193" i="3"/>
  <c r="G193" i="3"/>
  <c r="BQ193" i="3"/>
  <c r="DK193" i="3"/>
  <c r="CM193" i="3"/>
  <c r="S193" i="3"/>
  <c r="CA193" i="3"/>
  <c r="BZ193" i="3"/>
  <c r="CB193" i="3" s="1"/>
  <c r="DU193" i="3" l="1"/>
  <c r="CW193" i="3"/>
  <c r="DV193" i="3"/>
  <c r="BS193" i="3"/>
  <c r="BR193" i="3"/>
  <c r="BT193" i="3" s="1"/>
  <c r="U193" i="3"/>
  <c r="T193" i="3"/>
  <c r="Q193" i="3" s="1"/>
  <c r="DM193" i="3"/>
  <c r="DL193" i="3"/>
  <c r="CC193" i="3"/>
  <c r="CD193" i="3"/>
  <c r="CO193" i="3"/>
  <c r="CN193" i="3"/>
  <c r="CZ193" i="3"/>
  <c r="CY193" i="3"/>
  <c r="DW193" i="3" l="1"/>
  <c r="DX193" i="3"/>
  <c r="V193" i="3"/>
  <c r="DI193" i="3"/>
  <c r="DN193" i="3" s="1"/>
  <c r="CK193" i="3"/>
  <c r="CP193" i="3" s="1"/>
  <c r="BU193" i="3"/>
  <c r="BV193" i="3"/>
  <c r="X193" i="3" l="1"/>
  <c r="AP194" i="3" s="1"/>
  <c r="W193" i="3"/>
  <c r="AQ193" i="3" s="1"/>
  <c r="DP193" i="3"/>
  <c r="DO193" i="3"/>
  <c r="CQ193" i="3"/>
  <c r="CR193" i="3"/>
  <c r="M193" i="3" s="1"/>
  <c r="AL194" i="3"/>
  <c r="AS194" i="3" l="1"/>
  <c r="AR194" i="3"/>
  <c r="L193" i="3"/>
  <c r="AN193" i="3"/>
  <c r="AO194" i="3"/>
  <c r="AU194" i="3" s="1"/>
  <c r="AK194" i="3"/>
  <c r="DR194" i="3" s="1"/>
  <c r="AT193" i="3"/>
  <c r="F194" i="3"/>
  <c r="J194" i="3"/>
  <c r="CU194" i="3"/>
  <c r="DS194" i="3"/>
  <c r="BY194" i="3"/>
  <c r="H193" i="3"/>
  <c r="E194" i="3"/>
  <c r="AV194" i="3"/>
  <c r="AM194" i="3" l="1"/>
  <c r="K193" i="3"/>
  <c r="N193" i="3" s="1"/>
  <c r="I194" i="3"/>
  <c r="O194" i="3" s="1"/>
  <c r="CT194" i="3"/>
  <c r="BX194" i="3"/>
  <c r="CA194" i="3" s="1"/>
  <c r="CW194" i="3"/>
  <c r="CV194" i="3"/>
  <c r="CX194" i="3" s="1"/>
  <c r="BZ194" i="3"/>
  <c r="CB194" i="3" s="1"/>
  <c r="CL194" i="3"/>
  <c r="BP194" i="3"/>
  <c r="DJ194" i="3"/>
  <c r="R194" i="3"/>
  <c r="DT194" i="3"/>
  <c r="DQ194" i="3" s="1"/>
  <c r="DU194" i="3"/>
  <c r="P194" i="3"/>
  <c r="G194" i="3"/>
  <c r="CM194" i="3"/>
  <c r="BQ194" i="3"/>
  <c r="DK194" i="3"/>
  <c r="S194" i="3"/>
  <c r="DV194" i="3" l="1"/>
  <c r="DM194" i="3"/>
  <c r="DL194" i="3"/>
  <c r="BS194" i="3"/>
  <c r="BR194" i="3"/>
  <c r="BT194" i="3" s="1"/>
  <c r="CO194" i="3"/>
  <c r="CN194" i="3"/>
  <c r="CD194" i="3"/>
  <c r="CC194" i="3"/>
  <c r="CY194" i="3"/>
  <c r="CZ194" i="3"/>
  <c r="U194" i="3"/>
  <c r="T194" i="3"/>
  <c r="Q194" i="3" s="1"/>
  <c r="DX194" i="3" l="1"/>
  <c r="DW194" i="3"/>
  <c r="V194" i="3"/>
  <c r="DI194" i="3"/>
  <c r="DN194" i="3" s="1"/>
  <c r="CK194" i="3"/>
  <c r="CP194" i="3" s="1"/>
  <c r="BU194" i="3"/>
  <c r="BV194" i="3"/>
  <c r="X194" i="3" l="1"/>
  <c r="AL195" i="3" s="1"/>
  <c r="W194" i="3"/>
  <c r="AR195" i="3" s="1"/>
  <c r="DO194" i="3"/>
  <c r="DP194" i="3"/>
  <c r="CQ194" i="3"/>
  <c r="CR194" i="3"/>
  <c r="AP195" i="3"/>
  <c r="M194" i="3" l="1"/>
  <c r="L194" i="3"/>
  <c r="I195" i="3" s="1"/>
  <c r="AS195" i="3"/>
  <c r="AQ194" i="3"/>
  <c r="K194" i="3"/>
  <c r="N194" i="3" s="1"/>
  <c r="AO195" i="3"/>
  <c r="AU195" i="3" s="1"/>
  <c r="AT194" i="3"/>
  <c r="AN194" i="3"/>
  <c r="AK195" i="3"/>
  <c r="CT195" i="3" s="1"/>
  <c r="AV195" i="3"/>
  <c r="F195" i="3"/>
  <c r="J195" i="3"/>
  <c r="H194" i="3"/>
  <c r="E195" i="3"/>
  <c r="CU195" i="3"/>
  <c r="DS195" i="3"/>
  <c r="BY195" i="3"/>
  <c r="AM195" i="3" l="1"/>
  <c r="BX195" i="3"/>
  <c r="BZ195" i="3" s="1"/>
  <c r="CB195" i="3" s="1"/>
  <c r="DR195" i="3"/>
  <c r="DU195" i="3" s="1"/>
  <c r="P195" i="3"/>
  <c r="CV195" i="3"/>
  <c r="CX195" i="3" s="1"/>
  <c r="CW195" i="3"/>
  <c r="DK195" i="3"/>
  <c r="BQ195" i="3"/>
  <c r="CM195" i="3"/>
  <c r="S195" i="3"/>
  <c r="BP195" i="3"/>
  <c r="DJ195" i="3"/>
  <c r="CL195" i="3"/>
  <c r="R195" i="3"/>
  <c r="O195" i="3"/>
  <c r="G195" i="3"/>
  <c r="CA195" i="3" l="1"/>
  <c r="DT195" i="3"/>
  <c r="DQ195" i="3" s="1"/>
  <c r="DV195" i="3" s="1"/>
  <c r="DM195" i="3"/>
  <c r="DL195" i="3"/>
  <c r="CO195" i="3"/>
  <c r="CN195" i="3"/>
  <c r="BS195" i="3"/>
  <c r="BR195" i="3"/>
  <c r="BT195" i="3" s="1"/>
  <c r="T195" i="3"/>
  <c r="Q195" i="3" s="1"/>
  <c r="U195" i="3"/>
  <c r="CC195" i="3"/>
  <c r="CD195" i="3"/>
  <c r="CY195" i="3"/>
  <c r="CZ195" i="3"/>
  <c r="DX195" i="3" l="1"/>
  <c r="DW195" i="3"/>
  <c r="V195" i="3"/>
  <c r="DI195" i="3"/>
  <c r="DN195" i="3" s="1"/>
  <c r="BU195" i="3"/>
  <c r="BV195" i="3"/>
  <c r="CK195" i="3"/>
  <c r="CP195" i="3" s="1"/>
  <c r="X195" i="3" l="1"/>
  <c r="AL196" i="3" s="1"/>
  <c r="W195" i="3"/>
  <c r="AR196" i="3" s="1"/>
  <c r="DP195" i="3"/>
  <c r="DO195" i="3"/>
  <c r="CR195" i="3"/>
  <c r="CQ195" i="3"/>
  <c r="M195" i="3" l="1"/>
  <c r="J196" i="3" s="1"/>
  <c r="P196" i="3" s="1"/>
  <c r="AS196" i="3"/>
  <c r="AP196" i="3"/>
  <c r="AV196" i="3" s="1"/>
  <c r="AQ195" i="3"/>
  <c r="AT195" i="3" s="1"/>
  <c r="L195" i="3"/>
  <c r="E196" i="3" s="1"/>
  <c r="AO196" i="3"/>
  <c r="AU196" i="3" s="1"/>
  <c r="AK196" i="3"/>
  <c r="BX196" i="3" s="1"/>
  <c r="AN195" i="3"/>
  <c r="DS196" i="3"/>
  <c r="CU196" i="3"/>
  <c r="BY196" i="3"/>
  <c r="K195" i="3" l="1"/>
  <c r="N195" i="3" s="1"/>
  <c r="I196" i="3"/>
  <c r="O196" i="3" s="1"/>
  <c r="AM196" i="3"/>
  <c r="F196" i="3"/>
  <c r="S196" i="3" s="1"/>
  <c r="DR196" i="3"/>
  <c r="DT196" i="3" s="1"/>
  <c r="DQ196" i="3" s="1"/>
  <c r="CT196" i="3"/>
  <c r="CW196" i="3" s="1"/>
  <c r="H195" i="3"/>
  <c r="BZ196" i="3"/>
  <c r="CB196" i="3" s="1"/>
  <c r="CA196" i="3"/>
  <c r="DJ196" i="3"/>
  <c r="CL196" i="3"/>
  <c r="BP196" i="3"/>
  <c r="R196" i="3"/>
  <c r="CM196" i="3"/>
  <c r="DK196" i="3"/>
  <c r="G196" i="3"/>
  <c r="BQ196" i="3" l="1"/>
  <c r="BR196" i="3" s="1"/>
  <c r="BT196" i="3" s="1"/>
  <c r="CV196" i="3"/>
  <c r="CX196" i="3" s="1"/>
  <c r="CY196" i="3" s="1"/>
  <c r="DU196" i="3"/>
  <c r="DV196" i="3"/>
  <c r="T196" i="3"/>
  <c r="Q196" i="3" s="1"/>
  <c r="U196" i="3"/>
  <c r="CO196" i="3"/>
  <c r="CN196" i="3"/>
  <c r="DL196" i="3"/>
  <c r="DM196" i="3"/>
  <c r="CC196" i="3"/>
  <c r="CD196" i="3"/>
  <c r="BS196" i="3" l="1"/>
  <c r="CZ196" i="3"/>
  <c r="DW196" i="3"/>
  <c r="DX196" i="3"/>
  <c r="V196" i="3"/>
  <c r="DI196" i="3"/>
  <c r="DN196" i="3" s="1"/>
  <c r="BV196" i="3"/>
  <c r="BU196" i="3"/>
  <c r="CK196" i="3"/>
  <c r="CP196" i="3" s="1"/>
  <c r="X196" i="3" l="1"/>
  <c r="AP197" i="3" s="1"/>
  <c r="W196" i="3"/>
  <c r="DP196" i="3"/>
  <c r="DO196" i="3"/>
  <c r="CR196" i="3"/>
  <c r="CQ196" i="3"/>
  <c r="M196" i="3" l="1"/>
  <c r="J197" i="3" s="1"/>
  <c r="AS197" i="3"/>
  <c r="AQ196" i="3"/>
  <c r="AT196" i="3" s="1"/>
  <c r="AR197" i="3"/>
  <c r="L196" i="3"/>
  <c r="E197" i="3" s="1"/>
  <c r="AL197" i="3"/>
  <c r="CU197" i="3" s="1"/>
  <c r="AK197" i="3"/>
  <c r="CT197" i="3" s="1"/>
  <c r="AO197" i="3"/>
  <c r="AM197" i="3" s="1"/>
  <c r="AN196" i="3"/>
  <c r="AV197" i="3"/>
  <c r="F197" i="3" l="1"/>
  <c r="BQ197" i="3" s="1"/>
  <c r="BY197" i="3"/>
  <c r="DS197" i="3"/>
  <c r="K196" i="3"/>
  <c r="N196" i="3" s="1"/>
  <c r="I197" i="3"/>
  <c r="O197" i="3" s="1"/>
  <c r="H196" i="3"/>
  <c r="AU197" i="3"/>
  <c r="BX197" i="3"/>
  <c r="DR197" i="3"/>
  <c r="CW197" i="3"/>
  <c r="CV197" i="3"/>
  <c r="CX197" i="3" s="1"/>
  <c r="CL197" i="3"/>
  <c r="BP197" i="3"/>
  <c r="DJ197" i="3"/>
  <c r="R197" i="3"/>
  <c r="P197" i="3"/>
  <c r="DK197" i="3" l="1"/>
  <c r="CM197" i="3"/>
  <c r="S197" i="3"/>
  <c r="U197" i="3" s="1"/>
  <c r="DT197" i="3"/>
  <c r="DQ197" i="3" s="1"/>
  <c r="DV197" i="3" s="1"/>
  <c r="BZ197" i="3"/>
  <c r="CB197" i="3" s="1"/>
  <c r="G197" i="3"/>
  <c r="CA197" i="3"/>
  <c r="DU197" i="3"/>
  <c r="DL197" i="3"/>
  <c r="DM197" i="3"/>
  <c r="BS197" i="3"/>
  <c r="BR197" i="3"/>
  <c r="BT197" i="3" s="1"/>
  <c r="CO197" i="3"/>
  <c r="CN197" i="3"/>
  <c r="T197" i="3"/>
  <c r="Q197" i="3" s="1"/>
  <c r="CY197" i="3"/>
  <c r="CZ197" i="3"/>
  <c r="CC197" i="3" l="1"/>
  <c r="CD197" i="3"/>
  <c r="DX197" i="3"/>
  <c r="DW197" i="3"/>
  <c r="V197" i="3"/>
  <c r="DI197" i="3"/>
  <c r="DN197" i="3" s="1"/>
  <c r="BU197" i="3"/>
  <c r="BV197" i="3"/>
  <c r="CK197" i="3"/>
  <c r="CP197" i="3" s="1"/>
  <c r="W197" i="3" l="1"/>
  <c r="X197" i="3"/>
  <c r="DP197" i="3"/>
  <c r="DO197" i="3"/>
  <c r="AO198" i="3"/>
  <c r="CQ197" i="3"/>
  <c r="L197" i="3" s="1"/>
  <c r="I198" i="3" s="1"/>
  <c r="CR197" i="3"/>
  <c r="M197" i="3" s="1"/>
  <c r="AL198" i="3" l="1"/>
  <c r="DS198" i="3" s="1"/>
  <c r="AS198" i="3"/>
  <c r="AQ197" i="3"/>
  <c r="AR198" i="3"/>
  <c r="K197" i="3"/>
  <c r="N197" i="3" s="1"/>
  <c r="AK198" i="3"/>
  <c r="CT198" i="3" s="1"/>
  <c r="AN197" i="3"/>
  <c r="AT197" i="3"/>
  <c r="AP198" i="3"/>
  <c r="AM198" i="3" s="1"/>
  <c r="J198" i="3"/>
  <c r="F198" i="3"/>
  <c r="AU198" i="3"/>
  <c r="BY198" i="3"/>
  <c r="CU198" i="3"/>
  <c r="DR198" i="3" l="1"/>
  <c r="DU198" i="3" s="1"/>
  <c r="BX198" i="3"/>
  <c r="BZ198" i="3" s="1"/>
  <c r="CB198" i="3" s="1"/>
  <c r="AV198" i="3"/>
  <c r="H197" i="3"/>
  <c r="O198" i="3"/>
  <c r="E198" i="3"/>
  <c r="CL198" i="3" s="1"/>
  <c r="CV198" i="3"/>
  <c r="CX198" i="3" s="1"/>
  <c r="CW198" i="3"/>
  <c r="CM198" i="3"/>
  <c r="BQ198" i="3"/>
  <c r="DK198" i="3"/>
  <c r="S198" i="3"/>
  <c r="P198" i="3"/>
  <c r="DT198" i="3" l="1"/>
  <c r="DQ198" i="3" s="1"/>
  <c r="CA198" i="3"/>
  <c r="R198" i="3"/>
  <c r="T198" i="3" s="1"/>
  <c r="Q198" i="3" s="1"/>
  <c r="DJ198" i="3"/>
  <c r="DL198" i="3" s="1"/>
  <c r="DI198" i="3" s="1"/>
  <c r="DN198" i="3" s="1"/>
  <c r="G198" i="3"/>
  <c r="BP198" i="3"/>
  <c r="BR198" i="3" s="1"/>
  <c r="BT198" i="3" s="1"/>
  <c r="CO198" i="3"/>
  <c r="DV198" i="3"/>
  <c r="CZ198" i="3"/>
  <c r="CY198" i="3"/>
  <c r="CD198" i="3"/>
  <c r="CC198" i="3"/>
  <c r="CN198" i="3"/>
  <c r="U198" i="3" l="1"/>
  <c r="DM198" i="3"/>
  <c r="DP198" i="3" s="1"/>
  <c r="BS198" i="3"/>
  <c r="BV198" i="3" s="1"/>
  <c r="DW198" i="3"/>
  <c r="DX198" i="3"/>
  <c r="V198" i="3"/>
  <c r="BU198" i="3"/>
  <c r="DO198" i="3"/>
  <c r="CK198" i="3"/>
  <c r="CP198" i="3" s="1"/>
  <c r="W198" i="3" l="1"/>
  <c r="X198" i="3"/>
  <c r="AL199" i="3" s="1"/>
  <c r="AK199" i="3"/>
  <c r="CQ198" i="3"/>
  <c r="CR198" i="3"/>
  <c r="M198" i="3" s="1"/>
  <c r="AS199" i="3" l="1"/>
  <c r="AQ198" i="3"/>
  <c r="AR199" i="3"/>
  <c r="L198" i="3"/>
  <c r="H198" i="3" s="1"/>
  <c r="AO199" i="3"/>
  <c r="AU199" i="3" s="1"/>
  <c r="AP199" i="3"/>
  <c r="AN198" i="3"/>
  <c r="AT198" i="3"/>
  <c r="J199" i="3"/>
  <c r="F199" i="3"/>
  <c r="DS199" i="3"/>
  <c r="CU199" i="3"/>
  <c r="BY199" i="3"/>
  <c r="BX199" i="3"/>
  <c r="CT199" i="3"/>
  <c r="DR199" i="3"/>
  <c r="AM199" i="3" l="1"/>
  <c r="E199" i="3"/>
  <c r="CL199" i="3" s="1"/>
  <c r="K198" i="3"/>
  <c r="N198" i="3" s="1"/>
  <c r="I199" i="3"/>
  <c r="O199" i="3" s="1"/>
  <c r="AV199" i="3"/>
  <c r="G199" i="3"/>
  <c r="DU199" i="3"/>
  <c r="DT199" i="3"/>
  <c r="DQ199" i="3" s="1"/>
  <c r="BZ199" i="3"/>
  <c r="CB199" i="3" s="1"/>
  <c r="CA199" i="3"/>
  <c r="DK199" i="3"/>
  <c r="BQ199" i="3"/>
  <c r="CM199" i="3"/>
  <c r="S199" i="3"/>
  <c r="CW199" i="3"/>
  <c r="CV199" i="3"/>
  <c r="CX199" i="3" s="1"/>
  <c r="BP199" i="3"/>
  <c r="DJ199" i="3"/>
  <c r="R199" i="3"/>
  <c r="P199" i="3"/>
  <c r="DV199" i="3" l="1"/>
  <c r="DM199" i="3"/>
  <c r="DL199" i="3"/>
  <c r="CC199" i="3"/>
  <c r="CD199" i="3"/>
  <c r="BS199" i="3"/>
  <c r="BR199" i="3"/>
  <c r="BT199" i="3" s="1"/>
  <c r="CZ199" i="3"/>
  <c r="CY199" i="3"/>
  <c r="U199" i="3"/>
  <c r="T199" i="3"/>
  <c r="Q199" i="3" s="1"/>
  <c r="CO199" i="3"/>
  <c r="CN199" i="3"/>
  <c r="DX199" i="3" l="1"/>
  <c r="DW199" i="3"/>
  <c r="V199" i="3"/>
  <c r="DI199" i="3"/>
  <c r="DN199" i="3" s="1"/>
  <c r="BV199" i="3"/>
  <c r="BU199" i="3"/>
  <c r="CK199" i="3"/>
  <c r="CP199" i="3" s="1"/>
  <c r="X199" i="3" l="1"/>
  <c r="AL200" i="3" s="1"/>
  <c r="W199" i="3"/>
  <c r="AQ199" i="3" s="1"/>
  <c r="DP199" i="3"/>
  <c r="DO199" i="3"/>
  <c r="CQ199" i="3"/>
  <c r="CR199" i="3"/>
  <c r="M199" i="3" s="1"/>
  <c r="AP200" i="3"/>
  <c r="AV200" i="3" s="1"/>
  <c r="AS200" i="3" l="1"/>
  <c r="AR200" i="3"/>
  <c r="L199" i="3"/>
  <c r="I200" i="3" s="1"/>
  <c r="AN199" i="3"/>
  <c r="AT199" i="3"/>
  <c r="AK200" i="3"/>
  <c r="CT200" i="3" s="1"/>
  <c r="AO200" i="3"/>
  <c r="AM200" i="3" s="1"/>
  <c r="CU200" i="3"/>
  <c r="BY200" i="3"/>
  <c r="DS200" i="3"/>
  <c r="F200" i="3"/>
  <c r="J200" i="3"/>
  <c r="K199" i="3" l="1"/>
  <c r="N199" i="3" s="1"/>
  <c r="DR200" i="3"/>
  <c r="DU200" i="3" s="1"/>
  <c r="O200" i="3"/>
  <c r="E200" i="3"/>
  <c r="BP200" i="3" s="1"/>
  <c r="H199" i="3"/>
  <c r="AU200" i="3"/>
  <c r="BX200" i="3"/>
  <c r="CA200" i="3" s="1"/>
  <c r="P200" i="3"/>
  <c r="CW200" i="3"/>
  <c r="CV200" i="3"/>
  <c r="CX200" i="3" s="1"/>
  <c r="CM200" i="3"/>
  <c r="DK200" i="3"/>
  <c r="BQ200" i="3"/>
  <c r="S200" i="3"/>
  <c r="DT200" i="3" l="1"/>
  <c r="DQ200" i="3" s="1"/>
  <c r="G200" i="3"/>
  <c r="DJ200" i="3"/>
  <c r="R200" i="3"/>
  <c r="T200" i="3" s="1"/>
  <c r="Q200" i="3" s="1"/>
  <c r="CL200" i="3"/>
  <c r="CN200" i="3" s="1"/>
  <c r="BZ200" i="3"/>
  <c r="DV200" i="3"/>
  <c r="U200" i="3"/>
  <c r="CZ200" i="3"/>
  <c r="CY200" i="3"/>
  <c r="BR200" i="3"/>
  <c r="BT200" i="3" s="1"/>
  <c r="BS200" i="3"/>
  <c r="DL200" i="3"/>
  <c r="DM200" i="3"/>
  <c r="CB200" i="3" l="1"/>
  <c r="CD200" i="3" s="1"/>
  <c r="CC200" i="3"/>
  <c r="CO200" i="3"/>
  <c r="DW200" i="3"/>
  <c r="DX200" i="3"/>
  <c r="V200" i="3"/>
  <c r="DI200" i="3"/>
  <c r="DN200" i="3" s="1"/>
  <c r="BU200" i="3"/>
  <c r="BV200" i="3"/>
  <c r="CK200" i="3"/>
  <c r="CP200" i="3" s="1"/>
  <c r="W200" i="3" l="1"/>
  <c r="AR201" i="3" s="1"/>
  <c r="X200" i="3"/>
  <c r="AS201" i="3" s="1"/>
  <c r="DO200" i="3"/>
  <c r="DP200" i="3"/>
  <c r="CQ200" i="3"/>
  <c r="CR200" i="3"/>
  <c r="AO201" i="3"/>
  <c r="M200" i="3" l="1"/>
  <c r="AK201" i="3"/>
  <c r="DR201" i="3" s="1"/>
  <c r="AQ200" i="3"/>
  <c r="AT200" i="3" s="1"/>
  <c r="L200" i="3"/>
  <c r="E201" i="3" s="1"/>
  <c r="AL201" i="3"/>
  <c r="CU201" i="3" s="1"/>
  <c r="AP201" i="3"/>
  <c r="AV201" i="3" s="1"/>
  <c r="AN200" i="3"/>
  <c r="F201" i="3"/>
  <c r="J201" i="3"/>
  <c r="AU201" i="3"/>
  <c r="BX201" i="3"/>
  <c r="CT201" i="3"/>
  <c r="DS201" i="3" l="1"/>
  <c r="DT201" i="3" s="1"/>
  <c r="DQ201" i="3" s="1"/>
  <c r="BY201" i="3"/>
  <c r="BZ201" i="3" s="1"/>
  <c r="CB201" i="3" s="1"/>
  <c r="K200" i="3"/>
  <c r="N200" i="3" s="1"/>
  <c r="I201" i="3"/>
  <c r="G201" i="3" s="1"/>
  <c r="H200" i="3"/>
  <c r="AM201" i="3"/>
  <c r="CW201" i="3"/>
  <c r="CV201" i="3"/>
  <c r="CX201" i="3" s="1"/>
  <c r="DJ201" i="3"/>
  <c r="BP201" i="3"/>
  <c r="CL201" i="3"/>
  <c r="R201" i="3"/>
  <c r="CA201" i="3"/>
  <c r="P201" i="3"/>
  <c r="BQ201" i="3"/>
  <c r="DK201" i="3"/>
  <c r="CM201" i="3"/>
  <c r="S201" i="3"/>
  <c r="DU201" i="3" l="1"/>
  <c r="O201" i="3"/>
  <c r="DV201" i="3"/>
  <c r="CC201" i="3"/>
  <c r="CD201" i="3"/>
  <c r="U201" i="3"/>
  <c r="T201" i="3"/>
  <c r="Q201" i="3" s="1"/>
  <c r="CO201" i="3"/>
  <c r="CN201" i="3"/>
  <c r="BS201" i="3"/>
  <c r="BR201" i="3"/>
  <c r="BT201" i="3" s="1"/>
  <c r="DM201" i="3"/>
  <c r="DL201" i="3"/>
  <c r="CY201" i="3"/>
  <c r="CZ201" i="3"/>
  <c r="DW201" i="3" l="1"/>
  <c r="DX201" i="3"/>
  <c r="V201" i="3"/>
  <c r="DI201" i="3"/>
  <c r="DN201" i="3" s="1"/>
  <c r="CK201" i="3"/>
  <c r="CP201" i="3" s="1"/>
  <c r="BV201" i="3"/>
  <c r="BU201" i="3"/>
  <c r="X201" i="3" l="1"/>
  <c r="AP202" i="3" s="1"/>
  <c r="W201" i="3"/>
  <c r="AQ201" i="3" s="1"/>
  <c r="DO201" i="3"/>
  <c r="DP201" i="3"/>
  <c r="CQ201" i="3"/>
  <c r="CR201" i="3"/>
  <c r="M201" i="3" l="1"/>
  <c r="AS202" i="3"/>
  <c r="AL202" i="3"/>
  <c r="DS202" i="3" s="1"/>
  <c r="AR202" i="3"/>
  <c r="L201" i="3"/>
  <c r="H201" i="3" s="1"/>
  <c r="AT201" i="3"/>
  <c r="AK202" i="3"/>
  <c r="BX202" i="3" s="1"/>
  <c r="AO202" i="3"/>
  <c r="AM202" i="3" s="1"/>
  <c r="AN201" i="3"/>
  <c r="F202" i="3"/>
  <c r="J202" i="3"/>
  <c r="AV202" i="3"/>
  <c r="BY202" i="3" l="1"/>
  <c r="CU202" i="3"/>
  <c r="E202" i="3"/>
  <c r="K201" i="3"/>
  <c r="N201" i="3" s="1"/>
  <c r="I202" i="3"/>
  <c r="O202" i="3" s="1"/>
  <c r="AU202" i="3"/>
  <c r="DR202" i="3"/>
  <c r="DT202" i="3" s="1"/>
  <c r="DQ202" i="3" s="1"/>
  <c r="CT202" i="3"/>
  <c r="CW202" i="3" s="1"/>
  <c r="CA202" i="3"/>
  <c r="BZ202" i="3"/>
  <c r="CB202" i="3" s="1"/>
  <c r="P202" i="3"/>
  <c r="BP202" i="3"/>
  <c r="DJ202" i="3"/>
  <c r="CL202" i="3"/>
  <c r="R202" i="3"/>
  <c r="CM202" i="3"/>
  <c r="BQ202" i="3"/>
  <c r="DK202" i="3"/>
  <c r="S202" i="3"/>
  <c r="G202" i="3" l="1"/>
  <c r="CV202" i="3"/>
  <c r="CX202" i="3" s="1"/>
  <c r="DU202" i="3"/>
  <c r="DV202" i="3"/>
  <c r="BS202" i="3"/>
  <c r="BR202" i="3"/>
  <c r="BT202" i="3" s="1"/>
  <c r="CY202" i="3"/>
  <c r="CZ202" i="3"/>
  <c r="CC202" i="3"/>
  <c r="CD202" i="3"/>
  <c r="T202" i="3"/>
  <c r="Q202" i="3" s="1"/>
  <c r="U202" i="3"/>
  <c r="DM202" i="3"/>
  <c r="DL202" i="3"/>
  <c r="CO202" i="3"/>
  <c r="CN202" i="3"/>
  <c r="DX202" i="3" l="1"/>
  <c r="DW202" i="3"/>
  <c r="V202" i="3"/>
  <c r="DI202" i="3"/>
  <c r="DN202" i="3" s="1"/>
  <c r="CK202" i="3"/>
  <c r="CP202" i="3" s="1"/>
  <c r="BV202" i="3"/>
  <c r="BU202" i="3"/>
  <c r="W202" i="3" l="1"/>
  <c r="AR203" i="3" s="1"/>
  <c r="X202" i="3"/>
  <c r="AS203" i="3" s="1"/>
  <c r="DP202" i="3"/>
  <c r="DO202" i="3"/>
  <c r="CR202" i="3"/>
  <c r="CQ202" i="3"/>
  <c r="M202" i="3" l="1"/>
  <c r="AO203" i="3"/>
  <c r="AU203" i="3" s="1"/>
  <c r="AQ202" i="3"/>
  <c r="AK203" i="3"/>
  <c r="CT203" i="3" s="1"/>
  <c r="L202" i="3"/>
  <c r="H202" i="3" s="1"/>
  <c r="AN202" i="3"/>
  <c r="AT202" i="3"/>
  <c r="AL203" i="3"/>
  <c r="BY203" i="3" s="1"/>
  <c r="AP203" i="3"/>
  <c r="AV203" i="3" s="1"/>
  <c r="F203" i="3"/>
  <c r="J203" i="3"/>
  <c r="E203" i="3" l="1"/>
  <c r="BX203" i="3"/>
  <c r="CA203" i="3" s="1"/>
  <c r="DR203" i="3"/>
  <c r="S203" i="3"/>
  <c r="K202" i="3"/>
  <c r="N202" i="3" s="1"/>
  <c r="I203" i="3"/>
  <c r="O203" i="3" s="1"/>
  <c r="DS203" i="3"/>
  <c r="DU203" i="3" s="1"/>
  <c r="CU203" i="3"/>
  <c r="CV203" i="3" s="1"/>
  <c r="CX203" i="3" s="1"/>
  <c r="AM203" i="3"/>
  <c r="P203" i="3"/>
  <c r="CM203" i="3"/>
  <c r="BQ203" i="3"/>
  <c r="DK203" i="3"/>
  <c r="CL203" i="3"/>
  <c r="DJ203" i="3"/>
  <c r="BP203" i="3"/>
  <c r="R203" i="3"/>
  <c r="BZ203" i="3" l="1"/>
  <c r="CB203" i="3" s="1"/>
  <c r="G203" i="3"/>
  <c r="DT203" i="3"/>
  <c r="DQ203" i="3" s="1"/>
  <c r="DV203" i="3" s="1"/>
  <c r="CW203" i="3"/>
  <c r="CZ203" i="3" s="1"/>
  <c r="DL203" i="3"/>
  <c r="DM203" i="3"/>
  <c r="BS203" i="3"/>
  <c r="BR203" i="3"/>
  <c r="BT203" i="3" s="1"/>
  <c r="CO203" i="3"/>
  <c r="CN203" i="3"/>
  <c r="U203" i="3"/>
  <c r="T203" i="3"/>
  <c r="Q203" i="3" s="1"/>
  <c r="CD203" i="3"/>
  <c r="CC203" i="3"/>
  <c r="CY203" i="3" l="1"/>
  <c r="DW203" i="3"/>
  <c r="DX203" i="3"/>
  <c r="V203" i="3"/>
  <c r="DI203" i="3"/>
  <c r="DN203" i="3" s="1"/>
  <c r="BU203" i="3"/>
  <c r="BV203" i="3"/>
  <c r="CK203" i="3"/>
  <c r="CP203" i="3" s="1"/>
  <c r="W203" i="3" l="1"/>
  <c r="AR204" i="3" s="1"/>
  <c r="X203" i="3"/>
  <c r="AS204" i="3" s="1"/>
  <c r="DP203" i="3"/>
  <c r="DO203" i="3"/>
  <c r="CR203" i="3"/>
  <c r="CQ203" i="3"/>
  <c r="AQ203" i="3" l="1"/>
  <c r="AN203" i="3"/>
  <c r="M203" i="3"/>
  <c r="F204" i="3" s="1"/>
  <c r="L203" i="3"/>
  <c r="E204" i="3" s="1"/>
  <c r="AK204" i="3"/>
  <c r="BX204" i="3" s="1"/>
  <c r="AL204" i="3"/>
  <c r="DS204" i="3" s="1"/>
  <c r="AP204" i="3"/>
  <c r="AV204" i="3" s="1"/>
  <c r="AT203" i="3"/>
  <c r="AO204" i="3"/>
  <c r="CT204" i="3" l="1"/>
  <c r="DR204" i="3"/>
  <c r="DU204" i="3" s="1"/>
  <c r="AM204" i="3"/>
  <c r="H203" i="3"/>
  <c r="J204" i="3"/>
  <c r="P204" i="3" s="1"/>
  <c r="K203" i="3"/>
  <c r="N203" i="3" s="1"/>
  <c r="I204" i="3"/>
  <c r="O204" i="3" s="1"/>
  <c r="BY204" i="3"/>
  <c r="CA204" i="3" s="1"/>
  <c r="CU204" i="3"/>
  <c r="CV204" i="3" s="1"/>
  <c r="CX204" i="3" s="1"/>
  <c r="AU204" i="3"/>
  <c r="DJ204" i="3"/>
  <c r="BP204" i="3"/>
  <c r="CL204" i="3"/>
  <c r="R204" i="3"/>
  <c r="DK204" i="3"/>
  <c r="BQ204" i="3"/>
  <c r="CM204" i="3"/>
  <c r="S204" i="3"/>
  <c r="DT204" i="3" l="1"/>
  <c r="DQ204" i="3" s="1"/>
  <c r="DV204" i="3" s="1"/>
  <c r="BZ204" i="3"/>
  <c r="G204" i="3"/>
  <c r="CW204" i="3"/>
  <c r="CY204" i="3" s="1"/>
  <c r="T204" i="3"/>
  <c r="Q204" i="3" s="1"/>
  <c r="U204" i="3"/>
  <c r="CO204" i="3"/>
  <c r="CN204" i="3"/>
  <c r="BR204" i="3"/>
  <c r="BT204" i="3" s="1"/>
  <c r="BS204" i="3"/>
  <c r="DL204" i="3"/>
  <c r="DM204" i="3"/>
  <c r="CB204" i="3" l="1"/>
  <c r="CD204" i="3" s="1"/>
  <c r="CC204" i="3"/>
  <c r="CZ204" i="3"/>
  <c r="DX204" i="3"/>
  <c r="DW204" i="3"/>
  <c r="V204" i="3"/>
  <c r="DI204" i="3"/>
  <c r="DN204" i="3" s="1"/>
  <c r="CK204" i="3"/>
  <c r="CP204" i="3" s="1"/>
  <c r="BV204" i="3"/>
  <c r="BU204" i="3"/>
  <c r="X204" i="3" l="1"/>
  <c r="AP205" i="3" s="1"/>
  <c r="W204" i="3"/>
  <c r="DP204" i="3"/>
  <c r="DO204" i="3"/>
  <c r="CQ204" i="3"/>
  <c r="CR204" i="3"/>
  <c r="M204" i="3" s="1"/>
  <c r="AS205" i="3" l="1"/>
  <c r="AQ204" i="3"/>
  <c r="AT204" i="3" s="1"/>
  <c r="AR205" i="3"/>
  <c r="AL205" i="3"/>
  <c r="CU205" i="3" s="1"/>
  <c r="L204" i="3"/>
  <c r="AK205" i="3"/>
  <c r="BX205" i="3" s="1"/>
  <c r="AO205" i="3"/>
  <c r="AM205" i="3" s="1"/>
  <c r="AN204" i="3"/>
  <c r="J205" i="3"/>
  <c r="F205" i="3"/>
  <c r="AV205" i="3"/>
  <c r="BY205" i="3" l="1"/>
  <c r="BZ205" i="3" s="1"/>
  <c r="CB205" i="3" s="1"/>
  <c r="DS205" i="3"/>
  <c r="K204" i="3"/>
  <c r="N204" i="3" s="1"/>
  <c r="I205" i="3"/>
  <c r="O205" i="3" s="1"/>
  <c r="E205" i="3"/>
  <c r="DJ205" i="3" s="1"/>
  <c r="H204" i="3"/>
  <c r="DR205" i="3"/>
  <c r="DU205" i="3" s="1"/>
  <c r="CT205" i="3"/>
  <c r="CW205" i="3" s="1"/>
  <c r="AU205" i="3"/>
  <c r="DK205" i="3"/>
  <c r="BQ205" i="3"/>
  <c r="CM205" i="3"/>
  <c r="S205" i="3"/>
  <c r="P205" i="3"/>
  <c r="CA205" i="3" l="1"/>
  <c r="G205" i="3"/>
  <c r="BP205" i="3"/>
  <c r="CV205" i="3"/>
  <c r="CX205" i="3" s="1"/>
  <c r="CZ205" i="3" s="1"/>
  <c r="DT205" i="3"/>
  <c r="DQ205" i="3" s="1"/>
  <c r="DV205" i="3" s="1"/>
  <c r="R205" i="3"/>
  <c r="T205" i="3" s="1"/>
  <c r="Q205" i="3" s="1"/>
  <c r="CL205" i="3"/>
  <c r="CN205" i="3" s="1"/>
  <c r="CC205" i="3"/>
  <c r="CD205" i="3"/>
  <c r="DM205" i="3"/>
  <c r="DL205" i="3"/>
  <c r="BS205" i="3"/>
  <c r="BR205" i="3"/>
  <c r="BT205" i="3" s="1"/>
  <c r="U205" i="3" l="1"/>
  <c r="CY205" i="3"/>
  <c r="CO205" i="3"/>
  <c r="DW205" i="3"/>
  <c r="DX205" i="3"/>
  <c r="V205" i="3"/>
  <c r="DI205" i="3"/>
  <c r="DN205" i="3" s="1"/>
  <c r="BV205" i="3"/>
  <c r="BU205" i="3"/>
  <c r="CK205" i="3"/>
  <c r="CP205" i="3" s="1"/>
  <c r="W205" i="3" l="1"/>
  <c r="AR206" i="3" s="1"/>
  <c r="X205" i="3"/>
  <c r="AS206" i="3" s="1"/>
  <c r="DP205" i="3"/>
  <c r="DO205" i="3"/>
  <c r="CR205" i="3"/>
  <c r="CQ205" i="3"/>
  <c r="L205" i="3" l="1"/>
  <c r="I206" i="3" s="1"/>
  <c r="AK206" i="3"/>
  <c r="CT206" i="3" s="1"/>
  <c r="AQ205" i="3"/>
  <c r="AT205" i="3" s="1"/>
  <c r="M205" i="3"/>
  <c r="J206" i="3" s="1"/>
  <c r="AO206" i="3"/>
  <c r="AU206" i="3" s="1"/>
  <c r="AP206" i="3"/>
  <c r="AV206" i="3" s="1"/>
  <c r="AL206" i="3"/>
  <c r="CU206" i="3" s="1"/>
  <c r="AN205" i="3"/>
  <c r="BX206" i="3" l="1"/>
  <c r="DR206" i="3"/>
  <c r="E206" i="3"/>
  <c r="H205" i="3"/>
  <c r="K205" i="3"/>
  <c r="N205" i="3" s="1"/>
  <c r="F206" i="3"/>
  <c r="DK206" i="3" s="1"/>
  <c r="AM206" i="3"/>
  <c r="DS206" i="3"/>
  <c r="DT206" i="3" s="1"/>
  <c r="DQ206" i="3" s="1"/>
  <c r="BY206" i="3"/>
  <c r="CA206" i="3" s="1"/>
  <c r="P206" i="3"/>
  <c r="O206" i="3"/>
  <c r="G206" i="3"/>
  <c r="BP206" i="3"/>
  <c r="CL206" i="3"/>
  <c r="DJ206" i="3"/>
  <c r="R206" i="3"/>
  <c r="CW206" i="3"/>
  <c r="CV206" i="3"/>
  <c r="CX206" i="3" s="1"/>
  <c r="DU206" i="3" l="1"/>
  <c r="S206" i="3"/>
  <c r="T206" i="3" s="1"/>
  <c r="Q206" i="3" s="1"/>
  <c r="CM206" i="3"/>
  <c r="CO206" i="3" s="1"/>
  <c r="BQ206" i="3"/>
  <c r="BR206" i="3" s="1"/>
  <c r="BT206" i="3" s="1"/>
  <c r="BZ206" i="3"/>
  <c r="DV206" i="3"/>
  <c r="CY206" i="3"/>
  <c r="CZ206" i="3"/>
  <c r="DM206" i="3"/>
  <c r="DL206" i="3"/>
  <c r="CB206" i="3" l="1"/>
  <c r="CC206" i="3" s="1"/>
  <c r="BS206" i="3"/>
  <c r="CD206" i="3"/>
  <c r="CN206" i="3"/>
  <c r="CK206" i="3" s="1"/>
  <c r="CP206" i="3" s="1"/>
  <c r="U206" i="3"/>
  <c r="DW206" i="3"/>
  <c r="DX206" i="3"/>
  <c r="V206" i="3"/>
  <c r="DI206" i="3"/>
  <c r="DN206" i="3" s="1"/>
  <c r="BV206" i="3"/>
  <c r="BU206" i="3"/>
  <c r="X206" i="3" l="1"/>
  <c r="AL207" i="3" s="1"/>
  <c r="W206" i="3"/>
  <c r="DP206" i="3"/>
  <c r="DO206" i="3"/>
  <c r="CQ206" i="3"/>
  <c r="CR206" i="3"/>
  <c r="AP207" i="3"/>
  <c r="M206" i="3" l="1"/>
  <c r="L206" i="3"/>
  <c r="I207" i="3" s="1"/>
  <c r="AS207" i="3"/>
  <c r="AQ206" i="3"/>
  <c r="AT206" i="3" s="1"/>
  <c r="AR207" i="3"/>
  <c r="K206" i="3"/>
  <c r="N206" i="3" s="1"/>
  <c r="AO207" i="3"/>
  <c r="AU207" i="3" s="1"/>
  <c r="AN206" i="3"/>
  <c r="AK207" i="3"/>
  <c r="DR207" i="3" s="1"/>
  <c r="AV207" i="3"/>
  <c r="E207" i="3"/>
  <c r="F207" i="3"/>
  <c r="J207" i="3"/>
  <c r="DS207" i="3"/>
  <c r="CU207" i="3"/>
  <c r="BY207" i="3"/>
  <c r="H206" i="3" l="1"/>
  <c r="AM207" i="3"/>
  <c r="BX207" i="3"/>
  <c r="BZ207" i="3" s="1"/>
  <c r="CB207" i="3" s="1"/>
  <c r="CT207" i="3"/>
  <c r="CW207" i="3" s="1"/>
  <c r="P207" i="3"/>
  <c r="O207" i="3"/>
  <c r="G207" i="3"/>
  <c r="BP207" i="3"/>
  <c r="DJ207" i="3"/>
  <c r="CL207" i="3"/>
  <c r="DU207" i="3"/>
  <c r="DT207" i="3"/>
  <c r="DQ207" i="3" s="1"/>
  <c r="R207" i="3"/>
  <c r="DK207" i="3"/>
  <c r="BQ207" i="3"/>
  <c r="CM207" i="3"/>
  <c r="S207" i="3"/>
  <c r="CA207" i="3" l="1"/>
  <c r="CC207" i="3" s="1"/>
  <c r="CV207" i="3"/>
  <c r="CX207" i="3" s="1"/>
  <c r="CY207" i="3" s="1"/>
  <c r="DV207" i="3"/>
  <c r="DL207" i="3"/>
  <c r="BS207" i="3"/>
  <c r="CN207" i="3"/>
  <c r="CK207" i="3" s="1"/>
  <c r="CP207" i="3" s="1"/>
  <c r="U207" i="3"/>
  <c r="T207" i="3"/>
  <c r="Q207" i="3" s="1"/>
  <c r="CO207" i="3"/>
  <c r="BR207" i="3"/>
  <c r="BT207" i="3" s="1"/>
  <c r="DM207" i="3"/>
  <c r="CD207" i="3" l="1"/>
  <c r="CZ207" i="3"/>
  <c r="DW207" i="3"/>
  <c r="DX207" i="3"/>
  <c r="V207" i="3"/>
  <c r="DI207" i="3"/>
  <c r="DN207" i="3" s="1"/>
  <c r="CQ207" i="3"/>
  <c r="CR207" i="3"/>
  <c r="BU207" i="3"/>
  <c r="BV207" i="3"/>
  <c r="W207" i="3" l="1"/>
  <c r="X207" i="3"/>
  <c r="AL208" i="3" s="1"/>
  <c r="DO207" i="3"/>
  <c r="L207" i="3" s="1"/>
  <c r="I208" i="3" s="1"/>
  <c r="DP207" i="3"/>
  <c r="M207" i="3" s="1"/>
  <c r="AO208" i="3"/>
  <c r="AK208" i="3"/>
  <c r="AS208" i="3" l="1"/>
  <c r="AQ207" i="3"/>
  <c r="AT207" i="3" s="1"/>
  <c r="AR208" i="3"/>
  <c r="K207" i="3"/>
  <c r="N207" i="3" s="1"/>
  <c r="E208" i="3"/>
  <c r="DJ208" i="3" s="1"/>
  <c r="O208" i="3"/>
  <c r="AP208" i="3"/>
  <c r="AM208" i="3" s="1"/>
  <c r="AN207" i="3"/>
  <c r="F208" i="3"/>
  <c r="DK208" i="3" s="1"/>
  <c r="H207" i="3"/>
  <c r="J208" i="3"/>
  <c r="DS208" i="3"/>
  <c r="CU208" i="3"/>
  <c r="BY208" i="3"/>
  <c r="DR208" i="3"/>
  <c r="CT208" i="3"/>
  <c r="BX208" i="3"/>
  <c r="AU208" i="3"/>
  <c r="R208" i="3" l="1"/>
  <c r="BP208" i="3"/>
  <c r="CL208" i="3"/>
  <c r="AV208" i="3"/>
  <c r="G208" i="3"/>
  <c r="P208" i="3"/>
  <c r="S208" i="3"/>
  <c r="CM208" i="3"/>
  <c r="CN208" i="3" s="1"/>
  <c r="BQ208" i="3"/>
  <c r="CA208" i="3"/>
  <c r="CV208" i="3"/>
  <c r="CX208" i="3" s="1"/>
  <c r="DU208" i="3"/>
  <c r="CW208" i="3"/>
  <c r="BZ208" i="3"/>
  <c r="CB208" i="3" s="1"/>
  <c r="DL208" i="3"/>
  <c r="DM208" i="3"/>
  <c r="DT208" i="3"/>
  <c r="DQ208" i="3" s="1"/>
  <c r="U208" i="3" l="1"/>
  <c r="T208" i="3"/>
  <c r="Q208" i="3" s="1"/>
  <c r="BS208" i="3"/>
  <c r="BR208" i="3"/>
  <c r="BT208" i="3" s="1"/>
  <c r="BU208" i="3" s="1"/>
  <c r="CO208" i="3"/>
  <c r="CZ208" i="3"/>
  <c r="DV208" i="3"/>
  <c r="V208" i="3"/>
  <c r="DI208" i="3"/>
  <c r="DN208" i="3" s="1"/>
  <c r="CC208" i="3"/>
  <c r="CD208" i="3"/>
  <c r="CK208" i="3"/>
  <c r="CP208" i="3" s="1"/>
  <c r="CY208" i="3"/>
  <c r="BV208" i="3" l="1"/>
  <c r="DX208" i="3"/>
  <c r="DW208" i="3"/>
  <c r="W208" i="3"/>
  <c r="X208" i="3"/>
  <c r="DP208" i="3"/>
  <c r="DO208" i="3"/>
  <c r="CR208" i="3"/>
  <c r="CQ208" i="3"/>
  <c r="M208" i="3" l="1"/>
  <c r="AS209" i="3"/>
  <c r="AR209" i="3"/>
  <c r="L208" i="3"/>
  <c r="AQ208" i="3"/>
  <c r="AL209" i="3"/>
  <c r="AP209" i="3"/>
  <c r="AT208" i="3"/>
  <c r="AN208" i="3"/>
  <c r="AK209" i="3"/>
  <c r="AO209" i="3"/>
  <c r="J209" i="3"/>
  <c r="F209" i="3"/>
  <c r="K208" i="3" l="1"/>
  <c r="N208" i="3" s="1"/>
  <c r="I209" i="3"/>
  <c r="E209" i="3"/>
  <c r="BP209" i="3" s="1"/>
  <c r="H208" i="3"/>
  <c r="CT209" i="3"/>
  <c r="DR209" i="3"/>
  <c r="BX209" i="3"/>
  <c r="DK209" i="3"/>
  <c r="BQ209" i="3"/>
  <c r="CM209" i="3"/>
  <c r="AM209" i="3"/>
  <c r="AU209" i="3"/>
  <c r="O209" i="3"/>
  <c r="G209" i="3"/>
  <c r="AV209" i="3"/>
  <c r="P209" i="3"/>
  <c r="S209" i="3"/>
  <c r="CU209" i="3"/>
  <c r="BY209" i="3"/>
  <c r="DS209" i="3"/>
  <c r="CL209" i="3" l="1"/>
  <c r="R209" i="3"/>
  <c r="T209" i="3" s="1"/>
  <c r="Q209" i="3" s="1"/>
  <c r="DJ209" i="3"/>
  <c r="DL209" i="3" s="1"/>
  <c r="BR209" i="3"/>
  <c r="BT209" i="3" s="1"/>
  <c r="CN209" i="3"/>
  <c r="CK209" i="3" s="1"/>
  <c r="CP209" i="3" s="1"/>
  <c r="BS209" i="3"/>
  <c r="BZ209" i="3"/>
  <c r="CB209" i="3" s="1"/>
  <c r="CA209" i="3"/>
  <c r="CO209" i="3"/>
  <c r="DU209" i="3"/>
  <c r="DT209" i="3"/>
  <c r="DQ209" i="3" s="1"/>
  <c r="CW209" i="3"/>
  <c r="CV209" i="3"/>
  <c r="CX209" i="3" s="1"/>
  <c r="DM209" i="3" l="1"/>
  <c r="BU209" i="3"/>
  <c r="U209" i="3"/>
  <c r="DV209" i="3"/>
  <c r="V209" i="3"/>
  <c r="DI209" i="3"/>
  <c r="DN209" i="3" s="1"/>
  <c r="CQ209" i="3"/>
  <c r="CR209" i="3"/>
  <c r="CC209" i="3"/>
  <c r="CD209" i="3"/>
  <c r="CZ209" i="3"/>
  <c r="CY209" i="3"/>
  <c r="BV209" i="3"/>
  <c r="DX209" i="3" l="1"/>
  <c r="DW209" i="3"/>
  <c r="W209" i="3"/>
  <c r="X209" i="3"/>
  <c r="DP209" i="3"/>
  <c r="DO209" i="3"/>
  <c r="L209" i="3" s="1"/>
  <c r="I210" i="3" s="1"/>
  <c r="AS210" i="3" l="1"/>
  <c r="AR210" i="3"/>
  <c r="M209" i="3"/>
  <c r="K209" i="3" s="1"/>
  <c r="N209" i="3" s="1"/>
  <c r="O210" i="3"/>
  <c r="E210" i="3"/>
  <c r="BP210" i="3" s="1"/>
  <c r="AP210" i="3"/>
  <c r="AL210" i="3"/>
  <c r="H209" i="3" l="1"/>
  <c r="AN209" i="3"/>
  <c r="AQ209" i="3"/>
  <c r="AT209" i="3" s="1"/>
  <c r="AK210" i="3"/>
  <c r="CT210" i="3" s="1"/>
  <c r="J210" i="3"/>
  <c r="P210" i="3" s="1"/>
  <c r="F210" i="3"/>
  <c r="DK210" i="3" s="1"/>
  <c r="AO210" i="3"/>
  <c r="AU210" i="3" s="1"/>
  <c r="DJ210" i="3"/>
  <c r="CL210" i="3"/>
  <c r="DS210" i="3"/>
  <c r="CU210" i="3"/>
  <c r="BY210" i="3"/>
  <c r="AV210" i="3"/>
  <c r="G210" i="3" l="1"/>
  <c r="BQ210" i="3"/>
  <c r="BS210" i="3" s="1"/>
  <c r="DL210" i="3"/>
  <c r="CW210" i="3"/>
  <c r="DR210" i="3"/>
  <c r="DU210" i="3" s="1"/>
  <c r="R210" i="3"/>
  <c r="BX210" i="3"/>
  <c r="CA210" i="3" s="1"/>
  <c r="AM210" i="3"/>
  <c r="S210" i="3"/>
  <c r="CM210" i="3"/>
  <c r="CO210" i="3" s="1"/>
  <c r="DM210" i="3"/>
  <c r="BR210" i="3"/>
  <c r="BT210" i="3" s="1"/>
  <c r="BU210" i="3" s="1"/>
  <c r="DI210" i="3"/>
  <c r="DN210" i="3" s="1"/>
  <c r="CV210" i="3"/>
  <c r="CX210" i="3" s="1"/>
  <c r="DT210" i="3"/>
  <c r="DQ210" i="3" s="1"/>
  <c r="T210" i="3" l="1"/>
  <c r="Q210" i="3" s="1"/>
  <c r="V210" i="3" s="1"/>
  <c r="BZ210" i="3"/>
  <c r="CB210" i="3" s="1"/>
  <c r="CN210" i="3"/>
  <c r="CK210" i="3" s="1"/>
  <c r="CP210" i="3" s="1"/>
  <c r="CR210" i="3" s="1"/>
  <c r="U210" i="3"/>
  <c r="BV210" i="3"/>
  <c r="DV210" i="3"/>
  <c r="DO210" i="3"/>
  <c r="DP210" i="3"/>
  <c r="CY210" i="3"/>
  <c r="CZ210" i="3"/>
  <c r="CD210" i="3"/>
  <c r="CC210" i="3"/>
  <c r="CQ210" i="3" l="1"/>
  <c r="X210" i="3"/>
  <c r="W210" i="3"/>
  <c r="M210" i="3"/>
  <c r="J211" i="3" s="1"/>
  <c r="P211" i="3" s="1"/>
  <c r="L210" i="3"/>
  <c r="DX210" i="3"/>
  <c r="AS211" i="3" s="1"/>
  <c r="DW210" i="3"/>
  <c r="AP211" i="3"/>
  <c r="F211" i="3" l="1"/>
  <c r="AQ210" i="3"/>
  <c r="AT210" i="3" s="1"/>
  <c r="AR211" i="3"/>
  <c r="K210" i="3"/>
  <c r="N210" i="3" s="1"/>
  <c r="I211" i="3"/>
  <c r="O211" i="3" s="1"/>
  <c r="E211" i="3"/>
  <c r="CL211" i="3" s="1"/>
  <c r="H210" i="3"/>
  <c r="AL211" i="3"/>
  <c r="BY211" i="3" s="1"/>
  <c r="DK211" i="3"/>
  <c r="CM211" i="3"/>
  <c r="BQ211" i="3"/>
  <c r="AN210" i="3"/>
  <c r="AO211" i="3"/>
  <c r="AK211" i="3"/>
  <c r="AV211" i="3"/>
  <c r="G211" i="3" l="1"/>
  <c r="DJ211" i="3"/>
  <c r="BP211" i="3"/>
  <c r="CU211" i="3"/>
  <c r="DS211" i="3"/>
  <c r="S211" i="3"/>
  <c r="BR211" i="3"/>
  <c r="BT211" i="3" s="1"/>
  <c r="BS211" i="3"/>
  <c r="CT211" i="3"/>
  <c r="DR211" i="3"/>
  <c r="BX211" i="3"/>
  <c r="DM211" i="3"/>
  <c r="DL211" i="3"/>
  <c r="CN211" i="3"/>
  <c r="CO211" i="3"/>
  <c r="AU211" i="3"/>
  <c r="AM211" i="3"/>
  <c r="R211" i="3"/>
  <c r="CW211" i="3" l="1"/>
  <c r="CV211" i="3"/>
  <c r="CX211" i="3" s="1"/>
  <c r="CZ211" i="3" s="1"/>
  <c r="DI211" i="3"/>
  <c r="DN211" i="3" s="1"/>
  <c r="DU211" i="3"/>
  <c r="DT211" i="3"/>
  <c r="DQ211" i="3" s="1"/>
  <c r="U211" i="3"/>
  <c r="T211" i="3"/>
  <c r="Q211" i="3" s="1"/>
  <c r="CA211" i="3"/>
  <c r="BZ211" i="3"/>
  <c r="CB211" i="3" s="1"/>
  <c r="CK211" i="3"/>
  <c r="CP211" i="3" s="1"/>
  <c r="BV211" i="3"/>
  <c r="BU211" i="3"/>
  <c r="DV211" i="3" l="1"/>
  <c r="V211" i="3"/>
  <c r="DO211" i="3"/>
  <c r="DP211" i="3"/>
  <c r="CY211" i="3"/>
  <c r="CR211" i="3"/>
  <c r="M211" i="3" s="1"/>
  <c r="CQ211" i="3"/>
  <c r="CC211" i="3"/>
  <c r="CD211" i="3"/>
  <c r="L211" i="3" l="1"/>
  <c r="DX211" i="3"/>
  <c r="DW211" i="3"/>
  <c r="W211" i="3"/>
  <c r="X211" i="3"/>
  <c r="J212" i="3"/>
  <c r="AS212" i="3" l="1"/>
  <c r="AR212" i="3"/>
  <c r="K211" i="3"/>
  <c r="N211" i="3" s="1"/>
  <c r="I212" i="3"/>
  <c r="F212" i="3"/>
  <c r="CM212" i="3" s="1"/>
  <c r="H211" i="3"/>
  <c r="O212" i="3"/>
  <c r="E212" i="3"/>
  <c r="BP212" i="3" s="1"/>
  <c r="AL212" i="3"/>
  <c r="P212" i="3"/>
  <c r="AQ211" i="3" l="1"/>
  <c r="S212" i="3"/>
  <c r="DK212" i="3"/>
  <c r="BQ212" i="3"/>
  <c r="BS212" i="3" s="1"/>
  <c r="AO212" i="3"/>
  <c r="AU212" i="3" s="1"/>
  <c r="AK212" i="3"/>
  <c r="DR212" i="3" s="1"/>
  <c r="G212" i="3"/>
  <c r="AN211" i="3"/>
  <c r="AP212" i="3"/>
  <c r="BY212" i="3"/>
  <c r="CL212" i="3"/>
  <c r="CO212" i="3" s="1"/>
  <c r="CU212" i="3"/>
  <c r="DJ212" i="3"/>
  <c r="DL212" i="3" s="1"/>
  <c r="DS212" i="3"/>
  <c r="AT211" i="3"/>
  <c r="BR212" i="3" l="1"/>
  <c r="BT212" i="3" s="1"/>
  <c r="AM212" i="3"/>
  <c r="CT212" i="3"/>
  <c r="CW212" i="3" s="1"/>
  <c r="AV212" i="3"/>
  <c r="BX212" i="3"/>
  <c r="BZ212" i="3" s="1"/>
  <c r="CB212" i="3" s="1"/>
  <c r="R212" i="3"/>
  <c r="T212" i="3" s="1"/>
  <c r="Q212" i="3" s="1"/>
  <c r="DT212" i="3"/>
  <c r="DQ212" i="3" s="1"/>
  <c r="DV212" i="3" s="1"/>
  <c r="CN212" i="3"/>
  <c r="CK212" i="3" s="1"/>
  <c r="CP212" i="3" s="1"/>
  <c r="DU212" i="3"/>
  <c r="DM212" i="3"/>
  <c r="DI212" i="3"/>
  <c r="DN212" i="3" s="1"/>
  <c r="BU212" i="3"/>
  <c r="BV212" i="3"/>
  <c r="V212" i="3" l="1"/>
  <c r="CA212" i="3"/>
  <c r="CC212" i="3" s="1"/>
  <c r="CV212" i="3"/>
  <c r="CX212" i="3" s="1"/>
  <c r="CY212" i="3" s="1"/>
  <c r="U212" i="3"/>
  <c r="DW212" i="3"/>
  <c r="DX212" i="3"/>
  <c r="DP212" i="3"/>
  <c r="DO212" i="3"/>
  <c r="CQ212" i="3"/>
  <c r="CR212" i="3"/>
  <c r="L212" i="3" l="1"/>
  <c r="I213" i="3" s="1"/>
  <c r="CD212" i="3"/>
  <c r="M212" i="3"/>
  <c r="K212" i="3" s="1"/>
  <c r="N212" i="3" s="1"/>
  <c r="CZ212" i="3"/>
  <c r="W212" i="3"/>
  <c r="AR213" i="3" s="1"/>
  <c r="X212" i="3"/>
  <c r="AP213" i="3"/>
  <c r="AV213" i="3" s="1"/>
  <c r="AK213" i="3"/>
  <c r="BX213" i="3" s="1"/>
  <c r="AL213" i="3"/>
  <c r="CU213" i="3" s="1"/>
  <c r="E213" i="3"/>
  <c r="AS213" i="3" l="1"/>
  <c r="H212" i="3"/>
  <c r="AO213" i="3"/>
  <c r="AU213" i="3" s="1"/>
  <c r="AQ212" i="3"/>
  <c r="AT212" i="3" s="1"/>
  <c r="AN212" i="3"/>
  <c r="DR213" i="3"/>
  <c r="CT213" i="3"/>
  <c r="CW213" i="3" s="1"/>
  <c r="F213" i="3"/>
  <c r="DK213" i="3" s="1"/>
  <c r="J213" i="3"/>
  <c r="G213" i="3" s="1"/>
  <c r="BY213" i="3"/>
  <c r="BZ213" i="3" s="1"/>
  <c r="CB213" i="3" s="1"/>
  <c r="DS213" i="3"/>
  <c r="BP213" i="3"/>
  <c r="CL213" i="3"/>
  <c r="DJ213" i="3"/>
  <c r="R213" i="3"/>
  <c r="O213" i="3"/>
  <c r="AM213" i="3" l="1"/>
  <c r="BQ213" i="3"/>
  <c r="DT213" i="3"/>
  <c r="DQ213" i="3" s="1"/>
  <c r="DV213" i="3" s="1"/>
  <c r="DU213" i="3"/>
  <c r="CV213" i="3"/>
  <c r="CX213" i="3" s="1"/>
  <c r="CY213" i="3" s="1"/>
  <c r="P213" i="3"/>
  <c r="S213" i="3"/>
  <c r="U213" i="3" s="1"/>
  <c r="CM213" i="3"/>
  <c r="CN213" i="3" s="1"/>
  <c r="CA213" i="3"/>
  <c r="CD213" i="3" s="1"/>
  <c r="BS213" i="3"/>
  <c r="BR213" i="3"/>
  <c r="BT213" i="3" s="1"/>
  <c r="DM213" i="3"/>
  <c r="DL213" i="3"/>
  <c r="CO213" i="3" l="1"/>
  <c r="T213" i="3"/>
  <c r="Q213" i="3" s="1"/>
  <c r="CZ213" i="3"/>
  <c r="CC213" i="3"/>
  <c r="DW213" i="3"/>
  <c r="DX213" i="3"/>
  <c r="V213" i="3"/>
  <c r="DI213" i="3"/>
  <c r="DN213" i="3" s="1"/>
  <c r="BU213" i="3"/>
  <c r="BV213" i="3"/>
  <c r="CK213" i="3"/>
  <c r="CP213" i="3" s="1"/>
  <c r="W213" i="3" l="1"/>
  <c r="AR214" i="3" s="1"/>
  <c r="X213" i="3"/>
  <c r="AS214" i="3" s="1"/>
  <c r="DP213" i="3"/>
  <c r="DO213" i="3"/>
  <c r="CQ213" i="3"/>
  <c r="CR213" i="3"/>
  <c r="AK214" i="3"/>
  <c r="M213" i="3" l="1"/>
  <c r="AO214" i="3"/>
  <c r="AU214" i="3" s="1"/>
  <c r="AQ213" i="3"/>
  <c r="AT213" i="3" s="1"/>
  <c r="L213" i="3"/>
  <c r="H213" i="3" s="1"/>
  <c r="AP214" i="3"/>
  <c r="AV214" i="3" s="1"/>
  <c r="AL214" i="3"/>
  <c r="CU214" i="3" s="1"/>
  <c r="AN213" i="3"/>
  <c r="F214" i="3"/>
  <c r="J214" i="3"/>
  <c r="BX214" i="3"/>
  <c r="CT214" i="3"/>
  <c r="DR214" i="3"/>
  <c r="E214" i="3" l="1"/>
  <c r="K213" i="3"/>
  <c r="N213" i="3" s="1"/>
  <c r="I214" i="3"/>
  <c r="O214" i="3" s="1"/>
  <c r="DS214" i="3"/>
  <c r="DT214" i="3" s="1"/>
  <c r="DQ214" i="3" s="1"/>
  <c r="AM214" i="3"/>
  <c r="BY214" i="3"/>
  <c r="BZ214" i="3" s="1"/>
  <c r="CB214" i="3" s="1"/>
  <c r="CW214" i="3"/>
  <c r="DU214" i="3"/>
  <c r="DJ214" i="3"/>
  <c r="CL214" i="3"/>
  <c r="BP214" i="3"/>
  <c r="R214" i="3"/>
  <c r="P214" i="3"/>
  <c r="CV214" i="3"/>
  <c r="CM214" i="3"/>
  <c r="BQ214" i="3"/>
  <c r="DK214" i="3"/>
  <c r="S214" i="3"/>
  <c r="G214" i="3" l="1"/>
  <c r="CA214" i="3"/>
  <c r="CD214" i="3" s="1"/>
  <c r="DV214" i="3"/>
  <c r="DW214" i="3" s="1"/>
  <c r="CX214" i="3"/>
  <c r="CY214" i="3" s="1"/>
  <c r="U214" i="3"/>
  <c r="CC214" i="3"/>
  <c r="T214" i="3"/>
  <c r="Q214" i="3" s="1"/>
  <c r="BS214" i="3"/>
  <c r="BR214" i="3"/>
  <c r="BT214" i="3" s="1"/>
  <c r="CO214" i="3"/>
  <c r="CN214" i="3"/>
  <c r="DL214" i="3"/>
  <c r="DM214" i="3"/>
  <c r="DX214" i="3" l="1"/>
  <c r="V214" i="3"/>
  <c r="DI214" i="3"/>
  <c r="DN214" i="3" s="1"/>
  <c r="CZ214" i="3"/>
  <c r="BV214" i="3"/>
  <c r="BU214" i="3"/>
  <c r="CK214" i="3"/>
  <c r="CP214" i="3" s="1"/>
  <c r="W214" i="3" l="1"/>
  <c r="AR215" i="3" s="1"/>
  <c r="X214" i="3"/>
  <c r="AP215" i="3" s="1"/>
  <c r="DP214" i="3"/>
  <c r="DO214" i="3"/>
  <c r="CQ214" i="3"/>
  <c r="CR214" i="3"/>
  <c r="M214" i="3" s="1"/>
  <c r="AK215" i="3"/>
  <c r="L214" i="3" l="1"/>
  <c r="I215" i="3" s="1"/>
  <c r="AS215" i="3"/>
  <c r="AO215" i="3"/>
  <c r="AU215" i="3" s="1"/>
  <c r="AQ214" i="3"/>
  <c r="K214" i="3"/>
  <c r="N214" i="3" s="1"/>
  <c r="AT214" i="3"/>
  <c r="AN214" i="3"/>
  <c r="AL215" i="3"/>
  <c r="DS215" i="3" s="1"/>
  <c r="F215" i="3"/>
  <c r="J215" i="3"/>
  <c r="H214" i="3"/>
  <c r="E215" i="3"/>
  <c r="DR215" i="3"/>
  <c r="CT215" i="3"/>
  <c r="BX215" i="3"/>
  <c r="AV215" i="3"/>
  <c r="AM215" i="3" l="1"/>
  <c r="CU215" i="3"/>
  <c r="BY215" i="3"/>
  <c r="CW215" i="3"/>
  <c r="CV215" i="3"/>
  <c r="CX215" i="3" s="1"/>
  <c r="DT215" i="3"/>
  <c r="DQ215" i="3" s="1"/>
  <c r="DU215" i="3"/>
  <c r="O215" i="3"/>
  <c r="G215" i="3"/>
  <c r="BP215" i="3"/>
  <c r="CL215" i="3"/>
  <c r="DJ215" i="3"/>
  <c r="R215" i="3"/>
  <c r="P215" i="3"/>
  <c r="BZ215" i="3"/>
  <c r="CB215" i="3" s="1"/>
  <c r="CA215" i="3"/>
  <c r="BQ215" i="3"/>
  <c r="CM215" i="3"/>
  <c r="DK215" i="3"/>
  <c r="S215" i="3"/>
  <c r="DV215" i="3" l="1"/>
  <c r="BR215" i="3"/>
  <c r="BT215" i="3" s="1"/>
  <c r="BS215" i="3"/>
  <c r="CC215" i="3"/>
  <c r="CD215" i="3"/>
  <c r="T215" i="3"/>
  <c r="Q215" i="3" s="1"/>
  <c r="U215" i="3"/>
  <c r="DM215" i="3"/>
  <c r="DL215" i="3"/>
  <c r="CY215" i="3"/>
  <c r="CZ215" i="3"/>
  <c r="CO215" i="3"/>
  <c r="CN215" i="3"/>
  <c r="DW215" i="3" l="1"/>
  <c r="DX215" i="3"/>
  <c r="V215" i="3"/>
  <c r="DI215" i="3"/>
  <c r="DN215" i="3" s="1"/>
  <c r="CK215" i="3"/>
  <c r="CP215" i="3" s="1"/>
  <c r="BV215" i="3"/>
  <c r="BU215" i="3"/>
  <c r="X215" i="3" l="1"/>
  <c r="AP216" i="3" s="1"/>
  <c r="W215" i="3"/>
  <c r="AR216" i="3" s="1"/>
  <c r="DO215" i="3"/>
  <c r="DP215" i="3"/>
  <c r="CQ215" i="3"/>
  <c r="CR215" i="3"/>
  <c r="M215" i="3" l="1"/>
  <c r="AS216" i="3"/>
  <c r="AQ215" i="3"/>
  <c r="AT215" i="3" s="1"/>
  <c r="L215" i="3"/>
  <c r="I216" i="3" s="1"/>
  <c r="AL216" i="3"/>
  <c r="DS216" i="3" s="1"/>
  <c r="AN215" i="3"/>
  <c r="AK216" i="3"/>
  <c r="CT216" i="3" s="1"/>
  <c r="AO216" i="3"/>
  <c r="AM216" i="3" s="1"/>
  <c r="F216" i="3"/>
  <c r="J216" i="3"/>
  <c r="AV216" i="3"/>
  <c r="CU216" i="3" l="1"/>
  <c r="E216" i="3"/>
  <c r="K215" i="3"/>
  <c r="N215" i="3" s="1"/>
  <c r="BX216" i="3"/>
  <c r="BY216" i="3"/>
  <c r="H215" i="3"/>
  <c r="DR216" i="3"/>
  <c r="DT216" i="3" s="1"/>
  <c r="DQ216" i="3" s="1"/>
  <c r="AU216" i="3"/>
  <c r="O216" i="3"/>
  <c r="G216" i="3"/>
  <c r="DJ216" i="3"/>
  <c r="BP216" i="3"/>
  <c r="CL216" i="3"/>
  <c r="R216" i="3"/>
  <c r="CV216" i="3"/>
  <c r="CX216" i="3" s="1"/>
  <c r="CW216" i="3"/>
  <c r="P216" i="3"/>
  <c r="BQ216" i="3"/>
  <c r="CM216" i="3"/>
  <c r="DK216" i="3"/>
  <c r="S216" i="3"/>
  <c r="BZ216" i="3" l="1"/>
  <c r="CB216" i="3" s="1"/>
  <c r="DU216" i="3"/>
  <c r="CA216" i="3"/>
  <c r="CD216" i="3" s="1"/>
  <c r="DL216" i="3"/>
  <c r="DI216" i="3" s="1"/>
  <c r="DN216" i="3" s="1"/>
  <c r="DV216" i="3"/>
  <c r="BR216" i="3"/>
  <c r="BT216" i="3" s="1"/>
  <c r="CN216" i="3"/>
  <c r="CK216" i="3" s="1"/>
  <c r="CP216" i="3" s="1"/>
  <c r="DM216" i="3"/>
  <c r="CZ216" i="3"/>
  <c r="CY216" i="3"/>
  <c r="CO216" i="3"/>
  <c r="T216" i="3"/>
  <c r="Q216" i="3" s="1"/>
  <c r="U216" i="3"/>
  <c r="BS216" i="3"/>
  <c r="BU216" i="3" l="1"/>
  <c r="CC216" i="3"/>
  <c r="DW216" i="3"/>
  <c r="DX216" i="3"/>
  <c r="V216" i="3"/>
  <c r="DO216" i="3"/>
  <c r="DP216" i="3"/>
  <c r="CR216" i="3"/>
  <c r="CQ216" i="3"/>
  <c r="BV216" i="3"/>
  <c r="M216" i="3" l="1"/>
  <c r="L216" i="3"/>
  <c r="W216" i="3"/>
  <c r="AR217" i="3" s="1"/>
  <c r="X216" i="3"/>
  <c r="AS217" i="3" s="1"/>
  <c r="H216" i="3" l="1"/>
  <c r="E217" i="3"/>
  <c r="DJ217" i="3" s="1"/>
  <c r="AK217" i="3"/>
  <c r="AQ216" i="3"/>
  <c r="AT216" i="3" s="1"/>
  <c r="K216" i="3"/>
  <c r="N216" i="3" s="1"/>
  <c r="I217" i="3"/>
  <c r="O217" i="3" s="1"/>
  <c r="AN216" i="3"/>
  <c r="AO217" i="3"/>
  <c r="AU217" i="3" s="1"/>
  <c r="J217" i="3"/>
  <c r="P217" i="3" s="1"/>
  <c r="F217" i="3"/>
  <c r="DK217" i="3" s="1"/>
  <c r="AL217" i="3"/>
  <c r="BY217" i="3" s="1"/>
  <c r="AP217" i="3"/>
  <c r="BX217" i="3"/>
  <c r="CT217" i="3"/>
  <c r="DR217" i="3"/>
  <c r="BP217" i="3"/>
  <c r="R217" i="3" l="1"/>
  <c r="CL217" i="3"/>
  <c r="G217" i="3"/>
  <c r="AM217" i="3"/>
  <c r="CM217" i="3"/>
  <c r="CO217" i="3" s="1"/>
  <c r="DS217" i="3"/>
  <c r="DU217" i="3" s="1"/>
  <c r="AV217" i="3"/>
  <c r="S217" i="3"/>
  <c r="T217" i="3" s="1"/>
  <c r="Q217" i="3" s="1"/>
  <c r="CU217" i="3"/>
  <c r="CV217" i="3" s="1"/>
  <c r="CX217" i="3" s="1"/>
  <c r="BQ217" i="3"/>
  <c r="BS217" i="3" s="1"/>
  <c r="DL217" i="3"/>
  <c r="DM217" i="3"/>
  <c r="BZ217" i="3"/>
  <c r="CB217" i="3" s="1"/>
  <c r="CA217" i="3"/>
  <c r="DT217" i="3"/>
  <c r="DQ217" i="3" s="1"/>
  <c r="U217" i="3" l="1"/>
  <c r="CN217" i="3"/>
  <c r="CK217" i="3" s="1"/>
  <c r="CP217" i="3" s="1"/>
  <c r="CW217" i="3"/>
  <c r="CY217" i="3" s="1"/>
  <c r="BR217" i="3"/>
  <c r="BT217" i="3" s="1"/>
  <c r="BV217" i="3" s="1"/>
  <c r="DV217" i="3"/>
  <c r="V217" i="3"/>
  <c r="DI217" i="3"/>
  <c r="DN217" i="3" s="1"/>
  <c r="CD217" i="3"/>
  <c r="CC217" i="3"/>
  <c r="CZ217" i="3" l="1"/>
  <c r="BU217" i="3"/>
  <c r="DW217" i="3"/>
  <c r="DX217" i="3"/>
  <c r="X217" i="3"/>
  <c r="W217" i="3"/>
  <c r="DP217" i="3"/>
  <c r="DO217" i="3"/>
  <c r="CQ217" i="3"/>
  <c r="CR217" i="3"/>
  <c r="AS218" i="3" l="1"/>
  <c r="AR218" i="3"/>
  <c r="M217" i="3"/>
  <c r="F218" i="3" s="1"/>
  <c r="L217" i="3"/>
  <c r="AL218" i="3"/>
  <c r="AK218" i="3" l="1"/>
  <c r="AQ217" i="3"/>
  <c r="AT217" i="3" s="1"/>
  <c r="H217" i="3"/>
  <c r="J218" i="3"/>
  <c r="K217" i="3"/>
  <c r="N217" i="3" s="1"/>
  <c r="I218" i="3"/>
  <c r="O218" i="3" s="1"/>
  <c r="AP218" i="3"/>
  <c r="AV218" i="3" s="1"/>
  <c r="E218" i="3"/>
  <c r="DJ218" i="3" s="1"/>
  <c r="AO218" i="3"/>
  <c r="AN217" i="3"/>
  <c r="DS218" i="3"/>
  <c r="CU218" i="3"/>
  <c r="BY218" i="3"/>
  <c r="CM218" i="3"/>
  <c r="DK218" i="3"/>
  <c r="BQ218" i="3"/>
  <c r="S218" i="3"/>
  <c r="DR218" i="3"/>
  <c r="BX218" i="3"/>
  <c r="CT218" i="3"/>
  <c r="P218" i="3"/>
  <c r="G218" i="3" l="1"/>
  <c r="BP218" i="3"/>
  <c r="BS218" i="3" s="1"/>
  <c r="AM218" i="3"/>
  <c r="AU218" i="3"/>
  <c r="CL218" i="3"/>
  <c r="R218" i="3"/>
  <c r="U218" i="3" s="1"/>
  <c r="CN218" i="3"/>
  <c r="CO218" i="3"/>
  <c r="DM218" i="3"/>
  <c r="DL218" i="3"/>
  <c r="BR218" i="3"/>
  <c r="BT218" i="3" s="1"/>
  <c r="CW218" i="3"/>
  <c r="CV218" i="3"/>
  <c r="CX218" i="3" s="1"/>
  <c r="DU218" i="3"/>
  <c r="DT218" i="3"/>
  <c r="DQ218" i="3" s="1"/>
  <c r="CA218" i="3"/>
  <c r="BZ218" i="3"/>
  <c r="CB218" i="3" s="1"/>
  <c r="T218" i="3" l="1"/>
  <c r="Q218" i="3" s="1"/>
  <c r="DV218" i="3"/>
  <c r="DI218" i="3"/>
  <c r="DN218" i="3" s="1"/>
  <c r="CC218" i="3"/>
  <c r="CD218" i="3"/>
  <c r="CZ218" i="3"/>
  <c r="CY218" i="3"/>
  <c r="BU218" i="3"/>
  <c r="BV218" i="3"/>
  <c r="CK218" i="3"/>
  <c r="CP218" i="3" s="1"/>
  <c r="V218" i="3" l="1"/>
  <c r="DW218" i="3"/>
  <c r="DX218" i="3"/>
  <c r="DO218" i="3"/>
  <c r="DP218" i="3"/>
  <c r="CQ218" i="3"/>
  <c r="CR218" i="3"/>
  <c r="L218" i="3" l="1"/>
  <c r="I219" i="3" s="1"/>
  <c r="X218" i="3"/>
  <c r="AS219" i="3" s="1"/>
  <c r="W218" i="3"/>
  <c r="AR219" i="3" s="1"/>
  <c r="M218" i="3"/>
  <c r="K218" i="3" s="1"/>
  <c r="N218" i="3" s="1"/>
  <c r="AQ218" i="3"/>
  <c r="AT218" i="3" s="1"/>
  <c r="AK219" i="3"/>
  <c r="DR219" i="3" s="1"/>
  <c r="AO219" i="3"/>
  <c r="AU219" i="3" s="1"/>
  <c r="AN218" i="3"/>
  <c r="E219" i="3"/>
  <c r="F219" i="3" l="1"/>
  <c r="CM219" i="3" s="1"/>
  <c r="AP219" i="3"/>
  <c r="AM219" i="3" s="1"/>
  <c r="AL219" i="3"/>
  <c r="CU219" i="3" s="1"/>
  <c r="H218" i="3"/>
  <c r="J219" i="3"/>
  <c r="G219" i="3" s="1"/>
  <c r="CT219" i="3"/>
  <c r="BX219" i="3"/>
  <c r="BP219" i="3"/>
  <c r="CL219" i="3"/>
  <c r="DJ219" i="3"/>
  <c r="R219" i="3"/>
  <c r="O219" i="3"/>
  <c r="BQ219" i="3" l="1"/>
  <c r="DK219" i="3"/>
  <c r="AV219" i="3"/>
  <c r="BY219" i="3"/>
  <c r="BZ219" i="3" s="1"/>
  <c r="CB219" i="3" s="1"/>
  <c r="S219" i="3"/>
  <c r="U219" i="3" s="1"/>
  <c r="P219" i="3"/>
  <c r="CW219" i="3"/>
  <c r="DS219" i="3"/>
  <c r="DU219" i="3" s="1"/>
  <c r="CV219" i="3"/>
  <c r="CX219" i="3" s="1"/>
  <c r="DL219" i="3"/>
  <c r="CO219" i="3"/>
  <c r="BR219" i="3"/>
  <c r="BT219" i="3" s="1"/>
  <c r="BS219" i="3"/>
  <c r="CN219" i="3"/>
  <c r="DM219" i="3"/>
  <c r="DT219" i="3" l="1"/>
  <c r="DQ219" i="3" s="1"/>
  <c r="CY219" i="3"/>
  <c r="T219" i="3"/>
  <c r="Q219" i="3" s="1"/>
  <c r="CA219" i="3"/>
  <c r="CD219" i="3" s="1"/>
  <c r="CZ219" i="3"/>
  <c r="DV219" i="3"/>
  <c r="DW219" i="3" s="1"/>
  <c r="DI219" i="3"/>
  <c r="DN219" i="3" s="1"/>
  <c r="BV219" i="3"/>
  <c r="BU219" i="3"/>
  <c r="CK219" i="3"/>
  <c r="CP219" i="3" s="1"/>
  <c r="V219" i="3" l="1"/>
  <c r="CC219" i="3"/>
  <c r="DX219" i="3"/>
  <c r="DP219" i="3"/>
  <c r="DO219" i="3"/>
  <c r="CR219" i="3"/>
  <c r="CQ219" i="3"/>
  <c r="M219" i="3" l="1"/>
  <c r="W219" i="3"/>
  <c r="AR220" i="3" s="1"/>
  <c r="X219" i="3"/>
  <c r="AS220" i="3" s="1"/>
  <c r="L219" i="3"/>
  <c r="I220" i="3" s="1"/>
  <c r="AL220" i="3"/>
  <c r="BY220" i="3" s="1"/>
  <c r="E220" i="3"/>
  <c r="AK220" i="3"/>
  <c r="AO220" i="3"/>
  <c r="F220" i="3"/>
  <c r="J220" i="3"/>
  <c r="H219" i="3" l="1"/>
  <c r="AQ219" i="3"/>
  <c r="AT219" i="3" s="1"/>
  <c r="K219" i="3"/>
  <c r="N219" i="3" s="1"/>
  <c r="CU220" i="3"/>
  <c r="AN219" i="3"/>
  <c r="DS220" i="3"/>
  <c r="AP220" i="3"/>
  <c r="AV220" i="3" s="1"/>
  <c r="O220" i="3"/>
  <c r="G220" i="3"/>
  <c r="P220" i="3"/>
  <c r="CL220" i="3"/>
  <c r="DJ220" i="3"/>
  <c r="BP220" i="3"/>
  <c r="R220" i="3"/>
  <c r="DR220" i="3"/>
  <c r="BX220" i="3"/>
  <c r="CT220" i="3"/>
  <c r="DK220" i="3"/>
  <c r="BQ220" i="3"/>
  <c r="CM220" i="3"/>
  <c r="S220" i="3"/>
  <c r="AU220" i="3"/>
  <c r="AM220" i="3" l="1"/>
  <c r="BS220" i="3"/>
  <c r="BR220" i="3"/>
  <c r="BT220" i="3" s="1"/>
  <c r="DM220" i="3"/>
  <c r="DL220" i="3"/>
  <c r="CN220" i="3"/>
  <c r="CO220" i="3"/>
  <c r="CA220" i="3"/>
  <c r="BZ220" i="3"/>
  <c r="CB220" i="3" s="1"/>
  <c r="DU220" i="3"/>
  <c r="DT220" i="3"/>
  <c r="DQ220" i="3" s="1"/>
  <c r="CV220" i="3"/>
  <c r="CX220" i="3" s="1"/>
  <c r="CW220" i="3"/>
  <c r="U220" i="3"/>
  <c r="T220" i="3"/>
  <c r="Q220" i="3" s="1"/>
  <c r="DV220" i="3" l="1"/>
  <c r="V220" i="3"/>
  <c r="DI220" i="3"/>
  <c r="DN220" i="3" s="1"/>
  <c r="CD220" i="3"/>
  <c r="CC220" i="3"/>
  <c r="CK220" i="3"/>
  <c r="CP220" i="3" s="1"/>
  <c r="CY220" i="3"/>
  <c r="CZ220" i="3"/>
  <c r="BV220" i="3"/>
  <c r="BU220" i="3"/>
  <c r="DW220" i="3" l="1"/>
  <c r="DX220" i="3"/>
  <c r="W220" i="3"/>
  <c r="X220" i="3"/>
  <c r="DO220" i="3"/>
  <c r="DP220" i="3"/>
  <c r="CQ220" i="3"/>
  <c r="CR220" i="3"/>
  <c r="M220" i="3" l="1"/>
  <c r="L220" i="3"/>
  <c r="I221" i="3" s="1"/>
  <c r="AS221" i="3"/>
  <c r="AR221" i="3"/>
  <c r="AN220" i="3"/>
  <c r="F221" i="3"/>
  <c r="J221" i="3"/>
  <c r="AP221" i="3"/>
  <c r="AL221" i="3"/>
  <c r="AK221" i="3"/>
  <c r="AO221" i="3"/>
  <c r="E221" i="3" l="1"/>
  <c r="K220" i="3"/>
  <c r="N220" i="3" s="1"/>
  <c r="H220" i="3"/>
  <c r="AQ220" i="3"/>
  <c r="AT220" i="3" s="1"/>
  <c r="AU221" i="3"/>
  <c r="AM221" i="3"/>
  <c r="CU221" i="3"/>
  <c r="DS221" i="3"/>
  <c r="BY221" i="3"/>
  <c r="DJ221" i="3"/>
  <c r="BP221" i="3"/>
  <c r="CL221" i="3"/>
  <c r="R221" i="3"/>
  <c r="BX221" i="3"/>
  <c r="CT221" i="3"/>
  <c r="DR221" i="3"/>
  <c r="AV221" i="3"/>
  <c r="P221" i="3"/>
  <c r="O221" i="3"/>
  <c r="G221" i="3"/>
  <c r="DK221" i="3"/>
  <c r="BQ221" i="3"/>
  <c r="CM221" i="3"/>
  <c r="S221" i="3"/>
  <c r="DL221" i="3" l="1"/>
  <c r="DM221" i="3"/>
  <c r="DU221" i="3"/>
  <c r="DT221" i="3"/>
  <c r="DQ221" i="3" s="1"/>
  <c r="CA221" i="3"/>
  <c r="BZ221" i="3"/>
  <c r="CB221" i="3" s="1"/>
  <c r="T221" i="3"/>
  <c r="Q221" i="3" s="1"/>
  <c r="U221" i="3"/>
  <c r="CO221" i="3"/>
  <c r="CN221" i="3"/>
  <c r="CV221" i="3"/>
  <c r="CX221" i="3" s="1"/>
  <c r="CW221" i="3"/>
  <c r="BR221" i="3"/>
  <c r="BT221" i="3" s="1"/>
  <c r="BS221" i="3"/>
  <c r="DV221" i="3" l="1"/>
  <c r="V221" i="3"/>
  <c r="DI221" i="3"/>
  <c r="DN221" i="3" s="1"/>
  <c r="BU221" i="3"/>
  <c r="BV221" i="3"/>
  <c r="CY221" i="3"/>
  <c r="CZ221" i="3"/>
  <c r="CD221" i="3"/>
  <c r="CC221" i="3"/>
  <c r="CK221" i="3"/>
  <c r="CP221" i="3" s="1"/>
  <c r="DW221" i="3" l="1"/>
  <c r="DX221" i="3"/>
  <c r="W221" i="3"/>
  <c r="X221" i="3"/>
  <c r="DP221" i="3"/>
  <c r="DO221" i="3"/>
  <c r="CR221" i="3"/>
  <c r="M221" i="3" s="1"/>
  <c r="CQ221" i="3"/>
  <c r="AS222" i="3" l="1"/>
  <c r="AR222" i="3"/>
  <c r="L221" i="3"/>
  <c r="H221" i="3" s="1"/>
  <c r="AP222" i="3"/>
  <c r="AO222" i="3"/>
  <c r="AK222" i="3"/>
  <c r="F222" i="3"/>
  <c r="J222" i="3"/>
  <c r="E222" i="3" l="1"/>
  <c r="AQ221" i="3"/>
  <c r="AT221" i="3" s="1"/>
  <c r="K221" i="3"/>
  <c r="N221" i="3" s="1"/>
  <c r="I222" i="3"/>
  <c r="G222" i="3" s="1"/>
  <c r="AN221" i="3"/>
  <c r="AL222" i="3"/>
  <c r="S222" i="3" s="1"/>
  <c r="P222" i="3"/>
  <c r="CL222" i="3"/>
  <c r="DJ222" i="3"/>
  <c r="BP222" i="3"/>
  <c r="R222" i="3"/>
  <c r="BX222" i="3"/>
  <c r="DR222" i="3"/>
  <c r="CT222" i="3"/>
  <c r="O222" i="3"/>
  <c r="DK222" i="3"/>
  <c r="CM222" i="3"/>
  <c r="BQ222" i="3"/>
  <c r="AU222" i="3"/>
  <c r="AM222" i="3"/>
  <c r="AV222" i="3"/>
  <c r="CU222" i="3" l="1"/>
  <c r="DS222" i="3"/>
  <c r="DT222" i="3" s="1"/>
  <c r="DQ222" i="3" s="1"/>
  <c r="BY222" i="3"/>
  <c r="CA222" i="3" s="1"/>
  <c r="U222" i="3"/>
  <c r="T222" i="3"/>
  <c r="Q222" i="3" s="1"/>
  <c r="BR222" i="3"/>
  <c r="BT222" i="3" s="1"/>
  <c r="BS222" i="3"/>
  <c r="DM222" i="3"/>
  <c r="DL222" i="3"/>
  <c r="CN222" i="3"/>
  <c r="CO222" i="3"/>
  <c r="CV222" i="3"/>
  <c r="CX222" i="3" s="1"/>
  <c r="CW222" i="3"/>
  <c r="DU222" i="3" l="1"/>
  <c r="BZ222" i="3"/>
  <c r="DV222" i="3"/>
  <c r="V222" i="3"/>
  <c r="DI222" i="3"/>
  <c r="DN222" i="3" s="1"/>
  <c r="BU222" i="3"/>
  <c r="BV222" i="3"/>
  <c r="CZ222" i="3"/>
  <c r="CY222" i="3"/>
  <c r="CK222" i="3"/>
  <c r="CP222" i="3" s="1"/>
  <c r="CB222" i="3" l="1"/>
  <c r="CC222" i="3" s="1"/>
  <c r="CD222" i="3"/>
  <c r="DX222" i="3"/>
  <c r="DW222" i="3"/>
  <c r="W222" i="3"/>
  <c r="X222" i="3"/>
  <c r="DO222" i="3"/>
  <c r="DP222" i="3"/>
  <c r="CR222" i="3"/>
  <c r="CQ222" i="3"/>
  <c r="M222" i="3" l="1"/>
  <c r="AS223" i="3"/>
  <c r="AR223" i="3"/>
  <c r="L222" i="3"/>
  <c r="E223" i="3" s="1"/>
  <c r="AP223" i="3"/>
  <c r="J223" i="3"/>
  <c r="F223" i="3"/>
  <c r="H222" i="3" l="1"/>
  <c r="AQ222" i="3"/>
  <c r="AT222" i="3" s="1"/>
  <c r="K222" i="3"/>
  <c r="N222" i="3" s="1"/>
  <c r="I223" i="3"/>
  <c r="G223" i="3" s="1"/>
  <c r="AK223" i="3"/>
  <c r="R223" i="3" s="1"/>
  <c r="AL223" i="3"/>
  <c r="DS223" i="3" s="1"/>
  <c r="AO223" i="3"/>
  <c r="AM223" i="3" s="1"/>
  <c r="AN222" i="3"/>
  <c r="CL223" i="3"/>
  <c r="BP223" i="3"/>
  <c r="DJ223" i="3"/>
  <c r="CM223" i="3"/>
  <c r="BQ223" i="3"/>
  <c r="DK223" i="3"/>
  <c r="O223" i="3"/>
  <c r="AV223" i="3"/>
  <c r="P223" i="3"/>
  <c r="DR223" i="3" l="1"/>
  <c r="AU223" i="3"/>
  <c r="BX223" i="3"/>
  <c r="CT223" i="3"/>
  <c r="S223" i="3"/>
  <c r="T223" i="3" s="1"/>
  <c r="Q223" i="3" s="1"/>
  <c r="BY223" i="3"/>
  <c r="BZ223" i="3" s="1"/>
  <c r="CB223" i="3" s="1"/>
  <c r="CU223" i="3"/>
  <c r="U223" i="3"/>
  <c r="DT223" i="3"/>
  <c r="DQ223" i="3" s="1"/>
  <c r="DU223" i="3"/>
  <c r="DM223" i="3"/>
  <c r="DL223" i="3"/>
  <c r="BR223" i="3"/>
  <c r="BT223" i="3" s="1"/>
  <c r="BS223" i="3"/>
  <c r="CN223" i="3"/>
  <c r="CO223" i="3"/>
  <c r="CV223" i="3" l="1"/>
  <c r="CX223" i="3" s="1"/>
  <c r="CA223" i="3"/>
  <c r="CD223" i="3" s="1"/>
  <c r="CW223" i="3"/>
  <c r="DV223" i="3"/>
  <c r="V223" i="3"/>
  <c r="DI223" i="3"/>
  <c r="DN223" i="3" s="1"/>
  <c r="CC223" i="3"/>
  <c r="BV223" i="3"/>
  <c r="BU223" i="3"/>
  <c r="CK223" i="3"/>
  <c r="CP223" i="3" s="1"/>
  <c r="CY223" i="3" l="1"/>
  <c r="CZ223" i="3"/>
  <c r="DX223" i="3"/>
  <c r="DW223" i="3"/>
  <c r="W223" i="3"/>
  <c r="X223" i="3"/>
  <c r="DP223" i="3"/>
  <c r="DO223" i="3"/>
  <c r="CR223" i="3"/>
  <c r="CQ223" i="3"/>
  <c r="M223" i="3" l="1"/>
  <c r="AS224" i="3"/>
  <c r="AR224" i="3"/>
  <c r="L223" i="3"/>
  <c r="H223" i="3" s="1"/>
  <c r="AQ223" i="3"/>
  <c r="AT223" i="3" s="1"/>
  <c r="AL224" i="3"/>
  <c r="CU224" i="3" s="1"/>
  <c r="AP224" i="3"/>
  <c r="AV224" i="3" s="1"/>
  <c r="AK224" i="3"/>
  <c r="J224" i="3"/>
  <c r="F224" i="3"/>
  <c r="E224" i="3" l="1"/>
  <c r="BY224" i="3"/>
  <c r="DS224" i="3"/>
  <c r="K223" i="3"/>
  <c r="N223" i="3" s="1"/>
  <c r="I224" i="3"/>
  <c r="G224" i="3" s="1"/>
  <c r="AO224" i="3"/>
  <c r="AU224" i="3" s="1"/>
  <c r="AN223" i="3"/>
  <c r="BX224" i="3"/>
  <c r="CT224" i="3"/>
  <c r="DR224" i="3"/>
  <c r="P224" i="3"/>
  <c r="BP224" i="3"/>
  <c r="CL224" i="3"/>
  <c r="DJ224" i="3"/>
  <c r="R224" i="3"/>
  <c r="DK224" i="3"/>
  <c r="BQ224" i="3"/>
  <c r="CM224" i="3"/>
  <c r="S224" i="3"/>
  <c r="AM224" i="3" l="1"/>
  <c r="O224" i="3"/>
  <c r="CN224" i="3"/>
  <c r="CO224" i="3"/>
  <c r="BS224" i="3"/>
  <c r="BR224" i="3"/>
  <c r="BT224" i="3" s="1"/>
  <c r="DU224" i="3"/>
  <c r="DT224" i="3"/>
  <c r="DQ224" i="3" s="1"/>
  <c r="CW224" i="3"/>
  <c r="CV224" i="3"/>
  <c r="CX224" i="3" s="1"/>
  <c r="DL224" i="3"/>
  <c r="DM224" i="3"/>
  <c r="T224" i="3"/>
  <c r="Q224" i="3" s="1"/>
  <c r="U224" i="3"/>
  <c r="BZ224" i="3"/>
  <c r="CB224" i="3" s="1"/>
  <c r="CA224" i="3"/>
  <c r="DV224" i="3" l="1"/>
  <c r="V224" i="3"/>
  <c r="DI224" i="3"/>
  <c r="DN224" i="3" s="1"/>
  <c r="CZ224" i="3"/>
  <c r="CY224" i="3"/>
  <c r="CC224" i="3"/>
  <c r="CD224" i="3"/>
  <c r="BV224" i="3"/>
  <c r="BU224" i="3"/>
  <c r="CK224" i="3"/>
  <c r="CP224" i="3" s="1"/>
  <c r="DX224" i="3" l="1"/>
  <c r="DW224" i="3"/>
  <c r="W224" i="3"/>
  <c r="X224" i="3"/>
  <c r="DP224" i="3"/>
  <c r="DO224" i="3"/>
  <c r="CQ224" i="3"/>
  <c r="CR224" i="3"/>
  <c r="M224" i="3" s="1"/>
  <c r="AS225" i="3" l="1"/>
  <c r="AR225" i="3"/>
  <c r="L224" i="3"/>
  <c r="I225" i="3" s="1"/>
  <c r="AQ224" i="3"/>
  <c r="F225" i="3"/>
  <c r="J225" i="3"/>
  <c r="AT224" i="3"/>
  <c r="AN224" i="3"/>
  <c r="AO225" i="3"/>
  <c r="AP225" i="3"/>
  <c r="AL225" i="3"/>
  <c r="E225" i="3"/>
  <c r="H224" i="3" l="1"/>
  <c r="K224" i="3"/>
  <c r="N224" i="3" s="1"/>
  <c r="AK225" i="3"/>
  <c r="BX225" i="3" s="1"/>
  <c r="CU225" i="3"/>
  <c r="BY225" i="3"/>
  <c r="DS225" i="3"/>
  <c r="DR225" i="3"/>
  <c r="CT225" i="3"/>
  <c r="AV225" i="3"/>
  <c r="AU225" i="3"/>
  <c r="AM225" i="3"/>
  <c r="O225" i="3"/>
  <c r="G225" i="3"/>
  <c r="P225" i="3"/>
  <c r="BP225" i="3"/>
  <c r="CL225" i="3"/>
  <c r="DJ225" i="3"/>
  <c r="CM225" i="3"/>
  <c r="BQ225" i="3"/>
  <c r="DK225" i="3"/>
  <c r="S225" i="3"/>
  <c r="R225" i="3" l="1"/>
  <c r="CW225" i="3"/>
  <c r="CV225" i="3"/>
  <c r="CX225" i="3" s="1"/>
  <c r="U225" i="3"/>
  <c r="T225" i="3"/>
  <c r="Q225" i="3" s="1"/>
  <c r="DM225" i="3"/>
  <c r="DL225" i="3"/>
  <c r="DT225" i="3"/>
  <c r="DQ225" i="3" s="1"/>
  <c r="DU225" i="3"/>
  <c r="BZ225" i="3"/>
  <c r="CB225" i="3" s="1"/>
  <c r="CA225" i="3"/>
  <c r="BR225" i="3"/>
  <c r="BT225" i="3" s="1"/>
  <c r="BS225" i="3"/>
  <c r="CO225" i="3"/>
  <c r="CN225" i="3"/>
  <c r="DV225" i="3" l="1"/>
  <c r="V225" i="3"/>
  <c r="DI225" i="3"/>
  <c r="DN225" i="3" s="1"/>
  <c r="BV225" i="3"/>
  <c r="BU225" i="3"/>
  <c r="CK225" i="3"/>
  <c r="CP225" i="3" s="1"/>
  <c r="CY225" i="3"/>
  <c r="CZ225" i="3"/>
  <c r="CC225" i="3"/>
  <c r="CD225" i="3"/>
  <c r="DX225" i="3" l="1"/>
  <c r="DW225" i="3"/>
  <c r="W225" i="3"/>
  <c r="X225" i="3"/>
  <c r="AL226" i="3" s="1"/>
  <c r="DP225" i="3"/>
  <c r="DO225" i="3"/>
  <c r="CQ225" i="3"/>
  <c r="CR225" i="3"/>
  <c r="M225" i="3" s="1"/>
  <c r="AS226" i="3" l="1"/>
  <c r="AR226" i="3"/>
  <c r="L225" i="3"/>
  <c r="I226" i="3" s="1"/>
  <c r="AQ225" i="3"/>
  <c r="AT225" i="3" s="1"/>
  <c r="AP226" i="3"/>
  <c r="AV226" i="3" s="1"/>
  <c r="J226" i="3"/>
  <c r="P226" i="3" s="1"/>
  <c r="F226" i="3"/>
  <c r="DS226" i="3"/>
  <c r="BY226" i="3"/>
  <c r="CU226" i="3"/>
  <c r="AN225" i="3"/>
  <c r="AO226" i="3"/>
  <c r="K225" i="3" l="1"/>
  <c r="N225" i="3" s="1"/>
  <c r="E226" i="3"/>
  <c r="H225" i="3"/>
  <c r="AK226" i="3"/>
  <c r="DR226" i="3" s="1"/>
  <c r="CL226" i="3"/>
  <c r="BP226" i="3"/>
  <c r="DJ226" i="3"/>
  <c r="R226" i="3"/>
  <c r="AM226" i="3"/>
  <c r="AU226" i="3"/>
  <c r="O226" i="3"/>
  <c r="G226" i="3"/>
  <c r="BQ226" i="3"/>
  <c r="CM226" i="3"/>
  <c r="DK226" i="3"/>
  <c r="S226" i="3"/>
  <c r="CT226" i="3" l="1"/>
  <c r="BX226" i="3"/>
  <c r="BZ226" i="3" s="1"/>
  <c r="CB226" i="3" s="1"/>
  <c r="T226" i="3"/>
  <c r="Q226" i="3" s="1"/>
  <c r="DL226" i="3"/>
  <c r="DM226" i="3"/>
  <c r="BS226" i="3"/>
  <c r="BR226" i="3"/>
  <c r="BT226" i="3" s="1"/>
  <c r="CN226" i="3"/>
  <c r="CO226" i="3"/>
  <c r="CV226" i="3"/>
  <c r="CX226" i="3" s="1"/>
  <c r="CW226" i="3"/>
  <c r="U226" i="3"/>
  <c r="DT226" i="3"/>
  <c r="DQ226" i="3" s="1"/>
  <c r="DU226" i="3"/>
  <c r="CA226" i="3"/>
  <c r="CC226" i="3" s="1"/>
  <c r="DV226" i="3" l="1"/>
  <c r="V226" i="3"/>
  <c r="DI226" i="3"/>
  <c r="DN226" i="3" s="1"/>
  <c r="BU226" i="3"/>
  <c r="BV226" i="3"/>
  <c r="CD226" i="3"/>
  <c r="CY226" i="3"/>
  <c r="CZ226" i="3"/>
  <c r="CK226" i="3"/>
  <c r="CP226" i="3" s="1"/>
  <c r="DX226" i="3" l="1"/>
  <c r="DW226" i="3"/>
  <c r="W226" i="3"/>
  <c r="X226" i="3"/>
  <c r="AP227" i="3" s="1"/>
  <c r="DP226" i="3"/>
  <c r="DO226" i="3"/>
  <c r="CR226" i="3"/>
  <c r="CQ226" i="3"/>
  <c r="AS227" i="3" l="1"/>
  <c r="AR227" i="3"/>
  <c r="M226" i="3"/>
  <c r="L226" i="3"/>
  <c r="AL227" i="3"/>
  <c r="DS227" i="3" s="1"/>
  <c r="AQ226" i="3"/>
  <c r="J227" i="3"/>
  <c r="F227" i="3"/>
  <c r="AV227" i="3"/>
  <c r="H226" i="3" l="1"/>
  <c r="E227" i="3"/>
  <c r="DJ227" i="3" s="1"/>
  <c r="BY227" i="3"/>
  <c r="K226" i="3"/>
  <c r="N226" i="3" s="1"/>
  <c r="I227" i="3"/>
  <c r="G227" i="3" s="1"/>
  <c r="AT226" i="3"/>
  <c r="CU227" i="3"/>
  <c r="AO227" i="3"/>
  <c r="AU227" i="3" s="1"/>
  <c r="AK227" i="3"/>
  <c r="AN226" i="3"/>
  <c r="CM227" i="3"/>
  <c r="BQ227" i="3"/>
  <c r="DK227" i="3"/>
  <c r="S227" i="3"/>
  <c r="P227" i="3"/>
  <c r="BP227" i="3" l="1"/>
  <c r="BR227" i="3" s="1"/>
  <c r="BT227" i="3" s="1"/>
  <c r="CL227" i="3"/>
  <c r="CO227" i="3" s="1"/>
  <c r="R227" i="3"/>
  <c r="T227" i="3" s="1"/>
  <c r="Q227" i="3" s="1"/>
  <c r="DR227" i="3"/>
  <c r="DT227" i="3" s="1"/>
  <c r="DQ227" i="3" s="1"/>
  <c r="DV227" i="3" s="1"/>
  <c r="O227" i="3"/>
  <c r="CT227" i="3"/>
  <c r="CW227" i="3" s="1"/>
  <c r="AM227" i="3"/>
  <c r="BX227" i="3"/>
  <c r="CA227" i="3" s="1"/>
  <c r="BS227" i="3"/>
  <c r="CN227" i="3"/>
  <c r="DL227" i="3"/>
  <c r="DM227" i="3"/>
  <c r="U227" i="3" l="1"/>
  <c r="DU227" i="3"/>
  <c r="DX227" i="3" s="1"/>
  <c r="BZ227" i="3"/>
  <c r="CV227" i="3"/>
  <c r="CX227" i="3" s="1"/>
  <c r="CY227" i="3" s="1"/>
  <c r="DW227" i="3"/>
  <c r="V227" i="3"/>
  <c r="DI227" i="3"/>
  <c r="DN227" i="3" s="1"/>
  <c r="CK227" i="3"/>
  <c r="CP227" i="3" s="1"/>
  <c r="BU227" i="3"/>
  <c r="BV227" i="3"/>
  <c r="CB227" i="3" l="1"/>
  <c r="CD227" i="3" s="1"/>
  <c r="CC227" i="3"/>
  <c r="X227" i="3"/>
  <c r="W227" i="3"/>
  <c r="AR228" i="3" s="1"/>
  <c r="CZ227" i="3"/>
  <c r="DP227" i="3"/>
  <c r="DO227" i="3"/>
  <c r="CR227" i="3"/>
  <c r="CQ227" i="3"/>
  <c r="M227" i="3" l="1"/>
  <c r="AS228" i="3"/>
  <c r="L227" i="3"/>
  <c r="AO228" i="3"/>
  <c r="AU228" i="3" s="1"/>
  <c r="AP228" i="3"/>
  <c r="AK228" i="3"/>
  <c r="DR228" i="3" s="1"/>
  <c r="AL228" i="3"/>
  <c r="CU228" i="3" s="1"/>
  <c r="J228" i="3"/>
  <c r="AM228" i="3" l="1"/>
  <c r="AQ227" i="3"/>
  <c r="AT227" i="3" s="1"/>
  <c r="K227" i="3"/>
  <c r="I228" i="3"/>
  <c r="O228" i="3" s="1"/>
  <c r="AV228" i="3"/>
  <c r="AN227" i="3"/>
  <c r="N227" i="3"/>
  <c r="BX228" i="3"/>
  <c r="CT228" i="3"/>
  <c r="CV228" i="3" s="1"/>
  <c r="CX228" i="3" s="1"/>
  <c r="F228" i="3"/>
  <c r="BQ228" i="3" s="1"/>
  <c r="E228" i="3"/>
  <c r="CL228" i="3" s="1"/>
  <c r="BY228" i="3"/>
  <c r="DS228" i="3"/>
  <c r="DU228" i="3" s="1"/>
  <c r="H227" i="3"/>
  <c r="P228" i="3"/>
  <c r="DJ228" i="3" l="1"/>
  <c r="BP228" i="3"/>
  <c r="R228" i="3"/>
  <c r="CA228" i="3"/>
  <c r="DK228" i="3"/>
  <c r="CW228" i="3"/>
  <c r="CZ228" i="3" s="1"/>
  <c r="G228" i="3"/>
  <c r="S228" i="3"/>
  <c r="CM228" i="3"/>
  <c r="CO228" i="3" s="1"/>
  <c r="BZ228" i="3"/>
  <c r="CB228" i="3" s="1"/>
  <c r="DT228" i="3"/>
  <c r="DQ228" i="3" s="1"/>
  <c r="DV228" i="3" s="1"/>
  <c r="DX228" i="3" s="1"/>
  <c r="BR228" i="3"/>
  <c r="BT228" i="3" s="1"/>
  <c r="BS228" i="3"/>
  <c r="DL228" i="3"/>
  <c r="DM228" i="3"/>
  <c r="U228" i="3" l="1"/>
  <c r="T228" i="3"/>
  <c r="Q228" i="3" s="1"/>
  <c r="CD228" i="3"/>
  <c r="CY228" i="3"/>
  <c r="CN228" i="3"/>
  <c r="CK228" i="3" s="1"/>
  <c r="CP228" i="3" s="1"/>
  <c r="CC228" i="3"/>
  <c r="DW228" i="3"/>
  <c r="DI228" i="3"/>
  <c r="DN228" i="3" s="1"/>
  <c r="BU228" i="3"/>
  <c r="BV228" i="3"/>
  <c r="V228" i="3" l="1"/>
  <c r="AL229" i="3"/>
  <c r="AQ228" i="3"/>
  <c r="AT228" i="3" s="1"/>
  <c r="DP228" i="3"/>
  <c r="DO228" i="3"/>
  <c r="CR228" i="3"/>
  <c r="CQ228" i="3"/>
  <c r="AK229" i="3"/>
  <c r="AO229" i="3"/>
  <c r="L228" i="3" l="1"/>
  <c r="I229" i="3" s="1"/>
  <c r="M228" i="3"/>
  <c r="J229" i="3" s="1"/>
  <c r="X228" i="3"/>
  <c r="AS229" i="3" s="1"/>
  <c r="W228" i="3"/>
  <c r="AR229" i="3" s="1"/>
  <c r="AP229" i="3"/>
  <c r="AV229" i="3" s="1"/>
  <c r="AN228" i="3"/>
  <c r="K228" i="3"/>
  <c r="N228" i="3" s="1"/>
  <c r="AU229" i="3"/>
  <c r="CU229" i="3"/>
  <c r="DS229" i="3"/>
  <c r="BY229" i="3"/>
  <c r="H228" i="3"/>
  <c r="E229" i="3"/>
  <c r="BX229" i="3"/>
  <c r="DR229" i="3"/>
  <c r="CT229" i="3"/>
  <c r="F229" i="3"/>
  <c r="AM229" i="3" l="1"/>
  <c r="DT229" i="3"/>
  <c r="DQ229" i="3" s="1"/>
  <c r="DU229" i="3"/>
  <c r="CW229" i="3"/>
  <c r="CV229" i="3"/>
  <c r="CX229" i="3" s="1"/>
  <c r="CA229" i="3"/>
  <c r="BZ229" i="3"/>
  <c r="CB229" i="3" s="1"/>
  <c r="DK229" i="3"/>
  <c r="CM229" i="3"/>
  <c r="BQ229" i="3"/>
  <c r="S229" i="3"/>
  <c r="CL229" i="3"/>
  <c r="DJ229" i="3"/>
  <c r="BP229" i="3"/>
  <c r="R229" i="3"/>
  <c r="O229" i="3"/>
  <c r="G229" i="3"/>
  <c r="P229" i="3"/>
  <c r="DV229" i="3" l="1"/>
  <c r="U229" i="3"/>
  <c r="T229" i="3"/>
  <c r="Q229" i="3" s="1"/>
  <c r="CC229" i="3"/>
  <c r="CD229" i="3"/>
  <c r="CN229" i="3"/>
  <c r="CO229" i="3"/>
  <c r="CY229" i="3"/>
  <c r="CZ229" i="3"/>
  <c r="BS229" i="3"/>
  <c r="BR229" i="3"/>
  <c r="BT229" i="3" s="1"/>
  <c r="DM229" i="3"/>
  <c r="DL229" i="3"/>
  <c r="DX229" i="3" l="1"/>
  <c r="DW229" i="3"/>
  <c r="V229" i="3"/>
  <c r="DI229" i="3"/>
  <c r="DN229" i="3" s="1"/>
  <c r="CK229" i="3"/>
  <c r="CP229" i="3" s="1"/>
  <c r="BU229" i="3"/>
  <c r="BV229" i="3"/>
  <c r="X229" i="3" l="1"/>
  <c r="AL230" i="3" s="1"/>
  <c r="W229" i="3"/>
  <c r="AQ229" i="3" s="1"/>
  <c r="DP229" i="3"/>
  <c r="DO229" i="3"/>
  <c r="CR229" i="3"/>
  <c r="CQ229" i="3"/>
  <c r="M229" i="3" l="1"/>
  <c r="AS230" i="3"/>
  <c r="AR230" i="3"/>
  <c r="L229" i="3"/>
  <c r="AP230" i="3"/>
  <c r="AV230" i="3" s="1"/>
  <c r="AN229" i="3"/>
  <c r="AO230" i="3"/>
  <c r="AM230" i="3" s="1"/>
  <c r="AT229" i="3"/>
  <c r="AK230" i="3"/>
  <c r="DR230" i="3" s="1"/>
  <c r="J230" i="3"/>
  <c r="F230" i="3"/>
  <c r="BY230" i="3"/>
  <c r="DS230" i="3"/>
  <c r="CU230" i="3"/>
  <c r="H229" i="3"/>
  <c r="E230" i="3"/>
  <c r="K229" i="3" l="1"/>
  <c r="N229" i="3" s="1"/>
  <c r="I230" i="3"/>
  <c r="AU230" i="3"/>
  <c r="CT230" i="3"/>
  <c r="CW230" i="3" s="1"/>
  <c r="BX230" i="3"/>
  <c r="BZ230" i="3" s="1"/>
  <c r="CB230" i="3" s="1"/>
  <c r="BP230" i="3"/>
  <c r="CL230" i="3"/>
  <c r="DJ230" i="3"/>
  <c r="R230" i="3"/>
  <c r="CM230" i="3"/>
  <c r="DK230" i="3"/>
  <c r="BQ230" i="3"/>
  <c r="S230" i="3"/>
  <c r="O230" i="3"/>
  <c r="G230" i="3"/>
  <c r="CV230" i="3"/>
  <c r="CX230" i="3" s="1"/>
  <c r="DU230" i="3"/>
  <c r="DT230" i="3"/>
  <c r="DQ230" i="3" s="1"/>
  <c r="P230" i="3"/>
  <c r="CA230" i="3" l="1"/>
  <c r="DV230" i="3"/>
  <c r="T230" i="3"/>
  <c r="Q230" i="3" s="1"/>
  <c r="U230" i="3"/>
  <c r="CD230" i="3"/>
  <c r="CC230" i="3"/>
  <c r="DL230" i="3"/>
  <c r="DM230" i="3"/>
  <c r="CZ230" i="3"/>
  <c r="CY230" i="3"/>
  <c r="CN230" i="3"/>
  <c r="CO230" i="3"/>
  <c r="BS230" i="3"/>
  <c r="BR230" i="3"/>
  <c r="BT230" i="3" s="1"/>
  <c r="DX230" i="3" l="1"/>
  <c r="DW230" i="3"/>
  <c r="V230" i="3"/>
  <c r="DI230" i="3"/>
  <c r="DN230" i="3" s="1"/>
  <c r="CK230" i="3"/>
  <c r="CP230" i="3" s="1"/>
  <c r="BU230" i="3"/>
  <c r="BV230" i="3"/>
  <c r="W230" i="3" l="1"/>
  <c r="AR231" i="3" s="1"/>
  <c r="X230" i="3"/>
  <c r="AS231" i="3" s="1"/>
  <c r="DO230" i="3"/>
  <c r="DP230" i="3"/>
  <c r="CR230" i="3"/>
  <c r="CQ230" i="3"/>
  <c r="AO231" i="3"/>
  <c r="M230" i="3" l="1"/>
  <c r="L230" i="3"/>
  <c r="I231" i="3" s="1"/>
  <c r="AK231" i="3"/>
  <c r="BX231" i="3" s="1"/>
  <c r="AQ230" i="3"/>
  <c r="AT230" i="3" s="1"/>
  <c r="K230" i="3"/>
  <c r="N230" i="3" s="1"/>
  <c r="AN230" i="3"/>
  <c r="AL231" i="3"/>
  <c r="BY231" i="3" s="1"/>
  <c r="AP231" i="3"/>
  <c r="AM231" i="3" s="1"/>
  <c r="F231" i="3"/>
  <c r="J231" i="3"/>
  <c r="AU231" i="3"/>
  <c r="H230" i="3"/>
  <c r="E231" i="3"/>
  <c r="DR231" i="3"/>
  <c r="CT231" i="3"/>
  <c r="AV231" i="3" l="1"/>
  <c r="S231" i="3"/>
  <c r="DS231" i="3"/>
  <c r="DT231" i="3" s="1"/>
  <c r="DQ231" i="3" s="1"/>
  <c r="CU231" i="3"/>
  <c r="CW231" i="3" s="1"/>
  <c r="CA231" i="3"/>
  <c r="BZ231" i="3"/>
  <c r="CB231" i="3" s="1"/>
  <c r="P231" i="3"/>
  <c r="BQ231" i="3"/>
  <c r="DK231" i="3"/>
  <c r="CM231" i="3"/>
  <c r="BP231" i="3"/>
  <c r="DJ231" i="3"/>
  <c r="CL231" i="3"/>
  <c r="R231" i="3"/>
  <c r="O231" i="3"/>
  <c r="G231" i="3"/>
  <c r="DU231" i="3" l="1"/>
  <c r="CV231" i="3"/>
  <c r="CX231" i="3" s="1"/>
  <c r="CZ231" i="3" s="1"/>
  <c r="DV231" i="3"/>
  <c r="T231" i="3"/>
  <c r="Q231" i="3" s="1"/>
  <c r="U231" i="3"/>
  <c r="CN231" i="3"/>
  <c r="CO231" i="3"/>
  <c r="DL231" i="3"/>
  <c r="DM231" i="3"/>
  <c r="BS231" i="3"/>
  <c r="BR231" i="3"/>
  <c r="BT231" i="3" s="1"/>
  <c r="CC231" i="3"/>
  <c r="CD231" i="3"/>
  <c r="CY231" i="3" l="1"/>
  <c r="DW231" i="3"/>
  <c r="DX231" i="3"/>
  <c r="V231" i="3"/>
  <c r="DI231" i="3"/>
  <c r="DN231" i="3" s="1"/>
  <c r="CK231" i="3"/>
  <c r="CP231" i="3" s="1"/>
  <c r="BV231" i="3"/>
  <c r="BU231" i="3"/>
  <c r="X231" i="3" l="1"/>
  <c r="AL232" i="3" s="1"/>
  <c r="W231" i="3"/>
  <c r="AQ231" i="3" s="1"/>
  <c r="DP231" i="3"/>
  <c r="DO231" i="3"/>
  <c r="CR231" i="3"/>
  <c r="CQ231" i="3"/>
  <c r="M231" i="3" l="1"/>
  <c r="F232" i="3" s="1"/>
  <c r="AS232" i="3"/>
  <c r="AR232" i="3"/>
  <c r="L231" i="3"/>
  <c r="E232" i="3" s="1"/>
  <c r="AT231" i="3"/>
  <c r="AK232" i="3"/>
  <c r="CT232" i="3" s="1"/>
  <c r="AN231" i="3"/>
  <c r="AO232" i="3"/>
  <c r="AU232" i="3" s="1"/>
  <c r="AP232" i="3"/>
  <c r="AV232" i="3" s="1"/>
  <c r="CU232" i="3"/>
  <c r="BY232" i="3"/>
  <c r="DS232" i="3"/>
  <c r="K231" i="3" l="1"/>
  <c r="N231" i="3" s="1"/>
  <c r="I232" i="3"/>
  <c r="O232" i="3" s="1"/>
  <c r="H231" i="3"/>
  <c r="DR232" i="3"/>
  <c r="DU232" i="3" s="1"/>
  <c r="BX232" i="3"/>
  <c r="CA232" i="3" s="1"/>
  <c r="J232" i="3"/>
  <c r="P232" i="3" s="1"/>
  <c r="AM232" i="3"/>
  <c r="CV232" i="3"/>
  <c r="CX232" i="3" s="1"/>
  <c r="CW232" i="3"/>
  <c r="DJ232" i="3"/>
  <c r="CL232" i="3"/>
  <c r="BP232" i="3"/>
  <c r="R232" i="3"/>
  <c r="DK232" i="3"/>
  <c r="BQ232" i="3"/>
  <c r="CM232" i="3"/>
  <c r="S232" i="3"/>
  <c r="BZ232" i="3" l="1"/>
  <c r="DT232" i="3"/>
  <c r="DQ232" i="3" s="1"/>
  <c r="DV232" i="3" s="1"/>
  <c r="G232" i="3"/>
  <c r="BR232" i="3"/>
  <c r="BT232" i="3" s="1"/>
  <c r="BS232" i="3"/>
  <c r="U232" i="3"/>
  <c r="T232" i="3"/>
  <c r="Q232" i="3" s="1"/>
  <c r="CO232" i="3"/>
  <c r="CN232" i="3"/>
  <c r="DM232" i="3"/>
  <c r="DL232" i="3"/>
  <c r="CZ232" i="3"/>
  <c r="CY232" i="3"/>
  <c r="CB232" i="3" l="1"/>
  <c r="CD232" i="3" s="1"/>
  <c r="DW232" i="3"/>
  <c r="DX232" i="3"/>
  <c r="V232" i="3"/>
  <c r="DI232" i="3"/>
  <c r="CK232" i="3"/>
  <c r="CP232" i="3" s="1"/>
  <c r="BV232" i="3"/>
  <c r="BU232" i="3"/>
  <c r="CC232" i="3" l="1"/>
  <c r="W232" i="3"/>
  <c r="AR233" i="3" s="1"/>
  <c r="X232" i="3"/>
  <c r="AL233" i="3" s="1"/>
  <c r="DN232" i="3"/>
  <c r="DO232" i="3" s="1"/>
  <c r="CQ232" i="3"/>
  <c r="CR232" i="3"/>
  <c r="L232" i="3" l="1"/>
  <c r="I233" i="3" s="1"/>
  <c r="AS233" i="3"/>
  <c r="AQ232" i="3"/>
  <c r="AO233" i="3"/>
  <c r="AU233" i="3" s="1"/>
  <c r="AK233" i="3"/>
  <c r="BX233" i="3" s="1"/>
  <c r="AN232" i="3"/>
  <c r="AT232" i="3"/>
  <c r="AP233" i="3"/>
  <c r="DP232" i="3"/>
  <c r="BY233" i="3"/>
  <c r="DS233" i="3"/>
  <c r="CU233" i="3"/>
  <c r="AM233" i="3" l="1"/>
  <c r="M232" i="3"/>
  <c r="K232" i="3" s="1"/>
  <c r="N232" i="3" s="1"/>
  <c r="CT233" i="3"/>
  <c r="CV233" i="3" s="1"/>
  <c r="CX233" i="3" s="1"/>
  <c r="DR233" i="3"/>
  <c r="DU233" i="3" s="1"/>
  <c r="E233" i="3"/>
  <c r="R233" i="3" s="1"/>
  <c r="AV233" i="3"/>
  <c r="H232" i="3"/>
  <c r="O233" i="3"/>
  <c r="CA233" i="3"/>
  <c r="BZ233" i="3"/>
  <c r="CB233" i="3" s="1"/>
  <c r="CL233" i="3" l="1"/>
  <c r="DJ233" i="3"/>
  <c r="CW233" i="3"/>
  <c r="CY233" i="3" s="1"/>
  <c r="BP233" i="3"/>
  <c r="F233" i="3"/>
  <c r="S233" i="3" s="1"/>
  <c r="U233" i="3" s="1"/>
  <c r="J233" i="3"/>
  <c r="DT233" i="3"/>
  <c r="DQ233" i="3" s="1"/>
  <c r="DV233" i="3" s="1"/>
  <c r="CC233" i="3"/>
  <c r="CD233" i="3"/>
  <c r="CZ233" i="3" l="1"/>
  <c r="CM233" i="3"/>
  <c r="CO233" i="3" s="1"/>
  <c r="DK233" i="3"/>
  <c r="DM233" i="3" s="1"/>
  <c r="BQ233" i="3"/>
  <c r="BR233" i="3" s="1"/>
  <c r="BT233" i="3" s="1"/>
  <c r="P233" i="3"/>
  <c r="G233" i="3"/>
  <c r="T233" i="3"/>
  <c r="Q233" i="3" s="1"/>
  <c r="CN233" i="3"/>
  <c r="CK233" i="3" s="1"/>
  <c r="CP233" i="3" s="1"/>
  <c r="DX233" i="3"/>
  <c r="DW233" i="3"/>
  <c r="V233" i="3" l="1"/>
  <c r="DL233" i="3"/>
  <c r="DI233" i="3" s="1"/>
  <c r="DN233" i="3" s="1"/>
  <c r="DP233" i="3" s="1"/>
  <c r="BS233" i="3"/>
  <c r="BV233" i="3" s="1"/>
  <c r="CR233" i="3"/>
  <c r="CQ233" i="3"/>
  <c r="DO233" i="3" l="1"/>
  <c r="M233" i="3"/>
  <c r="X233" i="3"/>
  <c r="AP234" i="3" s="1"/>
  <c r="AV234" i="3" s="1"/>
  <c r="W233" i="3"/>
  <c r="AR234" i="3" s="1"/>
  <c r="AQ233" i="3"/>
  <c r="AT233" i="3" s="1"/>
  <c r="AL234" i="3"/>
  <c r="BY234" i="3" s="1"/>
  <c r="BU233" i="3"/>
  <c r="L233" i="3" s="1"/>
  <c r="AN233" i="3"/>
  <c r="AO234" i="3"/>
  <c r="AK234" i="3"/>
  <c r="DR234" i="3" s="1"/>
  <c r="J234" i="3"/>
  <c r="F234" i="3"/>
  <c r="AS234" i="3" l="1"/>
  <c r="AM234" i="3"/>
  <c r="CU234" i="3"/>
  <c r="DS234" i="3"/>
  <c r="DU234" i="3" s="1"/>
  <c r="K233" i="3"/>
  <c r="N233" i="3" s="1"/>
  <c r="I234" i="3"/>
  <c r="G234" i="3" s="1"/>
  <c r="H233" i="3"/>
  <c r="E234" i="3"/>
  <c r="DJ234" i="3" s="1"/>
  <c r="AU234" i="3"/>
  <c r="BX234" i="3"/>
  <c r="BZ234" i="3" s="1"/>
  <c r="CB234" i="3" s="1"/>
  <c r="CT234" i="3"/>
  <c r="P234" i="3"/>
  <c r="BQ234" i="3"/>
  <c r="CM234" i="3"/>
  <c r="DK234" i="3"/>
  <c r="S234" i="3"/>
  <c r="CW234" i="3" l="1"/>
  <c r="O234" i="3"/>
  <c r="DT234" i="3"/>
  <c r="DQ234" i="3" s="1"/>
  <c r="DV234" i="3" s="1"/>
  <c r="DW234" i="3" s="1"/>
  <c r="CA234" i="3"/>
  <c r="CC234" i="3" s="1"/>
  <c r="R234" i="3"/>
  <c r="U234" i="3" s="1"/>
  <c r="BP234" i="3"/>
  <c r="BR234" i="3" s="1"/>
  <c r="BT234" i="3" s="1"/>
  <c r="CL234" i="3"/>
  <c r="CO234" i="3" s="1"/>
  <c r="CV234" i="3"/>
  <c r="CX234" i="3" s="1"/>
  <c r="CZ234" i="3" s="1"/>
  <c r="DM234" i="3"/>
  <c r="DL234" i="3"/>
  <c r="T234" i="3" l="1"/>
  <c r="Q234" i="3" s="1"/>
  <c r="V234" i="3" s="1"/>
  <c r="BS234" i="3"/>
  <c r="BV234" i="3" s="1"/>
  <c r="CD234" i="3"/>
  <c r="CN234" i="3"/>
  <c r="CK234" i="3" s="1"/>
  <c r="CP234" i="3" s="1"/>
  <c r="CQ234" i="3" s="1"/>
  <c r="DX234" i="3"/>
  <c r="CY234" i="3"/>
  <c r="DI234" i="3"/>
  <c r="DN234" i="3" s="1"/>
  <c r="BU234" i="3" l="1"/>
  <c r="CR234" i="3"/>
  <c r="X234" i="3"/>
  <c r="AS235" i="3" s="1"/>
  <c r="W234" i="3"/>
  <c r="AQ234" i="3" s="1"/>
  <c r="DO234" i="3"/>
  <c r="L234" i="3" s="1"/>
  <c r="I235" i="3" s="1"/>
  <c r="DP234" i="3"/>
  <c r="AL235" i="3"/>
  <c r="AP235" i="3"/>
  <c r="AR235" i="3" l="1"/>
  <c r="M234" i="3"/>
  <c r="J235" i="3" s="1"/>
  <c r="P235" i="3" s="1"/>
  <c r="AN234" i="3"/>
  <c r="AT234" i="3"/>
  <c r="AO235" i="3"/>
  <c r="AU235" i="3" s="1"/>
  <c r="AK235" i="3"/>
  <c r="CT235" i="3" s="1"/>
  <c r="AV235" i="3"/>
  <c r="E235" i="3"/>
  <c r="BY235" i="3"/>
  <c r="DS235" i="3"/>
  <c r="CU235" i="3"/>
  <c r="H234" i="3" l="1"/>
  <c r="K234" i="3"/>
  <c r="N234" i="3" s="1"/>
  <c r="F235" i="3"/>
  <c r="S235" i="3" s="1"/>
  <c r="BX235" i="3"/>
  <c r="BZ235" i="3" s="1"/>
  <c r="CB235" i="3" s="1"/>
  <c r="DR235" i="3"/>
  <c r="DT235" i="3" s="1"/>
  <c r="DQ235" i="3" s="1"/>
  <c r="AM235" i="3"/>
  <c r="CM235" i="3"/>
  <c r="BQ235" i="3"/>
  <c r="CV235" i="3"/>
  <c r="CX235" i="3" s="1"/>
  <c r="CW235" i="3"/>
  <c r="O235" i="3"/>
  <c r="G235" i="3"/>
  <c r="BP235" i="3"/>
  <c r="DJ235" i="3"/>
  <c r="CL235" i="3"/>
  <c r="R235" i="3"/>
  <c r="DK235" i="3" l="1"/>
  <c r="DU235" i="3"/>
  <c r="CA235" i="3"/>
  <c r="CD235" i="3" s="1"/>
  <c r="DV235" i="3"/>
  <c r="BS235" i="3"/>
  <c r="BR235" i="3"/>
  <c r="BT235" i="3" s="1"/>
  <c r="T235" i="3"/>
  <c r="Q235" i="3" s="1"/>
  <c r="U235" i="3"/>
  <c r="CZ235" i="3"/>
  <c r="CY235" i="3"/>
  <c r="CN235" i="3"/>
  <c r="CO235" i="3"/>
  <c r="DM235" i="3"/>
  <c r="DL235" i="3"/>
  <c r="CC235" i="3" l="1"/>
  <c r="DX235" i="3"/>
  <c r="DW235" i="3"/>
  <c r="V235" i="3"/>
  <c r="DI235" i="3"/>
  <c r="DN235" i="3" s="1"/>
  <c r="BV235" i="3"/>
  <c r="BU235" i="3"/>
  <c r="CK235" i="3"/>
  <c r="CP235" i="3" s="1"/>
  <c r="X235" i="3" l="1"/>
  <c r="AP236" i="3" s="1"/>
  <c r="W235" i="3"/>
  <c r="AQ235" i="3" s="1"/>
  <c r="DP235" i="3"/>
  <c r="DO235" i="3"/>
  <c r="CR235" i="3"/>
  <c r="M235" i="3" s="1"/>
  <c r="CQ235" i="3"/>
  <c r="AL236" i="3"/>
  <c r="AS236" i="3" l="1"/>
  <c r="AR236" i="3"/>
  <c r="L235" i="3"/>
  <c r="E236" i="3" s="1"/>
  <c r="AO236" i="3"/>
  <c r="AM236" i="3" s="1"/>
  <c r="AK236" i="3"/>
  <c r="DR236" i="3" s="1"/>
  <c r="AT235" i="3"/>
  <c r="AN235" i="3"/>
  <c r="BX236" i="3"/>
  <c r="J236" i="3"/>
  <c r="F236" i="3"/>
  <c r="AV236" i="3"/>
  <c r="DS236" i="3"/>
  <c r="CU236" i="3"/>
  <c r="BY236" i="3"/>
  <c r="AU236" i="3" l="1"/>
  <c r="K235" i="3"/>
  <c r="N235" i="3" s="1"/>
  <c r="I236" i="3"/>
  <c r="H235" i="3"/>
  <c r="CT236" i="3"/>
  <c r="CV236" i="3" s="1"/>
  <c r="CX236" i="3" s="1"/>
  <c r="O236" i="3"/>
  <c r="G236" i="3"/>
  <c r="BP236" i="3"/>
  <c r="CL236" i="3"/>
  <c r="DJ236" i="3"/>
  <c r="R236" i="3"/>
  <c r="BQ236" i="3"/>
  <c r="CM236" i="3"/>
  <c r="DK236" i="3"/>
  <c r="S236" i="3"/>
  <c r="BZ236" i="3"/>
  <c r="CB236" i="3" s="1"/>
  <c r="CA236" i="3"/>
  <c r="P236" i="3"/>
  <c r="DU236" i="3"/>
  <c r="DT236" i="3"/>
  <c r="DQ236" i="3" s="1"/>
  <c r="U236" i="3" l="1"/>
  <c r="CW236" i="3"/>
  <c r="CZ236" i="3" s="1"/>
  <c r="DV236" i="3"/>
  <c r="CC236" i="3"/>
  <c r="T236" i="3"/>
  <c r="Q236" i="3" s="1"/>
  <c r="CN236" i="3"/>
  <c r="CO236" i="3"/>
  <c r="BS236" i="3"/>
  <c r="BR236" i="3"/>
  <c r="BT236" i="3" s="1"/>
  <c r="DM236" i="3"/>
  <c r="DL236" i="3"/>
  <c r="CD236" i="3"/>
  <c r="CY236" i="3" l="1"/>
  <c r="DX236" i="3"/>
  <c r="DW236" i="3"/>
  <c r="V236" i="3"/>
  <c r="DI236" i="3"/>
  <c r="DN236" i="3" s="1"/>
  <c r="CK236" i="3"/>
  <c r="CP236" i="3" s="1"/>
  <c r="BU236" i="3"/>
  <c r="BV236" i="3"/>
  <c r="W236" i="3" l="1"/>
  <c r="X236" i="3"/>
  <c r="AS237" i="3" s="1"/>
  <c r="DO236" i="3"/>
  <c r="DP236" i="3"/>
  <c r="CR236" i="3"/>
  <c r="CQ236" i="3"/>
  <c r="L236" i="3" s="1"/>
  <c r="I237" i="3" s="1"/>
  <c r="AQ236" i="3" l="1"/>
  <c r="AT236" i="3" s="1"/>
  <c r="AR237" i="3"/>
  <c r="M236" i="3"/>
  <c r="K236" i="3" s="1"/>
  <c r="N236" i="3" s="1"/>
  <c r="AO237" i="3"/>
  <c r="AU237" i="3" s="1"/>
  <c r="AK237" i="3"/>
  <c r="BX237" i="3" s="1"/>
  <c r="AN236" i="3"/>
  <c r="AP237" i="3"/>
  <c r="AM237" i="3" s="1"/>
  <c r="AL237" i="3"/>
  <c r="CU237" i="3" s="1"/>
  <c r="E237" i="3"/>
  <c r="F237" i="3" l="1"/>
  <c r="J237" i="3"/>
  <c r="H236" i="3"/>
  <c r="DR237" i="3"/>
  <c r="CT237" i="3"/>
  <c r="CV237" i="3" s="1"/>
  <c r="CX237" i="3" s="1"/>
  <c r="AV237" i="3"/>
  <c r="BY237" i="3"/>
  <c r="BZ237" i="3" s="1"/>
  <c r="CB237" i="3" s="1"/>
  <c r="DS237" i="3"/>
  <c r="DJ237" i="3"/>
  <c r="BP237" i="3"/>
  <c r="CL237" i="3"/>
  <c r="R237" i="3"/>
  <c r="P237" i="3"/>
  <c r="O237" i="3"/>
  <c r="G237" i="3"/>
  <c r="CM237" i="3"/>
  <c r="DK237" i="3"/>
  <c r="BQ237" i="3"/>
  <c r="S237" i="3"/>
  <c r="CA237" i="3" l="1"/>
  <c r="CC237" i="3" s="1"/>
  <c r="DU237" i="3"/>
  <c r="DT237" i="3"/>
  <c r="DQ237" i="3" s="1"/>
  <c r="DV237" i="3" s="1"/>
  <c r="DX237" i="3" s="1"/>
  <c r="CW237" i="3"/>
  <c r="CY237" i="3" s="1"/>
  <c r="U237" i="3"/>
  <c r="T237" i="3"/>
  <c r="Q237" i="3" s="1"/>
  <c r="CN237" i="3"/>
  <c r="CO237" i="3"/>
  <c r="BR237" i="3"/>
  <c r="BT237" i="3" s="1"/>
  <c r="BS237" i="3"/>
  <c r="DM237" i="3"/>
  <c r="DL237" i="3"/>
  <c r="CD237" i="3" l="1"/>
  <c r="CZ237" i="3"/>
  <c r="DW237" i="3"/>
  <c r="V237" i="3"/>
  <c r="DI237" i="3"/>
  <c r="DN237" i="3" s="1"/>
  <c r="BV237" i="3"/>
  <c r="BU237" i="3"/>
  <c r="CK237" i="3"/>
  <c r="CP237" i="3" s="1"/>
  <c r="W237" i="3" l="1"/>
  <c r="AR238" i="3" s="1"/>
  <c r="X237" i="3"/>
  <c r="AL238" i="3" s="1"/>
  <c r="DP237" i="3"/>
  <c r="DO237" i="3"/>
  <c r="CQ237" i="3"/>
  <c r="CR237" i="3"/>
  <c r="M237" i="3" s="1"/>
  <c r="AK238" i="3"/>
  <c r="L237" i="3" l="1"/>
  <c r="I238" i="3" s="1"/>
  <c r="AS238" i="3"/>
  <c r="AO238" i="3"/>
  <c r="AQ237" i="3"/>
  <c r="AT237" i="3" s="1"/>
  <c r="K237" i="3"/>
  <c r="N237" i="3" s="1"/>
  <c r="AN237" i="3"/>
  <c r="AP238" i="3"/>
  <c r="AM238" i="3" s="1"/>
  <c r="BX238" i="3"/>
  <c r="CT238" i="3"/>
  <c r="DR238" i="3"/>
  <c r="BY238" i="3"/>
  <c r="CU238" i="3"/>
  <c r="DS238" i="3"/>
  <c r="AU238" i="3"/>
  <c r="J238" i="3"/>
  <c r="H237" i="3"/>
  <c r="E238" i="3"/>
  <c r="F238" i="3" l="1"/>
  <c r="CM238" i="3" s="1"/>
  <c r="AV238" i="3"/>
  <c r="CV238" i="3"/>
  <c r="CX238" i="3" s="1"/>
  <c r="P238" i="3"/>
  <c r="DJ238" i="3"/>
  <c r="CL238" i="3"/>
  <c r="BP238" i="3"/>
  <c r="R238" i="3"/>
  <c r="DT238" i="3"/>
  <c r="DQ238" i="3" s="1"/>
  <c r="DU238" i="3"/>
  <c r="O238" i="3"/>
  <c r="G238" i="3"/>
  <c r="CW238" i="3"/>
  <c r="S238" i="3"/>
  <c r="CA238" i="3"/>
  <c r="BZ238" i="3"/>
  <c r="CB238" i="3" s="1"/>
  <c r="BQ238" i="3" l="1"/>
  <c r="BS238" i="3" s="1"/>
  <c r="DK238" i="3"/>
  <c r="DL238" i="3" s="1"/>
  <c r="CZ238" i="3"/>
  <c r="DV238" i="3"/>
  <c r="CD238" i="3"/>
  <c r="CC238" i="3"/>
  <c r="CY238" i="3"/>
  <c r="CN238" i="3"/>
  <c r="CO238" i="3"/>
  <c r="T238" i="3"/>
  <c r="Q238" i="3" s="1"/>
  <c r="U238" i="3"/>
  <c r="DM238" i="3" l="1"/>
  <c r="BR238" i="3"/>
  <c r="BT238" i="3" s="1"/>
  <c r="BV238" i="3" s="1"/>
  <c r="DX238" i="3"/>
  <c r="DW238" i="3"/>
  <c r="V238" i="3"/>
  <c r="DI238" i="3"/>
  <c r="DN238" i="3" s="1"/>
  <c r="CK238" i="3"/>
  <c r="CP238" i="3" s="1"/>
  <c r="BU238" i="3" l="1"/>
  <c r="W238" i="3"/>
  <c r="X238" i="3"/>
  <c r="AP239" i="3" s="1"/>
  <c r="DO238" i="3"/>
  <c r="DP238" i="3"/>
  <c r="CR238" i="3"/>
  <c r="CQ238" i="3"/>
  <c r="AS239" i="3" l="1"/>
  <c r="AQ238" i="3"/>
  <c r="AT238" i="3" s="1"/>
  <c r="AR239" i="3"/>
  <c r="M238" i="3"/>
  <c r="J239" i="3" s="1"/>
  <c r="P239" i="3" s="1"/>
  <c r="L238" i="3"/>
  <c r="E239" i="3" s="1"/>
  <c r="AK239" i="3"/>
  <c r="DR239" i="3" s="1"/>
  <c r="AO239" i="3"/>
  <c r="AU239" i="3" s="1"/>
  <c r="AN238" i="3"/>
  <c r="AL239" i="3"/>
  <c r="DS239" i="3" s="1"/>
  <c r="AV239" i="3"/>
  <c r="CT239" i="3" l="1"/>
  <c r="AM239" i="3"/>
  <c r="BX239" i="3"/>
  <c r="K238" i="3"/>
  <c r="I239" i="3"/>
  <c r="G239" i="3" s="1"/>
  <c r="H238" i="3"/>
  <c r="F239" i="3"/>
  <c r="BQ239" i="3" s="1"/>
  <c r="N238" i="3"/>
  <c r="BY239" i="3"/>
  <c r="CU239" i="3"/>
  <c r="CW239" i="3" s="1"/>
  <c r="DT239" i="3"/>
  <c r="DQ239" i="3" s="1"/>
  <c r="CL239" i="3"/>
  <c r="DJ239" i="3"/>
  <c r="BP239" i="3"/>
  <c r="R239" i="3"/>
  <c r="O239" i="3"/>
  <c r="DU239" i="3"/>
  <c r="BZ239" i="3" l="1"/>
  <c r="CB239" i="3" s="1"/>
  <c r="CA239" i="3"/>
  <c r="S239" i="3"/>
  <c r="T239" i="3" s="1"/>
  <c r="Q239" i="3" s="1"/>
  <c r="DK239" i="3"/>
  <c r="DM239" i="3" s="1"/>
  <c r="CM239" i="3"/>
  <c r="CN239" i="3" s="1"/>
  <c r="CV239" i="3"/>
  <c r="CX239" i="3" s="1"/>
  <c r="CZ239" i="3" s="1"/>
  <c r="DV239" i="3"/>
  <c r="BS239" i="3"/>
  <c r="BR239" i="3"/>
  <c r="BT239" i="3" s="1"/>
  <c r="CD239" i="3" l="1"/>
  <c r="U239" i="3"/>
  <c r="CC239" i="3"/>
  <c r="DL239" i="3"/>
  <c r="DI239" i="3" s="1"/>
  <c r="DN239" i="3" s="1"/>
  <c r="CO239" i="3"/>
  <c r="CY239" i="3"/>
  <c r="DX239" i="3"/>
  <c r="DW239" i="3"/>
  <c r="V239" i="3"/>
  <c r="CK239" i="3"/>
  <c r="CP239" i="3" s="1"/>
  <c r="BU239" i="3"/>
  <c r="BV239" i="3"/>
  <c r="X239" i="3" l="1"/>
  <c r="AS240" i="3" s="1"/>
  <c r="W239" i="3"/>
  <c r="AR240" i="3" s="1"/>
  <c r="DO239" i="3"/>
  <c r="DP239" i="3"/>
  <c r="CQ239" i="3"/>
  <c r="CR239" i="3"/>
  <c r="M239" i="3" l="1"/>
  <c r="AQ239" i="3"/>
  <c r="L239" i="3"/>
  <c r="H239" i="3" s="1"/>
  <c r="AN239" i="3"/>
  <c r="AK240" i="3"/>
  <c r="CT240" i="3" s="1"/>
  <c r="AT239" i="3"/>
  <c r="AO240" i="3"/>
  <c r="AU240" i="3" s="1"/>
  <c r="AP240" i="3"/>
  <c r="AV240" i="3" s="1"/>
  <c r="AL240" i="3"/>
  <c r="J240" i="3"/>
  <c r="F240" i="3"/>
  <c r="E240" i="3"/>
  <c r="K239" i="3" l="1"/>
  <c r="N239" i="3" s="1"/>
  <c r="I240" i="3"/>
  <c r="AM240" i="3"/>
  <c r="BX240" i="3"/>
  <c r="DR240" i="3"/>
  <c r="DS240" i="3"/>
  <c r="CU240" i="3"/>
  <c r="CV240" i="3" s="1"/>
  <c r="CX240" i="3" s="1"/>
  <c r="BY240" i="3"/>
  <c r="CA240" i="3" s="1"/>
  <c r="BQ240" i="3"/>
  <c r="DK240" i="3"/>
  <c r="CM240" i="3"/>
  <c r="S240" i="3"/>
  <c r="DJ240" i="3"/>
  <c r="CL240" i="3"/>
  <c r="BP240" i="3"/>
  <c r="R240" i="3"/>
  <c r="P240" i="3"/>
  <c r="O240" i="3"/>
  <c r="G240" i="3"/>
  <c r="DU240" i="3" l="1"/>
  <c r="BZ240" i="3"/>
  <c r="CW240" i="3"/>
  <c r="CY240" i="3" s="1"/>
  <c r="T240" i="3"/>
  <c r="Q240" i="3" s="1"/>
  <c r="DT240" i="3"/>
  <c r="DQ240" i="3" s="1"/>
  <c r="U240" i="3"/>
  <c r="CO240" i="3"/>
  <c r="CN240" i="3"/>
  <c r="BR240" i="3"/>
  <c r="BT240" i="3" s="1"/>
  <c r="BS240" i="3"/>
  <c r="DL240" i="3"/>
  <c r="DM240" i="3"/>
  <c r="CB240" i="3" l="1"/>
  <c r="CC240" i="3" s="1"/>
  <c r="CZ240" i="3"/>
  <c r="CD240" i="3"/>
  <c r="V240" i="3"/>
  <c r="DV240" i="3"/>
  <c r="DI240" i="3"/>
  <c r="DN240" i="3" s="1"/>
  <c r="BU240" i="3"/>
  <c r="BV240" i="3"/>
  <c r="CK240" i="3"/>
  <c r="CP240" i="3" s="1"/>
  <c r="W240" i="3" l="1"/>
  <c r="X240" i="3"/>
  <c r="DW240" i="3"/>
  <c r="DX240" i="3"/>
  <c r="DO240" i="3"/>
  <c r="DP240" i="3"/>
  <c r="CQ240" i="3"/>
  <c r="CR240" i="3"/>
  <c r="M240" i="3" s="1"/>
  <c r="AS241" i="3" l="1"/>
  <c r="AQ240" i="3"/>
  <c r="AT240" i="3" s="1"/>
  <c r="AR241" i="3"/>
  <c r="L240" i="3"/>
  <c r="E241" i="3" s="1"/>
  <c r="AL241" i="3"/>
  <c r="DS241" i="3" s="1"/>
  <c r="AP241" i="3"/>
  <c r="AV241" i="3" s="1"/>
  <c r="AN240" i="3"/>
  <c r="AO241" i="3"/>
  <c r="AU241" i="3" s="1"/>
  <c r="AK241" i="3"/>
  <c r="J241" i="3"/>
  <c r="F241" i="3"/>
  <c r="CU241" i="3" l="1"/>
  <c r="K240" i="3"/>
  <c r="N240" i="3" s="1"/>
  <c r="I241" i="3"/>
  <c r="G241" i="3" s="1"/>
  <c r="H240" i="3"/>
  <c r="BY241" i="3"/>
  <c r="AM241" i="3"/>
  <c r="BX241" i="3"/>
  <c r="CA241" i="3" s="1"/>
  <c r="DR241" i="3"/>
  <c r="DU241" i="3" s="1"/>
  <c r="CT241" i="3"/>
  <c r="CV241" i="3" s="1"/>
  <c r="CX241" i="3" s="1"/>
  <c r="BP241" i="3"/>
  <c r="CL241" i="3"/>
  <c r="DJ241" i="3"/>
  <c r="R241" i="3"/>
  <c r="DK241" i="3"/>
  <c r="CM241" i="3"/>
  <c r="BQ241" i="3"/>
  <c r="S241" i="3"/>
  <c r="P241" i="3"/>
  <c r="O241" i="3" l="1"/>
  <c r="CW241" i="3"/>
  <c r="DT241" i="3"/>
  <c r="DQ241" i="3" s="1"/>
  <c r="DV241" i="3" s="1"/>
  <c r="DW241" i="3" s="1"/>
  <c r="BZ241" i="3"/>
  <c r="CZ241" i="3"/>
  <c r="T241" i="3"/>
  <c r="Q241" i="3" s="1"/>
  <c r="U241" i="3"/>
  <c r="DL241" i="3"/>
  <c r="DM241" i="3"/>
  <c r="CN241" i="3"/>
  <c r="CO241" i="3"/>
  <c r="BR241" i="3"/>
  <c r="BT241" i="3" s="1"/>
  <c r="BS241" i="3"/>
  <c r="CY241" i="3"/>
  <c r="CB241" i="3" l="1"/>
  <c r="CC241" i="3" s="1"/>
  <c r="V241" i="3"/>
  <c r="DX241" i="3"/>
  <c r="DI241" i="3"/>
  <c r="DN241" i="3" s="1"/>
  <c r="CK241" i="3"/>
  <c r="CP241" i="3" s="1"/>
  <c r="BV241" i="3"/>
  <c r="BU241" i="3"/>
  <c r="CD241" i="3" l="1"/>
  <c r="W241" i="3"/>
  <c r="X241" i="3"/>
  <c r="AS242" i="3" s="1"/>
  <c r="DO241" i="3"/>
  <c r="DP241" i="3"/>
  <c r="CQ241" i="3"/>
  <c r="CR241" i="3"/>
  <c r="M241" i="3" l="1"/>
  <c r="L241" i="3"/>
  <c r="I242" i="3" s="1"/>
  <c r="AO242" i="3"/>
  <c r="AR242" i="3"/>
  <c r="AK242" i="3"/>
  <c r="DR242" i="3" s="1"/>
  <c r="AQ241" i="3"/>
  <c r="AT241" i="3" s="1"/>
  <c r="AN241" i="3"/>
  <c r="K241" i="3"/>
  <c r="N241" i="3" s="1"/>
  <c r="AP242" i="3"/>
  <c r="AL242" i="3"/>
  <c r="BY242" i="3" s="1"/>
  <c r="F242" i="3"/>
  <c r="J242" i="3"/>
  <c r="AU242" i="3"/>
  <c r="E242" i="3"/>
  <c r="H241" i="3" l="1"/>
  <c r="AM242" i="3"/>
  <c r="CT242" i="3"/>
  <c r="BX242" i="3"/>
  <c r="CA242" i="3" s="1"/>
  <c r="AV242" i="3"/>
  <c r="DS242" i="3"/>
  <c r="DT242" i="3" s="1"/>
  <c r="DQ242" i="3" s="1"/>
  <c r="CU242" i="3"/>
  <c r="CW242" i="3" s="1"/>
  <c r="BZ242" i="3"/>
  <c r="CB242" i="3" s="1"/>
  <c r="DJ242" i="3"/>
  <c r="CL242" i="3"/>
  <c r="BP242" i="3"/>
  <c r="R242" i="3"/>
  <c r="P242" i="3"/>
  <c r="O242" i="3"/>
  <c r="G242" i="3"/>
  <c r="CM242" i="3"/>
  <c r="DK242" i="3"/>
  <c r="BQ242" i="3"/>
  <c r="S242" i="3"/>
  <c r="CV242" i="3" l="1"/>
  <c r="CX242" i="3" s="1"/>
  <c r="CZ242" i="3" s="1"/>
  <c r="DU242" i="3"/>
  <c r="DV242" i="3"/>
  <c r="CN242" i="3"/>
  <c r="CO242" i="3"/>
  <c r="DL242" i="3"/>
  <c r="DM242" i="3"/>
  <c r="U242" i="3"/>
  <c r="T242" i="3"/>
  <c r="Q242" i="3" s="1"/>
  <c r="BS242" i="3"/>
  <c r="BR242" i="3"/>
  <c r="BT242" i="3" s="1"/>
  <c r="CD242" i="3"/>
  <c r="CC242" i="3"/>
  <c r="CY242" i="3" l="1"/>
  <c r="DX242" i="3"/>
  <c r="DW242" i="3"/>
  <c r="V242" i="3"/>
  <c r="DI242" i="3"/>
  <c r="DN242" i="3" s="1"/>
  <c r="BV242" i="3"/>
  <c r="BU242" i="3"/>
  <c r="CK242" i="3"/>
  <c r="CP242" i="3" s="1"/>
  <c r="X242" i="3" l="1"/>
  <c r="AL243" i="3" s="1"/>
  <c r="W242" i="3"/>
  <c r="AQ242" i="3" s="1"/>
  <c r="DO242" i="3"/>
  <c r="DP242" i="3"/>
  <c r="CR242" i="3"/>
  <c r="CQ242" i="3"/>
  <c r="AS243" i="3" l="1"/>
  <c r="AR243" i="3"/>
  <c r="L242" i="3"/>
  <c r="I243" i="3" s="1"/>
  <c r="M242" i="3"/>
  <c r="H242" i="3" s="1"/>
  <c r="AN242" i="3"/>
  <c r="AP243" i="3"/>
  <c r="AV243" i="3" s="1"/>
  <c r="AK243" i="3"/>
  <c r="BX243" i="3" s="1"/>
  <c r="AO243" i="3"/>
  <c r="AU243" i="3" s="1"/>
  <c r="AT242" i="3"/>
  <c r="BY243" i="3"/>
  <c r="DS243" i="3"/>
  <c r="CU243" i="3"/>
  <c r="K242" i="3" l="1"/>
  <c r="N242" i="3" s="1"/>
  <c r="F243" i="3"/>
  <c r="CM243" i="3" s="1"/>
  <c r="E243" i="3"/>
  <c r="R243" i="3" s="1"/>
  <c r="J243" i="3"/>
  <c r="P243" i="3" s="1"/>
  <c r="AM243" i="3"/>
  <c r="CT243" i="3"/>
  <c r="CV243" i="3" s="1"/>
  <c r="CX243" i="3" s="1"/>
  <c r="DR243" i="3"/>
  <c r="DU243" i="3" s="1"/>
  <c r="BQ243" i="3"/>
  <c r="O243" i="3"/>
  <c r="BZ243" i="3"/>
  <c r="CB243" i="3" s="1"/>
  <c r="CA243" i="3"/>
  <c r="DJ243" i="3" l="1"/>
  <c r="S243" i="3"/>
  <c r="T243" i="3" s="1"/>
  <c r="CL243" i="3"/>
  <c r="CN243" i="3" s="1"/>
  <c r="BP243" i="3"/>
  <c r="BS243" i="3" s="1"/>
  <c r="G243" i="3"/>
  <c r="DK243" i="3"/>
  <c r="DL243" i="3" s="1"/>
  <c r="DT243" i="3"/>
  <c r="DQ243" i="3" s="1"/>
  <c r="DV243" i="3" s="1"/>
  <c r="CW243" i="3"/>
  <c r="CY243" i="3" s="1"/>
  <c r="CD243" i="3"/>
  <c r="CC243" i="3"/>
  <c r="BR243" i="3" l="1"/>
  <c r="BT243" i="3" s="1"/>
  <c r="BU243" i="3" s="1"/>
  <c r="U243" i="3"/>
  <c r="CO243" i="3"/>
  <c r="DM243" i="3"/>
  <c r="CZ243" i="3"/>
  <c r="Q243" i="3"/>
  <c r="V243" i="3" s="1"/>
  <c r="DW243" i="3"/>
  <c r="DX243" i="3"/>
  <c r="DI243" i="3"/>
  <c r="DN243" i="3" s="1"/>
  <c r="CK243" i="3"/>
  <c r="CP243" i="3" s="1"/>
  <c r="BV243" i="3" l="1"/>
  <c r="W243" i="3"/>
  <c r="AR244" i="3" s="1"/>
  <c r="X243" i="3"/>
  <c r="AS244" i="3" s="1"/>
  <c r="AQ243" i="3"/>
  <c r="AT243" i="3" s="1"/>
  <c r="DO243" i="3"/>
  <c r="DP243" i="3"/>
  <c r="CQ243" i="3"/>
  <c r="L243" i="3" s="1"/>
  <c r="I244" i="3" s="1"/>
  <c r="CR243" i="3"/>
  <c r="AK244" i="3"/>
  <c r="AO244" i="3"/>
  <c r="M243" i="3" l="1"/>
  <c r="J244" i="3" s="1"/>
  <c r="AL244" i="3"/>
  <c r="AN243" i="3"/>
  <c r="AP244" i="3"/>
  <c r="AM244" i="3" s="1"/>
  <c r="K243" i="3"/>
  <c r="N243" i="3" s="1"/>
  <c r="H243" i="3"/>
  <c r="E244" i="3"/>
  <c r="AU244" i="3"/>
  <c r="F244" i="3"/>
  <c r="BX244" i="3"/>
  <c r="DR244" i="3"/>
  <c r="CT244" i="3"/>
  <c r="BY244" i="3"/>
  <c r="CU244" i="3"/>
  <c r="DS244" i="3"/>
  <c r="AV244" i="3" l="1"/>
  <c r="CV244" i="3"/>
  <c r="CX244" i="3" s="1"/>
  <c r="CW244" i="3"/>
  <c r="BZ244" i="3"/>
  <c r="CB244" i="3" s="1"/>
  <c r="CA244" i="3"/>
  <c r="BP244" i="3"/>
  <c r="DJ244" i="3"/>
  <c r="CL244" i="3"/>
  <c r="CO244" i="3" s="1"/>
  <c r="R244" i="3"/>
  <c r="P244" i="3"/>
  <c r="CM244" i="3"/>
  <c r="BQ244" i="3"/>
  <c r="DK244" i="3"/>
  <c r="S244" i="3"/>
  <c r="DT244" i="3"/>
  <c r="DQ244" i="3" s="1"/>
  <c r="DU244" i="3"/>
  <c r="O244" i="3"/>
  <c r="G244" i="3"/>
  <c r="DV244" i="3" l="1"/>
  <c r="DM244" i="3"/>
  <c r="BR244" i="3"/>
  <c r="BT244" i="3" s="1"/>
  <c r="BS244" i="3"/>
  <c r="DL244" i="3"/>
  <c r="CN244" i="3"/>
  <c r="CC244" i="3"/>
  <c r="CD244" i="3"/>
  <c r="T244" i="3"/>
  <c r="Q244" i="3" s="1"/>
  <c r="U244" i="3"/>
  <c r="CY244" i="3"/>
  <c r="CZ244" i="3"/>
  <c r="DW244" i="3" l="1"/>
  <c r="DX244" i="3"/>
  <c r="V244" i="3"/>
  <c r="BV244" i="3"/>
  <c r="DI244" i="3"/>
  <c r="DN244" i="3" s="1"/>
  <c r="CK244" i="3"/>
  <c r="CP244" i="3" s="1"/>
  <c r="BU244" i="3"/>
  <c r="W244" i="3" l="1"/>
  <c r="AR245" i="3" s="1"/>
  <c r="X244" i="3"/>
  <c r="AS245" i="3" s="1"/>
  <c r="DP244" i="3"/>
  <c r="DO244" i="3"/>
  <c r="CR244" i="3"/>
  <c r="CQ244" i="3"/>
  <c r="AQ244" i="3" l="1"/>
  <c r="AT244" i="3" s="1"/>
  <c r="M244" i="3"/>
  <c r="J245" i="3" s="1"/>
  <c r="L244" i="3"/>
  <c r="E245" i="3" s="1"/>
  <c r="AO245" i="3"/>
  <c r="AU245" i="3" s="1"/>
  <c r="AK245" i="3"/>
  <c r="DR245" i="3" s="1"/>
  <c r="AL245" i="3"/>
  <c r="CU245" i="3" s="1"/>
  <c r="AP245" i="3"/>
  <c r="AM245" i="3" s="1"/>
  <c r="AN244" i="3"/>
  <c r="K244" i="3" l="1"/>
  <c r="N244" i="3" s="1"/>
  <c r="I245" i="3"/>
  <c r="CT245" i="3"/>
  <c r="CV245" i="3" s="1"/>
  <c r="CX245" i="3" s="1"/>
  <c r="BX245" i="3"/>
  <c r="DS245" i="3"/>
  <c r="DU245" i="3" s="1"/>
  <c r="BY245" i="3"/>
  <c r="BZ245" i="3" s="1"/>
  <c r="CB245" i="3" s="1"/>
  <c r="H244" i="3"/>
  <c r="AV245" i="3"/>
  <c r="F245" i="3"/>
  <c r="S245" i="3" s="1"/>
  <c r="CL245" i="3"/>
  <c r="BP245" i="3"/>
  <c r="DJ245" i="3"/>
  <c r="R245" i="3"/>
  <c r="O245" i="3"/>
  <c r="G245" i="3"/>
  <c r="P245" i="3"/>
  <c r="CW245" i="3" l="1"/>
  <c r="CZ245" i="3" s="1"/>
  <c r="DT245" i="3"/>
  <c r="DQ245" i="3" s="1"/>
  <c r="DV245" i="3" s="1"/>
  <c r="CA245" i="3"/>
  <c r="CC245" i="3" s="1"/>
  <c r="BQ245" i="3"/>
  <c r="BR245" i="3" s="1"/>
  <c r="BT245" i="3" s="1"/>
  <c r="CM245" i="3"/>
  <c r="CO245" i="3" s="1"/>
  <c r="DK245" i="3"/>
  <c r="DL245" i="3" s="1"/>
  <c r="T245" i="3"/>
  <c r="Q245" i="3" s="1"/>
  <c r="U245" i="3"/>
  <c r="CY245" i="3"/>
  <c r="CD245" i="3" l="1"/>
  <c r="DM245" i="3"/>
  <c r="CN245" i="3"/>
  <c r="CK245" i="3" s="1"/>
  <c r="CP245" i="3" s="1"/>
  <c r="BS245" i="3"/>
  <c r="BU245" i="3" s="1"/>
  <c r="DX245" i="3"/>
  <c r="DW245" i="3"/>
  <c r="V245" i="3"/>
  <c r="DI245" i="3"/>
  <c r="DN245" i="3" s="1"/>
  <c r="BV245" i="3" l="1"/>
  <c r="X245" i="3"/>
  <c r="AP246" i="3" s="1"/>
  <c r="W245" i="3"/>
  <c r="AQ245" i="3" s="1"/>
  <c r="DP245" i="3"/>
  <c r="DO245" i="3"/>
  <c r="CQ245" i="3"/>
  <c r="CR245" i="3"/>
  <c r="M245" i="3" s="1"/>
  <c r="AS246" i="3" l="1"/>
  <c r="AR246" i="3"/>
  <c r="L245" i="3"/>
  <c r="I246" i="3" s="1"/>
  <c r="AO246" i="3"/>
  <c r="AU246" i="3" s="1"/>
  <c r="AL246" i="3"/>
  <c r="DS246" i="3" s="1"/>
  <c r="AN245" i="3"/>
  <c r="AT245" i="3"/>
  <c r="AK246" i="3"/>
  <c r="CT246" i="3" s="1"/>
  <c r="AV246" i="3"/>
  <c r="J246" i="3"/>
  <c r="F246" i="3"/>
  <c r="H245" i="3"/>
  <c r="E246" i="3"/>
  <c r="K245" i="3" l="1"/>
  <c r="N245" i="3" s="1"/>
  <c r="AM246" i="3"/>
  <c r="CU246" i="3"/>
  <c r="CV246" i="3" s="1"/>
  <c r="CX246" i="3" s="1"/>
  <c r="BY246" i="3"/>
  <c r="BX246" i="3"/>
  <c r="DR246" i="3"/>
  <c r="DT246" i="3" s="1"/>
  <c r="DQ246" i="3" s="1"/>
  <c r="DJ246" i="3"/>
  <c r="CL246" i="3"/>
  <c r="BP246" i="3"/>
  <c r="R246" i="3"/>
  <c r="O246" i="3"/>
  <c r="G246" i="3"/>
  <c r="DK246" i="3"/>
  <c r="BQ246" i="3"/>
  <c r="CM246" i="3"/>
  <c r="S246" i="3"/>
  <c r="P246" i="3"/>
  <c r="CA246" i="3" l="1"/>
  <c r="CW246" i="3"/>
  <c r="CZ246" i="3" s="1"/>
  <c r="BZ246" i="3"/>
  <c r="CB246" i="3" s="1"/>
  <c r="CC246" i="3" s="1"/>
  <c r="DU246" i="3"/>
  <c r="DV246" i="3"/>
  <c r="U246" i="3"/>
  <c r="T246" i="3"/>
  <c r="Q246" i="3" s="1"/>
  <c r="CD246" i="3"/>
  <c r="BR246" i="3"/>
  <c r="BT246" i="3" s="1"/>
  <c r="BS246" i="3"/>
  <c r="CY246" i="3"/>
  <c r="CN246" i="3"/>
  <c r="CO246" i="3"/>
  <c r="DL246" i="3"/>
  <c r="DM246" i="3"/>
  <c r="DX246" i="3" l="1"/>
  <c r="DW246" i="3"/>
  <c r="V246" i="3"/>
  <c r="DI246" i="3"/>
  <c r="DN246" i="3" s="1"/>
  <c r="CK246" i="3"/>
  <c r="CP246" i="3" s="1"/>
  <c r="BV246" i="3"/>
  <c r="BU246" i="3"/>
  <c r="X246" i="3" l="1"/>
  <c r="AP247" i="3" s="1"/>
  <c r="W246" i="3"/>
  <c r="AR247" i="3" s="1"/>
  <c r="DP246" i="3"/>
  <c r="DO246" i="3"/>
  <c r="CQ246" i="3"/>
  <c r="CR246" i="3"/>
  <c r="M246" i="3" l="1"/>
  <c r="L246" i="3"/>
  <c r="I247" i="3" s="1"/>
  <c r="AS247" i="3"/>
  <c r="AQ246" i="3"/>
  <c r="AT246" i="3" s="1"/>
  <c r="K246" i="3"/>
  <c r="AL247" i="3"/>
  <c r="DS247" i="3" s="1"/>
  <c r="AK247" i="3"/>
  <c r="BX247" i="3" s="1"/>
  <c r="AO247" i="3"/>
  <c r="AU247" i="3" s="1"/>
  <c r="AN246" i="3"/>
  <c r="F247" i="3"/>
  <c r="J247" i="3"/>
  <c r="AV247" i="3"/>
  <c r="BY247" i="3" l="1"/>
  <c r="CA247" i="3" s="1"/>
  <c r="CU247" i="3"/>
  <c r="N246" i="3"/>
  <c r="H246" i="3"/>
  <c r="AM247" i="3"/>
  <c r="O247" i="3"/>
  <c r="E247" i="3"/>
  <c r="BP247" i="3" s="1"/>
  <c r="CT247" i="3"/>
  <c r="DR247" i="3"/>
  <c r="DU247" i="3" s="1"/>
  <c r="P247" i="3"/>
  <c r="BQ247" i="3"/>
  <c r="CM247" i="3"/>
  <c r="DK247" i="3"/>
  <c r="S247" i="3"/>
  <c r="BZ247" i="3" l="1"/>
  <c r="CV247" i="3"/>
  <c r="CX247" i="3" s="1"/>
  <c r="G247" i="3"/>
  <c r="DJ247" i="3"/>
  <c r="DM247" i="3" s="1"/>
  <c r="CW247" i="3"/>
  <c r="R247" i="3"/>
  <c r="U247" i="3" s="1"/>
  <c r="CL247" i="3"/>
  <c r="CN247" i="3" s="1"/>
  <c r="DT247" i="3"/>
  <c r="DQ247" i="3" s="1"/>
  <c r="DV247" i="3" s="1"/>
  <c r="BS247" i="3"/>
  <c r="BR247" i="3"/>
  <c r="BT247" i="3" s="1"/>
  <c r="CZ247" i="3" l="1"/>
  <c r="CB247" i="3"/>
  <c r="CD247" i="3" s="1"/>
  <c r="T247" i="3"/>
  <c r="Q247" i="3" s="1"/>
  <c r="V247" i="3" s="1"/>
  <c r="CY247" i="3"/>
  <c r="DL247" i="3"/>
  <c r="CO247" i="3"/>
  <c r="DW247" i="3"/>
  <c r="DX247" i="3"/>
  <c r="DI247" i="3"/>
  <c r="DN247" i="3" s="1"/>
  <c r="BU247" i="3"/>
  <c r="BV247" i="3"/>
  <c r="CK247" i="3"/>
  <c r="CP247" i="3" s="1"/>
  <c r="CC247" i="3" l="1"/>
  <c r="W247" i="3"/>
  <c r="X247" i="3"/>
  <c r="AL248" i="3" s="1"/>
  <c r="DO247" i="3"/>
  <c r="DP247" i="3"/>
  <c r="CR247" i="3"/>
  <c r="CQ247" i="3"/>
  <c r="AK248" i="3"/>
  <c r="M247" i="3" l="1"/>
  <c r="J248" i="3" s="1"/>
  <c r="AS248" i="3"/>
  <c r="AQ247" i="3"/>
  <c r="AR248" i="3"/>
  <c r="L247" i="3"/>
  <c r="E248" i="3" s="1"/>
  <c r="AO248" i="3"/>
  <c r="AU248" i="3" s="1"/>
  <c r="AP248" i="3"/>
  <c r="AV248" i="3" s="1"/>
  <c r="AT247" i="3"/>
  <c r="AN247" i="3"/>
  <c r="BX248" i="3"/>
  <c r="CT248" i="3"/>
  <c r="DR248" i="3"/>
  <c r="CU248" i="3"/>
  <c r="DS248" i="3"/>
  <c r="BY248" i="3"/>
  <c r="H247" i="3"/>
  <c r="F248" i="3"/>
  <c r="K247" i="3" l="1"/>
  <c r="N247" i="3" s="1"/>
  <c r="I248" i="3"/>
  <c r="AM248" i="3"/>
  <c r="BP248" i="3"/>
  <c r="DJ248" i="3"/>
  <c r="CL248" i="3"/>
  <c r="R248" i="3"/>
  <c r="DU248" i="3"/>
  <c r="DT248" i="3"/>
  <c r="DQ248" i="3" s="1"/>
  <c r="O248" i="3"/>
  <c r="G248" i="3"/>
  <c r="P248" i="3"/>
  <c r="CW248" i="3"/>
  <c r="CV248" i="3"/>
  <c r="CX248" i="3" s="1"/>
  <c r="CM248" i="3"/>
  <c r="BQ248" i="3"/>
  <c r="DK248" i="3"/>
  <c r="S248" i="3"/>
  <c r="BZ248" i="3"/>
  <c r="CB248" i="3" s="1"/>
  <c r="CA248" i="3"/>
  <c r="DV248" i="3" l="1"/>
  <c r="CC248" i="3"/>
  <c r="CD248" i="3"/>
  <c r="CO248" i="3"/>
  <c r="CN248" i="3"/>
  <c r="CY248" i="3"/>
  <c r="CZ248" i="3"/>
  <c r="T248" i="3"/>
  <c r="Q248" i="3" s="1"/>
  <c r="U248" i="3"/>
  <c r="DL248" i="3"/>
  <c r="DM248" i="3"/>
  <c r="BS248" i="3"/>
  <c r="BR248" i="3"/>
  <c r="BT248" i="3" s="1"/>
  <c r="DX248" i="3" l="1"/>
  <c r="DW248" i="3"/>
  <c r="V248" i="3"/>
  <c r="DI248" i="3"/>
  <c r="DN248" i="3" s="1"/>
  <c r="CK248" i="3"/>
  <c r="CP248" i="3" s="1"/>
  <c r="BV248" i="3"/>
  <c r="BU248" i="3"/>
  <c r="X248" i="3" l="1"/>
  <c r="AP249" i="3" s="1"/>
  <c r="AV249" i="3" s="1"/>
  <c r="W248" i="3"/>
  <c r="AQ248" i="3" s="1"/>
  <c r="DO248" i="3"/>
  <c r="DP248" i="3"/>
  <c r="CR248" i="3"/>
  <c r="CQ248" i="3"/>
  <c r="AL249" i="3"/>
  <c r="AS249" i="3" l="1"/>
  <c r="AR249" i="3"/>
  <c r="M248" i="3"/>
  <c r="L248" i="3"/>
  <c r="E249" i="3" s="1"/>
  <c r="AK249" i="3"/>
  <c r="BX249" i="3" s="1"/>
  <c r="AN248" i="3"/>
  <c r="AO249" i="3"/>
  <c r="AM249" i="3" s="1"/>
  <c r="AT248" i="3"/>
  <c r="DS249" i="3"/>
  <c r="CU249" i="3"/>
  <c r="BY249" i="3"/>
  <c r="F249" i="3"/>
  <c r="J249" i="3"/>
  <c r="DR249" i="3" l="1"/>
  <c r="DT249" i="3" s="1"/>
  <c r="DQ249" i="3" s="1"/>
  <c r="AU249" i="3"/>
  <c r="K248" i="3"/>
  <c r="N248" i="3" s="1"/>
  <c r="I249" i="3"/>
  <c r="CT249" i="3"/>
  <c r="CV249" i="3" s="1"/>
  <c r="CX249" i="3" s="1"/>
  <c r="G249" i="3"/>
  <c r="H248" i="3"/>
  <c r="DU249" i="3"/>
  <c r="BZ249" i="3"/>
  <c r="CB249" i="3" s="1"/>
  <c r="CL249" i="3"/>
  <c r="BP249" i="3"/>
  <c r="DJ249" i="3"/>
  <c r="R249" i="3"/>
  <c r="O249" i="3"/>
  <c r="CA249" i="3"/>
  <c r="P249" i="3"/>
  <c r="CM249" i="3"/>
  <c r="BQ249" i="3"/>
  <c r="DK249" i="3"/>
  <c r="S249" i="3"/>
  <c r="CW249" i="3" l="1"/>
  <c r="CZ249" i="3" s="1"/>
  <c r="CC249" i="3"/>
  <c r="U249" i="3"/>
  <c r="DV249" i="3"/>
  <c r="DW249" i="3" s="1"/>
  <c r="CD249" i="3"/>
  <c r="T249" i="3"/>
  <c r="Q249" i="3" s="1"/>
  <c r="DM249" i="3"/>
  <c r="DL249" i="3"/>
  <c r="BS249" i="3"/>
  <c r="BR249" i="3"/>
  <c r="BT249" i="3" s="1"/>
  <c r="CO249" i="3"/>
  <c r="CN249" i="3"/>
  <c r="CY249" i="3" l="1"/>
  <c r="DX249" i="3"/>
  <c r="V249" i="3"/>
  <c r="DI249" i="3"/>
  <c r="DN249" i="3" s="1"/>
  <c r="BU249" i="3"/>
  <c r="BV249" i="3"/>
  <c r="CK249" i="3"/>
  <c r="CP249" i="3" s="1"/>
  <c r="W249" i="3" l="1"/>
  <c r="AR250" i="3" s="1"/>
  <c r="X249" i="3"/>
  <c r="AS250" i="3" s="1"/>
  <c r="DO249" i="3"/>
  <c r="DP249" i="3"/>
  <c r="CQ249" i="3"/>
  <c r="CR249" i="3"/>
  <c r="AK250" i="3"/>
  <c r="M249" i="3" l="1"/>
  <c r="L249" i="3"/>
  <c r="I250" i="3" s="1"/>
  <c r="AO250" i="3"/>
  <c r="AQ249" i="3"/>
  <c r="AT249" i="3" s="1"/>
  <c r="AN249" i="3"/>
  <c r="K249" i="3"/>
  <c r="N249" i="3" s="1"/>
  <c r="AL250" i="3"/>
  <c r="DS250" i="3" s="1"/>
  <c r="AP250" i="3"/>
  <c r="AV250" i="3" s="1"/>
  <c r="J250" i="3"/>
  <c r="F250" i="3"/>
  <c r="E250" i="3"/>
  <c r="AU250" i="3"/>
  <c r="BX250" i="3"/>
  <c r="CT250" i="3"/>
  <c r="DR250" i="3"/>
  <c r="AM250" i="3" l="1"/>
  <c r="CU250" i="3"/>
  <c r="H249" i="3"/>
  <c r="BY250" i="3"/>
  <c r="DT250" i="3"/>
  <c r="DQ250" i="3" s="1"/>
  <c r="CA250" i="3"/>
  <c r="BZ250" i="3"/>
  <c r="CB250" i="3" s="1"/>
  <c r="DU250" i="3"/>
  <c r="O250" i="3"/>
  <c r="G250" i="3"/>
  <c r="CM250" i="3"/>
  <c r="BQ250" i="3"/>
  <c r="DK250" i="3"/>
  <c r="S250" i="3"/>
  <c r="CW250" i="3"/>
  <c r="CV250" i="3"/>
  <c r="CX250" i="3" s="1"/>
  <c r="DJ250" i="3"/>
  <c r="CL250" i="3"/>
  <c r="BP250" i="3"/>
  <c r="R250" i="3"/>
  <c r="P250" i="3"/>
  <c r="DV250" i="3" l="1"/>
  <c r="T250" i="3"/>
  <c r="Q250" i="3" s="1"/>
  <c r="CY250" i="3"/>
  <c r="CZ250" i="3"/>
  <c r="CD250" i="3"/>
  <c r="CC250" i="3"/>
  <c r="U250" i="3"/>
  <c r="BR250" i="3"/>
  <c r="BT250" i="3" s="1"/>
  <c r="BS250" i="3"/>
  <c r="DM250" i="3"/>
  <c r="DL250" i="3"/>
  <c r="CN250" i="3"/>
  <c r="CO250" i="3"/>
  <c r="DW250" i="3" l="1"/>
  <c r="DX250" i="3"/>
  <c r="V250" i="3"/>
  <c r="DI250" i="3"/>
  <c r="DN250" i="3" s="1"/>
  <c r="BU250" i="3"/>
  <c r="BV250" i="3"/>
  <c r="CK250" i="3"/>
  <c r="CP250" i="3" s="1"/>
  <c r="W250" i="3" l="1"/>
  <c r="AR251" i="3" s="1"/>
  <c r="X250" i="3"/>
  <c r="AS251" i="3" s="1"/>
  <c r="DO250" i="3"/>
  <c r="DP250" i="3"/>
  <c r="CQ250" i="3"/>
  <c r="L250" i="3" s="1"/>
  <c r="I251" i="3" s="1"/>
  <c r="CR250" i="3"/>
  <c r="M250" i="3" s="1"/>
  <c r="AQ250" i="3" l="1"/>
  <c r="AT250" i="3" s="1"/>
  <c r="K250" i="3"/>
  <c r="AN250" i="3"/>
  <c r="AP251" i="3"/>
  <c r="AV251" i="3" s="1"/>
  <c r="AL251" i="3"/>
  <c r="BY251" i="3" s="1"/>
  <c r="AK251" i="3"/>
  <c r="AO251" i="3"/>
  <c r="AU251" i="3" s="1"/>
  <c r="F251" i="3"/>
  <c r="J251" i="3"/>
  <c r="H250" i="3" l="1"/>
  <c r="N250" i="3"/>
  <c r="E251" i="3"/>
  <c r="DJ251" i="3" s="1"/>
  <c r="DS251" i="3"/>
  <c r="CU251" i="3"/>
  <c r="DR251" i="3"/>
  <c r="BX251" i="3"/>
  <c r="CA251" i="3" s="1"/>
  <c r="CT251" i="3"/>
  <c r="AM251" i="3"/>
  <c r="O251" i="3"/>
  <c r="G251" i="3"/>
  <c r="P251" i="3"/>
  <c r="CL251" i="3"/>
  <c r="BP251" i="3"/>
  <c r="CM251" i="3"/>
  <c r="BQ251" i="3"/>
  <c r="DK251" i="3"/>
  <c r="S251" i="3"/>
  <c r="R251" i="3" l="1"/>
  <c r="T251" i="3" s="1"/>
  <c r="Q251" i="3" s="1"/>
  <c r="CV251" i="3"/>
  <c r="CX251" i="3" s="1"/>
  <c r="DU251" i="3"/>
  <c r="DT251" i="3"/>
  <c r="DQ251" i="3" s="1"/>
  <c r="DV251" i="3" s="1"/>
  <c r="BZ251" i="3"/>
  <c r="CW251" i="3"/>
  <c r="BS251" i="3"/>
  <c r="BR251" i="3"/>
  <c r="BT251" i="3" s="1"/>
  <c r="CO251" i="3"/>
  <c r="CN251" i="3"/>
  <c r="DL251" i="3"/>
  <c r="DM251" i="3"/>
  <c r="CY251" i="3" l="1"/>
  <c r="CB251" i="3"/>
  <c r="CC251" i="3" s="1"/>
  <c r="U251" i="3"/>
  <c r="DW251" i="3"/>
  <c r="DX251" i="3"/>
  <c r="CZ251" i="3"/>
  <c r="V251" i="3"/>
  <c r="DI251" i="3"/>
  <c r="DN251" i="3" s="1"/>
  <c r="CK251" i="3"/>
  <c r="CP251" i="3" s="1"/>
  <c r="BU251" i="3"/>
  <c r="BV251" i="3"/>
  <c r="CD251" i="3" l="1"/>
  <c r="W251" i="3"/>
  <c r="X251" i="3"/>
  <c r="AL252" i="3" s="1"/>
  <c r="DO251" i="3"/>
  <c r="DP251" i="3"/>
  <c r="CR251" i="3"/>
  <c r="CQ251" i="3"/>
  <c r="L251" i="3" s="1"/>
  <c r="I252" i="3" s="1"/>
  <c r="AO252" i="3"/>
  <c r="M251" i="3" l="1"/>
  <c r="AS252" i="3"/>
  <c r="AQ251" i="3"/>
  <c r="AR252" i="3"/>
  <c r="K251" i="3"/>
  <c r="N251" i="3" s="1"/>
  <c r="AK252" i="3"/>
  <c r="BX252" i="3" s="1"/>
  <c r="AT251" i="3"/>
  <c r="AN251" i="3"/>
  <c r="AP252" i="3"/>
  <c r="AV252" i="3" s="1"/>
  <c r="E252" i="3"/>
  <c r="F252" i="3"/>
  <c r="J252" i="3"/>
  <c r="DS252" i="3"/>
  <c r="BY252" i="3"/>
  <c r="CU252" i="3"/>
  <c r="AU252" i="3"/>
  <c r="CT252" i="3" l="1"/>
  <c r="DR252" i="3"/>
  <c r="DU252" i="3" s="1"/>
  <c r="AM252" i="3"/>
  <c r="H251" i="3"/>
  <c r="CV252" i="3"/>
  <c r="CX252" i="3" s="1"/>
  <c r="CW252" i="3"/>
  <c r="P252" i="3"/>
  <c r="CA252" i="3"/>
  <c r="BZ252" i="3"/>
  <c r="CB252" i="3" s="1"/>
  <c r="CM252" i="3"/>
  <c r="DK252" i="3"/>
  <c r="BQ252" i="3"/>
  <c r="S252" i="3"/>
  <c r="O252" i="3"/>
  <c r="G252" i="3"/>
  <c r="CL252" i="3"/>
  <c r="BP252" i="3"/>
  <c r="DJ252" i="3"/>
  <c r="R252" i="3"/>
  <c r="DT252" i="3" l="1"/>
  <c r="DQ252" i="3" s="1"/>
  <c r="DV252" i="3" s="1"/>
  <c r="BS252" i="3"/>
  <c r="BR252" i="3"/>
  <c r="BT252" i="3" s="1"/>
  <c r="CC252" i="3"/>
  <c r="CD252" i="3"/>
  <c r="CO252" i="3"/>
  <c r="CN252" i="3"/>
  <c r="U252" i="3"/>
  <c r="T252" i="3"/>
  <c r="Q252" i="3" s="1"/>
  <c r="DM252" i="3"/>
  <c r="DL252" i="3"/>
  <c r="CY252" i="3"/>
  <c r="CZ252" i="3"/>
  <c r="DX252" i="3" l="1"/>
  <c r="DW252" i="3"/>
  <c r="V252" i="3"/>
  <c r="DI252" i="3"/>
  <c r="DN252" i="3" s="1"/>
  <c r="CK252" i="3"/>
  <c r="CP252" i="3" s="1"/>
  <c r="BU252" i="3"/>
  <c r="BV252" i="3"/>
  <c r="X252" i="3" l="1"/>
  <c r="AL253" i="3" s="1"/>
  <c r="W252" i="3"/>
  <c r="AR253" i="3" s="1"/>
  <c r="DP252" i="3"/>
  <c r="DO252" i="3"/>
  <c r="CR252" i="3"/>
  <c r="CQ252" i="3"/>
  <c r="L252" i="3" l="1"/>
  <c r="I253" i="3" s="1"/>
  <c r="AS253" i="3"/>
  <c r="AQ252" i="3"/>
  <c r="M252" i="3"/>
  <c r="J253" i="3" s="1"/>
  <c r="AP253" i="3"/>
  <c r="AV253" i="3" s="1"/>
  <c r="AT252" i="3"/>
  <c r="AO253" i="3"/>
  <c r="AK253" i="3"/>
  <c r="CT253" i="3" s="1"/>
  <c r="AN252" i="3"/>
  <c r="DS253" i="3"/>
  <c r="CU253" i="3"/>
  <c r="BY253" i="3"/>
  <c r="E253" i="3"/>
  <c r="H252" i="3"/>
  <c r="F253" i="3"/>
  <c r="K252" i="3" l="1"/>
  <c r="N252" i="3" s="1"/>
  <c r="DR253" i="3"/>
  <c r="BX253" i="3"/>
  <c r="CA253" i="3" s="1"/>
  <c r="AM253" i="3"/>
  <c r="AU253" i="3"/>
  <c r="DU253" i="3"/>
  <c r="DT253" i="3"/>
  <c r="DQ253" i="3" s="1"/>
  <c r="CL253" i="3"/>
  <c r="BP253" i="3"/>
  <c r="DJ253" i="3"/>
  <c r="R253" i="3"/>
  <c r="P253" i="3"/>
  <c r="O253" i="3"/>
  <c r="G253" i="3"/>
  <c r="DK253" i="3"/>
  <c r="CM253" i="3"/>
  <c r="BQ253" i="3"/>
  <c r="CV253" i="3"/>
  <c r="CX253" i="3" s="1"/>
  <c r="CW253" i="3"/>
  <c r="S253" i="3"/>
  <c r="BZ253" i="3" l="1"/>
  <c r="DV253" i="3"/>
  <c r="CZ253" i="3"/>
  <c r="BR253" i="3"/>
  <c r="BT253" i="3" s="1"/>
  <c r="BS253" i="3"/>
  <c r="DL253" i="3"/>
  <c r="DM253" i="3"/>
  <c r="CO253" i="3"/>
  <c r="CN253" i="3"/>
  <c r="CY253" i="3"/>
  <c r="U253" i="3"/>
  <c r="T253" i="3"/>
  <c r="Q253" i="3" s="1"/>
  <c r="CB253" i="3" l="1"/>
  <c r="CD253" i="3" s="1"/>
  <c r="DW253" i="3"/>
  <c r="DX253" i="3"/>
  <c r="V253" i="3"/>
  <c r="DI253" i="3"/>
  <c r="DN253" i="3" s="1"/>
  <c r="CK253" i="3"/>
  <c r="CP253" i="3" s="1"/>
  <c r="BV253" i="3"/>
  <c r="BU253" i="3"/>
  <c r="CC253" i="3" l="1"/>
  <c r="W253" i="3"/>
  <c r="AR254" i="3" s="1"/>
  <c r="X253" i="3"/>
  <c r="AS254" i="3" s="1"/>
  <c r="DP253" i="3"/>
  <c r="DO253" i="3"/>
  <c r="CQ253" i="3"/>
  <c r="CR253" i="3"/>
  <c r="AK254" i="3"/>
  <c r="M253" i="3" l="1"/>
  <c r="AO254" i="3"/>
  <c r="AU254" i="3" s="1"/>
  <c r="AQ253" i="3"/>
  <c r="AT253" i="3" s="1"/>
  <c r="L253" i="3"/>
  <c r="H253" i="3" s="1"/>
  <c r="AL254" i="3"/>
  <c r="BY254" i="3" s="1"/>
  <c r="AP254" i="3"/>
  <c r="AV254" i="3" s="1"/>
  <c r="AN253" i="3"/>
  <c r="F254" i="3"/>
  <c r="J254" i="3"/>
  <c r="CT254" i="3"/>
  <c r="DR254" i="3"/>
  <c r="BX254" i="3"/>
  <c r="E254" i="3" l="1"/>
  <c r="K253" i="3"/>
  <c r="N253" i="3" s="1"/>
  <c r="I254" i="3"/>
  <c r="G254" i="3" s="1"/>
  <c r="AM254" i="3"/>
  <c r="O254" i="3"/>
  <c r="CU254" i="3"/>
  <c r="CW254" i="3" s="1"/>
  <c r="DS254" i="3"/>
  <c r="DU254" i="3" s="1"/>
  <c r="DJ254" i="3"/>
  <c r="CL254" i="3"/>
  <c r="BP254" i="3"/>
  <c r="R254" i="3"/>
  <c r="P254" i="3"/>
  <c r="BZ254" i="3"/>
  <c r="CB254" i="3" s="1"/>
  <c r="CA254" i="3"/>
  <c r="DK254" i="3"/>
  <c r="BQ254" i="3"/>
  <c r="CM254" i="3"/>
  <c r="S254" i="3"/>
  <c r="DT254" i="3" l="1"/>
  <c r="DQ254" i="3" s="1"/>
  <c r="DV254" i="3" s="1"/>
  <c r="CV254" i="3"/>
  <c r="CX254" i="3" s="1"/>
  <c r="CZ254" i="3" s="1"/>
  <c r="T254" i="3"/>
  <c r="Q254" i="3" s="1"/>
  <c r="U254" i="3"/>
  <c r="CC254" i="3"/>
  <c r="CD254" i="3"/>
  <c r="BR254" i="3"/>
  <c r="BT254" i="3" s="1"/>
  <c r="BS254" i="3"/>
  <c r="CO254" i="3"/>
  <c r="CN254" i="3"/>
  <c r="DM254" i="3"/>
  <c r="DL254" i="3"/>
  <c r="CY254" i="3" l="1"/>
  <c r="DW254" i="3"/>
  <c r="DX254" i="3"/>
  <c r="V254" i="3"/>
  <c r="DI254" i="3"/>
  <c r="DN254" i="3" s="1"/>
  <c r="CK254" i="3"/>
  <c r="CP254" i="3" s="1"/>
  <c r="BU254" i="3"/>
  <c r="BV254" i="3"/>
  <c r="W254" i="3" l="1"/>
  <c r="X254" i="3"/>
  <c r="AP255" i="3" s="1"/>
  <c r="DP254" i="3"/>
  <c r="DO254" i="3"/>
  <c r="CQ254" i="3"/>
  <c r="CR254" i="3"/>
  <c r="M254" i="3" s="1"/>
  <c r="AS255" i="3" l="1"/>
  <c r="AQ254" i="3"/>
  <c r="AR255" i="3"/>
  <c r="L254" i="3"/>
  <c r="H254" i="3" s="1"/>
  <c r="AO255" i="3"/>
  <c r="AU255" i="3" s="1"/>
  <c r="AK255" i="3"/>
  <c r="DR255" i="3" s="1"/>
  <c r="AN254" i="3"/>
  <c r="AT254" i="3"/>
  <c r="AL255" i="3"/>
  <c r="BY255" i="3" s="1"/>
  <c r="F255" i="3"/>
  <c r="J255" i="3"/>
  <c r="AV255" i="3"/>
  <c r="AM255" i="3" l="1"/>
  <c r="E255" i="3"/>
  <c r="BP255" i="3" s="1"/>
  <c r="K254" i="3"/>
  <c r="N254" i="3" s="1"/>
  <c r="I255" i="3"/>
  <c r="G255" i="3" s="1"/>
  <c r="BX255" i="3"/>
  <c r="CA255" i="3" s="1"/>
  <c r="CT255" i="3"/>
  <c r="CU255" i="3"/>
  <c r="DS255" i="3"/>
  <c r="DT255" i="3" s="1"/>
  <c r="DQ255" i="3" s="1"/>
  <c r="P255" i="3"/>
  <c r="CM255" i="3"/>
  <c r="DK255" i="3"/>
  <c r="BQ255" i="3"/>
  <c r="S255" i="3"/>
  <c r="R255" i="3" l="1"/>
  <c r="DJ255" i="3"/>
  <c r="DM255" i="3" s="1"/>
  <c r="BZ255" i="3"/>
  <c r="CL255" i="3"/>
  <c r="CO255" i="3" s="1"/>
  <c r="O255" i="3"/>
  <c r="CV255" i="3"/>
  <c r="CX255" i="3" s="1"/>
  <c r="CW255" i="3"/>
  <c r="DV255" i="3"/>
  <c r="DU255" i="3"/>
  <c r="BR255" i="3"/>
  <c r="BT255" i="3" s="1"/>
  <c r="BS255" i="3"/>
  <c r="T255" i="3"/>
  <c r="Q255" i="3" s="1"/>
  <c r="U255" i="3"/>
  <c r="CB255" i="3" l="1"/>
  <c r="CC255" i="3" s="1"/>
  <c r="DL255" i="3"/>
  <c r="CD255" i="3"/>
  <c r="CN255" i="3"/>
  <c r="CK255" i="3" s="1"/>
  <c r="CP255" i="3" s="1"/>
  <c r="CZ255" i="3"/>
  <c r="CY255" i="3"/>
  <c r="DW255" i="3"/>
  <c r="DX255" i="3"/>
  <c r="V255" i="3"/>
  <c r="DI255" i="3"/>
  <c r="DN255" i="3" s="1"/>
  <c r="BU255" i="3"/>
  <c r="BV255" i="3"/>
  <c r="X255" i="3" l="1"/>
  <c r="AL256" i="3" s="1"/>
  <c r="W255" i="3"/>
  <c r="AR256" i="3" s="1"/>
  <c r="DO255" i="3"/>
  <c r="DP255" i="3"/>
  <c r="CQ255" i="3"/>
  <c r="CR255" i="3"/>
  <c r="AS256" i="3" l="1"/>
  <c r="AQ255" i="3"/>
  <c r="M255" i="3"/>
  <c r="L255" i="3"/>
  <c r="AK256" i="3"/>
  <c r="BX256" i="3" s="1"/>
  <c r="AP256" i="3"/>
  <c r="AV256" i="3" s="1"/>
  <c r="AT255" i="3"/>
  <c r="AN255" i="3"/>
  <c r="AO256" i="3"/>
  <c r="BY256" i="3"/>
  <c r="DS256" i="3"/>
  <c r="CU256" i="3"/>
  <c r="F256" i="3"/>
  <c r="J256" i="3"/>
  <c r="H255" i="3"/>
  <c r="E256" i="3"/>
  <c r="AM256" i="3" l="1"/>
  <c r="DR256" i="3"/>
  <c r="DU256" i="3" s="1"/>
  <c r="CT256" i="3"/>
  <c r="CW256" i="3" s="1"/>
  <c r="K255" i="3"/>
  <c r="N255" i="3" s="1"/>
  <c r="I256" i="3"/>
  <c r="AU256" i="3"/>
  <c r="BZ256" i="3"/>
  <c r="CB256" i="3" s="1"/>
  <c r="DT256" i="3"/>
  <c r="DQ256" i="3" s="1"/>
  <c r="P256" i="3"/>
  <c r="BP256" i="3"/>
  <c r="DJ256" i="3"/>
  <c r="CL256" i="3"/>
  <c r="R256" i="3"/>
  <c r="CA256" i="3"/>
  <c r="O256" i="3"/>
  <c r="G256" i="3"/>
  <c r="CM256" i="3"/>
  <c r="DK256" i="3"/>
  <c r="BQ256" i="3"/>
  <c r="S256" i="3"/>
  <c r="CV256" i="3"/>
  <c r="CX256" i="3" s="1"/>
  <c r="CD256" i="3" l="1"/>
  <c r="U256" i="3"/>
  <c r="DV256" i="3"/>
  <c r="CC256" i="3"/>
  <c r="DL256" i="3"/>
  <c r="DM256" i="3"/>
  <c r="BR256" i="3"/>
  <c r="BT256" i="3" s="1"/>
  <c r="BS256" i="3"/>
  <c r="CO256" i="3"/>
  <c r="CN256" i="3"/>
  <c r="CZ256" i="3"/>
  <c r="CY256" i="3"/>
  <c r="T256" i="3"/>
  <c r="Q256" i="3" s="1"/>
  <c r="DX256" i="3" l="1"/>
  <c r="DW256" i="3"/>
  <c r="V256" i="3"/>
  <c r="DI256" i="3"/>
  <c r="DN256" i="3" s="1"/>
  <c r="BV256" i="3"/>
  <c r="BU256" i="3"/>
  <c r="CK256" i="3"/>
  <c r="CP256" i="3" s="1"/>
  <c r="X256" i="3" l="1"/>
  <c r="AL257" i="3" s="1"/>
  <c r="W256" i="3"/>
  <c r="AR257" i="3" s="1"/>
  <c r="DP256" i="3"/>
  <c r="DO256" i="3"/>
  <c r="CQ256" i="3"/>
  <c r="CR256" i="3"/>
  <c r="AP257" i="3"/>
  <c r="AS257" i="3" l="1"/>
  <c r="AQ256" i="3"/>
  <c r="M256" i="3"/>
  <c r="L256" i="3"/>
  <c r="I257" i="3" s="1"/>
  <c r="AN256" i="3"/>
  <c r="AK257" i="3"/>
  <c r="CT257" i="3" s="1"/>
  <c r="AO257" i="3"/>
  <c r="AM257" i="3" s="1"/>
  <c r="AT256" i="3"/>
  <c r="AV257" i="3"/>
  <c r="BY257" i="3"/>
  <c r="DS257" i="3"/>
  <c r="CU257" i="3"/>
  <c r="K256" i="3" l="1"/>
  <c r="N256" i="3" s="1"/>
  <c r="DR257" i="3"/>
  <c r="DT257" i="3" s="1"/>
  <c r="DQ257" i="3" s="1"/>
  <c r="AU257" i="3"/>
  <c r="E257" i="3"/>
  <c r="CL257" i="3" s="1"/>
  <c r="O257" i="3"/>
  <c r="BX257" i="3"/>
  <c r="BZ257" i="3" s="1"/>
  <c r="CB257" i="3" s="1"/>
  <c r="H256" i="3"/>
  <c r="J257" i="3"/>
  <c r="G257" i="3" s="1"/>
  <c r="F257" i="3"/>
  <c r="S257" i="3" s="1"/>
  <c r="CV257" i="3"/>
  <c r="CX257" i="3" s="1"/>
  <c r="CW257" i="3"/>
  <c r="BP257" i="3" l="1"/>
  <c r="DJ257" i="3"/>
  <c r="R257" i="3"/>
  <c r="U257" i="3" s="1"/>
  <c r="DU257" i="3"/>
  <c r="CA257" i="3"/>
  <c r="CD257" i="3" s="1"/>
  <c r="P257" i="3"/>
  <c r="DK257" i="3"/>
  <c r="DM257" i="3" s="1"/>
  <c r="CM257" i="3"/>
  <c r="CN257" i="3" s="1"/>
  <c r="BQ257" i="3"/>
  <c r="BR257" i="3" s="1"/>
  <c r="BT257" i="3" s="1"/>
  <c r="DV257" i="3"/>
  <c r="BS257" i="3"/>
  <c r="CY257" i="3"/>
  <c r="CZ257" i="3"/>
  <c r="T257" i="3" l="1"/>
  <c r="Q257" i="3" s="1"/>
  <c r="CC257" i="3"/>
  <c r="DL257" i="3"/>
  <c r="CO257" i="3"/>
  <c r="DW257" i="3"/>
  <c r="DX257" i="3"/>
  <c r="V257" i="3"/>
  <c r="DI257" i="3"/>
  <c r="DN257" i="3" s="1"/>
  <c r="CK257" i="3"/>
  <c r="CP257" i="3" s="1"/>
  <c r="BU257" i="3"/>
  <c r="BV257" i="3"/>
  <c r="X257" i="3" l="1"/>
  <c r="AP258" i="3" s="1"/>
  <c r="W257" i="3"/>
  <c r="AQ257" i="3" s="1"/>
  <c r="DP257" i="3"/>
  <c r="DO257" i="3"/>
  <c r="CQ257" i="3"/>
  <c r="CR257" i="3"/>
  <c r="M257" i="3" s="1"/>
  <c r="AS258" i="3" l="1"/>
  <c r="AR258" i="3"/>
  <c r="L257" i="3"/>
  <c r="I258" i="3" s="1"/>
  <c r="AL258" i="3"/>
  <c r="BY258" i="3" s="1"/>
  <c r="AT257" i="3"/>
  <c r="AN257" i="3"/>
  <c r="AK258" i="3"/>
  <c r="CT258" i="3" s="1"/>
  <c r="AO258" i="3"/>
  <c r="AM258" i="3" s="1"/>
  <c r="AV258" i="3"/>
  <c r="F258" i="3"/>
  <c r="J258" i="3"/>
  <c r="H257" i="3" l="1"/>
  <c r="CU258" i="3"/>
  <c r="DS258" i="3"/>
  <c r="E258" i="3"/>
  <c r="R258" i="3" s="1"/>
  <c r="K257" i="3"/>
  <c r="N257" i="3" s="1"/>
  <c r="AU258" i="3"/>
  <c r="DR258" i="3"/>
  <c r="DU258" i="3" s="1"/>
  <c r="BX258" i="3"/>
  <c r="BZ258" i="3" s="1"/>
  <c r="CB258" i="3" s="1"/>
  <c r="P258" i="3"/>
  <c r="DK258" i="3"/>
  <c r="CM258" i="3"/>
  <c r="BQ258" i="3"/>
  <c r="S258" i="3"/>
  <c r="DJ258" i="3"/>
  <c r="BP258" i="3"/>
  <c r="CL258" i="3"/>
  <c r="O258" i="3"/>
  <c r="G258" i="3"/>
  <c r="CW258" i="3"/>
  <c r="CV258" i="3"/>
  <c r="CX258" i="3" s="1"/>
  <c r="CA258" i="3" l="1"/>
  <c r="CD258" i="3" s="1"/>
  <c r="DT258" i="3"/>
  <c r="DQ258" i="3" s="1"/>
  <c r="DV258" i="3" s="1"/>
  <c r="CY258" i="3"/>
  <c r="CZ258" i="3"/>
  <c r="BR258" i="3"/>
  <c r="BT258" i="3" s="1"/>
  <c r="BS258" i="3"/>
  <c r="T258" i="3"/>
  <c r="Q258" i="3" s="1"/>
  <c r="U258" i="3"/>
  <c r="DM258" i="3"/>
  <c r="DL258" i="3"/>
  <c r="CO258" i="3"/>
  <c r="CN258" i="3"/>
  <c r="CC258" i="3" l="1"/>
  <c r="DW258" i="3"/>
  <c r="DX258" i="3"/>
  <c r="V258" i="3"/>
  <c r="DI258" i="3"/>
  <c r="DN258" i="3" s="1"/>
  <c r="CK258" i="3"/>
  <c r="CP258" i="3" s="1"/>
  <c r="BV258" i="3"/>
  <c r="BU258" i="3"/>
  <c r="X258" i="3" l="1"/>
  <c r="AL259" i="3" s="1"/>
  <c r="W258" i="3"/>
  <c r="AR259" i="3" s="1"/>
  <c r="DO258" i="3"/>
  <c r="DP258" i="3"/>
  <c r="CQ258" i="3"/>
  <c r="CR258" i="3"/>
  <c r="M258" i="3" l="1"/>
  <c r="AS259" i="3"/>
  <c r="AQ258" i="3"/>
  <c r="AT258" i="3" s="1"/>
  <c r="L258" i="3"/>
  <c r="I259" i="3" s="1"/>
  <c r="AP259" i="3"/>
  <c r="AV259" i="3" s="1"/>
  <c r="AN258" i="3"/>
  <c r="AK259" i="3"/>
  <c r="BX259" i="3" s="1"/>
  <c r="AO259" i="3"/>
  <c r="AM259" i="3" s="1"/>
  <c r="CU259" i="3"/>
  <c r="DS259" i="3"/>
  <c r="BY259" i="3"/>
  <c r="K258" i="3" l="1"/>
  <c r="N258" i="3" s="1"/>
  <c r="E259" i="3"/>
  <c r="DJ259" i="3" s="1"/>
  <c r="AU259" i="3"/>
  <c r="CT259" i="3"/>
  <c r="CV259" i="3" s="1"/>
  <c r="CX259" i="3" s="1"/>
  <c r="DR259" i="3"/>
  <c r="DT259" i="3" s="1"/>
  <c r="DQ259" i="3" s="1"/>
  <c r="H258" i="3"/>
  <c r="F259" i="3"/>
  <c r="S259" i="3" s="1"/>
  <c r="J259" i="3"/>
  <c r="P259" i="3" s="1"/>
  <c r="CA259" i="3"/>
  <c r="BZ259" i="3"/>
  <c r="CB259" i="3" s="1"/>
  <c r="CL259" i="3"/>
  <c r="R259" i="3"/>
  <c r="O259" i="3"/>
  <c r="BP259" i="3" l="1"/>
  <c r="CW259" i="3"/>
  <c r="CY259" i="3" s="1"/>
  <c r="DK259" i="3"/>
  <c r="DL259" i="3" s="1"/>
  <c r="CM259" i="3"/>
  <c r="CN259" i="3" s="1"/>
  <c r="G259" i="3"/>
  <c r="DU259" i="3"/>
  <c r="DV259" i="3"/>
  <c r="BQ259" i="3"/>
  <c r="BR259" i="3" s="1"/>
  <c r="BT259" i="3" s="1"/>
  <c r="CC259" i="3"/>
  <c r="CD259" i="3"/>
  <c r="T259" i="3"/>
  <c r="Q259" i="3" s="1"/>
  <c r="U259" i="3"/>
  <c r="CZ259" i="3" l="1"/>
  <c r="CO259" i="3"/>
  <c r="BS259" i="3"/>
  <c r="BU259" i="3" s="1"/>
  <c r="DM259" i="3"/>
  <c r="DX259" i="3"/>
  <c r="DW259" i="3"/>
  <c r="V259" i="3"/>
  <c r="DI259" i="3"/>
  <c r="DN259" i="3" s="1"/>
  <c r="CK259" i="3"/>
  <c r="CP259" i="3" s="1"/>
  <c r="BV259" i="3" l="1"/>
  <c r="X259" i="3"/>
  <c r="AP260" i="3" s="1"/>
  <c r="W259" i="3"/>
  <c r="AQ259" i="3" s="1"/>
  <c r="DO259" i="3"/>
  <c r="DP259" i="3"/>
  <c r="CQ259" i="3"/>
  <c r="CR259" i="3"/>
  <c r="M259" i="3" s="1"/>
  <c r="AS260" i="3" l="1"/>
  <c r="AL260" i="3"/>
  <c r="DS260" i="3" s="1"/>
  <c r="AR260" i="3"/>
  <c r="L259" i="3"/>
  <c r="H259" i="3" s="1"/>
  <c r="AT259" i="3"/>
  <c r="AO260" i="3"/>
  <c r="AU260" i="3" s="1"/>
  <c r="AK260" i="3"/>
  <c r="CT260" i="3" s="1"/>
  <c r="AN259" i="3"/>
  <c r="J260" i="3"/>
  <c r="F260" i="3"/>
  <c r="CU260" i="3"/>
  <c r="AV260" i="3"/>
  <c r="E260" i="3" l="1"/>
  <c r="BY260" i="3"/>
  <c r="AM260" i="3"/>
  <c r="BX260" i="3"/>
  <c r="CA260" i="3" s="1"/>
  <c r="K259" i="3"/>
  <c r="N259" i="3" s="1"/>
  <c r="I260" i="3"/>
  <c r="O260" i="3" s="1"/>
  <c r="DR260" i="3"/>
  <c r="DU260" i="3" s="1"/>
  <c r="R260" i="3"/>
  <c r="CW260" i="3"/>
  <c r="DJ260" i="3"/>
  <c r="CL260" i="3"/>
  <c r="BP260" i="3"/>
  <c r="CV260" i="3"/>
  <c r="BQ260" i="3"/>
  <c r="CM260" i="3"/>
  <c r="DK260" i="3"/>
  <c r="S260" i="3"/>
  <c r="P260" i="3"/>
  <c r="DT260" i="3" l="1"/>
  <c r="DQ260" i="3" s="1"/>
  <c r="DV260" i="3" s="1"/>
  <c r="BZ260" i="3"/>
  <c r="G260" i="3"/>
  <c r="T260" i="3"/>
  <c r="Q260" i="3" s="1"/>
  <c r="CX260" i="3"/>
  <c r="CY260" i="3" s="1"/>
  <c r="BR260" i="3"/>
  <c r="BT260" i="3" s="1"/>
  <c r="BS260" i="3"/>
  <c r="DL260" i="3"/>
  <c r="DM260" i="3"/>
  <c r="CO260" i="3"/>
  <c r="CN260" i="3"/>
  <c r="U260" i="3"/>
  <c r="CB260" i="3" l="1"/>
  <c r="CD260" i="3" s="1"/>
  <c r="CC260" i="3"/>
  <c r="V260" i="3"/>
  <c r="DW260" i="3"/>
  <c r="DX260" i="3"/>
  <c r="CZ260" i="3"/>
  <c r="DI260" i="3"/>
  <c r="DN260" i="3" s="1"/>
  <c r="CK260" i="3"/>
  <c r="CP260" i="3" s="1"/>
  <c r="BV260" i="3"/>
  <c r="BU260" i="3"/>
  <c r="W260" i="3" l="1"/>
  <c r="X260" i="3"/>
  <c r="AS261" i="3" s="1"/>
  <c r="AR261" i="3"/>
  <c r="AQ260" i="3"/>
  <c r="AT260" i="3" s="1"/>
  <c r="AK261" i="3"/>
  <c r="BX261" i="3" s="1"/>
  <c r="AO261" i="3"/>
  <c r="AU261" i="3" s="1"/>
  <c r="AN260" i="3"/>
  <c r="DO260" i="3"/>
  <c r="DP260" i="3"/>
  <c r="CQ260" i="3"/>
  <c r="CR260" i="3"/>
  <c r="AL261" i="3"/>
  <c r="AP261" i="3"/>
  <c r="M260" i="3" l="1"/>
  <c r="J261" i="3" s="1"/>
  <c r="L260" i="3"/>
  <c r="E261" i="3" s="1"/>
  <c r="AM261" i="3"/>
  <c r="DR261" i="3"/>
  <c r="CT261" i="3"/>
  <c r="BY261" i="3"/>
  <c r="BZ261" i="3" s="1"/>
  <c r="CB261" i="3" s="1"/>
  <c r="DS261" i="3"/>
  <c r="CU261" i="3"/>
  <c r="AV261" i="3"/>
  <c r="K260" i="3" l="1"/>
  <c r="N260" i="3" s="1"/>
  <c r="I261" i="3"/>
  <c r="G261" i="3" s="1"/>
  <c r="CV261" i="3"/>
  <c r="CX261" i="3" s="1"/>
  <c r="F261" i="3"/>
  <c r="CM261" i="3" s="1"/>
  <c r="H260" i="3"/>
  <c r="DU261" i="3"/>
  <c r="CA261" i="3"/>
  <c r="CC261" i="3" s="1"/>
  <c r="CW261" i="3"/>
  <c r="CZ261" i="3" s="1"/>
  <c r="CL261" i="3"/>
  <c r="DJ261" i="3"/>
  <c r="BP261" i="3"/>
  <c r="R261" i="3"/>
  <c r="DT261" i="3"/>
  <c r="DQ261" i="3" s="1"/>
  <c r="P261" i="3"/>
  <c r="DK261" i="3" l="1"/>
  <c r="BQ261" i="3"/>
  <c r="S261" i="3"/>
  <c r="U261" i="3" s="1"/>
  <c r="O261" i="3"/>
  <c r="CD261" i="3"/>
  <c r="CY261" i="3"/>
  <c r="DV261" i="3"/>
  <c r="DM261" i="3"/>
  <c r="DL261" i="3"/>
  <c r="CN261" i="3"/>
  <c r="CO261" i="3"/>
  <c r="BS261" i="3"/>
  <c r="BR261" i="3"/>
  <c r="BT261" i="3" s="1"/>
  <c r="T261" i="3" l="1"/>
  <c r="Q261" i="3" s="1"/>
  <c r="DX261" i="3"/>
  <c r="DW261" i="3"/>
  <c r="DI261" i="3"/>
  <c r="DN261" i="3" s="1"/>
  <c r="BV261" i="3"/>
  <c r="BU261" i="3"/>
  <c r="CK261" i="3"/>
  <c r="CP261" i="3" s="1"/>
  <c r="V261" i="3" l="1"/>
  <c r="X261" i="3" s="1"/>
  <c r="AS262" i="3" s="1"/>
  <c r="DO261" i="3"/>
  <c r="DP261" i="3"/>
  <c r="CR261" i="3"/>
  <c r="CQ261" i="3"/>
  <c r="M261" i="3" l="1"/>
  <c r="J262" i="3" s="1"/>
  <c r="L261" i="3"/>
  <c r="E262" i="3" s="1"/>
  <c r="AL262" i="3"/>
  <c r="CU262" i="3" s="1"/>
  <c r="AP262" i="3"/>
  <c r="W261" i="3"/>
  <c r="AV262" i="3"/>
  <c r="F262" i="3" l="1"/>
  <c r="AQ261" i="3"/>
  <c r="AT261" i="3" s="1"/>
  <c r="AR262" i="3"/>
  <c r="K261" i="3"/>
  <c r="N261" i="3" s="1"/>
  <c r="I262" i="3"/>
  <c r="O262" i="3" s="1"/>
  <c r="H261" i="3"/>
  <c r="BY262" i="3"/>
  <c r="DS262" i="3"/>
  <c r="AK262" i="3"/>
  <c r="R262" i="3" s="1"/>
  <c r="AO262" i="3"/>
  <c r="AN261" i="3"/>
  <c r="BQ262" i="3"/>
  <c r="CM262" i="3"/>
  <c r="DK262" i="3"/>
  <c r="S262" i="3"/>
  <c r="BP262" i="3"/>
  <c r="CL262" i="3"/>
  <c r="DJ262" i="3"/>
  <c r="P262" i="3"/>
  <c r="G262" i="3" l="1"/>
  <c r="AU262" i="3"/>
  <c r="AM262" i="3"/>
  <c r="BX262" i="3"/>
  <c r="CT262" i="3"/>
  <c r="DR262" i="3"/>
  <c r="CO262" i="3"/>
  <c r="CN262" i="3"/>
  <c r="U262" i="3"/>
  <c r="T262" i="3"/>
  <c r="Q262" i="3" s="1"/>
  <c r="BS262" i="3"/>
  <c r="BR262" i="3"/>
  <c r="BT262" i="3" s="1"/>
  <c r="DL262" i="3"/>
  <c r="DM262" i="3"/>
  <c r="DT262" i="3" l="1"/>
  <c r="DQ262" i="3" s="1"/>
  <c r="DU262" i="3"/>
  <c r="CV262" i="3"/>
  <c r="CX262" i="3" s="1"/>
  <c r="CW262" i="3"/>
  <c r="CA262" i="3"/>
  <c r="BZ262" i="3"/>
  <c r="CB262" i="3" s="1"/>
  <c r="V262" i="3"/>
  <c r="DI262" i="3"/>
  <c r="DN262" i="3" s="1"/>
  <c r="CK262" i="3"/>
  <c r="CP262" i="3" s="1"/>
  <c r="BV262" i="3"/>
  <c r="BU262" i="3"/>
  <c r="DV262" i="3" l="1"/>
  <c r="CZ262" i="3"/>
  <c r="CY262" i="3"/>
  <c r="CD262" i="3"/>
  <c r="CC262" i="3"/>
  <c r="X262" i="3"/>
  <c r="W262" i="3"/>
  <c r="DO262" i="3"/>
  <c r="DP262" i="3"/>
  <c r="CR262" i="3"/>
  <c r="M262" i="3" s="1"/>
  <c r="CQ262" i="3"/>
  <c r="L262" i="3" l="1"/>
  <c r="DW262" i="3"/>
  <c r="AR263" i="3" s="1"/>
  <c r="DX262" i="3"/>
  <c r="AS263" i="3" s="1"/>
  <c r="J263" i="3"/>
  <c r="P263" i="3" s="1"/>
  <c r="F263" i="3"/>
  <c r="AQ262" i="3" l="1"/>
  <c r="K262" i="3"/>
  <c r="I263" i="3"/>
  <c r="AO263" i="3"/>
  <c r="AU263" i="3" s="1"/>
  <c r="E263" i="3"/>
  <c r="BP263" i="3" s="1"/>
  <c r="O263" i="3"/>
  <c r="N262" i="3"/>
  <c r="H262" i="3"/>
  <c r="AK263" i="3"/>
  <c r="DR263" i="3" s="1"/>
  <c r="AP263" i="3"/>
  <c r="AV263" i="3" s="1"/>
  <c r="AL263" i="3"/>
  <c r="BY263" i="3" s="1"/>
  <c r="AN262" i="3"/>
  <c r="AT262" i="3"/>
  <c r="DK263" i="3"/>
  <c r="BQ263" i="3"/>
  <c r="CM263" i="3"/>
  <c r="G263" i="3" l="1"/>
  <c r="DJ263" i="3"/>
  <c r="DL263" i="3" s="1"/>
  <c r="CL263" i="3"/>
  <c r="CN263" i="3" s="1"/>
  <c r="BX263" i="3"/>
  <c r="CA263" i="3" s="1"/>
  <c r="CT263" i="3"/>
  <c r="R263" i="3"/>
  <c r="AM263" i="3"/>
  <c r="S263" i="3"/>
  <c r="CU263" i="3"/>
  <c r="DS263" i="3"/>
  <c r="DU263" i="3" s="1"/>
  <c r="DM263" i="3"/>
  <c r="BR263" i="3"/>
  <c r="BT263" i="3" s="1"/>
  <c r="BS263" i="3"/>
  <c r="CO263" i="3" l="1"/>
  <c r="T263" i="3"/>
  <c r="Q263" i="3" s="1"/>
  <c r="V263" i="3" s="1"/>
  <c r="BZ263" i="3"/>
  <c r="U263" i="3"/>
  <c r="CV263" i="3"/>
  <c r="CX263" i="3" s="1"/>
  <c r="CW263" i="3"/>
  <c r="DT263" i="3"/>
  <c r="DQ263" i="3" s="1"/>
  <c r="DV263" i="3" s="1"/>
  <c r="DW263" i="3" s="1"/>
  <c r="DI263" i="3"/>
  <c r="DN263" i="3" s="1"/>
  <c r="BV263" i="3"/>
  <c r="BU263" i="3"/>
  <c r="CK263" i="3"/>
  <c r="CP263" i="3" s="1"/>
  <c r="CB263" i="3" l="1"/>
  <c r="CD263" i="3" s="1"/>
  <c r="CZ263" i="3"/>
  <c r="CY263" i="3"/>
  <c r="DX263" i="3"/>
  <c r="W263" i="3"/>
  <c r="X263" i="3"/>
  <c r="AN263" i="3" s="1"/>
  <c r="DO263" i="3"/>
  <c r="DP263" i="3"/>
  <c r="CQ263" i="3"/>
  <c r="CR263" i="3"/>
  <c r="CC263" i="3" l="1"/>
  <c r="M263" i="3"/>
  <c r="J264" i="3" s="1"/>
  <c r="AS264" i="3"/>
  <c r="AQ263" i="3"/>
  <c r="AT263" i="3" s="1"/>
  <c r="AR264" i="3"/>
  <c r="L263" i="3"/>
  <c r="AO264" i="3"/>
  <c r="AU264" i="3" s="1"/>
  <c r="AK264" i="3"/>
  <c r="BX264" i="3" s="1"/>
  <c r="AP264" i="3"/>
  <c r="AV264" i="3" s="1"/>
  <c r="AL264" i="3"/>
  <c r="BY264" i="3" s="1"/>
  <c r="H263" i="3" l="1"/>
  <c r="F264" i="3"/>
  <c r="E264" i="3"/>
  <c r="CL264" i="3" s="1"/>
  <c r="K263" i="3"/>
  <c r="N263" i="3" s="1"/>
  <c r="I264" i="3"/>
  <c r="O264" i="3" s="1"/>
  <c r="DR264" i="3"/>
  <c r="AM264" i="3"/>
  <c r="CT264" i="3"/>
  <c r="CU264" i="3"/>
  <c r="DS264" i="3"/>
  <c r="CA264" i="3"/>
  <c r="BZ264" i="3"/>
  <c r="CB264" i="3" s="1"/>
  <c r="BQ264" i="3"/>
  <c r="CM264" i="3"/>
  <c r="DK264" i="3"/>
  <c r="S264" i="3"/>
  <c r="P264" i="3"/>
  <c r="BP264" i="3"/>
  <c r="R264" i="3"/>
  <c r="G264" i="3" l="1"/>
  <c r="DJ264" i="3"/>
  <c r="CW264" i="3"/>
  <c r="CV264" i="3"/>
  <c r="CX264" i="3" s="1"/>
  <c r="DU264" i="3"/>
  <c r="DT264" i="3"/>
  <c r="DQ264" i="3" s="1"/>
  <c r="DV264" i="3" s="1"/>
  <c r="T264" i="3"/>
  <c r="Q264" i="3" s="1"/>
  <c r="U264" i="3"/>
  <c r="BS264" i="3"/>
  <c r="BR264" i="3"/>
  <c r="BT264" i="3" s="1"/>
  <c r="DM264" i="3"/>
  <c r="DL264" i="3"/>
  <c r="CN264" i="3"/>
  <c r="CO264" i="3"/>
  <c r="CC264" i="3"/>
  <c r="CD264" i="3"/>
  <c r="CZ264" i="3" l="1"/>
  <c r="CY264" i="3"/>
  <c r="DX264" i="3"/>
  <c r="DW264" i="3"/>
  <c r="V264" i="3"/>
  <c r="DI264" i="3"/>
  <c r="DN264" i="3" s="1"/>
  <c r="BU264" i="3"/>
  <c r="BV264" i="3"/>
  <c r="CK264" i="3"/>
  <c r="CP264" i="3" s="1"/>
  <c r="X264" i="3" l="1"/>
  <c r="AL265" i="3" s="1"/>
  <c r="W264" i="3"/>
  <c r="AR265" i="3" s="1"/>
  <c r="DP264" i="3"/>
  <c r="DO264" i="3"/>
  <c r="CR264" i="3"/>
  <c r="CQ264" i="3"/>
  <c r="AP265" i="3"/>
  <c r="M264" i="3" l="1"/>
  <c r="AS265" i="3"/>
  <c r="AQ264" i="3"/>
  <c r="AT264" i="3" s="1"/>
  <c r="L264" i="3"/>
  <c r="AN264" i="3"/>
  <c r="AO265" i="3"/>
  <c r="AU265" i="3" s="1"/>
  <c r="AK265" i="3"/>
  <c r="E265" i="3"/>
  <c r="J265" i="3"/>
  <c r="F265" i="3"/>
  <c r="BY265" i="3"/>
  <c r="DS265" i="3"/>
  <c r="CU265" i="3"/>
  <c r="AV265" i="3"/>
  <c r="K264" i="3" l="1"/>
  <c r="N264" i="3" s="1"/>
  <c r="I265" i="3"/>
  <c r="O265" i="3" s="1"/>
  <c r="H264" i="3"/>
  <c r="DR265" i="3"/>
  <c r="DU265" i="3" s="1"/>
  <c r="CT265" i="3"/>
  <c r="CW265" i="3" s="1"/>
  <c r="BX265" i="3"/>
  <c r="CA265" i="3" s="1"/>
  <c r="AM265" i="3"/>
  <c r="DK265" i="3"/>
  <c r="CM265" i="3"/>
  <c r="BQ265" i="3"/>
  <c r="S265" i="3"/>
  <c r="P265" i="3"/>
  <c r="DJ265" i="3"/>
  <c r="CL265" i="3"/>
  <c r="BP265" i="3"/>
  <c r="R265" i="3"/>
  <c r="G265" i="3" l="1"/>
  <c r="CV265" i="3"/>
  <c r="CX265" i="3" s="1"/>
  <c r="CZ265" i="3" s="1"/>
  <c r="BZ265" i="3"/>
  <c r="DT265" i="3"/>
  <c r="DQ265" i="3" s="1"/>
  <c r="DV265" i="3" s="1"/>
  <c r="BR265" i="3"/>
  <c r="BT265" i="3" s="1"/>
  <c r="BS265" i="3"/>
  <c r="T265" i="3"/>
  <c r="Q265" i="3" s="1"/>
  <c r="U265" i="3"/>
  <c r="CO265" i="3"/>
  <c r="CN265" i="3"/>
  <c r="DM265" i="3"/>
  <c r="DL265" i="3"/>
  <c r="CB265" i="3" l="1"/>
  <c r="CD265" i="3" s="1"/>
  <c r="CY265" i="3"/>
  <c r="DW265" i="3"/>
  <c r="DX265" i="3"/>
  <c r="V265" i="3"/>
  <c r="DI265" i="3"/>
  <c r="DN265" i="3" s="1"/>
  <c r="CK265" i="3"/>
  <c r="CP265" i="3" s="1"/>
  <c r="BU265" i="3"/>
  <c r="BV265" i="3"/>
  <c r="CC265" i="3" l="1"/>
  <c r="W265" i="3"/>
  <c r="AR266" i="3" s="1"/>
  <c r="X265" i="3"/>
  <c r="AP266" i="3" s="1"/>
  <c r="DO265" i="3"/>
  <c r="DP265" i="3"/>
  <c r="CQ265" i="3"/>
  <c r="CR265" i="3"/>
  <c r="AO266" i="3"/>
  <c r="M265" i="3" l="1"/>
  <c r="AS266" i="3"/>
  <c r="AK266" i="3"/>
  <c r="CT266" i="3" s="1"/>
  <c r="AQ265" i="3"/>
  <c r="L265" i="3"/>
  <c r="H265" i="3" s="1"/>
  <c r="AT265" i="3"/>
  <c r="AN265" i="3"/>
  <c r="AL266" i="3"/>
  <c r="BY266" i="3" s="1"/>
  <c r="AV266" i="3"/>
  <c r="F266" i="3"/>
  <c r="J266" i="3"/>
  <c r="AU266" i="3"/>
  <c r="AM266" i="3"/>
  <c r="BX266" i="3" l="1"/>
  <c r="CA266" i="3" s="1"/>
  <c r="DR266" i="3"/>
  <c r="CU266" i="3"/>
  <c r="CV266" i="3" s="1"/>
  <c r="CX266" i="3" s="1"/>
  <c r="K265" i="3"/>
  <c r="N265" i="3" s="1"/>
  <c r="I266" i="3"/>
  <c r="O266" i="3" s="1"/>
  <c r="E266" i="3"/>
  <c r="DJ266" i="3" s="1"/>
  <c r="DS266" i="3"/>
  <c r="DT266" i="3" s="1"/>
  <c r="DQ266" i="3" s="1"/>
  <c r="BZ266" i="3"/>
  <c r="CB266" i="3" s="1"/>
  <c r="P266" i="3"/>
  <c r="CM266" i="3"/>
  <c r="DK266" i="3"/>
  <c r="BQ266" i="3"/>
  <c r="S266" i="3"/>
  <c r="CW266" i="3" l="1"/>
  <c r="CY266" i="3" s="1"/>
  <c r="BP266" i="3"/>
  <c r="BS266" i="3" s="1"/>
  <c r="CL266" i="3"/>
  <c r="CN266" i="3" s="1"/>
  <c r="R266" i="3"/>
  <c r="T266" i="3" s="1"/>
  <c r="Q266" i="3" s="1"/>
  <c r="G266" i="3"/>
  <c r="DU266" i="3"/>
  <c r="DV266" i="3"/>
  <c r="DL266" i="3"/>
  <c r="DM266" i="3"/>
  <c r="CZ266" i="3"/>
  <c r="CC266" i="3"/>
  <c r="CD266" i="3"/>
  <c r="CO266" i="3" l="1"/>
  <c r="BR266" i="3"/>
  <c r="BT266" i="3" s="1"/>
  <c r="BU266" i="3" s="1"/>
  <c r="U266" i="3"/>
  <c r="DX266" i="3"/>
  <c r="DW266" i="3"/>
  <c r="V266" i="3"/>
  <c r="DI266" i="3"/>
  <c r="DN266" i="3" s="1"/>
  <c r="CK266" i="3"/>
  <c r="CP266" i="3" s="1"/>
  <c r="BV266" i="3" l="1"/>
  <c r="W266" i="3"/>
  <c r="AR267" i="3" s="1"/>
  <c r="X266" i="3"/>
  <c r="AL267" i="3" s="1"/>
  <c r="DP266" i="3"/>
  <c r="DO266" i="3"/>
  <c r="CR266" i="3"/>
  <c r="M266" i="3" s="1"/>
  <c r="CQ266" i="3"/>
  <c r="L266" i="3" l="1"/>
  <c r="I267" i="3" s="1"/>
  <c r="AS267" i="3"/>
  <c r="AQ266" i="3"/>
  <c r="AT266" i="3" s="1"/>
  <c r="K266" i="3"/>
  <c r="AK267" i="3"/>
  <c r="BX267" i="3" s="1"/>
  <c r="AO267" i="3"/>
  <c r="AU267" i="3" s="1"/>
  <c r="AN266" i="3"/>
  <c r="AP267" i="3"/>
  <c r="AV267" i="3" s="1"/>
  <c r="F267" i="3"/>
  <c r="J267" i="3"/>
  <c r="CU267" i="3"/>
  <c r="BY267" i="3"/>
  <c r="DS267" i="3"/>
  <c r="N266" i="3"/>
  <c r="H266" i="3"/>
  <c r="E267" i="3"/>
  <c r="CT267" i="3" l="1"/>
  <c r="DR267" i="3"/>
  <c r="DU267" i="3" s="1"/>
  <c r="R267" i="3"/>
  <c r="AM267" i="3"/>
  <c r="CL267" i="3"/>
  <c r="BP267" i="3"/>
  <c r="DJ267" i="3"/>
  <c r="BZ267" i="3"/>
  <c r="CB267" i="3" s="1"/>
  <c r="CA267" i="3"/>
  <c r="O267" i="3"/>
  <c r="G267" i="3"/>
  <c r="P267" i="3"/>
  <c r="CW267" i="3"/>
  <c r="CV267" i="3"/>
  <c r="CX267" i="3" s="1"/>
  <c r="CM267" i="3"/>
  <c r="DK267" i="3"/>
  <c r="BQ267" i="3"/>
  <c r="S267" i="3"/>
  <c r="U267" i="3" l="1"/>
  <c r="DT267" i="3"/>
  <c r="DQ267" i="3" s="1"/>
  <c r="DV267" i="3" s="1"/>
  <c r="CN267" i="3"/>
  <c r="CO267" i="3"/>
  <c r="T267" i="3"/>
  <c r="Q267" i="3" s="1"/>
  <c r="DL267" i="3"/>
  <c r="DM267" i="3"/>
  <c r="BR267" i="3"/>
  <c r="BT267" i="3" s="1"/>
  <c r="BS267" i="3"/>
  <c r="CY267" i="3"/>
  <c r="CZ267" i="3"/>
  <c r="CC267" i="3"/>
  <c r="CD267" i="3"/>
  <c r="DW267" i="3" l="1"/>
  <c r="DX267" i="3"/>
  <c r="V267" i="3"/>
  <c r="DI267" i="3"/>
  <c r="DN267" i="3" s="1"/>
  <c r="BU267" i="3"/>
  <c r="BV267" i="3"/>
  <c r="CK267" i="3"/>
  <c r="CP267" i="3" s="1"/>
  <c r="W267" i="3" l="1"/>
  <c r="X267" i="3"/>
  <c r="AP268" i="3" s="1"/>
  <c r="DO267" i="3"/>
  <c r="DP267" i="3"/>
  <c r="CQ267" i="3"/>
  <c r="CR267" i="3"/>
  <c r="AO268" i="3"/>
  <c r="M267" i="3" l="1"/>
  <c r="F268" i="3" s="1"/>
  <c r="AS268" i="3"/>
  <c r="AQ267" i="3"/>
  <c r="AR268" i="3"/>
  <c r="L267" i="3"/>
  <c r="E268" i="3" s="1"/>
  <c r="AK268" i="3"/>
  <c r="CT268" i="3" s="1"/>
  <c r="AN267" i="3"/>
  <c r="AT267" i="3"/>
  <c r="AL268" i="3"/>
  <c r="DS268" i="3" s="1"/>
  <c r="AV268" i="3"/>
  <c r="AU268" i="3"/>
  <c r="AM268" i="3"/>
  <c r="J268" i="3" l="1"/>
  <c r="H267" i="3"/>
  <c r="DR268" i="3"/>
  <c r="DT268" i="3" s="1"/>
  <c r="DQ268" i="3" s="1"/>
  <c r="K267" i="3"/>
  <c r="N267" i="3" s="1"/>
  <c r="I268" i="3"/>
  <c r="O268" i="3" s="1"/>
  <c r="BX268" i="3"/>
  <c r="CU268" i="3"/>
  <c r="CV268" i="3" s="1"/>
  <c r="CX268" i="3" s="1"/>
  <c r="BY268" i="3"/>
  <c r="P268" i="3"/>
  <c r="BQ268" i="3"/>
  <c r="CM268" i="3"/>
  <c r="DK268" i="3"/>
  <c r="S268" i="3"/>
  <c r="CL268" i="3"/>
  <c r="DJ268" i="3"/>
  <c r="BP268" i="3"/>
  <c r="R268" i="3"/>
  <c r="CA268" i="3" l="1"/>
  <c r="G268" i="3"/>
  <c r="DU268" i="3"/>
  <c r="BZ268" i="3"/>
  <c r="CB268" i="3" s="1"/>
  <c r="CW268" i="3"/>
  <c r="CY268" i="3" s="1"/>
  <c r="DV268" i="3"/>
  <c r="T268" i="3"/>
  <c r="Q268" i="3" s="1"/>
  <c r="U268" i="3"/>
  <c r="BS268" i="3"/>
  <c r="BR268" i="3"/>
  <c r="BT268" i="3" s="1"/>
  <c r="DM268" i="3"/>
  <c r="DL268" i="3"/>
  <c r="CO268" i="3"/>
  <c r="CN268" i="3"/>
  <c r="CD268" i="3" l="1"/>
  <c r="CZ268" i="3"/>
  <c r="CC268" i="3"/>
  <c r="DX268" i="3"/>
  <c r="DW268" i="3"/>
  <c r="V268" i="3"/>
  <c r="DI268" i="3"/>
  <c r="DN268" i="3" s="1"/>
  <c r="BV268" i="3"/>
  <c r="BU268" i="3"/>
  <c r="CK268" i="3"/>
  <c r="CP268" i="3" s="1"/>
  <c r="W268" i="3" l="1"/>
  <c r="AR269" i="3" s="1"/>
  <c r="X268" i="3"/>
  <c r="AP269" i="3" s="1"/>
  <c r="DO268" i="3"/>
  <c r="DP268" i="3"/>
  <c r="CR268" i="3"/>
  <c r="CQ268" i="3"/>
  <c r="L268" i="3" s="1"/>
  <c r="I269" i="3" s="1"/>
  <c r="AK269" i="3"/>
  <c r="M268" i="3" l="1"/>
  <c r="AS269" i="3"/>
  <c r="AO269" i="3"/>
  <c r="AM269" i="3" s="1"/>
  <c r="AQ268" i="3"/>
  <c r="AT268" i="3" s="1"/>
  <c r="K268" i="3"/>
  <c r="N268" i="3" s="1"/>
  <c r="AN268" i="3"/>
  <c r="AL269" i="3"/>
  <c r="BY269" i="3" s="1"/>
  <c r="CT269" i="3"/>
  <c r="DR269" i="3"/>
  <c r="BX269" i="3"/>
  <c r="H268" i="3"/>
  <c r="E269" i="3"/>
  <c r="J269" i="3"/>
  <c r="F269" i="3"/>
  <c r="AV269" i="3"/>
  <c r="AU269" i="3" l="1"/>
  <c r="DS269" i="3"/>
  <c r="DT269" i="3" s="1"/>
  <c r="DQ269" i="3" s="1"/>
  <c r="CU269" i="3"/>
  <c r="CV269" i="3" s="1"/>
  <c r="CX269" i="3" s="1"/>
  <c r="BP269" i="3"/>
  <c r="CL269" i="3"/>
  <c r="DJ269" i="3"/>
  <c r="R269" i="3"/>
  <c r="O269" i="3"/>
  <c r="G269" i="3"/>
  <c r="CA269" i="3"/>
  <c r="BZ269" i="3"/>
  <c r="CB269" i="3" s="1"/>
  <c r="DK269" i="3"/>
  <c r="CM269" i="3"/>
  <c r="BQ269" i="3"/>
  <c r="S269" i="3"/>
  <c r="DU269" i="3"/>
  <c r="P269" i="3"/>
  <c r="CW269" i="3" l="1"/>
  <c r="CY269" i="3" s="1"/>
  <c r="DV269" i="3"/>
  <c r="T269" i="3"/>
  <c r="Q269" i="3" s="1"/>
  <c r="U269" i="3"/>
  <c r="DM269" i="3"/>
  <c r="DL269" i="3"/>
  <c r="CC269" i="3"/>
  <c r="CD269" i="3"/>
  <c r="CO269" i="3"/>
  <c r="CN269" i="3"/>
  <c r="BR269" i="3"/>
  <c r="BT269" i="3" s="1"/>
  <c r="BS269" i="3"/>
  <c r="CZ269" i="3" l="1"/>
  <c r="DW269" i="3"/>
  <c r="DX269" i="3"/>
  <c r="V269" i="3"/>
  <c r="DI269" i="3"/>
  <c r="DN269" i="3" s="1"/>
  <c r="CK269" i="3"/>
  <c r="CP269" i="3" s="1"/>
  <c r="BU269" i="3"/>
  <c r="BV269" i="3"/>
  <c r="X269" i="3" l="1"/>
  <c r="AL270" i="3" s="1"/>
  <c r="W269" i="3"/>
  <c r="DO269" i="3"/>
  <c r="DP269" i="3"/>
  <c r="CQ269" i="3"/>
  <c r="CR269" i="3"/>
  <c r="M269" i="3" l="1"/>
  <c r="AS270" i="3"/>
  <c r="AQ269" i="3"/>
  <c r="AT269" i="3" s="1"/>
  <c r="AP270" i="3"/>
  <c r="AR270" i="3"/>
  <c r="L269" i="3"/>
  <c r="H269" i="3" s="1"/>
  <c r="AN269" i="3"/>
  <c r="AO270" i="3"/>
  <c r="AU270" i="3" s="1"/>
  <c r="AK270" i="3"/>
  <c r="DR270" i="3" s="1"/>
  <c r="F270" i="3"/>
  <c r="J270" i="3"/>
  <c r="CU270" i="3"/>
  <c r="BY270" i="3"/>
  <c r="DS270" i="3"/>
  <c r="AV270" i="3"/>
  <c r="E270" i="3" l="1"/>
  <c r="K269" i="3"/>
  <c r="N269" i="3" s="1"/>
  <c r="I270" i="3"/>
  <c r="G270" i="3" s="1"/>
  <c r="CT270" i="3"/>
  <c r="CW270" i="3" s="1"/>
  <c r="BX270" i="3"/>
  <c r="AM270" i="3"/>
  <c r="BZ270" i="3"/>
  <c r="CB270" i="3" s="1"/>
  <c r="CA270" i="3"/>
  <c r="DU270" i="3"/>
  <c r="DT270" i="3"/>
  <c r="DQ270" i="3" s="1"/>
  <c r="O270" i="3"/>
  <c r="P270" i="3"/>
  <c r="CL270" i="3"/>
  <c r="BP270" i="3"/>
  <c r="DJ270" i="3"/>
  <c r="R270" i="3"/>
  <c r="BQ270" i="3"/>
  <c r="DK270" i="3"/>
  <c r="CM270" i="3"/>
  <c r="S270" i="3"/>
  <c r="CV270" i="3" l="1"/>
  <c r="CX270" i="3" s="1"/>
  <c r="CY270" i="3" s="1"/>
  <c r="DV270" i="3"/>
  <c r="U270" i="3"/>
  <c r="T270" i="3"/>
  <c r="Q270" i="3" s="1"/>
  <c r="DM270" i="3"/>
  <c r="DL270" i="3"/>
  <c r="BS270" i="3"/>
  <c r="BR270" i="3"/>
  <c r="BT270" i="3" s="1"/>
  <c r="CO270" i="3"/>
  <c r="CN270" i="3"/>
  <c r="CD270" i="3"/>
  <c r="CC270" i="3"/>
  <c r="CZ270" i="3" l="1"/>
  <c r="DW270" i="3"/>
  <c r="DX270" i="3"/>
  <c r="V270" i="3"/>
  <c r="DI270" i="3"/>
  <c r="DN270" i="3" s="1"/>
  <c r="CK270" i="3"/>
  <c r="CP270" i="3" s="1"/>
  <c r="BU270" i="3"/>
  <c r="BV270" i="3"/>
  <c r="W270" i="3" l="1"/>
  <c r="AR271" i="3" s="1"/>
  <c r="X270" i="3"/>
  <c r="AS271" i="3" s="1"/>
  <c r="DO270" i="3"/>
  <c r="DP270" i="3"/>
  <c r="CQ270" i="3"/>
  <c r="CR270" i="3"/>
  <c r="M270" i="3" s="1"/>
  <c r="AO271" i="3"/>
  <c r="AK271" i="3" l="1"/>
  <c r="DR271" i="3" s="1"/>
  <c r="AQ270" i="3"/>
  <c r="AT270" i="3" s="1"/>
  <c r="L270" i="3"/>
  <c r="I271" i="3" s="1"/>
  <c r="AN270" i="3"/>
  <c r="AP271" i="3"/>
  <c r="AM271" i="3" s="1"/>
  <c r="AL271" i="3"/>
  <c r="DS271" i="3" s="1"/>
  <c r="AV271" i="3"/>
  <c r="AU271" i="3"/>
  <c r="BX271" i="3"/>
  <c r="F271" i="3"/>
  <c r="J271" i="3"/>
  <c r="H270" i="3"/>
  <c r="E271" i="3"/>
  <c r="CT271" i="3" l="1"/>
  <c r="R271" i="3"/>
  <c r="K270" i="3"/>
  <c r="N270" i="3" s="1"/>
  <c r="BY271" i="3"/>
  <c r="BZ271" i="3" s="1"/>
  <c r="CB271" i="3" s="1"/>
  <c r="CU271" i="3"/>
  <c r="CW271" i="3" s="1"/>
  <c r="DU271" i="3"/>
  <c r="CA271" i="3"/>
  <c r="CV271" i="3"/>
  <c r="CX271" i="3" s="1"/>
  <c r="O271" i="3"/>
  <c r="G271" i="3"/>
  <c r="P271" i="3"/>
  <c r="DT271" i="3"/>
  <c r="DQ271" i="3" s="1"/>
  <c r="BQ271" i="3"/>
  <c r="DK271" i="3"/>
  <c r="CM271" i="3"/>
  <c r="S271" i="3"/>
  <c r="T271" i="3" s="1"/>
  <c r="Q271" i="3" s="1"/>
  <c r="BP271" i="3"/>
  <c r="CL271" i="3"/>
  <c r="DJ271" i="3"/>
  <c r="CZ271" i="3" l="1"/>
  <c r="V271" i="3"/>
  <c r="DV271" i="3"/>
  <c r="DW271" i="3" s="1"/>
  <c r="BR271" i="3"/>
  <c r="BT271" i="3" s="1"/>
  <c r="BS271" i="3"/>
  <c r="CY271" i="3"/>
  <c r="CC271" i="3"/>
  <c r="CD271" i="3"/>
  <c r="DM271" i="3"/>
  <c r="DL271" i="3"/>
  <c r="CO271" i="3"/>
  <c r="CN271" i="3"/>
  <c r="U271" i="3"/>
  <c r="DX271" i="3" l="1"/>
  <c r="X271" i="3"/>
  <c r="DI271" i="3"/>
  <c r="DN271" i="3" s="1"/>
  <c r="CK271" i="3"/>
  <c r="CP271" i="3" s="1"/>
  <c r="W271" i="3"/>
  <c r="AR272" i="3" s="1"/>
  <c r="BV271" i="3"/>
  <c r="BU271" i="3"/>
  <c r="AS272" i="3" l="1"/>
  <c r="AP272" i="3"/>
  <c r="DO271" i="3"/>
  <c r="DP271" i="3"/>
  <c r="CQ271" i="3"/>
  <c r="L271" i="3" s="1"/>
  <c r="I272" i="3" s="1"/>
  <c r="CR271" i="3"/>
  <c r="M271" i="3" s="1"/>
  <c r="AK272" i="3"/>
  <c r="AO272" i="3"/>
  <c r="AQ271" i="3" l="1"/>
  <c r="AT271" i="3" s="1"/>
  <c r="K271" i="3"/>
  <c r="N271" i="3" s="1"/>
  <c r="AN271" i="3"/>
  <c r="AL272" i="3"/>
  <c r="CU272" i="3" s="1"/>
  <c r="H271" i="3"/>
  <c r="E272" i="3"/>
  <c r="AU272" i="3"/>
  <c r="AM272" i="3"/>
  <c r="J272" i="3"/>
  <c r="F272" i="3"/>
  <c r="CT272" i="3"/>
  <c r="BX272" i="3"/>
  <c r="DR272" i="3"/>
  <c r="AV272" i="3"/>
  <c r="DS272" i="3" l="1"/>
  <c r="DU272" i="3" s="1"/>
  <c r="BY272" i="3"/>
  <c r="CW272" i="3"/>
  <c r="P272" i="3"/>
  <c r="BZ272" i="3"/>
  <c r="CB272" i="3" s="1"/>
  <c r="CA272" i="3"/>
  <c r="BP272" i="3"/>
  <c r="DJ272" i="3"/>
  <c r="CL272" i="3"/>
  <c r="R272" i="3"/>
  <c r="O272" i="3"/>
  <c r="G272" i="3"/>
  <c r="CV272" i="3"/>
  <c r="CM272" i="3"/>
  <c r="BQ272" i="3"/>
  <c r="DK272" i="3"/>
  <c r="S272" i="3"/>
  <c r="DT272" i="3" l="1"/>
  <c r="DQ272" i="3" s="1"/>
  <c r="DV272" i="3" s="1"/>
  <c r="DW272" i="3" s="1"/>
  <c r="CX272" i="3"/>
  <c r="CZ272" i="3" s="1"/>
  <c r="CC272" i="3"/>
  <c r="DM272" i="3"/>
  <c r="DL272" i="3"/>
  <c r="BR272" i="3"/>
  <c r="BT272" i="3" s="1"/>
  <c r="BS272" i="3"/>
  <c r="CD272" i="3"/>
  <c r="U272" i="3"/>
  <c r="T272" i="3"/>
  <c r="Q272" i="3" s="1"/>
  <c r="CN272" i="3"/>
  <c r="CO272" i="3"/>
  <c r="DX272" i="3" l="1"/>
  <c r="V272" i="3"/>
  <c r="DI272" i="3"/>
  <c r="DN272" i="3" s="1"/>
  <c r="CY272" i="3"/>
  <c r="BV272" i="3"/>
  <c r="BU272" i="3"/>
  <c r="CK272" i="3"/>
  <c r="CP272" i="3" s="1"/>
  <c r="W272" i="3" l="1"/>
  <c r="AR273" i="3" s="1"/>
  <c r="X272" i="3"/>
  <c r="DP272" i="3"/>
  <c r="DO272" i="3"/>
  <c r="CQ272" i="3"/>
  <c r="CR272" i="3"/>
  <c r="M272" i="3" s="1"/>
  <c r="AP273" i="3" l="1"/>
  <c r="AS273" i="3"/>
  <c r="AQ272" i="3"/>
  <c r="L272" i="3"/>
  <c r="I273" i="3" s="1"/>
  <c r="AN272" i="3"/>
  <c r="AO273" i="3"/>
  <c r="AM273" i="3" s="1"/>
  <c r="AK273" i="3"/>
  <c r="CT273" i="3" s="1"/>
  <c r="AT272" i="3"/>
  <c r="AL273" i="3"/>
  <c r="CU273" i="3" s="1"/>
  <c r="F273" i="3"/>
  <c r="J273" i="3"/>
  <c r="AV273" i="3"/>
  <c r="E273" i="3" l="1"/>
  <c r="AU273" i="3"/>
  <c r="H272" i="3"/>
  <c r="K272" i="3"/>
  <c r="N272" i="3" s="1"/>
  <c r="BX273" i="3"/>
  <c r="DR273" i="3"/>
  <c r="BY273" i="3"/>
  <c r="CA273" i="3" s="1"/>
  <c r="DS273" i="3"/>
  <c r="O273" i="3"/>
  <c r="G273" i="3"/>
  <c r="CL273" i="3"/>
  <c r="DJ273" i="3"/>
  <c r="BP273" i="3"/>
  <c r="R273" i="3"/>
  <c r="CW273" i="3"/>
  <c r="CV273" i="3"/>
  <c r="CX273" i="3" s="1"/>
  <c r="P273" i="3"/>
  <c r="CM273" i="3"/>
  <c r="BQ273" i="3"/>
  <c r="DK273" i="3"/>
  <c r="S273" i="3"/>
  <c r="DU273" i="3" l="1"/>
  <c r="DT273" i="3"/>
  <c r="DQ273" i="3" s="1"/>
  <c r="DV273" i="3" s="1"/>
  <c r="BZ273" i="3"/>
  <c r="CB273" i="3" s="1"/>
  <c r="BR273" i="3"/>
  <c r="BT273" i="3" s="1"/>
  <c r="BS273" i="3"/>
  <c r="DM273" i="3"/>
  <c r="DL273" i="3"/>
  <c r="CZ273" i="3"/>
  <c r="CY273" i="3"/>
  <c r="CO273" i="3"/>
  <c r="CN273" i="3"/>
  <c r="T273" i="3"/>
  <c r="Q273" i="3" s="1"/>
  <c r="U273" i="3"/>
  <c r="CD273" i="3"/>
  <c r="CC273" i="3"/>
  <c r="DW273" i="3" l="1"/>
  <c r="DX273" i="3"/>
  <c r="V273" i="3"/>
  <c r="DI273" i="3"/>
  <c r="DN273" i="3" s="1"/>
  <c r="CK273" i="3"/>
  <c r="CP273" i="3" s="1"/>
  <c r="BV273" i="3"/>
  <c r="BU273" i="3"/>
  <c r="W273" i="3" l="1"/>
  <c r="X273" i="3"/>
  <c r="AP274" i="3" s="1"/>
  <c r="DO273" i="3"/>
  <c r="DP273" i="3"/>
  <c r="CR273" i="3"/>
  <c r="CQ273" i="3"/>
  <c r="AS274" i="3" l="1"/>
  <c r="AQ273" i="3"/>
  <c r="AR274" i="3"/>
  <c r="M273" i="3"/>
  <c r="J274" i="3" s="1"/>
  <c r="L273" i="3"/>
  <c r="AO274" i="3"/>
  <c r="AM274" i="3" s="1"/>
  <c r="AK274" i="3"/>
  <c r="CT274" i="3" s="1"/>
  <c r="AT273" i="3"/>
  <c r="AN273" i="3"/>
  <c r="AL274" i="3"/>
  <c r="CU274" i="3" s="1"/>
  <c r="AV274" i="3"/>
  <c r="AU274" i="3" l="1"/>
  <c r="K273" i="3"/>
  <c r="N273" i="3" s="1"/>
  <c r="I274" i="3"/>
  <c r="BX274" i="3"/>
  <c r="DR274" i="3"/>
  <c r="H273" i="3"/>
  <c r="F274" i="3"/>
  <c r="CM274" i="3" s="1"/>
  <c r="E274" i="3"/>
  <c r="CL274" i="3" s="1"/>
  <c r="BY274" i="3"/>
  <c r="DS274" i="3"/>
  <c r="CW274" i="3"/>
  <c r="CV274" i="3"/>
  <c r="CX274" i="3" s="1"/>
  <c r="P274" i="3"/>
  <c r="O274" i="3"/>
  <c r="G274" i="3"/>
  <c r="BQ274" i="3" l="1"/>
  <c r="CA274" i="3"/>
  <c r="DK274" i="3"/>
  <c r="DT274" i="3"/>
  <c r="DQ274" i="3" s="1"/>
  <c r="DV274" i="3" s="1"/>
  <c r="S274" i="3"/>
  <c r="R274" i="3"/>
  <c r="DJ274" i="3"/>
  <c r="BP274" i="3"/>
  <c r="BS274" i="3" s="1"/>
  <c r="BZ274" i="3"/>
  <c r="CB274" i="3" s="1"/>
  <c r="DU274" i="3"/>
  <c r="CO274" i="3"/>
  <c r="CN274" i="3"/>
  <c r="CY274" i="3"/>
  <c r="CZ274" i="3"/>
  <c r="DL274" i="3" l="1"/>
  <c r="T274" i="3"/>
  <c r="Q274" i="3" s="1"/>
  <c r="V274" i="3" s="1"/>
  <c r="CC274" i="3"/>
  <c r="U274" i="3"/>
  <c r="BR274" i="3"/>
  <c r="BT274" i="3" s="1"/>
  <c r="BV274" i="3" s="1"/>
  <c r="DM274" i="3"/>
  <c r="CD274" i="3"/>
  <c r="DX274" i="3"/>
  <c r="DW274" i="3"/>
  <c r="DI274" i="3"/>
  <c r="DN274" i="3" s="1"/>
  <c r="CK274" i="3"/>
  <c r="CP274" i="3" s="1"/>
  <c r="BU274" i="3" l="1"/>
  <c r="W274" i="3"/>
  <c r="AR275" i="3" s="1"/>
  <c r="X274" i="3"/>
  <c r="AL275" i="3" s="1"/>
  <c r="DO274" i="3"/>
  <c r="DP274" i="3"/>
  <c r="CQ274" i="3"/>
  <c r="CR274" i="3"/>
  <c r="M274" i="3" s="1"/>
  <c r="AK275" i="3"/>
  <c r="AS275" i="3" l="1"/>
  <c r="AO275" i="3"/>
  <c r="AU275" i="3" s="1"/>
  <c r="AQ274" i="3"/>
  <c r="AT274" i="3" s="1"/>
  <c r="L274" i="3"/>
  <c r="E275" i="3" s="1"/>
  <c r="AP275" i="3"/>
  <c r="AV275" i="3" s="1"/>
  <c r="AN274" i="3"/>
  <c r="F275" i="3"/>
  <c r="J275" i="3"/>
  <c r="CU275" i="3"/>
  <c r="BY275" i="3"/>
  <c r="DS275" i="3"/>
  <c r="DR275" i="3"/>
  <c r="BX275" i="3"/>
  <c r="CT275" i="3"/>
  <c r="K274" i="3" l="1"/>
  <c r="N274" i="3" s="1"/>
  <c r="I275" i="3"/>
  <c r="O275" i="3" s="1"/>
  <c r="H274" i="3"/>
  <c r="AM275" i="3"/>
  <c r="DU275" i="3"/>
  <c r="DT275" i="3"/>
  <c r="DQ275" i="3" s="1"/>
  <c r="BP275" i="3"/>
  <c r="CL275" i="3"/>
  <c r="DJ275" i="3"/>
  <c r="R275" i="3"/>
  <c r="CV275" i="3"/>
  <c r="CX275" i="3" s="1"/>
  <c r="CW275" i="3"/>
  <c r="P275" i="3"/>
  <c r="BZ275" i="3"/>
  <c r="CB275" i="3" s="1"/>
  <c r="CA275" i="3"/>
  <c r="DK275" i="3"/>
  <c r="CM275" i="3"/>
  <c r="BQ275" i="3"/>
  <c r="S275" i="3"/>
  <c r="G275" i="3" l="1"/>
  <c r="DV275" i="3"/>
  <c r="DM275" i="3"/>
  <c r="DL275" i="3"/>
  <c r="CN275" i="3"/>
  <c r="CO275" i="3"/>
  <c r="BR275" i="3"/>
  <c r="BT275" i="3" s="1"/>
  <c r="BS275" i="3"/>
  <c r="CD275" i="3"/>
  <c r="CC275" i="3"/>
  <c r="CZ275" i="3"/>
  <c r="CY275" i="3"/>
  <c r="T275" i="3"/>
  <c r="Q275" i="3" s="1"/>
  <c r="U275" i="3"/>
  <c r="DW275" i="3" l="1"/>
  <c r="DX275" i="3"/>
  <c r="V275" i="3"/>
  <c r="DI275" i="3"/>
  <c r="DN275" i="3" s="1"/>
  <c r="BV275" i="3"/>
  <c r="BU275" i="3"/>
  <c r="CK275" i="3"/>
  <c r="CP275" i="3" s="1"/>
  <c r="X275" i="3" l="1"/>
  <c r="AL276" i="3" s="1"/>
  <c r="W275" i="3"/>
  <c r="AQ275" i="3" s="1"/>
  <c r="DO275" i="3"/>
  <c r="DP275" i="3"/>
  <c r="CQ275" i="3"/>
  <c r="CR275" i="3"/>
  <c r="L275" i="3" l="1"/>
  <c r="I276" i="3" s="1"/>
  <c r="M275" i="3"/>
  <c r="AS276" i="3"/>
  <c r="AR276" i="3"/>
  <c r="K275" i="3"/>
  <c r="N275" i="3" s="1"/>
  <c r="AO276" i="3"/>
  <c r="AU276" i="3" s="1"/>
  <c r="AP276" i="3"/>
  <c r="AN275" i="3"/>
  <c r="AT275" i="3"/>
  <c r="AK276" i="3"/>
  <c r="BX276" i="3" s="1"/>
  <c r="CU276" i="3"/>
  <c r="BY276" i="3"/>
  <c r="DS276" i="3"/>
  <c r="J276" i="3"/>
  <c r="F276" i="3"/>
  <c r="H275" i="3"/>
  <c r="E276" i="3"/>
  <c r="AM276" i="3" l="1"/>
  <c r="AV276" i="3"/>
  <c r="CT276" i="3"/>
  <c r="DR276" i="3"/>
  <c r="DU276" i="3" s="1"/>
  <c r="DK276" i="3"/>
  <c r="CM276" i="3"/>
  <c r="BQ276" i="3"/>
  <c r="S276" i="3"/>
  <c r="P276" i="3"/>
  <c r="CA276" i="3"/>
  <c r="BZ276" i="3"/>
  <c r="CB276" i="3" s="1"/>
  <c r="CV276" i="3"/>
  <c r="CX276" i="3" s="1"/>
  <c r="CW276" i="3"/>
  <c r="CL276" i="3"/>
  <c r="DJ276" i="3"/>
  <c r="BP276" i="3"/>
  <c r="R276" i="3"/>
  <c r="O276" i="3"/>
  <c r="G276" i="3"/>
  <c r="DT276" i="3" l="1"/>
  <c r="DQ276" i="3" s="1"/>
  <c r="DV276" i="3" s="1"/>
  <c r="CN276" i="3"/>
  <c r="CO276" i="3"/>
  <c r="CZ276" i="3"/>
  <c r="CY276" i="3"/>
  <c r="DM276" i="3"/>
  <c r="DL276" i="3"/>
  <c r="BR276" i="3"/>
  <c r="BT276" i="3" s="1"/>
  <c r="BS276" i="3"/>
  <c r="U276" i="3"/>
  <c r="T276" i="3"/>
  <c r="Q276" i="3" s="1"/>
  <c r="CD276" i="3"/>
  <c r="CC276" i="3"/>
  <c r="DW276" i="3" l="1"/>
  <c r="DX276" i="3"/>
  <c r="V276" i="3"/>
  <c r="DI276" i="3"/>
  <c r="DN276" i="3" s="1"/>
  <c r="BU276" i="3"/>
  <c r="BV276" i="3"/>
  <c r="CK276" i="3"/>
  <c r="CP276" i="3" s="1"/>
  <c r="X276" i="3" l="1"/>
  <c r="AP277" i="3" s="1"/>
  <c r="W276" i="3"/>
  <c r="AQ276" i="3" s="1"/>
  <c r="DO276" i="3"/>
  <c r="DP276" i="3"/>
  <c r="CQ276" i="3"/>
  <c r="CR276" i="3"/>
  <c r="AL277" i="3"/>
  <c r="M276" i="3" l="1"/>
  <c r="L276" i="3"/>
  <c r="I277" i="3" s="1"/>
  <c r="AS277" i="3"/>
  <c r="AR277" i="3"/>
  <c r="AT276" i="3"/>
  <c r="AK277" i="3"/>
  <c r="CT277" i="3" s="1"/>
  <c r="AO277" i="3"/>
  <c r="AM277" i="3" s="1"/>
  <c r="AN276" i="3"/>
  <c r="F277" i="3"/>
  <c r="J277" i="3"/>
  <c r="H276" i="3"/>
  <c r="AV277" i="3"/>
  <c r="BY277" i="3"/>
  <c r="CU277" i="3"/>
  <c r="DS277" i="3"/>
  <c r="E277" i="3" l="1"/>
  <c r="R277" i="3" s="1"/>
  <c r="K276" i="3"/>
  <c r="N276" i="3" s="1"/>
  <c r="AU277" i="3"/>
  <c r="DR277" i="3"/>
  <c r="DU277" i="3" s="1"/>
  <c r="BX277" i="3"/>
  <c r="BZ277" i="3" s="1"/>
  <c r="CB277" i="3" s="1"/>
  <c r="CW277" i="3"/>
  <c r="O277" i="3"/>
  <c r="G277" i="3"/>
  <c r="BP277" i="3"/>
  <c r="CL277" i="3"/>
  <c r="P277" i="3"/>
  <c r="CV277" i="3"/>
  <c r="CX277" i="3" s="1"/>
  <c r="DK277" i="3"/>
  <c r="BQ277" i="3"/>
  <c r="CM277" i="3"/>
  <c r="S277" i="3"/>
  <c r="DJ277" i="3" l="1"/>
  <c r="CA277" i="3"/>
  <c r="CD277" i="3" s="1"/>
  <c r="DT277" i="3"/>
  <c r="DQ277" i="3" s="1"/>
  <c r="DV277" i="3" s="1"/>
  <c r="DX277" i="3" s="1"/>
  <c r="T277" i="3"/>
  <c r="Q277" i="3" s="1"/>
  <c r="CN277" i="3"/>
  <c r="CO277" i="3"/>
  <c r="DM277" i="3"/>
  <c r="DL277" i="3"/>
  <c r="BR277" i="3"/>
  <c r="BT277" i="3" s="1"/>
  <c r="BS277" i="3"/>
  <c r="CY277" i="3"/>
  <c r="CZ277" i="3"/>
  <c r="U277" i="3"/>
  <c r="CC277" i="3" l="1"/>
  <c r="DW277" i="3"/>
  <c r="V277" i="3"/>
  <c r="DI277" i="3"/>
  <c r="DN277" i="3" s="1"/>
  <c r="CK277" i="3"/>
  <c r="CP277" i="3" s="1"/>
  <c r="BV277" i="3"/>
  <c r="BU277" i="3"/>
  <c r="W277" i="3" l="1"/>
  <c r="AR278" i="3" s="1"/>
  <c r="X277" i="3"/>
  <c r="AS278" i="3" s="1"/>
  <c r="DO277" i="3"/>
  <c r="DP277" i="3"/>
  <c r="CQ277" i="3"/>
  <c r="CR277" i="3"/>
  <c r="AK278" i="3"/>
  <c r="M277" i="3" l="1"/>
  <c r="AO278" i="3"/>
  <c r="AU278" i="3" s="1"/>
  <c r="AQ277" i="3"/>
  <c r="AT277" i="3" s="1"/>
  <c r="L277" i="3"/>
  <c r="E278" i="3" s="1"/>
  <c r="AN277" i="3"/>
  <c r="AP278" i="3"/>
  <c r="AV278" i="3" s="1"/>
  <c r="AL278" i="3"/>
  <c r="J278" i="3"/>
  <c r="DR278" i="3"/>
  <c r="BX278" i="3"/>
  <c r="CT278" i="3"/>
  <c r="H277" i="3" l="1"/>
  <c r="F278" i="3"/>
  <c r="K277" i="3"/>
  <c r="N277" i="3" s="1"/>
  <c r="I278" i="3"/>
  <c r="O278" i="3" s="1"/>
  <c r="AM278" i="3"/>
  <c r="CU278" i="3"/>
  <c r="CV278" i="3" s="1"/>
  <c r="CX278" i="3" s="1"/>
  <c r="BY278" i="3"/>
  <c r="CA278" i="3" s="1"/>
  <c r="DS278" i="3"/>
  <c r="DU278" i="3" s="1"/>
  <c r="P278" i="3"/>
  <c r="BQ278" i="3"/>
  <c r="DK278" i="3"/>
  <c r="CM278" i="3"/>
  <c r="S278" i="3"/>
  <c r="CL278" i="3"/>
  <c r="DJ278" i="3"/>
  <c r="BP278" i="3"/>
  <c r="R278" i="3"/>
  <c r="G278" i="3" l="1"/>
  <c r="BZ278" i="3"/>
  <c r="CB278" i="3" s="1"/>
  <c r="CW278" i="3"/>
  <c r="CZ278" i="3" s="1"/>
  <c r="DT278" i="3"/>
  <c r="DQ278" i="3" s="1"/>
  <c r="DV278" i="3" s="1"/>
  <c r="U278" i="3"/>
  <c r="T278" i="3"/>
  <c r="Q278" i="3" s="1"/>
  <c r="BR278" i="3"/>
  <c r="BT278" i="3" s="1"/>
  <c r="BS278" i="3"/>
  <c r="DM278" i="3"/>
  <c r="DL278" i="3"/>
  <c r="CN278" i="3"/>
  <c r="CO278" i="3"/>
  <c r="CC278" i="3"/>
  <c r="CD278" i="3"/>
  <c r="CY278" i="3" l="1"/>
  <c r="DW278" i="3"/>
  <c r="DX278" i="3"/>
  <c r="V278" i="3"/>
  <c r="DI278" i="3"/>
  <c r="DN278" i="3" s="1"/>
  <c r="CK278" i="3"/>
  <c r="CP278" i="3" s="1"/>
  <c r="BV278" i="3"/>
  <c r="BU278" i="3"/>
  <c r="X278" i="3" l="1"/>
  <c r="AL279" i="3" s="1"/>
  <c r="W278" i="3"/>
  <c r="AQ278" i="3" s="1"/>
  <c r="DO278" i="3"/>
  <c r="DP278" i="3"/>
  <c r="CR278" i="3"/>
  <c r="CQ278" i="3"/>
  <c r="AP279" i="3"/>
  <c r="L278" i="3" l="1"/>
  <c r="I279" i="3" s="1"/>
  <c r="M278" i="3"/>
  <c r="AS279" i="3"/>
  <c r="AR279" i="3"/>
  <c r="K278" i="3"/>
  <c r="N278" i="3" s="1"/>
  <c r="AT278" i="3"/>
  <c r="AK279" i="3"/>
  <c r="DR279" i="3" s="1"/>
  <c r="AO279" i="3"/>
  <c r="AU279" i="3" s="1"/>
  <c r="AN278" i="3"/>
  <c r="CU279" i="3"/>
  <c r="DS279" i="3"/>
  <c r="BY279" i="3"/>
  <c r="H278" i="3"/>
  <c r="E279" i="3"/>
  <c r="AV279" i="3"/>
  <c r="J279" i="3"/>
  <c r="F279" i="3"/>
  <c r="AM279" i="3" l="1"/>
  <c r="BX279" i="3"/>
  <c r="CT279" i="3"/>
  <c r="CA279" i="3"/>
  <c r="BZ279" i="3"/>
  <c r="CW279" i="3"/>
  <c r="CV279" i="3"/>
  <c r="CX279" i="3" s="1"/>
  <c r="P279" i="3"/>
  <c r="BP279" i="3"/>
  <c r="DJ279" i="3"/>
  <c r="CL279" i="3"/>
  <c r="R279" i="3"/>
  <c r="CM279" i="3"/>
  <c r="BQ279" i="3"/>
  <c r="DK279" i="3"/>
  <c r="S279" i="3"/>
  <c r="DU279" i="3"/>
  <c r="DT279" i="3"/>
  <c r="DQ279" i="3" s="1"/>
  <c r="O279" i="3"/>
  <c r="G279" i="3"/>
  <c r="CB279" i="3" l="1"/>
  <c r="CC279" i="3" s="1"/>
  <c r="DV279" i="3"/>
  <c r="DM279" i="3"/>
  <c r="DL279" i="3"/>
  <c r="BS279" i="3"/>
  <c r="BR279" i="3"/>
  <c r="BT279" i="3" s="1"/>
  <c r="CY279" i="3"/>
  <c r="CZ279" i="3"/>
  <c r="T279" i="3"/>
  <c r="Q279" i="3" s="1"/>
  <c r="U279" i="3"/>
  <c r="CN279" i="3"/>
  <c r="CO279" i="3"/>
  <c r="CD279" i="3"/>
  <c r="DX279" i="3" l="1"/>
  <c r="DW279" i="3"/>
  <c r="V279" i="3"/>
  <c r="DI279" i="3"/>
  <c r="DN279" i="3" s="1"/>
  <c r="BU279" i="3"/>
  <c r="BV279" i="3"/>
  <c r="CK279" i="3"/>
  <c r="CP279" i="3" s="1"/>
  <c r="W279" i="3" l="1"/>
  <c r="X279" i="3"/>
  <c r="AS280" i="3" s="1"/>
  <c r="DO279" i="3"/>
  <c r="DP279" i="3"/>
  <c r="CQ279" i="3"/>
  <c r="CR279" i="3"/>
  <c r="M279" i="3" l="1"/>
  <c r="AQ279" i="3"/>
  <c r="AR280" i="3"/>
  <c r="L279" i="3"/>
  <c r="AO280" i="3"/>
  <c r="AU280" i="3" s="1"/>
  <c r="F280" i="3"/>
  <c r="AK280" i="3"/>
  <c r="BX280" i="3" s="1"/>
  <c r="AT279" i="3"/>
  <c r="AN279" i="3"/>
  <c r="AP280" i="3"/>
  <c r="AL280" i="3"/>
  <c r="BY280" i="3" s="1"/>
  <c r="K279" i="3" l="1"/>
  <c r="N279" i="3" s="1"/>
  <c r="I280" i="3"/>
  <c r="AM280" i="3"/>
  <c r="DR280" i="3"/>
  <c r="CT280" i="3"/>
  <c r="J280" i="3"/>
  <c r="O280" i="3"/>
  <c r="E280" i="3"/>
  <c r="DJ280" i="3" s="1"/>
  <c r="H279" i="3"/>
  <c r="CU280" i="3"/>
  <c r="DS280" i="3"/>
  <c r="AV280" i="3"/>
  <c r="BZ280" i="3"/>
  <c r="CB280" i="3" s="1"/>
  <c r="CA280" i="3"/>
  <c r="P280" i="3"/>
  <c r="BQ280" i="3"/>
  <c r="CM280" i="3"/>
  <c r="DK280" i="3"/>
  <c r="S280" i="3"/>
  <c r="DT280" i="3" l="1"/>
  <c r="DQ280" i="3" s="1"/>
  <c r="CV280" i="3"/>
  <c r="CX280" i="3" s="1"/>
  <c r="G280" i="3"/>
  <c r="CW280" i="3"/>
  <c r="R280" i="3"/>
  <c r="U280" i="3" s="1"/>
  <c r="BP280" i="3"/>
  <c r="BR280" i="3" s="1"/>
  <c r="BT280" i="3" s="1"/>
  <c r="CL280" i="3"/>
  <c r="CO280" i="3" s="1"/>
  <c r="DU280" i="3"/>
  <c r="DV280" i="3"/>
  <c r="CC280" i="3"/>
  <c r="DL280" i="3"/>
  <c r="DM280" i="3"/>
  <c r="CD280" i="3"/>
  <c r="CZ280" i="3" l="1"/>
  <c r="CN280" i="3"/>
  <c r="CK280" i="3" s="1"/>
  <c r="CP280" i="3" s="1"/>
  <c r="CY280" i="3"/>
  <c r="T280" i="3"/>
  <c r="Q280" i="3" s="1"/>
  <c r="BS280" i="3"/>
  <c r="BV280" i="3" s="1"/>
  <c r="DW280" i="3"/>
  <c r="DX280" i="3"/>
  <c r="DI280" i="3"/>
  <c r="DN280" i="3" s="1"/>
  <c r="V280" i="3" l="1"/>
  <c r="BU280" i="3"/>
  <c r="DO280" i="3"/>
  <c r="DP280" i="3"/>
  <c r="CQ280" i="3"/>
  <c r="CR280" i="3"/>
  <c r="M280" i="3" l="1"/>
  <c r="X280" i="3"/>
  <c r="AL281" i="3" s="1"/>
  <c r="W280" i="3"/>
  <c r="AR281" i="3" s="1"/>
  <c r="AQ280" i="3"/>
  <c r="AT280" i="3" s="1"/>
  <c r="L280" i="3"/>
  <c r="AK281" i="3"/>
  <c r="BX281" i="3" s="1"/>
  <c r="AO281" i="3"/>
  <c r="AU281" i="3" s="1"/>
  <c r="AN280" i="3"/>
  <c r="AP281" i="3"/>
  <c r="F281" i="3"/>
  <c r="J281" i="3"/>
  <c r="P281" i="3" s="1"/>
  <c r="CU281" i="3"/>
  <c r="DS281" i="3"/>
  <c r="BY281" i="3"/>
  <c r="AS281" i="3" l="1"/>
  <c r="AM281" i="3"/>
  <c r="CT281" i="3"/>
  <c r="CW281" i="3" s="1"/>
  <c r="DR281" i="3"/>
  <c r="DT281" i="3" s="1"/>
  <c r="DQ281" i="3" s="1"/>
  <c r="K280" i="3"/>
  <c r="N280" i="3" s="1"/>
  <c r="I281" i="3"/>
  <c r="O281" i="3" s="1"/>
  <c r="H280" i="3"/>
  <c r="E281" i="3"/>
  <c r="BP281" i="3" s="1"/>
  <c r="AV281" i="3"/>
  <c r="BZ281" i="3"/>
  <c r="CB281" i="3" s="1"/>
  <c r="CA281" i="3"/>
  <c r="DK281" i="3"/>
  <c r="CM281" i="3"/>
  <c r="BQ281" i="3"/>
  <c r="S281" i="3"/>
  <c r="G281" i="3" l="1"/>
  <c r="DU281" i="3"/>
  <c r="CV281" i="3"/>
  <c r="CX281" i="3" s="1"/>
  <c r="CY281" i="3" s="1"/>
  <c r="R281" i="3"/>
  <c r="U281" i="3" s="1"/>
  <c r="BS281" i="3"/>
  <c r="CL281" i="3"/>
  <c r="CO281" i="3" s="1"/>
  <c r="DJ281" i="3"/>
  <c r="DM281" i="3" s="1"/>
  <c r="DV281" i="3"/>
  <c r="CD281" i="3"/>
  <c r="CC281" i="3"/>
  <c r="BR281" i="3"/>
  <c r="BT281" i="3" s="1"/>
  <c r="T281" i="3" l="1"/>
  <c r="Q281" i="3" s="1"/>
  <c r="CZ281" i="3"/>
  <c r="CN281" i="3"/>
  <c r="CK281" i="3" s="1"/>
  <c r="CP281" i="3" s="1"/>
  <c r="CR281" i="3" s="1"/>
  <c r="DL281" i="3"/>
  <c r="DI281" i="3" s="1"/>
  <c r="DN281" i="3" s="1"/>
  <c r="DP281" i="3" s="1"/>
  <c r="DX281" i="3"/>
  <c r="DW281" i="3"/>
  <c r="V281" i="3"/>
  <c r="BV281" i="3"/>
  <c r="BU281" i="3"/>
  <c r="CQ281" i="3" l="1"/>
  <c r="DO281" i="3"/>
  <c r="L281" i="3" s="1"/>
  <c r="M281" i="3"/>
  <c r="F282" i="3" s="1"/>
  <c r="X281" i="3"/>
  <c r="AL282" i="3" s="1"/>
  <c r="W281" i="3"/>
  <c r="H281" i="3" l="1"/>
  <c r="E282" i="3"/>
  <c r="J282" i="3"/>
  <c r="AS282" i="3"/>
  <c r="AQ281" i="3"/>
  <c r="AT281" i="3" s="1"/>
  <c r="AR282" i="3"/>
  <c r="K281" i="3"/>
  <c r="N281" i="3" s="1"/>
  <c r="I282" i="3"/>
  <c r="O282" i="3" s="1"/>
  <c r="AN281" i="3"/>
  <c r="AP282" i="3"/>
  <c r="AV282" i="3" s="1"/>
  <c r="AO282" i="3"/>
  <c r="AK282" i="3"/>
  <c r="R282" i="3" s="1"/>
  <c r="DS282" i="3"/>
  <c r="CU282" i="3"/>
  <c r="BY282" i="3"/>
  <c r="BQ282" i="3"/>
  <c r="DK282" i="3"/>
  <c r="CM282" i="3"/>
  <c r="S282" i="3"/>
  <c r="P282" i="3"/>
  <c r="DJ282" i="3"/>
  <c r="BP282" i="3"/>
  <c r="CL282" i="3"/>
  <c r="G282" i="3" l="1"/>
  <c r="AM282" i="3"/>
  <c r="AU282" i="3"/>
  <c r="CT282" i="3"/>
  <c r="CW282" i="3" s="1"/>
  <c r="BX282" i="3"/>
  <c r="BZ282" i="3" s="1"/>
  <c r="CB282" i="3" s="1"/>
  <c r="DR282" i="3"/>
  <c r="DU282" i="3" s="1"/>
  <c r="BS282" i="3"/>
  <c r="BR282" i="3"/>
  <c r="BT282" i="3" s="1"/>
  <c r="U282" i="3"/>
  <c r="T282" i="3"/>
  <c r="Q282" i="3" s="1"/>
  <c r="DL282" i="3"/>
  <c r="DM282" i="3"/>
  <c r="CN282" i="3"/>
  <c r="CO282" i="3"/>
  <c r="CA282" i="3" l="1"/>
  <c r="CD282" i="3" s="1"/>
  <c r="CV282" i="3"/>
  <c r="CX282" i="3" s="1"/>
  <c r="CY282" i="3" s="1"/>
  <c r="DT282" i="3"/>
  <c r="DQ282" i="3" s="1"/>
  <c r="V282" i="3"/>
  <c r="DI282" i="3"/>
  <c r="DN282" i="3" s="1"/>
  <c r="BV282" i="3"/>
  <c r="BU282" i="3"/>
  <c r="CK282" i="3"/>
  <c r="CP282" i="3" s="1"/>
  <c r="CC282" i="3" l="1"/>
  <c r="CZ282" i="3"/>
  <c r="DV282" i="3"/>
  <c r="W282" i="3"/>
  <c r="X282" i="3"/>
  <c r="DP282" i="3"/>
  <c r="DO282" i="3"/>
  <c r="CQ282" i="3"/>
  <c r="CR282" i="3"/>
  <c r="L282" i="3" l="1"/>
  <c r="I283" i="3" s="1"/>
  <c r="M282" i="3"/>
  <c r="K282" i="3" s="1"/>
  <c r="DX282" i="3"/>
  <c r="AL283" i="3" s="1"/>
  <c r="DW282" i="3"/>
  <c r="H282" i="3"/>
  <c r="E283" i="3"/>
  <c r="J283" i="3"/>
  <c r="F283" i="3"/>
  <c r="AS283" i="3" l="1"/>
  <c r="AQ282" i="3"/>
  <c r="AR283" i="3"/>
  <c r="N282" i="3"/>
  <c r="AN282" i="3"/>
  <c r="AP283" i="3"/>
  <c r="AV283" i="3" s="1"/>
  <c r="AK283" i="3"/>
  <c r="R283" i="3" s="1"/>
  <c r="AT282" i="3"/>
  <c r="AO283" i="3"/>
  <c r="AU283" i="3" s="1"/>
  <c r="DJ283" i="3"/>
  <c r="CL283" i="3"/>
  <c r="BP283" i="3"/>
  <c r="BQ283" i="3"/>
  <c r="CM283" i="3"/>
  <c r="DK283" i="3"/>
  <c r="S283" i="3"/>
  <c r="P283" i="3"/>
  <c r="O283" i="3"/>
  <c r="G283" i="3"/>
  <c r="DS283" i="3"/>
  <c r="CU283" i="3"/>
  <c r="BY283" i="3"/>
  <c r="BX283" i="3" l="1"/>
  <c r="DL283" i="3"/>
  <c r="DR283" i="3"/>
  <c r="DU283" i="3" s="1"/>
  <c r="CT283" i="3"/>
  <c r="CW283" i="3" s="1"/>
  <c r="BS283" i="3"/>
  <c r="CO283" i="3"/>
  <c r="AM283" i="3"/>
  <c r="DI283" i="3"/>
  <c r="DN283" i="3" s="1"/>
  <c r="DM283" i="3"/>
  <c r="BR283" i="3"/>
  <c r="BT283" i="3" s="1"/>
  <c r="CN283" i="3"/>
  <c r="U283" i="3"/>
  <c r="T283" i="3"/>
  <c r="Q283" i="3" s="1"/>
  <c r="BZ283" i="3"/>
  <c r="CB283" i="3" s="1"/>
  <c r="CA283" i="3"/>
  <c r="CV283" i="3" l="1"/>
  <c r="CX283" i="3" s="1"/>
  <c r="CZ283" i="3" s="1"/>
  <c r="DT283" i="3"/>
  <c r="DQ283" i="3" s="1"/>
  <c r="DV283" i="3" s="1"/>
  <c r="BU283" i="3"/>
  <c r="V283" i="3"/>
  <c r="DP283" i="3"/>
  <c r="DO283" i="3"/>
  <c r="CK283" i="3"/>
  <c r="CP283" i="3" s="1"/>
  <c r="CD283" i="3"/>
  <c r="CC283" i="3"/>
  <c r="BV283" i="3"/>
  <c r="CY283" i="3" l="1"/>
  <c r="DW283" i="3"/>
  <c r="DX283" i="3"/>
  <c r="X283" i="3"/>
  <c r="W283" i="3"/>
  <c r="CQ283" i="3"/>
  <c r="CR283" i="3"/>
  <c r="M283" i="3" s="1"/>
  <c r="AS284" i="3" l="1"/>
  <c r="AR284" i="3"/>
  <c r="L283" i="3"/>
  <c r="E284" i="3" s="1"/>
  <c r="AL284" i="3"/>
  <c r="CU284" i="3" s="1"/>
  <c r="AK284" i="3"/>
  <c r="J284" i="3"/>
  <c r="P284" i="3" s="1"/>
  <c r="F284" i="3"/>
  <c r="H283" i="3"/>
  <c r="AO284" i="3" l="1"/>
  <c r="AQ283" i="3"/>
  <c r="AT283" i="3" s="1"/>
  <c r="AN283" i="3"/>
  <c r="K283" i="3"/>
  <c r="N283" i="3" s="1"/>
  <c r="I284" i="3"/>
  <c r="G284" i="3" s="1"/>
  <c r="BY284" i="3"/>
  <c r="DS284" i="3"/>
  <c r="AP284" i="3"/>
  <c r="AV284" i="3" s="1"/>
  <c r="AU284" i="3"/>
  <c r="CT284" i="3"/>
  <c r="CW284" i="3" s="1"/>
  <c r="BX284" i="3"/>
  <c r="DR284" i="3"/>
  <c r="BQ284" i="3"/>
  <c r="CM284" i="3"/>
  <c r="DK284" i="3"/>
  <c r="S284" i="3"/>
  <c r="BP284" i="3"/>
  <c r="DJ284" i="3"/>
  <c r="CL284" i="3"/>
  <c r="R284" i="3"/>
  <c r="O284" i="3" l="1"/>
  <c r="DU284" i="3"/>
  <c r="BZ284" i="3"/>
  <c r="CB284" i="3" s="1"/>
  <c r="AM284" i="3"/>
  <c r="DT284" i="3"/>
  <c r="DQ284" i="3" s="1"/>
  <c r="T284" i="3"/>
  <c r="Q284" i="3" s="1"/>
  <c r="CV284" i="3"/>
  <c r="U284" i="3"/>
  <c r="CN284" i="3"/>
  <c r="CO284" i="3"/>
  <c r="DM284" i="3"/>
  <c r="DL284" i="3"/>
  <c r="CA284" i="3"/>
  <c r="BS284" i="3"/>
  <c r="BR284" i="3"/>
  <c r="BT284" i="3" s="1"/>
  <c r="CD284" i="3" l="1"/>
  <c r="V284" i="3"/>
  <c r="DV284" i="3"/>
  <c r="DW284" i="3" s="1"/>
  <c r="DI284" i="3"/>
  <c r="DN284" i="3" s="1"/>
  <c r="CX284" i="3"/>
  <c r="CZ284" i="3" s="1"/>
  <c r="BV284" i="3"/>
  <c r="BU284" i="3"/>
  <c r="CC284" i="3"/>
  <c r="CK284" i="3"/>
  <c r="CP284" i="3" s="1"/>
  <c r="W284" i="3" l="1"/>
  <c r="X284" i="3"/>
  <c r="DX284" i="3"/>
  <c r="DO284" i="3"/>
  <c r="DP284" i="3"/>
  <c r="CY284" i="3"/>
  <c r="CQ284" i="3"/>
  <c r="CR284" i="3"/>
  <c r="M284" i="3" s="1"/>
  <c r="AR285" i="3" l="1"/>
  <c r="AS285" i="3"/>
  <c r="L284" i="3"/>
  <c r="E285" i="3" s="1"/>
  <c r="AL285" i="3"/>
  <c r="DS285" i="3" s="1"/>
  <c r="AO285" i="3"/>
  <c r="AK285" i="3"/>
  <c r="BX285" i="3" s="1"/>
  <c r="J285" i="3"/>
  <c r="F285" i="3"/>
  <c r="AQ284" i="3" l="1"/>
  <c r="K284" i="3"/>
  <c r="N284" i="3" s="1"/>
  <c r="I285" i="3"/>
  <c r="O285" i="3" s="1"/>
  <c r="H284" i="3"/>
  <c r="AN284" i="3"/>
  <c r="AT284" i="3"/>
  <c r="BY285" i="3"/>
  <c r="CA285" i="3" s="1"/>
  <c r="CU285" i="3"/>
  <c r="AP285" i="3"/>
  <c r="AV285" i="3" s="1"/>
  <c r="AU285" i="3"/>
  <c r="DR285" i="3"/>
  <c r="DT285" i="3" s="1"/>
  <c r="DQ285" i="3" s="1"/>
  <c r="CT285" i="3"/>
  <c r="CL285" i="3"/>
  <c r="DJ285" i="3"/>
  <c r="BP285" i="3"/>
  <c r="R285" i="3"/>
  <c r="CM285" i="3"/>
  <c r="BQ285" i="3"/>
  <c r="DK285" i="3"/>
  <c r="S285" i="3"/>
  <c r="P285" i="3"/>
  <c r="G285" i="3" l="1"/>
  <c r="CW285" i="3"/>
  <c r="BZ285" i="3"/>
  <c r="DU285" i="3"/>
  <c r="AM285" i="3"/>
  <c r="DV285" i="3"/>
  <c r="CV285" i="3"/>
  <c r="CX285" i="3" s="1"/>
  <c r="CY285" i="3" s="1"/>
  <c r="BR285" i="3"/>
  <c r="BT285" i="3" s="1"/>
  <c r="BS285" i="3"/>
  <c r="DM285" i="3"/>
  <c r="DL285" i="3"/>
  <c r="CO285" i="3"/>
  <c r="CN285" i="3"/>
  <c r="U285" i="3"/>
  <c r="T285" i="3"/>
  <c r="Q285" i="3" s="1"/>
  <c r="CB285" i="3" l="1"/>
  <c r="CC285" i="3" s="1"/>
  <c r="CZ285" i="3"/>
  <c r="DX285" i="3"/>
  <c r="DW285" i="3"/>
  <c r="V285" i="3"/>
  <c r="DI285" i="3"/>
  <c r="DN285" i="3" s="1"/>
  <c r="CK285" i="3"/>
  <c r="CP285" i="3" s="1"/>
  <c r="BV285" i="3"/>
  <c r="BU285" i="3"/>
  <c r="CD285" i="3" l="1"/>
  <c r="X285" i="3"/>
  <c r="AP286" i="3" s="1"/>
  <c r="W285" i="3"/>
  <c r="AQ285" i="3" s="1"/>
  <c r="DO285" i="3"/>
  <c r="DP285" i="3"/>
  <c r="CR285" i="3"/>
  <c r="CQ285" i="3"/>
  <c r="AS286" i="3" l="1"/>
  <c r="AR286" i="3"/>
  <c r="M285" i="3"/>
  <c r="F286" i="3" s="1"/>
  <c r="L285" i="3"/>
  <c r="AL286" i="3"/>
  <c r="DS286" i="3" s="1"/>
  <c r="AN285" i="3"/>
  <c r="AO286" i="3"/>
  <c r="AU286" i="3" s="1"/>
  <c r="AK286" i="3"/>
  <c r="BX286" i="3" s="1"/>
  <c r="AT285" i="3"/>
  <c r="AV286" i="3"/>
  <c r="J286" i="3" l="1"/>
  <c r="H285" i="3"/>
  <c r="E286" i="3"/>
  <c r="BY286" i="3"/>
  <c r="CA286" i="3" s="1"/>
  <c r="K285" i="3"/>
  <c r="N285" i="3" s="1"/>
  <c r="I286" i="3"/>
  <c r="O286" i="3" s="1"/>
  <c r="CU286" i="3"/>
  <c r="AM286" i="3"/>
  <c r="DR286" i="3"/>
  <c r="DT286" i="3" s="1"/>
  <c r="DQ286" i="3" s="1"/>
  <c r="CT286" i="3"/>
  <c r="P286" i="3"/>
  <c r="BP286" i="3"/>
  <c r="CL286" i="3"/>
  <c r="DJ286" i="3"/>
  <c r="R286" i="3"/>
  <c r="BQ286" i="3"/>
  <c r="CM286" i="3"/>
  <c r="DK286" i="3"/>
  <c r="S286" i="3"/>
  <c r="CV286" i="3" l="1"/>
  <c r="CX286" i="3" s="1"/>
  <c r="BZ286" i="3"/>
  <c r="G286" i="3"/>
  <c r="DU286" i="3"/>
  <c r="CW286" i="3"/>
  <c r="DV286" i="3"/>
  <c r="DL286" i="3"/>
  <c r="DM286" i="3"/>
  <c r="CO286" i="3"/>
  <c r="CN286" i="3"/>
  <c r="BS286" i="3"/>
  <c r="BR286" i="3"/>
  <c r="BT286" i="3" s="1"/>
  <c r="T286" i="3"/>
  <c r="Q286" i="3" s="1"/>
  <c r="U286" i="3"/>
  <c r="CB286" i="3" l="1"/>
  <c r="CC286" i="3" s="1"/>
  <c r="CD286" i="3"/>
  <c r="CY286" i="3"/>
  <c r="CZ286" i="3"/>
  <c r="DW286" i="3"/>
  <c r="DX286" i="3"/>
  <c r="V286" i="3"/>
  <c r="DI286" i="3"/>
  <c r="DN286" i="3" s="1"/>
  <c r="CK286" i="3"/>
  <c r="CP286" i="3" s="1"/>
  <c r="BU286" i="3"/>
  <c r="BV286" i="3"/>
  <c r="W286" i="3" l="1"/>
  <c r="AR287" i="3" s="1"/>
  <c r="X286" i="3"/>
  <c r="AN286" i="3" s="1"/>
  <c r="DP286" i="3"/>
  <c r="DO286" i="3"/>
  <c r="CQ286" i="3"/>
  <c r="CR286" i="3"/>
  <c r="AS287" i="3" l="1"/>
  <c r="AK287" i="3"/>
  <c r="BX287" i="3" s="1"/>
  <c r="AQ286" i="3"/>
  <c r="M286" i="3"/>
  <c r="J287" i="3" s="1"/>
  <c r="L286" i="3"/>
  <c r="I287" i="3" s="1"/>
  <c r="AO287" i="3"/>
  <c r="AU287" i="3" s="1"/>
  <c r="AT286" i="3"/>
  <c r="AL287" i="3"/>
  <c r="DS287" i="3" s="1"/>
  <c r="AP287" i="3"/>
  <c r="AV287" i="3" s="1"/>
  <c r="CT287" i="3" l="1"/>
  <c r="DR287" i="3"/>
  <c r="DU287" i="3" s="1"/>
  <c r="K286" i="3"/>
  <c r="N286" i="3" s="1"/>
  <c r="F287" i="3"/>
  <c r="S287" i="3" s="1"/>
  <c r="AM287" i="3"/>
  <c r="E287" i="3"/>
  <c r="R287" i="3" s="1"/>
  <c r="H286" i="3"/>
  <c r="O287" i="3"/>
  <c r="BY287" i="3"/>
  <c r="BZ287" i="3" s="1"/>
  <c r="CB287" i="3" s="1"/>
  <c r="CU287" i="3"/>
  <c r="CW287" i="3" s="1"/>
  <c r="P287" i="3"/>
  <c r="DT287" i="3"/>
  <c r="DQ287" i="3" s="1"/>
  <c r="CM287" i="3" l="1"/>
  <c r="BQ287" i="3"/>
  <c r="DK287" i="3"/>
  <c r="U287" i="3"/>
  <c r="CL287" i="3"/>
  <c r="BP287" i="3"/>
  <c r="DJ287" i="3"/>
  <c r="DL287" i="3" s="1"/>
  <c r="G287" i="3"/>
  <c r="CA287" i="3"/>
  <c r="CD287" i="3" s="1"/>
  <c r="CV287" i="3"/>
  <c r="CX287" i="3" s="1"/>
  <c r="CZ287" i="3" s="1"/>
  <c r="DV287" i="3"/>
  <c r="T287" i="3"/>
  <c r="Q287" i="3" s="1"/>
  <c r="BS287" i="3" l="1"/>
  <c r="CN287" i="3"/>
  <c r="CO287" i="3"/>
  <c r="DM287" i="3"/>
  <c r="BR287" i="3"/>
  <c r="BT287" i="3" s="1"/>
  <c r="CC287" i="3"/>
  <c r="CY287" i="3"/>
  <c r="DW287" i="3"/>
  <c r="DX287" i="3"/>
  <c r="V287" i="3"/>
  <c r="DI287" i="3"/>
  <c r="DN287" i="3" s="1"/>
  <c r="CK287" i="3"/>
  <c r="CP287" i="3" s="1"/>
  <c r="BU287" i="3" l="1"/>
  <c r="BV287" i="3"/>
  <c r="X287" i="3"/>
  <c r="AP288" i="3" s="1"/>
  <c r="W287" i="3"/>
  <c r="DP287" i="3"/>
  <c r="DO287" i="3"/>
  <c r="CR287" i="3"/>
  <c r="CQ287" i="3"/>
  <c r="AS288" i="3" l="1"/>
  <c r="AQ287" i="3"/>
  <c r="AT287" i="3" s="1"/>
  <c r="AR288" i="3"/>
  <c r="M287" i="3"/>
  <c r="F288" i="3" s="1"/>
  <c r="L287" i="3"/>
  <c r="AK288" i="3"/>
  <c r="DR288" i="3" s="1"/>
  <c r="AL288" i="3"/>
  <c r="CU288" i="3" s="1"/>
  <c r="AO288" i="3"/>
  <c r="AU288" i="3" s="1"/>
  <c r="AN287" i="3"/>
  <c r="AV288" i="3"/>
  <c r="H287" i="3" l="1"/>
  <c r="E288" i="3"/>
  <c r="CL288" i="3" s="1"/>
  <c r="J288" i="3"/>
  <c r="P288" i="3" s="1"/>
  <c r="CT288" i="3"/>
  <c r="K287" i="3"/>
  <c r="N287" i="3" s="1"/>
  <c r="I288" i="3"/>
  <c r="G288" i="3" s="1"/>
  <c r="BX288" i="3"/>
  <c r="AM288" i="3"/>
  <c r="BY288" i="3"/>
  <c r="DS288" i="3"/>
  <c r="DT288" i="3" s="1"/>
  <c r="DQ288" i="3" s="1"/>
  <c r="CM288" i="3"/>
  <c r="BQ288" i="3"/>
  <c r="DK288" i="3"/>
  <c r="S288" i="3"/>
  <c r="CV288" i="3"/>
  <c r="CX288" i="3" s="1"/>
  <c r="CW288" i="3"/>
  <c r="DJ288" i="3"/>
  <c r="R288" i="3"/>
  <c r="BP288" i="3" l="1"/>
  <c r="BR288" i="3" s="1"/>
  <c r="BT288" i="3" s="1"/>
  <c r="O288" i="3"/>
  <c r="BZ288" i="3"/>
  <c r="CB288" i="3" s="1"/>
  <c r="DU288" i="3"/>
  <c r="CA288" i="3"/>
  <c r="DV288" i="3"/>
  <c r="DL288" i="3"/>
  <c r="DM288" i="3"/>
  <c r="U288" i="3"/>
  <c r="T288" i="3"/>
  <c r="Q288" i="3" s="1"/>
  <c r="CN288" i="3"/>
  <c r="CO288" i="3"/>
  <c r="CZ288" i="3"/>
  <c r="CY288" i="3"/>
  <c r="BS288" i="3" l="1"/>
  <c r="BV288" i="3" s="1"/>
  <c r="CD288" i="3"/>
  <c r="CC288" i="3"/>
  <c r="DX288" i="3"/>
  <c r="DW288" i="3"/>
  <c r="V288" i="3"/>
  <c r="DI288" i="3"/>
  <c r="DN288" i="3" s="1"/>
  <c r="CK288" i="3"/>
  <c r="CP288" i="3" s="1"/>
  <c r="BU288" i="3"/>
  <c r="X288" i="3" l="1"/>
  <c r="AP289" i="3" s="1"/>
  <c r="W288" i="3"/>
  <c r="AQ288" i="3" s="1"/>
  <c r="DO288" i="3"/>
  <c r="DP288" i="3"/>
  <c r="CQ288" i="3"/>
  <c r="CR288" i="3"/>
  <c r="AL289" i="3"/>
  <c r="AS289" i="3" l="1"/>
  <c r="AR289" i="3"/>
  <c r="M288" i="3"/>
  <c r="F289" i="3" s="1"/>
  <c r="L288" i="3"/>
  <c r="AO289" i="3"/>
  <c r="AM289" i="3" s="1"/>
  <c r="AT288" i="3"/>
  <c r="AN288" i="3"/>
  <c r="AK289" i="3"/>
  <c r="BX289" i="3" s="1"/>
  <c r="AV289" i="3"/>
  <c r="BY289" i="3"/>
  <c r="DS289" i="3"/>
  <c r="CU289" i="3"/>
  <c r="J289" i="3" l="1"/>
  <c r="AU289" i="3"/>
  <c r="K288" i="3"/>
  <c r="N288" i="3" s="1"/>
  <c r="I289" i="3"/>
  <c r="G289" i="3" s="1"/>
  <c r="E289" i="3"/>
  <c r="CL289" i="3" s="1"/>
  <c r="H288" i="3"/>
  <c r="CT289" i="3"/>
  <c r="CV289" i="3" s="1"/>
  <c r="CX289" i="3" s="1"/>
  <c r="DR289" i="3"/>
  <c r="DT289" i="3" s="1"/>
  <c r="DQ289" i="3" s="1"/>
  <c r="BZ289" i="3"/>
  <c r="CB289" i="3" s="1"/>
  <c r="CA289" i="3"/>
  <c r="P289" i="3"/>
  <c r="BQ289" i="3"/>
  <c r="CM289" i="3"/>
  <c r="DK289" i="3"/>
  <c r="S289" i="3"/>
  <c r="BP289" i="3" l="1"/>
  <c r="DU289" i="3"/>
  <c r="O289" i="3"/>
  <c r="DJ289" i="3"/>
  <c r="DM289" i="3" s="1"/>
  <c r="R289" i="3"/>
  <c r="U289" i="3" s="1"/>
  <c r="CW289" i="3"/>
  <c r="CZ289" i="3" s="1"/>
  <c r="DV289" i="3"/>
  <c r="T289" i="3"/>
  <c r="Q289" i="3" s="1"/>
  <c r="CC289" i="3"/>
  <c r="CD289" i="3"/>
  <c r="CO289" i="3"/>
  <c r="CN289" i="3"/>
  <c r="DL289" i="3"/>
  <c r="BS289" i="3"/>
  <c r="BR289" i="3"/>
  <c r="BT289" i="3" s="1"/>
  <c r="CY289" i="3" l="1"/>
  <c r="DW289" i="3"/>
  <c r="DX289" i="3"/>
  <c r="V289" i="3"/>
  <c r="DI289" i="3"/>
  <c r="DN289" i="3" s="1"/>
  <c r="BV289" i="3"/>
  <c r="BU289" i="3"/>
  <c r="CK289" i="3"/>
  <c r="CP289" i="3" s="1"/>
  <c r="X289" i="3" l="1"/>
  <c r="AL290" i="3" s="1"/>
  <c r="W289" i="3"/>
  <c r="DO289" i="3"/>
  <c r="DP289" i="3"/>
  <c r="CR289" i="3"/>
  <c r="CQ289" i="3"/>
  <c r="M289" i="3" l="1"/>
  <c r="J290" i="3" s="1"/>
  <c r="AS290" i="3"/>
  <c r="AQ289" i="3"/>
  <c r="AT289" i="3" s="1"/>
  <c r="AR290" i="3"/>
  <c r="L289" i="3"/>
  <c r="AP290" i="3"/>
  <c r="AV290" i="3" s="1"/>
  <c r="AN289" i="3"/>
  <c r="AK290" i="3"/>
  <c r="CT290" i="3" s="1"/>
  <c r="AO290" i="3"/>
  <c r="AU290" i="3" s="1"/>
  <c r="BY290" i="3"/>
  <c r="DS290" i="3"/>
  <c r="CU290" i="3"/>
  <c r="F290" i="3" l="1"/>
  <c r="H289" i="3"/>
  <c r="E290" i="3"/>
  <c r="BP290" i="3" s="1"/>
  <c r="K289" i="3"/>
  <c r="N289" i="3" s="1"/>
  <c r="I290" i="3"/>
  <c r="G290" i="3" s="1"/>
  <c r="BX290" i="3"/>
  <c r="DR290" i="3"/>
  <c r="DT290" i="3" s="1"/>
  <c r="DQ290" i="3" s="1"/>
  <c r="AM290" i="3"/>
  <c r="CW290" i="3"/>
  <c r="CV290" i="3"/>
  <c r="CX290" i="3" s="1"/>
  <c r="DK290" i="3"/>
  <c r="CM290" i="3"/>
  <c r="BQ290" i="3"/>
  <c r="S290" i="3"/>
  <c r="CA290" i="3"/>
  <c r="BZ290" i="3"/>
  <c r="CB290" i="3" s="1"/>
  <c r="P290" i="3"/>
  <c r="O290" i="3" l="1"/>
  <c r="DU290" i="3"/>
  <c r="DJ290" i="3"/>
  <c r="DM290" i="3" s="1"/>
  <c r="R290" i="3"/>
  <c r="U290" i="3" s="1"/>
  <c r="CL290" i="3"/>
  <c r="DV290" i="3"/>
  <c r="CO290" i="3"/>
  <c r="CN290" i="3"/>
  <c r="CY290" i="3"/>
  <c r="CZ290" i="3"/>
  <c r="CC290" i="3"/>
  <c r="CD290" i="3"/>
  <c r="T290" i="3"/>
  <c r="Q290" i="3" s="1"/>
  <c r="BS290" i="3"/>
  <c r="BR290" i="3"/>
  <c r="BT290" i="3" s="1"/>
  <c r="DL290" i="3"/>
  <c r="DX290" i="3" l="1"/>
  <c r="DW290" i="3"/>
  <c r="V290" i="3"/>
  <c r="DI290" i="3"/>
  <c r="DN290" i="3" s="1"/>
  <c r="BU290" i="3"/>
  <c r="BV290" i="3"/>
  <c r="CK290" i="3"/>
  <c r="CP290" i="3" s="1"/>
  <c r="W290" i="3" l="1"/>
  <c r="X290" i="3"/>
  <c r="AP291" i="3" s="1"/>
  <c r="DP290" i="3"/>
  <c r="DO290" i="3"/>
  <c r="CQ290" i="3"/>
  <c r="CR290" i="3"/>
  <c r="M290" i="3" s="1"/>
  <c r="AS291" i="3" l="1"/>
  <c r="AQ290" i="3"/>
  <c r="AR291" i="3"/>
  <c r="L290" i="3"/>
  <c r="E291" i="3" s="1"/>
  <c r="AO291" i="3"/>
  <c r="AU291" i="3" s="1"/>
  <c r="AK291" i="3"/>
  <c r="DR291" i="3" s="1"/>
  <c r="AT290" i="3"/>
  <c r="AN290" i="3"/>
  <c r="AL291" i="3"/>
  <c r="BY291" i="3" s="1"/>
  <c r="J291" i="3"/>
  <c r="F291" i="3"/>
  <c r="AV291" i="3"/>
  <c r="AM291" i="3" l="1"/>
  <c r="K290" i="3"/>
  <c r="N290" i="3" s="1"/>
  <c r="I291" i="3"/>
  <c r="O291" i="3" s="1"/>
  <c r="H290" i="3"/>
  <c r="BX291" i="3"/>
  <c r="BZ291" i="3" s="1"/>
  <c r="CB291" i="3" s="1"/>
  <c r="CT291" i="3"/>
  <c r="CU291" i="3"/>
  <c r="CV291" i="3" s="1"/>
  <c r="CX291" i="3" s="1"/>
  <c r="DS291" i="3"/>
  <c r="DU291" i="3" s="1"/>
  <c r="DJ291" i="3"/>
  <c r="BP291" i="3"/>
  <c r="CL291" i="3"/>
  <c r="R291" i="3"/>
  <c r="BQ291" i="3"/>
  <c r="CM291" i="3"/>
  <c r="DK291" i="3"/>
  <c r="S291" i="3"/>
  <c r="P291" i="3"/>
  <c r="CA291" i="3" l="1"/>
  <c r="CD291" i="3" s="1"/>
  <c r="G291" i="3"/>
  <c r="DT291" i="3"/>
  <c r="DQ291" i="3" s="1"/>
  <c r="DV291" i="3" s="1"/>
  <c r="DM291" i="3"/>
  <c r="CN291" i="3"/>
  <c r="CK291" i="3" s="1"/>
  <c r="CP291" i="3" s="1"/>
  <c r="CW291" i="3"/>
  <c r="CY291" i="3" s="1"/>
  <c r="BS291" i="3"/>
  <c r="U291" i="3"/>
  <c r="T291" i="3"/>
  <c r="Q291" i="3" s="1"/>
  <c r="CO291" i="3"/>
  <c r="DL291" i="3"/>
  <c r="BR291" i="3"/>
  <c r="BT291" i="3" s="1"/>
  <c r="CC291" i="3" l="1"/>
  <c r="CZ291" i="3"/>
  <c r="BV291" i="3"/>
  <c r="BU291" i="3"/>
  <c r="DW291" i="3"/>
  <c r="DX291" i="3"/>
  <c r="V291" i="3"/>
  <c r="DI291" i="3"/>
  <c r="DN291" i="3" s="1"/>
  <c r="CR291" i="3"/>
  <c r="CQ291" i="3"/>
  <c r="X291" i="3" l="1"/>
  <c r="AS292" i="3" s="1"/>
  <c r="W291" i="3"/>
  <c r="AQ291" i="3" s="1"/>
  <c r="DO291" i="3"/>
  <c r="L291" i="3" s="1"/>
  <c r="I292" i="3" s="1"/>
  <c r="DP291" i="3"/>
  <c r="AP292" i="3"/>
  <c r="AL292" i="3"/>
  <c r="AR292" i="3" l="1"/>
  <c r="M291" i="3"/>
  <c r="K291" i="3" s="1"/>
  <c r="N291" i="3" s="1"/>
  <c r="AK292" i="3"/>
  <c r="BX292" i="3" s="1"/>
  <c r="E292" i="3"/>
  <c r="BP292" i="3" s="1"/>
  <c r="AO292" i="3"/>
  <c r="AM292" i="3" s="1"/>
  <c r="AN291" i="3"/>
  <c r="AT291" i="3"/>
  <c r="H291" i="3"/>
  <c r="O292" i="3"/>
  <c r="CU292" i="3"/>
  <c r="DS292" i="3"/>
  <c r="BY292" i="3"/>
  <c r="AV292" i="3"/>
  <c r="CT292" i="3" l="1"/>
  <c r="F292" i="3"/>
  <c r="S292" i="3" s="1"/>
  <c r="J292" i="3"/>
  <c r="DR292" i="3"/>
  <c r="DU292" i="3" s="1"/>
  <c r="R292" i="3"/>
  <c r="T292" i="3" s="1"/>
  <c r="Q292" i="3" s="1"/>
  <c r="CL292" i="3"/>
  <c r="AU292" i="3"/>
  <c r="DJ292" i="3"/>
  <c r="BZ292" i="3"/>
  <c r="CB292" i="3" s="1"/>
  <c r="CW292" i="3"/>
  <c r="CV292" i="3"/>
  <c r="CX292" i="3" s="1"/>
  <c r="CA292" i="3"/>
  <c r="DT292" i="3" l="1"/>
  <c r="DQ292" i="3" s="1"/>
  <c r="DK292" i="3"/>
  <c r="DL292" i="3" s="1"/>
  <c r="DI292" i="3" s="1"/>
  <c r="DN292" i="3" s="1"/>
  <c r="BQ292" i="3"/>
  <c r="CM292" i="3"/>
  <c r="CN292" i="3" s="1"/>
  <c r="CK292" i="3" s="1"/>
  <c r="CP292" i="3" s="1"/>
  <c r="DM292" i="3"/>
  <c r="U292" i="3"/>
  <c r="G292" i="3"/>
  <c r="P292" i="3"/>
  <c r="DV292" i="3"/>
  <c r="CD292" i="3"/>
  <c r="V292" i="3"/>
  <c r="CY292" i="3"/>
  <c r="CZ292" i="3"/>
  <c r="CC292" i="3"/>
  <c r="CO292" i="3" l="1"/>
  <c r="CQ292" i="3" s="1"/>
  <c r="BS292" i="3"/>
  <c r="BR292" i="3"/>
  <c r="BT292" i="3" s="1"/>
  <c r="DW292" i="3"/>
  <c r="DX292" i="3"/>
  <c r="X292" i="3"/>
  <c r="W292" i="3"/>
  <c r="DO292" i="3"/>
  <c r="DP292" i="3"/>
  <c r="AL293" i="3"/>
  <c r="CR292" i="3"/>
  <c r="BV292" i="3" l="1"/>
  <c r="BU292" i="3"/>
  <c r="AS293" i="3"/>
  <c r="AR293" i="3"/>
  <c r="AQ292" i="3"/>
  <c r="AT292" i="3" s="1"/>
  <c r="M292" i="3"/>
  <c r="L292" i="3"/>
  <c r="AP293" i="3"/>
  <c r="AV293" i="3" s="1"/>
  <c r="AN292" i="3"/>
  <c r="AK293" i="3"/>
  <c r="AO293" i="3"/>
  <c r="BY293" i="3"/>
  <c r="CU293" i="3"/>
  <c r="DS293" i="3"/>
  <c r="K292" i="3" l="1"/>
  <c r="N292" i="3" s="1"/>
  <c r="I293" i="3"/>
  <c r="O293" i="3" s="1"/>
  <c r="E293" i="3"/>
  <c r="BP293" i="3" s="1"/>
  <c r="H292" i="3"/>
  <c r="J293" i="3"/>
  <c r="G293" i="3" s="1"/>
  <c r="F293" i="3"/>
  <c r="BQ293" i="3" s="1"/>
  <c r="P293" i="3"/>
  <c r="CL293" i="3"/>
  <c r="AU293" i="3"/>
  <c r="AM293" i="3"/>
  <c r="BX293" i="3"/>
  <c r="CT293" i="3"/>
  <c r="DR293" i="3"/>
  <c r="R293" i="3" l="1"/>
  <c r="DJ293" i="3"/>
  <c r="DK293" i="3"/>
  <c r="S293" i="3"/>
  <c r="CM293" i="3"/>
  <c r="CO293" i="3" s="1"/>
  <c r="CV293" i="3"/>
  <c r="CX293" i="3" s="1"/>
  <c r="CW293" i="3"/>
  <c r="DU293" i="3"/>
  <c r="DT293" i="3"/>
  <c r="DQ293" i="3" s="1"/>
  <c r="CA293" i="3"/>
  <c r="BZ293" i="3"/>
  <c r="CB293" i="3" s="1"/>
  <c r="DL293" i="3"/>
  <c r="DM293" i="3"/>
  <c r="BS293" i="3"/>
  <c r="BR293" i="3"/>
  <c r="BT293" i="3" s="1"/>
  <c r="U293" i="3" l="1"/>
  <c r="CN293" i="3"/>
  <c r="T293" i="3"/>
  <c r="Q293" i="3" s="1"/>
  <c r="DV293" i="3"/>
  <c r="DI293" i="3"/>
  <c r="DN293" i="3" s="1"/>
  <c r="CZ293" i="3"/>
  <c r="CY293" i="3"/>
  <c r="CC293" i="3"/>
  <c r="CD293" i="3"/>
  <c r="BV293" i="3"/>
  <c r="BU293" i="3"/>
  <c r="CK293" i="3"/>
  <c r="CP293" i="3" s="1"/>
  <c r="V293" i="3" l="1"/>
  <c r="DX293" i="3"/>
  <c r="DW293" i="3"/>
  <c r="DO293" i="3"/>
  <c r="DP293" i="3"/>
  <c r="CR293" i="3"/>
  <c r="CQ293" i="3"/>
  <c r="M293" i="3" l="1"/>
  <c r="J294" i="3" s="1"/>
  <c r="X293" i="3"/>
  <c r="AS294" i="3" s="1"/>
  <c r="W293" i="3"/>
  <c r="AR294" i="3" s="1"/>
  <c r="L293" i="3"/>
  <c r="AQ293" i="3"/>
  <c r="AT293" i="3" s="1"/>
  <c r="AP294" i="3"/>
  <c r="AL294" i="3"/>
  <c r="AN293" i="3"/>
  <c r="F294" i="3"/>
  <c r="K293" i="3" l="1"/>
  <c r="N293" i="3" s="1"/>
  <c r="I294" i="3"/>
  <c r="H293" i="3"/>
  <c r="E294" i="3"/>
  <c r="DJ294" i="3" s="1"/>
  <c r="AO294" i="3"/>
  <c r="AU294" i="3" s="1"/>
  <c r="AK294" i="3"/>
  <c r="CM294" i="3"/>
  <c r="BQ294" i="3"/>
  <c r="DK294" i="3"/>
  <c r="S294" i="3"/>
  <c r="AV294" i="3"/>
  <c r="P294" i="3"/>
  <c r="DS294" i="3"/>
  <c r="BY294" i="3"/>
  <c r="CU294" i="3"/>
  <c r="O294" i="3"/>
  <c r="G294" i="3"/>
  <c r="CL294" i="3" l="1"/>
  <c r="BP294" i="3"/>
  <c r="BS294" i="3" s="1"/>
  <c r="AM294" i="3"/>
  <c r="R294" i="3"/>
  <c r="T294" i="3" s="1"/>
  <c r="Q294" i="3" s="1"/>
  <c r="CT294" i="3"/>
  <c r="CW294" i="3" s="1"/>
  <c r="BX294" i="3"/>
  <c r="CA294" i="3" s="1"/>
  <c r="DR294" i="3"/>
  <c r="DU294" i="3" s="1"/>
  <c r="BR294" i="3"/>
  <c r="BT294" i="3" s="1"/>
  <c r="DL294" i="3"/>
  <c r="DM294" i="3"/>
  <c r="CO294" i="3"/>
  <c r="CN294" i="3"/>
  <c r="U294" i="3" l="1"/>
  <c r="CV294" i="3"/>
  <c r="CX294" i="3" s="1"/>
  <c r="CZ294" i="3" s="1"/>
  <c r="BZ294" i="3"/>
  <c r="DT294" i="3"/>
  <c r="DQ294" i="3" s="1"/>
  <c r="DV294" i="3" s="1"/>
  <c r="DX294" i="3" s="1"/>
  <c r="V294" i="3"/>
  <c r="DI294" i="3"/>
  <c r="DN294" i="3" s="1"/>
  <c r="CK294" i="3"/>
  <c r="CP294" i="3" s="1"/>
  <c r="BV294" i="3"/>
  <c r="BU294" i="3"/>
  <c r="CB294" i="3" l="1"/>
  <c r="CD294" i="3" s="1"/>
  <c r="CY294" i="3"/>
  <c r="DW294" i="3"/>
  <c r="W294" i="3"/>
  <c r="X294" i="3"/>
  <c r="AS295" i="3" s="1"/>
  <c r="DO294" i="3"/>
  <c r="DP294" i="3"/>
  <c r="CR294" i="3"/>
  <c r="CQ294" i="3"/>
  <c r="CC294" i="3" l="1"/>
  <c r="M294" i="3"/>
  <c r="AR295" i="3"/>
  <c r="AQ294" i="3"/>
  <c r="AT294" i="3" s="1"/>
  <c r="L294" i="3"/>
  <c r="H294" i="3" s="1"/>
  <c r="AL295" i="3"/>
  <c r="AP295" i="3"/>
  <c r="AO295" i="3"/>
  <c r="AN294" i="3"/>
  <c r="AK295" i="3"/>
  <c r="J295" i="3"/>
  <c r="F295" i="3"/>
  <c r="E295" i="3" l="1"/>
  <c r="R295" i="3" s="1"/>
  <c r="K294" i="3"/>
  <c r="N294" i="3" s="1"/>
  <c r="I295" i="3"/>
  <c r="O295" i="3" s="1"/>
  <c r="AU295" i="3"/>
  <c r="AM295" i="3"/>
  <c r="S295" i="3"/>
  <c r="BY295" i="3"/>
  <c r="DS295" i="3"/>
  <c r="CU295" i="3"/>
  <c r="AV295" i="3"/>
  <c r="DK295" i="3"/>
  <c r="BQ295" i="3"/>
  <c r="CM295" i="3"/>
  <c r="BP295" i="3"/>
  <c r="DJ295" i="3"/>
  <c r="CL295" i="3"/>
  <c r="P295" i="3"/>
  <c r="BX295" i="3"/>
  <c r="DR295" i="3"/>
  <c r="CT295" i="3"/>
  <c r="G295" i="3" l="1"/>
  <c r="T295" i="3"/>
  <c r="Q295" i="3" s="1"/>
  <c r="U295" i="3"/>
  <c r="BR295" i="3"/>
  <c r="BT295" i="3" s="1"/>
  <c r="BS295" i="3"/>
  <c r="DL295" i="3"/>
  <c r="DM295" i="3"/>
  <c r="CW295" i="3"/>
  <c r="CV295" i="3"/>
  <c r="CX295" i="3" s="1"/>
  <c r="DU295" i="3"/>
  <c r="DT295" i="3"/>
  <c r="DQ295" i="3" s="1"/>
  <c r="BZ295" i="3"/>
  <c r="CB295" i="3" s="1"/>
  <c r="CA295" i="3"/>
  <c r="CO295" i="3"/>
  <c r="CN295" i="3"/>
  <c r="DV295" i="3" l="1"/>
  <c r="V295" i="3"/>
  <c r="DI295" i="3"/>
  <c r="DN295" i="3" s="1"/>
  <c r="CZ295" i="3"/>
  <c r="CY295" i="3"/>
  <c r="CK295" i="3"/>
  <c r="CP295" i="3" s="1"/>
  <c r="CC295" i="3"/>
  <c r="CD295" i="3"/>
  <c r="BU295" i="3"/>
  <c r="BV295" i="3"/>
  <c r="DX295" i="3" l="1"/>
  <c r="DW295" i="3"/>
  <c r="W295" i="3"/>
  <c r="X295" i="3"/>
  <c r="DP295" i="3"/>
  <c r="DO295" i="3"/>
  <c r="CR295" i="3"/>
  <c r="CQ295" i="3"/>
  <c r="AS296" i="3" l="1"/>
  <c r="AR296" i="3"/>
  <c r="M295" i="3"/>
  <c r="J296" i="3" s="1"/>
  <c r="L295" i="3"/>
  <c r="E296" i="3" s="1"/>
  <c r="AQ295" i="3"/>
  <c r="AL296" i="3"/>
  <c r="AP296" i="3"/>
  <c r="H295" i="3" l="1"/>
  <c r="F296" i="3"/>
  <c r="BQ296" i="3" s="1"/>
  <c r="K295" i="3"/>
  <c r="N295" i="3" s="1"/>
  <c r="I296" i="3"/>
  <c r="AK296" i="3"/>
  <c r="R296" i="3" s="1"/>
  <c r="AO296" i="3"/>
  <c r="AU296" i="3" s="1"/>
  <c r="AT295" i="3"/>
  <c r="AN295" i="3"/>
  <c r="CU296" i="3"/>
  <c r="DS296" i="3"/>
  <c r="BY296" i="3"/>
  <c r="AV296" i="3"/>
  <c r="O296" i="3"/>
  <c r="G296" i="3"/>
  <c r="CM296" i="3"/>
  <c r="DK296" i="3"/>
  <c r="DJ296" i="3"/>
  <c r="BP296" i="3"/>
  <c r="CL296" i="3"/>
  <c r="P296" i="3"/>
  <c r="S296" i="3" l="1"/>
  <c r="DR296" i="3"/>
  <c r="DU296" i="3" s="1"/>
  <c r="CT296" i="3"/>
  <c r="CV296" i="3" s="1"/>
  <c r="BX296" i="3"/>
  <c r="BZ296" i="3" s="1"/>
  <c r="CB296" i="3" s="1"/>
  <c r="T296" i="3"/>
  <c r="Q296" i="3" s="1"/>
  <c r="AM296" i="3"/>
  <c r="CW296" i="3"/>
  <c r="DT296" i="3"/>
  <c r="DQ296" i="3" s="1"/>
  <c r="BR296" i="3"/>
  <c r="BT296" i="3" s="1"/>
  <c r="BS296" i="3"/>
  <c r="DL296" i="3"/>
  <c r="DM296" i="3"/>
  <c r="CO296" i="3"/>
  <c r="CN296" i="3"/>
  <c r="U296" i="3"/>
  <c r="CA296" i="3" l="1"/>
  <c r="CC296" i="3" s="1"/>
  <c r="V296" i="3"/>
  <c r="DV296" i="3"/>
  <c r="DI296" i="3"/>
  <c r="DN296" i="3" s="1"/>
  <c r="CX296" i="3"/>
  <c r="CZ296" i="3" s="1"/>
  <c r="CK296" i="3"/>
  <c r="CP296" i="3" s="1"/>
  <c r="BU296" i="3"/>
  <c r="BV296" i="3"/>
  <c r="CD296" i="3" l="1"/>
  <c r="W296" i="3"/>
  <c r="X296" i="3"/>
  <c r="DW296" i="3"/>
  <c r="DX296" i="3"/>
  <c r="AL297" i="3" s="1"/>
  <c r="CY296" i="3"/>
  <c r="DO296" i="3"/>
  <c r="DP296" i="3"/>
  <c r="CR296" i="3"/>
  <c r="CQ296" i="3"/>
  <c r="M296" i="3" l="1"/>
  <c r="F297" i="3" s="1"/>
  <c r="AR297" i="3"/>
  <c r="AS297" i="3"/>
  <c r="L296" i="3"/>
  <c r="AQ296" i="3"/>
  <c r="AT296" i="3" s="1"/>
  <c r="AP297" i="3"/>
  <c r="AV297" i="3" s="1"/>
  <c r="AN296" i="3"/>
  <c r="AO297" i="3"/>
  <c r="AU297" i="3" s="1"/>
  <c r="AK297" i="3"/>
  <c r="BX297" i="3" s="1"/>
  <c r="BY297" i="3"/>
  <c r="CU297" i="3"/>
  <c r="DS297" i="3"/>
  <c r="E297" i="3"/>
  <c r="H296" i="3" l="1"/>
  <c r="J297" i="3"/>
  <c r="P297" i="3" s="1"/>
  <c r="K296" i="3"/>
  <c r="N296" i="3" s="1"/>
  <c r="I297" i="3"/>
  <c r="O297" i="3" s="1"/>
  <c r="CT297" i="3"/>
  <c r="CV297" i="3" s="1"/>
  <c r="CX297" i="3" s="1"/>
  <c r="DR297" i="3"/>
  <c r="DT297" i="3" s="1"/>
  <c r="DQ297" i="3" s="1"/>
  <c r="AM297" i="3"/>
  <c r="DJ297" i="3"/>
  <c r="CL297" i="3"/>
  <c r="BP297" i="3"/>
  <c r="R297" i="3"/>
  <c r="BZ297" i="3"/>
  <c r="CB297" i="3" s="1"/>
  <c r="CA297" i="3"/>
  <c r="BQ297" i="3"/>
  <c r="DK297" i="3"/>
  <c r="CM297" i="3"/>
  <c r="S297" i="3"/>
  <c r="G297" i="3" l="1"/>
  <c r="CW297" i="3"/>
  <c r="CY297" i="3" s="1"/>
  <c r="T297" i="3"/>
  <c r="Q297" i="3" s="1"/>
  <c r="DU297" i="3"/>
  <c r="DV297" i="3"/>
  <c r="CO297" i="3"/>
  <c r="CN297" i="3"/>
  <c r="DM297" i="3"/>
  <c r="DL297" i="3"/>
  <c r="CC297" i="3"/>
  <c r="CD297" i="3"/>
  <c r="BR297" i="3"/>
  <c r="BT297" i="3" s="1"/>
  <c r="BS297" i="3"/>
  <c r="U297" i="3"/>
  <c r="CZ297" i="3" l="1"/>
  <c r="V297" i="3"/>
  <c r="DW297" i="3"/>
  <c r="DX297" i="3"/>
  <c r="DI297" i="3"/>
  <c r="DN297" i="3" s="1"/>
  <c r="CK297" i="3"/>
  <c r="CP297" i="3" s="1"/>
  <c r="BV297" i="3"/>
  <c r="BU297" i="3"/>
  <c r="W297" i="3" l="1"/>
  <c r="AR298" i="3" s="1"/>
  <c r="X297" i="3"/>
  <c r="AS298" i="3" s="1"/>
  <c r="AO298" i="3"/>
  <c r="AU298" i="3" s="1"/>
  <c r="AQ297" i="3"/>
  <c r="AT297" i="3" s="1"/>
  <c r="AK298" i="3"/>
  <c r="DR298" i="3" s="1"/>
  <c r="DP297" i="3"/>
  <c r="DO297" i="3"/>
  <c r="CR297" i="3"/>
  <c r="M297" i="3" s="1"/>
  <c r="CQ297" i="3"/>
  <c r="L297" i="3" l="1"/>
  <c r="I298" i="3" s="1"/>
  <c r="AN297" i="3"/>
  <c r="AP298" i="3"/>
  <c r="AM298" i="3" s="1"/>
  <c r="AL298" i="3"/>
  <c r="DS298" i="3" s="1"/>
  <c r="DU298" i="3" s="1"/>
  <c r="BX298" i="3"/>
  <c r="CT298" i="3"/>
  <c r="AV298" i="3"/>
  <c r="J298" i="3"/>
  <c r="F298" i="3"/>
  <c r="BY298" i="3" l="1"/>
  <c r="E298" i="3"/>
  <c r="DJ298" i="3" s="1"/>
  <c r="H297" i="3"/>
  <c r="K297" i="3"/>
  <c r="N297" i="3" s="1"/>
  <c r="CA298" i="3"/>
  <c r="CU298" i="3"/>
  <c r="CV298" i="3" s="1"/>
  <c r="CX298" i="3" s="1"/>
  <c r="P298" i="3"/>
  <c r="DT298" i="3"/>
  <c r="DQ298" i="3" s="1"/>
  <c r="DK298" i="3"/>
  <c r="CM298" i="3"/>
  <c r="BQ298" i="3"/>
  <c r="S298" i="3"/>
  <c r="BZ298" i="3"/>
  <c r="CB298" i="3" s="1"/>
  <c r="R298" i="3"/>
  <c r="O298" i="3"/>
  <c r="G298" i="3"/>
  <c r="BP298" i="3" l="1"/>
  <c r="CL298" i="3"/>
  <c r="CW298" i="3"/>
  <c r="CY298" i="3" s="1"/>
  <c r="T298" i="3"/>
  <c r="Q298" i="3" s="1"/>
  <c r="V298" i="3" s="1"/>
  <c r="CZ298" i="3"/>
  <c r="DV298" i="3"/>
  <c r="CC298" i="3"/>
  <c r="CD298" i="3"/>
  <c r="DL298" i="3"/>
  <c r="DM298" i="3"/>
  <c r="BS298" i="3"/>
  <c r="BR298" i="3"/>
  <c r="BT298" i="3" s="1"/>
  <c r="CN298" i="3"/>
  <c r="CO298" i="3"/>
  <c r="U298" i="3"/>
  <c r="DW298" i="3" l="1"/>
  <c r="DX298" i="3"/>
  <c r="W298" i="3"/>
  <c r="DI298" i="3"/>
  <c r="DN298" i="3" s="1"/>
  <c r="X298" i="3"/>
  <c r="CK298" i="3"/>
  <c r="CP298" i="3" s="1"/>
  <c r="BU298" i="3"/>
  <c r="BV298" i="3"/>
  <c r="AS299" i="3" l="1"/>
  <c r="AR299" i="3"/>
  <c r="AO299" i="3"/>
  <c r="AU299" i="3" s="1"/>
  <c r="AN298" i="3"/>
  <c r="AK299" i="3"/>
  <c r="BX299" i="3" s="1"/>
  <c r="DO298" i="3"/>
  <c r="DP298" i="3"/>
  <c r="CQ298" i="3"/>
  <c r="L298" i="3" s="1"/>
  <c r="I299" i="3" s="1"/>
  <c r="CR298" i="3"/>
  <c r="M298" i="3" l="1"/>
  <c r="K298" i="3" s="1"/>
  <c r="N298" i="3" s="1"/>
  <c r="AQ298" i="3"/>
  <c r="AT298" i="3" s="1"/>
  <c r="AP299" i="3"/>
  <c r="AM299" i="3" s="1"/>
  <c r="AL299" i="3"/>
  <c r="CU299" i="3" s="1"/>
  <c r="DR299" i="3"/>
  <c r="CT299" i="3"/>
  <c r="AV299" i="3"/>
  <c r="E299" i="3"/>
  <c r="F299" i="3" l="1"/>
  <c r="J299" i="3"/>
  <c r="G299" i="3" s="1"/>
  <c r="H298" i="3"/>
  <c r="DS299" i="3"/>
  <c r="DT299" i="3" s="1"/>
  <c r="DQ299" i="3" s="1"/>
  <c r="DV299" i="3" s="1"/>
  <c r="BY299" i="3"/>
  <c r="CA299" i="3" s="1"/>
  <c r="CV299" i="3"/>
  <c r="CX299" i="3" s="1"/>
  <c r="CW299" i="3"/>
  <c r="DU299" i="3"/>
  <c r="O299" i="3"/>
  <c r="CL299" i="3"/>
  <c r="DJ299" i="3"/>
  <c r="BP299" i="3"/>
  <c r="R299" i="3"/>
  <c r="P299" i="3"/>
  <c r="DK299" i="3"/>
  <c r="BQ299" i="3"/>
  <c r="CM299" i="3"/>
  <c r="S299" i="3"/>
  <c r="BZ299" i="3" l="1"/>
  <c r="CY299" i="3"/>
  <c r="DX299" i="3"/>
  <c r="CZ299" i="3"/>
  <c r="T299" i="3"/>
  <c r="Q299" i="3" s="1"/>
  <c r="U299" i="3"/>
  <c r="BS299" i="3"/>
  <c r="BR299" i="3"/>
  <c r="BT299" i="3" s="1"/>
  <c r="DW299" i="3"/>
  <c r="DL299" i="3"/>
  <c r="DM299" i="3"/>
  <c r="CO299" i="3"/>
  <c r="CN299" i="3"/>
  <c r="CB299" i="3" l="1"/>
  <c r="CC299" i="3" s="1"/>
  <c r="V299" i="3"/>
  <c r="DI299" i="3"/>
  <c r="DN299" i="3" s="1"/>
  <c r="BV299" i="3"/>
  <c r="BU299" i="3"/>
  <c r="CK299" i="3"/>
  <c r="CP299" i="3" s="1"/>
  <c r="CD299" i="3" l="1"/>
  <c r="X299" i="3"/>
  <c r="W299" i="3"/>
  <c r="DP299" i="3"/>
  <c r="DO299" i="3"/>
  <c r="CQ299" i="3"/>
  <c r="CR299" i="3"/>
  <c r="M299" i="3" s="1"/>
  <c r="AL300" i="3"/>
  <c r="L299" i="3" l="1"/>
  <c r="I300" i="3" s="1"/>
  <c r="AP300" i="3"/>
  <c r="AV300" i="3" s="1"/>
  <c r="AS300" i="3"/>
  <c r="AQ299" i="3"/>
  <c r="AT299" i="3" s="1"/>
  <c r="AR300" i="3"/>
  <c r="AO300" i="3"/>
  <c r="AU300" i="3" s="1"/>
  <c r="AN299" i="3"/>
  <c r="AK300" i="3"/>
  <c r="DR300" i="3" s="1"/>
  <c r="BY300" i="3"/>
  <c r="DS300" i="3"/>
  <c r="CU300" i="3"/>
  <c r="F300" i="3"/>
  <c r="J300" i="3"/>
  <c r="K299" i="3" l="1"/>
  <c r="N299" i="3" s="1"/>
  <c r="AM300" i="3"/>
  <c r="E300" i="3"/>
  <c r="CL300" i="3" s="1"/>
  <c r="BX300" i="3"/>
  <c r="H299" i="3"/>
  <c r="CT300" i="3"/>
  <c r="CV300" i="3" s="1"/>
  <c r="CX300" i="3" s="1"/>
  <c r="DK300" i="3"/>
  <c r="CM300" i="3"/>
  <c r="BQ300" i="3"/>
  <c r="S300" i="3"/>
  <c r="DU300" i="3"/>
  <c r="DT300" i="3"/>
  <c r="DQ300" i="3" s="1"/>
  <c r="CA300" i="3"/>
  <c r="BZ300" i="3"/>
  <c r="CB300" i="3" s="1"/>
  <c r="O300" i="3"/>
  <c r="G300" i="3"/>
  <c r="P300" i="3"/>
  <c r="DJ300" i="3" l="1"/>
  <c r="R300" i="3"/>
  <c r="T300" i="3" s="1"/>
  <c r="Q300" i="3" s="1"/>
  <c r="BP300" i="3"/>
  <c r="CW300" i="3"/>
  <c r="CZ300" i="3" s="1"/>
  <c r="DV300" i="3"/>
  <c r="DL300" i="3"/>
  <c r="DM300" i="3"/>
  <c r="CO300" i="3"/>
  <c r="CN300" i="3"/>
  <c r="CC300" i="3"/>
  <c r="CD300" i="3"/>
  <c r="BR300" i="3"/>
  <c r="BT300" i="3" s="1"/>
  <c r="BS300" i="3"/>
  <c r="CY300" i="3" l="1"/>
  <c r="U300" i="3"/>
  <c r="DX300" i="3"/>
  <c r="DW300" i="3"/>
  <c r="V300" i="3"/>
  <c r="DI300" i="3"/>
  <c r="DN300" i="3" s="1"/>
  <c r="BV300" i="3"/>
  <c r="BU300" i="3"/>
  <c r="CK300" i="3"/>
  <c r="CP300" i="3" s="1"/>
  <c r="X300" i="3" l="1"/>
  <c r="AP301" i="3" s="1"/>
  <c r="W300" i="3"/>
  <c r="AQ300" i="3" s="1"/>
  <c r="DP300" i="3"/>
  <c r="DO300" i="3"/>
  <c r="CQ300" i="3"/>
  <c r="CR300" i="3"/>
  <c r="M300" i="3" s="1"/>
  <c r="AL301" i="3"/>
  <c r="AS301" i="3" l="1"/>
  <c r="AR301" i="3"/>
  <c r="L300" i="3"/>
  <c r="I301" i="3" s="1"/>
  <c r="AT300" i="3"/>
  <c r="AK301" i="3"/>
  <c r="CT301" i="3" s="1"/>
  <c r="AO301" i="3"/>
  <c r="AU301" i="3" s="1"/>
  <c r="AN300" i="3"/>
  <c r="J301" i="3"/>
  <c r="F301" i="3"/>
  <c r="CU301" i="3"/>
  <c r="DS301" i="3"/>
  <c r="BY301" i="3"/>
  <c r="AV301" i="3"/>
  <c r="H300" i="3"/>
  <c r="K300" i="3" l="1"/>
  <c r="N300" i="3" s="1"/>
  <c r="E301" i="3"/>
  <c r="CL301" i="3" s="1"/>
  <c r="BX301" i="3"/>
  <c r="CA301" i="3" s="1"/>
  <c r="DR301" i="3"/>
  <c r="DU301" i="3" s="1"/>
  <c r="AM301" i="3"/>
  <c r="CW301" i="3"/>
  <c r="CV301" i="3"/>
  <c r="CX301" i="3" s="1"/>
  <c r="BZ301" i="3"/>
  <c r="CB301" i="3" s="1"/>
  <c r="O301" i="3"/>
  <c r="G301" i="3"/>
  <c r="BP301" i="3"/>
  <c r="DJ301" i="3"/>
  <c r="R301" i="3"/>
  <c r="DK301" i="3"/>
  <c r="BQ301" i="3"/>
  <c r="CM301" i="3"/>
  <c r="S301" i="3"/>
  <c r="P301" i="3"/>
  <c r="DT301" i="3" l="1"/>
  <c r="DQ301" i="3" s="1"/>
  <c r="DV301" i="3" s="1"/>
  <c r="T301" i="3"/>
  <c r="Q301" i="3" s="1"/>
  <c r="U301" i="3"/>
  <c r="DL301" i="3"/>
  <c r="DM301" i="3"/>
  <c r="BR301" i="3"/>
  <c r="BT301" i="3" s="1"/>
  <c r="BS301" i="3"/>
  <c r="CC301" i="3"/>
  <c r="CD301" i="3"/>
  <c r="CO301" i="3"/>
  <c r="CN301" i="3"/>
  <c r="CY301" i="3"/>
  <c r="CZ301" i="3"/>
  <c r="DW301" i="3" l="1"/>
  <c r="DX301" i="3"/>
  <c r="V301" i="3"/>
  <c r="DI301" i="3"/>
  <c r="DN301" i="3" s="1"/>
  <c r="BV301" i="3"/>
  <c r="BU301" i="3"/>
  <c r="CK301" i="3"/>
  <c r="CP301" i="3" s="1"/>
  <c r="W301" i="3" l="1"/>
  <c r="AR302" i="3" s="1"/>
  <c r="X301" i="3"/>
  <c r="AS302" i="3" s="1"/>
  <c r="DO301" i="3"/>
  <c r="DP301" i="3"/>
  <c r="CR301" i="3"/>
  <c r="CQ301" i="3"/>
  <c r="AK302" i="3"/>
  <c r="L301" i="3" l="1"/>
  <c r="I302" i="3" s="1"/>
  <c r="M301" i="3"/>
  <c r="AO302" i="3"/>
  <c r="AQ301" i="3"/>
  <c r="AT301" i="3" s="1"/>
  <c r="K301" i="3"/>
  <c r="N301" i="3" s="1"/>
  <c r="AN301" i="3"/>
  <c r="AP302" i="3"/>
  <c r="AV302" i="3" s="1"/>
  <c r="AL302" i="3"/>
  <c r="BY302" i="3" s="1"/>
  <c r="DR302" i="3"/>
  <c r="BX302" i="3"/>
  <c r="CT302" i="3"/>
  <c r="E302" i="3"/>
  <c r="AU302" i="3"/>
  <c r="AM302" i="3" l="1"/>
  <c r="CU302" i="3"/>
  <c r="DS302" i="3"/>
  <c r="DT302" i="3" s="1"/>
  <c r="DQ302" i="3" s="1"/>
  <c r="H301" i="3"/>
  <c r="J302" i="3"/>
  <c r="G302" i="3" s="1"/>
  <c r="F302" i="3"/>
  <c r="S302" i="3" s="1"/>
  <c r="CA302" i="3"/>
  <c r="BZ302" i="3"/>
  <c r="CB302" i="3" s="1"/>
  <c r="CL302" i="3"/>
  <c r="BP302" i="3"/>
  <c r="DJ302" i="3"/>
  <c r="R302" i="3"/>
  <c r="DU302" i="3"/>
  <c r="O302" i="3"/>
  <c r="CW302" i="3"/>
  <c r="CV302" i="3"/>
  <c r="CX302" i="3" s="1"/>
  <c r="BQ302" i="3" l="1"/>
  <c r="BS302" i="3" s="1"/>
  <c r="P302" i="3"/>
  <c r="DK302" i="3"/>
  <c r="DM302" i="3" s="1"/>
  <c r="CM302" i="3"/>
  <c r="CO302" i="3" s="1"/>
  <c r="DV302" i="3"/>
  <c r="U302" i="3"/>
  <c r="T302" i="3"/>
  <c r="Q302" i="3" s="1"/>
  <c r="CY302" i="3"/>
  <c r="CZ302" i="3"/>
  <c r="BR302" i="3"/>
  <c r="BT302" i="3" s="1"/>
  <c r="CD302" i="3"/>
  <c r="CC302" i="3"/>
  <c r="CN302" i="3"/>
  <c r="DL302" i="3" l="1"/>
  <c r="DW302" i="3"/>
  <c r="DX302" i="3"/>
  <c r="V302" i="3"/>
  <c r="DI302" i="3"/>
  <c r="DN302" i="3" s="1"/>
  <c r="CK302" i="3"/>
  <c r="CP302" i="3" s="1"/>
  <c r="BU302" i="3"/>
  <c r="BV302" i="3"/>
  <c r="W302" i="3" l="1"/>
  <c r="AR303" i="3" s="1"/>
  <c r="X302" i="3"/>
  <c r="AP303" i="3" s="1"/>
  <c r="DO302" i="3"/>
  <c r="DP302" i="3"/>
  <c r="CR302" i="3"/>
  <c r="CQ302" i="3"/>
  <c r="AO303" i="3"/>
  <c r="AS303" i="3" l="1"/>
  <c r="AK303" i="3"/>
  <c r="BX303" i="3" s="1"/>
  <c r="AQ302" i="3"/>
  <c r="M302" i="3"/>
  <c r="J303" i="3" s="1"/>
  <c r="L302" i="3"/>
  <c r="AN302" i="3"/>
  <c r="AT302" i="3"/>
  <c r="AL303" i="3"/>
  <c r="CU303" i="3" s="1"/>
  <c r="AM303" i="3"/>
  <c r="AU303" i="3"/>
  <c r="AV303" i="3"/>
  <c r="H302" i="3" l="1"/>
  <c r="CT303" i="3"/>
  <c r="CW303" i="3" s="1"/>
  <c r="DR303" i="3"/>
  <c r="F303" i="3"/>
  <c r="DK303" i="3" s="1"/>
  <c r="K302" i="3"/>
  <c r="N302" i="3" s="1"/>
  <c r="I303" i="3"/>
  <c r="G303" i="3" s="1"/>
  <c r="DS303" i="3"/>
  <c r="DT303" i="3" s="1"/>
  <c r="DQ303" i="3" s="1"/>
  <c r="E303" i="3"/>
  <c r="BP303" i="3" s="1"/>
  <c r="BY303" i="3"/>
  <c r="CA303" i="3" s="1"/>
  <c r="P303" i="3"/>
  <c r="CV303" i="3" l="1"/>
  <c r="CX303" i="3" s="1"/>
  <c r="CZ303" i="3" s="1"/>
  <c r="S303" i="3"/>
  <c r="BQ303" i="3"/>
  <c r="CM303" i="3"/>
  <c r="DU303" i="3"/>
  <c r="BZ303" i="3"/>
  <c r="O303" i="3"/>
  <c r="R303" i="3"/>
  <c r="T303" i="3" s="1"/>
  <c r="Q303" i="3" s="1"/>
  <c r="DJ303" i="3"/>
  <c r="DM303" i="3" s="1"/>
  <c r="CL303" i="3"/>
  <c r="DV303" i="3"/>
  <c r="BS303" i="3"/>
  <c r="BR303" i="3"/>
  <c r="BT303" i="3" s="1"/>
  <c r="CB303" i="3" l="1"/>
  <c r="CD303" i="3" s="1"/>
  <c r="CY303" i="3"/>
  <c r="U303" i="3"/>
  <c r="CO303" i="3"/>
  <c r="CN303" i="3"/>
  <c r="CK303" i="3" s="1"/>
  <c r="CP303" i="3" s="1"/>
  <c r="CC303" i="3"/>
  <c r="DL303" i="3"/>
  <c r="DI303" i="3" s="1"/>
  <c r="DN303" i="3" s="1"/>
  <c r="DX303" i="3"/>
  <c r="DW303" i="3"/>
  <c r="V303" i="3"/>
  <c r="BU303" i="3"/>
  <c r="BV303" i="3"/>
  <c r="W303" i="3" l="1"/>
  <c r="AR304" i="3" s="1"/>
  <c r="X303" i="3"/>
  <c r="AS304" i="3" s="1"/>
  <c r="DO303" i="3"/>
  <c r="DP303" i="3"/>
  <c r="CR303" i="3"/>
  <c r="CQ303" i="3"/>
  <c r="M303" i="3" l="1"/>
  <c r="AQ303" i="3"/>
  <c r="AT303" i="3" s="1"/>
  <c r="L303" i="3"/>
  <c r="H303" i="3" s="1"/>
  <c r="AK304" i="3"/>
  <c r="BX304" i="3" s="1"/>
  <c r="AL304" i="3"/>
  <c r="DS304" i="3" s="1"/>
  <c r="AP304" i="3"/>
  <c r="AV304" i="3" s="1"/>
  <c r="AO304" i="3"/>
  <c r="AU304" i="3" s="1"/>
  <c r="AN303" i="3"/>
  <c r="F304" i="3"/>
  <c r="J304" i="3"/>
  <c r="E304" i="3" l="1"/>
  <c r="K303" i="3"/>
  <c r="N303" i="3" s="1"/>
  <c r="I304" i="3"/>
  <c r="O304" i="3" s="1"/>
  <c r="CT304" i="3"/>
  <c r="BY304" i="3"/>
  <c r="CA304" i="3" s="1"/>
  <c r="CU304" i="3"/>
  <c r="DR304" i="3"/>
  <c r="DU304" i="3" s="1"/>
  <c r="AM304" i="3"/>
  <c r="P304" i="3"/>
  <c r="DK304" i="3"/>
  <c r="CM304" i="3"/>
  <c r="BQ304" i="3"/>
  <c r="S304" i="3"/>
  <c r="CL304" i="3"/>
  <c r="DJ304" i="3"/>
  <c r="BP304" i="3"/>
  <c r="R304" i="3"/>
  <c r="G304" i="3" l="1"/>
  <c r="CV304" i="3"/>
  <c r="CX304" i="3" s="1"/>
  <c r="CW304" i="3"/>
  <c r="BZ304" i="3"/>
  <c r="DT304" i="3"/>
  <c r="DQ304" i="3" s="1"/>
  <c r="DV304" i="3" s="1"/>
  <c r="T304" i="3"/>
  <c r="Q304" i="3" s="1"/>
  <c r="CY304" i="3"/>
  <c r="BR304" i="3"/>
  <c r="BT304" i="3" s="1"/>
  <c r="BS304" i="3"/>
  <c r="DM304" i="3"/>
  <c r="DL304" i="3"/>
  <c r="CO304" i="3"/>
  <c r="CN304" i="3"/>
  <c r="U304" i="3"/>
  <c r="CB304" i="3" l="1"/>
  <c r="CD304" i="3" s="1"/>
  <c r="CZ304" i="3"/>
  <c r="CC304" i="3"/>
  <c r="DW304" i="3"/>
  <c r="DX304" i="3"/>
  <c r="V304" i="3"/>
  <c r="DI304" i="3"/>
  <c r="DN304" i="3" s="1"/>
  <c r="BU304" i="3"/>
  <c r="BV304" i="3"/>
  <c r="CK304" i="3"/>
  <c r="CP304" i="3" s="1"/>
  <c r="X304" i="3" l="1"/>
  <c r="AP305" i="3" s="1"/>
  <c r="W304" i="3"/>
  <c r="AQ304" i="3" s="1"/>
  <c r="AT304" i="3" s="1"/>
  <c r="DP304" i="3"/>
  <c r="DO304" i="3"/>
  <c r="CQ304" i="3"/>
  <c r="CR304" i="3"/>
  <c r="M304" i="3" s="1"/>
  <c r="AS305" i="3" l="1"/>
  <c r="AR305" i="3"/>
  <c r="L304" i="3"/>
  <c r="I305" i="3" s="1"/>
  <c r="AL305" i="3"/>
  <c r="BY305" i="3" s="1"/>
  <c r="AO305" i="3"/>
  <c r="AM305" i="3" s="1"/>
  <c r="AN304" i="3"/>
  <c r="AK305" i="3"/>
  <c r="CT305" i="3" s="1"/>
  <c r="J305" i="3"/>
  <c r="F305" i="3"/>
  <c r="AV305" i="3"/>
  <c r="H304" i="3" l="1"/>
  <c r="DS305" i="3"/>
  <c r="CU305" i="3"/>
  <c r="CW305" i="3" s="1"/>
  <c r="K304" i="3"/>
  <c r="N304" i="3" s="1"/>
  <c r="AU305" i="3"/>
  <c r="BX305" i="3"/>
  <c r="BZ305" i="3" s="1"/>
  <c r="CB305" i="3" s="1"/>
  <c r="E305" i="3"/>
  <c r="R305" i="3" s="1"/>
  <c r="DR305" i="3"/>
  <c r="O305" i="3"/>
  <c r="G305" i="3"/>
  <c r="DK305" i="3"/>
  <c r="CM305" i="3"/>
  <c r="BQ305" i="3"/>
  <c r="S305" i="3"/>
  <c r="P305" i="3"/>
  <c r="DU305" i="3" l="1"/>
  <c r="CV305" i="3"/>
  <c r="CX305" i="3" s="1"/>
  <c r="CY305" i="3" s="1"/>
  <c r="DJ305" i="3"/>
  <c r="DL305" i="3" s="1"/>
  <c r="BP305" i="3"/>
  <c r="BS305" i="3" s="1"/>
  <c r="CA305" i="3"/>
  <c r="CD305" i="3" s="1"/>
  <c r="CL305" i="3"/>
  <c r="CN305" i="3" s="1"/>
  <c r="DT305" i="3"/>
  <c r="DQ305" i="3" s="1"/>
  <c r="DV305" i="3" s="1"/>
  <c r="T305" i="3"/>
  <c r="Q305" i="3" s="1"/>
  <c r="U305" i="3"/>
  <c r="BR305" i="3" l="1"/>
  <c r="BT305" i="3" s="1"/>
  <c r="BV305" i="3" s="1"/>
  <c r="DM305" i="3"/>
  <c r="CZ305" i="3"/>
  <c r="CC305" i="3"/>
  <c r="CO305" i="3"/>
  <c r="DW305" i="3"/>
  <c r="DX305" i="3"/>
  <c r="V305" i="3"/>
  <c r="DI305" i="3"/>
  <c r="DN305" i="3" s="1"/>
  <c r="CK305" i="3"/>
  <c r="CP305" i="3" s="1"/>
  <c r="BU305" i="3" l="1"/>
  <c r="W305" i="3"/>
  <c r="AR306" i="3" s="1"/>
  <c r="X305" i="3"/>
  <c r="AL306" i="3" s="1"/>
  <c r="DO305" i="3"/>
  <c r="DP305" i="3"/>
  <c r="CR305" i="3"/>
  <c r="CQ305" i="3"/>
  <c r="AO306" i="3"/>
  <c r="AS306" i="3" l="1"/>
  <c r="AK306" i="3"/>
  <c r="CT306" i="3" s="1"/>
  <c r="AQ305" i="3"/>
  <c r="M305" i="3"/>
  <c r="F306" i="3" s="1"/>
  <c r="S306" i="3" s="1"/>
  <c r="L305" i="3"/>
  <c r="E306" i="3" s="1"/>
  <c r="AT305" i="3"/>
  <c r="AP306" i="3"/>
  <c r="AM306" i="3" s="1"/>
  <c r="AN305" i="3"/>
  <c r="AU306" i="3"/>
  <c r="CU306" i="3"/>
  <c r="BY306" i="3"/>
  <c r="DS306" i="3"/>
  <c r="DR306" i="3" l="1"/>
  <c r="DU306" i="3" s="1"/>
  <c r="BX306" i="3"/>
  <c r="BZ306" i="3" s="1"/>
  <c r="CB306" i="3" s="1"/>
  <c r="J306" i="3"/>
  <c r="P306" i="3" s="1"/>
  <c r="K305" i="3"/>
  <c r="N305" i="3" s="1"/>
  <c r="I306" i="3"/>
  <c r="O306" i="3" s="1"/>
  <c r="AV306" i="3"/>
  <c r="H305" i="3"/>
  <c r="CV306" i="3"/>
  <c r="CX306" i="3" s="1"/>
  <c r="BQ306" i="3"/>
  <c r="CM306" i="3"/>
  <c r="DK306" i="3"/>
  <c r="CW306" i="3"/>
  <c r="DJ306" i="3"/>
  <c r="BP306" i="3"/>
  <c r="CL306" i="3"/>
  <c r="R306" i="3"/>
  <c r="CA306" i="3"/>
  <c r="DT306" i="3" l="1"/>
  <c r="DQ306" i="3" s="1"/>
  <c r="G306" i="3"/>
  <c r="CD306" i="3"/>
  <c r="CY306" i="3"/>
  <c r="DV306" i="3"/>
  <c r="CN306" i="3"/>
  <c r="CK306" i="3" s="1"/>
  <c r="CP306" i="3" s="1"/>
  <c r="DL306" i="3"/>
  <c r="BR306" i="3"/>
  <c r="BT306" i="3" s="1"/>
  <c r="CO306" i="3"/>
  <c r="BS306" i="3"/>
  <c r="U306" i="3"/>
  <c r="T306" i="3"/>
  <c r="Q306" i="3" s="1"/>
  <c r="DM306" i="3"/>
  <c r="CC306" i="3"/>
  <c r="CZ306" i="3"/>
  <c r="BU306" i="3" l="1"/>
  <c r="DX306" i="3"/>
  <c r="DW306" i="3"/>
  <c r="V306" i="3"/>
  <c r="BV306" i="3"/>
  <c r="DI306" i="3"/>
  <c r="DN306" i="3" s="1"/>
  <c r="CR306" i="3"/>
  <c r="CQ306" i="3"/>
  <c r="X306" i="3" l="1"/>
  <c r="AP307" i="3" s="1"/>
  <c r="AV307" i="3" s="1"/>
  <c r="W306" i="3"/>
  <c r="AQ306" i="3" s="1"/>
  <c r="DP306" i="3"/>
  <c r="DO306" i="3"/>
  <c r="L306" i="3" s="1"/>
  <c r="I307" i="3" s="1"/>
  <c r="AS307" i="3" l="1"/>
  <c r="AR307" i="3"/>
  <c r="AL307" i="3"/>
  <c r="DS307" i="3" s="1"/>
  <c r="M306" i="3"/>
  <c r="J307" i="3" s="1"/>
  <c r="P307" i="3" s="1"/>
  <c r="AN306" i="3"/>
  <c r="AK307" i="3"/>
  <c r="DR307" i="3" s="1"/>
  <c r="AO307" i="3"/>
  <c r="AU307" i="3" s="1"/>
  <c r="AT306" i="3"/>
  <c r="E307" i="3"/>
  <c r="BY307" i="3" l="1"/>
  <c r="CU307" i="3"/>
  <c r="H306" i="3"/>
  <c r="G307" i="3"/>
  <c r="K306" i="3"/>
  <c r="N306" i="3" s="1"/>
  <c r="F307" i="3"/>
  <c r="AM307" i="3"/>
  <c r="O307" i="3"/>
  <c r="R307" i="3"/>
  <c r="CT307" i="3"/>
  <c r="BX307" i="3"/>
  <c r="BZ307" i="3" s="1"/>
  <c r="CB307" i="3" s="1"/>
  <c r="BP307" i="3"/>
  <c r="DJ307" i="3"/>
  <c r="CL307" i="3"/>
  <c r="DU307" i="3"/>
  <c r="DT307" i="3"/>
  <c r="DQ307" i="3" s="1"/>
  <c r="CV307" i="3" l="1"/>
  <c r="CX307" i="3" s="1"/>
  <c r="DK307" i="3"/>
  <c r="DL307" i="3" s="1"/>
  <c r="DI307" i="3" s="1"/>
  <c r="DN307" i="3" s="1"/>
  <c r="BQ307" i="3"/>
  <c r="BR307" i="3" s="1"/>
  <c r="BT307" i="3" s="1"/>
  <c r="CM307" i="3"/>
  <c r="CO307" i="3" s="1"/>
  <c r="S307" i="3"/>
  <c r="T307" i="3" s="1"/>
  <c r="Q307" i="3" s="1"/>
  <c r="CW307" i="3"/>
  <c r="CA307" i="3"/>
  <c r="CD307" i="3" s="1"/>
  <c r="DV307" i="3"/>
  <c r="CY307" i="3" l="1"/>
  <c r="DM307" i="3"/>
  <c r="V307" i="3"/>
  <c r="U307" i="3"/>
  <c r="CZ307" i="3"/>
  <c r="CN307" i="3"/>
  <c r="CK307" i="3" s="1"/>
  <c r="CP307" i="3" s="1"/>
  <c r="CQ307" i="3" s="1"/>
  <c r="CC307" i="3"/>
  <c r="BS307" i="3"/>
  <c r="BU307" i="3" s="1"/>
  <c r="DW307" i="3"/>
  <c r="DX307" i="3"/>
  <c r="DP307" i="3"/>
  <c r="DO307" i="3"/>
  <c r="W307" i="3" l="1"/>
  <c r="X307" i="3"/>
  <c r="AS308" i="3" s="1"/>
  <c r="AR308" i="3"/>
  <c r="CR307" i="3"/>
  <c r="L307" i="3"/>
  <c r="I308" i="3" s="1"/>
  <c r="BV307" i="3"/>
  <c r="AN307" i="3"/>
  <c r="AO308" i="3"/>
  <c r="AP308" i="3"/>
  <c r="AL308" i="3"/>
  <c r="E308" i="3" l="1"/>
  <c r="AK308" i="3"/>
  <c r="AQ307" i="3"/>
  <c r="AT307" i="3" s="1"/>
  <c r="M307" i="3"/>
  <c r="AM308" i="3"/>
  <c r="AU308" i="3"/>
  <c r="BY308" i="3"/>
  <c r="CU308" i="3"/>
  <c r="DS308" i="3"/>
  <c r="CT308" i="3"/>
  <c r="DR308" i="3"/>
  <c r="BX308" i="3"/>
  <c r="AV308" i="3"/>
  <c r="O308" i="3"/>
  <c r="BP308" i="3"/>
  <c r="DJ308" i="3"/>
  <c r="CL308" i="3"/>
  <c r="R308" i="3"/>
  <c r="H307" i="3" l="1"/>
  <c r="J308" i="3"/>
  <c r="F308" i="3"/>
  <c r="K307" i="3"/>
  <c r="N307" i="3" s="1"/>
  <c r="BZ308" i="3"/>
  <c r="CB308" i="3" s="1"/>
  <c r="CA308" i="3"/>
  <c r="DU308" i="3"/>
  <c r="DT308" i="3"/>
  <c r="DQ308" i="3" s="1"/>
  <c r="CW308" i="3"/>
  <c r="CV308" i="3"/>
  <c r="CX308" i="3" s="1"/>
  <c r="CM308" i="3" l="1"/>
  <c r="DK308" i="3"/>
  <c r="BQ308" i="3"/>
  <c r="S308" i="3"/>
  <c r="G308" i="3"/>
  <c r="P308" i="3"/>
  <c r="DV308" i="3"/>
  <c r="CZ308" i="3"/>
  <c r="CY308" i="3"/>
  <c r="CD308" i="3"/>
  <c r="CC308" i="3"/>
  <c r="T308" i="3" l="1"/>
  <c r="Q308" i="3" s="1"/>
  <c r="U308" i="3"/>
  <c r="BS308" i="3"/>
  <c r="BR308" i="3"/>
  <c r="BT308" i="3" s="1"/>
  <c r="DL308" i="3"/>
  <c r="DI308" i="3" s="1"/>
  <c r="DN308" i="3" s="1"/>
  <c r="DM308" i="3"/>
  <c r="CN308" i="3"/>
  <c r="CK308" i="3" s="1"/>
  <c r="CP308" i="3" s="1"/>
  <c r="CO308" i="3"/>
  <c r="DX308" i="3"/>
  <c r="DW308" i="3"/>
  <c r="DP308" i="3" l="1"/>
  <c r="CQ308" i="3"/>
  <c r="V308" i="3"/>
  <c r="DO308" i="3"/>
  <c r="CR308" i="3"/>
  <c r="BU308" i="3"/>
  <c r="BV308" i="3"/>
  <c r="L308" i="3" l="1"/>
  <c r="E309" i="3" s="1"/>
  <c r="W308" i="3"/>
  <c r="AR309" i="3" s="1"/>
  <c r="X308" i="3"/>
  <c r="AL309" i="3" s="1"/>
  <c r="DS309" i="3" s="1"/>
  <c r="AQ308" i="3"/>
  <c r="AT308" i="3" s="1"/>
  <c r="AP309" i="3"/>
  <c r="AV309" i="3" s="1"/>
  <c r="M308" i="3"/>
  <c r="J309" i="3" s="1"/>
  <c r="P309" i="3" s="1"/>
  <c r="I309" i="3"/>
  <c r="O309" i="3" s="1"/>
  <c r="AN308" i="3"/>
  <c r="AK309" i="3"/>
  <c r="BX309" i="3" s="1"/>
  <c r="AO309" i="3"/>
  <c r="AU309" i="3" s="1"/>
  <c r="CL309" i="3"/>
  <c r="DJ309" i="3"/>
  <c r="BP309" i="3"/>
  <c r="K308" i="3" l="1"/>
  <c r="N308" i="3" s="1"/>
  <c r="BY309" i="3"/>
  <c r="CA309" i="3" s="1"/>
  <c r="CU309" i="3"/>
  <c r="F309" i="3"/>
  <c r="CM309" i="3" s="1"/>
  <c r="G309" i="3"/>
  <c r="H308" i="3"/>
  <c r="S309" i="3"/>
  <c r="BQ309" i="3"/>
  <c r="BR309" i="3" s="1"/>
  <c r="BT309" i="3" s="1"/>
  <c r="AS309" i="3"/>
  <c r="DR309" i="3"/>
  <c r="DU309" i="3" s="1"/>
  <c r="R309" i="3"/>
  <c r="CT309" i="3"/>
  <c r="CW309" i="3" s="1"/>
  <c r="AM309" i="3"/>
  <c r="CN309" i="3"/>
  <c r="CO309" i="3"/>
  <c r="BZ309" i="3"/>
  <c r="CB309" i="3" s="1"/>
  <c r="DK309" i="3" l="1"/>
  <c r="DL309" i="3" s="1"/>
  <c r="BS309" i="3"/>
  <c r="BU309" i="3" s="1"/>
  <c r="DM309" i="3"/>
  <c r="T309" i="3"/>
  <c r="Q309" i="3" s="1"/>
  <c r="DT309" i="3"/>
  <c r="DQ309" i="3" s="1"/>
  <c r="DV309" i="3" s="1"/>
  <c r="CV309" i="3"/>
  <c r="CX309" i="3" s="1"/>
  <c r="CZ309" i="3" s="1"/>
  <c r="U309" i="3"/>
  <c r="V309" i="3"/>
  <c r="DI309" i="3"/>
  <c r="DN309" i="3" s="1"/>
  <c r="CD309" i="3"/>
  <c r="CC309" i="3"/>
  <c r="CK309" i="3"/>
  <c r="CP309" i="3" s="1"/>
  <c r="BV309" i="3" l="1"/>
  <c r="CY309" i="3"/>
  <c r="DW309" i="3"/>
  <c r="DX309" i="3"/>
  <c r="X309" i="3"/>
  <c r="W309" i="3"/>
  <c r="DO309" i="3"/>
  <c r="DP309" i="3"/>
  <c r="CQ309" i="3"/>
  <c r="CR309" i="3"/>
  <c r="M309" i="3" l="1"/>
  <c r="AS310" i="3"/>
  <c r="AR310" i="3"/>
  <c r="L309" i="3"/>
  <c r="AP310" i="3"/>
  <c r="F310" i="3"/>
  <c r="J310" i="3"/>
  <c r="AK310" i="3" l="1"/>
  <c r="BX310" i="3" s="1"/>
  <c r="AQ309" i="3"/>
  <c r="AT309" i="3" s="1"/>
  <c r="K309" i="3"/>
  <c r="N309" i="3" s="1"/>
  <c r="I310" i="3"/>
  <c r="O310" i="3" s="1"/>
  <c r="H309" i="3"/>
  <c r="E310" i="3"/>
  <c r="BP310" i="3" s="1"/>
  <c r="AN309" i="3"/>
  <c r="AO310" i="3"/>
  <c r="AM310" i="3" s="1"/>
  <c r="AL310" i="3"/>
  <c r="BY310" i="3" s="1"/>
  <c r="P310" i="3"/>
  <c r="DK310" i="3"/>
  <c r="BQ310" i="3"/>
  <c r="CM310" i="3"/>
  <c r="AV310" i="3"/>
  <c r="G310" i="3" l="1"/>
  <c r="CT310" i="3"/>
  <c r="DR310" i="3"/>
  <c r="R310" i="3"/>
  <c r="DS310" i="3"/>
  <c r="DU310" i="3" s="1"/>
  <c r="CL310" i="3"/>
  <c r="DJ310" i="3"/>
  <c r="DM310" i="3" s="1"/>
  <c r="AU310" i="3"/>
  <c r="CU310" i="3"/>
  <c r="S310" i="3"/>
  <c r="BS310" i="3"/>
  <c r="BR310" i="3"/>
  <c r="BT310" i="3" s="1"/>
  <c r="CA310" i="3"/>
  <c r="BZ310" i="3"/>
  <c r="CB310" i="3" s="1"/>
  <c r="CO310" i="3"/>
  <c r="CN310" i="3"/>
  <c r="CW310" i="3" l="1"/>
  <c r="U310" i="3"/>
  <c r="DT310" i="3"/>
  <c r="DQ310" i="3" s="1"/>
  <c r="DV310" i="3" s="1"/>
  <c r="CV310" i="3"/>
  <c r="CX310" i="3" s="1"/>
  <c r="CZ310" i="3" s="1"/>
  <c r="DL310" i="3"/>
  <c r="T310" i="3"/>
  <c r="Q310" i="3" s="1"/>
  <c r="DI310" i="3"/>
  <c r="DN310" i="3" s="1"/>
  <c r="CD310" i="3"/>
  <c r="CC310" i="3"/>
  <c r="BU310" i="3"/>
  <c r="BV310" i="3"/>
  <c r="CK310" i="3"/>
  <c r="CP310" i="3" s="1"/>
  <c r="CY310" i="3" l="1"/>
  <c r="V310" i="3"/>
  <c r="DX310" i="3"/>
  <c r="DW310" i="3"/>
  <c r="DP310" i="3"/>
  <c r="DO310" i="3"/>
  <c r="CQ310" i="3"/>
  <c r="CR310" i="3"/>
  <c r="M310" i="3" l="1"/>
  <c r="L310" i="3"/>
  <c r="I311" i="3" s="1"/>
  <c r="W310" i="3"/>
  <c r="AR311" i="3" s="1"/>
  <c r="X310" i="3"/>
  <c r="AS311" i="3" s="1"/>
  <c r="K310" i="3"/>
  <c r="N310" i="3" s="1"/>
  <c r="AL311" i="3"/>
  <c r="H310" i="3"/>
  <c r="E311" i="3"/>
  <c r="J311" i="3"/>
  <c r="F311" i="3"/>
  <c r="AQ310" i="3" l="1"/>
  <c r="AO311" i="3"/>
  <c r="AK311" i="3"/>
  <c r="R311" i="3" s="1"/>
  <c r="AP311" i="3"/>
  <c r="AV311" i="3" s="1"/>
  <c r="AT310" i="3"/>
  <c r="AN310" i="3"/>
  <c r="DJ311" i="3"/>
  <c r="CL311" i="3"/>
  <c r="BP311" i="3"/>
  <c r="DK311" i="3"/>
  <c r="CM311" i="3"/>
  <c r="BQ311" i="3"/>
  <c r="S311" i="3"/>
  <c r="AU311" i="3"/>
  <c r="P311" i="3"/>
  <c r="O311" i="3"/>
  <c r="G311" i="3"/>
  <c r="BY311" i="3"/>
  <c r="CU311" i="3"/>
  <c r="DS311" i="3"/>
  <c r="CT311" i="3" l="1"/>
  <c r="AM311" i="3"/>
  <c r="BX311" i="3"/>
  <c r="BZ311" i="3" s="1"/>
  <c r="CB311" i="3" s="1"/>
  <c r="DR311" i="3"/>
  <c r="DT311" i="3" s="1"/>
  <c r="DQ311" i="3" s="1"/>
  <c r="U311" i="3"/>
  <c r="T311" i="3"/>
  <c r="Q311" i="3" s="1"/>
  <c r="CV311" i="3"/>
  <c r="CX311" i="3" s="1"/>
  <c r="CW311" i="3"/>
  <c r="BS311" i="3"/>
  <c r="BR311" i="3"/>
  <c r="BT311" i="3" s="1"/>
  <c r="CN311" i="3"/>
  <c r="CO311" i="3"/>
  <c r="DU311" i="3"/>
  <c r="DL311" i="3"/>
  <c r="DM311" i="3"/>
  <c r="CA311" i="3" l="1"/>
  <c r="CD311" i="3" s="1"/>
  <c r="DV311" i="3"/>
  <c r="V311" i="3"/>
  <c r="DI311" i="3"/>
  <c r="DN311" i="3" s="1"/>
  <c r="BV311" i="3"/>
  <c r="BU311" i="3"/>
  <c r="CZ311" i="3"/>
  <c r="CY311" i="3"/>
  <c r="CK311" i="3"/>
  <c r="CP311" i="3" s="1"/>
  <c r="CC311" i="3" l="1"/>
  <c r="DX311" i="3"/>
  <c r="DW311" i="3"/>
  <c r="X311" i="3"/>
  <c r="W311" i="3"/>
  <c r="DO311" i="3"/>
  <c r="DP311" i="3"/>
  <c r="CR311" i="3"/>
  <c r="CQ311" i="3"/>
  <c r="M311" i="3" l="1"/>
  <c r="AS312" i="3"/>
  <c r="AR312" i="3"/>
  <c r="AL312" i="3"/>
  <c r="L311" i="3"/>
  <c r="E312" i="3" s="1"/>
  <c r="AK312" i="3"/>
  <c r="AO312" i="3"/>
  <c r="F312" i="3"/>
  <c r="J312" i="3"/>
  <c r="AQ311" i="3" l="1"/>
  <c r="AT311" i="3" s="1"/>
  <c r="AN311" i="3"/>
  <c r="AP312" i="3"/>
  <c r="AM312" i="3" s="1"/>
  <c r="K311" i="3"/>
  <c r="N311" i="3" s="1"/>
  <c r="I312" i="3"/>
  <c r="H311" i="3"/>
  <c r="O312" i="3"/>
  <c r="G312" i="3"/>
  <c r="P312" i="3"/>
  <c r="CM312" i="3"/>
  <c r="BQ312" i="3"/>
  <c r="DK312" i="3"/>
  <c r="S312" i="3"/>
  <c r="DJ312" i="3"/>
  <c r="BP312" i="3"/>
  <c r="CL312" i="3"/>
  <c r="R312" i="3"/>
  <c r="DS312" i="3"/>
  <c r="BY312" i="3"/>
  <c r="CU312" i="3"/>
  <c r="AU312" i="3"/>
  <c r="CT312" i="3"/>
  <c r="DR312" i="3"/>
  <c r="BX312" i="3"/>
  <c r="AV312" i="3" l="1"/>
  <c r="U312" i="3"/>
  <c r="DT312" i="3"/>
  <c r="DQ312" i="3" s="1"/>
  <c r="CV312" i="3"/>
  <c r="CX312" i="3" s="1"/>
  <c r="CA312" i="3"/>
  <c r="CN312" i="3"/>
  <c r="CO312" i="3"/>
  <c r="BR312" i="3"/>
  <c r="BT312" i="3" s="1"/>
  <c r="BS312" i="3"/>
  <c r="DM312" i="3"/>
  <c r="DL312" i="3"/>
  <c r="CW312" i="3"/>
  <c r="T312" i="3"/>
  <c r="Q312" i="3" s="1"/>
  <c r="BZ312" i="3"/>
  <c r="DU312" i="3"/>
  <c r="CB312" i="3" l="1"/>
  <c r="CC312" i="3" s="1"/>
  <c r="CZ312" i="3"/>
  <c r="CY312" i="3"/>
  <c r="DV312" i="3"/>
  <c r="V312" i="3"/>
  <c r="DI312" i="3"/>
  <c r="DN312" i="3" s="1"/>
  <c r="CD312" i="3"/>
  <c r="BV312" i="3"/>
  <c r="BU312" i="3"/>
  <c r="CK312" i="3"/>
  <c r="CP312" i="3" s="1"/>
  <c r="DW312" i="3" l="1"/>
  <c r="DX312" i="3"/>
  <c r="X312" i="3"/>
  <c r="W312" i="3"/>
  <c r="DP312" i="3"/>
  <c r="DO312" i="3"/>
  <c r="CQ312" i="3"/>
  <c r="CR312" i="3"/>
  <c r="M312" i="3" s="1"/>
  <c r="L312" i="3" l="1"/>
  <c r="I313" i="3" s="1"/>
  <c r="AS313" i="3"/>
  <c r="AR313" i="3"/>
  <c r="K312" i="3"/>
  <c r="N312" i="3" s="1"/>
  <c r="AP313" i="3"/>
  <c r="H312" i="3"/>
  <c r="E313" i="3"/>
  <c r="F313" i="3"/>
  <c r="J313" i="3"/>
  <c r="P313" i="3" s="1"/>
  <c r="AQ312" i="3" l="1"/>
  <c r="AO313" i="3"/>
  <c r="AU313" i="3" s="1"/>
  <c r="AL313" i="3"/>
  <c r="DS313" i="3" s="1"/>
  <c r="AT312" i="3"/>
  <c r="AK313" i="3"/>
  <c r="CT313" i="3" s="1"/>
  <c r="AN312" i="3"/>
  <c r="CU313" i="3"/>
  <c r="BY313" i="3"/>
  <c r="DJ313" i="3"/>
  <c r="BP313" i="3"/>
  <c r="CL313" i="3"/>
  <c r="AV313" i="3"/>
  <c r="CM313" i="3"/>
  <c r="DK313" i="3"/>
  <c r="BQ313" i="3"/>
  <c r="O313" i="3"/>
  <c r="G313" i="3"/>
  <c r="AM313" i="3" l="1"/>
  <c r="S313" i="3"/>
  <c r="CW313" i="3"/>
  <c r="R313" i="3"/>
  <c r="T313" i="3" s="1"/>
  <c r="Q313" i="3" s="1"/>
  <c r="BX313" i="3"/>
  <c r="BZ313" i="3" s="1"/>
  <c r="CB313" i="3" s="1"/>
  <c r="DR313" i="3"/>
  <c r="DU313" i="3" s="1"/>
  <c r="CV313" i="3"/>
  <c r="CX313" i="3" s="1"/>
  <c r="CZ313" i="3" s="1"/>
  <c r="U313" i="3"/>
  <c r="BR313" i="3"/>
  <c r="BT313" i="3" s="1"/>
  <c r="BS313" i="3"/>
  <c r="CO313" i="3"/>
  <c r="CN313" i="3"/>
  <c r="DL313" i="3"/>
  <c r="DM313" i="3"/>
  <c r="DT313" i="3" l="1"/>
  <c r="DQ313" i="3" s="1"/>
  <c r="DV313" i="3" s="1"/>
  <c r="DX313" i="3" s="1"/>
  <c r="CA313" i="3"/>
  <c r="CC313" i="3" s="1"/>
  <c r="CY313" i="3"/>
  <c r="V313" i="3"/>
  <c r="DI313" i="3"/>
  <c r="DN313" i="3" s="1"/>
  <c r="BV313" i="3"/>
  <c r="BU313" i="3"/>
  <c r="CK313" i="3"/>
  <c r="CP313" i="3" s="1"/>
  <c r="DW313" i="3" l="1"/>
  <c r="CD313" i="3"/>
  <c r="X313" i="3"/>
  <c r="W313" i="3"/>
  <c r="DO313" i="3"/>
  <c r="DP313" i="3"/>
  <c r="CQ313" i="3"/>
  <c r="CR313" i="3"/>
  <c r="M313" i="3" l="1"/>
  <c r="AS314" i="3"/>
  <c r="AR314" i="3"/>
  <c r="L313" i="3"/>
  <c r="AL314" i="3"/>
  <c r="BY314" i="3" s="1"/>
  <c r="J314" i="3"/>
  <c r="F314" i="3"/>
  <c r="AK314" i="3" l="1"/>
  <c r="CT314" i="3" s="1"/>
  <c r="AQ313" i="3"/>
  <c r="K313" i="3"/>
  <c r="N313" i="3" s="1"/>
  <c r="I314" i="3"/>
  <c r="AP314" i="3"/>
  <c r="AV314" i="3" s="1"/>
  <c r="E314" i="3"/>
  <c r="BP314" i="3" s="1"/>
  <c r="H313" i="3"/>
  <c r="CU314" i="3"/>
  <c r="DS314" i="3"/>
  <c r="AO314" i="3"/>
  <c r="AN313" i="3"/>
  <c r="AT313" i="3"/>
  <c r="O314" i="3"/>
  <c r="G314" i="3"/>
  <c r="DK314" i="3"/>
  <c r="BQ314" i="3"/>
  <c r="CM314" i="3"/>
  <c r="S314" i="3"/>
  <c r="P314" i="3"/>
  <c r="DR314" i="3" l="1"/>
  <c r="CV314" i="3"/>
  <c r="CX314" i="3" s="1"/>
  <c r="BX314" i="3"/>
  <c r="CA314" i="3" s="1"/>
  <c r="R314" i="3"/>
  <c r="T314" i="3" s="1"/>
  <c r="Q314" i="3" s="1"/>
  <c r="CL314" i="3"/>
  <c r="CO314" i="3" s="1"/>
  <c r="DJ314" i="3"/>
  <c r="DL314" i="3" s="1"/>
  <c r="CW314" i="3"/>
  <c r="CY314" i="3" s="1"/>
  <c r="DU314" i="3"/>
  <c r="DT314" i="3"/>
  <c r="DQ314" i="3" s="1"/>
  <c r="DV314" i="3" s="1"/>
  <c r="AM314" i="3"/>
  <c r="AU314" i="3"/>
  <c r="BS314" i="3"/>
  <c r="BR314" i="3"/>
  <c r="BT314" i="3" s="1"/>
  <c r="U314" i="3"/>
  <c r="CN314" i="3"/>
  <c r="DM314" i="3" l="1"/>
  <c r="DX314" i="3"/>
  <c r="BZ314" i="3"/>
  <c r="CZ314" i="3"/>
  <c r="V314" i="3"/>
  <c r="DW314" i="3"/>
  <c r="DI314" i="3"/>
  <c r="DN314" i="3" s="1"/>
  <c r="CK314" i="3"/>
  <c r="CP314" i="3" s="1"/>
  <c r="BV314" i="3"/>
  <c r="BU314" i="3"/>
  <c r="CB314" i="3" l="1"/>
  <c r="CD314" i="3" s="1"/>
  <c r="W314" i="3"/>
  <c r="X314" i="3"/>
  <c r="AL315" i="3" s="1"/>
  <c r="DP314" i="3"/>
  <c r="DO314" i="3"/>
  <c r="CR314" i="3"/>
  <c r="M314" i="3" s="1"/>
  <c r="CQ314" i="3"/>
  <c r="AK315" i="3"/>
  <c r="CC314" i="3" l="1"/>
  <c r="AR315" i="3"/>
  <c r="L314" i="3"/>
  <c r="I315" i="3" s="1"/>
  <c r="AS315" i="3"/>
  <c r="AO315" i="3"/>
  <c r="AU315" i="3" s="1"/>
  <c r="AQ314" i="3"/>
  <c r="AT314" i="3" s="1"/>
  <c r="K314" i="3"/>
  <c r="N314" i="3" s="1"/>
  <c r="AN314" i="3"/>
  <c r="AP315" i="3"/>
  <c r="E315" i="3"/>
  <c r="H314" i="3"/>
  <c r="DS315" i="3"/>
  <c r="BY315" i="3"/>
  <c r="CU315" i="3"/>
  <c r="F315" i="3"/>
  <c r="J315" i="3"/>
  <c r="CT315" i="3"/>
  <c r="DR315" i="3"/>
  <c r="BX315" i="3"/>
  <c r="AM315" i="3" l="1"/>
  <c r="AV315" i="3"/>
  <c r="DU315" i="3"/>
  <c r="CV315" i="3"/>
  <c r="CX315" i="3" s="1"/>
  <c r="BZ315" i="3"/>
  <c r="DT315" i="3"/>
  <c r="DQ315" i="3" s="1"/>
  <c r="O315" i="3"/>
  <c r="G315" i="3"/>
  <c r="CW315" i="3"/>
  <c r="P315" i="3"/>
  <c r="CA315" i="3"/>
  <c r="BQ315" i="3"/>
  <c r="DK315" i="3"/>
  <c r="CM315" i="3"/>
  <c r="S315" i="3"/>
  <c r="BP315" i="3"/>
  <c r="CL315" i="3"/>
  <c r="DJ315" i="3"/>
  <c r="R315" i="3"/>
  <c r="CB315" i="3" l="1"/>
  <c r="CC315" i="3" s="1"/>
  <c r="CY315" i="3"/>
  <c r="DV315" i="3"/>
  <c r="DW315" i="3" s="1"/>
  <c r="CD315" i="3"/>
  <c r="DL315" i="3"/>
  <c r="CO315" i="3"/>
  <c r="CZ315" i="3"/>
  <c r="BR315" i="3"/>
  <c r="BT315" i="3" s="1"/>
  <c r="T315" i="3"/>
  <c r="Q315" i="3" s="1"/>
  <c r="DM315" i="3"/>
  <c r="CN315" i="3"/>
  <c r="BS315" i="3"/>
  <c r="U315" i="3"/>
  <c r="DX315" i="3" l="1"/>
  <c r="BV315" i="3"/>
  <c r="V315" i="3"/>
  <c r="DI315" i="3"/>
  <c r="DN315" i="3" s="1"/>
  <c r="CK315" i="3"/>
  <c r="CP315" i="3" s="1"/>
  <c r="BU315" i="3"/>
  <c r="W315" i="3" l="1"/>
  <c r="AR316" i="3" s="1"/>
  <c r="X315" i="3"/>
  <c r="DP315" i="3"/>
  <c r="DO315" i="3"/>
  <c r="AK316" i="3"/>
  <c r="BX316" i="3" s="1"/>
  <c r="CQ315" i="3"/>
  <c r="CR315" i="3"/>
  <c r="M315" i="3" s="1"/>
  <c r="AP316" i="3" l="1"/>
  <c r="AV316" i="3" s="1"/>
  <c r="AS316" i="3"/>
  <c r="AQ315" i="3"/>
  <c r="L315" i="3"/>
  <c r="H315" i="3" s="1"/>
  <c r="AO316" i="3"/>
  <c r="AU316" i="3" s="1"/>
  <c r="AL316" i="3"/>
  <c r="BY316" i="3" s="1"/>
  <c r="CA316" i="3" s="1"/>
  <c r="AT315" i="3"/>
  <c r="AN315" i="3"/>
  <c r="DR316" i="3"/>
  <c r="CT316" i="3"/>
  <c r="F316" i="3"/>
  <c r="J316" i="3"/>
  <c r="E316" i="3" l="1"/>
  <c r="AM316" i="3"/>
  <c r="DS316" i="3"/>
  <c r="DU316" i="3" s="1"/>
  <c r="K315" i="3"/>
  <c r="N315" i="3" s="1"/>
  <c r="I316" i="3"/>
  <c r="CU316" i="3"/>
  <c r="CW316" i="3" s="1"/>
  <c r="BZ316" i="3"/>
  <c r="P316" i="3"/>
  <c r="CM316" i="3"/>
  <c r="DK316" i="3"/>
  <c r="BQ316" i="3"/>
  <c r="S316" i="3"/>
  <c r="O316" i="3"/>
  <c r="G316" i="3"/>
  <c r="DJ316" i="3"/>
  <c r="BP316" i="3"/>
  <c r="CL316" i="3"/>
  <c r="R316" i="3"/>
  <c r="CB316" i="3" l="1"/>
  <c r="CC316" i="3" s="1"/>
  <c r="CV316" i="3"/>
  <c r="CX316" i="3" s="1"/>
  <c r="DT316" i="3"/>
  <c r="DQ316" i="3" s="1"/>
  <c r="DV316" i="3" s="1"/>
  <c r="DX316" i="3" s="1"/>
  <c r="CZ316" i="3"/>
  <c r="CD316" i="3"/>
  <c r="CY316" i="3"/>
  <c r="DM316" i="3"/>
  <c r="DL316" i="3"/>
  <c r="T316" i="3"/>
  <c r="Q316" i="3" s="1"/>
  <c r="U316" i="3"/>
  <c r="CN316" i="3"/>
  <c r="CO316" i="3"/>
  <c r="BS316" i="3"/>
  <c r="BR316" i="3"/>
  <c r="BT316" i="3" s="1"/>
  <c r="DW316" i="3" l="1"/>
  <c r="V316" i="3"/>
  <c r="DI316" i="3"/>
  <c r="DN316" i="3" s="1"/>
  <c r="CK316" i="3"/>
  <c r="CP316" i="3" s="1"/>
  <c r="BU316" i="3"/>
  <c r="BV316" i="3"/>
  <c r="X316" i="3" l="1"/>
  <c r="W316" i="3"/>
  <c r="DP316" i="3"/>
  <c r="DO316" i="3"/>
  <c r="CQ316" i="3"/>
  <c r="CR316" i="3"/>
  <c r="M316" i="3" s="1"/>
  <c r="AP317" i="3"/>
  <c r="L316" i="3" l="1"/>
  <c r="I317" i="3" s="1"/>
  <c r="AL317" i="3"/>
  <c r="DS317" i="3" s="1"/>
  <c r="AS317" i="3"/>
  <c r="AQ316" i="3"/>
  <c r="AR317" i="3"/>
  <c r="K316" i="3"/>
  <c r="N316" i="3" s="1"/>
  <c r="AT316" i="3"/>
  <c r="AK317" i="3"/>
  <c r="BX317" i="3" s="1"/>
  <c r="AO317" i="3"/>
  <c r="AU317" i="3" s="1"/>
  <c r="AN316" i="3"/>
  <c r="F317" i="3"/>
  <c r="J317" i="3"/>
  <c r="BY317" i="3"/>
  <c r="AV317" i="3"/>
  <c r="H316" i="3"/>
  <c r="E317" i="3"/>
  <c r="CU317" i="3" l="1"/>
  <c r="S317" i="3"/>
  <c r="DR317" i="3"/>
  <c r="CT317" i="3"/>
  <c r="CW317" i="3" s="1"/>
  <c r="AM317" i="3"/>
  <c r="DU317" i="3"/>
  <c r="DT317" i="3"/>
  <c r="DQ317" i="3" s="1"/>
  <c r="BP317" i="3"/>
  <c r="CL317" i="3"/>
  <c r="DJ317" i="3"/>
  <c r="R317" i="3"/>
  <c r="O317" i="3"/>
  <c r="G317" i="3"/>
  <c r="CA317" i="3"/>
  <c r="BZ317" i="3"/>
  <c r="CB317" i="3" s="1"/>
  <c r="P317" i="3"/>
  <c r="DK317" i="3"/>
  <c r="CM317" i="3"/>
  <c r="BQ317" i="3"/>
  <c r="CV317" i="3" l="1"/>
  <c r="CX317" i="3" s="1"/>
  <c r="CY317" i="3" s="1"/>
  <c r="DV317" i="3"/>
  <c r="DL317" i="3"/>
  <c r="DM317" i="3"/>
  <c r="CN317" i="3"/>
  <c r="CO317" i="3"/>
  <c r="BR317" i="3"/>
  <c r="BT317" i="3" s="1"/>
  <c r="BS317" i="3"/>
  <c r="T317" i="3"/>
  <c r="Q317" i="3" s="1"/>
  <c r="U317" i="3"/>
  <c r="CC317" i="3"/>
  <c r="CD317" i="3"/>
  <c r="CZ317" i="3" l="1"/>
  <c r="DW317" i="3"/>
  <c r="DX317" i="3"/>
  <c r="V317" i="3"/>
  <c r="DI317" i="3"/>
  <c r="DN317" i="3" s="1"/>
  <c r="CK317" i="3"/>
  <c r="CP317" i="3" s="1"/>
  <c r="BV317" i="3"/>
  <c r="BU317" i="3"/>
  <c r="X317" i="3" l="1"/>
  <c r="AP318" i="3" s="1"/>
  <c r="W317" i="3"/>
  <c r="AQ317" i="3" s="1"/>
  <c r="DO317" i="3"/>
  <c r="DP317" i="3"/>
  <c r="CQ317" i="3"/>
  <c r="CR317" i="3"/>
  <c r="AS318" i="3" l="1"/>
  <c r="AR318" i="3"/>
  <c r="L317" i="3"/>
  <c r="I318" i="3" s="1"/>
  <c r="M317" i="3"/>
  <c r="J318" i="3" s="1"/>
  <c r="AK318" i="3"/>
  <c r="CT318" i="3" s="1"/>
  <c r="AO318" i="3"/>
  <c r="AM318" i="3" s="1"/>
  <c r="AL318" i="3"/>
  <c r="CU318" i="3" s="1"/>
  <c r="AN317" i="3"/>
  <c r="AT317" i="3"/>
  <c r="AV318" i="3"/>
  <c r="E318" i="3" l="1"/>
  <c r="BP318" i="3" s="1"/>
  <c r="H317" i="3"/>
  <c r="K317" i="3"/>
  <c r="N317" i="3" s="1"/>
  <c r="F318" i="3"/>
  <c r="DK318" i="3" s="1"/>
  <c r="BX318" i="3"/>
  <c r="DR318" i="3"/>
  <c r="AU318" i="3"/>
  <c r="DS318" i="3"/>
  <c r="DU318" i="3" s="1"/>
  <c r="BY318" i="3"/>
  <c r="CV318" i="3"/>
  <c r="CX318" i="3" s="1"/>
  <c r="P318" i="3"/>
  <c r="CW318" i="3"/>
  <c r="O318" i="3"/>
  <c r="G318" i="3"/>
  <c r="R318" i="3" l="1"/>
  <c r="S318" i="3"/>
  <c r="CM318" i="3"/>
  <c r="BQ318" i="3"/>
  <c r="BZ318" i="3"/>
  <c r="CB318" i="3" s="1"/>
  <c r="DJ318" i="3"/>
  <c r="DM318" i="3" s="1"/>
  <c r="CL318" i="3"/>
  <c r="CO318" i="3" s="1"/>
  <c r="CA318" i="3"/>
  <c r="CY318" i="3"/>
  <c r="DT318" i="3"/>
  <c r="DQ318" i="3" s="1"/>
  <c r="DV318" i="3" s="1"/>
  <c r="T318" i="3"/>
  <c r="Q318" i="3" s="1"/>
  <c r="U318" i="3"/>
  <c r="CZ318" i="3"/>
  <c r="BR318" i="3"/>
  <c r="BT318" i="3" s="1"/>
  <c r="BS318" i="3"/>
  <c r="CC318" i="3" l="1"/>
  <c r="CD318" i="3"/>
  <c r="CN318" i="3"/>
  <c r="DL318" i="3"/>
  <c r="DI318" i="3" s="1"/>
  <c r="DN318" i="3" s="1"/>
  <c r="DW318" i="3"/>
  <c r="DX318" i="3"/>
  <c r="V318" i="3"/>
  <c r="CK318" i="3"/>
  <c r="CP318" i="3" s="1"/>
  <c r="BV318" i="3"/>
  <c r="BU318" i="3"/>
  <c r="W318" i="3" l="1"/>
  <c r="AR319" i="3" s="1"/>
  <c r="X318" i="3"/>
  <c r="AS319" i="3" s="1"/>
  <c r="DP318" i="3"/>
  <c r="DO318" i="3"/>
  <c r="CQ318" i="3"/>
  <c r="CR318" i="3"/>
  <c r="M318" i="3" s="1"/>
  <c r="AQ318" i="3" l="1"/>
  <c r="L318" i="3"/>
  <c r="AN318" i="3"/>
  <c r="AL319" i="3"/>
  <c r="CU319" i="3" s="1"/>
  <c r="AP319" i="3"/>
  <c r="AV319" i="3" s="1"/>
  <c r="AT318" i="3"/>
  <c r="AO319" i="3"/>
  <c r="AU319" i="3" s="1"/>
  <c r="AK319" i="3"/>
  <c r="J319" i="3"/>
  <c r="F319" i="3"/>
  <c r="E319" i="3"/>
  <c r="H318" i="3"/>
  <c r="BY319" i="3" l="1"/>
  <c r="K318" i="3"/>
  <c r="N318" i="3" s="1"/>
  <c r="I319" i="3"/>
  <c r="O319" i="3" s="1"/>
  <c r="DS319" i="3"/>
  <c r="AM319" i="3"/>
  <c r="BX319" i="3"/>
  <c r="BZ319" i="3" s="1"/>
  <c r="CB319" i="3" s="1"/>
  <c r="CT319" i="3"/>
  <c r="CV319" i="3" s="1"/>
  <c r="CX319" i="3" s="1"/>
  <c r="DR319" i="3"/>
  <c r="DU319" i="3" s="1"/>
  <c r="CL319" i="3"/>
  <c r="DJ319" i="3"/>
  <c r="BP319" i="3"/>
  <c r="R319" i="3"/>
  <c r="BQ319" i="3"/>
  <c r="BR319" i="3" s="1"/>
  <c r="BT319" i="3" s="1"/>
  <c r="DK319" i="3"/>
  <c r="CM319" i="3"/>
  <c r="S319" i="3"/>
  <c r="P319" i="3"/>
  <c r="G319" i="3" l="1"/>
  <c r="CW319" i="3"/>
  <c r="CY319" i="3" s="1"/>
  <c r="DL319" i="3"/>
  <c r="DT319" i="3"/>
  <c r="DQ319" i="3" s="1"/>
  <c r="DV319" i="3" s="1"/>
  <c r="DW319" i="3" s="1"/>
  <c r="CA319" i="3"/>
  <c r="CD319" i="3" s="1"/>
  <c r="CZ319" i="3"/>
  <c r="DI319" i="3"/>
  <c r="DN319" i="3" s="1"/>
  <c r="CN319" i="3"/>
  <c r="CK319" i="3" s="1"/>
  <c r="CP319" i="3" s="1"/>
  <c r="T319" i="3"/>
  <c r="Q319" i="3" s="1"/>
  <c r="U319" i="3"/>
  <c r="BS319" i="3"/>
  <c r="BU319" i="3" s="1"/>
  <c r="DM319" i="3"/>
  <c r="CO319" i="3"/>
  <c r="CC319" i="3" l="1"/>
  <c r="DX319" i="3"/>
  <c r="V319" i="3"/>
  <c r="DP319" i="3"/>
  <c r="DO319" i="3"/>
  <c r="BV319" i="3"/>
  <c r="CQ319" i="3"/>
  <c r="CR319" i="3"/>
  <c r="L319" i="3" l="1"/>
  <c r="I320" i="3" s="1"/>
  <c r="M319" i="3"/>
  <c r="H319" i="3" s="1"/>
  <c r="X319" i="3"/>
  <c r="AL320" i="3" s="1"/>
  <c r="W319" i="3"/>
  <c r="E320" i="3"/>
  <c r="F320" i="3"/>
  <c r="J320" i="3"/>
  <c r="AS320" i="3" l="1"/>
  <c r="AQ319" i="3"/>
  <c r="AR320" i="3"/>
  <c r="K319" i="3"/>
  <c r="N319" i="3" s="1"/>
  <c r="AP320" i="3"/>
  <c r="AV320" i="3" s="1"/>
  <c r="AO320" i="3"/>
  <c r="AU320" i="3" s="1"/>
  <c r="AK320" i="3"/>
  <c r="CT320" i="3" s="1"/>
  <c r="AT319" i="3"/>
  <c r="AN319" i="3"/>
  <c r="O320" i="3"/>
  <c r="G320" i="3"/>
  <c r="P320" i="3"/>
  <c r="BP320" i="3"/>
  <c r="DJ320" i="3"/>
  <c r="CL320" i="3"/>
  <c r="CM320" i="3"/>
  <c r="BQ320" i="3"/>
  <c r="DK320" i="3"/>
  <c r="S320" i="3"/>
  <c r="BY320" i="3"/>
  <c r="DS320" i="3"/>
  <c r="CU320" i="3"/>
  <c r="R320" i="3" l="1"/>
  <c r="AM320" i="3"/>
  <c r="DR320" i="3"/>
  <c r="DT320" i="3" s="1"/>
  <c r="DQ320" i="3" s="1"/>
  <c r="BX320" i="3"/>
  <c r="BZ320" i="3" s="1"/>
  <c r="CB320" i="3" s="1"/>
  <c r="CW320" i="3"/>
  <c r="T320" i="3"/>
  <c r="Q320" i="3" s="1"/>
  <c r="U320" i="3"/>
  <c r="CN320" i="3"/>
  <c r="CO320" i="3"/>
  <c r="DL320" i="3"/>
  <c r="DM320" i="3"/>
  <c r="BR320" i="3"/>
  <c r="BT320" i="3" s="1"/>
  <c r="BS320" i="3"/>
  <c r="CV320" i="3"/>
  <c r="DU320" i="3" l="1"/>
  <c r="CA320" i="3"/>
  <c r="V320" i="3"/>
  <c r="DV320" i="3"/>
  <c r="DW320" i="3" s="1"/>
  <c r="DI320" i="3"/>
  <c r="DN320" i="3" s="1"/>
  <c r="CX320" i="3"/>
  <c r="CZ320" i="3" s="1"/>
  <c r="CC320" i="3"/>
  <c r="CD320" i="3"/>
  <c r="BU320" i="3"/>
  <c r="BV320" i="3"/>
  <c r="CK320" i="3"/>
  <c r="CP320" i="3" s="1"/>
  <c r="W320" i="3" l="1"/>
  <c r="X320" i="3"/>
  <c r="DX320" i="3"/>
  <c r="CY320" i="3"/>
  <c r="AR321" i="3" s="1"/>
  <c r="DP320" i="3"/>
  <c r="DO320" i="3"/>
  <c r="CQ320" i="3"/>
  <c r="CR320" i="3"/>
  <c r="M320" i="3" s="1"/>
  <c r="AS321" i="3" l="1"/>
  <c r="L320" i="3"/>
  <c r="H320" i="3" s="1"/>
  <c r="AK321" i="3"/>
  <c r="BX321" i="3" s="1"/>
  <c r="AQ320" i="3"/>
  <c r="AT320" i="3" s="1"/>
  <c r="AL321" i="3"/>
  <c r="BY321" i="3" s="1"/>
  <c r="AP321" i="3"/>
  <c r="AV321" i="3" s="1"/>
  <c r="AO321" i="3"/>
  <c r="AU321" i="3" s="1"/>
  <c r="F321" i="3"/>
  <c r="J321" i="3"/>
  <c r="DR321" i="3" l="1"/>
  <c r="CT321" i="3"/>
  <c r="K320" i="3"/>
  <c r="N320" i="3" s="1"/>
  <c r="I321" i="3"/>
  <c r="O321" i="3" s="1"/>
  <c r="AN320" i="3"/>
  <c r="CU321" i="3"/>
  <c r="CV321" i="3" s="1"/>
  <c r="CX321" i="3" s="1"/>
  <c r="DS321" i="3"/>
  <c r="DT321" i="3" s="1"/>
  <c r="DQ321" i="3" s="1"/>
  <c r="G321" i="3"/>
  <c r="E321" i="3"/>
  <c r="CL321" i="3" s="1"/>
  <c r="AM321" i="3"/>
  <c r="BZ321" i="3"/>
  <c r="CB321" i="3" s="1"/>
  <c r="P321" i="3"/>
  <c r="CM321" i="3"/>
  <c r="DK321" i="3"/>
  <c r="BQ321" i="3"/>
  <c r="S321" i="3"/>
  <c r="CA321" i="3"/>
  <c r="CW321" i="3" l="1"/>
  <c r="CZ321" i="3" s="1"/>
  <c r="DU321" i="3"/>
  <c r="BP321" i="3"/>
  <c r="BS321" i="3" s="1"/>
  <c r="R321" i="3"/>
  <c r="U321" i="3" s="1"/>
  <c r="DJ321" i="3"/>
  <c r="DM321" i="3" s="1"/>
  <c r="DV321" i="3"/>
  <c r="CD321" i="3"/>
  <c r="CC321" i="3"/>
  <c r="CO321" i="3"/>
  <c r="CN321" i="3"/>
  <c r="CY321" i="3" l="1"/>
  <c r="BR321" i="3"/>
  <c r="BT321" i="3" s="1"/>
  <c r="BV321" i="3" s="1"/>
  <c r="T321" i="3"/>
  <c r="Q321" i="3" s="1"/>
  <c r="DL321" i="3"/>
  <c r="DX321" i="3"/>
  <c r="DW321" i="3"/>
  <c r="DI321" i="3"/>
  <c r="DN321" i="3" s="1"/>
  <c r="CK321" i="3"/>
  <c r="CP321" i="3" s="1"/>
  <c r="V321" i="3" l="1"/>
  <c r="BU321" i="3"/>
  <c r="DO321" i="3"/>
  <c r="DP321" i="3"/>
  <c r="CQ321" i="3"/>
  <c r="CR321" i="3"/>
  <c r="M321" i="3" l="1"/>
  <c r="X321" i="3"/>
  <c r="AL322" i="3" s="1"/>
  <c r="BY322" i="3" s="1"/>
  <c r="W321" i="3"/>
  <c r="AQ321" i="3" s="1"/>
  <c r="AT321" i="3" s="1"/>
  <c r="AP322" i="3"/>
  <c r="AV322" i="3" s="1"/>
  <c r="AR322" i="3"/>
  <c r="L321" i="3"/>
  <c r="I322" i="3" s="1"/>
  <c r="AN321" i="3"/>
  <c r="AK322" i="3"/>
  <c r="BX322" i="3" s="1"/>
  <c r="AO322" i="3"/>
  <c r="J322" i="3"/>
  <c r="F322" i="3"/>
  <c r="DS322" i="3"/>
  <c r="CU322" i="3"/>
  <c r="AS322" i="3" l="1"/>
  <c r="K321" i="3"/>
  <c r="N321" i="3" s="1"/>
  <c r="E322" i="3"/>
  <c r="CL322" i="3" s="1"/>
  <c r="H321" i="3"/>
  <c r="AM322" i="3"/>
  <c r="AU322" i="3"/>
  <c r="CT322" i="3"/>
  <c r="CV322" i="3" s="1"/>
  <c r="CX322" i="3" s="1"/>
  <c r="DR322" i="3"/>
  <c r="DU322" i="3" s="1"/>
  <c r="BZ322" i="3"/>
  <c r="CB322" i="3" s="1"/>
  <c r="CA322" i="3"/>
  <c r="DK322" i="3"/>
  <c r="CM322" i="3"/>
  <c r="BQ322" i="3"/>
  <c r="S322" i="3"/>
  <c r="O322" i="3"/>
  <c r="G322" i="3"/>
  <c r="P322" i="3"/>
  <c r="R322" i="3" l="1"/>
  <c r="BP322" i="3"/>
  <c r="DJ322" i="3"/>
  <c r="DL322" i="3" s="1"/>
  <c r="CW322" i="3"/>
  <c r="CY322" i="3" s="1"/>
  <c r="DT322" i="3"/>
  <c r="DQ322" i="3" s="1"/>
  <c r="DV322" i="3" s="1"/>
  <c r="CD322" i="3"/>
  <c r="BS322" i="3"/>
  <c r="BR322" i="3"/>
  <c r="BT322" i="3" s="1"/>
  <c r="CO322" i="3"/>
  <c r="CN322" i="3"/>
  <c r="T322" i="3"/>
  <c r="Q322" i="3" s="1"/>
  <c r="U322" i="3"/>
  <c r="CC322" i="3"/>
  <c r="CZ322" i="3" l="1"/>
  <c r="DM322" i="3"/>
  <c r="DX322" i="3"/>
  <c r="DW322" i="3"/>
  <c r="V322" i="3"/>
  <c r="DI322" i="3"/>
  <c r="DN322" i="3" s="1"/>
  <c r="CK322" i="3"/>
  <c r="CP322" i="3" s="1"/>
  <c r="BV322" i="3"/>
  <c r="BU322" i="3"/>
  <c r="W322" i="3" l="1"/>
  <c r="AR323" i="3" s="1"/>
  <c r="X322" i="3"/>
  <c r="AN322" i="3" s="1"/>
  <c r="DP322" i="3"/>
  <c r="DO322" i="3"/>
  <c r="CQ322" i="3"/>
  <c r="CR322" i="3"/>
  <c r="AK323" i="3"/>
  <c r="M322" i="3" l="1"/>
  <c r="L322" i="3"/>
  <c r="I323" i="3" s="1"/>
  <c r="AS323" i="3"/>
  <c r="AO323" i="3"/>
  <c r="AU323" i="3" s="1"/>
  <c r="AQ322" i="3"/>
  <c r="AT322" i="3" s="1"/>
  <c r="K322" i="3"/>
  <c r="N322" i="3" s="1"/>
  <c r="AL323" i="3"/>
  <c r="BY323" i="3" s="1"/>
  <c r="AP323" i="3"/>
  <c r="AV323" i="3" s="1"/>
  <c r="F323" i="3"/>
  <c r="J323" i="3"/>
  <c r="CT323" i="3"/>
  <c r="DR323" i="3"/>
  <c r="BX323" i="3"/>
  <c r="H322" i="3"/>
  <c r="E323" i="3"/>
  <c r="AM323" i="3" l="1"/>
  <c r="DS323" i="3"/>
  <c r="DU323" i="3" s="1"/>
  <c r="CU323" i="3"/>
  <c r="BZ323" i="3"/>
  <c r="CB323" i="3" s="1"/>
  <c r="CA323" i="3"/>
  <c r="CW323" i="3"/>
  <c r="CV323" i="3"/>
  <c r="CX323" i="3" s="1"/>
  <c r="BP323" i="3"/>
  <c r="CL323" i="3"/>
  <c r="DJ323" i="3"/>
  <c r="R323" i="3"/>
  <c r="P323" i="3"/>
  <c r="O323" i="3"/>
  <c r="G323" i="3"/>
  <c r="CM323" i="3"/>
  <c r="BQ323" i="3"/>
  <c r="DK323" i="3"/>
  <c r="S323" i="3"/>
  <c r="DT323" i="3" l="1"/>
  <c r="DQ323" i="3" s="1"/>
  <c r="DV323" i="3" s="1"/>
  <c r="CO323" i="3"/>
  <c r="CN323" i="3"/>
  <c r="BS323" i="3"/>
  <c r="BR323" i="3"/>
  <c r="BT323" i="3" s="1"/>
  <c r="CY323" i="3"/>
  <c r="CZ323" i="3"/>
  <c r="T323" i="3"/>
  <c r="Q323" i="3" s="1"/>
  <c r="U323" i="3"/>
  <c r="DL323" i="3"/>
  <c r="DM323" i="3"/>
  <c r="CC323" i="3"/>
  <c r="CD323" i="3"/>
  <c r="DW323" i="3" l="1"/>
  <c r="DX323" i="3"/>
  <c r="V323" i="3"/>
  <c r="DI323" i="3"/>
  <c r="DN323" i="3" s="1"/>
  <c r="BU323" i="3"/>
  <c r="BV323" i="3"/>
  <c r="CK323" i="3"/>
  <c r="CP323" i="3" s="1"/>
  <c r="X323" i="3" l="1"/>
  <c r="AP324" i="3" s="1"/>
  <c r="W323" i="3"/>
  <c r="DP323" i="3"/>
  <c r="DO323" i="3"/>
  <c r="CQ323" i="3"/>
  <c r="CR323" i="3"/>
  <c r="AS324" i="3" l="1"/>
  <c r="AQ323" i="3"/>
  <c r="AT323" i="3" s="1"/>
  <c r="AR324" i="3"/>
  <c r="M323" i="3"/>
  <c r="F324" i="3" s="1"/>
  <c r="L323" i="3"/>
  <c r="I324" i="3" s="1"/>
  <c r="AL324" i="3"/>
  <c r="DS324" i="3" s="1"/>
  <c r="AN323" i="3"/>
  <c r="AO324" i="3"/>
  <c r="AU324" i="3" s="1"/>
  <c r="AK324" i="3"/>
  <c r="CT324" i="3" s="1"/>
  <c r="AV324" i="3"/>
  <c r="BY324" i="3" l="1"/>
  <c r="CU324" i="3"/>
  <c r="CW324" i="3" s="1"/>
  <c r="H323" i="3"/>
  <c r="J324" i="3"/>
  <c r="G324" i="3" s="1"/>
  <c r="E324" i="3"/>
  <c r="R324" i="3" s="1"/>
  <c r="K323" i="3"/>
  <c r="N323" i="3" s="1"/>
  <c r="BX324" i="3"/>
  <c r="CA324" i="3" s="1"/>
  <c r="DR324" i="3"/>
  <c r="DT324" i="3" s="1"/>
  <c r="DQ324" i="3" s="1"/>
  <c r="AM324" i="3"/>
  <c r="O324" i="3"/>
  <c r="CM324" i="3"/>
  <c r="DK324" i="3"/>
  <c r="BQ324" i="3"/>
  <c r="S324" i="3"/>
  <c r="CL324" i="3" l="1"/>
  <c r="P324" i="3"/>
  <c r="BP324" i="3"/>
  <c r="DJ324" i="3"/>
  <c r="DL324" i="3" s="1"/>
  <c r="CV324" i="3"/>
  <c r="CX324" i="3" s="1"/>
  <c r="CZ324" i="3" s="1"/>
  <c r="BZ324" i="3"/>
  <c r="DU324" i="3"/>
  <c r="DV324" i="3"/>
  <c r="CO324" i="3"/>
  <c r="CN324" i="3"/>
  <c r="T324" i="3"/>
  <c r="Q324" i="3" s="1"/>
  <c r="U324" i="3"/>
  <c r="BS324" i="3"/>
  <c r="BR324" i="3"/>
  <c r="BT324" i="3" s="1"/>
  <c r="CB324" i="3" l="1"/>
  <c r="CD324" i="3" s="1"/>
  <c r="DM324" i="3"/>
  <c r="CC324" i="3"/>
  <c r="CY324" i="3"/>
  <c r="DX324" i="3"/>
  <c r="DW324" i="3"/>
  <c r="V324" i="3"/>
  <c r="DI324" i="3"/>
  <c r="DN324" i="3" s="1"/>
  <c r="BV324" i="3"/>
  <c r="BU324" i="3"/>
  <c r="CK324" i="3"/>
  <c r="CP324" i="3" s="1"/>
  <c r="W324" i="3" l="1"/>
  <c r="X324" i="3"/>
  <c r="AP325" i="3" s="1"/>
  <c r="DP324" i="3"/>
  <c r="DO324" i="3"/>
  <c r="CR324" i="3"/>
  <c r="M324" i="3" s="1"/>
  <c r="CQ324" i="3"/>
  <c r="L324" i="3" l="1"/>
  <c r="I325" i="3" s="1"/>
  <c r="AS325" i="3"/>
  <c r="AQ324" i="3"/>
  <c r="AT324" i="3" s="1"/>
  <c r="AR325" i="3"/>
  <c r="K324" i="3"/>
  <c r="N324" i="3" s="1"/>
  <c r="AO325" i="3"/>
  <c r="AU325" i="3" s="1"/>
  <c r="AK325" i="3"/>
  <c r="BX325" i="3" s="1"/>
  <c r="AL325" i="3"/>
  <c r="CU325" i="3" s="1"/>
  <c r="AN324" i="3"/>
  <c r="E325" i="3"/>
  <c r="AV325" i="3"/>
  <c r="F325" i="3"/>
  <c r="J325" i="3"/>
  <c r="AM325" i="3" l="1"/>
  <c r="H324" i="3"/>
  <c r="DS325" i="3"/>
  <c r="BY325" i="3"/>
  <c r="DR325" i="3"/>
  <c r="DU325" i="3" s="1"/>
  <c r="CT325" i="3"/>
  <c r="CW325" i="3" s="1"/>
  <c r="BZ325" i="3"/>
  <c r="CB325" i="3" s="1"/>
  <c r="CA325" i="3"/>
  <c r="O325" i="3"/>
  <c r="G325" i="3"/>
  <c r="P325" i="3"/>
  <c r="CL325" i="3"/>
  <c r="DJ325" i="3"/>
  <c r="BP325" i="3"/>
  <c r="R325" i="3"/>
  <c r="DT325" i="3"/>
  <c r="DQ325" i="3" s="1"/>
  <c r="DK325" i="3"/>
  <c r="CM325" i="3"/>
  <c r="BQ325" i="3"/>
  <c r="S325" i="3"/>
  <c r="CV325" i="3" l="1"/>
  <c r="CX325" i="3" s="1"/>
  <c r="CZ325" i="3" s="1"/>
  <c r="DV325" i="3"/>
  <c r="BS325" i="3"/>
  <c r="BR325" i="3"/>
  <c r="BT325" i="3" s="1"/>
  <c r="DM325" i="3"/>
  <c r="DL325" i="3"/>
  <c r="CO325" i="3"/>
  <c r="CN325" i="3"/>
  <c r="U325" i="3"/>
  <c r="T325" i="3"/>
  <c r="Q325" i="3" s="1"/>
  <c r="CD325" i="3"/>
  <c r="CC325" i="3"/>
  <c r="CY325" i="3" l="1"/>
  <c r="DW325" i="3"/>
  <c r="DX325" i="3"/>
  <c r="V325" i="3"/>
  <c r="DI325" i="3"/>
  <c r="DN325" i="3" s="1"/>
  <c r="BV325" i="3"/>
  <c r="BU325" i="3"/>
  <c r="CK325" i="3"/>
  <c r="CP325" i="3" s="1"/>
  <c r="X325" i="3" l="1"/>
  <c r="AP326" i="3" s="1"/>
  <c r="W325" i="3"/>
  <c r="AQ325" i="3" s="1"/>
  <c r="DP325" i="3"/>
  <c r="DO325" i="3"/>
  <c r="CQ325" i="3"/>
  <c r="CR325" i="3"/>
  <c r="M325" i="3" s="1"/>
  <c r="AS326" i="3" l="1"/>
  <c r="AR326" i="3"/>
  <c r="L325" i="3"/>
  <c r="I326" i="3" s="1"/>
  <c r="AL326" i="3"/>
  <c r="CU326" i="3" s="1"/>
  <c r="AT325" i="3"/>
  <c r="AO326" i="3"/>
  <c r="AM326" i="3" s="1"/>
  <c r="AK326" i="3"/>
  <c r="BX326" i="3" s="1"/>
  <c r="AN325" i="3"/>
  <c r="AV326" i="3"/>
  <c r="J326" i="3"/>
  <c r="F326" i="3"/>
  <c r="E326" i="3" l="1"/>
  <c r="K325" i="3"/>
  <c r="N325" i="3" s="1"/>
  <c r="CT326" i="3"/>
  <c r="BY326" i="3"/>
  <c r="CA326" i="3" s="1"/>
  <c r="DS326" i="3"/>
  <c r="DR326" i="3"/>
  <c r="H325" i="3"/>
  <c r="AU326" i="3"/>
  <c r="DK326" i="3"/>
  <c r="CM326" i="3"/>
  <c r="BQ326" i="3"/>
  <c r="S326" i="3"/>
  <c r="O326" i="3"/>
  <c r="G326" i="3"/>
  <c r="P326" i="3"/>
  <c r="BZ326" i="3"/>
  <c r="CB326" i="3" s="1"/>
  <c r="DJ326" i="3"/>
  <c r="CL326" i="3"/>
  <c r="BP326" i="3"/>
  <c r="R326" i="3"/>
  <c r="CW326" i="3"/>
  <c r="CV326" i="3"/>
  <c r="CX326" i="3" s="1"/>
  <c r="DT326" i="3" l="1"/>
  <c r="DQ326" i="3" s="1"/>
  <c r="BS326" i="3"/>
  <c r="DU326" i="3"/>
  <c r="DM326" i="3"/>
  <c r="CO326" i="3"/>
  <c r="DV326" i="3"/>
  <c r="CZ326" i="3"/>
  <c r="CY326" i="3"/>
  <c r="CC326" i="3"/>
  <c r="CD326" i="3"/>
  <c r="BR326" i="3"/>
  <c r="BT326" i="3" s="1"/>
  <c r="BV326" i="3" s="1"/>
  <c r="CN326" i="3"/>
  <c r="U326" i="3"/>
  <c r="T326" i="3"/>
  <c r="Q326" i="3" s="1"/>
  <c r="DL326" i="3"/>
  <c r="DX326" i="3" l="1"/>
  <c r="DW326" i="3"/>
  <c r="V326" i="3"/>
  <c r="DI326" i="3"/>
  <c r="DN326" i="3" s="1"/>
  <c r="CK326" i="3"/>
  <c r="CP326" i="3" s="1"/>
  <c r="BU326" i="3"/>
  <c r="W326" i="3" l="1"/>
  <c r="AR327" i="3" s="1"/>
  <c r="X326" i="3"/>
  <c r="AP327" i="3" s="1"/>
  <c r="DP326" i="3"/>
  <c r="DO326" i="3"/>
  <c r="CR326" i="3"/>
  <c r="CQ326" i="3"/>
  <c r="L326" i="3" l="1"/>
  <c r="I327" i="3" s="1"/>
  <c r="AS327" i="3"/>
  <c r="AO327" i="3"/>
  <c r="AU327" i="3" s="1"/>
  <c r="AQ326" i="3"/>
  <c r="AT326" i="3" s="1"/>
  <c r="M326" i="3"/>
  <c r="H326" i="3" s="1"/>
  <c r="AK327" i="3"/>
  <c r="DR327" i="3" s="1"/>
  <c r="AN326" i="3"/>
  <c r="AL327" i="3"/>
  <c r="DS327" i="3" s="1"/>
  <c r="E327" i="3"/>
  <c r="AV327" i="3"/>
  <c r="K326" i="3" l="1"/>
  <c r="N326" i="3" s="1"/>
  <c r="J327" i="3"/>
  <c r="P327" i="3" s="1"/>
  <c r="F327" i="3"/>
  <c r="DK327" i="3" s="1"/>
  <c r="AM327" i="3"/>
  <c r="CT327" i="3"/>
  <c r="BX327" i="3"/>
  <c r="BY327" i="3"/>
  <c r="CU327" i="3"/>
  <c r="CW327" i="3" s="1"/>
  <c r="O327" i="3"/>
  <c r="DT327" i="3"/>
  <c r="DQ327" i="3" s="1"/>
  <c r="DU327" i="3"/>
  <c r="BP327" i="3"/>
  <c r="CL327" i="3"/>
  <c r="DJ327" i="3"/>
  <c r="R327" i="3"/>
  <c r="G327" i="3" l="1"/>
  <c r="S327" i="3"/>
  <c r="BQ327" i="3"/>
  <c r="CM327" i="3"/>
  <c r="CN327" i="3" s="1"/>
  <c r="BZ327" i="3"/>
  <c r="CB327" i="3" s="1"/>
  <c r="CA327" i="3"/>
  <c r="CV327" i="3"/>
  <c r="CX327" i="3" s="1"/>
  <c r="CY327" i="3" s="1"/>
  <c r="DV327" i="3"/>
  <c r="DM327" i="3"/>
  <c r="DL327" i="3"/>
  <c r="T327" i="3"/>
  <c r="Q327" i="3" s="1"/>
  <c r="U327" i="3"/>
  <c r="BR327" i="3"/>
  <c r="BT327" i="3" s="1"/>
  <c r="BS327" i="3"/>
  <c r="CO327" i="3"/>
  <c r="CC327" i="3" l="1"/>
  <c r="CD327" i="3"/>
  <c r="CZ327" i="3"/>
  <c r="DW327" i="3"/>
  <c r="DX327" i="3"/>
  <c r="V327" i="3"/>
  <c r="DI327" i="3"/>
  <c r="DN327" i="3" s="1"/>
  <c r="BU327" i="3"/>
  <c r="BV327" i="3"/>
  <c r="CK327" i="3"/>
  <c r="CP327" i="3" s="1"/>
  <c r="W327" i="3" l="1"/>
  <c r="X327" i="3"/>
  <c r="AS328" i="3" s="1"/>
  <c r="DP327" i="3"/>
  <c r="DO327" i="3"/>
  <c r="CQ327" i="3"/>
  <c r="CR327" i="3"/>
  <c r="M327" i="3" s="1"/>
  <c r="AQ327" i="3" l="1"/>
  <c r="AR328" i="3"/>
  <c r="L327" i="3"/>
  <c r="AO328" i="3"/>
  <c r="AU328" i="3" s="1"/>
  <c r="AK328" i="3"/>
  <c r="DR328" i="3" s="1"/>
  <c r="AT327" i="3"/>
  <c r="AN327" i="3"/>
  <c r="AL328" i="3"/>
  <c r="DS328" i="3" s="1"/>
  <c r="AP328" i="3"/>
  <c r="J328" i="3"/>
  <c r="F328" i="3"/>
  <c r="H327" i="3"/>
  <c r="E328" i="3"/>
  <c r="K327" i="3" l="1"/>
  <c r="N327" i="3" s="1"/>
  <c r="I328" i="3"/>
  <c r="O328" i="3" s="1"/>
  <c r="AM328" i="3"/>
  <c r="CT328" i="3"/>
  <c r="BX328" i="3"/>
  <c r="CU328" i="3"/>
  <c r="CV328" i="3" s="1"/>
  <c r="BY328" i="3"/>
  <c r="CA328" i="3" s="1"/>
  <c r="AV328" i="3"/>
  <c r="DT328" i="3"/>
  <c r="DQ328" i="3" s="1"/>
  <c r="DU328" i="3"/>
  <c r="BQ328" i="3"/>
  <c r="DK328" i="3"/>
  <c r="CM328" i="3"/>
  <c r="S328" i="3"/>
  <c r="BP328" i="3"/>
  <c r="DJ328" i="3"/>
  <c r="CL328" i="3"/>
  <c r="R328" i="3"/>
  <c r="P328" i="3"/>
  <c r="G328" i="3" l="1"/>
  <c r="BZ328" i="3"/>
  <c r="CW328" i="3"/>
  <c r="DV328" i="3"/>
  <c r="CX328" i="3"/>
  <c r="CY328" i="3" s="1"/>
  <c r="T328" i="3"/>
  <c r="Q328" i="3" s="1"/>
  <c r="U328" i="3"/>
  <c r="CN328" i="3"/>
  <c r="CO328" i="3"/>
  <c r="BS328" i="3"/>
  <c r="BR328" i="3"/>
  <c r="BT328" i="3" s="1"/>
  <c r="DM328" i="3"/>
  <c r="DL328" i="3"/>
  <c r="CB328" i="3" l="1"/>
  <c r="CC328" i="3" s="1"/>
  <c r="DW328" i="3"/>
  <c r="DX328" i="3"/>
  <c r="V328" i="3"/>
  <c r="DI328" i="3"/>
  <c r="DN328" i="3" s="1"/>
  <c r="CZ328" i="3"/>
  <c r="CK328" i="3"/>
  <c r="CP328" i="3" s="1"/>
  <c r="BV328" i="3"/>
  <c r="BU328" i="3"/>
  <c r="CD328" i="3" l="1"/>
  <c r="W328" i="3"/>
  <c r="AR329" i="3" s="1"/>
  <c r="X328" i="3"/>
  <c r="AP329" i="3" s="1"/>
  <c r="DP328" i="3"/>
  <c r="DO328" i="3"/>
  <c r="AK329" i="3"/>
  <c r="AO329" i="3"/>
  <c r="CR328" i="3"/>
  <c r="M328" i="3" s="1"/>
  <c r="CQ328" i="3"/>
  <c r="AS329" i="3" l="1"/>
  <c r="AQ328" i="3"/>
  <c r="AT328" i="3" s="1"/>
  <c r="L328" i="3"/>
  <c r="AN328" i="3"/>
  <c r="AL329" i="3"/>
  <c r="CU329" i="3" s="1"/>
  <c r="H328" i="3"/>
  <c r="E329" i="3"/>
  <c r="AM329" i="3"/>
  <c r="AU329" i="3"/>
  <c r="AV329" i="3"/>
  <c r="J329" i="3"/>
  <c r="F329" i="3"/>
  <c r="BX329" i="3"/>
  <c r="CT329" i="3"/>
  <c r="DR329" i="3"/>
  <c r="K328" i="3" l="1"/>
  <c r="N328" i="3" s="1"/>
  <c r="I329" i="3"/>
  <c r="G329" i="3" s="1"/>
  <c r="DS329" i="3"/>
  <c r="BY329" i="3"/>
  <c r="BZ329" i="3" s="1"/>
  <c r="CB329" i="3" s="1"/>
  <c r="CL329" i="3"/>
  <c r="DJ329" i="3"/>
  <c r="BP329" i="3"/>
  <c r="BR329" i="3" s="1"/>
  <c r="BT329" i="3" s="1"/>
  <c r="R329" i="3"/>
  <c r="DK329" i="3"/>
  <c r="CM329" i="3"/>
  <c r="BQ329" i="3"/>
  <c r="S329" i="3"/>
  <c r="DT329" i="3"/>
  <c r="DQ329" i="3" s="1"/>
  <c r="DU329" i="3"/>
  <c r="P329" i="3"/>
  <c r="CV329" i="3"/>
  <c r="CX329" i="3" s="1"/>
  <c r="CW329" i="3"/>
  <c r="O329" i="3"/>
  <c r="CA329" i="3" l="1"/>
  <c r="CC329" i="3" s="1"/>
  <c r="DL329" i="3"/>
  <c r="DV329" i="3"/>
  <c r="DI329" i="3"/>
  <c r="DN329" i="3" s="1"/>
  <c r="CN329" i="3"/>
  <c r="CK329" i="3" s="1"/>
  <c r="CP329" i="3" s="1"/>
  <c r="T329" i="3"/>
  <c r="Q329" i="3" s="1"/>
  <c r="U329" i="3"/>
  <c r="DM329" i="3"/>
  <c r="BS329" i="3"/>
  <c r="BU329" i="3" s="1"/>
  <c r="CZ329" i="3"/>
  <c r="CY329" i="3"/>
  <c r="CO329" i="3"/>
  <c r="CD329" i="3" l="1"/>
  <c r="BV329" i="3"/>
  <c r="DX329" i="3"/>
  <c r="DW329" i="3"/>
  <c r="V329" i="3"/>
  <c r="DO329" i="3"/>
  <c r="CR329" i="3"/>
  <c r="CQ329" i="3"/>
  <c r="DP329" i="3"/>
  <c r="L329" i="3" l="1"/>
  <c r="I330" i="3" s="1"/>
  <c r="M329" i="3"/>
  <c r="K329" i="3" s="1"/>
  <c r="N329" i="3" s="1"/>
  <c r="X329" i="3"/>
  <c r="AL330" i="3" s="1"/>
  <c r="W329" i="3"/>
  <c r="E330" i="3"/>
  <c r="J330" i="3" l="1"/>
  <c r="H329" i="3"/>
  <c r="F330" i="3"/>
  <c r="AS330" i="3"/>
  <c r="AQ329" i="3"/>
  <c r="AR330" i="3"/>
  <c r="AP330" i="3"/>
  <c r="AV330" i="3" s="1"/>
  <c r="AT329" i="3"/>
  <c r="AO330" i="3"/>
  <c r="AK330" i="3"/>
  <c r="DR330" i="3" s="1"/>
  <c r="AN329" i="3"/>
  <c r="P330" i="3"/>
  <c r="BP330" i="3"/>
  <c r="CL330" i="3"/>
  <c r="DJ330" i="3"/>
  <c r="O330" i="3"/>
  <c r="G330" i="3"/>
  <c r="AU330" i="3"/>
  <c r="DK330" i="3"/>
  <c r="BQ330" i="3"/>
  <c r="CM330" i="3"/>
  <c r="S330" i="3"/>
  <c r="CU330" i="3"/>
  <c r="DS330" i="3"/>
  <c r="BY330" i="3"/>
  <c r="AM330" i="3" l="1"/>
  <c r="BX330" i="3"/>
  <c r="CT330" i="3"/>
  <c r="CV330" i="3" s="1"/>
  <c r="CX330" i="3" s="1"/>
  <c r="CN330" i="3"/>
  <c r="CK330" i="3" s="1"/>
  <c r="BS330" i="3"/>
  <c r="R330" i="3"/>
  <c r="T330" i="3" s="1"/>
  <c r="Q330" i="3" s="1"/>
  <c r="DM330" i="3"/>
  <c r="DL330" i="3"/>
  <c r="CO330" i="3"/>
  <c r="BR330" i="3"/>
  <c r="BT330" i="3" s="1"/>
  <c r="DT330" i="3"/>
  <c r="DQ330" i="3" s="1"/>
  <c r="DU330" i="3"/>
  <c r="BZ330" i="3"/>
  <c r="CB330" i="3" s="1"/>
  <c r="CA330" i="3"/>
  <c r="CW330" i="3" l="1"/>
  <c r="U330" i="3"/>
  <c r="DV330" i="3"/>
  <c r="V330" i="3"/>
  <c r="DI330" i="3"/>
  <c r="DN330" i="3" s="1"/>
  <c r="CC330" i="3"/>
  <c r="CP330" i="3"/>
  <c r="CR330" i="3" s="1"/>
  <c r="CZ330" i="3"/>
  <c r="CY330" i="3"/>
  <c r="BV330" i="3"/>
  <c r="BU330" i="3"/>
  <c r="CD330" i="3"/>
  <c r="DX330" i="3" l="1"/>
  <c r="DW330" i="3"/>
  <c r="W330" i="3"/>
  <c r="X330" i="3"/>
  <c r="DO330" i="3"/>
  <c r="DP330" i="3"/>
  <c r="CQ330" i="3"/>
  <c r="L330" i="3" l="1"/>
  <c r="I331" i="3" s="1"/>
  <c r="AS331" i="3"/>
  <c r="AR331" i="3"/>
  <c r="M330" i="3"/>
  <c r="AL331" i="3"/>
  <c r="CU331" i="3" s="1"/>
  <c r="AP331" i="3"/>
  <c r="AV331" i="3" s="1"/>
  <c r="AK331" i="3"/>
  <c r="CT331" i="3" s="1"/>
  <c r="E331" i="3" l="1"/>
  <c r="K330" i="3"/>
  <c r="N330" i="3" s="1"/>
  <c r="AQ330" i="3"/>
  <c r="AT330" i="3" s="1"/>
  <c r="DS331" i="3"/>
  <c r="H330" i="3"/>
  <c r="J331" i="3"/>
  <c r="P331" i="3" s="1"/>
  <c r="F331" i="3"/>
  <c r="DK331" i="3" s="1"/>
  <c r="BY331" i="3"/>
  <c r="AN330" i="3"/>
  <c r="AO331" i="3"/>
  <c r="DR331" i="3"/>
  <c r="BX331" i="3"/>
  <c r="BP331" i="3"/>
  <c r="DJ331" i="3"/>
  <c r="CL331" i="3"/>
  <c r="R331" i="3"/>
  <c r="O331" i="3"/>
  <c r="CW331" i="3"/>
  <c r="CV331" i="3"/>
  <c r="CX331" i="3" s="1"/>
  <c r="DU331" i="3" l="1"/>
  <c r="G331" i="3"/>
  <c r="BQ331" i="3"/>
  <c r="BS331" i="3" s="1"/>
  <c r="CM331" i="3"/>
  <c r="S331" i="3"/>
  <c r="T331" i="3" s="1"/>
  <c r="Q331" i="3" s="1"/>
  <c r="CA331" i="3"/>
  <c r="DT331" i="3"/>
  <c r="DQ331" i="3" s="1"/>
  <c r="DV331" i="3" s="1"/>
  <c r="AM331" i="3"/>
  <c r="AU331" i="3"/>
  <c r="BZ331" i="3"/>
  <c r="CB331" i="3" s="1"/>
  <c r="CY331" i="3"/>
  <c r="CZ331" i="3"/>
  <c r="CN331" i="3"/>
  <c r="CO331" i="3"/>
  <c r="DM331" i="3"/>
  <c r="DL331" i="3"/>
  <c r="BR331" i="3" l="1"/>
  <c r="BT331" i="3" s="1"/>
  <c r="BV331" i="3" s="1"/>
  <c r="U331" i="3"/>
  <c r="CC331" i="3"/>
  <c r="CD331" i="3"/>
  <c r="DW331" i="3"/>
  <c r="DX331" i="3"/>
  <c r="V331" i="3"/>
  <c r="DI331" i="3"/>
  <c r="DN331" i="3" s="1"/>
  <c r="BU331" i="3"/>
  <c r="CK331" i="3"/>
  <c r="CP331" i="3" s="1"/>
  <c r="W331" i="3" l="1"/>
  <c r="AR332" i="3" s="1"/>
  <c r="X331" i="3"/>
  <c r="AS332" i="3" s="1"/>
  <c r="DO331" i="3"/>
  <c r="DP331" i="3"/>
  <c r="CQ331" i="3"/>
  <c r="CR331" i="3"/>
  <c r="M331" i="3" s="1"/>
  <c r="L331" i="3" l="1"/>
  <c r="I332" i="3" s="1"/>
  <c r="AO332" i="3"/>
  <c r="AQ331" i="3"/>
  <c r="AT331" i="3" s="1"/>
  <c r="AK332" i="3"/>
  <c r="CT332" i="3" s="1"/>
  <c r="K331" i="3"/>
  <c r="N331" i="3" s="1"/>
  <c r="AP332" i="3"/>
  <c r="AL332" i="3"/>
  <c r="DS332" i="3" s="1"/>
  <c r="AN331" i="3"/>
  <c r="J332" i="3"/>
  <c r="F332" i="3"/>
  <c r="H331" i="3"/>
  <c r="E332" i="3"/>
  <c r="DR332" i="3"/>
  <c r="BX332" i="3"/>
  <c r="AU332" i="3"/>
  <c r="AM332" i="3" l="1"/>
  <c r="AV332" i="3"/>
  <c r="CU332" i="3"/>
  <c r="BY332" i="3"/>
  <c r="BZ332" i="3" s="1"/>
  <c r="CB332" i="3" s="1"/>
  <c r="DU332" i="3"/>
  <c r="DT332" i="3"/>
  <c r="DQ332" i="3" s="1"/>
  <c r="DJ332" i="3"/>
  <c r="CL332" i="3"/>
  <c r="BP332" i="3"/>
  <c r="R332" i="3"/>
  <c r="O332" i="3"/>
  <c r="G332" i="3"/>
  <c r="CW332" i="3"/>
  <c r="CV332" i="3"/>
  <c r="CX332" i="3" s="1"/>
  <c r="CM332" i="3"/>
  <c r="DK332" i="3"/>
  <c r="BQ332" i="3"/>
  <c r="S332" i="3"/>
  <c r="P332" i="3"/>
  <c r="CA332" i="3" l="1"/>
  <c r="CD332" i="3" s="1"/>
  <c r="DV332" i="3"/>
  <c r="T332" i="3"/>
  <c r="Q332" i="3" s="1"/>
  <c r="U332" i="3"/>
  <c r="BR332" i="3"/>
  <c r="BT332" i="3" s="1"/>
  <c r="BS332" i="3"/>
  <c r="CY332" i="3"/>
  <c r="CZ332" i="3"/>
  <c r="CN332" i="3"/>
  <c r="CO332" i="3"/>
  <c r="DM332" i="3"/>
  <c r="DL332" i="3"/>
  <c r="CC332" i="3" l="1"/>
  <c r="DX332" i="3"/>
  <c r="DW332" i="3"/>
  <c r="V332" i="3"/>
  <c r="DI332" i="3"/>
  <c r="DN332" i="3" s="1"/>
  <c r="CK332" i="3"/>
  <c r="CP332" i="3" s="1"/>
  <c r="BV332" i="3"/>
  <c r="BU332" i="3"/>
  <c r="X332" i="3" l="1"/>
  <c r="AP333" i="3" s="1"/>
  <c r="W332" i="3"/>
  <c r="AR333" i="3" s="1"/>
  <c r="DP332" i="3"/>
  <c r="DO332" i="3"/>
  <c r="CR332" i="3"/>
  <c r="CQ332" i="3"/>
  <c r="AL333" i="3"/>
  <c r="M332" i="3" l="1"/>
  <c r="L332" i="3"/>
  <c r="I333" i="3" s="1"/>
  <c r="AS333" i="3"/>
  <c r="AQ332" i="3"/>
  <c r="AK333" i="3"/>
  <c r="BX333" i="3" s="1"/>
  <c r="AN332" i="3"/>
  <c r="AT332" i="3"/>
  <c r="AO333" i="3"/>
  <c r="AM333" i="3" s="1"/>
  <c r="DS333" i="3"/>
  <c r="BY333" i="3"/>
  <c r="CU333" i="3"/>
  <c r="F333" i="3"/>
  <c r="J333" i="3"/>
  <c r="AV333" i="3"/>
  <c r="H332" i="3" l="1"/>
  <c r="CT333" i="3"/>
  <c r="K332" i="3"/>
  <c r="N332" i="3" s="1"/>
  <c r="E333" i="3"/>
  <c r="BP333" i="3" s="1"/>
  <c r="DR333" i="3"/>
  <c r="DU333" i="3" s="1"/>
  <c r="AU333" i="3"/>
  <c r="O333" i="3"/>
  <c r="G333" i="3"/>
  <c r="BZ333" i="3"/>
  <c r="CB333" i="3" s="1"/>
  <c r="CA333" i="3"/>
  <c r="P333" i="3"/>
  <c r="CW333" i="3"/>
  <c r="CV333" i="3"/>
  <c r="CX333" i="3" s="1"/>
  <c r="DK333" i="3"/>
  <c r="BQ333" i="3"/>
  <c r="CM333" i="3"/>
  <c r="S333" i="3"/>
  <c r="DT333" i="3" l="1"/>
  <c r="DQ333" i="3" s="1"/>
  <c r="DV333" i="3" s="1"/>
  <c r="R333" i="3"/>
  <c r="DJ333" i="3"/>
  <c r="CL333" i="3"/>
  <c r="CO333" i="3" s="1"/>
  <c r="DL333" i="3"/>
  <c r="DM333" i="3"/>
  <c r="CN333" i="3"/>
  <c r="BS333" i="3"/>
  <c r="BR333" i="3"/>
  <c r="BT333" i="3" s="1"/>
  <c r="CZ333" i="3"/>
  <c r="CY333" i="3"/>
  <c r="CC333" i="3"/>
  <c r="CD333" i="3"/>
  <c r="T333" i="3"/>
  <c r="Q333" i="3" s="1"/>
  <c r="U333" i="3"/>
  <c r="DX333" i="3" l="1"/>
  <c r="DW333" i="3"/>
  <c r="V333" i="3"/>
  <c r="DI333" i="3"/>
  <c r="DN333" i="3" s="1"/>
  <c r="CK333" i="3"/>
  <c r="CP333" i="3" s="1"/>
  <c r="BV333" i="3"/>
  <c r="BU333" i="3"/>
  <c r="X333" i="3" l="1"/>
  <c r="AP334" i="3" s="1"/>
  <c r="W333" i="3"/>
  <c r="AQ333" i="3" s="1"/>
  <c r="DO333" i="3"/>
  <c r="DP333" i="3"/>
  <c r="CR333" i="3"/>
  <c r="CQ333" i="3"/>
  <c r="L333" i="3" l="1"/>
  <c r="I334" i="3" s="1"/>
  <c r="M333" i="3"/>
  <c r="AS334" i="3"/>
  <c r="AR334" i="3"/>
  <c r="K333" i="3"/>
  <c r="N333" i="3" s="1"/>
  <c r="AL334" i="3"/>
  <c r="DS334" i="3" s="1"/>
  <c r="AN333" i="3"/>
  <c r="AT333" i="3"/>
  <c r="AK334" i="3"/>
  <c r="CT334" i="3" s="1"/>
  <c r="AO334" i="3"/>
  <c r="AM334" i="3" s="1"/>
  <c r="H333" i="3"/>
  <c r="E334" i="3"/>
  <c r="J334" i="3"/>
  <c r="F334" i="3"/>
  <c r="AV334" i="3"/>
  <c r="CU334" i="3" l="1"/>
  <c r="CV334" i="3" s="1"/>
  <c r="CX334" i="3" s="1"/>
  <c r="BY334" i="3"/>
  <c r="BX334" i="3"/>
  <c r="BZ334" i="3" s="1"/>
  <c r="CB334" i="3" s="1"/>
  <c r="DR334" i="3"/>
  <c r="DU334" i="3" s="1"/>
  <c r="AU334" i="3"/>
  <c r="DT334" i="3"/>
  <c r="DQ334" i="3" s="1"/>
  <c r="P334" i="3"/>
  <c r="BP334" i="3"/>
  <c r="DJ334" i="3"/>
  <c r="CL334" i="3"/>
  <c r="R334" i="3"/>
  <c r="BQ334" i="3"/>
  <c r="CM334" i="3"/>
  <c r="DK334" i="3"/>
  <c r="O334" i="3"/>
  <c r="G334" i="3"/>
  <c r="S334" i="3"/>
  <c r="CA334" i="3" l="1"/>
  <c r="CW334" i="3"/>
  <c r="CY334" i="3" s="1"/>
  <c r="DV334" i="3"/>
  <c r="DM334" i="3"/>
  <c r="DL334" i="3"/>
  <c r="BS334" i="3"/>
  <c r="BR334" i="3"/>
  <c r="BT334" i="3" s="1"/>
  <c r="CD334" i="3"/>
  <c r="CC334" i="3"/>
  <c r="T334" i="3"/>
  <c r="Q334" i="3" s="1"/>
  <c r="U334" i="3"/>
  <c r="CZ334" i="3"/>
  <c r="CO334" i="3"/>
  <c r="CN334" i="3"/>
  <c r="DW334" i="3" l="1"/>
  <c r="DX334" i="3"/>
  <c r="V334" i="3"/>
  <c r="DI334" i="3"/>
  <c r="DN334" i="3" s="1"/>
  <c r="BU334" i="3"/>
  <c r="BV334" i="3"/>
  <c r="CK334" i="3"/>
  <c r="CP334" i="3" s="1"/>
  <c r="X334" i="3" l="1"/>
  <c r="AL335" i="3" s="1"/>
  <c r="W334" i="3"/>
  <c r="AQ334" i="3" s="1"/>
  <c r="DP334" i="3"/>
  <c r="DO334" i="3"/>
  <c r="CR334" i="3"/>
  <c r="CQ334" i="3"/>
  <c r="AP335" i="3"/>
  <c r="AS335" i="3" l="1"/>
  <c r="AR335" i="3"/>
  <c r="M334" i="3"/>
  <c r="L334" i="3"/>
  <c r="H334" i="3" s="1"/>
  <c r="AK335" i="3"/>
  <c r="DR335" i="3" s="1"/>
  <c r="AO335" i="3"/>
  <c r="AM335" i="3" s="1"/>
  <c r="AT334" i="3"/>
  <c r="AN334" i="3"/>
  <c r="AV335" i="3"/>
  <c r="BY335" i="3"/>
  <c r="DS335" i="3"/>
  <c r="CU335" i="3"/>
  <c r="F335" i="3"/>
  <c r="J335" i="3"/>
  <c r="E335" i="3" l="1"/>
  <c r="BX335" i="3"/>
  <c r="CA335" i="3" s="1"/>
  <c r="K334" i="3"/>
  <c r="N334" i="3" s="1"/>
  <c r="I335" i="3"/>
  <c r="O335" i="3" s="1"/>
  <c r="AU335" i="3"/>
  <c r="CT335" i="3"/>
  <c r="CV335" i="3" s="1"/>
  <c r="CX335" i="3" s="1"/>
  <c r="P335" i="3"/>
  <c r="DK335" i="3"/>
  <c r="BQ335" i="3"/>
  <c r="CM335" i="3"/>
  <c r="S335" i="3"/>
  <c r="DU335" i="3"/>
  <c r="DT335" i="3"/>
  <c r="DQ335" i="3" s="1"/>
  <c r="DJ335" i="3"/>
  <c r="BP335" i="3"/>
  <c r="CL335" i="3"/>
  <c r="R335" i="3"/>
  <c r="BZ335" i="3"/>
  <c r="CB335" i="3" s="1"/>
  <c r="G335" i="3" l="1"/>
  <c r="CW335" i="3"/>
  <c r="CY335" i="3" s="1"/>
  <c r="CO335" i="3"/>
  <c r="DV335" i="3"/>
  <c r="DM335" i="3"/>
  <c r="BR335" i="3"/>
  <c r="BT335" i="3" s="1"/>
  <c r="CD335" i="3"/>
  <c r="CC335" i="3"/>
  <c r="CN335" i="3"/>
  <c r="BS335" i="3"/>
  <c r="T335" i="3"/>
  <c r="Q335" i="3" s="1"/>
  <c r="U335" i="3"/>
  <c r="DL335" i="3"/>
  <c r="CZ335" i="3" l="1"/>
  <c r="BU335" i="3"/>
  <c r="DX335" i="3"/>
  <c r="DW335" i="3"/>
  <c r="V335" i="3"/>
  <c r="DI335" i="3"/>
  <c r="DN335" i="3" s="1"/>
  <c r="CK335" i="3"/>
  <c r="CP335" i="3" s="1"/>
  <c r="BV335" i="3"/>
  <c r="W335" i="3" l="1"/>
  <c r="X335" i="3"/>
  <c r="AP336" i="3" s="1"/>
  <c r="AV336" i="3" s="1"/>
  <c r="DP335" i="3"/>
  <c r="DO335" i="3"/>
  <c r="CQ335" i="3"/>
  <c r="CR335" i="3"/>
  <c r="M335" i="3" s="1"/>
  <c r="AS336" i="3" l="1"/>
  <c r="AQ335" i="3"/>
  <c r="AT335" i="3" s="1"/>
  <c r="AR336" i="3"/>
  <c r="L335" i="3"/>
  <c r="H335" i="3" s="1"/>
  <c r="AO336" i="3"/>
  <c r="AM336" i="3" s="1"/>
  <c r="AK336" i="3"/>
  <c r="CT336" i="3" s="1"/>
  <c r="AN335" i="3"/>
  <c r="AL336" i="3"/>
  <c r="DS336" i="3" s="1"/>
  <c r="J336" i="3"/>
  <c r="F336" i="3"/>
  <c r="AU336" i="3" l="1"/>
  <c r="E336" i="3"/>
  <c r="DJ336" i="3" s="1"/>
  <c r="DR336" i="3"/>
  <c r="DU336" i="3" s="1"/>
  <c r="BX336" i="3"/>
  <c r="K335" i="3"/>
  <c r="N335" i="3" s="1"/>
  <c r="I336" i="3"/>
  <c r="O336" i="3" s="1"/>
  <c r="CU336" i="3"/>
  <c r="CW336" i="3" s="1"/>
  <c r="BY336" i="3"/>
  <c r="BZ336" i="3" s="1"/>
  <c r="CB336" i="3" s="1"/>
  <c r="CM336" i="3"/>
  <c r="BQ336" i="3"/>
  <c r="DK336" i="3"/>
  <c r="S336" i="3"/>
  <c r="P336" i="3"/>
  <c r="R336" i="3" l="1"/>
  <c r="T336" i="3" s="1"/>
  <c r="Q336" i="3" s="1"/>
  <c r="CL336" i="3"/>
  <c r="CN336" i="3" s="1"/>
  <c r="BP336" i="3"/>
  <c r="BS336" i="3" s="1"/>
  <c r="DT336" i="3"/>
  <c r="DQ336" i="3" s="1"/>
  <c r="DV336" i="3" s="1"/>
  <c r="G336" i="3"/>
  <c r="CV336" i="3"/>
  <c r="CX336" i="3" s="1"/>
  <c r="CZ336" i="3" s="1"/>
  <c r="CA336" i="3"/>
  <c r="CD336" i="3" s="1"/>
  <c r="DM336" i="3"/>
  <c r="DL336" i="3"/>
  <c r="U336" i="3" l="1"/>
  <c r="CO336" i="3"/>
  <c r="CC336" i="3"/>
  <c r="BR336" i="3"/>
  <c r="BT336" i="3" s="1"/>
  <c r="BV336" i="3" s="1"/>
  <c r="CY336" i="3"/>
  <c r="DX336" i="3"/>
  <c r="DW336" i="3"/>
  <c r="V336" i="3"/>
  <c r="DI336" i="3"/>
  <c r="DN336" i="3" s="1"/>
  <c r="CK336" i="3"/>
  <c r="CP336" i="3" s="1"/>
  <c r="BU336" i="3" l="1"/>
  <c r="X336" i="3"/>
  <c r="AL337" i="3" s="1"/>
  <c r="W336" i="3"/>
  <c r="AQ336" i="3" s="1"/>
  <c r="DP336" i="3"/>
  <c r="DO336" i="3"/>
  <c r="CQ336" i="3"/>
  <c r="CR336" i="3"/>
  <c r="M336" i="3" l="1"/>
  <c r="AS337" i="3"/>
  <c r="AR337" i="3"/>
  <c r="AP337" i="3"/>
  <c r="AV337" i="3" s="1"/>
  <c r="L336" i="3"/>
  <c r="H336" i="3" s="1"/>
  <c r="AO337" i="3"/>
  <c r="AM337" i="3" s="1"/>
  <c r="AN336" i="3"/>
  <c r="AT336" i="3"/>
  <c r="AK337" i="3"/>
  <c r="CT337" i="3" s="1"/>
  <c r="J337" i="3"/>
  <c r="F337" i="3"/>
  <c r="CU337" i="3"/>
  <c r="BY337" i="3"/>
  <c r="DS337" i="3"/>
  <c r="E337" i="3" l="1"/>
  <c r="AU337" i="3"/>
  <c r="K336" i="3"/>
  <c r="N336" i="3" s="1"/>
  <c r="I337" i="3"/>
  <c r="G337" i="3" s="1"/>
  <c r="DR337" i="3"/>
  <c r="DT337" i="3" s="1"/>
  <c r="DQ337" i="3" s="1"/>
  <c r="BX337" i="3"/>
  <c r="BZ337" i="3" s="1"/>
  <c r="CB337" i="3" s="1"/>
  <c r="DU337" i="3"/>
  <c r="DK337" i="3"/>
  <c r="CM337" i="3"/>
  <c r="BQ337" i="3"/>
  <c r="S337" i="3"/>
  <c r="DJ337" i="3"/>
  <c r="CL337" i="3"/>
  <c r="BP337" i="3"/>
  <c r="R337" i="3"/>
  <c r="P337" i="3"/>
  <c r="CW337" i="3"/>
  <c r="CV337" i="3"/>
  <c r="CX337" i="3" s="1"/>
  <c r="CA337" i="3" l="1"/>
  <c r="CC337" i="3" s="1"/>
  <c r="O337" i="3"/>
  <c r="CN337" i="3"/>
  <c r="BR337" i="3"/>
  <c r="BT337" i="3" s="1"/>
  <c r="DV337" i="3"/>
  <c r="DL337" i="3"/>
  <c r="CK337" i="3"/>
  <c r="CP337" i="3" s="1"/>
  <c r="BS337" i="3"/>
  <c r="BU337" i="3" s="1"/>
  <c r="CO337" i="3"/>
  <c r="DM337" i="3"/>
  <c r="CZ337" i="3"/>
  <c r="CY337" i="3"/>
  <c r="CD337" i="3"/>
  <c r="T337" i="3"/>
  <c r="Q337" i="3" s="1"/>
  <c r="U337" i="3"/>
  <c r="BV337" i="3" l="1"/>
  <c r="DW337" i="3"/>
  <c r="DX337" i="3"/>
  <c r="V337" i="3"/>
  <c r="DI337" i="3"/>
  <c r="DN337" i="3" s="1"/>
  <c r="CR337" i="3"/>
  <c r="CQ337" i="3"/>
  <c r="X337" i="3" l="1"/>
  <c r="AP338" i="3" s="1"/>
  <c r="W337" i="3"/>
  <c r="AQ337" i="3" s="1"/>
  <c r="DP337" i="3"/>
  <c r="DO337" i="3"/>
  <c r="L337" i="3" s="1"/>
  <c r="I338" i="3" s="1"/>
  <c r="AS338" i="3" l="1"/>
  <c r="AR338" i="3"/>
  <c r="M337" i="3"/>
  <c r="F338" i="3" s="1"/>
  <c r="E338" i="3"/>
  <c r="BP338" i="3" s="1"/>
  <c r="O338" i="3"/>
  <c r="AL338" i="3"/>
  <c r="BY338" i="3" s="1"/>
  <c r="AN337" i="3"/>
  <c r="AO338" i="3"/>
  <c r="AU338" i="3" s="1"/>
  <c r="AK338" i="3"/>
  <c r="DR338" i="3" s="1"/>
  <c r="AT337" i="3"/>
  <c r="AV338" i="3"/>
  <c r="J338" i="3" l="1"/>
  <c r="P338" i="3" s="1"/>
  <c r="H337" i="3"/>
  <c r="DK338" i="3"/>
  <c r="CM338" i="3"/>
  <c r="BQ338" i="3"/>
  <c r="BR338" i="3" s="1"/>
  <c r="BT338" i="3" s="1"/>
  <c r="K337" i="3"/>
  <c r="N337" i="3" s="1"/>
  <c r="DJ338" i="3"/>
  <c r="CL338" i="3"/>
  <c r="G338" i="3"/>
  <c r="CU338" i="3"/>
  <c r="DS338" i="3"/>
  <c r="DT338" i="3" s="1"/>
  <c r="DQ338" i="3" s="1"/>
  <c r="AM338" i="3"/>
  <c r="S338" i="3"/>
  <c r="R338" i="3"/>
  <c r="BX338" i="3"/>
  <c r="BZ338" i="3" s="1"/>
  <c r="CB338" i="3" s="1"/>
  <c r="CT338" i="3"/>
  <c r="DL338" i="3" l="1"/>
  <c r="CO338" i="3"/>
  <c r="CN338" i="3"/>
  <c r="U338" i="3"/>
  <c r="BS338" i="3"/>
  <c r="BV338" i="3" s="1"/>
  <c r="DM338" i="3"/>
  <c r="DU338" i="3"/>
  <c r="CV338" i="3"/>
  <c r="CX338" i="3" s="1"/>
  <c r="CW338" i="3"/>
  <c r="T338" i="3"/>
  <c r="Q338" i="3" s="1"/>
  <c r="CA338" i="3"/>
  <c r="CC338" i="3" s="1"/>
  <c r="DV338" i="3"/>
  <c r="DI338" i="3"/>
  <c r="DN338" i="3" s="1"/>
  <c r="CK338" i="3"/>
  <c r="CP338" i="3" s="1"/>
  <c r="BU338" i="3" l="1"/>
  <c r="V338" i="3"/>
  <c r="CY338" i="3"/>
  <c r="CZ338" i="3"/>
  <c r="CD338" i="3"/>
  <c r="DW338" i="3"/>
  <c r="DX338" i="3"/>
  <c r="DO338" i="3"/>
  <c r="DP338" i="3"/>
  <c r="CQ338" i="3"/>
  <c r="CR338" i="3"/>
  <c r="M338" i="3" l="1"/>
  <c r="X338" i="3"/>
  <c r="AS339" i="3" s="1"/>
  <c r="W338" i="3"/>
  <c r="AR339" i="3" s="1"/>
  <c r="AQ338" i="3"/>
  <c r="AT338" i="3" s="1"/>
  <c r="L338" i="3"/>
  <c r="E339" i="3" s="1"/>
  <c r="AO339" i="3"/>
  <c r="AU339" i="3" s="1"/>
  <c r="AN338" i="3"/>
  <c r="AK339" i="3"/>
  <c r="CT339" i="3" s="1"/>
  <c r="AL339" i="3"/>
  <c r="AP339" i="3"/>
  <c r="AM339" i="3" l="1"/>
  <c r="K338" i="3"/>
  <c r="N338" i="3" s="1"/>
  <c r="I339" i="3"/>
  <c r="O339" i="3" s="1"/>
  <c r="H338" i="3"/>
  <c r="F339" i="3"/>
  <c r="S339" i="3" s="1"/>
  <c r="J339" i="3"/>
  <c r="P339" i="3" s="1"/>
  <c r="DR339" i="3"/>
  <c r="BX339" i="3"/>
  <c r="BP339" i="3"/>
  <c r="DJ339" i="3"/>
  <c r="CL339" i="3"/>
  <c r="R339" i="3"/>
  <c r="AV339" i="3"/>
  <c r="CU339" i="3"/>
  <c r="CV339" i="3" s="1"/>
  <c r="CX339" i="3" s="1"/>
  <c r="BY339" i="3"/>
  <c r="DS339" i="3"/>
  <c r="DK339" i="3" l="1"/>
  <c r="BQ339" i="3"/>
  <c r="BS339" i="3" s="1"/>
  <c r="CM339" i="3"/>
  <c r="CN339" i="3" s="1"/>
  <c r="DU339" i="3"/>
  <c r="G339" i="3"/>
  <c r="CA339" i="3"/>
  <c r="BZ339" i="3"/>
  <c r="CB339" i="3" s="1"/>
  <c r="DT339" i="3"/>
  <c r="DQ339" i="3" s="1"/>
  <c r="CW339" i="3"/>
  <c r="CY339" i="3" s="1"/>
  <c r="DL339" i="3"/>
  <c r="DM339" i="3"/>
  <c r="U339" i="3"/>
  <c r="T339" i="3"/>
  <c r="Q339" i="3" s="1"/>
  <c r="CC339" i="3" l="1"/>
  <c r="BR339" i="3"/>
  <c r="BT339" i="3" s="1"/>
  <c r="BV339" i="3" s="1"/>
  <c r="CO339" i="3"/>
  <c r="CD339" i="3"/>
  <c r="V339" i="3"/>
  <c r="DV339" i="3"/>
  <c r="DW339" i="3" s="1"/>
  <c r="DI339" i="3"/>
  <c r="DN339" i="3" s="1"/>
  <c r="CK339" i="3"/>
  <c r="CP339" i="3" s="1"/>
  <c r="CZ339" i="3"/>
  <c r="BU339" i="3" l="1"/>
  <c r="X339" i="3"/>
  <c r="W339" i="3"/>
  <c r="AR340" i="3" s="1"/>
  <c r="DX339" i="3"/>
  <c r="DO339" i="3"/>
  <c r="DP339" i="3"/>
  <c r="CR339" i="3"/>
  <c r="CQ339" i="3"/>
  <c r="L339" i="3" l="1"/>
  <c r="I340" i="3" s="1"/>
  <c r="AS340" i="3"/>
  <c r="M339" i="3"/>
  <c r="AQ339" i="3"/>
  <c r="AK340" i="3"/>
  <c r="BX340" i="3" s="1"/>
  <c r="AT339" i="3"/>
  <c r="AO340" i="3"/>
  <c r="AU340" i="3" s="1"/>
  <c r="AL340" i="3"/>
  <c r="BY340" i="3" s="1"/>
  <c r="AP340" i="3"/>
  <c r="AN339" i="3"/>
  <c r="F340" i="3"/>
  <c r="J340" i="3"/>
  <c r="K339" i="3" l="1"/>
  <c r="N339" i="3" s="1"/>
  <c r="E340" i="3"/>
  <c r="H339" i="3"/>
  <c r="AM340" i="3"/>
  <c r="CT340" i="3"/>
  <c r="DR340" i="3"/>
  <c r="DS340" i="3"/>
  <c r="DU340" i="3" s="1"/>
  <c r="CU340" i="3"/>
  <c r="CW340" i="3" s="1"/>
  <c r="AV340" i="3"/>
  <c r="CM340" i="3"/>
  <c r="BQ340" i="3"/>
  <c r="DK340" i="3"/>
  <c r="S340" i="3"/>
  <c r="P340" i="3"/>
  <c r="BZ340" i="3"/>
  <c r="CB340" i="3" s="1"/>
  <c r="CA340" i="3"/>
  <c r="O340" i="3"/>
  <c r="G340" i="3"/>
  <c r="DJ340" i="3"/>
  <c r="BP340" i="3"/>
  <c r="CL340" i="3"/>
  <c r="R340" i="3"/>
  <c r="DT340" i="3" l="1"/>
  <c r="DQ340" i="3" s="1"/>
  <c r="DV340" i="3" s="1"/>
  <c r="CV340" i="3"/>
  <c r="CX340" i="3" s="1"/>
  <c r="CY340" i="3" s="1"/>
  <c r="CD340" i="3"/>
  <c r="CC340" i="3"/>
  <c r="U340" i="3"/>
  <c r="T340" i="3"/>
  <c r="Q340" i="3" s="1"/>
  <c r="BS340" i="3"/>
  <c r="BR340" i="3"/>
  <c r="BT340" i="3" s="1"/>
  <c r="CO340" i="3"/>
  <c r="CN340" i="3"/>
  <c r="DL340" i="3"/>
  <c r="DM340" i="3"/>
  <c r="CZ340" i="3" l="1"/>
  <c r="DX340" i="3"/>
  <c r="DW340" i="3"/>
  <c r="V340" i="3"/>
  <c r="DI340" i="3"/>
  <c r="DN340" i="3" s="1"/>
  <c r="BV340" i="3"/>
  <c r="BU340" i="3"/>
  <c r="CK340" i="3"/>
  <c r="CP340" i="3" s="1"/>
  <c r="W340" i="3" l="1"/>
  <c r="X340" i="3"/>
  <c r="AS341" i="3" s="1"/>
  <c r="DP340" i="3"/>
  <c r="DO340" i="3"/>
  <c r="CR340" i="3"/>
  <c r="CQ340" i="3"/>
  <c r="M340" i="3" l="1"/>
  <c r="J341" i="3" s="1"/>
  <c r="AQ340" i="3"/>
  <c r="AT340" i="3" s="1"/>
  <c r="AR341" i="3"/>
  <c r="AN340" i="3"/>
  <c r="L340" i="3"/>
  <c r="AO341" i="3"/>
  <c r="AU341" i="3" s="1"/>
  <c r="AK341" i="3"/>
  <c r="BX341" i="3" s="1"/>
  <c r="AP341" i="3"/>
  <c r="AM341" i="3" s="1"/>
  <c r="AL341" i="3"/>
  <c r="BY341" i="3" s="1"/>
  <c r="F341" i="3" l="1"/>
  <c r="K340" i="3"/>
  <c r="N340" i="3" s="1"/>
  <c r="I341" i="3"/>
  <c r="E341" i="3"/>
  <c r="DJ341" i="3" s="1"/>
  <c r="AV341" i="3"/>
  <c r="H340" i="3"/>
  <c r="CU341" i="3"/>
  <c r="DS341" i="3"/>
  <c r="CT341" i="3"/>
  <c r="DR341" i="3"/>
  <c r="CA341" i="3"/>
  <c r="O341" i="3"/>
  <c r="G341" i="3"/>
  <c r="CL341" i="3"/>
  <c r="R341" i="3"/>
  <c r="P341" i="3"/>
  <c r="DK341" i="3"/>
  <c r="CM341" i="3"/>
  <c r="BQ341" i="3"/>
  <c r="S341" i="3"/>
  <c r="BZ341" i="3"/>
  <c r="CB341" i="3" s="1"/>
  <c r="CW341" i="3" l="1"/>
  <c r="BP341" i="3"/>
  <c r="BR341" i="3" s="1"/>
  <c r="BT341" i="3" s="1"/>
  <c r="DU341" i="3"/>
  <c r="DT341" i="3"/>
  <c r="DQ341" i="3" s="1"/>
  <c r="DV341" i="3" s="1"/>
  <c r="CC341" i="3"/>
  <c r="CV341" i="3"/>
  <c r="CX341" i="3" s="1"/>
  <c r="CZ341" i="3" s="1"/>
  <c r="T341" i="3"/>
  <c r="Q341" i="3" s="1"/>
  <c r="CO341" i="3"/>
  <c r="CN341" i="3"/>
  <c r="DL341" i="3"/>
  <c r="DM341" i="3"/>
  <c r="CD341" i="3"/>
  <c r="U341" i="3"/>
  <c r="BS341" i="3" l="1"/>
  <c r="CY341" i="3"/>
  <c r="DX341" i="3"/>
  <c r="DW341" i="3"/>
  <c r="V341" i="3"/>
  <c r="DI341" i="3"/>
  <c r="DN341" i="3" s="1"/>
  <c r="BV341" i="3"/>
  <c r="BU341" i="3"/>
  <c r="CK341" i="3"/>
  <c r="CP341" i="3" s="1"/>
  <c r="W341" i="3" l="1"/>
  <c r="AR342" i="3" s="1"/>
  <c r="X341" i="3"/>
  <c r="AS342" i="3" s="1"/>
  <c r="DO341" i="3"/>
  <c r="DP341" i="3"/>
  <c r="CR341" i="3"/>
  <c r="CQ341" i="3"/>
  <c r="L341" i="3" s="1"/>
  <c r="I342" i="3" s="1"/>
  <c r="AO342" i="3"/>
  <c r="M341" i="3" l="1"/>
  <c r="AQ341" i="3"/>
  <c r="K341" i="3"/>
  <c r="N341" i="3" s="1"/>
  <c r="AK342" i="3"/>
  <c r="BX342" i="3" s="1"/>
  <c r="AT341" i="3"/>
  <c r="AL342" i="3"/>
  <c r="BY342" i="3" s="1"/>
  <c r="AP342" i="3"/>
  <c r="AV342" i="3" s="1"/>
  <c r="AN341" i="3"/>
  <c r="H341" i="3"/>
  <c r="E342" i="3"/>
  <c r="F342" i="3"/>
  <c r="J342" i="3"/>
  <c r="AU342" i="3"/>
  <c r="CT342" i="3"/>
  <c r="DR342" i="3" l="1"/>
  <c r="DS342" i="3"/>
  <c r="AM342" i="3"/>
  <c r="CU342" i="3"/>
  <c r="CV342" i="3" s="1"/>
  <c r="CX342" i="3" s="1"/>
  <c r="BP342" i="3"/>
  <c r="CL342" i="3"/>
  <c r="DJ342" i="3"/>
  <c r="R342" i="3"/>
  <c r="DK342" i="3"/>
  <c r="CM342" i="3"/>
  <c r="BQ342" i="3"/>
  <c r="S342" i="3"/>
  <c r="BZ342" i="3"/>
  <c r="CB342" i="3" s="1"/>
  <c r="CA342" i="3"/>
  <c r="O342" i="3"/>
  <c r="G342" i="3"/>
  <c r="P342" i="3"/>
  <c r="DT342" i="3" l="1"/>
  <c r="DQ342" i="3" s="1"/>
  <c r="DV342" i="3" s="1"/>
  <c r="DU342" i="3"/>
  <c r="CW342" i="3"/>
  <c r="CZ342" i="3" s="1"/>
  <c r="U342" i="3"/>
  <c r="T342" i="3"/>
  <c r="Q342" i="3" s="1"/>
  <c r="CD342" i="3"/>
  <c r="CC342" i="3"/>
  <c r="DM342" i="3"/>
  <c r="DL342" i="3"/>
  <c r="CO342" i="3"/>
  <c r="CN342" i="3"/>
  <c r="BR342" i="3"/>
  <c r="BT342" i="3" s="1"/>
  <c r="BS342" i="3"/>
  <c r="CY342" i="3" l="1"/>
  <c r="DX342" i="3"/>
  <c r="DW342" i="3"/>
  <c r="V342" i="3"/>
  <c r="DI342" i="3"/>
  <c r="DN342" i="3" s="1"/>
  <c r="BU342" i="3"/>
  <c r="BV342" i="3"/>
  <c r="CK342" i="3"/>
  <c r="CP342" i="3" s="1"/>
  <c r="X342" i="3" l="1"/>
  <c r="AL343" i="3" s="1"/>
  <c r="W342" i="3"/>
  <c r="AQ342" i="3" s="1"/>
  <c r="DO342" i="3"/>
  <c r="DP342" i="3"/>
  <c r="CR342" i="3"/>
  <c r="CQ342" i="3"/>
  <c r="AS343" i="3" l="1"/>
  <c r="AR343" i="3"/>
  <c r="M342" i="3"/>
  <c r="L342" i="3"/>
  <c r="AP343" i="3"/>
  <c r="AN342" i="3"/>
  <c r="AK343" i="3"/>
  <c r="CT343" i="3" s="1"/>
  <c r="AO343" i="3"/>
  <c r="AM343" i="3" s="1"/>
  <c r="AT342" i="3"/>
  <c r="DS343" i="3"/>
  <c r="CU343" i="3"/>
  <c r="BY343" i="3"/>
  <c r="F343" i="3"/>
  <c r="J343" i="3"/>
  <c r="AV343" i="3"/>
  <c r="K342" i="3" l="1"/>
  <c r="N342" i="3" s="1"/>
  <c r="I343" i="3"/>
  <c r="E343" i="3"/>
  <c r="DJ343" i="3" s="1"/>
  <c r="AU343" i="3"/>
  <c r="H342" i="3"/>
  <c r="BX343" i="3"/>
  <c r="CA343" i="3" s="1"/>
  <c r="DR343" i="3"/>
  <c r="DT343" i="3" s="1"/>
  <c r="DQ343" i="3" s="1"/>
  <c r="CV343" i="3"/>
  <c r="CX343" i="3" s="1"/>
  <c r="CW343" i="3"/>
  <c r="O343" i="3"/>
  <c r="G343" i="3"/>
  <c r="P343" i="3"/>
  <c r="DK343" i="3"/>
  <c r="BQ343" i="3"/>
  <c r="CM343" i="3"/>
  <c r="S343" i="3"/>
  <c r="R343" i="3" l="1"/>
  <c r="BZ343" i="3"/>
  <c r="CL343" i="3"/>
  <c r="CO343" i="3" s="1"/>
  <c r="BP343" i="3"/>
  <c r="BR343" i="3" s="1"/>
  <c r="BT343" i="3" s="1"/>
  <c r="DU343" i="3"/>
  <c r="DV343" i="3"/>
  <c r="CZ343" i="3"/>
  <c r="U343" i="3"/>
  <c r="CY343" i="3"/>
  <c r="DM343" i="3"/>
  <c r="DL343" i="3"/>
  <c r="T343" i="3"/>
  <c r="Q343" i="3" s="1"/>
  <c r="CB343" i="3" l="1"/>
  <c r="CD343" i="3" s="1"/>
  <c r="BS343" i="3"/>
  <c r="CN343" i="3"/>
  <c r="CK343" i="3" s="1"/>
  <c r="CP343" i="3" s="1"/>
  <c r="DW343" i="3"/>
  <c r="DX343" i="3"/>
  <c r="V343" i="3"/>
  <c r="DI343" i="3"/>
  <c r="DN343" i="3" s="1"/>
  <c r="BU343" i="3"/>
  <c r="BV343" i="3"/>
  <c r="CC343" i="3" l="1"/>
  <c r="X343" i="3"/>
  <c r="AP344" i="3" s="1"/>
  <c r="W343" i="3"/>
  <c r="AR344" i="3" s="1"/>
  <c r="DO343" i="3"/>
  <c r="DP343" i="3"/>
  <c r="CR343" i="3"/>
  <c r="CQ343" i="3"/>
  <c r="M343" i="3" l="1"/>
  <c r="AS344" i="3"/>
  <c r="AQ343" i="3"/>
  <c r="L343" i="3"/>
  <c r="E344" i="3" s="1"/>
  <c r="AL344" i="3"/>
  <c r="BY344" i="3" s="1"/>
  <c r="AT343" i="3"/>
  <c r="AO344" i="3"/>
  <c r="AU344" i="3" s="1"/>
  <c r="AN343" i="3"/>
  <c r="AK344" i="3"/>
  <c r="CT344" i="3" s="1"/>
  <c r="F344" i="3"/>
  <c r="J344" i="3"/>
  <c r="AV344" i="3"/>
  <c r="K343" i="3" l="1"/>
  <c r="N343" i="3" s="1"/>
  <c r="I344" i="3"/>
  <c r="O344" i="3" s="1"/>
  <c r="CU344" i="3"/>
  <c r="CV344" i="3" s="1"/>
  <c r="CX344" i="3" s="1"/>
  <c r="DS344" i="3"/>
  <c r="H343" i="3"/>
  <c r="AM344" i="3"/>
  <c r="DR344" i="3"/>
  <c r="DU344" i="3" s="1"/>
  <c r="BX344" i="3"/>
  <c r="CA344" i="3" s="1"/>
  <c r="BP344" i="3"/>
  <c r="DJ344" i="3"/>
  <c r="CL344" i="3"/>
  <c r="R344" i="3"/>
  <c r="DK344" i="3"/>
  <c r="BQ344" i="3"/>
  <c r="CM344" i="3"/>
  <c r="S344" i="3"/>
  <c r="P344" i="3"/>
  <c r="CW344" i="3" l="1"/>
  <c r="CZ344" i="3" s="1"/>
  <c r="G344" i="3"/>
  <c r="DT344" i="3"/>
  <c r="DQ344" i="3" s="1"/>
  <c r="DV344" i="3" s="1"/>
  <c r="BZ344" i="3"/>
  <c r="T344" i="3"/>
  <c r="Q344" i="3" s="1"/>
  <c r="U344" i="3"/>
  <c r="CO344" i="3"/>
  <c r="CN344" i="3"/>
  <c r="CY344" i="3"/>
  <c r="DL344" i="3"/>
  <c r="DM344" i="3"/>
  <c r="BR344" i="3"/>
  <c r="BT344" i="3" s="1"/>
  <c r="BS344" i="3"/>
  <c r="CB344" i="3" l="1"/>
  <c r="CC344" i="3" s="1"/>
  <c r="DX344" i="3"/>
  <c r="DW344" i="3"/>
  <c r="V344" i="3"/>
  <c r="DI344" i="3"/>
  <c r="DN344" i="3" s="1"/>
  <c r="CK344" i="3"/>
  <c r="CP344" i="3" s="1"/>
  <c r="BV344" i="3"/>
  <c r="BU344" i="3"/>
  <c r="CD344" i="3" l="1"/>
  <c r="X344" i="3"/>
  <c r="AS345" i="3" s="1"/>
  <c r="W344" i="3"/>
  <c r="AR345" i="3" s="1"/>
  <c r="DO344" i="3"/>
  <c r="DP344" i="3"/>
  <c r="AP345" i="3"/>
  <c r="AL345" i="3"/>
  <c r="CR344" i="3"/>
  <c r="M344" i="3" s="1"/>
  <c r="CQ344" i="3"/>
  <c r="AQ344" i="3" l="1"/>
  <c r="L344" i="3"/>
  <c r="E345" i="3" s="1"/>
  <c r="AN344" i="3"/>
  <c r="AT344" i="3"/>
  <c r="AO345" i="3"/>
  <c r="AM345" i="3" s="1"/>
  <c r="AK345" i="3"/>
  <c r="BX345" i="3" s="1"/>
  <c r="F345" i="3"/>
  <c r="BY345" i="3"/>
  <c r="CU345" i="3"/>
  <c r="DS345" i="3"/>
  <c r="AV345" i="3"/>
  <c r="AU345" i="3" l="1"/>
  <c r="K344" i="3"/>
  <c r="N344" i="3" s="1"/>
  <c r="I345" i="3"/>
  <c r="H344" i="3"/>
  <c r="J345" i="3"/>
  <c r="DR345" i="3"/>
  <c r="DT345" i="3" s="1"/>
  <c r="DQ345" i="3" s="1"/>
  <c r="DV345" i="3" s="1"/>
  <c r="CT345" i="3"/>
  <c r="CW345" i="3" s="1"/>
  <c r="CA345" i="3"/>
  <c r="CM345" i="3"/>
  <c r="BQ345" i="3"/>
  <c r="DK345" i="3"/>
  <c r="S345" i="3"/>
  <c r="BZ345" i="3"/>
  <c r="CB345" i="3" s="1"/>
  <c r="BP345" i="3"/>
  <c r="CL345" i="3"/>
  <c r="DJ345" i="3"/>
  <c r="R345" i="3"/>
  <c r="G345" i="3" l="1"/>
  <c r="P345" i="3"/>
  <c r="O345" i="3"/>
  <c r="CD345" i="3"/>
  <c r="CV345" i="3"/>
  <c r="CX345" i="3" s="1"/>
  <c r="CZ345" i="3" s="1"/>
  <c r="DU345" i="3"/>
  <c r="DW345" i="3" s="1"/>
  <c r="T345" i="3"/>
  <c r="Q345" i="3" s="1"/>
  <c r="CO345" i="3"/>
  <c r="CN345" i="3"/>
  <c r="BR345" i="3"/>
  <c r="BT345" i="3" s="1"/>
  <c r="BS345" i="3"/>
  <c r="DL345" i="3"/>
  <c r="DM345" i="3"/>
  <c r="CC345" i="3"/>
  <c r="U345" i="3"/>
  <c r="DX345" i="3" l="1"/>
  <c r="CY345" i="3"/>
  <c r="V345" i="3"/>
  <c r="DI345" i="3"/>
  <c r="DN345" i="3" s="1"/>
  <c r="BV345" i="3"/>
  <c r="BU345" i="3"/>
  <c r="CK345" i="3"/>
  <c r="CP345" i="3" s="1"/>
  <c r="X345" i="3" l="1"/>
  <c r="AS346" i="3" s="1"/>
  <c r="W345" i="3"/>
  <c r="AR346" i="3" s="1"/>
  <c r="DP345" i="3"/>
  <c r="DO345" i="3"/>
  <c r="CQ345" i="3"/>
  <c r="CR345" i="3"/>
  <c r="M345" i="3" l="1"/>
  <c r="AQ345" i="3"/>
  <c r="AT345" i="3" s="1"/>
  <c r="L345" i="3"/>
  <c r="E346" i="3" s="1"/>
  <c r="AN345" i="3"/>
  <c r="AO346" i="3"/>
  <c r="AU346" i="3" s="1"/>
  <c r="AK346" i="3"/>
  <c r="CT346" i="3" s="1"/>
  <c r="AP346" i="3"/>
  <c r="AV346" i="3" s="1"/>
  <c r="AL346" i="3"/>
  <c r="J346" i="3"/>
  <c r="F346" i="3"/>
  <c r="K345" i="3" l="1"/>
  <c r="N345" i="3" s="1"/>
  <c r="I346" i="3"/>
  <c r="G346" i="3" s="1"/>
  <c r="H345" i="3"/>
  <c r="BX346" i="3"/>
  <c r="DR346" i="3"/>
  <c r="AM346" i="3"/>
  <c r="BY346" i="3"/>
  <c r="DS346" i="3"/>
  <c r="CU346" i="3"/>
  <c r="CW346" i="3" s="1"/>
  <c r="O346" i="3"/>
  <c r="DK346" i="3"/>
  <c r="CM346" i="3"/>
  <c r="BQ346" i="3"/>
  <c r="S346" i="3"/>
  <c r="CL346" i="3"/>
  <c r="CN346" i="3" s="1"/>
  <c r="BP346" i="3"/>
  <c r="DJ346" i="3"/>
  <c r="R346" i="3"/>
  <c r="P346" i="3"/>
  <c r="CA346" i="3" l="1"/>
  <c r="BR346" i="3"/>
  <c r="BT346" i="3" s="1"/>
  <c r="DU346" i="3"/>
  <c r="DT346" i="3"/>
  <c r="DQ346" i="3" s="1"/>
  <c r="BZ346" i="3"/>
  <c r="CV346" i="3"/>
  <c r="CX346" i="3" s="1"/>
  <c r="CZ346" i="3" s="1"/>
  <c r="DM346" i="3"/>
  <c r="T346" i="3"/>
  <c r="Q346" i="3" s="1"/>
  <c r="CK346" i="3"/>
  <c r="CP346" i="3" s="1"/>
  <c r="BS346" i="3"/>
  <c r="U346" i="3"/>
  <c r="CO346" i="3"/>
  <c r="DL346" i="3"/>
  <c r="CB346" i="3" l="1"/>
  <c r="CD346" i="3" s="1"/>
  <c r="BU346" i="3"/>
  <c r="DV346" i="3"/>
  <c r="CY346" i="3"/>
  <c r="CC346" i="3"/>
  <c r="V346" i="3"/>
  <c r="DI346" i="3"/>
  <c r="DN346" i="3" s="1"/>
  <c r="BV346" i="3"/>
  <c r="CR346" i="3"/>
  <c r="CQ346" i="3"/>
  <c r="DX346" i="3" l="1"/>
  <c r="DW346" i="3"/>
  <c r="W346" i="3"/>
  <c r="X346" i="3"/>
  <c r="DP346" i="3"/>
  <c r="DO346" i="3"/>
  <c r="L346" i="3" s="1"/>
  <c r="I347" i="3" s="1"/>
  <c r="AS347" i="3" l="1"/>
  <c r="AR347" i="3"/>
  <c r="M346" i="3"/>
  <c r="K346" i="3" s="1"/>
  <c r="N346" i="3" s="1"/>
  <c r="AQ346" i="3"/>
  <c r="AL347" i="3"/>
  <c r="CU347" i="3" s="1"/>
  <c r="AP347" i="3"/>
  <c r="AV347" i="3" s="1"/>
  <c r="E347" i="3"/>
  <c r="BP347" i="3" s="1"/>
  <c r="F347" i="3"/>
  <c r="BQ347" i="3" s="1"/>
  <c r="O347" i="3"/>
  <c r="J347" i="3" l="1"/>
  <c r="H346" i="3"/>
  <c r="AT346" i="3"/>
  <c r="DJ347" i="3"/>
  <c r="CL347" i="3"/>
  <c r="CM347" i="3"/>
  <c r="CO347" i="3" s="1"/>
  <c r="S347" i="3"/>
  <c r="DK347" i="3"/>
  <c r="DS347" i="3"/>
  <c r="BY347" i="3"/>
  <c r="AK347" i="3"/>
  <c r="AO347" i="3"/>
  <c r="AU347" i="3" s="1"/>
  <c r="AN346" i="3"/>
  <c r="BR347" i="3"/>
  <c r="BT347" i="3" s="1"/>
  <c r="BS347" i="3"/>
  <c r="DM347" i="3" l="1"/>
  <c r="G347" i="3"/>
  <c r="P347" i="3"/>
  <c r="CN347" i="3"/>
  <c r="CK347" i="3" s="1"/>
  <c r="CP347" i="3" s="1"/>
  <c r="DL347" i="3"/>
  <c r="DI347" i="3" s="1"/>
  <c r="DN347" i="3" s="1"/>
  <c r="CT347" i="3"/>
  <c r="BX347" i="3"/>
  <c r="CA347" i="3" s="1"/>
  <c r="DR347" i="3"/>
  <c r="R347" i="3"/>
  <c r="AM347" i="3"/>
  <c r="BV347" i="3"/>
  <c r="BU347" i="3"/>
  <c r="U347" i="3" l="1"/>
  <c r="T347" i="3"/>
  <c r="Q347" i="3" s="1"/>
  <c r="DU347" i="3"/>
  <c r="DT347" i="3"/>
  <c r="DQ347" i="3" s="1"/>
  <c r="DV347" i="3" s="1"/>
  <c r="DX347" i="3" s="1"/>
  <c r="CV347" i="3"/>
  <c r="CX347" i="3" s="1"/>
  <c r="CW347" i="3"/>
  <c r="BZ347" i="3"/>
  <c r="CB347" i="3" s="1"/>
  <c r="DO347" i="3"/>
  <c r="DP347" i="3"/>
  <c r="CQ347" i="3"/>
  <c r="CR347" i="3"/>
  <c r="M347" i="3" s="1"/>
  <c r="L347" i="3" l="1"/>
  <c r="CZ347" i="3"/>
  <c r="V347" i="3"/>
  <c r="DW347" i="3"/>
  <c r="CC347" i="3"/>
  <c r="CD347" i="3"/>
  <c r="CY347" i="3"/>
  <c r="F348" i="3"/>
  <c r="J348" i="3"/>
  <c r="P348" i="3" s="1"/>
  <c r="H347" i="3"/>
  <c r="E348" i="3"/>
  <c r="K347" i="3" l="1"/>
  <c r="N347" i="3" s="1"/>
  <c r="I348" i="3"/>
  <c r="W347" i="3"/>
  <c r="AR348" i="3" s="1"/>
  <c r="X347" i="3"/>
  <c r="AS348" i="3" s="1"/>
  <c r="O348" i="3"/>
  <c r="G348" i="3"/>
  <c r="CL348" i="3"/>
  <c r="DJ348" i="3"/>
  <c r="BP348" i="3"/>
  <c r="BQ348" i="3"/>
  <c r="DK348" i="3"/>
  <c r="CM348" i="3"/>
  <c r="AQ347" i="3" l="1"/>
  <c r="BR348" i="3"/>
  <c r="BT348" i="3" s="1"/>
  <c r="AO348" i="3"/>
  <c r="AK348" i="3"/>
  <c r="R348" i="3" s="1"/>
  <c r="AT347" i="3"/>
  <c r="AU348" i="3"/>
  <c r="CT348" i="3"/>
  <c r="AL348" i="3"/>
  <c r="AP348" i="3"/>
  <c r="AV348" i="3" s="1"/>
  <c r="AN347" i="3"/>
  <c r="CO348" i="3"/>
  <c r="DL348" i="3"/>
  <c r="BS348" i="3"/>
  <c r="CN348" i="3"/>
  <c r="DM348" i="3"/>
  <c r="BV348" i="3" l="1"/>
  <c r="BX348" i="3"/>
  <c r="DR348" i="3"/>
  <c r="AM348" i="3"/>
  <c r="CU348" i="3"/>
  <c r="CV348" i="3" s="1"/>
  <c r="CX348" i="3" s="1"/>
  <c r="S348" i="3"/>
  <c r="DS348" i="3"/>
  <c r="DU348" i="3" s="1"/>
  <c r="BY348" i="3"/>
  <c r="CA348" i="3" s="1"/>
  <c r="DI348" i="3"/>
  <c r="DN348" i="3" s="1"/>
  <c r="BU348" i="3"/>
  <c r="CK348" i="3"/>
  <c r="CP348" i="3" s="1"/>
  <c r="BZ348" i="3" l="1"/>
  <c r="T348" i="3"/>
  <c r="Q348" i="3" s="1"/>
  <c r="U348" i="3"/>
  <c r="CW348" i="3"/>
  <c r="CZ348" i="3" s="1"/>
  <c r="DT348" i="3"/>
  <c r="DQ348" i="3" s="1"/>
  <c r="DV348" i="3" s="1"/>
  <c r="DO348" i="3"/>
  <c r="DP348" i="3"/>
  <c r="CQ348" i="3"/>
  <c r="CR348" i="3"/>
  <c r="CB348" i="3" l="1"/>
  <c r="CD348" i="3" s="1"/>
  <c r="M348" i="3"/>
  <c r="F349" i="3" s="1"/>
  <c r="L348" i="3"/>
  <c r="V348" i="3"/>
  <c r="CY348" i="3"/>
  <c r="DW348" i="3"/>
  <c r="DX348" i="3"/>
  <c r="J349" i="3"/>
  <c r="CC348" i="3" l="1"/>
  <c r="H348" i="3"/>
  <c r="E349" i="3"/>
  <c r="K348" i="3"/>
  <c r="N348" i="3" s="1"/>
  <c r="I349" i="3"/>
  <c r="X348" i="3"/>
  <c r="AP349" i="3" s="1"/>
  <c r="AV349" i="3" s="1"/>
  <c r="W348" i="3"/>
  <c r="AR349" i="3" s="1"/>
  <c r="G349" i="3"/>
  <c r="O349" i="3"/>
  <c r="DK349" i="3"/>
  <c r="BQ349" i="3"/>
  <c r="CM349" i="3"/>
  <c r="P349" i="3"/>
  <c r="DJ349" i="3"/>
  <c r="CL349" i="3"/>
  <c r="BP349" i="3"/>
  <c r="AS349" i="3" l="1"/>
  <c r="AQ348" i="3"/>
  <c r="AO349" i="3"/>
  <c r="AU349" i="3" s="1"/>
  <c r="AN348" i="3"/>
  <c r="AT348" i="3"/>
  <c r="AL349" i="3"/>
  <c r="BY349" i="3" s="1"/>
  <c r="AK349" i="3"/>
  <c r="BX349" i="3" s="1"/>
  <c r="AM349" i="3"/>
  <c r="DM349" i="3"/>
  <c r="DL349" i="3"/>
  <c r="CO349" i="3"/>
  <c r="CN349" i="3"/>
  <c r="BS349" i="3"/>
  <c r="BR349" i="3"/>
  <c r="BT349" i="3" s="1"/>
  <c r="CU349" i="3" l="1"/>
  <c r="S349" i="3"/>
  <c r="DS349" i="3"/>
  <c r="CT349" i="3"/>
  <c r="DR349" i="3"/>
  <c r="DU349" i="3" s="1"/>
  <c r="R349" i="3"/>
  <c r="U349" i="3" s="1"/>
  <c r="CV349" i="3"/>
  <c r="CX349" i="3" s="1"/>
  <c r="CW349" i="3"/>
  <c r="BZ349" i="3"/>
  <c r="CB349" i="3" s="1"/>
  <c r="CA349" i="3"/>
  <c r="DI349" i="3"/>
  <c r="DN349" i="3" s="1"/>
  <c r="BV349" i="3"/>
  <c r="BU349" i="3"/>
  <c r="CK349" i="3"/>
  <c r="CP349" i="3" s="1"/>
  <c r="DT349" i="3" l="1"/>
  <c r="DQ349" i="3" s="1"/>
  <c r="DV349" i="3" s="1"/>
  <c r="DX349" i="3" s="1"/>
  <c r="T349" i="3"/>
  <c r="Q349" i="3" s="1"/>
  <c r="CC349" i="3"/>
  <c r="CD349" i="3"/>
  <c r="CZ349" i="3"/>
  <c r="CY349" i="3"/>
  <c r="DO349" i="3"/>
  <c r="DP349" i="3"/>
  <c r="CQ349" i="3"/>
  <c r="CR349" i="3"/>
  <c r="V349" i="3" l="1"/>
  <c r="M349" i="3"/>
  <c r="L349" i="3"/>
  <c r="AL350" i="3"/>
  <c r="CU350" i="3" s="1"/>
  <c r="DW349" i="3"/>
  <c r="AQ349" i="3" s="1"/>
  <c r="E350" i="3"/>
  <c r="J350" i="3"/>
  <c r="X349" i="3" l="1"/>
  <c r="AS350" i="3" s="1"/>
  <c r="W349" i="3"/>
  <c r="AR350" i="3" s="1"/>
  <c r="K349" i="3"/>
  <c r="N349" i="3" s="1"/>
  <c r="I350" i="3"/>
  <c r="O350" i="3" s="1"/>
  <c r="DS350" i="3"/>
  <c r="BY350" i="3"/>
  <c r="AP350" i="3"/>
  <c r="AV350" i="3" s="1"/>
  <c r="F350" i="3"/>
  <c r="DK350" i="3" s="1"/>
  <c r="H349" i="3"/>
  <c r="AK350" i="3"/>
  <c r="R350" i="3" s="1"/>
  <c r="AN349" i="3"/>
  <c r="AO350" i="3"/>
  <c r="AT349" i="3"/>
  <c r="G350" i="3"/>
  <c r="DJ350" i="3"/>
  <c r="BP350" i="3"/>
  <c r="CL350" i="3"/>
  <c r="P350" i="3"/>
  <c r="BQ350" i="3" l="1"/>
  <c r="CM350" i="3"/>
  <c r="S350" i="3"/>
  <c r="U350" i="3" s="1"/>
  <c r="AM350" i="3"/>
  <c r="AU350" i="3"/>
  <c r="BX350" i="3"/>
  <c r="DR350" i="3"/>
  <c r="CT350" i="3"/>
  <c r="BR350" i="3"/>
  <c r="BT350" i="3" s="1"/>
  <c r="BS350" i="3"/>
  <c r="DL350" i="3"/>
  <c r="DM350" i="3"/>
  <c r="CN350" i="3"/>
  <c r="CO350" i="3"/>
  <c r="T350" i="3" l="1"/>
  <c r="Q350" i="3" s="1"/>
  <c r="V350" i="3" s="1"/>
  <c r="DT350" i="3"/>
  <c r="DQ350" i="3" s="1"/>
  <c r="DV350" i="3" s="1"/>
  <c r="DU350" i="3"/>
  <c r="CV350" i="3"/>
  <c r="CX350" i="3" s="1"/>
  <c r="CW350" i="3"/>
  <c r="CA350" i="3"/>
  <c r="BZ350" i="3"/>
  <c r="CB350" i="3" s="1"/>
  <c r="DI350" i="3"/>
  <c r="DN350" i="3" s="1"/>
  <c r="CK350" i="3"/>
  <c r="CP350" i="3" s="1"/>
  <c r="BV350" i="3"/>
  <c r="BU350" i="3"/>
  <c r="X350" i="3" l="1"/>
  <c r="W350" i="3"/>
  <c r="DW350" i="3"/>
  <c r="DX350" i="3"/>
  <c r="CY350" i="3"/>
  <c r="CZ350" i="3"/>
  <c r="CC350" i="3"/>
  <c r="CD350" i="3"/>
  <c r="DP350" i="3"/>
  <c r="DO350" i="3"/>
  <c r="CQ350" i="3"/>
  <c r="CR350" i="3"/>
  <c r="AR351" i="3" l="1"/>
  <c r="AS351" i="3"/>
  <c r="M350" i="3"/>
  <c r="L350" i="3"/>
  <c r="I351" i="3" s="1"/>
  <c r="AN350" i="3"/>
  <c r="AO351" i="3" l="1"/>
  <c r="AU351" i="3" s="1"/>
  <c r="AQ350" i="3"/>
  <c r="AT350" i="3" s="1"/>
  <c r="K350" i="3"/>
  <c r="N350" i="3" s="1"/>
  <c r="AL351" i="3"/>
  <c r="CU351" i="3" s="1"/>
  <c r="AK351" i="3"/>
  <c r="DR351" i="3" s="1"/>
  <c r="AP351" i="3"/>
  <c r="AV351" i="3" s="1"/>
  <c r="E351" i="3"/>
  <c r="F351" i="3"/>
  <c r="DK351" i="3" s="1"/>
  <c r="J351" i="3"/>
  <c r="P351" i="3" s="1"/>
  <c r="H350" i="3"/>
  <c r="O351" i="3"/>
  <c r="BX351" i="3" l="1"/>
  <c r="CT351" i="3"/>
  <c r="CV351" i="3" s="1"/>
  <c r="CX351" i="3" s="1"/>
  <c r="BY351" i="3"/>
  <c r="DS351" i="3"/>
  <c r="DT351" i="3" s="1"/>
  <c r="DQ351" i="3" s="1"/>
  <c r="DV351" i="3" s="1"/>
  <c r="AM351" i="3"/>
  <c r="R351" i="3"/>
  <c r="DU351" i="3"/>
  <c r="CL351" i="3"/>
  <c r="BP351" i="3"/>
  <c r="DJ351" i="3"/>
  <c r="DM351" i="3" s="1"/>
  <c r="BQ351" i="3"/>
  <c r="S351" i="3"/>
  <c r="G351" i="3"/>
  <c r="CM351" i="3"/>
  <c r="DL351" i="3"/>
  <c r="BR351" i="3" l="1"/>
  <c r="BT351" i="3" s="1"/>
  <c r="CA351" i="3"/>
  <c r="CN351" i="3"/>
  <c r="CW351" i="3"/>
  <c r="CZ351" i="3" s="1"/>
  <c r="BZ351" i="3"/>
  <c r="U351" i="3"/>
  <c r="BS351" i="3"/>
  <c r="BV351" i="3" s="1"/>
  <c r="T351" i="3"/>
  <c r="Q351" i="3" s="1"/>
  <c r="CO351" i="3"/>
  <c r="DW351" i="3"/>
  <c r="DX351" i="3"/>
  <c r="DI351" i="3"/>
  <c r="DN351" i="3" s="1"/>
  <c r="CK351" i="3"/>
  <c r="CP351" i="3" s="1"/>
  <c r="CB351" i="3" l="1"/>
  <c r="CD351" i="3" s="1"/>
  <c r="CC351" i="3"/>
  <c r="CY351" i="3"/>
  <c r="V351" i="3"/>
  <c r="BU351" i="3"/>
  <c r="DP351" i="3"/>
  <c r="DO351" i="3"/>
  <c r="CR351" i="3"/>
  <c r="M351" i="3" s="1"/>
  <c r="CQ351" i="3"/>
  <c r="W351" i="3" l="1"/>
  <c r="AQ351" i="3" s="1"/>
  <c r="X351" i="3"/>
  <c r="AP352" i="3" s="1"/>
  <c r="AV352" i="3" s="1"/>
  <c r="AL352" i="3"/>
  <c r="CU352" i="3" s="1"/>
  <c r="AR352" i="3"/>
  <c r="L351" i="3"/>
  <c r="I352" i="3" s="1"/>
  <c r="AT351" i="3"/>
  <c r="AK352" i="3"/>
  <c r="CT352" i="3" s="1"/>
  <c r="AO352" i="3"/>
  <c r="AN351" i="3"/>
  <c r="J352" i="3"/>
  <c r="BY352" i="3" l="1"/>
  <c r="DS352" i="3"/>
  <c r="K351" i="3"/>
  <c r="N351" i="3" s="1"/>
  <c r="AM352" i="3"/>
  <c r="AS352" i="3"/>
  <c r="E352" i="3"/>
  <c r="BP352" i="3" s="1"/>
  <c r="H351" i="3"/>
  <c r="DR352" i="3"/>
  <c r="DU352" i="3" s="1"/>
  <c r="F352" i="3"/>
  <c r="S352" i="3" s="1"/>
  <c r="BX352" i="3"/>
  <c r="CA352" i="3" s="1"/>
  <c r="AU352" i="3"/>
  <c r="O352" i="3"/>
  <c r="G352" i="3"/>
  <c r="P352" i="3"/>
  <c r="CV352" i="3"/>
  <c r="CX352" i="3" s="1"/>
  <c r="CW352" i="3"/>
  <c r="R352" i="3" l="1"/>
  <c r="DJ352" i="3"/>
  <c r="CL352" i="3"/>
  <c r="BQ352" i="3"/>
  <c r="BS352" i="3" s="1"/>
  <c r="DK352" i="3"/>
  <c r="DL352" i="3" s="1"/>
  <c r="CM352" i="3"/>
  <c r="DT352" i="3"/>
  <c r="DQ352" i="3" s="1"/>
  <c r="DV352" i="3" s="1"/>
  <c r="BZ352" i="3"/>
  <c r="U352" i="3"/>
  <c r="T352" i="3"/>
  <c r="Q352" i="3" s="1"/>
  <c r="CZ352" i="3"/>
  <c r="CY352" i="3"/>
  <c r="CB352" i="3" l="1"/>
  <c r="CD352" i="3" s="1"/>
  <c r="CO352" i="3"/>
  <c r="BR352" i="3"/>
  <c r="BT352" i="3" s="1"/>
  <c r="BV352" i="3" s="1"/>
  <c r="DM352" i="3"/>
  <c r="CN352" i="3"/>
  <c r="CK352" i="3" s="1"/>
  <c r="CP352" i="3" s="1"/>
  <c r="CC352" i="3"/>
  <c r="DX352" i="3"/>
  <c r="DW352" i="3"/>
  <c r="V352" i="3"/>
  <c r="DI352" i="3"/>
  <c r="DN352" i="3" s="1"/>
  <c r="BU352" i="3" l="1"/>
  <c r="X352" i="3"/>
  <c r="AL353" i="3" s="1"/>
  <c r="W352" i="3"/>
  <c r="AQ352" i="3" s="1"/>
  <c r="DO352" i="3"/>
  <c r="DP352" i="3"/>
  <c r="CR352" i="3"/>
  <c r="CQ352" i="3"/>
  <c r="AP353" i="3"/>
  <c r="AS353" i="3" l="1"/>
  <c r="AR353" i="3"/>
  <c r="M352" i="3"/>
  <c r="F353" i="3" s="1"/>
  <c r="L352" i="3"/>
  <c r="H352" i="3" s="1"/>
  <c r="AT352" i="3"/>
  <c r="AK353" i="3"/>
  <c r="DR353" i="3" s="1"/>
  <c r="AO353" i="3"/>
  <c r="AU353" i="3" s="1"/>
  <c r="AN352" i="3"/>
  <c r="AV353" i="3"/>
  <c r="CU353" i="3"/>
  <c r="BY353" i="3"/>
  <c r="DS353" i="3"/>
  <c r="K352" i="3" l="1"/>
  <c r="N352" i="3" s="1"/>
  <c r="I353" i="3"/>
  <c r="E353" i="3"/>
  <c r="CL353" i="3" s="1"/>
  <c r="J353" i="3"/>
  <c r="G353" i="3" s="1"/>
  <c r="BX353" i="3"/>
  <c r="BZ353" i="3" s="1"/>
  <c r="CB353" i="3" s="1"/>
  <c r="CT353" i="3"/>
  <c r="CV353" i="3" s="1"/>
  <c r="CX353" i="3" s="1"/>
  <c r="AM353" i="3"/>
  <c r="P353" i="3"/>
  <c r="DT353" i="3"/>
  <c r="DQ353" i="3" s="1"/>
  <c r="DU353" i="3"/>
  <c r="O353" i="3"/>
  <c r="CM353" i="3"/>
  <c r="BQ353" i="3"/>
  <c r="DK353" i="3"/>
  <c r="S353" i="3"/>
  <c r="CA353" i="3" l="1"/>
  <c r="CD353" i="3" s="1"/>
  <c r="R353" i="3"/>
  <c r="U353" i="3" s="1"/>
  <c r="DJ353" i="3"/>
  <c r="BP353" i="3"/>
  <c r="BS353" i="3" s="1"/>
  <c r="CW353" i="3"/>
  <c r="CZ353" i="3" s="1"/>
  <c r="DV353" i="3"/>
  <c r="DL353" i="3"/>
  <c r="DM353" i="3"/>
  <c r="CN353" i="3"/>
  <c r="CO353" i="3"/>
  <c r="T353" i="3"/>
  <c r="Q353" i="3" s="1"/>
  <c r="BR353" i="3" l="1"/>
  <c r="BT353" i="3" s="1"/>
  <c r="BU353" i="3" s="1"/>
  <c r="CC353" i="3"/>
  <c r="CY353" i="3"/>
  <c r="DW353" i="3"/>
  <c r="DX353" i="3"/>
  <c r="V353" i="3"/>
  <c r="DI353" i="3"/>
  <c r="DN353" i="3" s="1"/>
  <c r="CK353" i="3"/>
  <c r="CP353" i="3" s="1"/>
  <c r="BV353" i="3"/>
  <c r="X353" i="3" l="1"/>
  <c r="AP354" i="3" s="1"/>
  <c r="W353" i="3"/>
  <c r="AQ353" i="3" s="1"/>
  <c r="DP353" i="3"/>
  <c r="DO353" i="3"/>
  <c r="CR353" i="3"/>
  <c r="CQ353" i="3"/>
  <c r="AL354" i="3"/>
  <c r="M353" i="3" l="1"/>
  <c r="L353" i="3"/>
  <c r="I354" i="3" s="1"/>
  <c r="AS354" i="3"/>
  <c r="AR354" i="3"/>
  <c r="K353" i="3"/>
  <c r="N353" i="3" s="1"/>
  <c r="AT353" i="3"/>
  <c r="AK354" i="3"/>
  <c r="BX354" i="3" s="1"/>
  <c r="AO354" i="3"/>
  <c r="AM354" i="3" s="1"/>
  <c r="AN353" i="3"/>
  <c r="H353" i="3"/>
  <c r="E354" i="3"/>
  <c r="AV354" i="3"/>
  <c r="J354" i="3"/>
  <c r="F354" i="3"/>
  <c r="BY354" i="3"/>
  <c r="DS354" i="3"/>
  <c r="CU354" i="3"/>
  <c r="DR354" i="3" l="1"/>
  <c r="DT354" i="3" s="1"/>
  <c r="DQ354" i="3" s="1"/>
  <c r="DV354" i="3" s="1"/>
  <c r="CT354" i="3"/>
  <c r="CV354" i="3" s="1"/>
  <c r="CX354" i="3" s="1"/>
  <c r="AU354" i="3"/>
  <c r="P354" i="3"/>
  <c r="O354" i="3"/>
  <c r="G354" i="3"/>
  <c r="CL354" i="3"/>
  <c r="DJ354" i="3"/>
  <c r="BP354" i="3"/>
  <c r="R354" i="3"/>
  <c r="CA354" i="3"/>
  <c r="BZ354" i="3"/>
  <c r="CB354" i="3" s="1"/>
  <c r="BQ354" i="3"/>
  <c r="CM354" i="3"/>
  <c r="DK354" i="3"/>
  <c r="S354" i="3"/>
  <c r="CW354" i="3" l="1"/>
  <c r="CY354" i="3" s="1"/>
  <c r="DU354" i="3"/>
  <c r="CZ354" i="3"/>
  <c r="DW354" i="3"/>
  <c r="U354" i="3"/>
  <c r="DX354" i="3"/>
  <c r="T354" i="3"/>
  <c r="Q354" i="3" s="1"/>
  <c r="CD354" i="3"/>
  <c r="CC354" i="3"/>
  <c r="BR354" i="3"/>
  <c r="BT354" i="3" s="1"/>
  <c r="BS354" i="3"/>
  <c r="CO354" i="3"/>
  <c r="CN354" i="3"/>
  <c r="DM354" i="3"/>
  <c r="DL354" i="3"/>
  <c r="V354" i="3" l="1"/>
  <c r="DI354" i="3"/>
  <c r="DN354" i="3" s="1"/>
  <c r="BV354" i="3"/>
  <c r="BU354" i="3"/>
  <c r="CK354" i="3"/>
  <c r="CP354" i="3" s="1"/>
  <c r="W354" i="3" l="1"/>
  <c r="AR355" i="3" s="1"/>
  <c r="X354" i="3"/>
  <c r="AS355" i="3" s="1"/>
  <c r="DP354" i="3"/>
  <c r="DO354" i="3"/>
  <c r="CR354" i="3"/>
  <c r="M354" i="3" s="1"/>
  <c r="CQ354" i="3"/>
  <c r="L354" i="3" l="1"/>
  <c r="I355" i="3" s="1"/>
  <c r="AO355" i="3"/>
  <c r="AQ354" i="3"/>
  <c r="AT354" i="3" s="1"/>
  <c r="AK355" i="3"/>
  <c r="BX355" i="3" s="1"/>
  <c r="K354" i="3"/>
  <c r="N354" i="3" s="1"/>
  <c r="AN354" i="3"/>
  <c r="AL355" i="3"/>
  <c r="BY355" i="3" s="1"/>
  <c r="AP355" i="3"/>
  <c r="AV355" i="3" s="1"/>
  <c r="H354" i="3"/>
  <c r="AU355" i="3"/>
  <c r="J355" i="3"/>
  <c r="F355" i="3"/>
  <c r="E355" i="3" l="1"/>
  <c r="CL355" i="3" s="1"/>
  <c r="CT355" i="3"/>
  <c r="DR355" i="3"/>
  <c r="CU355" i="3"/>
  <c r="DS355" i="3"/>
  <c r="AM355" i="3"/>
  <c r="P355" i="3"/>
  <c r="CW355" i="3"/>
  <c r="BZ355" i="3"/>
  <c r="CB355" i="3" s="1"/>
  <c r="CA355" i="3"/>
  <c r="O355" i="3"/>
  <c r="G355" i="3"/>
  <c r="BQ355" i="3"/>
  <c r="DK355" i="3"/>
  <c r="CM355" i="3"/>
  <c r="S355" i="3"/>
  <c r="R355" i="3" l="1"/>
  <c r="U355" i="3" s="1"/>
  <c r="CV355" i="3"/>
  <c r="CX355" i="3" s="1"/>
  <c r="CZ355" i="3" s="1"/>
  <c r="DJ355" i="3"/>
  <c r="DM355" i="3" s="1"/>
  <c r="BP355" i="3"/>
  <c r="DT355" i="3"/>
  <c r="DQ355" i="3" s="1"/>
  <c r="DV355" i="3" s="1"/>
  <c r="DU355" i="3"/>
  <c r="CC355" i="3"/>
  <c r="CD355" i="3"/>
  <c r="CO355" i="3"/>
  <c r="CN355" i="3"/>
  <c r="BR355" i="3"/>
  <c r="BT355" i="3" s="1"/>
  <c r="BS355" i="3"/>
  <c r="CY355" i="3" l="1"/>
  <c r="T355" i="3"/>
  <c r="Q355" i="3" s="1"/>
  <c r="V355" i="3" s="1"/>
  <c r="DL355" i="3"/>
  <c r="DI355" i="3" s="1"/>
  <c r="DN355" i="3" s="1"/>
  <c r="DW355" i="3"/>
  <c r="DX355" i="3"/>
  <c r="BV355" i="3"/>
  <c r="BU355" i="3"/>
  <c r="CK355" i="3"/>
  <c r="CP355" i="3" s="1"/>
  <c r="W355" i="3" l="1"/>
  <c r="AR356" i="3" s="1"/>
  <c r="X355" i="3"/>
  <c r="AS356" i="3" s="1"/>
  <c r="DP355" i="3"/>
  <c r="DO355" i="3"/>
  <c r="CQ355" i="3"/>
  <c r="CR355" i="3"/>
  <c r="AK356" i="3" l="1"/>
  <c r="DR356" i="3" s="1"/>
  <c r="AQ355" i="3"/>
  <c r="M355" i="3"/>
  <c r="AO356" i="3"/>
  <c r="AU356" i="3" s="1"/>
  <c r="L355" i="3"/>
  <c r="I356" i="3" s="1"/>
  <c r="AT355" i="3"/>
  <c r="AL356" i="3"/>
  <c r="CU356" i="3" s="1"/>
  <c r="AP356" i="3"/>
  <c r="AV356" i="3" s="1"/>
  <c r="AN355" i="3"/>
  <c r="BX356" i="3" l="1"/>
  <c r="CT356" i="3"/>
  <c r="E356" i="3"/>
  <c r="K355" i="3"/>
  <c r="N355" i="3" s="1"/>
  <c r="F356" i="3"/>
  <c r="DK356" i="3" s="1"/>
  <c r="H355" i="3"/>
  <c r="J356" i="3"/>
  <c r="P356" i="3" s="1"/>
  <c r="AM356" i="3"/>
  <c r="BY356" i="3"/>
  <c r="CA356" i="3" s="1"/>
  <c r="DS356" i="3"/>
  <c r="DT356" i="3" s="1"/>
  <c r="DQ356" i="3" s="1"/>
  <c r="DJ356" i="3"/>
  <c r="CL356" i="3"/>
  <c r="BP356" i="3"/>
  <c r="R356" i="3"/>
  <c r="CV356" i="3"/>
  <c r="CX356" i="3" s="1"/>
  <c r="CW356" i="3"/>
  <c r="O356" i="3"/>
  <c r="S356" i="3" l="1"/>
  <c r="U356" i="3" s="1"/>
  <c r="G356" i="3"/>
  <c r="CM356" i="3"/>
  <c r="CO356" i="3" s="1"/>
  <c r="BQ356" i="3"/>
  <c r="BS356" i="3" s="1"/>
  <c r="BZ356" i="3"/>
  <c r="DU356" i="3"/>
  <c r="DV356" i="3"/>
  <c r="CZ356" i="3"/>
  <c r="CY356" i="3"/>
  <c r="DL356" i="3"/>
  <c r="DM356" i="3"/>
  <c r="CB356" i="3" l="1"/>
  <c r="CC356" i="3" s="1"/>
  <c r="T356" i="3"/>
  <c r="Q356" i="3" s="1"/>
  <c r="V356" i="3" s="1"/>
  <c r="CN356" i="3"/>
  <c r="CK356" i="3" s="1"/>
  <c r="CP356" i="3" s="1"/>
  <c r="CD356" i="3"/>
  <c r="BR356" i="3"/>
  <c r="BT356" i="3" s="1"/>
  <c r="BV356" i="3" s="1"/>
  <c r="DX356" i="3"/>
  <c r="DW356" i="3"/>
  <c r="DI356" i="3"/>
  <c r="DN356" i="3" s="1"/>
  <c r="BU356" i="3" l="1"/>
  <c r="X356" i="3"/>
  <c r="AP357" i="3" s="1"/>
  <c r="W356" i="3"/>
  <c r="AR357" i="3" s="1"/>
  <c r="DO356" i="3"/>
  <c r="DP356" i="3"/>
  <c r="CQ356" i="3"/>
  <c r="CR356" i="3"/>
  <c r="M356" i="3" s="1"/>
  <c r="AL357" i="3"/>
  <c r="L356" i="3" l="1"/>
  <c r="I357" i="3" s="1"/>
  <c r="AS357" i="3"/>
  <c r="AQ356" i="3"/>
  <c r="K356" i="3"/>
  <c r="N356" i="3" s="1"/>
  <c r="AO357" i="3"/>
  <c r="AM357" i="3" s="1"/>
  <c r="AT356" i="3"/>
  <c r="AN356" i="3"/>
  <c r="AK357" i="3"/>
  <c r="DR357" i="3" s="1"/>
  <c r="H356" i="3"/>
  <c r="DS357" i="3"/>
  <c r="CU357" i="3"/>
  <c r="BY357" i="3"/>
  <c r="J357" i="3"/>
  <c r="F357" i="3"/>
  <c r="AV357" i="3"/>
  <c r="E357" i="3" l="1"/>
  <c r="AU357" i="3"/>
  <c r="CT357" i="3"/>
  <c r="BX357" i="3"/>
  <c r="CA357" i="3" s="1"/>
  <c r="DU357" i="3"/>
  <c r="DT357" i="3"/>
  <c r="DQ357" i="3" s="1"/>
  <c r="CW357" i="3"/>
  <c r="CV357" i="3"/>
  <c r="CX357" i="3" s="1"/>
  <c r="P357" i="3"/>
  <c r="CL357" i="3"/>
  <c r="BP357" i="3"/>
  <c r="DJ357" i="3"/>
  <c r="R357" i="3"/>
  <c r="BQ357" i="3"/>
  <c r="CM357" i="3"/>
  <c r="DK357" i="3"/>
  <c r="S357" i="3"/>
  <c r="O357" i="3"/>
  <c r="G357" i="3"/>
  <c r="BZ357" i="3" l="1"/>
  <c r="DV357" i="3"/>
  <c r="DW357" i="3" s="1"/>
  <c r="CY357" i="3"/>
  <c r="CZ357" i="3"/>
  <c r="DM357" i="3"/>
  <c r="DL357" i="3"/>
  <c r="BR357" i="3"/>
  <c r="BT357" i="3" s="1"/>
  <c r="BS357" i="3"/>
  <c r="U357" i="3"/>
  <c r="T357" i="3"/>
  <c r="Q357" i="3" s="1"/>
  <c r="CO357" i="3"/>
  <c r="CN357" i="3"/>
  <c r="CB357" i="3" l="1"/>
  <c r="CC357" i="3" s="1"/>
  <c r="CD357" i="3"/>
  <c r="DX357" i="3"/>
  <c r="V357" i="3"/>
  <c r="DI357" i="3"/>
  <c r="DN357" i="3" s="1"/>
  <c r="BU357" i="3"/>
  <c r="BV357" i="3"/>
  <c r="CK357" i="3"/>
  <c r="CP357" i="3" s="1"/>
  <c r="W357" i="3" l="1"/>
  <c r="X357" i="3"/>
  <c r="AS358" i="3" s="1"/>
  <c r="DO357" i="3"/>
  <c r="DP357" i="3"/>
  <c r="CR357" i="3"/>
  <c r="CQ357" i="3"/>
  <c r="AO358" i="3"/>
  <c r="AQ357" i="3" l="1"/>
  <c r="AR358" i="3"/>
  <c r="M357" i="3"/>
  <c r="F358" i="3" s="1"/>
  <c r="L357" i="3"/>
  <c r="AK358" i="3"/>
  <c r="DR358" i="3" s="1"/>
  <c r="AN357" i="3"/>
  <c r="AL358" i="3"/>
  <c r="CU358" i="3" s="1"/>
  <c r="AP358" i="3"/>
  <c r="AV358" i="3" s="1"/>
  <c r="AT357" i="3"/>
  <c r="AU358" i="3"/>
  <c r="H357" i="3" l="1"/>
  <c r="J358" i="3"/>
  <c r="P358" i="3" s="1"/>
  <c r="E358" i="3"/>
  <c r="BP358" i="3" s="1"/>
  <c r="K357" i="3"/>
  <c r="N357" i="3" s="1"/>
  <c r="I358" i="3"/>
  <c r="O358" i="3" s="1"/>
  <c r="BX358" i="3"/>
  <c r="CT358" i="3"/>
  <c r="CW358" i="3" s="1"/>
  <c r="DS358" i="3"/>
  <c r="DU358" i="3" s="1"/>
  <c r="AM358" i="3"/>
  <c r="BY358" i="3"/>
  <c r="CM358" i="3"/>
  <c r="BQ358" i="3"/>
  <c r="DK358" i="3"/>
  <c r="S358" i="3"/>
  <c r="R358" i="3" l="1"/>
  <c r="T358" i="3" s="1"/>
  <c r="Q358" i="3" s="1"/>
  <c r="CL358" i="3"/>
  <c r="DJ358" i="3"/>
  <c r="DT358" i="3"/>
  <c r="DQ358" i="3" s="1"/>
  <c r="DV358" i="3" s="1"/>
  <c r="CV358" i="3"/>
  <c r="CX358" i="3" s="1"/>
  <c r="CZ358" i="3" s="1"/>
  <c r="CA358" i="3"/>
  <c r="G358" i="3"/>
  <c r="BZ358" i="3"/>
  <c r="U358" i="3"/>
  <c r="CO358" i="3"/>
  <c r="CN358" i="3"/>
  <c r="DL358" i="3"/>
  <c r="DM358" i="3"/>
  <c r="BS358" i="3"/>
  <c r="BR358" i="3"/>
  <c r="BT358" i="3" s="1"/>
  <c r="CB358" i="3" l="1"/>
  <c r="CD358" i="3" s="1"/>
  <c r="CY358" i="3"/>
  <c r="CC358" i="3"/>
  <c r="DW358" i="3"/>
  <c r="DX358" i="3"/>
  <c r="V358" i="3"/>
  <c r="DI358" i="3"/>
  <c r="DN358" i="3" s="1"/>
  <c r="BV358" i="3"/>
  <c r="BU358" i="3"/>
  <c r="CK358" i="3"/>
  <c r="CP358" i="3" s="1"/>
  <c r="W358" i="3" l="1"/>
  <c r="AR359" i="3" s="1"/>
  <c r="X358" i="3"/>
  <c r="AS359" i="3" s="1"/>
  <c r="DP358" i="3"/>
  <c r="DO358" i="3"/>
  <c r="CQ358" i="3"/>
  <c r="CR358" i="3"/>
  <c r="L358" i="3" l="1"/>
  <c r="I359" i="3" s="1"/>
  <c r="M358" i="3"/>
  <c r="J359" i="3" s="1"/>
  <c r="AQ358" i="3"/>
  <c r="AO359" i="3"/>
  <c r="AU359" i="3" s="1"/>
  <c r="AK359" i="3"/>
  <c r="CT359" i="3" s="1"/>
  <c r="AN358" i="3"/>
  <c r="AT358" i="3"/>
  <c r="AL359" i="3"/>
  <c r="DS359" i="3" s="1"/>
  <c r="AP359" i="3"/>
  <c r="AV359" i="3" s="1"/>
  <c r="E359" i="3"/>
  <c r="H358" i="3" l="1"/>
  <c r="K358" i="3"/>
  <c r="N358" i="3" s="1"/>
  <c r="F359" i="3"/>
  <c r="DR359" i="3"/>
  <c r="DU359" i="3" s="1"/>
  <c r="BX359" i="3"/>
  <c r="BY359" i="3"/>
  <c r="CU359" i="3"/>
  <c r="CW359" i="3" s="1"/>
  <c r="AM359" i="3"/>
  <c r="DJ359" i="3"/>
  <c r="CL359" i="3"/>
  <c r="BP359" i="3"/>
  <c r="R359" i="3"/>
  <c r="BQ359" i="3"/>
  <c r="DK359" i="3"/>
  <c r="CM359" i="3"/>
  <c r="S359" i="3"/>
  <c r="P359" i="3"/>
  <c r="O359" i="3"/>
  <c r="G359" i="3"/>
  <c r="CA359" i="3" l="1"/>
  <c r="DT359" i="3"/>
  <c r="DQ359" i="3" s="1"/>
  <c r="BZ359" i="3"/>
  <c r="CV359" i="3"/>
  <c r="CX359" i="3" s="1"/>
  <c r="CZ359" i="3" s="1"/>
  <c r="DV359" i="3"/>
  <c r="CN359" i="3"/>
  <c r="CO359" i="3"/>
  <c r="DM359" i="3"/>
  <c r="DL359" i="3"/>
  <c r="U359" i="3"/>
  <c r="T359" i="3"/>
  <c r="Q359" i="3" s="1"/>
  <c r="BS359" i="3"/>
  <c r="BR359" i="3"/>
  <c r="BT359" i="3" s="1"/>
  <c r="CB359" i="3" l="1"/>
  <c r="CC359" i="3" s="1"/>
  <c r="CY359" i="3"/>
  <c r="DX359" i="3"/>
  <c r="DW359" i="3"/>
  <c r="V359" i="3"/>
  <c r="DI359" i="3"/>
  <c r="DN359" i="3" s="1"/>
  <c r="BV359" i="3"/>
  <c r="BU359" i="3"/>
  <c r="CK359" i="3"/>
  <c r="CP359" i="3" s="1"/>
  <c r="CD359" i="3" l="1"/>
  <c r="W359" i="3"/>
  <c r="X359" i="3"/>
  <c r="AP360" i="3" s="1"/>
  <c r="DP359" i="3"/>
  <c r="DO359" i="3"/>
  <c r="CQ359" i="3"/>
  <c r="CR359" i="3"/>
  <c r="M359" i="3" l="1"/>
  <c r="J360" i="3" s="1"/>
  <c r="L359" i="3"/>
  <c r="I360" i="3" s="1"/>
  <c r="AS360" i="3"/>
  <c r="AQ359" i="3"/>
  <c r="AT359" i="3" s="1"/>
  <c r="AR360" i="3"/>
  <c r="AO360" i="3"/>
  <c r="AU360" i="3" s="1"/>
  <c r="AK360" i="3"/>
  <c r="BX360" i="3" s="1"/>
  <c r="AN359" i="3"/>
  <c r="AL360" i="3"/>
  <c r="CU360" i="3" s="1"/>
  <c r="AV360" i="3"/>
  <c r="K359" i="3" l="1"/>
  <c r="N359" i="3" s="1"/>
  <c r="F360" i="3"/>
  <c r="AM360" i="3"/>
  <c r="DR360" i="3"/>
  <c r="CT360" i="3"/>
  <c r="CV360" i="3" s="1"/>
  <c r="CX360" i="3" s="1"/>
  <c r="E360" i="3"/>
  <c r="DJ360" i="3" s="1"/>
  <c r="H359" i="3"/>
  <c r="BY360" i="3"/>
  <c r="CA360" i="3" s="1"/>
  <c r="DS360" i="3"/>
  <c r="P360" i="3"/>
  <c r="O360" i="3"/>
  <c r="G360" i="3"/>
  <c r="CM360" i="3"/>
  <c r="DK360" i="3"/>
  <c r="BQ360" i="3"/>
  <c r="S360" i="3"/>
  <c r="CW360" i="3" l="1"/>
  <c r="DT360" i="3"/>
  <c r="DQ360" i="3" s="1"/>
  <c r="DV360" i="3" s="1"/>
  <c r="R360" i="3"/>
  <c r="U360" i="3" s="1"/>
  <c r="BP360" i="3"/>
  <c r="BR360" i="3" s="1"/>
  <c r="BT360" i="3" s="1"/>
  <c r="CL360" i="3"/>
  <c r="CO360" i="3" s="1"/>
  <c r="BZ360" i="3"/>
  <c r="DU360" i="3"/>
  <c r="CZ360" i="3"/>
  <c r="DL360" i="3"/>
  <c r="DM360" i="3"/>
  <c r="CY360" i="3"/>
  <c r="CB360" i="3" l="1"/>
  <c r="CD360" i="3" s="1"/>
  <c r="BS360" i="3"/>
  <c r="DW360" i="3"/>
  <c r="T360" i="3"/>
  <c r="Q360" i="3" s="1"/>
  <c r="V360" i="3" s="1"/>
  <c r="CN360" i="3"/>
  <c r="CK360" i="3" s="1"/>
  <c r="CP360" i="3" s="1"/>
  <c r="CC360" i="3"/>
  <c r="DX360" i="3"/>
  <c r="DI360" i="3"/>
  <c r="DN360" i="3" s="1"/>
  <c r="BV360" i="3"/>
  <c r="BU360" i="3"/>
  <c r="W360" i="3" l="1"/>
  <c r="AR361" i="3" s="1"/>
  <c r="X360" i="3"/>
  <c r="AS361" i="3" s="1"/>
  <c r="DO360" i="3"/>
  <c r="DP360" i="3"/>
  <c r="CR360" i="3"/>
  <c r="CQ360" i="3"/>
  <c r="AK361" i="3"/>
  <c r="M360" i="3" l="1"/>
  <c r="AO361" i="3"/>
  <c r="AU361" i="3" s="1"/>
  <c r="AQ360" i="3"/>
  <c r="L360" i="3"/>
  <c r="H360" i="3" s="1"/>
  <c r="AN360" i="3"/>
  <c r="AT360" i="3"/>
  <c r="AL361" i="3"/>
  <c r="CU361" i="3" s="1"/>
  <c r="AP361" i="3"/>
  <c r="AM361" i="3" s="1"/>
  <c r="CT361" i="3"/>
  <c r="BX361" i="3"/>
  <c r="DR361" i="3"/>
  <c r="E361" i="3" l="1"/>
  <c r="K360" i="3"/>
  <c r="N360" i="3" s="1"/>
  <c r="I361" i="3"/>
  <c r="O361" i="3" s="1"/>
  <c r="F361" i="3"/>
  <c r="DK361" i="3" s="1"/>
  <c r="J361" i="3"/>
  <c r="G361" i="3" s="1"/>
  <c r="BY361" i="3"/>
  <c r="CA361" i="3" s="1"/>
  <c r="DS361" i="3"/>
  <c r="DT361" i="3" s="1"/>
  <c r="DQ361" i="3" s="1"/>
  <c r="AV361" i="3"/>
  <c r="BP361" i="3"/>
  <c r="CL361" i="3"/>
  <c r="DJ361" i="3"/>
  <c r="R361" i="3"/>
  <c r="CW361" i="3"/>
  <c r="CV361" i="3"/>
  <c r="CX361" i="3" s="1"/>
  <c r="BQ361" i="3" l="1"/>
  <c r="P361" i="3"/>
  <c r="CM361" i="3"/>
  <c r="S361" i="3"/>
  <c r="U361" i="3" s="1"/>
  <c r="BZ361" i="3"/>
  <c r="DU361" i="3"/>
  <c r="DV361" i="3"/>
  <c r="T361" i="3"/>
  <c r="Q361" i="3" s="1"/>
  <c r="DL361" i="3"/>
  <c r="DM361" i="3"/>
  <c r="BR361" i="3"/>
  <c r="BT361" i="3" s="1"/>
  <c r="BS361" i="3"/>
  <c r="CZ361" i="3"/>
  <c r="CY361" i="3"/>
  <c r="CO361" i="3"/>
  <c r="CN361" i="3"/>
  <c r="CB361" i="3" l="1"/>
  <c r="CC361" i="3" s="1"/>
  <c r="DW361" i="3"/>
  <c r="DX361" i="3"/>
  <c r="V361" i="3"/>
  <c r="DI361" i="3"/>
  <c r="DN361" i="3" s="1"/>
  <c r="CK361" i="3"/>
  <c r="CP361" i="3" s="1"/>
  <c r="BV361" i="3"/>
  <c r="BU361" i="3"/>
  <c r="CD361" i="3" l="1"/>
  <c r="X361" i="3"/>
  <c r="AS362" i="3" s="1"/>
  <c r="W361" i="3"/>
  <c r="DO361" i="3"/>
  <c r="DP361" i="3"/>
  <c r="AL362" i="3"/>
  <c r="AP362" i="3"/>
  <c r="CR361" i="3"/>
  <c r="M361" i="3" s="1"/>
  <c r="CQ361" i="3"/>
  <c r="AQ361" i="3" l="1"/>
  <c r="AR362" i="3"/>
  <c r="L361" i="3"/>
  <c r="H361" i="3" s="1"/>
  <c r="AN361" i="3"/>
  <c r="AK362" i="3"/>
  <c r="DR362" i="3" s="1"/>
  <c r="AO362" i="3"/>
  <c r="AM362" i="3" s="1"/>
  <c r="AT361" i="3"/>
  <c r="J362" i="3"/>
  <c r="F362" i="3"/>
  <c r="AV362" i="3"/>
  <c r="DS362" i="3"/>
  <c r="BY362" i="3"/>
  <c r="CU362" i="3"/>
  <c r="E362" i="3" l="1"/>
  <c r="R362" i="3" s="1"/>
  <c r="BX362" i="3"/>
  <c r="CT362" i="3"/>
  <c r="CV362" i="3" s="1"/>
  <c r="CX362" i="3" s="1"/>
  <c r="K361" i="3"/>
  <c r="N361" i="3" s="1"/>
  <c r="I362" i="3"/>
  <c r="O362" i="3" s="1"/>
  <c r="AU362" i="3"/>
  <c r="DK362" i="3"/>
  <c r="CM362" i="3"/>
  <c r="BQ362" i="3"/>
  <c r="S362" i="3"/>
  <c r="DU362" i="3"/>
  <c r="DT362" i="3"/>
  <c r="DQ362" i="3" s="1"/>
  <c r="BZ362" i="3"/>
  <c r="CB362" i="3" s="1"/>
  <c r="CA362" i="3"/>
  <c r="P362" i="3"/>
  <c r="CW362" i="3"/>
  <c r="G362" i="3" l="1"/>
  <c r="CL362" i="3"/>
  <c r="DJ362" i="3"/>
  <c r="BP362" i="3"/>
  <c r="BS362" i="3" s="1"/>
  <c r="CO362" i="3"/>
  <c r="DV362" i="3"/>
  <c r="CC362" i="3"/>
  <c r="CD362" i="3"/>
  <c r="T362" i="3"/>
  <c r="Q362" i="3" s="1"/>
  <c r="U362" i="3"/>
  <c r="CN362" i="3"/>
  <c r="DL362" i="3"/>
  <c r="DM362" i="3"/>
  <c r="CZ362" i="3"/>
  <c r="CY362" i="3"/>
  <c r="BR362" i="3" l="1"/>
  <c r="BT362" i="3" s="1"/>
  <c r="BU362" i="3" s="1"/>
  <c r="DX362" i="3"/>
  <c r="DW362" i="3"/>
  <c r="V362" i="3"/>
  <c r="DI362" i="3"/>
  <c r="DN362" i="3" s="1"/>
  <c r="BV362" i="3"/>
  <c r="CK362" i="3"/>
  <c r="CP362" i="3" s="1"/>
  <c r="X362" i="3" l="1"/>
  <c r="AP363" i="3" s="1"/>
  <c r="W362" i="3"/>
  <c r="AQ362" i="3" s="1"/>
  <c r="DO362" i="3"/>
  <c r="DP362" i="3"/>
  <c r="CQ362" i="3"/>
  <c r="L362" i="3" s="1"/>
  <c r="I363" i="3" s="1"/>
  <c r="CR362" i="3"/>
  <c r="M362" i="3" s="1"/>
  <c r="AL363" i="3"/>
  <c r="AS363" i="3" l="1"/>
  <c r="AR363" i="3"/>
  <c r="K362" i="3"/>
  <c r="AT362" i="3"/>
  <c r="AO363" i="3"/>
  <c r="AM363" i="3" s="1"/>
  <c r="AK363" i="3"/>
  <c r="DR363" i="3" s="1"/>
  <c r="AN362" i="3"/>
  <c r="AV363" i="3"/>
  <c r="DS363" i="3"/>
  <c r="BY363" i="3"/>
  <c r="CU363" i="3"/>
  <c r="F363" i="3"/>
  <c r="J363" i="3"/>
  <c r="H362" i="3"/>
  <c r="N362" i="3"/>
  <c r="E363" i="3"/>
  <c r="AU363" i="3" l="1"/>
  <c r="BX363" i="3"/>
  <c r="CT363" i="3"/>
  <c r="CW363" i="3" s="1"/>
  <c r="DT363" i="3"/>
  <c r="DQ363" i="3" s="1"/>
  <c r="DV363" i="3" s="1"/>
  <c r="CA363" i="3"/>
  <c r="CV363" i="3"/>
  <c r="CX363" i="3" s="1"/>
  <c r="P363" i="3"/>
  <c r="O363" i="3"/>
  <c r="G363" i="3"/>
  <c r="BQ363" i="3"/>
  <c r="CM363" i="3"/>
  <c r="DK363" i="3"/>
  <c r="S363" i="3"/>
  <c r="DJ363" i="3"/>
  <c r="CL363" i="3"/>
  <c r="BP363" i="3"/>
  <c r="R363" i="3"/>
  <c r="BZ363" i="3"/>
  <c r="CB363" i="3" s="1"/>
  <c r="DU363" i="3"/>
  <c r="CN363" i="3" l="1"/>
  <c r="DX363" i="3"/>
  <c r="CY363" i="3"/>
  <c r="CO363" i="3"/>
  <c r="DL363" i="3"/>
  <c r="U363" i="3"/>
  <c r="BS363" i="3"/>
  <c r="CZ363" i="3"/>
  <c r="CK363" i="3"/>
  <c r="CP363" i="3" s="1"/>
  <c r="BR363" i="3"/>
  <c r="BT363" i="3" s="1"/>
  <c r="CC363" i="3"/>
  <c r="CD363" i="3"/>
  <c r="T363" i="3"/>
  <c r="Q363" i="3" s="1"/>
  <c r="DM363" i="3"/>
  <c r="DW363" i="3"/>
  <c r="V363" i="3" l="1"/>
  <c r="DI363" i="3"/>
  <c r="DN363" i="3" s="1"/>
  <c r="CR363" i="3"/>
  <c r="CQ363" i="3"/>
  <c r="BV363" i="3"/>
  <c r="BU363" i="3"/>
  <c r="W363" i="3" l="1"/>
  <c r="X363" i="3"/>
  <c r="DP363" i="3"/>
  <c r="DO363" i="3"/>
  <c r="L363" i="3" s="1"/>
  <c r="I364" i="3" s="1"/>
  <c r="AL364" i="3" l="1"/>
  <c r="AS364" i="3"/>
  <c r="AQ363" i="3"/>
  <c r="AT363" i="3" s="1"/>
  <c r="AR364" i="3"/>
  <c r="M363" i="3"/>
  <c r="F364" i="3" s="1"/>
  <c r="E364" i="3"/>
  <c r="BP364" i="3" s="1"/>
  <c r="O364" i="3"/>
  <c r="AN363" i="3"/>
  <c r="AK364" i="3"/>
  <c r="BX364" i="3" s="1"/>
  <c r="AO364" i="3"/>
  <c r="AU364" i="3" s="1"/>
  <c r="AP364" i="3"/>
  <c r="AV364" i="3" s="1"/>
  <c r="CU364" i="3"/>
  <c r="BY364" i="3"/>
  <c r="DS364" i="3"/>
  <c r="H363" i="3" l="1"/>
  <c r="J364" i="3"/>
  <c r="P364" i="3" s="1"/>
  <c r="CL364" i="3"/>
  <c r="DJ364" i="3"/>
  <c r="DK364" i="3"/>
  <c r="S364" i="3"/>
  <c r="CM364" i="3"/>
  <c r="CN364" i="3" s="1"/>
  <c r="BQ364" i="3"/>
  <c r="BS364" i="3" s="1"/>
  <c r="K363" i="3"/>
  <c r="N363" i="3" s="1"/>
  <c r="CT364" i="3"/>
  <c r="CW364" i="3" s="1"/>
  <c r="DR364" i="3"/>
  <c r="DU364" i="3" s="1"/>
  <c r="G364" i="3"/>
  <c r="R364" i="3"/>
  <c r="AM364" i="3"/>
  <c r="DM364" i="3"/>
  <c r="DL364" i="3"/>
  <c r="CA364" i="3"/>
  <c r="BZ364" i="3"/>
  <c r="CB364" i="3" s="1"/>
  <c r="CO364" i="3" l="1"/>
  <c r="BR364" i="3"/>
  <c r="BT364" i="3" s="1"/>
  <c r="BV364" i="3" s="1"/>
  <c r="U364" i="3"/>
  <c r="CV364" i="3"/>
  <c r="CX364" i="3" s="1"/>
  <c r="CZ364" i="3" s="1"/>
  <c r="T364" i="3"/>
  <c r="Q364" i="3" s="1"/>
  <c r="DT364" i="3"/>
  <c r="DQ364" i="3" s="1"/>
  <c r="DV364" i="3" s="1"/>
  <c r="DI364" i="3"/>
  <c r="DN364" i="3" s="1"/>
  <c r="CK364" i="3"/>
  <c r="CP364" i="3" s="1"/>
  <c r="CD364" i="3"/>
  <c r="CC364" i="3"/>
  <c r="BU364" i="3" l="1"/>
  <c r="V364" i="3"/>
  <c r="CY364" i="3"/>
  <c r="DX364" i="3"/>
  <c r="DW364" i="3"/>
  <c r="DP364" i="3"/>
  <c r="DO364" i="3"/>
  <c r="CR364" i="3"/>
  <c r="CQ364" i="3"/>
  <c r="X364" i="3" l="1"/>
  <c r="AS365" i="3" s="1"/>
  <c r="W364" i="3"/>
  <c r="AR365" i="3" s="1"/>
  <c r="M364" i="3"/>
  <c r="J365" i="3" s="1"/>
  <c r="L364" i="3"/>
  <c r="E365" i="3" s="1"/>
  <c r="AQ364" i="3"/>
  <c r="AT364" i="3" s="1"/>
  <c r="AP365" i="3"/>
  <c r="AL365" i="3"/>
  <c r="F365" i="3" l="1"/>
  <c r="H364" i="3"/>
  <c r="K364" i="3"/>
  <c r="N364" i="3" s="1"/>
  <c r="I365" i="3"/>
  <c r="O365" i="3" s="1"/>
  <c r="AO365" i="3"/>
  <c r="AU365" i="3" s="1"/>
  <c r="AN364" i="3"/>
  <c r="AK365" i="3"/>
  <c r="R365" i="3" s="1"/>
  <c r="P365" i="3"/>
  <c r="DK365" i="3"/>
  <c r="BQ365" i="3"/>
  <c r="CM365" i="3"/>
  <c r="S365" i="3"/>
  <c r="BP365" i="3"/>
  <c r="CL365" i="3"/>
  <c r="DJ365" i="3"/>
  <c r="CU365" i="3"/>
  <c r="DS365" i="3"/>
  <c r="BY365" i="3"/>
  <c r="AV365" i="3"/>
  <c r="G365" i="3" l="1"/>
  <c r="AM365" i="3"/>
  <c r="BX365" i="3"/>
  <c r="CT365" i="3"/>
  <c r="CV365" i="3" s="1"/>
  <c r="CX365" i="3" s="1"/>
  <c r="DR365" i="3"/>
  <c r="DT365" i="3" s="1"/>
  <c r="DQ365" i="3" s="1"/>
  <c r="CO365" i="3"/>
  <c r="CN365" i="3"/>
  <c r="BS365" i="3"/>
  <c r="BR365" i="3"/>
  <c r="BT365" i="3" s="1"/>
  <c r="U365" i="3"/>
  <c r="T365" i="3"/>
  <c r="Q365" i="3" s="1"/>
  <c r="DL365" i="3"/>
  <c r="DM365" i="3"/>
  <c r="BZ365" i="3"/>
  <c r="CB365" i="3" s="1"/>
  <c r="CA365" i="3"/>
  <c r="CW365" i="3" l="1"/>
  <c r="CY365" i="3" s="1"/>
  <c r="DU365" i="3"/>
  <c r="DV365" i="3"/>
  <c r="V365" i="3"/>
  <c r="DI365" i="3"/>
  <c r="DN365" i="3" s="1"/>
  <c r="BV365" i="3"/>
  <c r="BU365" i="3"/>
  <c r="CK365" i="3"/>
  <c r="CP365" i="3" s="1"/>
  <c r="CC365" i="3"/>
  <c r="CD365" i="3"/>
  <c r="CZ365" i="3" l="1"/>
  <c r="DW365" i="3"/>
  <c r="DX365" i="3"/>
  <c r="X365" i="3"/>
  <c r="W365" i="3"/>
  <c r="DP365" i="3"/>
  <c r="DO365" i="3"/>
  <c r="CQ365" i="3"/>
  <c r="CR365" i="3"/>
  <c r="L365" i="3" l="1"/>
  <c r="I366" i="3" s="1"/>
  <c r="M365" i="3"/>
  <c r="H365" i="3" s="1"/>
  <c r="AS366" i="3"/>
  <c r="AR366" i="3"/>
  <c r="K365" i="3"/>
  <c r="N365" i="3" s="1"/>
  <c r="AN365" i="3"/>
  <c r="F366" i="3"/>
  <c r="J366" i="3"/>
  <c r="E366" i="3"/>
  <c r="AO366" i="3"/>
  <c r="AK366" i="3"/>
  <c r="AQ365" i="3" l="1"/>
  <c r="AT365" i="3" s="1"/>
  <c r="AP366" i="3"/>
  <c r="AV366" i="3" s="1"/>
  <c r="AL366" i="3"/>
  <c r="BY366" i="3" s="1"/>
  <c r="CL366" i="3"/>
  <c r="DJ366" i="3"/>
  <c r="BP366" i="3"/>
  <c r="R366" i="3"/>
  <c r="O366" i="3"/>
  <c r="G366" i="3"/>
  <c r="BX366" i="3"/>
  <c r="DR366" i="3"/>
  <c r="CT366" i="3"/>
  <c r="AU366" i="3"/>
  <c r="P366" i="3"/>
  <c r="CM366" i="3"/>
  <c r="DK366" i="3"/>
  <c r="BQ366" i="3"/>
  <c r="AM366" i="3" l="1"/>
  <c r="DS366" i="3"/>
  <c r="DT366" i="3" s="1"/>
  <c r="DQ366" i="3" s="1"/>
  <c r="CU366" i="3"/>
  <c r="CW366" i="3" s="1"/>
  <c r="S366" i="3"/>
  <c r="U366" i="3" s="1"/>
  <c r="BR366" i="3"/>
  <c r="BT366" i="3" s="1"/>
  <c r="BS366" i="3"/>
  <c r="DU366" i="3"/>
  <c r="DM366" i="3"/>
  <c r="DL366" i="3"/>
  <c r="CA366" i="3"/>
  <c r="BZ366" i="3"/>
  <c r="CB366" i="3" s="1"/>
  <c r="CO366" i="3"/>
  <c r="CN366" i="3"/>
  <c r="T366" i="3" l="1"/>
  <c r="Q366" i="3" s="1"/>
  <c r="CV366" i="3"/>
  <c r="CX366" i="3" s="1"/>
  <c r="CZ366" i="3" s="1"/>
  <c r="DV366" i="3"/>
  <c r="V366" i="3"/>
  <c r="DI366" i="3"/>
  <c r="DN366" i="3" s="1"/>
  <c r="BU366" i="3"/>
  <c r="BV366" i="3"/>
  <c r="CY366" i="3"/>
  <c r="CK366" i="3"/>
  <c r="CP366" i="3" s="1"/>
  <c r="CC366" i="3"/>
  <c r="CD366" i="3"/>
  <c r="DX366" i="3" l="1"/>
  <c r="DW366" i="3"/>
  <c r="X366" i="3"/>
  <c r="W366" i="3"/>
  <c r="DO366" i="3"/>
  <c r="DP366" i="3"/>
  <c r="CQ366" i="3"/>
  <c r="CR366" i="3"/>
  <c r="AS367" i="3" l="1"/>
  <c r="AR367" i="3"/>
  <c r="L366" i="3"/>
  <c r="I367" i="3" s="1"/>
  <c r="M366" i="3"/>
  <c r="F367" i="3" s="1"/>
  <c r="AQ366" i="3"/>
  <c r="AT366" i="3" s="1"/>
  <c r="J367" i="3"/>
  <c r="AN366" i="3"/>
  <c r="AO367" i="3"/>
  <c r="AK367" i="3"/>
  <c r="E367" i="3" l="1"/>
  <c r="K366" i="3"/>
  <c r="N366" i="3" s="1"/>
  <c r="H366" i="3"/>
  <c r="AL367" i="3"/>
  <c r="BY367" i="3" s="1"/>
  <c r="AP367" i="3"/>
  <c r="AV367" i="3" s="1"/>
  <c r="DS367" i="3"/>
  <c r="AU367" i="3"/>
  <c r="O367" i="3"/>
  <c r="G367" i="3"/>
  <c r="DR367" i="3"/>
  <c r="BX367" i="3"/>
  <c r="CT367" i="3"/>
  <c r="CL367" i="3"/>
  <c r="BP367" i="3"/>
  <c r="DJ367" i="3"/>
  <c r="R367" i="3"/>
  <c r="P367" i="3"/>
  <c r="BQ367" i="3"/>
  <c r="DK367" i="3"/>
  <c r="CM367" i="3"/>
  <c r="S367" i="3" l="1"/>
  <c r="CU367" i="3"/>
  <c r="CV367" i="3" s="1"/>
  <c r="CX367" i="3" s="1"/>
  <c r="AM367" i="3"/>
  <c r="DT367" i="3"/>
  <c r="DQ367" i="3" s="1"/>
  <c r="DV367" i="3" s="1"/>
  <c r="BS367" i="3"/>
  <c r="BR367" i="3"/>
  <c r="BT367" i="3" s="1"/>
  <c r="CO367" i="3"/>
  <c r="CN367" i="3"/>
  <c r="CA367" i="3"/>
  <c r="BZ367" i="3"/>
  <c r="CB367" i="3" s="1"/>
  <c r="DU367" i="3"/>
  <c r="U367" i="3"/>
  <c r="T367" i="3"/>
  <c r="Q367" i="3" s="1"/>
  <c r="DL367" i="3"/>
  <c r="DM367" i="3"/>
  <c r="CW367" i="3" l="1"/>
  <c r="DX367" i="3"/>
  <c r="V367" i="3"/>
  <c r="DW367" i="3"/>
  <c r="DI367" i="3"/>
  <c r="DN367" i="3" s="1"/>
  <c r="CK367" i="3"/>
  <c r="CP367" i="3" s="1"/>
  <c r="BV367" i="3"/>
  <c r="BU367" i="3"/>
  <c r="CC367" i="3"/>
  <c r="CD367" i="3"/>
  <c r="CZ367" i="3"/>
  <c r="CY367" i="3"/>
  <c r="X367" i="3" l="1"/>
  <c r="AP368" i="3" s="1"/>
  <c r="W367" i="3"/>
  <c r="AQ367" i="3" s="1"/>
  <c r="DP367" i="3"/>
  <c r="DO367" i="3"/>
  <c r="CR367" i="3"/>
  <c r="CQ367" i="3"/>
  <c r="L367" i="3" s="1"/>
  <c r="I368" i="3" s="1"/>
  <c r="M367" i="3" l="1"/>
  <c r="H367" i="3" s="1"/>
  <c r="AS368" i="3"/>
  <c r="AR368" i="3"/>
  <c r="K367" i="3"/>
  <c r="N367" i="3" s="1"/>
  <c r="AK368" i="3"/>
  <c r="CT368" i="3" s="1"/>
  <c r="AL368" i="3"/>
  <c r="BY368" i="3" s="1"/>
  <c r="AO368" i="3"/>
  <c r="AM368" i="3" s="1"/>
  <c r="AN367" i="3"/>
  <c r="AT367" i="3"/>
  <c r="E368" i="3"/>
  <c r="F368" i="3"/>
  <c r="J368" i="3"/>
  <c r="AV368" i="3"/>
  <c r="DR368" i="3" l="1"/>
  <c r="BX368" i="3"/>
  <c r="AU368" i="3"/>
  <c r="CU368" i="3"/>
  <c r="CV368" i="3" s="1"/>
  <c r="CX368" i="3" s="1"/>
  <c r="DS368" i="3"/>
  <c r="DT368" i="3" s="1"/>
  <c r="DQ368" i="3" s="1"/>
  <c r="CA368" i="3"/>
  <c r="O368" i="3"/>
  <c r="G368" i="3"/>
  <c r="BQ368" i="3"/>
  <c r="DK368" i="3"/>
  <c r="CM368" i="3"/>
  <c r="S368" i="3"/>
  <c r="BZ368" i="3"/>
  <c r="CB368" i="3" s="1"/>
  <c r="P368" i="3"/>
  <c r="DJ368" i="3"/>
  <c r="CL368" i="3"/>
  <c r="BP368" i="3"/>
  <c r="R368" i="3"/>
  <c r="DU368" i="3" l="1"/>
  <c r="DV368" i="3"/>
  <c r="CW368" i="3"/>
  <c r="CZ368" i="3" s="1"/>
  <c r="U368" i="3"/>
  <c r="CC368" i="3"/>
  <c r="CD368" i="3"/>
  <c r="BR368" i="3"/>
  <c r="BT368" i="3" s="1"/>
  <c r="BS368" i="3"/>
  <c r="T368" i="3"/>
  <c r="Q368" i="3" s="1"/>
  <c r="CN368" i="3"/>
  <c r="CO368" i="3"/>
  <c r="DL368" i="3"/>
  <c r="DM368" i="3"/>
  <c r="CY368" i="3" l="1"/>
  <c r="DX368" i="3"/>
  <c r="DW368" i="3"/>
  <c r="V368" i="3"/>
  <c r="DI368" i="3"/>
  <c r="DN368" i="3" s="1"/>
  <c r="CK368" i="3"/>
  <c r="CP368" i="3" s="1"/>
  <c r="BU368" i="3"/>
  <c r="BV368" i="3"/>
  <c r="W368" i="3" l="1"/>
  <c r="X368" i="3"/>
  <c r="AL369" i="3" s="1"/>
  <c r="DO368" i="3"/>
  <c r="DP368" i="3"/>
  <c r="CQ368" i="3"/>
  <c r="CR368" i="3"/>
  <c r="M368" i="3" l="1"/>
  <c r="L368" i="3"/>
  <c r="I369" i="3" s="1"/>
  <c r="AS369" i="3"/>
  <c r="AQ368" i="3"/>
  <c r="AT368" i="3" s="1"/>
  <c r="AR369" i="3"/>
  <c r="K368" i="3"/>
  <c r="N368" i="3" s="1"/>
  <c r="AO369" i="3"/>
  <c r="AU369" i="3" s="1"/>
  <c r="AP369" i="3"/>
  <c r="AV369" i="3" s="1"/>
  <c r="AK369" i="3"/>
  <c r="BX369" i="3" s="1"/>
  <c r="AN368" i="3"/>
  <c r="DS369" i="3"/>
  <c r="CU369" i="3"/>
  <c r="BY369" i="3"/>
  <c r="F369" i="3"/>
  <c r="J369" i="3"/>
  <c r="H368" i="3"/>
  <c r="E369" i="3"/>
  <c r="CT369" i="3" l="1"/>
  <c r="CV369" i="3" s="1"/>
  <c r="CX369" i="3" s="1"/>
  <c r="AM369" i="3"/>
  <c r="DR369" i="3"/>
  <c r="DU369" i="3" s="1"/>
  <c r="P369" i="3"/>
  <c r="DK369" i="3"/>
  <c r="CM369" i="3"/>
  <c r="BQ369" i="3"/>
  <c r="S369" i="3"/>
  <c r="O369" i="3"/>
  <c r="G369" i="3"/>
  <c r="CA369" i="3"/>
  <c r="BZ369" i="3"/>
  <c r="CB369" i="3" s="1"/>
  <c r="BP369" i="3"/>
  <c r="CL369" i="3"/>
  <c r="DJ369" i="3"/>
  <c r="R369" i="3"/>
  <c r="CW369" i="3"/>
  <c r="DT369" i="3" l="1"/>
  <c r="DQ369" i="3" s="1"/>
  <c r="DV369" i="3" s="1"/>
  <c r="BR369" i="3"/>
  <c r="BT369" i="3" s="1"/>
  <c r="BS369" i="3"/>
  <c r="U369" i="3"/>
  <c r="T369" i="3"/>
  <c r="Q369" i="3" s="1"/>
  <c r="DM369" i="3"/>
  <c r="DL369" i="3"/>
  <c r="CO369" i="3"/>
  <c r="CN369" i="3"/>
  <c r="CD369" i="3"/>
  <c r="CC369" i="3"/>
  <c r="CY369" i="3"/>
  <c r="CZ369" i="3"/>
  <c r="DX369" i="3" l="1"/>
  <c r="DW369" i="3"/>
  <c r="V369" i="3"/>
  <c r="DI369" i="3"/>
  <c r="DN369" i="3" s="1"/>
  <c r="BV369" i="3"/>
  <c r="BU369" i="3"/>
  <c r="CK369" i="3"/>
  <c r="CP369" i="3" s="1"/>
  <c r="W369" i="3" l="1"/>
  <c r="AR370" i="3" s="1"/>
  <c r="X369" i="3"/>
  <c r="AL370" i="3" s="1"/>
  <c r="DP369" i="3"/>
  <c r="DO369" i="3"/>
  <c r="CQ369" i="3"/>
  <c r="CR369" i="3"/>
  <c r="M369" i="3" l="1"/>
  <c r="L369" i="3"/>
  <c r="I370" i="3" s="1"/>
  <c r="AS370" i="3"/>
  <c r="AK370" i="3"/>
  <c r="CT370" i="3" s="1"/>
  <c r="AQ369" i="3"/>
  <c r="AT369" i="3" s="1"/>
  <c r="AO370" i="3"/>
  <c r="AU370" i="3" s="1"/>
  <c r="AP370" i="3"/>
  <c r="AV370" i="3" s="1"/>
  <c r="AN369" i="3"/>
  <c r="F370" i="3"/>
  <c r="J370" i="3"/>
  <c r="DS370" i="3"/>
  <c r="CU370" i="3"/>
  <c r="BY370" i="3"/>
  <c r="E370" i="3" l="1"/>
  <c r="K369" i="3"/>
  <c r="N369" i="3" s="1"/>
  <c r="H369" i="3"/>
  <c r="DR370" i="3"/>
  <c r="DU370" i="3" s="1"/>
  <c r="BX370" i="3"/>
  <c r="CA370" i="3" s="1"/>
  <c r="AM370" i="3"/>
  <c r="CL370" i="3"/>
  <c r="BP370" i="3"/>
  <c r="DJ370" i="3"/>
  <c r="R370" i="3"/>
  <c r="O370" i="3"/>
  <c r="G370" i="3"/>
  <c r="CV370" i="3"/>
  <c r="CX370" i="3" s="1"/>
  <c r="CW370" i="3"/>
  <c r="DT370" i="3"/>
  <c r="DQ370" i="3" s="1"/>
  <c r="P370" i="3"/>
  <c r="BQ370" i="3"/>
  <c r="DK370" i="3"/>
  <c r="CM370" i="3"/>
  <c r="S370" i="3"/>
  <c r="BZ370" i="3" l="1"/>
  <c r="CB370" i="3" s="1"/>
  <c r="DV370" i="3"/>
  <c r="U370" i="3"/>
  <c r="T370" i="3"/>
  <c r="Q370" i="3" s="1"/>
  <c r="CY370" i="3"/>
  <c r="CZ370" i="3"/>
  <c r="DM370" i="3"/>
  <c r="DL370" i="3"/>
  <c r="BS370" i="3"/>
  <c r="BR370" i="3"/>
  <c r="BT370" i="3" s="1"/>
  <c r="CD370" i="3"/>
  <c r="CC370" i="3"/>
  <c r="CO370" i="3"/>
  <c r="CN370" i="3"/>
  <c r="DW370" i="3" l="1"/>
  <c r="DX370" i="3"/>
  <c r="V370" i="3"/>
  <c r="DI370" i="3"/>
  <c r="DN370" i="3" s="1"/>
  <c r="CK370" i="3"/>
  <c r="CP370" i="3" s="1"/>
  <c r="BV370" i="3"/>
  <c r="BU370" i="3"/>
  <c r="W370" i="3" l="1"/>
  <c r="AR371" i="3" s="1"/>
  <c r="X370" i="3"/>
  <c r="AL371" i="3" s="1"/>
  <c r="DO370" i="3"/>
  <c r="DP370" i="3"/>
  <c r="CQ370" i="3"/>
  <c r="CR370" i="3"/>
  <c r="M370" i="3" l="1"/>
  <c r="AS371" i="3"/>
  <c r="AQ370" i="3"/>
  <c r="L370" i="3"/>
  <c r="H370" i="3" s="1"/>
  <c r="AK371" i="3"/>
  <c r="DR371" i="3" s="1"/>
  <c r="AO371" i="3"/>
  <c r="AU371" i="3" s="1"/>
  <c r="AT370" i="3"/>
  <c r="AN370" i="3"/>
  <c r="AP371" i="3"/>
  <c r="J371" i="3"/>
  <c r="F371" i="3"/>
  <c r="DS371" i="3"/>
  <c r="CU371" i="3"/>
  <c r="BY371" i="3"/>
  <c r="AM371" i="3" l="1"/>
  <c r="E371" i="3"/>
  <c r="DJ371" i="3" s="1"/>
  <c r="BX371" i="3"/>
  <c r="CA371" i="3" s="1"/>
  <c r="CT371" i="3"/>
  <c r="CV371" i="3" s="1"/>
  <c r="K370" i="3"/>
  <c r="N370" i="3" s="1"/>
  <c r="I371" i="3"/>
  <c r="O371" i="3" s="1"/>
  <c r="AV371" i="3"/>
  <c r="DU371" i="3"/>
  <c r="DK371" i="3"/>
  <c r="CM371" i="3"/>
  <c r="BQ371" i="3"/>
  <c r="S371" i="3"/>
  <c r="DT371" i="3"/>
  <c r="DQ371" i="3" s="1"/>
  <c r="P371" i="3"/>
  <c r="R371" i="3" l="1"/>
  <c r="CL371" i="3"/>
  <c r="CN371" i="3" s="1"/>
  <c r="BZ371" i="3"/>
  <c r="BP371" i="3"/>
  <c r="BR371" i="3" s="1"/>
  <c r="BT371" i="3" s="1"/>
  <c r="CW371" i="3"/>
  <c r="G371" i="3"/>
  <c r="DV371" i="3"/>
  <c r="CX371" i="3"/>
  <c r="U371" i="3"/>
  <c r="DL371" i="3"/>
  <c r="DM371" i="3"/>
  <c r="T371" i="3"/>
  <c r="Q371" i="3" s="1"/>
  <c r="CB371" i="3" l="1"/>
  <c r="CC371" i="3" s="1"/>
  <c r="BS371" i="3"/>
  <c r="CO371" i="3"/>
  <c r="CD371" i="3"/>
  <c r="CZ371" i="3"/>
  <c r="CY371" i="3"/>
  <c r="DW371" i="3"/>
  <c r="DX371" i="3"/>
  <c r="V371" i="3"/>
  <c r="DI371" i="3"/>
  <c r="DN371" i="3" s="1"/>
  <c r="BU371" i="3"/>
  <c r="BV371" i="3"/>
  <c r="CK371" i="3"/>
  <c r="CP371" i="3" s="1"/>
  <c r="W371" i="3" l="1"/>
  <c r="AR372" i="3" s="1"/>
  <c r="X371" i="3"/>
  <c r="AN371" i="3" s="1"/>
  <c r="DO371" i="3"/>
  <c r="DP371" i="3"/>
  <c r="CQ371" i="3"/>
  <c r="CR371" i="3"/>
  <c r="AK372" i="3"/>
  <c r="M371" i="3" l="1"/>
  <c r="L371" i="3"/>
  <c r="I372" i="3" s="1"/>
  <c r="AS372" i="3"/>
  <c r="AO372" i="3"/>
  <c r="AQ371" i="3"/>
  <c r="AT371" i="3" s="1"/>
  <c r="K371" i="3"/>
  <c r="AP372" i="3"/>
  <c r="AM372" i="3" s="1"/>
  <c r="AL372" i="3"/>
  <c r="DS372" i="3" s="1"/>
  <c r="H371" i="3"/>
  <c r="J372" i="3"/>
  <c r="BX372" i="3"/>
  <c r="DR372" i="3"/>
  <c r="CT372" i="3"/>
  <c r="AU372" i="3"/>
  <c r="N371" i="3"/>
  <c r="E372" i="3"/>
  <c r="CU372" i="3" l="1"/>
  <c r="CV372" i="3" s="1"/>
  <c r="CX372" i="3" s="1"/>
  <c r="BY372" i="3"/>
  <c r="BZ372" i="3" s="1"/>
  <c r="CB372" i="3" s="1"/>
  <c r="AV372" i="3"/>
  <c r="F372" i="3"/>
  <c r="DK372" i="3" s="1"/>
  <c r="DT372" i="3"/>
  <c r="DQ372" i="3" s="1"/>
  <c r="O372" i="3"/>
  <c r="G372" i="3"/>
  <c r="CL372" i="3"/>
  <c r="DJ372" i="3"/>
  <c r="BP372" i="3"/>
  <c r="R372" i="3"/>
  <c r="DU372" i="3"/>
  <c r="P372" i="3"/>
  <c r="CW372" i="3" l="1"/>
  <c r="CA372" i="3"/>
  <c r="CC372" i="3" s="1"/>
  <c r="S372" i="3"/>
  <c r="BQ372" i="3"/>
  <c r="BS372" i="3" s="1"/>
  <c r="CM372" i="3"/>
  <c r="CN372" i="3" s="1"/>
  <c r="DV372" i="3"/>
  <c r="T372" i="3"/>
  <c r="Q372" i="3" s="1"/>
  <c r="BR372" i="3"/>
  <c r="BT372" i="3" s="1"/>
  <c r="CZ372" i="3"/>
  <c r="CY372" i="3"/>
  <c r="DL372" i="3"/>
  <c r="DM372" i="3"/>
  <c r="U372" i="3"/>
  <c r="CD372" i="3" l="1"/>
  <c r="CO372" i="3"/>
  <c r="DX372" i="3"/>
  <c r="DW372" i="3"/>
  <c r="V372" i="3"/>
  <c r="DI372" i="3"/>
  <c r="DN372" i="3" s="1"/>
  <c r="CK372" i="3"/>
  <c r="CP372" i="3" s="1"/>
  <c r="BV372" i="3"/>
  <c r="BU372" i="3"/>
  <c r="X372" i="3" l="1"/>
  <c r="AP373" i="3" s="1"/>
  <c r="W372" i="3"/>
  <c r="AR373" i="3" s="1"/>
  <c r="DP372" i="3"/>
  <c r="DO372" i="3"/>
  <c r="CQ372" i="3"/>
  <c r="CR372" i="3"/>
  <c r="AV373" i="3"/>
  <c r="AS373" i="3" l="1"/>
  <c r="AQ372" i="3"/>
  <c r="AT372" i="3" s="1"/>
  <c r="M372" i="3"/>
  <c r="L372" i="3"/>
  <c r="I373" i="3" s="1"/>
  <c r="AN372" i="3"/>
  <c r="J373" i="3"/>
  <c r="AO373" i="3"/>
  <c r="AU373" i="3" s="1"/>
  <c r="AL373" i="3"/>
  <c r="AK373" i="3"/>
  <c r="CT373" i="3" s="1"/>
  <c r="E373" i="3" l="1"/>
  <c r="K372" i="3"/>
  <c r="N372" i="3" s="1"/>
  <c r="H372" i="3"/>
  <c r="F373" i="3"/>
  <c r="CM373" i="3" s="1"/>
  <c r="AM373" i="3"/>
  <c r="DR373" i="3"/>
  <c r="BX373" i="3"/>
  <c r="BY373" i="3"/>
  <c r="DS373" i="3"/>
  <c r="CU373" i="3"/>
  <c r="CV373" i="3" s="1"/>
  <c r="CX373" i="3" s="1"/>
  <c r="O373" i="3"/>
  <c r="G373" i="3"/>
  <c r="DJ373" i="3"/>
  <c r="CL373" i="3"/>
  <c r="BP373" i="3"/>
  <c r="R373" i="3"/>
  <c r="P373" i="3"/>
  <c r="S373" i="3" l="1"/>
  <c r="T373" i="3" s="1"/>
  <c r="Q373" i="3" s="1"/>
  <c r="DK373" i="3"/>
  <c r="DL373" i="3" s="1"/>
  <c r="DT373" i="3"/>
  <c r="DQ373" i="3" s="1"/>
  <c r="DV373" i="3" s="1"/>
  <c r="BQ373" i="3"/>
  <c r="BR373" i="3" s="1"/>
  <c r="BT373" i="3" s="1"/>
  <c r="CA373" i="3"/>
  <c r="DU373" i="3"/>
  <c r="BZ373" i="3"/>
  <c r="CW373" i="3"/>
  <c r="CZ373" i="3" s="1"/>
  <c r="CN373" i="3"/>
  <c r="CO373" i="3"/>
  <c r="CB373" i="3" l="1"/>
  <c r="CC373" i="3" s="1"/>
  <c r="U373" i="3"/>
  <c r="DM373" i="3"/>
  <c r="CD373" i="3"/>
  <c r="BS373" i="3"/>
  <c r="BV373" i="3" s="1"/>
  <c r="CY373" i="3"/>
  <c r="DX373" i="3"/>
  <c r="DW373" i="3"/>
  <c r="V373" i="3"/>
  <c r="DI373" i="3"/>
  <c r="DN373" i="3" s="1"/>
  <c r="CK373" i="3"/>
  <c r="CP373" i="3" s="1"/>
  <c r="BU373" i="3" l="1"/>
  <c r="W373" i="3"/>
  <c r="AR374" i="3" s="1"/>
  <c r="X373" i="3"/>
  <c r="AS374" i="3" s="1"/>
  <c r="DO373" i="3"/>
  <c r="DP373" i="3"/>
  <c r="CQ373" i="3"/>
  <c r="CR373" i="3"/>
  <c r="AK374" i="3"/>
  <c r="M373" i="3" l="1"/>
  <c r="J374" i="3" s="1"/>
  <c r="AN373" i="3"/>
  <c r="AO374" i="3"/>
  <c r="AQ373" i="3"/>
  <c r="L373" i="3"/>
  <c r="I374" i="3" s="1"/>
  <c r="AL374" i="3"/>
  <c r="BY374" i="3" s="1"/>
  <c r="AP374" i="3"/>
  <c r="AM374" i="3" s="1"/>
  <c r="AT373" i="3"/>
  <c r="BX374" i="3"/>
  <c r="DR374" i="3"/>
  <c r="CT374" i="3"/>
  <c r="AU374" i="3"/>
  <c r="H373" i="3" l="1"/>
  <c r="F374" i="3"/>
  <c r="K373" i="3"/>
  <c r="N373" i="3" s="1"/>
  <c r="E374" i="3"/>
  <c r="R374" i="3" s="1"/>
  <c r="DS374" i="3"/>
  <c r="DU374" i="3" s="1"/>
  <c r="CU374" i="3"/>
  <c r="CW374" i="3" s="1"/>
  <c r="AV374" i="3"/>
  <c r="BZ374" i="3"/>
  <c r="CB374" i="3" s="1"/>
  <c r="O374" i="3"/>
  <c r="G374" i="3"/>
  <c r="CA374" i="3"/>
  <c r="P374" i="3"/>
  <c r="BQ374" i="3"/>
  <c r="DK374" i="3"/>
  <c r="CM374" i="3"/>
  <c r="S374" i="3"/>
  <c r="CV374" i="3" l="1"/>
  <c r="CX374" i="3" s="1"/>
  <c r="DT374" i="3"/>
  <c r="DQ374" i="3" s="1"/>
  <c r="DV374" i="3" s="1"/>
  <c r="CL374" i="3"/>
  <c r="CN374" i="3" s="1"/>
  <c r="DJ374" i="3"/>
  <c r="DL374" i="3" s="1"/>
  <c r="BP374" i="3"/>
  <c r="BR374" i="3" s="1"/>
  <c r="BT374" i="3" s="1"/>
  <c r="CZ374" i="3"/>
  <c r="CC374" i="3"/>
  <c r="T374" i="3"/>
  <c r="Q374" i="3" s="1"/>
  <c r="CD374" i="3"/>
  <c r="U374" i="3"/>
  <c r="CY374" i="3"/>
  <c r="DM374" i="3" l="1"/>
  <c r="BS374" i="3"/>
  <c r="BV374" i="3" s="1"/>
  <c r="CO374" i="3"/>
  <c r="V374" i="3"/>
  <c r="DX374" i="3"/>
  <c r="DW374" i="3"/>
  <c r="DI374" i="3"/>
  <c r="DN374" i="3" s="1"/>
  <c r="CK374" i="3"/>
  <c r="CP374" i="3" s="1"/>
  <c r="BU374" i="3" l="1"/>
  <c r="W374" i="3"/>
  <c r="AR375" i="3" s="1"/>
  <c r="X374" i="3"/>
  <c r="AS375" i="3" s="1"/>
  <c r="AQ374" i="3"/>
  <c r="AT374" i="3" s="1"/>
  <c r="AP375" i="3"/>
  <c r="AV375" i="3" s="1"/>
  <c r="AL375" i="3"/>
  <c r="BY375" i="3" s="1"/>
  <c r="AN374" i="3"/>
  <c r="AO375" i="3"/>
  <c r="AU375" i="3" s="1"/>
  <c r="DO374" i="3"/>
  <c r="DP374" i="3"/>
  <c r="CQ374" i="3"/>
  <c r="CR374" i="3"/>
  <c r="M374" i="3" l="1"/>
  <c r="F375" i="3" s="1"/>
  <c r="L374" i="3"/>
  <c r="E375" i="3" s="1"/>
  <c r="CU375" i="3"/>
  <c r="DS375" i="3"/>
  <c r="AK375" i="3"/>
  <c r="AM375" i="3"/>
  <c r="J375" i="3" l="1"/>
  <c r="P375" i="3" s="1"/>
  <c r="H374" i="3"/>
  <c r="K374" i="3"/>
  <c r="N374" i="3" s="1"/>
  <c r="I375" i="3"/>
  <c r="O375" i="3" s="1"/>
  <c r="BX375" i="3"/>
  <c r="DR375" i="3"/>
  <c r="CT375" i="3"/>
  <c r="CM375" i="3"/>
  <c r="DK375" i="3"/>
  <c r="BQ375" i="3"/>
  <c r="S375" i="3"/>
  <c r="BP375" i="3"/>
  <c r="DJ375" i="3"/>
  <c r="CL375" i="3"/>
  <c r="R375" i="3"/>
  <c r="G375" i="3" l="1"/>
  <c r="CW375" i="3"/>
  <c r="CV375" i="3"/>
  <c r="CX375" i="3" s="1"/>
  <c r="DT375" i="3"/>
  <c r="DQ375" i="3" s="1"/>
  <c r="DV375" i="3" s="1"/>
  <c r="DU375" i="3"/>
  <c r="BZ375" i="3"/>
  <c r="CB375" i="3" s="1"/>
  <c r="CA375" i="3"/>
  <c r="CO375" i="3"/>
  <c r="CN375" i="3"/>
  <c r="BR375" i="3"/>
  <c r="BT375" i="3" s="1"/>
  <c r="BS375" i="3"/>
  <c r="DL375" i="3"/>
  <c r="DM375" i="3"/>
  <c r="T375" i="3"/>
  <c r="Q375" i="3" s="1"/>
  <c r="U375" i="3"/>
  <c r="DX375" i="3" l="1"/>
  <c r="DW375" i="3"/>
  <c r="CY375" i="3"/>
  <c r="CZ375" i="3"/>
  <c r="CD375" i="3"/>
  <c r="CC375" i="3"/>
  <c r="V375" i="3"/>
  <c r="DI375" i="3"/>
  <c r="DN375" i="3" s="1"/>
  <c r="BU375" i="3"/>
  <c r="BV375" i="3"/>
  <c r="CK375" i="3"/>
  <c r="CP375" i="3" s="1"/>
  <c r="X375" i="3" l="1"/>
  <c r="AP376" i="3" s="1"/>
  <c r="W375" i="3"/>
  <c r="AR376" i="3" s="1"/>
  <c r="DP375" i="3"/>
  <c r="DO375" i="3"/>
  <c r="CR375" i="3"/>
  <c r="CQ375" i="3"/>
  <c r="M375" i="3" l="1"/>
  <c r="L375" i="3"/>
  <c r="I376" i="3" s="1"/>
  <c r="AS376" i="3"/>
  <c r="AQ375" i="3"/>
  <c r="AL376" i="3"/>
  <c r="DS376" i="3" s="1"/>
  <c r="K375" i="3"/>
  <c r="N375" i="3" s="1"/>
  <c r="AN375" i="3"/>
  <c r="AT375" i="3"/>
  <c r="AK376" i="3"/>
  <c r="CT376" i="3" s="1"/>
  <c r="AO376" i="3"/>
  <c r="AM376" i="3" s="1"/>
  <c r="H375" i="3"/>
  <c r="E376" i="3"/>
  <c r="J376" i="3"/>
  <c r="F376" i="3"/>
  <c r="AV376" i="3"/>
  <c r="AU376" i="3" l="1"/>
  <c r="CU376" i="3"/>
  <c r="BY376" i="3"/>
  <c r="BX376" i="3"/>
  <c r="DR376" i="3"/>
  <c r="DT376" i="3" s="1"/>
  <c r="DQ376" i="3" s="1"/>
  <c r="CW376" i="3"/>
  <c r="CV376" i="3"/>
  <c r="CX376" i="3" s="1"/>
  <c r="P376" i="3"/>
  <c r="CL376" i="3"/>
  <c r="BP376" i="3"/>
  <c r="DJ376" i="3"/>
  <c r="R376" i="3"/>
  <c r="BZ376" i="3"/>
  <c r="CB376" i="3" s="1"/>
  <c r="CA376" i="3"/>
  <c r="O376" i="3"/>
  <c r="G376" i="3"/>
  <c r="BQ376" i="3"/>
  <c r="CM376" i="3"/>
  <c r="DK376" i="3"/>
  <c r="S376" i="3"/>
  <c r="DU376" i="3" l="1"/>
  <c r="DV376" i="3"/>
  <c r="CC376" i="3"/>
  <c r="CD376" i="3"/>
  <c r="BR376" i="3"/>
  <c r="BT376" i="3" s="1"/>
  <c r="BS376" i="3"/>
  <c r="CN376" i="3"/>
  <c r="CO376" i="3"/>
  <c r="T376" i="3"/>
  <c r="Q376" i="3" s="1"/>
  <c r="U376" i="3"/>
  <c r="CZ376" i="3"/>
  <c r="CY376" i="3"/>
  <c r="DM376" i="3"/>
  <c r="DL376" i="3"/>
  <c r="DX376" i="3" l="1"/>
  <c r="DW376" i="3"/>
  <c r="V376" i="3"/>
  <c r="DI376" i="3"/>
  <c r="DN376" i="3" s="1"/>
  <c r="CK376" i="3"/>
  <c r="CP376" i="3" s="1"/>
  <c r="BV376" i="3"/>
  <c r="BU376" i="3"/>
  <c r="W376" i="3" l="1"/>
  <c r="AR377" i="3" s="1"/>
  <c r="X376" i="3"/>
  <c r="AP377" i="3" s="1"/>
  <c r="DP376" i="3"/>
  <c r="DO376" i="3"/>
  <c r="CQ376" i="3"/>
  <c r="CR376" i="3"/>
  <c r="M376" i="3" s="1"/>
  <c r="AO377" i="3"/>
  <c r="L376" i="3" l="1"/>
  <c r="I377" i="3" s="1"/>
  <c r="AS377" i="3"/>
  <c r="AK377" i="3"/>
  <c r="DR377" i="3" s="1"/>
  <c r="AQ376" i="3"/>
  <c r="AT376" i="3" s="1"/>
  <c r="AN376" i="3"/>
  <c r="AL377" i="3"/>
  <c r="CU377" i="3" s="1"/>
  <c r="F377" i="3"/>
  <c r="J377" i="3"/>
  <c r="AU377" i="3"/>
  <c r="AM377" i="3"/>
  <c r="AV377" i="3"/>
  <c r="K376" i="3" l="1"/>
  <c r="N376" i="3" s="1"/>
  <c r="BX377" i="3"/>
  <c r="CT377" i="3"/>
  <c r="CV377" i="3" s="1"/>
  <c r="H376" i="3"/>
  <c r="O377" i="3"/>
  <c r="E377" i="3"/>
  <c r="R377" i="3" s="1"/>
  <c r="BY377" i="3"/>
  <c r="CA377" i="3" s="1"/>
  <c r="DS377" i="3"/>
  <c r="DU377" i="3" s="1"/>
  <c r="P377" i="3"/>
  <c r="G377" i="3"/>
  <c r="DK377" i="3"/>
  <c r="BQ377" i="3"/>
  <c r="CM377" i="3"/>
  <c r="S377" i="3"/>
  <c r="CW377" i="3" l="1"/>
  <c r="BP377" i="3"/>
  <c r="BS377" i="3" s="1"/>
  <c r="DJ377" i="3"/>
  <c r="DM377" i="3" s="1"/>
  <c r="CL377" i="3"/>
  <c r="CO377" i="3" s="1"/>
  <c r="DT377" i="3"/>
  <c r="DQ377" i="3" s="1"/>
  <c r="DV377" i="3" s="1"/>
  <c r="DW377" i="3" s="1"/>
  <c r="BZ377" i="3"/>
  <c r="T377" i="3"/>
  <c r="Q377" i="3" s="1"/>
  <c r="CX377" i="3"/>
  <c r="CY377" i="3" s="1"/>
  <c r="U377" i="3"/>
  <c r="CB377" i="3" l="1"/>
  <c r="CC377" i="3" s="1"/>
  <c r="BR377" i="3"/>
  <c r="BT377" i="3" s="1"/>
  <c r="CN377" i="3"/>
  <c r="CK377" i="3" s="1"/>
  <c r="CP377" i="3" s="1"/>
  <c r="DL377" i="3"/>
  <c r="CD377" i="3"/>
  <c r="V377" i="3"/>
  <c r="DX377" i="3"/>
  <c r="DI377" i="3"/>
  <c r="DN377" i="3" s="1"/>
  <c r="CZ377" i="3"/>
  <c r="BU377" i="3"/>
  <c r="BV377" i="3"/>
  <c r="X377" i="3" l="1"/>
  <c r="AL378" i="3" s="1"/>
  <c r="CU378" i="3" s="1"/>
  <c r="W377" i="3"/>
  <c r="DP377" i="3"/>
  <c r="DO377" i="3"/>
  <c r="CR377" i="3"/>
  <c r="CQ377" i="3"/>
  <c r="AS378" i="3" l="1"/>
  <c r="AQ377" i="3"/>
  <c r="AR378" i="3"/>
  <c r="M377" i="3"/>
  <c r="F378" i="3" s="1"/>
  <c r="L377" i="3"/>
  <c r="AK378" i="3"/>
  <c r="DR378" i="3" s="1"/>
  <c r="AP378" i="3"/>
  <c r="AV378" i="3" s="1"/>
  <c r="AT377" i="3"/>
  <c r="AN377" i="3"/>
  <c r="AO378" i="3"/>
  <c r="AU378" i="3" s="1"/>
  <c r="DS378" i="3"/>
  <c r="BY378" i="3"/>
  <c r="CT378" i="3" l="1"/>
  <c r="CW378" i="3" s="1"/>
  <c r="BX378" i="3"/>
  <c r="BZ378" i="3" s="1"/>
  <c r="CB378" i="3" s="1"/>
  <c r="K377" i="3"/>
  <c r="N377" i="3" s="1"/>
  <c r="I378" i="3"/>
  <c r="O378" i="3" s="1"/>
  <c r="DT378" i="3"/>
  <c r="DQ378" i="3" s="1"/>
  <c r="DV378" i="3" s="1"/>
  <c r="CA378" i="3"/>
  <c r="J378" i="3"/>
  <c r="P378" i="3" s="1"/>
  <c r="DU378" i="3"/>
  <c r="E378" i="3"/>
  <c r="CL378" i="3" s="1"/>
  <c r="H377" i="3"/>
  <c r="CV378" i="3"/>
  <c r="CX378" i="3" s="1"/>
  <c r="CY378" i="3" s="1"/>
  <c r="AM378" i="3"/>
  <c r="DK378" i="3"/>
  <c r="BQ378" i="3"/>
  <c r="CM378" i="3"/>
  <c r="S378" i="3"/>
  <c r="CD378" i="3" l="1"/>
  <c r="G378" i="3"/>
  <c r="R378" i="3"/>
  <c r="T378" i="3" s="1"/>
  <c r="Q378" i="3" s="1"/>
  <c r="BP378" i="3"/>
  <c r="BS378" i="3" s="1"/>
  <c r="DJ378" i="3"/>
  <c r="DL378" i="3" s="1"/>
  <c r="DX378" i="3"/>
  <c r="CZ378" i="3"/>
  <c r="CC378" i="3"/>
  <c r="DW378" i="3"/>
  <c r="CO378" i="3"/>
  <c r="CN378" i="3"/>
  <c r="U378" i="3" l="1"/>
  <c r="DM378" i="3"/>
  <c r="BR378" i="3"/>
  <c r="BT378" i="3" s="1"/>
  <c r="BU378" i="3" s="1"/>
  <c r="V378" i="3"/>
  <c r="DI378" i="3"/>
  <c r="DN378" i="3" s="1"/>
  <c r="CK378" i="3"/>
  <c r="CP378" i="3" s="1"/>
  <c r="BV378" i="3" l="1"/>
  <c r="W378" i="3"/>
  <c r="AR379" i="3" s="1"/>
  <c r="X378" i="3"/>
  <c r="DO378" i="3"/>
  <c r="DP378" i="3"/>
  <c r="CR378" i="3"/>
  <c r="CQ378" i="3"/>
  <c r="AK379" i="3"/>
  <c r="AP379" i="3" l="1"/>
  <c r="AS379" i="3"/>
  <c r="AO379" i="3"/>
  <c r="AQ378" i="3"/>
  <c r="AT378" i="3" s="1"/>
  <c r="M378" i="3"/>
  <c r="F379" i="3" s="1"/>
  <c r="L378" i="3"/>
  <c r="AN378" i="3"/>
  <c r="AL379" i="3"/>
  <c r="CU379" i="3" s="1"/>
  <c r="AV379" i="3"/>
  <c r="DR379" i="3"/>
  <c r="CT379" i="3"/>
  <c r="BX379" i="3"/>
  <c r="H378" i="3" l="1"/>
  <c r="AM379" i="3"/>
  <c r="AU379" i="3"/>
  <c r="J379" i="3"/>
  <c r="K378" i="3"/>
  <c r="N378" i="3" s="1"/>
  <c r="I379" i="3"/>
  <c r="E379" i="3"/>
  <c r="R379" i="3" s="1"/>
  <c r="BY379" i="3"/>
  <c r="CA379" i="3" s="1"/>
  <c r="DS379" i="3"/>
  <c r="DU379" i="3" s="1"/>
  <c r="DK379" i="3"/>
  <c r="CM379" i="3"/>
  <c r="BQ379" i="3"/>
  <c r="S379" i="3"/>
  <c r="P379" i="3"/>
  <c r="O379" i="3"/>
  <c r="G379" i="3"/>
  <c r="CW379" i="3"/>
  <c r="CV379" i="3"/>
  <c r="CX379" i="3" s="1"/>
  <c r="DJ379" i="3" l="1"/>
  <c r="DL379" i="3" s="1"/>
  <c r="BP379" i="3"/>
  <c r="BS379" i="3" s="1"/>
  <c r="CL379" i="3"/>
  <c r="CN379" i="3" s="1"/>
  <c r="DT379" i="3"/>
  <c r="DQ379" i="3" s="1"/>
  <c r="DV379" i="3" s="1"/>
  <c r="BZ379" i="3"/>
  <c r="U379" i="3"/>
  <c r="T379" i="3"/>
  <c r="Q379" i="3" s="1"/>
  <c r="CZ379" i="3"/>
  <c r="CY379" i="3"/>
  <c r="DM379" i="3"/>
  <c r="CB379" i="3" l="1"/>
  <c r="CD379" i="3" s="1"/>
  <c r="BR379" i="3"/>
  <c r="BT379" i="3" s="1"/>
  <c r="BV379" i="3" s="1"/>
  <c r="CO379" i="3"/>
  <c r="CC379" i="3"/>
  <c r="DW379" i="3"/>
  <c r="DX379" i="3"/>
  <c r="V379" i="3"/>
  <c r="DI379" i="3"/>
  <c r="DN379" i="3" s="1"/>
  <c r="CK379" i="3"/>
  <c r="CP379" i="3" s="1"/>
  <c r="BU379" i="3" l="1"/>
  <c r="W379" i="3"/>
  <c r="AR380" i="3" s="1"/>
  <c r="X379" i="3"/>
  <c r="AS380" i="3" s="1"/>
  <c r="DP379" i="3"/>
  <c r="DO379" i="3"/>
  <c r="CR379" i="3"/>
  <c r="CQ379" i="3"/>
  <c r="AK380" i="3"/>
  <c r="L379" i="3" l="1"/>
  <c r="I380" i="3" s="1"/>
  <c r="AO380" i="3"/>
  <c r="AU380" i="3" s="1"/>
  <c r="AQ379" i="3"/>
  <c r="AT379" i="3" s="1"/>
  <c r="M379" i="3"/>
  <c r="F380" i="3" s="1"/>
  <c r="AP380" i="3"/>
  <c r="AV380" i="3" s="1"/>
  <c r="AL380" i="3"/>
  <c r="CU380" i="3" s="1"/>
  <c r="AN379" i="3"/>
  <c r="BX380" i="3"/>
  <c r="CT380" i="3"/>
  <c r="DR380" i="3"/>
  <c r="E380" i="3" l="1"/>
  <c r="K379" i="3"/>
  <c r="N379" i="3" s="1"/>
  <c r="H379" i="3"/>
  <c r="J380" i="3"/>
  <c r="P380" i="3" s="1"/>
  <c r="DS380" i="3"/>
  <c r="DU380" i="3" s="1"/>
  <c r="AM380" i="3"/>
  <c r="BY380" i="3"/>
  <c r="BZ380" i="3" s="1"/>
  <c r="CB380" i="3" s="1"/>
  <c r="CV380" i="3"/>
  <c r="CX380" i="3" s="1"/>
  <c r="CW380" i="3"/>
  <c r="O380" i="3"/>
  <c r="DJ380" i="3"/>
  <c r="CL380" i="3"/>
  <c r="BP380" i="3"/>
  <c r="R380" i="3"/>
  <c r="CM380" i="3"/>
  <c r="BQ380" i="3"/>
  <c r="DK380" i="3"/>
  <c r="S380" i="3"/>
  <c r="G380" i="3" l="1"/>
  <c r="CA380" i="3"/>
  <c r="CC380" i="3" s="1"/>
  <c r="DT380" i="3"/>
  <c r="DQ380" i="3" s="1"/>
  <c r="DV380" i="3" s="1"/>
  <c r="DM380" i="3"/>
  <c r="DL380" i="3"/>
  <c r="T380" i="3"/>
  <c r="Q380" i="3" s="1"/>
  <c r="U380" i="3"/>
  <c r="CD380" i="3"/>
  <c r="BR380" i="3"/>
  <c r="BT380" i="3" s="1"/>
  <c r="BS380" i="3"/>
  <c r="CO380" i="3"/>
  <c r="CN380" i="3"/>
  <c r="CZ380" i="3"/>
  <c r="CY380" i="3"/>
  <c r="DW380" i="3" l="1"/>
  <c r="DX380" i="3"/>
  <c r="V380" i="3"/>
  <c r="DI380" i="3"/>
  <c r="DN380" i="3" s="1"/>
  <c r="CK380" i="3"/>
  <c r="CP380" i="3" s="1"/>
  <c r="BU380" i="3"/>
  <c r="BV380" i="3"/>
  <c r="X380" i="3" l="1"/>
  <c r="AP381" i="3" s="1"/>
  <c r="W380" i="3"/>
  <c r="AQ380" i="3" s="1"/>
  <c r="DP380" i="3"/>
  <c r="DO380" i="3"/>
  <c r="CR380" i="3"/>
  <c r="CQ380" i="3"/>
  <c r="M380" i="3" l="1"/>
  <c r="F381" i="3" s="1"/>
  <c r="AS381" i="3"/>
  <c r="AR381" i="3"/>
  <c r="AL381" i="3"/>
  <c r="BY381" i="3" s="1"/>
  <c r="L380" i="3"/>
  <c r="E381" i="3" s="1"/>
  <c r="AK381" i="3"/>
  <c r="DR381" i="3" s="1"/>
  <c r="AT380" i="3"/>
  <c r="AN380" i="3"/>
  <c r="AO381" i="3"/>
  <c r="AM381" i="3" s="1"/>
  <c r="AV381" i="3"/>
  <c r="J381" i="3" l="1"/>
  <c r="P381" i="3" s="1"/>
  <c r="CU381" i="3"/>
  <c r="DS381" i="3"/>
  <c r="DU381" i="3" s="1"/>
  <c r="CT381" i="3"/>
  <c r="CV381" i="3" s="1"/>
  <c r="CX381" i="3" s="1"/>
  <c r="BX381" i="3"/>
  <c r="CA381" i="3" s="1"/>
  <c r="K380" i="3"/>
  <c r="N380" i="3" s="1"/>
  <c r="I381" i="3"/>
  <c r="O381" i="3" s="1"/>
  <c r="H380" i="3"/>
  <c r="AU381" i="3"/>
  <c r="BQ381" i="3"/>
  <c r="CM381" i="3"/>
  <c r="DK381" i="3"/>
  <c r="S381" i="3"/>
  <c r="BP381" i="3"/>
  <c r="DJ381" i="3"/>
  <c r="CL381" i="3"/>
  <c r="R381" i="3"/>
  <c r="G381" i="3" l="1"/>
  <c r="CW381" i="3"/>
  <c r="BZ381" i="3"/>
  <c r="DT381" i="3"/>
  <c r="DQ381" i="3" s="1"/>
  <c r="DV381" i="3" s="1"/>
  <c r="DM381" i="3"/>
  <c r="DL381" i="3"/>
  <c r="CO381" i="3"/>
  <c r="CN381" i="3"/>
  <c r="BR381" i="3"/>
  <c r="BT381" i="3" s="1"/>
  <c r="BS381" i="3"/>
  <c r="T381" i="3"/>
  <c r="Q381" i="3" s="1"/>
  <c r="U381" i="3"/>
  <c r="CZ381" i="3"/>
  <c r="CY381" i="3"/>
  <c r="CB381" i="3" l="1"/>
  <c r="CD381" i="3" s="1"/>
  <c r="CC381" i="3"/>
  <c r="DW381" i="3"/>
  <c r="DX381" i="3"/>
  <c r="V381" i="3"/>
  <c r="DI381" i="3"/>
  <c r="DN381" i="3" s="1"/>
  <c r="CK381" i="3"/>
  <c r="CP381" i="3" s="1"/>
  <c r="BU381" i="3"/>
  <c r="BV381" i="3"/>
  <c r="X381" i="3" l="1"/>
  <c r="AL382" i="3" s="1"/>
  <c r="W381" i="3"/>
  <c r="DP381" i="3"/>
  <c r="DO381" i="3"/>
  <c r="CR381" i="3"/>
  <c r="CQ381" i="3"/>
  <c r="AP382" i="3"/>
  <c r="AS382" i="3" l="1"/>
  <c r="AQ381" i="3"/>
  <c r="AR382" i="3"/>
  <c r="M381" i="3"/>
  <c r="J382" i="3" s="1"/>
  <c r="P382" i="3" s="1"/>
  <c r="L381" i="3"/>
  <c r="AT381" i="3"/>
  <c r="AK382" i="3"/>
  <c r="CT382" i="3" s="1"/>
  <c r="AO382" i="3"/>
  <c r="AU382" i="3" s="1"/>
  <c r="AN381" i="3"/>
  <c r="CU382" i="3"/>
  <c r="DS382" i="3"/>
  <c r="BY382" i="3"/>
  <c r="AV382" i="3"/>
  <c r="H381" i="3" l="1"/>
  <c r="F382" i="3"/>
  <c r="BQ382" i="3" s="1"/>
  <c r="AM382" i="3"/>
  <c r="DR382" i="3"/>
  <c r="DU382" i="3" s="1"/>
  <c r="E382" i="3"/>
  <c r="CL382" i="3" s="1"/>
  <c r="K381" i="3"/>
  <c r="N381" i="3" s="1"/>
  <c r="I382" i="3"/>
  <c r="G382" i="3" s="1"/>
  <c r="BX382" i="3"/>
  <c r="BZ382" i="3" s="1"/>
  <c r="CB382" i="3" s="1"/>
  <c r="CW382" i="3"/>
  <c r="CV382" i="3"/>
  <c r="CX382" i="3" s="1"/>
  <c r="CM382" i="3"/>
  <c r="DK382" i="3"/>
  <c r="S382" i="3"/>
  <c r="DT382" i="3" l="1"/>
  <c r="DQ382" i="3" s="1"/>
  <c r="R382" i="3"/>
  <c r="U382" i="3" s="1"/>
  <c r="DJ382" i="3"/>
  <c r="DL382" i="3" s="1"/>
  <c r="BP382" i="3"/>
  <c r="BS382" i="3" s="1"/>
  <c r="O382" i="3"/>
  <c r="CA382" i="3"/>
  <c r="CD382" i="3" s="1"/>
  <c r="DV382" i="3"/>
  <c r="T382" i="3"/>
  <c r="Q382" i="3" s="1"/>
  <c r="CZ382" i="3"/>
  <c r="CY382" i="3"/>
  <c r="CN382" i="3"/>
  <c r="CO382" i="3"/>
  <c r="BR382" i="3" l="1"/>
  <c r="BT382" i="3" s="1"/>
  <c r="DM382" i="3"/>
  <c r="CC382" i="3"/>
  <c r="DW382" i="3"/>
  <c r="DX382" i="3"/>
  <c r="V382" i="3"/>
  <c r="DI382" i="3"/>
  <c r="DN382" i="3" s="1"/>
  <c r="BU382" i="3"/>
  <c r="BV382" i="3"/>
  <c r="CK382" i="3"/>
  <c r="CP382" i="3" s="1"/>
  <c r="X382" i="3" l="1"/>
  <c r="AP383" i="3" s="1"/>
  <c r="W382" i="3"/>
  <c r="AQ382" i="3" s="1"/>
  <c r="DP382" i="3"/>
  <c r="DO382" i="3"/>
  <c r="CR382" i="3"/>
  <c r="CQ382" i="3"/>
  <c r="M382" i="3" l="1"/>
  <c r="AS383" i="3"/>
  <c r="AR383" i="3"/>
  <c r="AL383" i="3"/>
  <c r="CU383" i="3" s="1"/>
  <c r="L382" i="3"/>
  <c r="AK383" i="3"/>
  <c r="CT383" i="3" s="1"/>
  <c r="AN382" i="3"/>
  <c r="AT382" i="3"/>
  <c r="AO383" i="3"/>
  <c r="AM383" i="3" s="1"/>
  <c r="J383" i="3"/>
  <c r="F383" i="3"/>
  <c r="AV383" i="3"/>
  <c r="BY383" i="3" l="1"/>
  <c r="DS383" i="3"/>
  <c r="BX383" i="3"/>
  <c r="BZ383" i="3" s="1"/>
  <c r="CB383" i="3" s="1"/>
  <c r="DR383" i="3"/>
  <c r="K382" i="3"/>
  <c r="N382" i="3" s="1"/>
  <c r="I383" i="3"/>
  <c r="G383" i="3" s="1"/>
  <c r="E383" i="3"/>
  <c r="DJ383" i="3" s="1"/>
  <c r="CV383" i="3"/>
  <c r="CX383" i="3" s="1"/>
  <c r="H382" i="3"/>
  <c r="AU383" i="3"/>
  <c r="P383" i="3"/>
  <c r="CW383" i="3"/>
  <c r="BQ383" i="3"/>
  <c r="CM383" i="3"/>
  <c r="DK383" i="3"/>
  <c r="S383" i="3"/>
  <c r="CA383" i="3" l="1"/>
  <c r="CD383" i="3" s="1"/>
  <c r="DU383" i="3"/>
  <c r="DT383" i="3"/>
  <c r="DQ383" i="3" s="1"/>
  <c r="DV383" i="3" s="1"/>
  <c r="CL383" i="3"/>
  <c r="CN383" i="3" s="1"/>
  <c r="R383" i="3"/>
  <c r="U383" i="3" s="1"/>
  <c r="BP383" i="3"/>
  <c r="BS383" i="3" s="1"/>
  <c r="CY383" i="3"/>
  <c r="O383" i="3"/>
  <c r="DL383" i="3"/>
  <c r="DM383" i="3"/>
  <c r="CZ383" i="3"/>
  <c r="T383" i="3" l="1"/>
  <c r="Q383" i="3" s="1"/>
  <c r="CC383" i="3"/>
  <c r="CO383" i="3"/>
  <c r="BR383" i="3"/>
  <c r="BT383" i="3" s="1"/>
  <c r="BU383" i="3" s="1"/>
  <c r="DX383" i="3"/>
  <c r="DW383" i="3"/>
  <c r="V383" i="3"/>
  <c r="DI383" i="3"/>
  <c r="DN383" i="3" s="1"/>
  <c r="CK383" i="3"/>
  <c r="CP383" i="3" s="1"/>
  <c r="BV383" i="3" l="1"/>
  <c r="W383" i="3"/>
  <c r="AR384" i="3" s="1"/>
  <c r="X383" i="3"/>
  <c r="AP384" i="3" s="1"/>
  <c r="DO383" i="3"/>
  <c r="DP383" i="3"/>
  <c r="CQ383" i="3"/>
  <c r="CR383" i="3"/>
  <c r="M383" i="3" s="1"/>
  <c r="L383" i="3" l="1"/>
  <c r="I384" i="3" s="1"/>
  <c r="AS384" i="3"/>
  <c r="AK384" i="3"/>
  <c r="BX384" i="3" s="1"/>
  <c r="AQ383" i="3"/>
  <c r="AT383" i="3" s="1"/>
  <c r="AO384" i="3"/>
  <c r="AU384" i="3" s="1"/>
  <c r="AL384" i="3"/>
  <c r="DS384" i="3" s="1"/>
  <c r="AN383" i="3"/>
  <c r="AV384" i="3"/>
  <c r="J384" i="3"/>
  <c r="F384" i="3"/>
  <c r="H383" i="3" l="1"/>
  <c r="E384" i="3"/>
  <c r="K383" i="3"/>
  <c r="N383" i="3" s="1"/>
  <c r="CT384" i="3"/>
  <c r="DR384" i="3"/>
  <c r="DT384" i="3" s="1"/>
  <c r="DQ384" i="3" s="1"/>
  <c r="AM384" i="3"/>
  <c r="CU384" i="3"/>
  <c r="CW384" i="3" s="1"/>
  <c r="BY384" i="3"/>
  <c r="CA384" i="3" s="1"/>
  <c r="O384" i="3"/>
  <c r="G384" i="3"/>
  <c r="BQ384" i="3"/>
  <c r="CM384" i="3"/>
  <c r="DK384" i="3"/>
  <c r="S384" i="3"/>
  <c r="CL384" i="3"/>
  <c r="DJ384" i="3"/>
  <c r="BP384" i="3"/>
  <c r="R384" i="3"/>
  <c r="P384" i="3"/>
  <c r="DU384" i="3" l="1"/>
  <c r="CV384" i="3"/>
  <c r="CX384" i="3" s="1"/>
  <c r="CY384" i="3" s="1"/>
  <c r="BZ384" i="3"/>
  <c r="DV384" i="3"/>
  <c r="U384" i="3"/>
  <c r="DM384" i="3"/>
  <c r="DL384" i="3"/>
  <c r="CN384" i="3"/>
  <c r="CO384" i="3"/>
  <c r="BS384" i="3"/>
  <c r="BR384" i="3"/>
  <c r="BT384" i="3" s="1"/>
  <c r="T384" i="3"/>
  <c r="Q384" i="3" s="1"/>
  <c r="CB384" i="3" l="1"/>
  <c r="CC384" i="3" s="1"/>
  <c r="DW384" i="3"/>
  <c r="CZ384" i="3"/>
  <c r="DX384" i="3"/>
  <c r="V384" i="3"/>
  <c r="DI384" i="3"/>
  <c r="DN384" i="3" s="1"/>
  <c r="CK384" i="3"/>
  <c r="CP384" i="3" s="1"/>
  <c r="BU384" i="3"/>
  <c r="BV384" i="3"/>
  <c r="CD384" i="3" l="1"/>
  <c r="W384" i="3"/>
  <c r="AR385" i="3" s="1"/>
  <c r="X384" i="3"/>
  <c r="DP384" i="3"/>
  <c r="DO384" i="3"/>
  <c r="CQ384" i="3"/>
  <c r="CR384" i="3"/>
  <c r="M384" i="3" s="1"/>
  <c r="AL385" i="3" l="1"/>
  <c r="AS385" i="3"/>
  <c r="AQ384" i="3"/>
  <c r="L384" i="3"/>
  <c r="AK385" i="3"/>
  <c r="DR385" i="3" s="1"/>
  <c r="AP385" i="3"/>
  <c r="AV385" i="3" s="1"/>
  <c r="AT384" i="3"/>
  <c r="AO385" i="3"/>
  <c r="AM385" i="3" s="1"/>
  <c r="AN384" i="3"/>
  <c r="J385" i="3"/>
  <c r="F385" i="3"/>
  <c r="BY385" i="3"/>
  <c r="DS385" i="3"/>
  <c r="CU385" i="3"/>
  <c r="CT385" i="3" l="1"/>
  <c r="CW385" i="3" s="1"/>
  <c r="BX385" i="3"/>
  <c r="BZ385" i="3" s="1"/>
  <c r="CB385" i="3" s="1"/>
  <c r="K384" i="3"/>
  <c r="N384" i="3" s="1"/>
  <c r="I385" i="3"/>
  <c r="H384" i="3"/>
  <c r="AU385" i="3"/>
  <c r="E385" i="3"/>
  <c r="R385" i="3" s="1"/>
  <c r="O385" i="3"/>
  <c r="DK385" i="3"/>
  <c r="BQ385" i="3"/>
  <c r="CM385" i="3"/>
  <c r="S385" i="3"/>
  <c r="DU385" i="3"/>
  <c r="DT385" i="3"/>
  <c r="DQ385" i="3" s="1"/>
  <c r="P385" i="3"/>
  <c r="CV385" i="3" l="1"/>
  <c r="CX385" i="3" s="1"/>
  <c r="CZ385" i="3" s="1"/>
  <c r="CA385" i="3"/>
  <c r="CD385" i="3" s="1"/>
  <c r="BP385" i="3"/>
  <c r="BR385" i="3" s="1"/>
  <c r="BT385" i="3" s="1"/>
  <c r="CL385" i="3"/>
  <c r="CO385" i="3" s="1"/>
  <c r="DJ385" i="3"/>
  <c r="DM385" i="3" s="1"/>
  <c r="G385" i="3"/>
  <c r="DV385" i="3"/>
  <c r="DW385" i="3" s="1"/>
  <c r="U385" i="3"/>
  <c r="T385" i="3"/>
  <c r="Q385" i="3" s="1"/>
  <c r="CY385" i="3" l="1"/>
  <c r="CC385" i="3"/>
  <c r="DL385" i="3"/>
  <c r="CN385" i="3"/>
  <c r="CK385" i="3" s="1"/>
  <c r="CP385" i="3" s="1"/>
  <c r="BS385" i="3"/>
  <c r="BU385" i="3" s="1"/>
  <c r="V385" i="3"/>
  <c r="DX385" i="3"/>
  <c r="DI385" i="3"/>
  <c r="DN385" i="3" s="1"/>
  <c r="BV385" i="3" l="1"/>
  <c r="W385" i="3"/>
  <c r="AR386" i="3" s="1"/>
  <c r="X385" i="3"/>
  <c r="AP386" i="3" s="1"/>
  <c r="AV386" i="3" s="1"/>
  <c r="DP385" i="3"/>
  <c r="DO385" i="3"/>
  <c r="CQ385" i="3"/>
  <c r="CR385" i="3"/>
  <c r="M385" i="3" s="1"/>
  <c r="AS386" i="3" l="1"/>
  <c r="AL386" i="3"/>
  <c r="CU386" i="3" s="1"/>
  <c r="AO386" i="3"/>
  <c r="AU386" i="3" s="1"/>
  <c r="AQ385" i="3"/>
  <c r="L385" i="3"/>
  <c r="E386" i="3" s="1"/>
  <c r="AK386" i="3"/>
  <c r="BX386" i="3" s="1"/>
  <c r="AN385" i="3"/>
  <c r="AT385" i="3"/>
  <c r="J386" i="3"/>
  <c r="F386" i="3"/>
  <c r="H385" i="3" l="1"/>
  <c r="DS386" i="3"/>
  <c r="BY386" i="3"/>
  <c r="CA386" i="3" s="1"/>
  <c r="AM386" i="3"/>
  <c r="CT386" i="3"/>
  <c r="CW386" i="3" s="1"/>
  <c r="DR386" i="3"/>
  <c r="DU386" i="3" s="1"/>
  <c r="K385" i="3"/>
  <c r="N385" i="3" s="1"/>
  <c r="I386" i="3"/>
  <c r="O386" i="3" s="1"/>
  <c r="P386" i="3"/>
  <c r="CM386" i="3"/>
  <c r="BQ386" i="3"/>
  <c r="DK386" i="3"/>
  <c r="S386" i="3"/>
  <c r="DJ386" i="3"/>
  <c r="BP386" i="3"/>
  <c r="CL386" i="3"/>
  <c r="R386" i="3"/>
  <c r="G386" i="3" l="1"/>
  <c r="CV386" i="3"/>
  <c r="CX386" i="3" s="1"/>
  <c r="CY386" i="3" s="1"/>
  <c r="BZ386" i="3"/>
  <c r="DT386" i="3"/>
  <c r="DQ386" i="3" s="1"/>
  <c r="DV386" i="3" s="1"/>
  <c r="BR386" i="3"/>
  <c r="BT386" i="3" s="1"/>
  <c r="BS386" i="3"/>
  <c r="DM386" i="3"/>
  <c r="DL386" i="3"/>
  <c r="T386" i="3"/>
  <c r="Q386" i="3" s="1"/>
  <c r="U386" i="3"/>
  <c r="CN386" i="3"/>
  <c r="CO386" i="3"/>
  <c r="CB386" i="3" l="1"/>
  <c r="CD386" i="3" s="1"/>
  <c r="CZ386" i="3"/>
  <c r="CC386" i="3"/>
  <c r="DW386" i="3"/>
  <c r="DX386" i="3"/>
  <c r="V386" i="3"/>
  <c r="DI386" i="3"/>
  <c r="DN386" i="3" s="1"/>
  <c r="CK386" i="3"/>
  <c r="CP386" i="3" s="1"/>
  <c r="BV386" i="3"/>
  <c r="BU386" i="3"/>
  <c r="W386" i="3" l="1"/>
  <c r="AR387" i="3" s="1"/>
  <c r="X386" i="3"/>
  <c r="AP387" i="3" s="1"/>
  <c r="DO386" i="3"/>
  <c r="DP386" i="3"/>
  <c r="CQ386" i="3"/>
  <c r="CR386" i="3"/>
  <c r="AS387" i="3" l="1"/>
  <c r="AK387" i="3"/>
  <c r="BX387" i="3" s="1"/>
  <c r="AQ386" i="3"/>
  <c r="AT386" i="3" s="1"/>
  <c r="AO387" i="3"/>
  <c r="AM387" i="3" s="1"/>
  <c r="M386" i="3"/>
  <c r="J387" i="3" s="1"/>
  <c r="L386" i="3"/>
  <c r="I387" i="3" s="1"/>
  <c r="AN386" i="3"/>
  <c r="AL387" i="3"/>
  <c r="CU387" i="3" s="1"/>
  <c r="AV387" i="3"/>
  <c r="CT387" i="3" l="1"/>
  <c r="E387" i="3"/>
  <c r="H386" i="3"/>
  <c r="K386" i="3"/>
  <c r="N386" i="3" s="1"/>
  <c r="F387" i="3"/>
  <c r="DK387" i="3" s="1"/>
  <c r="DR387" i="3"/>
  <c r="AU387" i="3"/>
  <c r="BY387" i="3"/>
  <c r="CA387" i="3" s="1"/>
  <c r="DS387" i="3"/>
  <c r="O387" i="3"/>
  <c r="G387" i="3"/>
  <c r="P387" i="3"/>
  <c r="CL387" i="3"/>
  <c r="BP387" i="3"/>
  <c r="DJ387" i="3"/>
  <c r="R387" i="3"/>
  <c r="CV387" i="3"/>
  <c r="CX387" i="3" s="1"/>
  <c r="CW387" i="3"/>
  <c r="CM387" i="3" l="1"/>
  <c r="CN387" i="3" s="1"/>
  <c r="DT387" i="3"/>
  <c r="DQ387" i="3" s="1"/>
  <c r="DV387" i="3" s="1"/>
  <c r="BQ387" i="3"/>
  <c r="BZ387" i="3"/>
  <c r="S387" i="3"/>
  <c r="U387" i="3" s="1"/>
  <c r="DU387" i="3"/>
  <c r="DM387" i="3"/>
  <c r="DL387" i="3"/>
  <c r="CZ387" i="3"/>
  <c r="CY387" i="3"/>
  <c r="BS387" i="3"/>
  <c r="BR387" i="3"/>
  <c r="BT387" i="3" s="1"/>
  <c r="CO387" i="3"/>
  <c r="CB387" i="3" l="1"/>
  <c r="CC387" i="3" s="1"/>
  <c r="T387" i="3"/>
  <c r="Q387" i="3" s="1"/>
  <c r="CD387" i="3"/>
  <c r="DW387" i="3"/>
  <c r="DX387" i="3"/>
  <c r="V387" i="3"/>
  <c r="DI387" i="3"/>
  <c r="DN387" i="3" s="1"/>
  <c r="CK387" i="3"/>
  <c r="CP387" i="3" s="1"/>
  <c r="BV387" i="3"/>
  <c r="BU387" i="3"/>
  <c r="W387" i="3" l="1"/>
  <c r="AR388" i="3" s="1"/>
  <c r="X387" i="3"/>
  <c r="AS388" i="3" s="1"/>
  <c r="DO387" i="3"/>
  <c r="DP387" i="3"/>
  <c r="CQ387" i="3"/>
  <c r="CR387" i="3"/>
  <c r="M387" i="3" s="1"/>
  <c r="AO388" i="3"/>
  <c r="AK388" i="3" l="1"/>
  <c r="DR388" i="3" s="1"/>
  <c r="AQ387" i="3"/>
  <c r="AT387" i="3" s="1"/>
  <c r="L387" i="3"/>
  <c r="H387" i="3" s="1"/>
  <c r="AL388" i="3"/>
  <c r="BY388" i="3" s="1"/>
  <c r="AP388" i="3"/>
  <c r="AV388" i="3" s="1"/>
  <c r="AN387" i="3"/>
  <c r="J388" i="3"/>
  <c r="F388" i="3"/>
  <c r="AU388" i="3"/>
  <c r="CT388" i="3" l="1"/>
  <c r="BX388" i="3"/>
  <c r="E388" i="3"/>
  <c r="CL388" i="3" s="1"/>
  <c r="K387" i="3"/>
  <c r="N387" i="3" s="1"/>
  <c r="I388" i="3"/>
  <c r="O388" i="3" s="1"/>
  <c r="AM388" i="3"/>
  <c r="DS388" i="3"/>
  <c r="DT388" i="3" s="1"/>
  <c r="DQ388" i="3" s="1"/>
  <c r="CU388" i="3"/>
  <c r="CV388" i="3" s="1"/>
  <c r="CX388" i="3" s="1"/>
  <c r="DK388" i="3"/>
  <c r="CM388" i="3"/>
  <c r="BQ388" i="3"/>
  <c r="S388" i="3"/>
  <c r="CA388" i="3"/>
  <c r="BZ388" i="3"/>
  <c r="CB388" i="3" s="1"/>
  <c r="P388" i="3"/>
  <c r="DJ388" i="3" l="1"/>
  <c r="G388" i="3"/>
  <c r="DU388" i="3"/>
  <c r="R388" i="3"/>
  <c r="U388" i="3" s="1"/>
  <c r="BP388" i="3"/>
  <c r="BR388" i="3" s="1"/>
  <c r="BT388" i="3" s="1"/>
  <c r="CW388" i="3"/>
  <c r="CZ388" i="3" s="1"/>
  <c r="DV388" i="3"/>
  <c r="CO388" i="3"/>
  <c r="CN388" i="3"/>
  <c r="DL388" i="3"/>
  <c r="DM388" i="3"/>
  <c r="CD388" i="3"/>
  <c r="CC388" i="3"/>
  <c r="CY388" i="3" l="1"/>
  <c r="T388" i="3"/>
  <c r="Q388" i="3" s="1"/>
  <c r="V388" i="3" s="1"/>
  <c r="BS388" i="3"/>
  <c r="BV388" i="3" s="1"/>
  <c r="DW388" i="3"/>
  <c r="DX388" i="3"/>
  <c r="DI388" i="3"/>
  <c r="DN388" i="3" s="1"/>
  <c r="CK388" i="3"/>
  <c r="CP388" i="3" s="1"/>
  <c r="BU388" i="3"/>
  <c r="W388" i="3" l="1"/>
  <c r="X388" i="3"/>
  <c r="AL389" i="3" s="1"/>
  <c r="DP388" i="3"/>
  <c r="DO388" i="3"/>
  <c r="CR388" i="3"/>
  <c r="M388" i="3" s="1"/>
  <c r="CQ388" i="3"/>
  <c r="L388" i="3" l="1"/>
  <c r="I389" i="3" s="1"/>
  <c r="AS389" i="3"/>
  <c r="AQ388" i="3"/>
  <c r="AT388" i="3" s="1"/>
  <c r="AR389" i="3"/>
  <c r="AK389" i="3"/>
  <c r="DR389" i="3" s="1"/>
  <c r="AO389" i="3"/>
  <c r="AU389" i="3" s="1"/>
  <c r="AN388" i="3"/>
  <c r="AP389" i="3"/>
  <c r="AV389" i="3" s="1"/>
  <c r="BY389" i="3"/>
  <c r="DS389" i="3"/>
  <c r="CU389" i="3"/>
  <c r="J389" i="3"/>
  <c r="F389" i="3"/>
  <c r="K388" i="3" l="1"/>
  <c r="N388" i="3" s="1"/>
  <c r="E389" i="3"/>
  <c r="H388" i="3"/>
  <c r="BX389" i="3"/>
  <c r="CA389" i="3" s="1"/>
  <c r="CT389" i="3"/>
  <c r="CW389" i="3" s="1"/>
  <c r="AM389" i="3"/>
  <c r="DT389" i="3"/>
  <c r="DQ389" i="3" s="1"/>
  <c r="DV389" i="3" s="1"/>
  <c r="DK389" i="3"/>
  <c r="CM389" i="3"/>
  <c r="BQ389" i="3"/>
  <c r="S389" i="3"/>
  <c r="O389" i="3"/>
  <c r="G389" i="3"/>
  <c r="DJ389" i="3"/>
  <c r="BP389" i="3"/>
  <c r="CL389" i="3"/>
  <c r="R389" i="3"/>
  <c r="P389" i="3"/>
  <c r="DU389" i="3"/>
  <c r="BZ389" i="3" l="1"/>
  <c r="CB389" i="3" s="1"/>
  <c r="CV389" i="3"/>
  <c r="DW389" i="3"/>
  <c r="CX389" i="3"/>
  <c r="CY389" i="3" s="1"/>
  <c r="DX389" i="3"/>
  <c r="U389" i="3"/>
  <c r="CC389" i="3"/>
  <c r="CD389" i="3"/>
  <c r="T389" i="3"/>
  <c r="Q389" i="3" s="1"/>
  <c r="BR389" i="3"/>
  <c r="BT389" i="3" s="1"/>
  <c r="BS389" i="3"/>
  <c r="DM389" i="3"/>
  <c r="DL389" i="3"/>
  <c r="CN389" i="3"/>
  <c r="CO389" i="3"/>
  <c r="CZ389" i="3" l="1"/>
  <c r="V389" i="3"/>
  <c r="DI389" i="3"/>
  <c r="DN389" i="3" s="1"/>
  <c r="BU389" i="3"/>
  <c r="BV389" i="3"/>
  <c r="CK389" i="3"/>
  <c r="CP389" i="3" s="1"/>
  <c r="X389" i="3" l="1"/>
  <c r="AP390" i="3" s="1"/>
  <c r="W389" i="3"/>
  <c r="AR390" i="3" s="1"/>
  <c r="DO389" i="3"/>
  <c r="DP389" i="3"/>
  <c r="CQ389" i="3"/>
  <c r="CR389" i="3"/>
  <c r="M389" i="3" l="1"/>
  <c r="AS390" i="3"/>
  <c r="AQ389" i="3"/>
  <c r="AT389" i="3" s="1"/>
  <c r="L389" i="3"/>
  <c r="E390" i="3" s="1"/>
  <c r="AN389" i="3"/>
  <c r="AL390" i="3"/>
  <c r="DS390" i="3" s="1"/>
  <c r="AO390" i="3"/>
  <c r="AU390" i="3" s="1"/>
  <c r="AK390" i="3"/>
  <c r="DR390" i="3" s="1"/>
  <c r="F390" i="3"/>
  <c r="J390" i="3"/>
  <c r="AV390" i="3"/>
  <c r="CU390" i="3" l="1"/>
  <c r="K389" i="3"/>
  <c r="N389" i="3" s="1"/>
  <c r="I390" i="3"/>
  <c r="O390" i="3" s="1"/>
  <c r="AM390" i="3"/>
  <c r="BY390" i="3"/>
  <c r="H389" i="3"/>
  <c r="CT390" i="3"/>
  <c r="CV390" i="3" s="1"/>
  <c r="CX390" i="3" s="1"/>
  <c r="BX390" i="3"/>
  <c r="CA390" i="3" s="1"/>
  <c r="BQ390" i="3"/>
  <c r="CM390" i="3"/>
  <c r="DK390" i="3"/>
  <c r="S390" i="3"/>
  <c r="P390" i="3"/>
  <c r="DJ390" i="3"/>
  <c r="CL390" i="3"/>
  <c r="BP390" i="3"/>
  <c r="R390" i="3"/>
  <c r="DT390" i="3"/>
  <c r="DQ390" i="3" s="1"/>
  <c r="DU390" i="3"/>
  <c r="G390" i="3" l="1"/>
  <c r="CW390" i="3"/>
  <c r="BZ390" i="3"/>
  <c r="DV390" i="3"/>
  <c r="DL390" i="3"/>
  <c r="DM390" i="3"/>
  <c r="CZ390" i="3"/>
  <c r="CY390" i="3"/>
  <c r="T390" i="3"/>
  <c r="Q390" i="3" s="1"/>
  <c r="U390" i="3"/>
  <c r="BS390" i="3"/>
  <c r="BR390" i="3"/>
  <c r="BT390" i="3" s="1"/>
  <c r="CN390" i="3"/>
  <c r="CO390" i="3"/>
  <c r="CB390" i="3" l="1"/>
  <c r="CC390" i="3" s="1"/>
  <c r="CD390" i="3"/>
  <c r="DX390" i="3"/>
  <c r="DW390" i="3"/>
  <c r="V390" i="3"/>
  <c r="DI390" i="3"/>
  <c r="DN390" i="3" s="1"/>
  <c r="BV390" i="3"/>
  <c r="BU390" i="3"/>
  <c r="CK390" i="3"/>
  <c r="CP390" i="3" s="1"/>
  <c r="W390" i="3" l="1"/>
  <c r="AR391" i="3" s="1"/>
  <c r="X390" i="3"/>
  <c r="AS391" i="3" s="1"/>
  <c r="DO390" i="3"/>
  <c r="DP390" i="3"/>
  <c r="CQ390" i="3"/>
  <c r="CR390" i="3"/>
  <c r="M390" i="3" l="1"/>
  <c r="AQ390" i="3"/>
  <c r="AT390" i="3" s="1"/>
  <c r="L390" i="3"/>
  <c r="E391" i="3" s="1"/>
  <c r="AK391" i="3"/>
  <c r="DR391" i="3" s="1"/>
  <c r="AO391" i="3"/>
  <c r="AU391" i="3" s="1"/>
  <c r="AN390" i="3"/>
  <c r="AP391" i="3"/>
  <c r="AV391" i="3" s="1"/>
  <c r="AL391" i="3"/>
  <c r="BY391" i="3" s="1"/>
  <c r="J391" i="3"/>
  <c r="F391" i="3"/>
  <c r="H390" i="3" l="1"/>
  <c r="K390" i="3"/>
  <c r="N390" i="3" s="1"/>
  <c r="I391" i="3"/>
  <c r="G391" i="3" s="1"/>
  <c r="CT391" i="3"/>
  <c r="BX391" i="3"/>
  <c r="BZ391" i="3" s="1"/>
  <c r="CB391" i="3" s="1"/>
  <c r="AM391" i="3"/>
  <c r="CU391" i="3"/>
  <c r="DS391" i="3"/>
  <c r="DT391" i="3" s="1"/>
  <c r="DQ391" i="3" s="1"/>
  <c r="P391" i="3"/>
  <c r="DJ391" i="3"/>
  <c r="BP391" i="3"/>
  <c r="CL391" i="3"/>
  <c r="R391" i="3"/>
  <c r="DK391" i="3"/>
  <c r="BQ391" i="3"/>
  <c r="CM391" i="3"/>
  <c r="S391" i="3"/>
  <c r="CV391" i="3" l="1"/>
  <c r="CX391" i="3" s="1"/>
  <c r="O391" i="3"/>
  <c r="CA391" i="3"/>
  <c r="CD391" i="3" s="1"/>
  <c r="CW391" i="3"/>
  <c r="CY391" i="3" s="1"/>
  <c r="DU391" i="3"/>
  <c r="DV391" i="3"/>
  <c r="U391" i="3"/>
  <c r="T391" i="3"/>
  <c r="Q391" i="3" s="1"/>
  <c r="CO391" i="3"/>
  <c r="CN391" i="3"/>
  <c r="BR391" i="3"/>
  <c r="BT391" i="3" s="1"/>
  <c r="BS391" i="3"/>
  <c r="DL391" i="3"/>
  <c r="DM391" i="3"/>
  <c r="CZ391" i="3" l="1"/>
  <c r="CC391" i="3"/>
  <c r="DX391" i="3"/>
  <c r="DW391" i="3"/>
  <c r="V391" i="3"/>
  <c r="DI391" i="3"/>
  <c r="DN391" i="3" s="1"/>
  <c r="CK391" i="3"/>
  <c r="CP391" i="3" s="1"/>
  <c r="BU391" i="3"/>
  <c r="BV391" i="3"/>
  <c r="W391" i="3" l="1"/>
  <c r="AR392" i="3" s="1"/>
  <c r="X391" i="3"/>
  <c r="AS392" i="3" s="1"/>
  <c r="DP391" i="3"/>
  <c r="DO391" i="3"/>
  <c r="CR391" i="3"/>
  <c r="CQ391" i="3"/>
  <c r="L391" i="3" l="1"/>
  <c r="I392" i="3" s="1"/>
  <c r="M391" i="3"/>
  <c r="H391" i="3" s="1"/>
  <c r="AK392" i="3"/>
  <c r="BX392" i="3" s="1"/>
  <c r="AQ391" i="3"/>
  <c r="AO392" i="3"/>
  <c r="AU392" i="3" s="1"/>
  <c r="K391" i="3"/>
  <c r="N391" i="3" s="1"/>
  <c r="AN391" i="3"/>
  <c r="AT391" i="3"/>
  <c r="AL392" i="3"/>
  <c r="BY392" i="3" s="1"/>
  <c r="AP392" i="3"/>
  <c r="E392" i="3"/>
  <c r="J392" i="3"/>
  <c r="F392" i="3"/>
  <c r="CT392" i="3"/>
  <c r="DR392" i="3"/>
  <c r="AM392" i="3" l="1"/>
  <c r="DS392" i="3"/>
  <c r="DT392" i="3" s="1"/>
  <c r="DQ392" i="3" s="1"/>
  <c r="CU392" i="3"/>
  <c r="CV392" i="3" s="1"/>
  <c r="CX392" i="3" s="1"/>
  <c r="AV392" i="3"/>
  <c r="DK392" i="3"/>
  <c r="CM392" i="3"/>
  <c r="BQ392" i="3"/>
  <c r="S392" i="3"/>
  <c r="O392" i="3"/>
  <c r="G392" i="3"/>
  <c r="BP392" i="3"/>
  <c r="CL392" i="3"/>
  <c r="DJ392" i="3"/>
  <c r="R392" i="3"/>
  <c r="BZ392" i="3"/>
  <c r="CB392" i="3" s="1"/>
  <c r="CA392" i="3"/>
  <c r="P392" i="3"/>
  <c r="CW392" i="3" l="1"/>
  <c r="DU392" i="3"/>
  <c r="DM392" i="3"/>
  <c r="CO392" i="3"/>
  <c r="DV392" i="3"/>
  <c r="BR392" i="3"/>
  <c r="BT392" i="3" s="1"/>
  <c r="BS392" i="3"/>
  <c r="CN392" i="3"/>
  <c r="CY392" i="3"/>
  <c r="CZ392" i="3"/>
  <c r="DL392" i="3"/>
  <c r="CD392" i="3"/>
  <c r="CC392" i="3"/>
  <c r="U392" i="3"/>
  <c r="T392" i="3"/>
  <c r="Q392" i="3" s="1"/>
  <c r="DX392" i="3" l="1"/>
  <c r="DW392" i="3"/>
  <c r="V392" i="3"/>
  <c r="DI392" i="3"/>
  <c r="DN392" i="3" s="1"/>
  <c r="BV392" i="3"/>
  <c r="CK392" i="3"/>
  <c r="CP392" i="3" s="1"/>
  <c r="BU392" i="3"/>
  <c r="W392" i="3" l="1"/>
  <c r="AR393" i="3" s="1"/>
  <c r="X392" i="3"/>
  <c r="AL393" i="3" s="1"/>
  <c r="DO392" i="3"/>
  <c r="DP392" i="3"/>
  <c r="CQ392" i="3"/>
  <c r="L392" i="3" s="1"/>
  <c r="I393" i="3" s="1"/>
  <c r="CR392" i="3"/>
  <c r="M392" i="3" s="1"/>
  <c r="AS393" i="3" l="1"/>
  <c r="AK393" i="3"/>
  <c r="CT393" i="3" s="1"/>
  <c r="AQ392" i="3"/>
  <c r="AO393" i="3"/>
  <c r="AU393" i="3" s="1"/>
  <c r="K392" i="3"/>
  <c r="N392" i="3" s="1"/>
  <c r="AT392" i="3"/>
  <c r="AN392" i="3"/>
  <c r="AP393" i="3"/>
  <c r="AV393" i="3" s="1"/>
  <c r="H392" i="3"/>
  <c r="E393" i="3"/>
  <c r="J393" i="3"/>
  <c r="F393" i="3"/>
  <c r="DS393" i="3"/>
  <c r="BY393" i="3"/>
  <c r="CU393" i="3"/>
  <c r="BX393" i="3" l="1"/>
  <c r="CA393" i="3" s="1"/>
  <c r="DR393" i="3"/>
  <c r="AM393" i="3"/>
  <c r="DU393" i="3"/>
  <c r="DT393" i="3"/>
  <c r="DQ393" i="3" s="1"/>
  <c r="P393" i="3"/>
  <c r="CW393" i="3"/>
  <c r="CV393" i="3"/>
  <c r="CX393" i="3" s="1"/>
  <c r="DK393" i="3"/>
  <c r="BQ393" i="3"/>
  <c r="CM393" i="3"/>
  <c r="S393" i="3"/>
  <c r="BP393" i="3"/>
  <c r="CL393" i="3"/>
  <c r="DJ393" i="3"/>
  <c r="R393" i="3"/>
  <c r="O393" i="3"/>
  <c r="G393" i="3"/>
  <c r="BZ393" i="3" l="1"/>
  <c r="CB393" i="3" s="1"/>
  <c r="DV393" i="3"/>
  <c r="CZ393" i="3"/>
  <c r="CY393" i="3"/>
  <c r="BS393" i="3"/>
  <c r="BR393" i="3"/>
  <c r="BT393" i="3" s="1"/>
  <c r="CD393" i="3"/>
  <c r="CC393" i="3"/>
  <c r="DL393" i="3"/>
  <c r="DM393" i="3"/>
  <c r="CO393" i="3"/>
  <c r="CN393" i="3"/>
  <c r="T393" i="3"/>
  <c r="Q393" i="3" s="1"/>
  <c r="U393" i="3"/>
  <c r="DW393" i="3" l="1"/>
  <c r="DX393" i="3"/>
  <c r="V393" i="3"/>
  <c r="DI393" i="3"/>
  <c r="DN393" i="3" s="1"/>
  <c r="BU393" i="3"/>
  <c r="BV393" i="3"/>
  <c r="CK393" i="3"/>
  <c r="CP393" i="3" s="1"/>
  <c r="X393" i="3" l="1"/>
  <c r="AP394" i="3" s="1"/>
  <c r="AV394" i="3" s="1"/>
  <c r="W393" i="3"/>
  <c r="AR394" i="3" s="1"/>
  <c r="DP393" i="3"/>
  <c r="DO393" i="3"/>
  <c r="CR393" i="3"/>
  <c r="CQ393" i="3"/>
  <c r="AL394" i="3"/>
  <c r="AS394" i="3" l="1"/>
  <c r="AQ393" i="3"/>
  <c r="L393" i="3"/>
  <c r="I394" i="3" s="1"/>
  <c r="M393" i="3"/>
  <c r="F394" i="3" s="1"/>
  <c r="AK394" i="3"/>
  <c r="DR394" i="3" s="1"/>
  <c r="AT393" i="3"/>
  <c r="AN393" i="3"/>
  <c r="AO394" i="3"/>
  <c r="AU394" i="3" s="1"/>
  <c r="BY394" i="3"/>
  <c r="CU394" i="3"/>
  <c r="DS394" i="3"/>
  <c r="K393" i="3" l="1"/>
  <c r="N393" i="3" s="1"/>
  <c r="E394" i="3"/>
  <c r="H393" i="3"/>
  <c r="J394" i="3"/>
  <c r="G394" i="3" s="1"/>
  <c r="CT394" i="3"/>
  <c r="CW394" i="3" s="1"/>
  <c r="BX394" i="3"/>
  <c r="CA394" i="3" s="1"/>
  <c r="AM394" i="3"/>
  <c r="CV394" i="3"/>
  <c r="CX394" i="3" s="1"/>
  <c r="O394" i="3"/>
  <c r="DU394" i="3"/>
  <c r="DT394" i="3"/>
  <c r="DQ394" i="3" s="1"/>
  <c r="DJ394" i="3"/>
  <c r="BP394" i="3"/>
  <c r="CL394" i="3"/>
  <c r="R394" i="3"/>
  <c r="DK394" i="3"/>
  <c r="CM394" i="3"/>
  <c r="BQ394" i="3"/>
  <c r="S394" i="3"/>
  <c r="P394" i="3" l="1"/>
  <c r="BZ394" i="3"/>
  <c r="CB394" i="3" s="1"/>
  <c r="DV394" i="3"/>
  <c r="CN394" i="3"/>
  <c r="CO394" i="3"/>
  <c r="BR394" i="3"/>
  <c r="BT394" i="3" s="1"/>
  <c r="BS394" i="3"/>
  <c r="DL394" i="3"/>
  <c r="DM394" i="3"/>
  <c r="CZ394" i="3"/>
  <c r="CY394" i="3"/>
  <c r="U394" i="3"/>
  <c r="T394" i="3"/>
  <c r="Q394" i="3" s="1"/>
  <c r="CD394" i="3"/>
  <c r="CC394" i="3"/>
  <c r="DX394" i="3" l="1"/>
  <c r="DW394" i="3"/>
  <c r="V394" i="3"/>
  <c r="DI394" i="3"/>
  <c r="DN394" i="3" s="1"/>
  <c r="BU394" i="3"/>
  <c r="BV394" i="3"/>
  <c r="CK394" i="3"/>
  <c r="CP394" i="3" s="1"/>
  <c r="X394" i="3" l="1"/>
  <c r="AL395" i="3" s="1"/>
  <c r="W394" i="3"/>
  <c r="AR395" i="3" s="1"/>
  <c r="DO394" i="3"/>
  <c r="DP394" i="3"/>
  <c r="CQ394" i="3"/>
  <c r="CR394" i="3"/>
  <c r="AP395" i="3"/>
  <c r="M394" i="3" l="1"/>
  <c r="AS395" i="3"/>
  <c r="AQ394" i="3"/>
  <c r="L394" i="3"/>
  <c r="H394" i="3" s="1"/>
  <c r="AT394" i="3"/>
  <c r="AO395" i="3"/>
  <c r="AU395" i="3" s="1"/>
  <c r="AK395" i="3"/>
  <c r="CT395" i="3" s="1"/>
  <c r="AN394" i="3"/>
  <c r="AV395" i="3"/>
  <c r="BY395" i="3"/>
  <c r="CU395" i="3"/>
  <c r="DS395" i="3"/>
  <c r="E395" i="3"/>
  <c r="F395" i="3"/>
  <c r="J395" i="3"/>
  <c r="R395" i="3" l="1"/>
  <c r="K394" i="3"/>
  <c r="N394" i="3" s="1"/>
  <c r="I395" i="3"/>
  <c r="O395" i="3" s="1"/>
  <c r="AM395" i="3"/>
  <c r="BX395" i="3"/>
  <c r="CA395" i="3" s="1"/>
  <c r="DR395" i="3"/>
  <c r="DU395" i="3" s="1"/>
  <c r="P395" i="3"/>
  <c r="CM395" i="3"/>
  <c r="BQ395" i="3"/>
  <c r="DK395" i="3"/>
  <c r="S395" i="3"/>
  <c r="CV395" i="3"/>
  <c r="CX395" i="3" s="1"/>
  <c r="CW395" i="3"/>
  <c r="DJ395" i="3"/>
  <c r="BP395" i="3"/>
  <c r="CL395" i="3"/>
  <c r="G395" i="3" l="1"/>
  <c r="T395" i="3"/>
  <c r="Q395" i="3" s="1"/>
  <c r="BZ395" i="3"/>
  <c r="DT395" i="3"/>
  <c r="DQ395" i="3" s="1"/>
  <c r="DV395" i="3" s="1"/>
  <c r="U395" i="3"/>
  <c r="DL395" i="3"/>
  <c r="DM395" i="3"/>
  <c r="CZ395" i="3"/>
  <c r="CY395" i="3"/>
  <c r="CO395" i="3"/>
  <c r="CN395" i="3"/>
  <c r="BR395" i="3"/>
  <c r="BT395" i="3" s="1"/>
  <c r="BS395" i="3"/>
  <c r="CB395" i="3" l="1"/>
  <c r="CC395" i="3" s="1"/>
  <c r="V395" i="3"/>
  <c r="CD395" i="3"/>
  <c r="DX395" i="3"/>
  <c r="DW395" i="3"/>
  <c r="DI395" i="3"/>
  <c r="DN395" i="3" s="1"/>
  <c r="CK395" i="3"/>
  <c r="CP395" i="3" s="1"/>
  <c r="BV395" i="3"/>
  <c r="BU395" i="3"/>
  <c r="W395" i="3" l="1"/>
  <c r="AR396" i="3" s="1"/>
  <c r="X395" i="3"/>
  <c r="AS396" i="3" s="1"/>
  <c r="AL396" i="3"/>
  <c r="DO395" i="3"/>
  <c r="DP395" i="3"/>
  <c r="CQ395" i="3"/>
  <c r="CR395" i="3"/>
  <c r="AK396" i="3"/>
  <c r="M395" i="3" l="1"/>
  <c r="AQ395" i="3"/>
  <c r="AT395" i="3" s="1"/>
  <c r="L395" i="3"/>
  <c r="I396" i="3" s="1"/>
  <c r="AO396" i="3"/>
  <c r="AP396" i="3"/>
  <c r="AV396" i="3" s="1"/>
  <c r="AN395" i="3"/>
  <c r="DS396" i="3"/>
  <c r="CU396" i="3"/>
  <c r="BY396" i="3"/>
  <c r="J396" i="3"/>
  <c r="F396" i="3"/>
  <c r="BX396" i="3"/>
  <c r="DR396" i="3"/>
  <c r="CT396" i="3"/>
  <c r="E396" i="3" l="1"/>
  <c r="H395" i="3"/>
  <c r="K395" i="3"/>
  <c r="N395" i="3" s="1"/>
  <c r="AM396" i="3"/>
  <c r="AU396" i="3"/>
  <c r="CA396" i="3"/>
  <c r="DT396" i="3"/>
  <c r="DQ396" i="3" s="1"/>
  <c r="DV396" i="3" s="1"/>
  <c r="CW396" i="3"/>
  <c r="BQ396" i="3"/>
  <c r="CM396" i="3"/>
  <c r="DK396" i="3"/>
  <c r="S396" i="3"/>
  <c r="BZ396" i="3"/>
  <c r="CB396" i="3" s="1"/>
  <c r="P396" i="3"/>
  <c r="CL396" i="3"/>
  <c r="BP396" i="3"/>
  <c r="DJ396" i="3"/>
  <c r="R396" i="3"/>
  <c r="CV396" i="3"/>
  <c r="O396" i="3"/>
  <c r="G396" i="3"/>
  <c r="DU396" i="3"/>
  <c r="CC396" i="3" l="1"/>
  <c r="DX396" i="3"/>
  <c r="CX396" i="3"/>
  <c r="CY396" i="3" s="1"/>
  <c r="U396" i="3"/>
  <c r="T396" i="3"/>
  <c r="Q396" i="3" s="1"/>
  <c r="BS396" i="3"/>
  <c r="BR396" i="3"/>
  <c r="BT396" i="3" s="1"/>
  <c r="CO396" i="3"/>
  <c r="CN396" i="3"/>
  <c r="DL396" i="3"/>
  <c r="DM396" i="3"/>
  <c r="DW396" i="3"/>
  <c r="CD396" i="3"/>
  <c r="CZ396" i="3" l="1"/>
  <c r="V396" i="3"/>
  <c r="DI396" i="3"/>
  <c r="DN396" i="3" s="1"/>
  <c r="CK396" i="3"/>
  <c r="CP396" i="3" s="1"/>
  <c r="BU396" i="3"/>
  <c r="BV396" i="3"/>
  <c r="W396" i="3" l="1"/>
  <c r="AR397" i="3" s="1"/>
  <c r="X396" i="3"/>
  <c r="AL397" i="3" s="1"/>
  <c r="DO396" i="3"/>
  <c r="DP396" i="3"/>
  <c r="CQ396" i="3"/>
  <c r="CR396" i="3"/>
  <c r="M396" i="3" l="1"/>
  <c r="L396" i="3"/>
  <c r="I397" i="3" s="1"/>
  <c r="AS397" i="3"/>
  <c r="AQ396" i="3"/>
  <c r="AT396" i="3" s="1"/>
  <c r="K396" i="3"/>
  <c r="N396" i="3" s="1"/>
  <c r="AK397" i="3"/>
  <c r="BX397" i="3" s="1"/>
  <c r="AO397" i="3"/>
  <c r="AU397" i="3" s="1"/>
  <c r="AN396" i="3"/>
  <c r="AP397" i="3"/>
  <c r="J397" i="3"/>
  <c r="F397" i="3"/>
  <c r="BY397" i="3"/>
  <c r="CU397" i="3"/>
  <c r="DS397" i="3"/>
  <c r="E397" i="3" l="1"/>
  <c r="H396" i="3"/>
  <c r="DR397" i="3"/>
  <c r="CT397" i="3"/>
  <c r="AM397" i="3"/>
  <c r="AV397" i="3"/>
  <c r="CV397" i="3"/>
  <c r="CX397" i="3" s="1"/>
  <c r="CW397" i="3"/>
  <c r="CA397" i="3"/>
  <c r="BZ397" i="3"/>
  <c r="CB397" i="3" s="1"/>
  <c r="DK397" i="3"/>
  <c r="CM397" i="3"/>
  <c r="BQ397" i="3"/>
  <c r="S397" i="3"/>
  <c r="P397" i="3"/>
  <c r="O397" i="3"/>
  <c r="G397" i="3"/>
  <c r="CL397" i="3"/>
  <c r="DJ397" i="3"/>
  <c r="BP397" i="3"/>
  <c r="R397" i="3"/>
  <c r="DU397" i="3"/>
  <c r="DT397" i="3"/>
  <c r="DQ397" i="3" s="1"/>
  <c r="DV397" i="3" l="1"/>
  <c r="CD397" i="3"/>
  <c r="CC397" i="3"/>
  <c r="CN397" i="3"/>
  <c r="CO397" i="3"/>
  <c r="T397" i="3"/>
  <c r="Q397" i="3" s="1"/>
  <c r="U397" i="3"/>
  <c r="DL397" i="3"/>
  <c r="DM397" i="3"/>
  <c r="BR397" i="3"/>
  <c r="BT397" i="3" s="1"/>
  <c r="BS397" i="3"/>
  <c r="CY397" i="3"/>
  <c r="CZ397" i="3"/>
  <c r="DX397" i="3" l="1"/>
  <c r="DW397" i="3"/>
  <c r="V397" i="3"/>
  <c r="DI397" i="3"/>
  <c r="DN397" i="3" s="1"/>
  <c r="CK397" i="3"/>
  <c r="CP397" i="3" s="1"/>
  <c r="BU397" i="3"/>
  <c r="BV397" i="3"/>
  <c r="W397" i="3" l="1"/>
  <c r="AR398" i="3" s="1"/>
  <c r="X397" i="3"/>
  <c r="AP398" i="3" s="1"/>
  <c r="DO397" i="3"/>
  <c r="DP397" i="3"/>
  <c r="CQ397" i="3"/>
  <c r="CR397" i="3"/>
  <c r="M397" i="3" s="1"/>
  <c r="L397" i="3" l="1"/>
  <c r="I398" i="3" s="1"/>
  <c r="AS398" i="3"/>
  <c r="AO398" i="3"/>
  <c r="AU398" i="3" s="1"/>
  <c r="AQ397" i="3"/>
  <c r="AK398" i="3"/>
  <c r="BX398" i="3" s="1"/>
  <c r="K397" i="3"/>
  <c r="N397" i="3" s="1"/>
  <c r="AL398" i="3"/>
  <c r="CU398" i="3" s="1"/>
  <c r="AT397" i="3"/>
  <c r="AN397" i="3"/>
  <c r="J398" i="3"/>
  <c r="F398" i="3"/>
  <c r="AV398" i="3"/>
  <c r="H397" i="3"/>
  <c r="E398" i="3"/>
  <c r="AM398" i="3" l="1"/>
  <c r="BY398" i="3"/>
  <c r="BZ398" i="3" s="1"/>
  <c r="CB398" i="3" s="1"/>
  <c r="DR398" i="3"/>
  <c r="DS398" i="3"/>
  <c r="CT398" i="3"/>
  <c r="CV398" i="3" s="1"/>
  <c r="CX398" i="3" s="1"/>
  <c r="CA398" i="3"/>
  <c r="CW398" i="3"/>
  <c r="O398" i="3"/>
  <c r="G398" i="3"/>
  <c r="DJ398" i="3"/>
  <c r="BP398" i="3"/>
  <c r="CL398" i="3"/>
  <c r="R398" i="3"/>
  <c r="CM398" i="3"/>
  <c r="DK398" i="3"/>
  <c r="BQ398" i="3"/>
  <c r="S398" i="3"/>
  <c r="P398" i="3"/>
  <c r="DT398" i="3" l="1"/>
  <c r="DQ398" i="3" s="1"/>
  <c r="DV398" i="3" s="1"/>
  <c r="DU398" i="3"/>
  <c r="T398" i="3"/>
  <c r="Q398" i="3" s="1"/>
  <c r="U398" i="3"/>
  <c r="CY398" i="3"/>
  <c r="CZ398" i="3"/>
  <c r="CN398" i="3"/>
  <c r="CO398" i="3"/>
  <c r="BS398" i="3"/>
  <c r="BR398" i="3"/>
  <c r="BT398" i="3" s="1"/>
  <c r="DM398" i="3"/>
  <c r="DL398" i="3"/>
  <c r="CD398" i="3"/>
  <c r="CC398" i="3"/>
  <c r="DW398" i="3" l="1"/>
  <c r="DX398" i="3"/>
  <c r="V398" i="3"/>
  <c r="DI398" i="3"/>
  <c r="DN398" i="3" s="1"/>
  <c r="CK398" i="3"/>
  <c r="CP398" i="3" s="1"/>
  <c r="BU398" i="3"/>
  <c r="BV398" i="3"/>
  <c r="W398" i="3" l="1"/>
  <c r="AR399" i="3" s="1"/>
  <c r="X398" i="3"/>
  <c r="AL399" i="3" s="1"/>
  <c r="DP398" i="3"/>
  <c r="DO398" i="3"/>
  <c r="CQ398" i="3"/>
  <c r="CR398" i="3"/>
  <c r="M398" i="3" s="1"/>
  <c r="AS399" i="3" l="1"/>
  <c r="AQ398" i="3"/>
  <c r="AT398" i="3" s="1"/>
  <c r="L398" i="3"/>
  <c r="H398" i="3" s="1"/>
  <c r="AK399" i="3"/>
  <c r="BX399" i="3" s="1"/>
  <c r="AP399" i="3"/>
  <c r="AV399" i="3" s="1"/>
  <c r="AO399" i="3"/>
  <c r="AN398" i="3"/>
  <c r="BY399" i="3"/>
  <c r="CU399" i="3"/>
  <c r="DS399" i="3"/>
  <c r="J399" i="3"/>
  <c r="F399" i="3"/>
  <c r="E399" i="3" l="1"/>
  <c r="AM399" i="3"/>
  <c r="CT399" i="3"/>
  <c r="CW399" i="3" s="1"/>
  <c r="DR399" i="3"/>
  <c r="DT399" i="3" s="1"/>
  <c r="DQ399" i="3" s="1"/>
  <c r="K398" i="3"/>
  <c r="N398" i="3" s="1"/>
  <c r="I399" i="3"/>
  <c r="O399" i="3" s="1"/>
  <c r="AU399" i="3"/>
  <c r="BZ399" i="3"/>
  <c r="CB399" i="3" s="1"/>
  <c r="P399" i="3"/>
  <c r="CL399" i="3"/>
  <c r="BP399" i="3"/>
  <c r="DJ399" i="3"/>
  <c r="R399" i="3"/>
  <c r="CA399" i="3"/>
  <c r="CM399" i="3"/>
  <c r="BQ399" i="3"/>
  <c r="DK399" i="3"/>
  <c r="S399" i="3"/>
  <c r="CV399" i="3" l="1"/>
  <c r="CX399" i="3" s="1"/>
  <c r="G399" i="3"/>
  <c r="DU399" i="3"/>
  <c r="CC399" i="3"/>
  <c r="DV399" i="3"/>
  <c r="DX399" i="3" s="1"/>
  <c r="DM399" i="3"/>
  <c r="BR399" i="3"/>
  <c r="BT399" i="3" s="1"/>
  <c r="CN399" i="3"/>
  <c r="CK399" i="3" s="1"/>
  <c r="T399" i="3"/>
  <c r="Q399" i="3" s="1"/>
  <c r="CD399" i="3"/>
  <c r="CY399" i="3"/>
  <c r="CZ399" i="3"/>
  <c r="U399" i="3"/>
  <c r="DL399" i="3"/>
  <c r="BS399" i="3"/>
  <c r="CO399" i="3"/>
  <c r="V399" i="3" l="1"/>
  <c r="DW399" i="3"/>
  <c r="BV399" i="3"/>
  <c r="DI399" i="3"/>
  <c r="DN399" i="3" s="1"/>
  <c r="CP399" i="3"/>
  <c r="CQ399" i="3" s="1"/>
  <c r="BU399" i="3"/>
  <c r="X399" i="3" l="1"/>
  <c r="W399" i="3"/>
  <c r="AQ399" i="3" s="1"/>
  <c r="DP399" i="3"/>
  <c r="DO399" i="3"/>
  <c r="CR399" i="3"/>
  <c r="M399" i="3" s="1"/>
  <c r="AP400" i="3" l="1"/>
  <c r="AV400" i="3" s="1"/>
  <c r="AS400" i="3"/>
  <c r="AR400" i="3"/>
  <c r="L399" i="3"/>
  <c r="H399" i="3" s="1"/>
  <c r="AO400" i="3"/>
  <c r="AU400" i="3" s="1"/>
  <c r="AK400" i="3"/>
  <c r="AN399" i="3"/>
  <c r="AT399" i="3"/>
  <c r="AL400" i="3"/>
  <c r="CU400" i="3" s="1"/>
  <c r="F400" i="3"/>
  <c r="J400" i="3"/>
  <c r="E400" i="3" l="1"/>
  <c r="CL400" i="3" s="1"/>
  <c r="R400" i="3"/>
  <c r="AM400" i="3"/>
  <c r="K399" i="3"/>
  <c r="N399" i="3" s="1"/>
  <c r="I400" i="3"/>
  <c r="O400" i="3" s="1"/>
  <c r="DJ400" i="3"/>
  <c r="BP400" i="3"/>
  <c r="BX400" i="3"/>
  <c r="BY400" i="3"/>
  <c r="CT400" i="3"/>
  <c r="CW400" i="3" s="1"/>
  <c r="DR400" i="3"/>
  <c r="DS400" i="3"/>
  <c r="P400" i="3"/>
  <c r="DK400" i="3"/>
  <c r="CM400" i="3"/>
  <c r="CN400" i="3" s="1"/>
  <c r="BQ400" i="3"/>
  <c r="BR400" i="3" s="1"/>
  <c r="BT400" i="3" s="1"/>
  <c r="S400" i="3"/>
  <c r="DM400" i="3" l="1"/>
  <c r="G400" i="3"/>
  <c r="T400" i="3"/>
  <c r="Q400" i="3" s="1"/>
  <c r="V400" i="3" s="1"/>
  <c r="DU400" i="3"/>
  <c r="CV400" i="3"/>
  <c r="CX400" i="3" s="1"/>
  <c r="CY400" i="3" s="1"/>
  <c r="CA400" i="3"/>
  <c r="BZ400" i="3"/>
  <c r="CB400" i="3" s="1"/>
  <c r="DT400" i="3"/>
  <c r="DQ400" i="3" s="1"/>
  <c r="DV400" i="3" s="1"/>
  <c r="BS400" i="3"/>
  <c r="BU400" i="3" s="1"/>
  <c r="DL400" i="3"/>
  <c r="U400" i="3"/>
  <c r="CK400" i="3"/>
  <c r="CP400" i="3" s="1"/>
  <c r="CO400" i="3"/>
  <c r="CD400" i="3" l="1"/>
  <c r="CC400" i="3"/>
  <c r="BV400" i="3"/>
  <c r="CZ400" i="3"/>
  <c r="DX400" i="3"/>
  <c r="DW400" i="3"/>
  <c r="X400" i="3"/>
  <c r="DI400" i="3"/>
  <c r="DN400" i="3" s="1"/>
  <c r="W400" i="3"/>
  <c r="CR400" i="3"/>
  <c r="CQ400" i="3"/>
  <c r="AS401" i="3" l="1"/>
  <c r="AR401" i="3"/>
  <c r="AL401" i="3"/>
  <c r="DO400" i="3"/>
  <c r="L400" i="3" s="1"/>
  <c r="I401" i="3" s="1"/>
  <c r="DP400" i="3"/>
  <c r="M400" i="3" s="1"/>
  <c r="AO401" i="3" l="1"/>
  <c r="AU401" i="3" s="1"/>
  <c r="AQ400" i="3"/>
  <c r="AT400" i="3" s="1"/>
  <c r="AN400" i="3"/>
  <c r="K400" i="3"/>
  <c r="N400" i="3" s="1"/>
  <c r="AP401" i="3"/>
  <c r="AM401" i="3" s="1"/>
  <c r="AK401" i="3"/>
  <c r="F401" i="3"/>
  <c r="CM401" i="3" s="1"/>
  <c r="J401" i="3"/>
  <c r="P401" i="3" s="1"/>
  <c r="O401" i="3"/>
  <c r="E401" i="3"/>
  <c r="H400" i="3"/>
  <c r="BY401" i="3"/>
  <c r="CU401" i="3"/>
  <c r="DS401" i="3"/>
  <c r="AV401" i="3" l="1"/>
  <c r="DK401" i="3"/>
  <c r="BQ401" i="3"/>
  <c r="R401" i="3"/>
  <c r="S401" i="3"/>
  <c r="U401" i="3" s="1"/>
  <c r="G401" i="3"/>
  <c r="DR401" i="3"/>
  <c r="DT401" i="3" s="1"/>
  <c r="DQ401" i="3" s="1"/>
  <c r="DV401" i="3" s="1"/>
  <c r="CT401" i="3"/>
  <c r="CW401" i="3" s="1"/>
  <c r="BX401" i="3"/>
  <c r="CA401" i="3" s="1"/>
  <c r="DJ401" i="3"/>
  <c r="DL401" i="3" s="1"/>
  <c r="CL401" i="3"/>
  <c r="CO401" i="3" s="1"/>
  <c r="BP401" i="3"/>
  <c r="BR401" i="3" s="1"/>
  <c r="BT401" i="3" s="1"/>
  <c r="BS401" i="3" l="1"/>
  <c r="BU401" i="3" s="1"/>
  <c r="DU401" i="3"/>
  <c r="DX401" i="3" s="1"/>
  <c r="T401" i="3"/>
  <c r="CV401" i="3"/>
  <c r="CX401" i="3" s="1"/>
  <c r="CZ401" i="3" s="1"/>
  <c r="BZ401" i="3"/>
  <c r="CN401" i="3"/>
  <c r="CK401" i="3" s="1"/>
  <c r="CP401" i="3" s="1"/>
  <c r="DM401" i="3"/>
  <c r="DI401" i="3"/>
  <c r="DN401" i="3" s="1"/>
  <c r="BV401" i="3"/>
  <c r="CB401" i="3" l="1"/>
  <c r="CC401" i="3" s="1"/>
  <c r="DW401" i="3"/>
  <c r="Q401" i="3"/>
  <c r="V401" i="3" s="1"/>
  <c r="CD401" i="3"/>
  <c r="CY401" i="3"/>
  <c r="DP401" i="3"/>
  <c r="DO401" i="3"/>
  <c r="CR401" i="3"/>
  <c r="M401" i="3" s="1"/>
  <c r="CQ401" i="3"/>
  <c r="W401" i="3" l="1"/>
  <c r="X401" i="3"/>
  <c r="AS402" i="3" s="1"/>
  <c r="AR402" i="3"/>
  <c r="AQ401" i="3"/>
  <c r="AT401" i="3" s="1"/>
  <c r="L401" i="3"/>
  <c r="H401" i="3" s="1"/>
  <c r="AP402" i="3"/>
  <c r="AL402" i="3"/>
  <c r="F402" i="3"/>
  <c r="J402" i="3"/>
  <c r="AK402" i="3"/>
  <c r="E402" i="3" l="1"/>
  <c r="AN401" i="3"/>
  <c r="AO402" i="3"/>
  <c r="K401" i="3"/>
  <c r="N401" i="3" s="1"/>
  <c r="I402" i="3"/>
  <c r="G402" i="3" s="1"/>
  <c r="AU402" i="3"/>
  <c r="AM402" i="3"/>
  <c r="O402" i="3"/>
  <c r="DK402" i="3"/>
  <c r="BQ402" i="3"/>
  <c r="CM402" i="3"/>
  <c r="S402" i="3"/>
  <c r="P402" i="3"/>
  <c r="CL402" i="3"/>
  <c r="BP402" i="3"/>
  <c r="DJ402" i="3"/>
  <c r="R402" i="3"/>
  <c r="BY402" i="3"/>
  <c r="DS402" i="3"/>
  <c r="CU402" i="3"/>
  <c r="DR402" i="3"/>
  <c r="CT402" i="3"/>
  <c r="BX402" i="3"/>
  <c r="AV402" i="3"/>
  <c r="CA402" i="3" l="1"/>
  <c r="T402" i="3"/>
  <c r="Q402" i="3" s="1"/>
  <c r="DL402" i="3"/>
  <c r="BR402" i="3"/>
  <c r="BT402" i="3" s="1"/>
  <c r="CW402" i="3"/>
  <c r="CN402" i="3"/>
  <c r="CK402" i="3" s="1"/>
  <c r="CP402" i="3" s="1"/>
  <c r="BZ402" i="3"/>
  <c r="DT402" i="3"/>
  <c r="DQ402" i="3" s="1"/>
  <c r="BS402" i="3"/>
  <c r="DM402" i="3"/>
  <c r="CV402" i="3"/>
  <c r="CX402" i="3" s="1"/>
  <c r="DU402" i="3"/>
  <c r="U402" i="3"/>
  <c r="CO402" i="3"/>
  <c r="CB402" i="3" l="1"/>
  <c r="CC402" i="3" s="1"/>
  <c r="BU402" i="3"/>
  <c r="V402" i="3"/>
  <c r="DV402" i="3"/>
  <c r="DX402" i="3" s="1"/>
  <c r="DI402" i="3"/>
  <c r="DN402" i="3" s="1"/>
  <c r="CZ402" i="3"/>
  <c r="BV402" i="3"/>
  <c r="CR402" i="3"/>
  <c r="CQ402" i="3"/>
  <c r="CY402" i="3"/>
  <c r="CD402" i="3" l="1"/>
  <c r="W402" i="3"/>
  <c r="X402" i="3"/>
  <c r="AP403" i="3" s="1"/>
  <c r="DW402" i="3"/>
  <c r="AR403" i="3" s="1"/>
  <c r="DO402" i="3"/>
  <c r="L402" i="3" s="1"/>
  <c r="I403" i="3" s="1"/>
  <c r="DP402" i="3"/>
  <c r="M402" i="3" s="1"/>
  <c r="AS403" i="3" l="1"/>
  <c r="K402" i="3"/>
  <c r="AQ402" i="3"/>
  <c r="AL403" i="3"/>
  <c r="CU403" i="3" s="1"/>
  <c r="F403" i="3"/>
  <c r="DK403" i="3" s="1"/>
  <c r="J403" i="3"/>
  <c r="P403" i="3" s="1"/>
  <c r="H402" i="3"/>
  <c r="N402" i="3"/>
  <c r="O403" i="3"/>
  <c r="E403" i="3"/>
  <c r="BP403" i="3" s="1"/>
  <c r="AV403" i="3"/>
  <c r="AK403" i="3" l="1"/>
  <c r="DR403" i="3" s="1"/>
  <c r="AN402" i="3"/>
  <c r="AT402" i="3"/>
  <c r="AO403" i="3"/>
  <c r="AM403" i="3" s="1"/>
  <c r="BY403" i="3"/>
  <c r="DS403" i="3"/>
  <c r="CM403" i="3"/>
  <c r="G403" i="3"/>
  <c r="BQ403" i="3"/>
  <c r="BR403" i="3" s="1"/>
  <c r="BT403" i="3" s="1"/>
  <c r="S403" i="3"/>
  <c r="CL403" i="3"/>
  <c r="DJ403" i="3"/>
  <c r="DM403" i="3" s="1"/>
  <c r="BX403" i="3" l="1"/>
  <c r="BZ403" i="3" s="1"/>
  <c r="CB403" i="3" s="1"/>
  <c r="DT403" i="3"/>
  <c r="DQ403" i="3" s="1"/>
  <c r="DV403" i="3" s="1"/>
  <c r="CT403" i="3"/>
  <c r="CV403" i="3" s="1"/>
  <c r="CX403" i="3" s="1"/>
  <c r="R403" i="3"/>
  <c r="T403" i="3" s="1"/>
  <c r="Q403" i="3" s="1"/>
  <c r="AU403" i="3"/>
  <c r="DU403" i="3"/>
  <c r="CN403" i="3"/>
  <c r="CK403" i="3" s="1"/>
  <c r="CP403" i="3" s="1"/>
  <c r="BS403" i="3"/>
  <c r="BV403" i="3" s="1"/>
  <c r="DL403" i="3"/>
  <c r="DI403" i="3" s="1"/>
  <c r="DN403" i="3" s="1"/>
  <c r="CO403" i="3"/>
  <c r="CA403" i="3" l="1"/>
  <c r="CD403" i="3" s="1"/>
  <c r="U403" i="3"/>
  <c r="CW403" i="3"/>
  <c r="CY403" i="3" s="1"/>
  <c r="V403" i="3"/>
  <c r="CC403" i="3"/>
  <c r="BU403" i="3"/>
  <c r="CZ403" i="3"/>
  <c r="DX403" i="3"/>
  <c r="DW403" i="3"/>
  <c r="DP403" i="3"/>
  <c r="DO403" i="3"/>
  <c r="CR403" i="3"/>
  <c r="CQ403" i="3"/>
  <c r="W403" i="3" l="1"/>
  <c r="AR404" i="3" s="1"/>
  <c r="X403" i="3"/>
  <c r="AS404" i="3" s="1"/>
  <c r="AQ403" i="3"/>
  <c r="AT403" i="3" s="1"/>
  <c r="M403" i="3"/>
  <c r="F404" i="3" s="1"/>
  <c r="L403" i="3"/>
  <c r="E404" i="3" s="1"/>
  <c r="AL404" i="3"/>
  <c r="AP404" i="3"/>
  <c r="AN403" i="3"/>
  <c r="AK404" i="3"/>
  <c r="AO404" i="3"/>
  <c r="H403" i="3" l="1"/>
  <c r="J404" i="3"/>
  <c r="P404" i="3" s="1"/>
  <c r="K403" i="3"/>
  <c r="N403" i="3" s="1"/>
  <c r="I404" i="3"/>
  <c r="O404" i="3" s="1"/>
  <c r="BX404" i="3"/>
  <c r="DR404" i="3"/>
  <c r="CT404" i="3"/>
  <c r="DK404" i="3"/>
  <c r="BQ404" i="3"/>
  <c r="CM404" i="3"/>
  <c r="S404" i="3"/>
  <c r="AV404" i="3"/>
  <c r="AM404" i="3"/>
  <c r="AU404" i="3"/>
  <c r="CL404" i="3"/>
  <c r="DJ404" i="3"/>
  <c r="BP404" i="3"/>
  <c r="R404" i="3"/>
  <c r="BY404" i="3"/>
  <c r="DS404" i="3"/>
  <c r="CU404" i="3"/>
  <c r="G404" i="3" l="1"/>
  <c r="CO404" i="3"/>
  <c r="DL404" i="3"/>
  <c r="BR404" i="3"/>
  <c r="BT404" i="3" s="1"/>
  <c r="BS404" i="3"/>
  <c r="T404" i="3"/>
  <c r="Q404" i="3" s="1"/>
  <c r="U404" i="3"/>
  <c r="CV404" i="3"/>
  <c r="CX404" i="3" s="1"/>
  <c r="CW404" i="3"/>
  <c r="DU404" i="3"/>
  <c r="DT404" i="3"/>
  <c r="DQ404" i="3" s="1"/>
  <c r="DM404" i="3"/>
  <c r="CN404" i="3"/>
  <c r="BZ404" i="3"/>
  <c r="CB404" i="3" s="1"/>
  <c r="CA404" i="3"/>
  <c r="DV404" i="3" l="1"/>
  <c r="V404" i="3"/>
  <c r="DI404" i="3"/>
  <c r="DN404" i="3" s="1"/>
  <c r="BV404" i="3"/>
  <c r="BU404" i="3"/>
  <c r="CC404" i="3"/>
  <c r="CD404" i="3"/>
  <c r="CK404" i="3"/>
  <c r="CP404" i="3" s="1"/>
  <c r="CZ404" i="3"/>
  <c r="CY404" i="3"/>
  <c r="DW404" i="3" l="1"/>
  <c r="DX404" i="3"/>
  <c r="X404" i="3"/>
  <c r="W404" i="3"/>
  <c r="DO404" i="3"/>
  <c r="DP404" i="3"/>
  <c r="CR404" i="3"/>
  <c r="CQ404" i="3"/>
  <c r="M404" i="3" l="1"/>
  <c r="AS405" i="3"/>
  <c r="AR405" i="3"/>
  <c r="L404" i="3"/>
  <c r="H404" i="3" s="1"/>
  <c r="AN404" i="3"/>
  <c r="AO405" i="3"/>
  <c r="AK405" i="3"/>
  <c r="AL405" i="3"/>
  <c r="AP405" i="3"/>
  <c r="J405" i="3"/>
  <c r="F405" i="3"/>
  <c r="E405" i="3" l="1"/>
  <c r="DJ405" i="3" s="1"/>
  <c r="AQ404" i="3"/>
  <c r="AT404" i="3" s="1"/>
  <c r="K404" i="3"/>
  <c r="N404" i="3" s="1"/>
  <c r="I405" i="3"/>
  <c r="G405" i="3" s="1"/>
  <c r="BY405" i="3"/>
  <c r="CU405" i="3"/>
  <c r="DS405" i="3"/>
  <c r="BX405" i="3"/>
  <c r="CT405" i="3"/>
  <c r="DR405" i="3"/>
  <c r="AU405" i="3"/>
  <c r="AM405" i="3"/>
  <c r="BQ405" i="3"/>
  <c r="CM405" i="3"/>
  <c r="DK405" i="3"/>
  <c r="S405" i="3"/>
  <c r="AV405" i="3"/>
  <c r="P405" i="3"/>
  <c r="CL405" i="3" l="1"/>
  <c r="R405" i="3"/>
  <c r="BP405" i="3"/>
  <c r="O405" i="3"/>
  <c r="DM405" i="3"/>
  <c r="DL405" i="3"/>
  <c r="BR405" i="3"/>
  <c r="BT405" i="3" s="1"/>
  <c r="BS405" i="3"/>
  <c r="BZ405" i="3"/>
  <c r="CB405" i="3" s="1"/>
  <c r="CA405" i="3"/>
  <c r="CW405" i="3"/>
  <c r="CV405" i="3"/>
  <c r="DU405" i="3"/>
  <c r="DT405" i="3"/>
  <c r="DQ405" i="3" s="1"/>
  <c r="U405" i="3"/>
  <c r="T405" i="3"/>
  <c r="Q405" i="3" s="1"/>
  <c r="CN405" i="3"/>
  <c r="CO405" i="3"/>
  <c r="DV405" i="3" l="1"/>
  <c r="V405" i="3"/>
  <c r="DI405" i="3"/>
  <c r="DN405" i="3" s="1"/>
  <c r="CX405" i="3"/>
  <c r="CY405" i="3" s="1"/>
  <c r="CK405" i="3"/>
  <c r="CP405" i="3" s="1"/>
  <c r="CD405" i="3"/>
  <c r="CC405" i="3"/>
  <c r="BV405" i="3"/>
  <c r="BU405" i="3"/>
  <c r="DX405" i="3" l="1"/>
  <c r="DW405" i="3"/>
  <c r="X405" i="3"/>
  <c r="W405" i="3"/>
  <c r="DO405" i="3"/>
  <c r="DP405" i="3"/>
  <c r="CZ405" i="3"/>
  <c r="CQ405" i="3"/>
  <c r="CR405" i="3"/>
  <c r="AS406" i="3" l="1"/>
  <c r="AR406" i="3"/>
  <c r="M405" i="3"/>
  <c r="L405" i="3"/>
  <c r="E406" i="3" s="1"/>
  <c r="AQ405" i="3"/>
  <c r="AT405" i="3" s="1"/>
  <c r="AK406" i="3"/>
  <c r="BX406" i="3" s="1"/>
  <c r="AN405" i="3"/>
  <c r="AL406" i="3"/>
  <c r="DS406" i="3" s="1"/>
  <c r="AP406" i="3"/>
  <c r="AV406" i="3" s="1"/>
  <c r="H405" i="3" l="1"/>
  <c r="K405" i="3"/>
  <c r="N405" i="3" s="1"/>
  <c r="I406" i="3"/>
  <c r="AO406" i="3"/>
  <c r="AU406" i="3" s="1"/>
  <c r="CT406" i="3"/>
  <c r="DR406" i="3"/>
  <c r="DT406" i="3" s="1"/>
  <c r="DQ406" i="3" s="1"/>
  <c r="F406" i="3"/>
  <c r="DK406" i="3" s="1"/>
  <c r="J406" i="3"/>
  <c r="P406" i="3" s="1"/>
  <c r="BY406" i="3"/>
  <c r="BZ406" i="3" s="1"/>
  <c r="CB406" i="3" s="1"/>
  <c r="CU406" i="3"/>
  <c r="BP406" i="3"/>
  <c r="CL406" i="3"/>
  <c r="DJ406" i="3"/>
  <c r="R406" i="3"/>
  <c r="O406" i="3"/>
  <c r="AM406" i="3" l="1"/>
  <c r="G406" i="3"/>
  <c r="DU406" i="3"/>
  <c r="CW406" i="3"/>
  <c r="CV406" i="3"/>
  <c r="CX406" i="3" s="1"/>
  <c r="CY406" i="3" s="1"/>
  <c r="S406" i="3"/>
  <c r="U406" i="3" s="1"/>
  <c r="BQ406" i="3"/>
  <c r="BS406" i="3" s="1"/>
  <c r="CM406" i="3"/>
  <c r="CO406" i="3" s="1"/>
  <c r="CA406" i="3"/>
  <c r="CC406" i="3" s="1"/>
  <c r="DV406" i="3"/>
  <c r="DL406" i="3"/>
  <c r="DM406" i="3"/>
  <c r="BR406" i="3" l="1"/>
  <c r="BT406" i="3" s="1"/>
  <c r="BU406" i="3" s="1"/>
  <c r="CN406" i="3"/>
  <c r="CK406" i="3" s="1"/>
  <c r="CP406" i="3" s="1"/>
  <c r="CZ406" i="3"/>
  <c r="T406" i="3"/>
  <c r="Q406" i="3" s="1"/>
  <c r="CD406" i="3"/>
  <c r="DW406" i="3"/>
  <c r="DX406" i="3"/>
  <c r="DI406" i="3"/>
  <c r="DN406" i="3" s="1"/>
  <c r="BV406" i="3" l="1"/>
  <c r="V406" i="3"/>
  <c r="DO406" i="3"/>
  <c r="DP406" i="3"/>
  <c r="CQ406" i="3"/>
  <c r="CR406" i="3"/>
  <c r="L406" i="3" l="1"/>
  <c r="I407" i="3" s="1"/>
  <c r="X406" i="3"/>
  <c r="AP407" i="3" s="1"/>
  <c r="AV407" i="3" s="1"/>
  <c r="W406" i="3"/>
  <c r="AQ406" i="3" s="1"/>
  <c r="AT406" i="3" s="1"/>
  <c r="M406" i="3"/>
  <c r="AL407" i="3"/>
  <c r="DS407" i="3" s="1"/>
  <c r="AK407" i="3"/>
  <c r="CT407" i="3" s="1"/>
  <c r="AO407" i="3"/>
  <c r="AU407" i="3" s="1"/>
  <c r="AN406" i="3"/>
  <c r="E407" i="3"/>
  <c r="K406" i="3" l="1"/>
  <c r="N406" i="3" s="1"/>
  <c r="F407" i="3"/>
  <c r="BQ407" i="3" s="1"/>
  <c r="AS407" i="3"/>
  <c r="H406" i="3"/>
  <c r="AR407" i="3"/>
  <c r="J407" i="3"/>
  <c r="P407" i="3" s="1"/>
  <c r="CU407" i="3"/>
  <c r="CW407" i="3" s="1"/>
  <c r="BX407" i="3"/>
  <c r="BY407" i="3"/>
  <c r="DR407" i="3"/>
  <c r="DU407" i="3" s="1"/>
  <c r="AM407" i="3"/>
  <c r="CL407" i="3"/>
  <c r="DJ407" i="3"/>
  <c r="BP407" i="3"/>
  <c r="R407" i="3"/>
  <c r="O407" i="3"/>
  <c r="CM407" i="3"/>
  <c r="G407" i="3" l="1"/>
  <c r="S407" i="3"/>
  <c r="T407" i="3" s="1"/>
  <c r="Q407" i="3" s="1"/>
  <c r="DK407" i="3"/>
  <c r="DM407" i="3" s="1"/>
  <c r="CV407" i="3"/>
  <c r="CX407" i="3" s="1"/>
  <c r="CZ407" i="3" s="1"/>
  <c r="DT407" i="3"/>
  <c r="DQ407" i="3" s="1"/>
  <c r="DV407" i="3" s="1"/>
  <c r="BZ407" i="3"/>
  <c r="CB407" i="3" s="1"/>
  <c r="CA407" i="3"/>
  <c r="BS407" i="3"/>
  <c r="BR407" i="3"/>
  <c r="BT407" i="3" s="1"/>
  <c r="CN407" i="3"/>
  <c r="CO407" i="3"/>
  <c r="CY407" i="3" l="1"/>
  <c r="DL407" i="3"/>
  <c r="U407" i="3"/>
  <c r="CC407" i="3"/>
  <c r="CD407" i="3"/>
  <c r="DW407" i="3"/>
  <c r="DX407" i="3"/>
  <c r="V407" i="3"/>
  <c r="DI407" i="3"/>
  <c r="DN407" i="3" s="1"/>
  <c r="BU407" i="3"/>
  <c r="BV407" i="3"/>
  <c r="CK407" i="3"/>
  <c r="CP407" i="3" s="1"/>
  <c r="X407" i="3" l="1"/>
  <c r="AL408" i="3" s="1"/>
  <c r="W407" i="3"/>
  <c r="DP407" i="3"/>
  <c r="DO407" i="3"/>
  <c r="CR407" i="3"/>
  <c r="CQ407" i="3"/>
  <c r="M407" i="3" l="1"/>
  <c r="AS408" i="3"/>
  <c r="AQ407" i="3"/>
  <c r="AR408" i="3"/>
  <c r="L407" i="3"/>
  <c r="H407" i="3" s="1"/>
  <c r="AT407" i="3"/>
  <c r="AP408" i="3"/>
  <c r="AV408" i="3" s="1"/>
  <c r="AK408" i="3"/>
  <c r="DR408" i="3" s="1"/>
  <c r="AO408" i="3"/>
  <c r="AU408" i="3" s="1"/>
  <c r="AN407" i="3"/>
  <c r="DS408" i="3"/>
  <c r="BY408" i="3"/>
  <c r="CU408" i="3"/>
  <c r="F408" i="3"/>
  <c r="J408" i="3"/>
  <c r="E408" i="3" l="1"/>
  <c r="DJ408" i="3" s="1"/>
  <c r="K407" i="3"/>
  <c r="N407" i="3" s="1"/>
  <c r="I408" i="3"/>
  <c r="AM408" i="3"/>
  <c r="BX408" i="3"/>
  <c r="BZ408" i="3" s="1"/>
  <c r="CB408" i="3" s="1"/>
  <c r="CT408" i="3"/>
  <c r="CW408" i="3" s="1"/>
  <c r="DU408" i="3"/>
  <c r="DT408" i="3"/>
  <c r="DQ408" i="3" s="1"/>
  <c r="P408" i="3"/>
  <c r="DK408" i="3"/>
  <c r="CM408" i="3"/>
  <c r="BQ408" i="3"/>
  <c r="S408" i="3"/>
  <c r="O408" i="3"/>
  <c r="G408" i="3"/>
  <c r="CA408" i="3" l="1"/>
  <c r="CL408" i="3"/>
  <c r="CN408" i="3" s="1"/>
  <c r="R408" i="3"/>
  <c r="U408" i="3" s="1"/>
  <c r="BP408" i="3"/>
  <c r="BS408" i="3" s="1"/>
  <c r="CV408" i="3"/>
  <c r="CX408" i="3" s="1"/>
  <c r="CZ408" i="3" s="1"/>
  <c r="DV408" i="3"/>
  <c r="CD408" i="3"/>
  <c r="T408" i="3"/>
  <c r="Q408" i="3" s="1"/>
  <c r="CC408" i="3"/>
  <c r="DM408" i="3"/>
  <c r="DL408" i="3"/>
  <c r="BR408" i="3" l="1"/>
  <c r="BT408" i="3" s="1"/>
  <c r="CO408" i="3"/>
  <c r="CY408" i="3"/>
  <c r="DW408" i="3"/>
  <c r="DX408" i="3"/>
  <c r="V408" i="3"/>
  <c r="DI408" i="3"/>
  <c r="DN408" i="3" s="1"/>
  <c r="BV408" i="3"/>
  <c r="BU408" i="3"/>
  <c r="CK408" i="3"/>
  <c r="CP408" i="3" s="1"/>
  <c r="W408" i="3" l="1"/>
  <c r="AR409" i="3" s="1"/>
  <c r="X408" i="3"/>
  <c r="AS409" i="3" s="1"/>
  <c r="DP408" i="3"/>
  <c r="DO408" i="3"/>
  <c r="CR408" i="3"/>
  <c r="CQ408" i="3"/>
  <c r="AK409" i="3"/>
  <c r="M408" i="3" l="1"/>
  <c r="AO409" i="3"/>
  <c r="AQ408" i="3"/>
  <c r="AT408" i="3" s="1"/>
  <c r="L408" i="3"/>
  <c r="E409" i="3" s="1"/>
  <c r="AP409" i="3"/>
  <c r="AM409" i="3" s="1"/>
  <c r="AL409" i="3"/>
  <c r="DS409" i="3" s="1"/>
  <c r="AN408" i="3"/>
  <c r="H408" i="3"/>
  <c r="CT409" i="3"/>
  <c r="DR409" i="3"/>
  <c r="BX409" i="3"/>
  <c r="AU409" i="3"/>
  <c r="K408" i="3" l="1"/>
  <c r="N408" i="3" s="1"/>
  <c r="I409" i="3"/>
  <c r="AV409" i="3"/>
  <c r="J409" i="3"/>
  <c r="P409" i="3" s="1"/>
  <c r="F409" i="3"/>
  <c r="S409" i="3" s="1"/>
  <c r="CU409" i="3"/>
  <c r="CW409" i="3" s="1"/>
  <c r="BY409" i="3"/>
  <c r="CA409" i="3" s="1"/>
  <c r="BQ409" i="3"/>
  <c r="DJ409" i="3"/>
  <c r="BP409" i="3"/>
  <c r="CL409" i="3"/>
  <c r="R409" i="3"/>
  <c r="DU409" i="3"/>
  <c r="DT409" i="3"/>
  <c r="DQ409" i="3" s="1"/>
  <c r="G409" i="3" l="1"/>
  <c r="O409" i="3"/>
  <c r="CM409" i="3"/>
  <c r="CN409" i="3" s="1"/>
  <c r="DK409" i="3"/>
  <c r="DM409" i="3" s="1"/>
  <c r="BZ409" i="3"/>
  <c r="CV409" i="3"/>
  <c r="CX409" i="3" s="1"/>
  <c r="CZ409" i="3" s="1"/>
  <c r="DV409" i="3"/>
  <c r="T409" i="3"/>
  <c r="Q409" i="3" s="1"/>
  <c r="U409" i="3"/>
  <c r="BR409" i="3"/>
  <c r="BT409" i="3" s="1"/>
  <c r="BS409" i="3"/>
  <c r="CB409" i="3" l="1"/>
  <c r="CD409" i="3" s="1"/>
  <c r="DL409" i="3"/>
  <c r="CC409" i="3"/>
  <c r="CO409" i="3"/>
  <c r="CY409" i="3"/>
  <c r="DX409" i="3"/>
  <c r="DW409" i="3"/>
  <c r="V409" i="3"/>
  <c r="DI409" i="3"/>
  <c r="CK409" i="3"/>
  <c r="CP409" i="3" s="1"/>
  <c r="BV409" i="3"/>
  <c r="BU409" i="3"/>
  <c r="X409" i="3" l="1"/>
  <c r="AP410" i="3" s="1"/>
  <c r="W409" i="3"/>
  <c r="AR410" i="3" s="1"/>
  <c r="DN409" i="3"/>
  <c r="DO409" i="3" s="1"/>
  <c r="CR409" i="3"/>
  <c r="CQ409" i="3"/>
  <c r="AS410" i="3" l="1"/>
  <c r="AQ409" i="3"/>
  <c r="AT409" i="3" s="1"/>
  <c r="AL410" i="3"/>
  <c r="BY410" i="3" s="1"/>
  <c r="L409" i="3"/>
  <c r="I410" i="3" s="1"/>
  <c r="AO410" i="3"/>
  <c r="AU410" i="3" s="1"/>
  <c r="AK410" i="3"/>
  <c r="BX410" i="3" s="1"/>
  <c r="AN409" i="3"/>
  <c r="DP409" i="3"/>
  <c r="M409" i="3" s="1"/>
  <c r="AV410" i="3"/>
  <c r="K409" i="3" l="1"/>
  <c r="N409" i="3" s="1"/>
  <c r="DR410" i="3"/>
  <c r="DS410" i="3"/>
  <c r="AM410" i="3"/>
  <c r="CT410" i="3"/>
  <c r="CU410" i="3"/>
  <c r="E410" i="3"/>
  <c r="CL410" i="3" s="1"/>
  <c r="J410" i="3"/>
  <c r="G410" i="3" s="1"/>
  <c r="F410" i="3"/>
  <c r="BQ410" i="3" s="1"/>
  <c r="H409" i="3"/>
  <c r="O410" i="3"/>
  <c r="CA410" i="3"/>
  <c r="BZ410" i="3"/>
  <c r="CB410" i="3" s="1"/>
  <c r="DU410" i="3"/>
  <c r="CV410" i="3" l="1"/>
  <c r="CX410" i="3" s="1"/>
  <c r="DT410" i="3"/>
  <c r="DQ410" i="3" s="1"/>
  <c r="DV410" i="3" s="1"/>
  <c r="DJ410" i="3"/>
  <c r="R410" i="3"/>
  <c r="CW410" i="3"/>
  <c r="CZ410" i="3" s="1"/>
  <c r="P410" i="3"/>
  <c r="BP410" i="3"/>
  <c r="BR410" i="3" s="1"/>
  <c r="BT410" i="3" s="1"/>
  <c r="S410" i="3"/>
  <c r="U410" i="3" s="1"/>
  <c r="DK410" i="3"/>
  <c r="CM410" i="3"/>
  <c r="CN410" i="3" s="1"/>
  <c r="CD410" i="3"/>
  <c r="CC410" i="3"/>
  <c r="DM410" i="3" l="1"/>
  <c r="BS410" i="3"/>
  <c r="BV410" i="3" s="1"/>
  <c r="CY410" i="3"/>
  <c r="CO410" i="3"/>
  <c r="T410" i="3"/>
  <c r="Q410" i="3" s="1"/>
  <c r="DL410" i="3"/>
  <c r="DI410" i="3" s="1"/>
  <c r="DN410" i="3" s="1"/>
  <c r="DW410" i="3"/>
  <c r="DX410" i="3"/>
  <c r="CK410" i="3"/>
  <c r="CP410" i="3" s="1"/>
  <c r="BU410" i="3" l="1"/>
  <c r="V410" i="3"/>
  <c r="DP410" i="3"/>
  <c r="DO410" i="3"/>
  <c r="CR410" i="3"/>
  <c r="CQ410" i="3"/>
  <c r="W410" i="3" l="1"/>
  <c r="X410" i="3"/>
  <c r="AP411" i="3" s="1"/>
  <c r="AV411" i="3" s="1"/>
  <c r="AQ410" i="3"/>
  <c r="AT410" i="3" s="1"/>
  <c r="AR411" i="3"/>
  <c r="M410" i="3"/>
  <c r="F411" i="3" s="1"/>
  <c r="L410" i="3"/>
  <c r="AO411" i="3"/>
  <c r="AM411" i="3" s="1"/>
  <c r="AK411" i="3"/>
  <c r="BX411" i="3" s="1"/>
  <c r="AN410" i="3"/>
  <c r="AL411" i="3"/>
  <c r="CU411" i="3" s="1"/>
  <c r="J411" i="3" l="1"/>
  <c r="AS411" i="3"/>
  <c r="AU411" i="3"/>
  <c r="K410" i="3"/>
  <c r="N410" i="3" s="1"/>
  <c r="I411" i="3"/>
  <c r="G411" i="3" s="1"/>
  <c r="E411" i="3"/>
  <c r="DJ411" i="3" s="1"/>
  <c r="H410" i="3"/>
  <c r="DR411" i="3"/>
  <c r="CT411" i="3"/>
  <c r="CW411" i="3" s="1"/>
  <c r="DS411" i="3"/>
  <c r="BY411" i="3"/>
  <c r="BZ411" i="3" s="1"/>
  <c r="CB411" i="3" s="1"/>
  <c r="P411" i="3"/>
  <c r="CM411" i="3"/>
  <c r="BQ411" i="3"/>
  <c r="DK411" i="3"/>
  <c r="S411" i="3"/>
  <c r="O411" i="3" l="1"/>
  <c r="CL411" i="3"/>
  <c r="CO411" i="3" s="1"/>
  <c r="R411" i="3"/>
  <c r="U411" i="3" s="1"/>
  <c r="DU411" i="3"/>
  <c r="BP411" i="3"/>
  <c r="BR411" i="3" s="1"/>
  <c r="BT411" i="3" s="1"/>
  <c r="CA411" i="3"/>
  <c r="CD411" i="3" s="1"/>
  <c r="DT411" i="3"/>
  <c r="DQ411" i="3" s="1"/>
  <c r="DV411" i="3" s="1"/>
  <c r="CV411" i="3"/>
  <c r="CX411" i="3" s="1"/>
  <c r="CZ411" i="3" s="1"/>
  <c r="DM411" i="3"/>
  <c r="DL411" i="3"/>
  <c r="CN411" i="3" l="1"/>
  <c r="T411" i="3"/>
  <c r="Q411" i="3" s="1"/>
  <c r="V411" i="3" s="1"/>
  <c r="BS411" i="3"/>
  <c r="BU411" i="3" s="1"/>
  <c r="CC411" i="3"/>
  <c r="CY411" i="3"/>
  <c r="DW411" i="3"/>
  <c r="DX411" i="3"/>
  <c r="DI411" i="3"/>
  <c r="DN411" i="3" s="1"/>
  <c r="CK411" i="3"/>
  <c r="CP411" i="3" s="1"/>
  <c r="BV411" i="3" l="1"/>
  <c r="X411" i="3"/>
  <c r="AL412" i="3" s="1"/>
  <c r="W411" i="3"/>
  <c r="AR412" i="3" s="1"/>
  <c r="DP411" i="3"/>
  <c r="DO411" i="3"/>
  <c r="AP412" i="3"/>
  <c r="AV412" i="3" s="1"/>
  <c r="CR411" i="3"/>
  <c r="M411" i="3" s="1"/>
  <c r="CQ411" i="3"/>
  <c r="L411" i="3" s="1"/>
  <c r="I412" i="3" s="1"/>
  <c r="AS412" i="3" l="1"/>
  <c r="AQ411" i="3"/>
  <c r="K411" i="3"/>
  <c r="N411" i="3" s="1"/>
  <c r="AT411" i="3"/>
  <c r="AO412" i="3"/>
  <c r="AU412" i="3" s="1"/>
  <c r="AK412" i="3"/>
  <c r="BX412" i="3" s="1"/>
  <c r="AN411" i="3"/>
  <c r="H411" i="3"/>
  <c r="E412" i="3"/>
  <c r="CU412" i="3"/>
  <c r="BY412" i="3"/>
  <c r="DS412" i="3"/>
  <c r="F412" i="3"/>
  <c r="J412" i="3"/>
  <c r="P412" i="3" s="1"/>
  <c r="CT412" i="3" l="1"/>
  <c r="DR412" i="3"/>
  <c r="AM412" i="3"/>
  <c r="O412" i="3"/>
  <c r="G412" i="3"/>
  <c r="DJ412" i="3"/>
  <c r="BP412" i="3"/>
  <c r="CL412" i="3"/>
  <c r="R412" i="3"/>
  <c r="BZ412" i="3"/>
  <c r="CB412" i="3" s="1"/>
  <c r="CA412" i="3"/>
  <c r="CW412" i="3"/>
  <c r="CV412" i="3"/>
  <c r="CX412" i="3" s="1"/>
  <c r="CM412" i="3"/>
  <c r="DK412" i="3"/>
  <c r="BQ412" i="3"/>
  <c r="S412" i="3"/>
  <c r="DU412" i="3"/>
  <c r="DT412" i="3"/>
  <c r="DQ412" i="3" s="1"/>
  <c r="DV412" i="3" l="1"/>
  <c r="U412" i="3"/>
  <c r="T412" i="3"/>
  <c r="Q412" i="3" s="1"/>
  <c r="CN412" i="3"/>
  <c r="CO412" i="3"/>
  <c r="BR412" i="3"/>
  <c r="BT412" i="3" s="1"/>
  <c r="BS412" i="3"/>
  <c r="CZ412" i="3"/>
  <c r="CY412" i="3"/>
  <c r="DL412" i="3"/>
  <c r="DM412" i="3"/>
  <c r="CC412" i="3"/>
  <c r="CD412" i="3"/>
  <c r="DW412" i="3" l="1"/>
  <c r="DX412" i="3"/>
  <c r="V412" i="3"/>
  <c r="DI412" i="3"/>
  <c r="DN412" i="3" s="1"/>
  <c r="BV412" i="3"/>
  <c r="BU412" i="3"/>
  <c r="CK412" i="3"/>
  <c r="CP412" i="3" s="1"/>
  <c r="X412" i="3" l="1"/>
  <c r="AL413" i="3" s="1"/>
  <c r="W412" i="3"/>
  <c r="AQ412" i="3" s="1"/>
  <c r="DP412" i="3"/>
  <c r="DO412" i="3"/>
  <c r="CQ412" i="3"/>
  <c r="CR412" i="3"/>
  <c r="M412" i="3" s="1"/>
  <c r="AP413" i="3"/>
  <c r="AS413" i="3" l="1"/>
  <c r="AR413" i="3"/>
  <c r="L412" i="3"/>
  <c r="I413" i="3" s="1"/>
  <c r="AN412" i="3"/>
  <c r="AO413" i="3"/>
  <c r="AM413" i="3" s="1"/>
  <c r="AK413" i="3"/>
  <c r="DR413" i="3" s="1"/>
  <c r="AT412" i="3"/>
  <c r="J413" i="3"/>
  <c r="AV413" i="3"/>
  <c r="BY413" i="3"/>
  <c r="DS413" i="3"/>
  <c r="CU413" i="3"/>
  <c r="E413" i="3" l="1"/>
  <c r="K412" i="3"/>
  <c r="N412" i="3" s="1"/>
  <c r="H412" i="3"/>
  <c r="AU413" i="3"/>
  <c r="F413" i="3"/>
  <c r="CM413" i="3" s="1"/>
  <c r="CT413" i="3"/>
  <c r="CV413" i="3" s="1"/>
  <c r="CX413" i="3" s="1"/>
  <c r="BX413" i="3"/>
  <c r="CA413" i="3" s="1"/>
  <c r="O413" i="3"/>
  <c r="G413" i="3"/>
  <c r="DT413" i="3"/>
  <c r="DQ413" i="3" s="1"/>
  <c r="DU413" i="3"/>
  <c r="CL413" i="3"/>
  <c r="DJ413" i="3"/>
  <c r="BP413" i="3"/>
  <c r="R413" i="3"/>
  <c r="P413" i="3"/>
  <c r="DK413" i="3" l="1"/>
  <c r="DM413" i="3" s="1"/>
  <c r="BQ413" i="3"/>
  <c r="BR413" i="3" s="1"/>
  <c r="BT413" i="3" s="1"/>
  <c r="S413" i="3"/>
  <c r="T413" i="3" s="1"/>
  <c r="Q413" i="3" s="1"/>
  <c r="CW413" i="3"/>
  <c r="CZ413" i="3" s="1"/>
  <c r="BZ413" i="3"/>
  <c r="DV413" i="3"/>
  <c r="DL413" i="3"/>
  <c r="CN413" i="3"/>
  <c r="CO413" i="3"/>
  <c r="CB413" i="3" l="1"/>
  <c r="CC413" i="3" s="1"/>
  <c r="U413" i="3"/>
  <c r="BS413" i="3"/>
  <c r="CD413" i="3"/>
  <c r="CY413" i="3"/>
  <c r="DW413" i="3"/>
  <c r="DX413" i="3"/>
  <c r="V413" i="3"/>
  <c r="DI413" i="3"/>
  <c r="DN413" i="3" s="1"/>
  <c r="CK413" i="3"/>
  <c r="CP413" i="3" s="1"/>
  <c r="BV413" i="3"/>
  <c r="BU413" i="3"/>
  <c r="X413" i="3" l="1"/>
  <c r="AL414" i="3" s="1"/>
  <c r="W413" i="3"/>
  <c r="AQ413" i="3" s="1"/>
  <c r="DO413" i="3"/>
  <c r="DP413" i="3"/>
  <c r="CQ413" i="3"/>
  <c r="CR413" i="3"/>
  <c r="AP414" i="3"/>
  <c r="M413" i="3" l="1"/>
  <c r="AS414" i="3"/>
  <c r="AR414" i="3"/>
  <c r="L413" i="3"/>
  <c r="I414" i="3" s="1"/>
  <c r="AK414" i="3"/>
  <c r="DR414" i="3" s="1"/>
  <c r="AT413" i="3"/>
  <c r="AN413" i="3"/>
  <c r="AO414" i="3"/>
  <c r="AM414" i="3" s="1"/>
  <c r="F414" i="3"/>
  <c r="J414" i="3"/>
  <c r="CU414" i="3"/>
  <c r="BY414" i="3"/>
  <c r="DS414" i="3"/>
  <c r="H413" i="3"/>
  <c r="E414" i="3"/>
  <c r="AV414" i="3"/>
  <c r="K413" i="3" l="1"/>
  <c r="N413" i="3" s="1"/>
  <c r="BX414" i="3"/>
  <c r="BZ414" i="3" s="1"/>
  <c r="CB414" i="3" s="1"/>
  <c r="CT414" i="3"/>
  <c r="CV414" i="3" s="1"/>
  <c r="CX414" i="3" s="1"/>
  <c r="AU414" i="3"/>
  <c r="DT414" i="3"/>
  <c r="DQ414" i="3" s="1"/>
  <c r="DU414" i="3"/>
  <c r="BP414" i="3"/>
  <c r="CL414" i="3"/>
  <c r="DJ414" i="3"/>
  <c r="R414" i="3"/>
  <c r="O414" i="3"/>
  <c r="G414" i="3"/>
  <c r="P414" i="3"/>
  <c r="BQ414" i="3"/>
  <c r="CM414" i="3"/>
  <c r="DK414" i="3"/>
  <c r="S414" i="3"/>
  <c r="CA414" i="3" l="1"/>
  <c r="CW414" i="3"/>
  <c r="CY414" i="3" s="1"/>
  <c r="DV414" i="3"/>
  <c r="DM414" i="3"/>
  <c r="DL414" i="3"/>
  <c r="BS414" i="3"/>
  <c r="BR414" i="3"/>
  <c r="BT414" i="3" s="1"/>
  <c r="CO414" i="3"/>
  <c r="CN414" i="3"/>
  <c r="T414" i="3"/>
  <c r="Q414" i="3" s="1"/>
  <c r="U414" i="3"/>
  <c r="CD414" i="3"/>
  <c r="CC414" i="3"/>
  <c r="CZ414" i="3" l="1"/>
  <c r="DW414" i="3"/>
  <c r="DX414" i="3"/>
  <c r="V414" i="3"/>
  <c r="DI414" i="3"/>
  <c r="DN414" i="3" s="1"/>
  <c r="BU414" i="3"/>
  <c r="BV414" i="3"/>
  <c r="CK414" i="3"/>
  <c r="CP414" i="3" s="1"/>
  <c r="W414" i="3" l="1"/>
  <c r="AR415" i="3" s="1"/>
  <c r="X414" i="3"/>
  <c r="AL415" i="3" s="1"/>
  <c r="DP414" i="3"/>
  <c r="DO414" i="3"/>
  <c r="AO415" i="3"/>
  <c r="AK415" i="3"/>
  <c r="CR414" i="3"/>
  <c r="M414" i="3" s="1"/>
  <c r="CQ414" i="3"/>
  <c r="AS415" i="3" l="1"/>
  <c r="AQ414" i="3"/>
  <c r="L414" i="3"/>
  <c r="H414" i="3" s="1"/>
  <c r="AT414" i="3"/>
  <c r="AN414" i="3"/>
  <c r="AP415" i="3"/>
  <c r="AM415" i="3" s="1"/>
  <c r="J415" i="3"/>
  <c r="F415" i="3"/>
  <c r="DR415" i="3"/>
  <c r="BX415" i="3"/>
  <c r="CT415" i="3"/>
  <c r="AU415" i="3"/>
  <c r="CU415" i="3"/>
  <c r="BY415" i="3"/>
  <c r="DS415" i="3"/>
  <c r="E415" i="3" l="1"/>
  <c r="R415" i="3" s="1"/>
  <c r="K414" i="3"/>
  <c r="N414" i="3" s="1"/>
  <c r="I415" i="3"/>
  <c r="O415" i="3" s="1"/>
  <c r="AV415" i="3"/>
  <c r="CV415" i="3"/>
  <c r="CX415" i="3" s="1"/>
  <c r="CW415" i="3"/>
  <c r="BZ415" i="3"/>
  <c r="CB415" i="3" s="1"/>
  <c r="CA415" i="3"/>
  <c r="BQ415" i="3"/>
  <c r="DK415" i="3"/>
  <c r="CM415" i="3"/>
  <c r="S415" i="3"/>
  <c r="T415" i="3" s="1"/>
  <c r="Q415" i="3" s="1"/>
  <c r="CL415" i="3"/>
  <c r="DJ415" i="3"/>
  <c r="BP415" i="3"/>
  <c r="DU415" i="3"/>
  <c r="DT415" i="3"/>
  <c r="DQ415" i="3" s="1"/>
  <c r="P415" i="3"/>
  <c r="G415" i="3" l="1"/>
  <c r="DV415" i="3"/>
  <c r="V415" i="3"/>
  <c r="CD415" i="3"/>
  <c r="CC415" i="3"/>
  <c r="CZ415" i="3"/>
  <c r="CY415" i="3"/>
  <c r="DM415" i="3"/>
  <c r="DL415" i="3"/>
  <c r="U415" i="3"/>
  <c r="CO415" i="3"/>
  <c r="CN415" i="3"/>
  <c r="BR415" i="3"/>
  <c r="BT415" i="3" s="1"/>
  <c r="BS415" i="3"/>
  <c r="DX415" i="3" l="1"/>
  <c r="DW415" i="3"/>
  <c r="W415" i="3"/>
  <c r="DI415" i="3"/>
  <c r="DN415" i="3" s="1"/>
  <c r="CK415" i="3"/>
  <c r="CP415" i="3" s="1"/>
  <c r="BV415" i="3"/>
  <c r="BU415" i="3"/>
  <c r="X415" i="3"/>
  <c r="AS416" i="3" l="1"/>
  <c r="AR416" i="3"/>
  <c r="AL416" i="3"/>
  <c r="DP415" i="3"/>
  <c r="DO415" i="3"/>
  <c r="CR415" i="3"/>
  <c r="CQ415" i="3"/>
  <c r="AP416" i="3"/>
  <c r="L415" i="3" l="1"/>
  <c r="I416" i="3" s="1"/>
  <c r="M415" i="3"/>
  <c r="F416" i="3" s="1"/>
  <c r="AQ415" i="3"/>
  <c r="K415" i="3"/>
  <c r="N415" i="3" s="1"/>
  <c r="AK416" i="3"/>
  <c r="CT416" i="3" s="1"/>
  <c r="AT415" i="3"/>
  <c r="AN415" i="3"/>
  <c r="AO416" i="3"/>
  <c r="AU416" i="3" s="1"/>
  <c r="AV416" i="3"/>
  <c r="J416" i="3"/>
  <c r="H415" i="3"/>
  <c r="E416" i="3"/>
  <c r="DS416" i="3"/>
  <c r="BY416" i="3"/>
  <c r="CU416" i="3"/>
  <c r="BX416" i="3" l="1"/>
  <c r="DR416" i="3"/>
  <c r="AM416" i="3"/>
  <c r="BZ416" i="3"/>
  <c r="CB416" i="3" s="1"/>
  <c r="DU416" i="3"/>
  <c r="CV416" i="3"/>
  <c r="CX416" i="3" s="1"/>
  <c r="DT416" i="3"/>
  <c r="DQ416" i="3" s="1"/>
  <c r="CW416" i="3"/>
  <c r="DK416" i="3"/>
  <c r="BQ416" i="3"/>
  <c r="CM416" i="3"/>
  <c r="S416" i="3"/>
  <c r="O416" i="3"/>
  <c r="G416" i="3"/>
  <c r="P416" i="3"/>
  <c r="CA416" i="3"/>
  <c r="CC416" i="3" s="1"/>
  <c r="BP416" i="3"/>
  <c r="DJ416" i="3"/>
  <c r="CL416" i="3"/>
  <c r="R416" i="3"/>
  <c r="CZ416" i="3" l="1"/>
  <c r="U416" i="3"/>
  <c r="DV416" i="3"/>
  <c r="BR416" i="3"/>
  <c r="BT416" i="3" s="1"/>
  <c r="BS416" i="3"/>
  <c r="CO416" i="3"/>
  <c r="CN416" i="3"/>
  <c r="CD416" i="3"/>
  <c r="DM416" i="3"/>
  <c r="DL416" i="3"/>
  <c r="T416" i="3"/>
  <c r="Q416" i="3" s="1"/>
  <c r="CY416" i="3"/>
  <c r="DW416" i="3" l="1"/>
  <c r="DX416" i="3"/>
  <c r="V416" i="3"/>
  <c r="DI416" i="3"/>
  <c r="DN416" i="3" s="1"/>
  <c r="CK416" i="3"/>
  <c r="CP416" i="3" s="1"/>
  <c r="BU416" i="3"/>
  <c r="BV416" i="3"/>
  <c r="X416" i="3" l="1"/>
  <c r="AL417" i="3" s="1"/>
  <c r="W416" i="3"/>
  <c r="AQ416" i="3" s="1"/>
  <c r="DP416" i="3"/>
  <c r="DO416" i="3"/>
  <c r="CR416" i="3"/>
  <c r="CQ416" i="3"/>
  <c r="AP417" i="3"/>
  <c r="M416" i="3" l="1"/>
  <c r="AS417" i="3"/>
  <c r="AR417" i="3"/>
  <c r="L416" i="3"/>
  <c r="E417" i="3" s="1"/>
  <c r="AN416" i="3"/>
  <c r="AO417" i="3"/>
  <c r="AM417" i="3" s="1"/>
  <c r="AK417" i="3"/>
  <c r="CT417" i="3" s="1"/>
  <c r="AT416" i="3"/>
  <c r="CU417" i="3"/>
  <c r="BY417" i="3"/>
  <c r="DS417" i="3"/>
  <c r="AV417" i="3"/>
  <c r="F417" i="3"/>
  <c r="J417" i="3"/>
  <c r="P417" i="3" s="1"/>
  <c r="AU417" i="3"/>
  <c r="H416" i="3" l="1"/>
  <c r="K416" i="3"/>
  <c r="N416" i="3" s="1"/>
  <c r="I417" i="3"/>
  <c r="O417" i="3" s="1"/>
  <c r="BX417" i="3"/>
  <c r="CA417" i="3" s="1"/>
  <c r="DR417" i="3"/>
  <c r="DT417" i="3" s="1"/>
  <c r="DQ417" i="3" s="1"/>
  <c r="DJ417" i="3"/>
  <c r="BP417" i="3"/>
  <c r="CL417" i="3"/>
  <c r="R417" i="3"/>
  <c r="CW417" i="3"/>
  <c r="CV417" i="3"/>
  <c r="CX417" i="3" s="1"/>
  <c r="BQ417" i="3"/>
  <c r="CM417" i="3"/>
  <c r="DK417" i="3"/>
  <c r="S417" i="3"/>
  <c r="BZ417" i="3" l="1"/>
  <c r="G417" i="3"/>
  <c r="DU417" i="3"/>
  <c r="DV417" i="3"/>
  <c r="CZ417" i="3"/>
  <c r="CY417" i="3"/>
  <c r="T417" i="3"/>
  <c r="Q417" i="3" s="1"/>
  <c r="U417" i="3"/>
  <c r="CO417" i="3"/>
  <c r="CN417" i="3"/>
  <c r="BS417" i="3"/>
  <c r="BR417" i="3"/>
  <c r="BT417" i="3" s="1"/>
  <c r="DM417" i="3"/>
  <c r="DL417" i="3"/>
  <c r="CB417" i="3" l="1"/>
  <c r="CC417" i="3" s="1"/>
  <c r="DW417" i="3"/>
  <c r="DX417" i="3"/>
  <c r="V417" i="3"/>
  <c r="DI417" i="3"/>
  <c r="DN417" i="3" s="1"/>
  <c r="CK417" i="3"/>
  <c r="CP417" i="3" s="1"/>
  <c r="BU417" i="3"/>
  <c r="BV417" i="3"/>
  <c r="CD417" i="3" l="1"/>
  <c r="W417" i="3"/>
  <c r="X417" i="3"/>
  <c r="AP418" i="3" s="1"/>
  <c r="DO417" i="3"/>
  <c r="DP417" i="3"/>
  <c r="AK418" i="3"/>
  <c r="AO418" i="3"/>
  <c r="CR417" i="3"/>
  <c r="M417" i="3" s="1"/>
  <c r="CQ417" i="3"/>
  <c r="AS418" i="3" l="1"/>
  <c r="AQ417" i="3"/>
  <c r="AT417" i="3" s="1"/>
  <c r="AR418" i="3"/>
  <c r="L417" i="3"/>
  <c r="E418" i="3" s="1"/>
  <c r="AN417" i="3"/>
  <c r="AL418" i="3"/>
  <c r="DS418" i="3" s="1"/>
  <c r="J418" i="3"/>
  <c r="F418" i="3"/>
  <c r="AU418" i="3"/>
  <c r="AM418" i="3"/>
  <c r="AV418" i="3"/>
  <c r="DR418" i="3"/>
  <c r="BX418" i="3"/>
  <c r="CT418" i="3"/>
  <c r="H417" i="3" l="1"/>
  <c r="K417" i="3"/>
  <c r="N417" i="3" s="1"/>
  <c r="I418" i="3"/>
  <c r="O418" i="3" s="1"/>
  <c r="BY418" i="3"/>
  <c r="CA418" i="3" s="1"/>
  <c r="CU418" i="3"/>
  <c r="CW418" i="3" s="1"/>
  <c r="DT418" i="3"/>
  <c r="DQ418" i="3" s="1"/>
  <c r="CV418" i="3"/>
  <c r="CX418" i="3" s="1"/>
  <c r="BZ418" i="3"/>
  <c r="CB418" i="3" s="1"/>
  <c r="DJ418" i="3"/>
  <c r="BP418" i="3"/>
  <c r="CL418" i="3"/>
  <c r="R418" i="3"/>
  <c r="DU418" i="3"/>
  <c r="DK418" i="3"/>
  <c r="BQ418" i="3"/>
  <c r="CM418" i="3"/>
  <c r="S418" i="3"/>
  <c r="P418" i="3"/>
  <c r="G418" i="3" l="1"/>
  <c r="CC418" i="3"/>
  <c r="CZ418" i="3"/>
  <c r="DV418" i="3"/>
  <c r="U418" i="3"/>
  <c r="CN418" i="3"/>
  <c r="CO418" i="3"/>
  <c r="DM418" i="3"/>
  <c r="DL418" i="3"/>
  <c r="CY418" i="3"/>
  <c r="BR418" i="3"/>
  <c r="BT418" i="3" s="1"/>
  <c r="BS418" i="3"/>
  <c r="CD418" i="3"/>
  <c r="T418" i="3"/>
  <c r="Q418" i="3" s="1"/>
  <c r="DX418" i="3" l="1"/>
  <c r="DW418" i="3"/>
  <c r="V418" i="3"/>
  <c r="DI418" i="3"/>
  <c r="DN418" i="3" s="1"/>
  <c r="BV418" i="3"/>
  <c r="BU418" i="3"/>
  <c r="CK418" i="3"/>
  <c r="CP418" i="3" s="1"/>
  <c r="X418" i="3" l="1"/>
  <c r="AP419" i="3" s="1"/>
  <c r="W418" i="3"/>
  <c r="DP418" i="3"/>
  <c r="DO418" i="3"/>
  <c r="CR418" i="3"/>
  <c r="CQ418" i="3"/>
  <c r="M418" i="3" l="1"/>
  <c r="AS419" i="3"/>
  <c r="AL419" i="3"/>
  <c r="BY419" i="3" s="1"/>
  <c r="AQ418" i="3"/>
  <c r="AT418" i="3" s="1"/>
  <c r="AR419" i="3"/>
  <c r="L418" i="3"/>
  <c r="E419" i="3" s="1"/>
  <c r="AN418" i="3"/>
  <c r="AK419" i="3"/>
  <c r="DR419" i="3" s="1"/>
  <c r="AO419" i="3"/>
  <c r="AU419" i="3" s="1"/>
  <c r="F419" i="3"/>
  <c r="J419" i="3"/>
  <c r="AV419" i="3"/>
  <c r="CU419" i="3" l="1"/>
  <c r="DS419" i="3"/>
  <c r="DU419" i="3" s="1"/>
  <c r="K418" i="3"/>
  <c r="N418" i="3" s="1"/>
  <c r="I419" i="3"/>
  <c r="H418" i="3"/>
  <c r="AM419" i="3"/>
  <c r="CT419" i="3"/>
  <c r="CV419" i="3" s="1"/>
  <c r="CX419" i="3" s="1"/>
  <c r="BX419" i="3"/>
  <c r="CA419" i="3" s="1"/>
  <c r="CM419" i="3"/>
  <c r="BQ419" i="3"/>
  <c r="DK419" i="3"/>
  <c r="S419" i="3"/>
  <c r="O419" i="3"/>
  <c r="G419" i="3"/>
  <c r="BP419" i="3"/>
  <c r="DJ419" i="3"/>
  <c r="CL419" i="3"/>
  <c r="R419" i="3"/>
  <c r="DT419" i="3"/>
  <c r="DQ419" i="3" s="1"/>
  <c r="P419" i="3"/>
  <c r="BZ419" i="3" l="1"/>
  <c r="CW419" i="3"/>
  <c r="CY419" i="3" s="1"/>
  <c r="DV419" i="3"/>
  <c r="DW419" i="3" s="1"/>
  <c r="U419" i="3"/>
  <c r="DL419" i="3"/>
  <c r="DM419" i="3"/>
  <c r="BR419" i="3"/>
  <c r="BT419" i="3" s="1"/>
  <c r="BS419" i="3"/>
  <c r="T419" i="3"/>
  <c r="Q419" i="3" s="1"/>
  <c r="CO419" i="3"/>
  <c r="CN419" i="3"/>
  <c r="CB419" i="3" l="1"/>
  <c r="CC419" i="3" s="1"/>
  <c r="CZ419" i="3"/>
  <c r="V419" i="3"/>
  <c r="DX419" i="3"/>
  <c r="DI419" i="3"/>
  <c r="DN419" i="3" s="1"/>
  <c r="BU419" i="3"/>
  <c r="BV419" i="3"/>
  <c r="CK419" i="3"/>
  <c r="CP419" i="3" s="1"/>
  <c r="CD419" i="3" l="1"/>
  <c r="W419" i="3"/>
  <c r="AR420" i="3" s="1"/>
  <c r="X419" i="3"/>
  <c r="AP420" i="3" s="1"/>
  <c r="DP419" i="3"/>
  <c r="DO419" i="3"/>
  <c r="CQ419" i="3"/>
  <c r="CR419" i="3"/>
  <c r="AO420" i="3"/>
  <c r="AS420" i="3" l="1"/>
  <c r="AK420" i="3"/>
  <c r="BX420" i="3" s="1"/>
  <c r="AQ419" i="3"/>
  <c r="AT419" i="3" s="1"/>
  <c r="M419" i="3"/>
  <c r="F420" i="3" s="1"/>
  <c r="L419" i="3"/>
  <c r="I420" i="3" s="1"/>
  <c r="AL420" i="3"/>
  <c r="CU420" i="3" s="1"/>
  <c r="AN419" i="3"/>
  <c r="AU420" i="3"/>
  <c r="AM420" i="3"/>
  <c r="AV420" i="3"/>
  <c r="CT420" i="3" l="1"/>
  <c r="CW420" i="3" s="1"/>
  <c r="DR420" i="3"/>
  <c r="J420" i="3"/>
  <c r="G420" i="3" s="1"/>
  <c r="K419" i="3"/>
  <c r="N419" i="3" s="1"/>
  <c r="E420" i="3"/>
  <c r="BP420" i="3" s="1"/>
  <c r="BY420" i="3"/>
  <c r="CA420" i="3" s="1"/>
  <c r="H419" i="3"/>
  <c r="DS420" i="3"/>
  <c r="DT420" i="3" s="1"/>
  <c r="DQ420" i="3" s="1"/>
  <c r="BQ420" i="3"/>
  <c r="DK420" i="3"/>
  <c r="CM420" i="3"/>
  <c r="S420" i="3"/>
  <c r="O420" i="3"/>
  <c r="CV420" i="3" l="1"/>
  <c r="CX420" i="3" s="1"/>
  <c r="BZ420" i="3"/>
  <c r="DU420" i="3"/>
  <c r="P420" i="3"/>
  <c r="R420" i="3"/>
  <c r="T420" i="3" s="1"/>
  <c r="Q420" i="3" s="1"/>
  <c r="DJ420" i="3"/>
  <c r="DL420" i="3" s="1"/>
  <c r="CL420" i="3"/>
  <c r="CN420" i="3" s="1"/>
  <c r="DV420" i="3"/>
  <c r="BS420" i="3"/>
  <c r="BR420" i="3"/>
  <c r="BT420" i="3" s="1"/>
  <c r="CY420" i="3"/>
  <c r="CZ420" i="3"/>
  <c r="CB420" i="3" l="1"/>
  <c r="CC420" i="3" s="1"/>
  <c r="U420" i="3"/>
  <c r="CD420" i="3"/>
  <c r="CO420" i="3"/>
  <c r="DM420" i="3"/>
  <c r="DW420" i="3"/>
  <c r="DX420" i="3"/>
  <c r="V420" i="3"/>
  <c r="DI420" i="3"/>
  <c r="DN420" i="3" s="1"/>
  <c r="CK420" i="3"/>
  <c r="CP420" i="3" s="1"/>
  <c r="BV420" i="3"/>
  <c r="BU420" i="3"/>
  <c r="W420" i="3" l="1"/>
  <c r="AR421" i="3" s="1"/>
  <c r="X420" i="3"/>
  <c r="AN420" i="3" s="1"/>
  <c r="DO420" i="3"/>
  <c r="DP420" i="3"/>
  <c r="CR420" i="3"/>
  <c r="CQ420" i="3"/>
  <c r="AK421" i="3"/>
  <c r="AS421" i="3" l="1"/>
  <c r="AQ420" i="3"/>
  <c r="M420" i="3"/>
  <c r="J421" i="3" s="1"/>
  <c r="L420" i="3"/>
  <c r="E421" i="3" s="1"/>
  <c r="AO421" i="3"/>
  <c r="AU421" i="3" s="1"/>
  <c r="AL421" i="3"/>
  <c r="DS421" i="3" s="1"/>
  <c r="AP421" i="3"/>
  <c r="AV421" i="3" s="1"/>
  <c r="AT420" i="3"/>
  <c r="CT421" i="3"/>
  <c r="BX421" i="3"/>
  <c r="DR421" i="3"/>
  <c r="F421" i="3" l="1"/>
  <c r="K420" i="3"/>
  <c r="N420" i="3" s="1"/>
  <c r="I421" i="3"/>
  <c r="CU421" i="3"/>
  <c r="BY421" i="3"/>
  <c r="BZ421" i="3" s="1"/>
  <c r="CB421" i="3" s="1"/>
  <c r="H420" i="3"/>
  <c r="AM421" i="3"/>
  <c r="BQ421" i="3"/>
  <c r="DK421" i="3"/>
  <c r="CM421" i="3"/>
  <c r="S421" i="3"/>
  <c r="DT421" i="3"/>
  <c r="DQ421" i="3" s="1"/>
  <c r="DU421" i="3"/>
  <c r="O421" i="3"/>
  <c r="G421" i="3"/>
  <c r="CA421" i="3"/>
  <c r="DJ421" i="3"/>
  <c r="BP421" i="3"/>
  <c r="CL421" i="3"/>
  <c r="R421" i="3"/>
  <c r="P421" i="3"/>
  <c r="CV421" i="3"/>
  <c r="CX421" i="3" s="1"/>
  <c r="CW421" i="3"/>
  <c r="DL421" i="3" l="1"/>
  <c r="DI421" i="3" s="1"/>
  <c r="DN421" i="3" s="1"/>
  <c r="CN421" i="3"/>
  <c r="CK421" i="3" s="1"/>
  <c r="CP421" i="3" s="1"/>
  <c r="BR421" i="3"/>
  <c r="BT421" i="3" s="1"/>
  <c r="DV421" i="3"/>
  <c r="CC421" i="3"/>
  <c r="CD421" i="3"/>
  <c r="CO421" i="3"/>
  <c r="CY421" i="3"/>
  <c r="CZ421" i="3"/>
  <c r="DM421" i="3"/>
  <c r="T421" i="3"/>
  <c r="Q421" i="3" s="1"/>
  <c r="U421" i="3"/>
  <c r="BS421" i="3"/>
  <c r="BV421" i="3" s="1"/>
  <c r="DW421" i="3" l="1"/>
  <c r="DX421" i="3"/>
  <c r="V421" i="3"/>
  <c r="DO421" i="3"/>
  <c r="BU421" i="3"/>
  <c r="CR421" i="3"/>
  <c r="CQ421" i="3"/>
  <c r="DP421" i="3"/>
  <c r="M421" i="3" l="1"/>
  <c r="J422" i="3" s="1"/>
  <c r="L421" i="3"/>
  <c r="W421" i="3"/>
  <c r="AR422" i="3" s="1"/>
  <c r="X421" i="3"/>
  <c r="AL422" i="3" s="1"/>
  <c r="AS422" i="3" l="1"/>
  <c r="AO422" i="3"/>
  <c r="AU422" i="3" s="1"/>
  <c r="AQ421" i="3"/>
  <c r="AT421" i="3" s="1"/>
  <c r="H421" i="3"/>
  <c r="F422" i="3"/>
  <c r="CM422" i="3" s="1"/>
  <c r="K421" i="3"/>
  <c r="N421" i="3" s="1"/>
  <c r="I422" i="3"/>
  <c r="O422" i="3" s="1"/>
  <c r="AK422" i="3"/>
  <c r="CT422" i="3" s="1"/>
  <c r="E422" i="3"/>
  <c r="DJ422" i="3" s="1"/>
  <c r="AN421" i="3"/>
  <c r="AP422" i="3"/>
  <c r="AV422" i="3" s="1"/>
  <c r="DS422" i="3"/>
  <c r="CU422" i="3"/>
  <c r="BY422" i="3"/>
  <c r="P422" i="3"/>
  <c r="BX422" i="3" l="1"/>
  <c r="CA422" i="3" s="1"/>
  <c r="AM422" i="3"/>
  <c r="DR422" i="3"/>
  <c r="BP422" i="3"/>
  <c r="S422" i="3"/>
  <c r="DK422" i="3"/>
  <c r="DM422" i="3" s="1"/>
  <c r="BQ422" i="3"/>
  <c r="BR422" i="3" s="1"/>
  <c r="BT422" i="3" s="1"/>
  <c r="R422" i="3"/>
  <c r="U422" i="3" s="1"/>
  <c r="CL422" i="3"/>
  <c r="CO422" i="3" s="1"/>
  <c r="G422" i="3"/>
  <c r="CV422" i="3"/>
  <c r="CX422" i="3" s="1"/>
  <c r="CW422" i="3"/>
  <c r="DT422" i="3"/>
  <c r="DQ422" i="3" s="1"/>
  <c r="DU422" i="3"/>
  <c r="DL422" i="3"/>
  <c r="BZ422" i="3"/>
  <c r="CB422" i="3" l="1"/>
  <c r="CD422" i="3" s="1"/>
  <c r="BS422" i="3"/>
  <c r="T422" i="3"/>
  <c r="Q422" i="3" s="1"/>
  <c r="CN422" i="3"/>
  <c r="DV422" i="3"/>
  <c r="DI422" i="3"/>
  <c r="DN422" i="3" s="1"/>
  <c r="CC422" i="3"/>
  <c r="CK422" i="3"/>
  <c r="CP422" i="3" s="1"/>
  <c r="BV422" i="3"/>
  <c r="BU422" i="3"/>
  <c r="CY422" i="3"/>
  <c r="CZ422" i="3"/>
  <c r="V422" i="3" l="1"/>
  <c r="DW422" i="3"/>
  <c r="DX422" i="3"/>
  <c r="DP422" i="3"/>
  <c r="DO422" i="3"/>
  <c r="CR422" i="3"/>
  <c r="CQ422" i="3"/>
  <c r="M422" i="3" l="1"/>
  <c r="W422" i="3"/>
  <c r="AR423" i="3" s="1"/>
  <c r="X422" i="3"/>
  <c r="AS423" i="3" s="1"/>
  <c r="L422" i="3"/>
  <c r="H422" i="3" s="1"/>
  <c r="AP423" i="3"/>
  <c r="AV423" i="3" s="1"/>
  <c r="AL423" i="3"/>
  <c r="DS423" i="3" s="1"/>
  <c r="AO423" i="3"/>
  <c r="AK423" i="3"/>
  <c r="J423" i="3"/>
  <c r="F423" i="3"/>
  <c r="AQ422" i="3" l="1"/>
  <c r="AN422" i="3"/>
  <c r="K422" i="3"/>
  <c r="N422" i="3" s="1"/>
  <c r="I423" i="3"/>
  <c r="O423" i="3" s="1"/>
  <c r="E423" i="3"/>
  <c r="DJ423" i="3" s="1"/>
  <c r="AT422" i="3"/>
  <c r="CU423" i="3"/>
  <c r="BY423" i="3"/>
  <c r="P423" i="3"/>
  <c r="DK423" i="3"/>
  <c r="BQ423" i="3"/>
  <c r="CM423" i="3"/>
  <c r="S423" i="3"/>
  <c r="CT423" i="3"/>
  <c r="BX423" i="3"/>
  <c r="DR423" i="3"/>
  <c r="AU423" i="3"/>
  <c r="AM423" i="3"/>
  <c r="G423" i="3" l="1"/>
  <c r="BP423" i="3"/>
  <c r="R423" i="3"/>
  <c r="U423" i="3" s="1"/>
  <c r="CL423" i="3"/>
  <c r="CO423" i="3" s="1"/>
  <c r="T423" i="3"/>
  <c r="Q423" i="3" s="1"/>
  <c r="BR423" i="3"/>
  <c r="BT423" i="3" s="1"/>
  <c r="BS423" i="3"/>
  <c r="DU423" i="3"/>
  <c r="DT423" i="3"/>
  <c r="DQ423" i="3" s="1"/>
  <c r="CA423" i="3"/>
  <c r="BZ423" i="3"/>
  <c r="CB423" i="3" s="1"/>
  <c r="CW423" i="3"/>
  <c r="CV423" i="3"/>
  <c r="CX423" i="3" s="1"/>
  <c r="DM423" i="3"/>
  <c r="DL423" i="3"/>
  <c r="CN423" i="3" l="1"/>
  <c r="CK423" i="3" s="1"/>
  <c r="CP423" i="3" s="1"/>
  <c r="DV423" i="3"/>
  <c r="V423" i="3"/>
  <c r="DI423" i="3"/>
  <c r="DN423" i="3" s="1"/>
  <c r="CZ423" i="3"/>
  <c r="CY423" i="3"/>
  <c r="BV423" i="3"/>
  <c r="BU423" i="3"/>
  <c r="CC423" i="3"/>
  <c r="CD423" i="3"/>
  <c r="DX423" i="3" l="1"/>
  <c r="DW423" i="3"/>
  <c r="W423" i="3"/>
  <c r="X423" i="3"/>
  <c r="DO423" i="3"/>
  <c r="DP423" i="3"/>
  <c r="CQ423" i="3"/>
  <c r="CR423" i="3"/>
  <c r="L423" i="3" l="1"/>
  <c r="I424" i="3" s="1"/>
  <c r="AS424" i="3"/>
  <c r="AR424" i="3"/>
  <c r="M423" i="3"/>
  <c r="F424" i="3" s="1"/>
  <c r="AL424" i="3"/>
  <c r="DS424" i="3" s="1"/>
  <c r="E424" i="3"/>
  <c r="H423" i="3" l="1"/>
  <c r="J424" i="3"/>
  <c r="K423" i="3"/>
  <c r="N423" i="3" s="1"/>
  <c r="AQ423" i="3"/>
  <c r="AT423" i="3" s="1"/>
  <c r="CU424" i="3"/>
  <c r="BY424" i="3"/>
  <c r="AN423" i="3"/>
  <c r="AK424" i="3"/>
  <c r="BX424" i="3" s="1"/>
  <c r="AO424" i="3"/>
  <c r="AU424" i="3" s="1"/>
  <c r="AP424" i="3"/>
  <c r="AV424" i="3" s="1"/>
  <c r="DK424" i="3"/>
  <c r="CM424" i="3"/>
  <c r="BQ424" i="3"/>
  <c r="S424" i="3"/>
  <c r="P424" i="3"/>
  <c r="DJ424" i="3"/>
  <c r="CL424" i="3"/>
  <c r="BP424" i="3"/>
  <c r="O424" i="3"/>
  <c r="G424" i="3"/>
  <c r="DR424" i="3" l="1"/>
  <c r="DT424" i="3" s="1"/>
  <c r="DQ424" i="3" s="1"/>
  <c r="R424" i="3"/>
  <c r="T424" i="3" s="1"/>
  <c r="Q424" i="3" s="1"/>
  <c r="CT424" i="3"/>
  <c r="CV424" i="3" s="1"/>
  <c r="CX424" i="3" s="1"/>
  <c r="AM424" i="3"/>
  <c r="DL424" i="3"/>
  <c r="DI424" i="3" s="1"/>
  <c r="DN424" i="3" s="1"/>
  <c r="BR424" i="3"/>
  <c r="BT424" i="3" s="1"/>
  <c r="CO424" i="3"/>
  <c r="DU424" i="3"/>
  <c r="BS424" i="3"/>
  <c r="CA424" i="3"/>
  <c r="BZ424" i="3"/>
  <c r="CB424" i="3" s="1"/>
  <c r="CN424" i="3"/>
  <c r="DM424" i="3"/>
  <c r="U424" i="3" l="1"/>
  <c r="CW424" i="3"/>
  <c r="CZ424" i="3" s="1"/>
  <c r="BV424" i="3"/>
  <c r="DV424" i="3"/>
  <c r="V424" i="3"/>
  <c r="DP424" i="3"/>
  <c r="BU424" i="3"/>
  <c r="CC424" i="3"/>
  <c r="CD424" i="3"/>
  <c r="CK424" i="3"/>
  <c r="CP424" i="3" s="1"/>
  <c r="DO424" i="3"/>
  <c r="CY424" i="3" l="1"/>
  <c r="DW424" i="3"/>
  <c r="DX424" i="3"/>
  <c r="W424" i="3"/>
  <c r="X424" i="3"/>
  <c r="CQ424" i="3"/>
  <c r="L424" i="3" s="1"/>
  <c r="I425" i="3" s="1"/>
  <c r="CR424" i="3"/>
  <c r="M424" i="3" s="1"/>
  <c r="AS425" i="3" l="1"/>
  <c r="AR425" i="3"/>
  <c r="AQ424" i="3"/>
  <c r="K424" i="3"/>
  <c r="AL425" i="3"/>
  <c r="AP425" i="3"/>
  <c r="AN424" i="3"/>
  <c r="AT424" i="3"/>
  <c r="AK425" i="3"/>
  <c r="AO425" i="3"/>
  <c r="F425" i="3"/>
  <c r="J425" i="3"/>
  <c r="H424" i="3"/>
  <c r="N424" i="3"/>
  <c r="E425" i="3"/>
  <c r="AU425" i="3" l="1"/>
  <c r="AM425" i="3"/>
  <c r="BQ425" i="3"/>
  <c r="CM425" i="3"/>
  <c r="DK425" i="3"/>
  <c r="S425" i="3"/>
  <c r="DJ425" i="3"/>
  <c r="BP425" i="3"/>
  <c r="CL425" i="3"/>
  <c r="R425" i="3"/>
  <c r="DR425" i="3"/>
  <c r="CT425" i="3"/>
  <c r="BX425" i="3"/>
  <c r="AV425" i="3"/>
  <c r="P425" i="3"/>
  <c r="O425" i="3"/>
  <c r="G425" i="3"/>
  <c r="BY425" i="3"/>
  <c r="CU425" i="3"/>
  <c r="DS425" i="3"/>
  <c r="BZ425" i="3" l="1"/>
  <c r="CB425" i="3" s="1"/>
  <c r="CA425" i="3"/>
  <c r="U425" i="3"/>
  <c r="T425" i="3"/>
  <c r="Q425" i="3" s="1"/>
  <c r="CV425" i="3"/>
  <c r="CX425" i="3" s="1"/>
  <c r="CW425" i="3"/>
  <c r="DU425" i="3"/>
  <c r="DT425" i="3"/>
  <c r="DQ425" i="3" s="1"/>
  <c r="CN425" i="3"/>
  <c r="CO425" i="3"/>
  <c r="BS425" i="3"/>
  <c r="BR425" i="3"/>
  <c r="BT425" i="3" s="1"/>
  <c r="DM425" i="3"/>
  <c r="DL425" i="3"/>
  <c r="DV425" i="3" l="1"/>
  <c r="V425" i="3"/>
  <c r="DI425" i="3"/>
  <c r="DN425" i="3" s="1"/>
  <c r="BV425" i="3"/>
  <c r="BU425" i="3"/>
  <c r="CZ425" i="3"/>
  <c r="CY425" i="3"/>
  <c r="CK425" i="3"/>
  <c r="CP425" i="3" s="1"/>
  <c r="CC425" i="3"/>
  <c r="CD425" i="3"/>
  <c r="DX425" i="3" l="1"/>
  <c r="DW425" i="3"/>
  <c r="W425" i="3"/>
  <c r="X425" i="3"/>
  <c r="DO425" i="3"/>
  <c r="DP425" i="3"/>
  <c r="CR425" i="3"/>
  <c r="CQ425" i="3"/>
  <c r="AS426" i="3" l="1"/>
  <c r="AR426" i="3"/>
  <c r="M425" i="3"/>
  <c r="J426" i="3" s="1"/>
  <c r="L425" i="3"/>
  <c r="AP426" i="3"/>
  <c r="AV426" i="3" s="1"/>
  <c r="AQ425" i="3"/>
  <c r="H425" i="3"/>
  <c r="E426" i="3"/>
  <c r="F426" i="3" l="1"/>
  <c r="K425" i="3"/>
  <c r="N425" i="3" s="1"/>
  <c r="I426" i="3"/>
  <c r="O426" i="3" s="1"/>
  <c r="AK426" i="3"/>
  <c r="DR426" i="3" s="1"/>
  <c r="AO426" i="3"/>
  <c r="AM426" i="3" s="1"/>
  <c r="AT425" i="3"/>
  <c r="AL426" i="3"/>
  <c r="DS426" i="3" s="1"/>
  <c r="AN425" i="3"/>
  <c r="DJ426" i="3"/>
  <c r="BP426" i="3"/>
  <c r="CL426" i="3"/>
  <c r="DK426" i="3"/>
  <c r="BQ426" i="3"/>
  <c r="CM426" i="3"/>
  <c r="P426" i="3"/>
  <c r="R426" i="3" l="1"/>
  <c r="G426" i="3"/>
  <c r="AU426" i="3"/>
  <c r="CT426" i="3"/>
  <c r="BX426" i="3"/>
  <c r="CU426" i="3"/>
  <c r="S426" i="3"/>
  <c r="T426" i="3" s="1"/>
  <c r="Q426" i="3" s="1"/>
  <c r="BY426" i="3"/>
  <c r="CA426" i="3" s="1"/>
  <c r="BS426" i="3"/>
  <c r="BR426" i="3"/>
  <c r="BT426" i="3" s="1"/>
  <c r="DM426" i="3"/>
  <c r="DL426" i="3"/>
  <c r="DT426" i="3"/>
  <c r="DQ426" i="3" s="1"/>
  <c r="DU426" i="3"/>
  <c r="CN426" i="3"/>
  <c r="CO426" i="3"/>
  <c r="BZ426" i="3" l="1"/>
  <c r="U426" i="3"/>
  <c r="CV426" i="3"/>
  <c r="CX426" i="3" s="1"/>
  <c r="CW426" i="3"/>
  <c r="DV426" i="3"/>
  <c r="V426" i="3"/>
  <c r="DI426" i="3"/>
  <c r="DN426" i="3" s="1"/>
  <c r="CK426" i="3"/>
  <c r="CP426" i="3" s="1"/>
  <c r="BV426" i="3"/>
  <c r="BU426" i="3"/>
  <c r="CB426" i="3" l="1"/>
  <c r="CD426" i="3" s="1"/>
  <c r="CZ426" i="3"/>
  <c r="CY426" i="3"/>
  <c r="DX426" i="3"/>
  <c r="DW426" i="3"/>
  <c r="W426" i="3"/>
  <c r="X426" i="3"/>
  <c r="DP426" i="3"/>
  <c r="DO426" i="3"/>
  <c r="CR426" i="3"/>
  <c r="CQ426" i="3"/>
  <c r="CC426" i="3" l="1"/>
  <c r="M426" i="3"/>
  <c r="AS427" i="3"/>
  <c r="AR427" i="3"/>
  <c r="L426" i="3"/>
  <c r="H426" i="3" s="1"/>
  <c r="AQ426" i="3"/>
  <c r="AT426" i="3" s="1"/>
  <c r="AN426" i="3"/>
  <c r="AO427" i="3"/>
  <c r="AK427" i="3"/>
  <c r="AP427" i="3"/>
  <c r="AV427" i="3" s="1"/>
  <c r="AL427" i="3"/>
  <c r="J427" i="3"/>
  <c r="F427" i="3"/>
  <c r="E427" i="3"/>
  <c r="K426" i="3" l="1"/>
  <c r="N426" i="3" s="1"/>
  <c r="I427" i="3"/>
  <c r="P427" i="3"/>
  <c r="DJ427" i="3"/>
  <c r="CL427" i="3"/>
  <c r="BP427" i="3"/>
  <c r="R427" i="3"/>
  <c r="DR427" i="3"/>
  <c r="BX427" i="3"/>
  <c r="CT427" i="3"/>
  <c r="O427" i="3"/>
  <c r="G427" i="3"/>
  <c r="AM427" i="3"/>
  <c r="AU427" i="3"/>
  <c r="S427" i="3"/>
  <c r="BY427" i="3"/>
  <c r="CU427" i="3"/>
  <c r="DS427" i="3"/>
  <c r="DK427" i="3"/>
  <c r="BQ427" i="3"/>
  <c r="CM427" i="3"/>
  <c r="T427" i="3" l="1"/>
  <c r="Q427" i="3" s="1"/>
  <c r="U427" i="3"/>
  <c r="CO427" i="3"/>
  <c r="CN427" i="3"/>
  <c r="DM427" i="3"/>
  <c r="DL427" i="3"/>
  <c r="DU427" i="3"/>
  <c r="DT427" i="3"/>
  <c r="DQ427" i="3" s="1"/>
  <c r="CV427" i="3"/>
  <c r="CX427" i="3" s="1"/>
  <c r="CW427" i="3"/>
  <c r="BS427" i="3"/>
  <c r="BR427" i="3"/>
  <c r="BT427" i="3" s="1"/>
  <c r="BZ427" i="3"/>
  <c r="CB427" i="3" s="1"/>
  <c r="CA427" i="3"/>
  <c r="DV427" i="3" l="1"/>
  <c r="V427" i="3"/>
  <c r="DI427" i="3"/>
  <c r="DN427" i="3" s="1"/>
  <c r="BU427" i="3"/>
  <c r="BV427" i="3"/>
  <c r="CK427" i="3"/>
  <c r="CP427" i="3" s="1"/>
  <c r="CD427" i="3"/>
  <c r="CC427" i="3"/>
  <c r="CY427" i="3"/>
  <c r="CZ427" i="3"/>
  <c r="DX427" i="3" l="1"/>
  <c r="DW427" i="3"/>
  <c r="X427" i="3"/>
  <c r="W427" i="3"/>
  <c r="DP427" i="3"/>
  <c r="DO427" i="3"/>
  <c r="CQ427" i="3"/>
  <c r="CR427" i="3"/>
  <c r="M427" i="3" s="1"/>
  <c r="AR428" i="3" l="1"/>
  <c r="AS428" i="3"/>
  <c r="L427" i="3"/>
  <c r="I428" i="3" s="1"/>
  <c r="AO428" i="3"/>
  <c r="AU428" i="3" s="1"/>
  <c r="AP428" i="3"/>
  <c r="AV428" i="3" s="1"/>
  <c r="AK428" i="3"/>
  <c r="BX428" i="3" s="1"/>
  <c r="AN427" i="3"/>
  <c r="F428" i="3"/>
  <c r="J428" i="3"/>
  <c r="P428" i="3" s="1"/>
  <c r="K427" i="3" l="1"/>
  <c r="N427" i="3" s="1"/>
  <c r="E428" i="3"/>
  <c r="R428" i="3" s="1"/>
  <c r="H427" i="3"/>
  <c r="AL428" i="3"/>
  <c r="CU428" i="3" s="1"/>
  <c r="AQ427" i="3"/>
  <c r="AT427" i="3" s="1"/>
  <c r="AM428" i="3"/>
  <c r="DR428" i="3"/>
  <c r="CT428" i="3"/>
  <c r="CV428" i="3" s="1"/>
  <c r="CX428" i="3" s="1"/>
  <c r="CM428" i="3"/>
  <c r="DK428" i="3"/>
  <c r="BQ428" i="3"/>
  <c r="O428" i="3"/>
  <c r="G428" i="3"/>
  <c r="CL428" i="3"/>
  <c r="DJ428" i="3"/>
  <c r="BP428" i="3"/>
  <c r="S428" i="3" l="1"/>
  <c r="DS428" i="3"/>
  <c r="DT428" i="3" s="1"/>
  <c r="DQ428" i="3" s="1"/>
  <c r="BY428" i="3"/>
  <c r="BZ428" i="3" s="1"/>
  <c r="CB428" i="3" s="1"/>
  <c r="DU428" i="3"/>
  <c r="CW428" i="3"/>
  <c r="CZ428" i="3" s="1"/>
  <c r="DV428" i="3"/>
  <c r="U428" i="3"/>
  <c r="T428" i="3"/>
  <c r="Q428" i="3" s="1"/>
  <c r="BS428" i="3"/>
  <c r="BR428" i="3"/>
  <c r="BT428" i="3" s="1"/>
  <c r="CN428" i="3"/>
  <c r="CO428" i="3"/>
  <c r="DM428" i="3"/>
  <c r="DL428" i="3"/>
  <c r="CA428" i="3" l="1"/>
  <c r="CY428" i="3"/>
  <c r="DW428" i="3"/>
  <c r="DX428" i="3"/>
  <c r="V428" i="3"/>
  <c r="DI428" i="3"/>
  <c r="DN428" i="3" s="1"/>
  <c r="CK428" i="3"/>
  <c r="CP428" i="3" s="1"/>
  <c r="BU428" i="3"/>
  <c r="BV428" i="3"/>
  <c r="CD428" i="3" l="1"/>
  <c r="CC428" i="3"/>
  <c r="W428" i="3"/>
  <c r="X428" i="3"/>
  <c r="AL429" i="3" s="1"/>
  <c r="DO428" i="3"/>
  <c r="DP428" i="3"/>
  <c r="CQ428" i="3"/>
  <c r="CR428" i="3"/>
  <c r="M428" i="3" s="1"/>
  <c r="AO429" i="3"/>
  <c r="AR429" i="3" l="1"/>
  <c r="AS429" i="3"/>
  <c r="AK429" i="3"/>
  <c r="BX429" i="3" s="1"/>
  <c r="AQ428" i="3"/>
  <c r="L428" i="3"/>
  <c r="I429" i="3" s="1"/>
  <c r="AP429" i="3"/>
  <c r="AV429" i="3" s="1"/>
  <c r="AT428" i="3"/>
  <c r="AN428" i="3"/>
  <c r="DS429" i="3"/>
  <c r="BY429" i="3"/>
  <c r="CU429" i="3"/>
  <c r="AU429" i="3"/>
  <c r="J429" i="3"/>
  <c r="F429" i="3"/>
  <c r="AM429" i="3" l="1"/>
  <c r="E429" i="3"/>
  <c r="BP429" i="3" s="1"/>
  <c r="H428" i="3"/>
  <c r="DR429" i="3"/>
  <c r="CT429" i="3"/>
  <c r="CV429" i="3" s="1"/>
  <c r="CX429" i="3" s="1"/>
  <c r="K428" i="3"/>
  <c r="N428" i="3" s="1"/>
  <c r="BQ429" i="3"/>
  <c r="DK429" i="3"/>
  <c r="CM429" i="3"/>
  <c r="S429" i="3"/>
  <c r="CA429" i="3"/>
  <c r="BZ429" i="3"/>
  <c r="CB429" i="3" s="1"/>
  <c r="P429" i="3"/>
  <c r="DU429" i="3"/>
  <c r="DT429" i="3"/>
  <c r="DQ429" i="3" s="1"/>
  <c r="O429" i="3"/>
  <c r="G429" i="3"/>
  <c r="DJ429" i="3" l="1"/>
  <c r="R429" i="3"/>
  <c r="U429" i="3" s="1"/>
  <c r="CL429" i="3"/>
  <c r="CW429" i="3"/>
  <c r="CZ429" i="3" s="1"/>
  <c r="CO429" i="3"/>
  <c r="DV429" i="3"/>
  <c r="CC429" i="3"/>
  <c r="CD429" i="3"/>
  <c r="BR429" i="3"/>
  <c r="BT429" i="3" s="1"/>
  <c r="BS429" i="3"/>
  <c r="DM429" i="3"/>
  <c r="DL429" i="3"/>
  <c r="CN429" i="3"/>
  <c r="CY429" i="3" l="1"/>
  <c r="T429" i="3"/>
  <c r="Q429" i="3" s="1"/>
  <c r="V429" i="3" s="1"/>
  <c r="DW429" i="3"/>
  <c r="DX429" i="3"/>
  <c r="DI429" i="3"/>
  <c r="DN429" i="3" s="1"/>
  <c r="BU429" i="3"/>
  <c r="BV429" i="3"/>
  <c r="CK429" i="3"/>
  <c r="CP429" i="3" s="1"/>
  <c r="X429" i="3" l="1"/>
  <c r="AP430" i="3" s="1"/>
  <c r="W429" i="3"/>
  <c r="AR430" i="3" s="1"/>
  <c r="DO429" i="3"/>
  <c r="DP429" i="3"/>
  <c r="CQ429" i="3"/>
  <c r="CR429" i="3"/>
  <c r="M429" i="3" l="1"/>
  <c r="AS430" i="3"/>
  <c r="AQ429" i="3"/>
  <c r="AT429" i="3" s="1"/>
  <c r="L429" i="3"/>
  <c r="H429" i="3" s="1"/>
  <c r="AN429" i="3"/>
  <c r="AL430" i="3"/>
  <c r="CU430" i="3" s="1"/>
  <c r="AK430" i="3"/>
  <c r="CT430" i="3" s="1"/>
  <c r="AO430" i="3"/>
  <c r="AU430" i="3" s="1"/>
  <c r="J430" i="3"/>
  <c r="F430" i="3"/>
  <c r="AV430" i="3"/>
  <c r="E430" i="3" l="1"/>
  <c r="K429" i="3"/>
  <c r="N429" i="3" s="1"/>
  <c r="I430" i="3"/>
  <c r="G430" i="3" s="1"/>
  <c r="AM430" i="3"/>
  <c r="BY430" i="3"/>
  <c r="DS430" i="3"/>
  <c r="BX430" i="3"/>
  <c r="CA430" i="3" s="1"/>
  <c r="DR430" i="3"/>
  <c r="CV430" i="3"/>
  <c r="CX430" i="3" s="1"/>
  <c r="BQ430" i="3"/>
  <c r="CM430" i="3"/>
  <c r="DK430" i="3"/>
  <c r="S430" i="3"/>
  <c r="CW430" i="3"/>
  <c r="P430" i="3"/>
  <c r="O430" i="3"/>
  <c r="BP430" i="3"/>
  <c r="CL430" i="3"/>
  <c r="DJ430" i="3"/>
  <c r="R430" i="3"/>
  <c r="DU430" i="3" l="1"/>
  <c r="BZ430" i="3"/>
  <c r="DT430" i="3"/>
  <c r="DQ430" i="3" s="1"/>
  <c r="DV430" i="3" s="1"/>
  <c r="CZ430" i="3"/>
  <c r="T430" i="3"/>
  <c r="Q430" i="3" s="1"/>
  <c r="CY430" i="3"/>
  <c r="CN430" i="3"/>
  <c r="CO430" i="3"/>
  <c r="BS430" i="3"/>
  <c r="BR430" i="3"/>
  <c r="BT430" i="3" s="1"/>
  <c r="U430" i="3"/>
  <c r="DL430" i="3"/>
  <c r="DM430" i="3"/>
  <c r="CB430" i="3" l="1"/>
  <c r="CC430" i="3" s="1"/>
  <c r="DX430" i="3"/>
  <c r="DW430" i="3"/>
  <c r="V430" i="3"/>
  <c r="DI430" i="3"/>
  <c r="DN430" i="3" s="1"/>
  <c r="BV430" i="3"/>
  <c r="BU430" i="3"/>
  <c r="CK430" i="3"/>
  <c r="CP430" i="3" s="1"/>
  <c r="CD430" i="3" l="1"/>
  <c r="W430" i="3"/>
  <c r="AR431" i="3" s="1"/>
  <c r="X430" i="3"/>
  <c r="AS431" i="3" s="1"/>
  <c r="DO430" i="3"/>
  <c r="DP430" i="3"/>
  <c r="CQ430" i="3"/>
  <c r="CR430" i="3"/>
  <c r="AO431" i="3"/>
  <c r="M430" i="3" l="1"/>
  <c r="AK431" i="3"/>
  <c r="AQ430" i="3"/>
  <c r="L430" i="3"/>
  <c r="H430" i="3" s="1"/>
  <c r="AN430" i="3"/>
  <c r="AP431" i="3"/>
  <c r="AM431" i="3" s="1"/>
  <c r="AL431" i="3"/>
  <c r="CU431" i="3" s="1"/>
  <c r="AT430" i="3"/>
  <c r="J431" i="3"/>
  <c r="F431" i="3"/>
  <c r="BX431" i="3"/>
  <c r="CT431" i="3"/>
  <c r="DR431" i="3"/>
  <c r="AU431" i="3"/>
  <c r="AV431" i="3" l="1"/>
  <c r="E431" i="3"/>
  <c r="BP431" i="3" s="1"/>
  <c r="K430" i="3"/>
  <c r="N430" i="3" s="1"/>
  <c r="I431" i="3"/>
  <c r="O431" i="3" s="1"/>
  <c r="BY431" i="3"/>
  <c r="BZ431" i="3" s="1"/>
  <c r="CB431" i="3" s="1"/>
  <c r="DS431" i="3"/>
  <c r="DT431" i="3" s="1"/>
  <c r="DQ431" i="3" s="1"/>
  <c r="DK431" i="3"/>
  <c r="BQ431" i="3"/>
  <c r="CM431" i="3"/>
  <c r="S431" i="3"/>
  <c r="P431" i="3"/>
  <c r="CW431" i="3"/>
  <c r="CV431" i="3"/>
  <c r="CX431" i="3" s="1"/>
  <c r="CL431" i="3"/>
  <c r="DJ431" i="3"/>
  <c r="G431" i="3" l="1"/>
  <c r="CA431" i="3"/>
  <c r="R431" i="3"/>
  <c r="U431" i="3" s="1"/>
  <c r="DU431" i="3"/>
  <c r="DV431" i="3"/>
  <c r="CY431" i="3"/>
  <c r="CZ431" i="3"/>
  <c r="T431" i="3"/>
  <c r="Q431" i="3" s="1"/>
  <c r="BS431" i="3"/>
  <c r="BR431" i="3"/>
  <c r="BT431" i="3" s="1"/>
  <c r="DM431" i="3"/>
  <c r="DL431" i="3"/>
  <c r="CC431" i="3"/>
  <c r="CD431" i="3"/>
  <c r="CN431" i="3"/>
  <c r="CO431" i="3"/>
  <c r="DW431" i="3" l="1"/>
  <c r="DX431" i="3"/>
  <c r="V431" i="3"/>
  <c r="DI431" i="3"/>
  <c r="DN431" i="3" s="1"/>
  <c r="BV431" i="3"/>
  <c r="BU431" i="3"/>
  <c r="CK431" i="3"/>
  <c r="CP431" i="3" s="1"/>
  <c r="X431" i="3" l="1"/>
  <c r="AP432" i="3" s="1"/>
  <c r="AV432" i="3" s="1"/>
  <c r="W431" i="3"/>
  <c r="AQ431" i="3" s="1"/>
  <c r="DO431" i="3"/>
  <c r="DP431" i="3"/>
  <c r="CR431" i="3"/>
  <c r="CQ431" i="3"/>
  <c r="L431" i="3" l="1"/>
  <c r="I432" i="3" s="1"/>
  <c r="M431" i="3"/>
  <c r="AS432" i="3"/>
  <c r="AR432" i="3"/>
  <c r="K431" i="3"/>
  <c r="N431" i="3" s="1"/>
  <c r="AT431" i="3"/>
  <c r="AL432" i="3"/>
  <c r="CU432" i="3" s="1"/>
  <c r="AK432" i="3"/>
  <c r="CT432" i="3" s="1"/>
  <c r="AN431" i="3"/>
  <c r="AO432" i="3"/>
  <c r="AU432" i="3" s="1"/>
  <c r="F432" i="3"/>
  <c r="J432" i="3"/>
  <c r="H431" i="3"/>
  <c r="E432" i="3"/>
  <c r="DS432" i="3" l="1"/>
  <c r="BY432" i="3"/>
  <c r="BX432" i="3"/>
  <c r="DR432" i="3"/>
  <c r="AM432" i="3"/>
  <c r="DU432" i="3"/>
  <c r="DT432" i="3"/>
  <c r="DQ432" i="3" s="1"/>
  <c r="CV432" i="3"/>
  <c r="CX432" i="3" s="1"/>
  <c r="CW432" i="3"/>
  <c r="O432" i="3"/>
  <c r="G432" i="3"/>
  <c r="P432" i="3"/>
  <c r="BP432" i="3"/>
  <c r="DJ432" i="3"/>
  <c r="CL432" i="3"/>
  <c r="R432" i="3"/>
  <c r="CM432" i="3"/>
  <c r="BQ432" i="3"/>
  <c r="DK432" i="3"/>
  <c r="S432" i="3"/>
  <c r="CA432" i="3" l="1"/>
  <c r="BZ432" i="3"/>
  <c r="CB432" i="3" s="1"/>
  <c r="DV432" i="3"/>
  <c r="DL432" i="3"/>
  <c r="DM432" i="3"/>
  <c r="U432" i="3"/>
  <c r="T432" i="3"/>
  <c r="Q432" i="3" s="1"/>
  <c r="CO432" i="3"/>
  <c r="CN432" i="3"/>
  <c r="BR432" i="3"/>
  <c r="BT432" i="3" s="1"/>
  <c r="BS432" i="3"/>
  <c r="CY432" i="3"/>
  <c r="CZ432" i="3"/>
  <c r="CD432" i="3" l="1"/>
  <c r="CC432" i="3"/>
  <c r="DX432" i="3"/>
  <c r="DW432" i="3"/>
  <c r="V432" i="3"/>
  <c r="DI432" i="3"/>
  <c r="DN432" i="3" s="1"/>
  <c r="CK432" i="3"/>
  <c r="CP432" i="3" s="1"/>
  <c r="BU432" i="3"/>
  <c r="BV432" i="3"/>
  <c r="X432" i="3" l="1"/>
  <c r="AL433" i="3" s="1"/>
  <c r="W432" i="3"/>
  <c r="AQ432" i="3" s="1"/>
  <c r="DO432" i="3"/>
  <c r="DP432" i="3"/>
  <c r="CQ432" i="3"/>
  <c r="CR432" i="3"/>
  <c r="AP433" i="3"/>
  <c r="L432" i="3" l="1"/>
  <c r="I433" i="3" s="1"/>
  <c r="M432" i="3"/>
  <c r="AS433" i="3"/>
  <c r="AR433" i="3"/>
  <c r="K432" i="3"/>
  <c r="N432" i="3" s="1"/>
  <c r="AO433" i="3"/>
  <c r="AU433" i="3" s="1"/>
  <c r="AT432" i="3"/>
  <c r="AN432" i="3"/>
  <c r="AK433" i="3"/>
  <c r="CT433" i="3" s="1"/>
  <c r="E433" i="3"/>
  <c r="DS433" i="3"/>
  <c r="CU433" i="3"/>
  <c r="BY433" i="3"/>
  <c r="AV433" i="3"/>
  <c r="AM433" i="3" l="1"/>
  <c r="BX433" i="3"/>
  <c r="H432" i="3"/>
  <c r="F433" i="3"/>
  <c r="BQ433" i="3" s="1"/>
  <c r="J433" i="3"/>
  <c r="P433" i="3" s="1"/>
  <c r="DR433" i="3"/>
  <c r="DT433" i="3" s="1"/>
  <c r="DQ433" i="3" s="1"/>
  <c r="O433" i="3"/>
  <c r="CW433" i="3"/>
  <c r="CV433" i="3"/>
  <c r="CX433" i="3" s="1"/>
  <c r="BP433" i="3"/>
  <c r="CL433" i="3"/>
  <c r="DJ433" i="3"/>
  <c r="R433" i="3"/>
  <c r="CM433" i="3"/>
  <c r="CA433" i="3"/>
  <c r="BZ433" i="3"/>
  <c r="CB433" i="3" s="1"/>
  <c r="G433" i="3" l="1"/>
  <c r="DK433" i="3"/>
  <c r="S433" i="3"/>
  <c r="T433" i="3" s="1"/>
  <c r="Q433" i="3" s="1"/>
  <c r="DU433" i="3"/>
  <c r="DV433" i="3"/>
  <c r="BS433" i="3"/>
  <c r="BR433" i="3"/>
  <c r="BT433" i="3" s="1"/>
  <c r="U433" i="3"/>
  <c r="CY433" i="3"/>
  <c r="CZ433" i="3"/>
  <c r="CD433" i="3"/>
  <c r="CC433" i="3"/>
  <c r="DL433" i="3"/>
  <c r="DM433" i="3"/>
  <c r="CO433" i="3"/>
  <c r="CN433" i="3"/>
  <c r="DW433" i="3" l="1"/>
  <c r="DX433" i="3"/>
  <c r="V433" i="3"/>
  <c r="DI433" i="3"/>
  <c r="DN433" i="3" s="1"/>
  <c r="CK433" i="3"/>
  <c r="CP433" i="3" s="1"/>
  <c r="BV433" i="3"/>
  <c r="BU433" i="3"/>
  <c r="X433" i="3" l="1"/>
  <c r="AP434" i="3" s="1"/>
  <c r="W433" i="3"/>
  <c r="AR434" i="3" s="1"/>
  <c r="DO433" i="3"/>
  <c r="DP433" i="3"/>
  <c r="CQ433" i="3"/>
  <c r="CR433" i="3"/>
  <c r="AL434" i="3"/>
  <c r="M433" i="3" l="1"/>
  <c r="AS434" i="3"/>
  <c r="AQ433" i="3"/>
  <c r="L433" i="3"/>
  <c r="AN433" i="3"/>
  <c r="AK434" i="3"/>
  <c r="BX434" i="3" s="1"/>
  <c r="AO434" i="3"/>
  <c r="AU434" i="3" s="1"/>
  <c r="AT433" i="3"/>
  <c r="J434" i="3"/>
  <c r="F434" i="3"/>
  <c r="CU434" i="3"/>
  <c r="BY434" i="3"/>
  <c r="DS434" i="3"/>
  <c r="AV434" i="3"/>
  <c r="H433" i="3"/>
  <c r="E434" i="3"/>
  <c r="K433" i="3" l="1"/>
  <c r="N433" i="3" s="1"/>
  <c r="I434" i="3"/>
  <c r="G434" i="3" s="1"/>
  <c r="AM434" i="3"/>
  <c r="DR434" i="3"/>
  <c r="DT434" i="3" s="1"/>
  <c r="DQ434" i="3" s="1"/>
  <c r="CT434" i="3"/>
  <c r="CV434" i="3" s="1"/>
  <c r="CX434" i="3" s="1"/>
  <c r="BZ434" i="3"/>
  <c r="CB434" i="3" s="1"/>
  <c r="CA434" i="3"/>
  <c r="DJ434" i="3"/>
  <c r="CL434" i="3"/>
  <c r="BP434" i="3"/>
  <c r="R434" i="3"/>
  <c r="DK434" i="3"/>
  <c r="BQ434" i="3"/>
  <c r="CM434" i="3"/>
  <c r="S434" i="3"/>
  <c r="O434" i="3"/>
  <c r="P434" i="3"/>
  <c r="DU434" i="3" l="1"/>
  <c r="CW434" i="3"/>
  <c r="CY434" i="3" s="1"/>
  <c r="DV434" i="3"/>
  <c r="BS434" i="3"/>
  <c r="BR434" i="3"/>
  <c r="BT434" i="3" s="1"/>
  <c r="CN434" i="3"/>
  <c r="CO434" i="3"/>
  <c r="DM434" i="3"/>
  <c r="DL434" i="3"/>
  <c r="U434" i="3"/>
  <c r="T434" i="3"/>
  <c r="Q434" i="3" s="1"/>
  <c r="CC434" i="3"/>
  <c r="CD434" i="3"/>
  <c r="CZ434" i="3" l="1"/>
  <c r="DW434" i="3"/>
  <c r="DX434" i="3"/>
  <c r="V434" i="3"/>
  <c r="DI434" i="3"/>
  <c r="DN434" i="3" s="1"/>
  <c r="CK434" i="3"/>
  <c r="CP434" i="3" s="1"/>
  <c r="BV434" i="3"/>
  <c r="BU434" i="3"/>
  <c r="W434" i="3" l="1"/>
  <c r="AR435" i="3" s="1"/>
  <c r="X434" i="3"/>
  <c r="AS435" i="3" s="1"/>
  <c r="DP434" i="3"/>
  <c r="DO434" i="3"/>
  <c r="CQ434" i="3"/>
  <c r="CR434" i="3"/>
  <c r="AK435" i="3"/>
  <c r="M434" i="3" l="1"/>
  <c r="AO435" i="3"/>
  <c r="AU435" i="3" s="1"/>
  <c r="AQ434" i="3"/>
  <c r="L434" i="3"/>
  <c r="I435" i="3" s="1"/>
  <c r="AN434" i="3"/>
  <c r="AT434" i="3"/>
  <c r="AL435" i="3"/>
  <c r="DS435" i="3" s="1"/>
  <c r="AP435" i="3"/>
  <c r="AM435" i="3" s="1"/>
  <c r="DR435" i="3"/>
  <c r="BX435" i="3"/>
  <c r="CT435" i="3"/>
  <c r="J435" i="3"/>
  <c r="F435" i="3"/>
  <c r="CU435" i="3" l="1"/>
  <c r="E435" i="3"/>
  <c r="CL435" i="3" s="1"/>
  <c r="H434" i="3"/>
  <c r="K434" i="3"/>
  <c r="N434" i="3" s="1"/>
  <c r="BY435" i="3"/>
  <c r="BZ435" i="3" s="1"/>
  <c r="CB435" i="3" s="1"/>
  <c r="AV435" i="3"/>
  <c r="DK435" i="3"/>
  <c r="BQ435" i="3"/>
  <c r="CM435" i="3"/>
  <c r="S435" i="3"/>
  <c r="DU435" i="3"/>
  <c r="DT435" i="3"/>
  <c r="DQ435" i="3" s="1"/>
  <c r="O435" i="3"/>
  <c r="G435" i="3"/>
  <c r="P435" i="3"/>
  <c r="CW435" i="3"/>
  <c r="CV435" i="3"/>
  <c r="CX435" i="3" s="1"/>
  <c r="DJ435" i="3" l="1"/>
  <c r="BP435" i="3"/>
  <c r="R435" i="3"/>
  <c r="CA435" i="3"/>
  <c r="CD435" i="3" s="1"/>
  <c r="DV435" i="3"/>
  <c r="U435" i="3"/>
  <c r="T435" i="3"/>
  <c r="Q435" i="3" s="1"/>
  <c r="CN435" i="3"/>
  <c r="CO435" i="3"/>
  <c r="CZ435" i="3"/>
  <c r="CY435" i="3"/>
  <c r="DL435" i="3"/>
  <c r="DM435" i="3"/>
  <c r="BS435" i="3"/>
  <c r="BR435" i="3"/>
  <c r="BT435" i="3" s="1"/>
  <c r="CC435" i="3" l="1"/>
  <c r="DW435" i="3"/>
  <c r="DX435" i="3"/>
  <c r="V435" i="3"/>
  <c r="DI435" i="3"/>
  <c r="DN435" i="3" s="1"/>
  <c r="CK435" i="3"/>
  <c r="CP435" i="3" s="1"/>
  <c r="BV435" i="3"/>
  <c r="BU435" i="3"/>
  <c r="W435" i="3" l="1"/>
  <c r="X435" i="3"/>
  <c r="AS436" i="3" s="1"/>
  <c r="DO435" i="3"/>
  <c r="DP435" i="3"/>
  <c r="CQ435" i="3"/>
  <c r="CR435" i="3"/>
  <c r="M435" i="3" l="1"/>
  <c r="AQ435" i="3"/>
  <c r="AT435" i="3" s="1"/>
  <c r="AR436" i="3"/>
  <c r="L435" i="3"/>
  <c r="H435" i="3" s="1"/>
  <c r="AK436" i="3"/>
  <c r="CT436" i="3" s="1"/>
  <c r="AO436" i="3"/>
  <c r="AU436" i="3" s="1"/>
  <c r="AN435" i="3"/>
  <c r="AL436" i="3"/>
  <c r="BY436" i="3" s="1"/>
  <c r="AP436" i="3"/>
  <c r="F436" i="3"/>
  <c r="J436" i="3"/>
  <c r="AM436" i="3" l="1"/>
  <c r="E436" i="3"/>
  <c r="BP436" i="3" s="1"/>
  <c r="DR436" i="3"/>
  <c r="K435" i="3"/>
  <c r="N435" i="3" s="1"/>
  <c r="I436" i="3"/>
  <c r="O436" i="3" s="1"/>
  <c r="BX436" i="3"/>
  <c r="BZ436" i="3" s="1"/>
  <c r="CB436" i="3" s="1"/>
  <c r="CU436" i="3"/>
  <c r="CV436" i="3" s="1"/>
  <c r="CX436" i="3" s="1"/>
  <c r="DS436" i="3"/>
  <c r="DU436" i="3" s="1"/>
  <c r="AV436" i="3"/>
  <c r="P436" i="3"/>
  <c r="DK436" i="3"/>
  <c r="CM436" i="3"/>
  <c r="BQ436" i="3"/>
  <c r="S436" i="3"/>
  <c r="G436" i="3"/>
  <c r="CL436" i="3"/>
  <c r="R436" i="3" l="1"/>
  <c r="DJ436" i="3"/>
  <c r="CA436" i="3"/>
  <c r="CD436" i="3" s="1"/>
  <c r="DT436" i="3"/>
  <c r="DQ436" i="3" s="1"/>
  <c r="DV436" i="3" s="1"/>
  <c r="CW436" i="3"/>
  <c r="CZ436" i="3" s="1"/>
  <c r="DM436" i="3"/>
  <c r="DL436" i="3"/>
  <c r="BS436" i="3"/>
  <c r="BR436" i="3"/>
  <c r="BT436" i="3" s="1"/>
  <c r="T436" i="3"/>
  <c r="Q436" i="3" s="1"/>
  <c r="U436" i="3"/>
  <c r="CO436" i="3"/>
  <c r="CN436" i="3"/>
  <c r="CC436" i="3" l="1"/>
  <c r="CY436" i="3"/>
  <c r="DW436" i="3"/>
  <c r="DX436" i="3"/>
  <c r="V436" i="3"/>
  <c r="DI436" i="3"/>
  <c r="DN436" i="3" s="1"/>
  <c r="BV436" i="3"/>
  <c r="BU436" i="3"/>
  <c r="CK436" i="3"/>
  <c r="CP436" i="3" s="1"/>
  <c r="X436" i="3" l="1"/>
  <c r="W436" i="3"/>
  <c r="AQ436" i="3" s="1"/>
  <c r="DP436" i="3"/>
  <c r="DO436" i="3"/>
  <c r="CR436" i="3"/>
  <c r="M436" i="3" s="1"/>
  <c r="CQ436" i="3"/>
  <c r="AL437" i="3" l="1"/>
  <c r="CU437" i="3" s="1"/>
  <c r="AS437" i="3"/>
  <c r="AR437" i="3"/>
  <c r="L436" i="3"/>
  <c r="I437" i="3" s="1"/>
  <c r="AN436" i="3"/>
  <c r="AP437" i="3"/>
  <c r="AV437" i="3" s="1"/>
  <c r="AO437" i="3"/>
  <c r="AK437" i="3"/>
  <c r="DR437" i="3" s="1"/>
  <c r="AT436" i="3"/>
  <c r="F437" i="3"/>
  <c r="J437" i="3"/>
  <c r="AM437" i="3" l="1"/>
  <c r="BY437" i="3"/>
  <c r="DS437" i="3"/>
  <c r="DT437" i="3" s="1"/>
  <c r="DQ437" i="3" s="1"/>
  <c r="E437" i="3"/>
  <c r="BP437" i="3" s="1"/>
  <c r="K436" i="3"/>
  <c r="N436" i="3" s="1"/>
  <c r="AU437" i="3"/>
  <c r="H436" i="3"/>
  <c r="BX437" i="3"/>
  <c r="BZ437" i="3" s="1"/>
  <c r="CB437" i="3" s="1"/>
  <c r="CT437" i="3"/>
  <c r="CV437" i="3" s="1"/>
  <c r="CX437" i="3" s="1"/>
  <c r="O437" i="3"/>
  <c r="G437" i="3"/>
  <c r="P437" i="3"/>
  <c r="DU437" i="3"/>
  <c r="DK437" i="3"/>
  <c r="BQ437" i="3"/>
  <c r="CM437" i="3"/>
  <c r="S437" i="3"/>
  <c r="R437" i="3" l="1"/>
  <c r="U437" i="3" s="1"/>
  <c r="DJ437" i="3"/>
  <c r="CL437" i="3"/>
  <c r="CN437" i="3"/>
  <c r="CK437" i="3" s="1"/>
  <c r="DM437" i="3"/>
  <c r="CA437" i="3"/>
  <c r="CC437" i="3" s="1"/>
  <c r="CW437" i="3"/>
  <c r="CY437" i="3" s="1"/>
  <c r="DV437" i="3"/>
  <c r="BS437" i="3"/>
  <c r="T437" i="3"/>
  <c r="Q437" i="3" s="1"/>
  <c r="BR437" i="3"/>
  <c r="BT437" i="3" s="1"/>
  <c r="DL437" i="3"/>
  <c r="CO437" i="3"/>
  <c r="CZ437" i="3" l="1"/>
  <c r="CD437" i="3"/>
  <c r="DW437" i="3"/>
  <c r="DX437" i="3"/>
  <c r="V437" i="3"/>
  <c r="DI437" i="3"/>
  <c r="DN437" i="3" s="1"/>
  <c r="CP437" i="3"/>
  <c r="CR437" i="3" s="1"/>
  <c r="BU437" i="3"/>
  <c r="BV437" i="3"/>
  <c r="W437" i="3" l="1"/>
  <c r="AR438" i="3" s="1"/>
  <c r="X437" i="3"/>
  <c r="AP438" i="3" s="1"/>
  <c r="DP437" i="3"/>
  <c r="DO437" i="3"/>
  <c r="CQ437" i="3"/>
  <c r="L437" i="3" l="1"/>
  <c r="I438" i="3" s="1"/>
  <c r="AS438" i="3"/>
  <c r="AQ437" i="3"/>
  <c r="M437" i="3"/>
  <c r="K437" i="3" s="1"/>
  <c r="N437" i="3" s="1"/>
  <c r="AO438" i="3"/>
  <c r="AM438" i="3" s="1"/>
  <c r="AK438" i="3"/>
  <c r="CT438" i="3" s="1"/>
  <c r="AT437" i="3"/>
  <c r="AL438" i="3"/>
  <c r="CU438" i="3" s="1"/>
  <c r="AN437" i="3"/>
  <c r="E438" i="3"/>
  <c r="AV438" i="3"/>
  <c r="J438" i="3" l="1"/>
  <c r="P438" i="3" s="1"/>
  <c r="H437" i="3"/>
  <c r="F438" i="3"/>
  <c r="AU438" i="3"/>
  <c r="BX438" i="3"/>
  <c r="BY438" i="3"/>
  <c r="DS438" i="3"/>
  <c r="S438" i="3"/>
  <c r="DR438" i="3"/>
  <c r="CW438" i="3"/>
  <c r="CV438" i="3"/>
  <c r="CL438" i="3"/>
  <c r="DJ438" i="3"/>
  <c r="BP438" i="3"/>
  <c r="R438" i="3"/>
  <c r="O438" i="3"/>
  <c r="G438" i="3"/>
  <c r="DU438" i="3" l="1"/>
  <c r="CA438" i="3"/>
  <c r="BZ438" i="3"/>
  <c r="CB438" i="3" s="1"/>
  <c r="DK438" i="3"/>
  <c r="DL438" i="3" s="1"/>
  <c r="CM438" i="3"/>
  <c r="CO438" i="3" s="1"/>
  <c r="BQ438" i="3"/>
  <c r="BR438" i="3" s="1"/>
  <c r="BT438" i="3" s="1"/>
  <c r="U438" i="3"/>
  <c r="DT438" i="3"/>
  <c r="DQ438" i="3" s="1"/>
  <c r="DV438" i="3" s="1"/>
  <c r="DW438" i="3" s="1"/>
  <c r="T438" i="3"/>
  <c r="Q438" i="3" s="1"/>
  <c r="CX438" i="3"/>
  <c r="CZ438" i="3" s="1"/>
  <c r="CN438" i="3" l="1"/>
  <c r="DM438" i="3"/>
  <c r="BS438" i="3"/>
  <c r="BU438" i="3" s="1"/>
  <c r="CC438" i="3"/>
  <c r="CD438" i="3"/>
  <c r="V438" i="3"/>
  <c r="CY438" i="3"/>
  <c r="DX438" i="3"/>
  <c r="DI438" i="3"/>
  <c r="DN438" i="3" s="1"/>
  <c r="CK438" i="3"/>
  <c r="CP438" i="3" s="1"/>
  <c r="BV438" i="3" l="1"/>
  <c r="W438" i="3"/>
  <c r="AR439" i="3" s="1"/>
  <c r="X438" i="3"/>
  <c r="AP439" i="3" s="1"/>
  <c r="AV439" i="3" s="1"/>
  <c r="DO438" i="3"/>
  <c r="DP438" i="3"/>
  <c r="CR438" i="3"/>
  <c r="CQ438" i="3"/>
  <c r="M438" i="3" l="1"/>
  <c r="AS439" i="3"/>
  <c r="AQ438" i="3"/>
  <c r="AT438" i="3" s="1"/>
  <c r="L438" i="3"/>
  <c r="H438" i="3" s="1"/>
  <c r="AK439" i="3"/>
  <c r="CT439" i="3" s="1"/>
  <c r="AO439" i="3"/>
  <c r="AU439" i="3" s="1"/>
  <c r="AL439" i="3"/>
  <c r="AN438" i="3"/>
  <c r="F439" i="3"/>
  <c r="J439" i="3"/>
  <c r="E439" i="3" l="1"/>
  <c r="CL439" i="3" s="1"/>
  <c r="DR439" i="3"/>
  <c r="BX439" i="3"/>
  <c r="K438" i="3"/>
  <c r="N438" i="3" s="1"/>
  <c r="I439" i="3"/>
  <c r="O439" i="3" s="1"/>
  <c r="AM439" i="3"/>
  <c r="DS439" i="3"/>
  <c r="CU439" i="3"/>
  <c r="CW439" i="3" s="1"/>
  <c r="BY439" i="3"/>
  <c r="P439" i="3"/>
  <c r="DJ439" i="3"/>
  <c r="BP439" i="3"/>
  <c r="R439" i="3"/>
  <c r="CM439" i="3"/>
  <c r="DK439" i="3"/>
  <c r="BQ439" i="3"/>
  <c r="S439" i="3"/>
  <c r="DU439" i="3" l="1"/>
  <c r="CA439" i="3"/>
  <c r="G439" i="3"/>
  <c r="DT439" i="3"/>
  <c r="DQ439" i="3" s="1"/>
  <c r="DV439" i="3" s="1"/>
  <c r="BZ439" i="3"/>
  <c r="CB439" i="3" s="1"/>
  <c r="CV439" i="3"/>
  <c r="CX439" i="3" s="1"/>
  <c r="DM439" i="3"/>
  <c r="DL439" i="3"/>
  <c r="BR439" i="3"/>
  <c r="BT439" i="3" s="1"/>
  <c r="BS439" i="3"/>
  <c r="CN439" i="3"/>
  <c r="CO439" i="3"/>
  <c r="T439" i="3"/>
  <c r="Q439" i="3" s="1"/>
  <c r="U439" i="3"/>
  <c r="CY439" i="3" l="1"/>
  <c r="CZ439" i="3"/>
  <c r="CD439" i="3"/>
  <c r="CC439" i="3"/>
  <c r="DW439" i="3"/>
  <c r="DX439" i="3"/>
  <c r="V439" i="3"/>
  <c r="DI439" i="3"/>
  <c r="DN439" i="3" s="1"/>
  <c r="CK439" i="3"/>
  <c r="CP439" i="3" s="1"/>
  <c r="BV439" i="3"/>
  <c r="BU439" i="3"/>
  <c r="W439" i="3" l="1"/>
  <c r="AR440" i="3" s="1"/>
  <c r="X439" i="3"/>
  <c r="AN439" i="3" s="1"/>
  <c r="DP439" i="3"/>
  <c r="DO439" i="3"/>
  <c r="CQ439" i="3"/>
  <c r="CR439" i="3"/>
  <c r="M439" i="3" s="1"/>
  <c r="AS440" i="3" l="1"/>
  <c r="AL440" i="3"/>
  <c r="DS440" i="3" s="1"/>
  <c r="AO440" i="3"/>
  <c r="AU440" i="3" s="1"/>
  <c r="AQ439" i="3"/>
  <c r="L439" i="3"/>
  <c r="H439" i="3" s="1"/>
  <c r="AK440" i="3"/>
  <c r="BX440" i="3" s="1"/>
  <c r="AP440" i="3"/>
  <c r="AM440" i="3" s="1"/>
  <c r="AT439" i="3"/>
  <c r="J440" i="3"/>
  <c r="F440" i="3"/>
  <c r="CU440" i="3" l="1"/>
  <c r="BY440" i="3"/>
  <c r="CA440" i="3" s="1"/>
  <c r="E440" i="3"/>
  <c r="DJ440" i="3" s="1"/>
  <c r="CT440" i="3"/>
  <c r="CW440" i="3" s="1"/>
  <c r="DR440" i="3"/>
  <c r="DU440" i="3" s="1"/>
  <c r="R440" i="3"/>
  <c r="K439" i="3"/>
  <c r="N439" i="3" s="1"/>
  <c r="I440" i="3"/>
  <c r="O440" i="3" s="1"/>
  <c r="AV440" i="3"/>
  <c r="P440" i="3"/>
  <c r="BQ440" i="3"/>
  <c r="DK440" i="3"/>
  <c r="CM440" i="3"/>
  <c r="S440" i="3"/>
  <c r="BZ440" i="3"/>
  <c r="CB440" i="3" s="1"/>
  <c r="CL440" i="3" l="1"/>
  <c r="BP440" i="3"/>
  <c r="BS440" i="3" s="1"/>
  <c r="CV440" i="3"/>
  <c r="CX440" i="3" s="1"/>
  <c r="CZ440" i="3" s="1"/>
  <c r="DT440" i="3"/>
  <c r="DQ440" i="3" s="1"/>
  <c r="DV440" i="3" s="1"/>
  <c r="G440" i="3"/>
  <c r="U440" i="3"/>
  <c r="CC440" i="3"/>
  <c r="DM440" i="3"/>
  <c r="DL440" i="3"/>
  <c r="CD440" i="3"/>
  <c r="T440" i="3"/>
  <c r="Q440" i="3" s="1"/>
  <c r="CN440" i="3"/>
  <c r="CO440" i="3"/>
  <c r="BR440" i="3" l="1"/>
  <c r="BT440" i="3" s="1"/>
  <c r="CY440" i="3"/>
  <c r="DX440" i="3"/>
  <c r="DW440" i="3"/>
  <c r="V440" i="3"/>
  <c r="DI440" i="3"/>
  <c r="DN440" i="3" s="1"/>
  <c r="BV440" i="3"/>
  <c r="BU440" i="3"/>
  <c r="CK440" i="3"/>
  <c r="CP440" i="3" s="1"/>
  <c r="X440" i="3" l="1"/>
  <c r="AP441" i="3" s="1"/>
  <c r="AV441" i="3" s="1"/>
  <c r="W440" i="3"/>
  <c r="AQ440" i="3" s="1"/>
  <c r="DO440" i="3"/>
  <c r="DP440" i="3"/>
  <c r="AL441" i="3"/>
  <c r="CQ440" i="3"/>
  <c r="CR440" i="3"/>
  <c r="M440" i="3" s="1"/>
  <c r="AS441" i="3" l="1"/>
  <c r="AR441" i="3"/>
  <c r="L440" i="3"/>
  <c r="E441" i="3" s="1"/>
  <c r="AN440" i="3"/>
  <c r="AO441" i="3"/>
  <c r="AM441" i="3" s="1"/>
  <c r="AK441" i="3"/>
  <c r="CT441" i="3" s="1"/>
  <c r="AT440" i="3"/>
  <c r="J441" i="3"/>
  <c r="CU441" i="3"/>
  <c r="DS441" i="3"/>
  <c r="BY441" i="3"/>
  <c r="AU441" i="3" l="1"/>
  <c r="K440" i="3"/>
  <c r="N440" i="3" s="1"/>
  <c r="I441" i="3"/>
  <c r="O441" i="3" s="1"/>
  <c r="DR441" i="3"/>
  <c r="DU441" i="3" s="1"/>
  <c r="H440" i="3"/>
  <c r="BX441" i="3"/>
  <c r="BZ441" i="3" s="1"/>
  <c r="CB441" i="3" s="1"/>
  <c r="F441" i="3"/>
  <c r="DK441" i="3" s="1"/>
  <c r="CV441" i="3"/>
  <c r="CX441" i="3" s="1"/>
  <c r="CW441" i="3"/>
  <c r="BP441" i="3"/>
  <c r="DJ441" i="3"/>
  <c r="CL441" i="3"/>
  <c r="R441" i="3"/>
  <c r="DT441" i="3"/>
  <c r="DQ441" i="3" s="1"/>
  <c r="P441" i="3"/>
  <c r="G441" i="3" l="1"/>
  <c r="CA441" i="3"/>
  <c r="BQ441" i="3"/>
  <c r="BS441" i="3" s="1"/>
  <c r="S441" i="3"/>
  <c r="U441" i="3" s="1"/>
  <c r="CM441" i="3"/>
  <c r="CO441" i="3" s="1"/>
  <c r="DV441" i="3"/>
  <c r="CC441" i="3"/>
  <c r="CD441" i="3"/>
  <c r="DM441" i="3"/>
  <c r="DL441" i="3"/>
  <c r="CZ441" i="3"/>
  <c r="CY441" i="3"/>
  <c r="BR441" i="3" l="1"/>
  <c r="BT441" i="3" s="1"/>
  <c r="CN441" i="3"/>
  <c r="CK441" i="3" s="1"/>
  <c r="CP441" i="3" s="1"/>
  <c r="T441" i="3"/>
  <c r="Q441" i="3" s="1"/>
  <c r="DW441" i="3"/>
  <c r="DX441" i="3"/>
  <c r="DI441" i="3"/>
  <c r="DN441" i="3" s="1"/>
  <c r="BV441" i="3"/>
  <c r="BU441" i="3"/>
  <c r="V441" i="3" l="1"/>
  <c r="DO441" i="3"/>
  <c r="DP441" i="3"/>
  <c r="CR441" i="3"/>
  <c r="CQ441" i="3"/>
  <c r="AL442" i="3"/>
  <c r="X441" i="3" l="1"/>
  <c r="AP442" i="3" s="1"/>
  <c r="W441" i="3"/>
  <c r="AR442" i="3" s="1"/>
  <c r="AS442" i="3"/>
  <c r="AQ441" i="3"/>
  <c r="AT441" i="3" s="1"/>
  <c r="M441" i="3"/>
  <c r="J442" i="3" s="1"/>
  <c r="L441" i="3"/>
  <c r="E442" i="3" s="1"/>
  <c r="AN441" i="3"/>
  <c r="AK442" i="3"/>
  <c r="BX442" i="3" s="1"/>
  <c r="AO442" i="3"/>
  <c r="AM442" i="3" s="1"/>
  <c r="CU442" i="3"/>
  <c r="DS442" i="3"/>
  <c r="BY442" i="3"/>
  <c r="AV442" i="3"/>
  <c r="H441" i="3" l="1"/>
  <c r="F442" i="3"/>
  <c r="CM442" i="3" s="1"/>
  <c r="K441" i="3"/>
  <c r="N441" i="3" s="1"/>
  <c r="I442" i="3"/>
  <c r="O442" i="3" s="1"/>
  <c r="CT442" i="3"/>
  <c r="CV442" i="3" s="1"/>
  <c r="CX442" i="3" s="1"/>
  <c r="DR442" i="3"/>
  <c r="DT442" i="3" s="1"/>
  <c r="DQ442" i="3" s="1"/>
  <c r="AU442" i="3"/>
  <c r="DU442" i="3"/>
  <c r="DJ442" i="3"/>
  <c r="BP442" i="3"/>
  <c r="CL442" i="3"/>
  <c r="R442" i="3"/>
  <c r="CA442" i="3"/>
  <c r="BZ442" i="3"/>
  <c r="CB442" i="3" s="1"/>
  <c r="CW442" i="3"/>
  <c r="P442" i="3"/>
  <c r="S442" i="3" l="1"/>
  <c r="DK442" i="3"/>
  <c r="BQ442" i="3"/>
  <c r="BR442" i="3" s="1"/>
  <c r="BT442" i="3" s="1"/>
  <c r="G442" i="3"/>
  <c r="DV442" i="3"/>
  <c r="T442" i="3"/>
  <c r="Q442" i="3" s="1"/>
  <c r="U442" i="3"/>
  <c r="CN442" i="3"/>
  <c r="CO442" i="3"/>
  <c r="CZ442" i="3"/>
  <c r="CY442" i="3"/>
  <c r="DM442" i="3"/>
  <c r="DL442" i="3"/>
  <c r="CD442" i="3"/>
  <c r="CC442" i="3"/>
  <c r="BS442" i="3" l="1"/>
  <c r="DW442" i="3"/>
  <c r="DX442" i="3"/>
  <c r="V442" i="3"/>
  <c r="DI442" i="3"/>
  <c r="DN442" i="3" s="1"/>
  <c r="BV442" i="3"/>
  <c r="BU442" i="3"/>
  <c r="CK442" i="3"/>
  <c r="CP442" i="3" s="1"/>
  <c r="W442" i="3" l="1"/>
  <c r="AR443" i="3" s="1"/>
  <c r="X442" i="3"/>
  <c r="AS443" i="3" s="1"/>
  <c r="DO442" i="3"/>
  <c r="DP442" i="3"/>
  <c r="CQ442" i="3"/>
  <c r="CR442" i="3"/>
  <c r="AK443" i="3"/>
  <c r="M442" i="3" l="1"/>
  <c r="AO443" i="3"/>
  <c r="AQ442" i="3"/>
  <c r="AT442" i="3" s="1"/>
  <c r="L442" i="3"/>
  <c r="I443" i="3" s="1"/>
  <c r="AL443" i="3"/>
  <c r="DS443" i="3" s="1"/>
  <c r="AP443" i="3"/>
  <c r="AV443" i="3" s="1"/>
  <c r="AN442" i="3"/>
  <c r="DR443" i="3"/>
  <c r="CT443" i="3"/>
  <c r="BX443" i="3"/>
  <c r="J443" i="3"/>
  <c r="P443" i="3" s="1"/>
  <c r="F443" i="3"/>
  <c r="AM443" i="3" l="1"/>
  <c r="AU443" i="3"/>
  <c r="H442" i="3"/>
  <c r="E443" i="3"/>
  <c r="BP443" i="3" s="1"/>
  <c r="K442" i="3"/>
  <c r="N442" i="3" s="1"/>
  <c r="CU443" i="3"/>
  <c r="CV443" i="3" s="1"/>
  <c r="CX443" i="3" s="1"/>
  <c r="BY443" i="3"/>
  <c r="CA443" i="3" s="1"/>
  <c r="DU443" i="3"/>
  <c r="DK443" i="3"/>
  <c r="CM443" i="3"/>
  <c r="BQ443" i="3"/>
  <c r="S443" i="3"/>
  <c r="O443" i="3"/>
  <c r="G443" i="3"/>
  <c r="DT443" i="3"/>
  <c r="DQ443" i="3" s="1"/>
  <c r="R443" i="3" l="1"/>
  <c r="DJ443" i="3"/>
  <c r="DL443" i="3" s="1"/>
  <c r="CL443" i="3"/>
  <c r="CN443" i="3" s="1"/>
  <c r="CW443" i="3"/>
  <c r="CY443" i="3" s="1"/>
  <c r="BZ443" i="3"/>
  <c r="DV443" i="3"/>
  <c r="U443" i="3"/>
  <c r="T443" i="3"/>
  <c r="Q443" i="3" s="1"/>
  <c r="BS443" i="3"/>
  <c r="BR443" i="3"/>
  <c r="BT443" i="3" s="1"/>
  <c r="CB443" i="3" l="1"/>
  <c r="CD443" i="3" s="1"/>
  <c r="CO443" i="3"/>
  <c r="DM443" i="3"/>
  <c r="CZ443" i="3"/>
  <c r="CC443" i="3"/>
  <c r="DX443" i="3"/>
  <c r="DW443" i="3"/>
  <c r="V443" i="3"/>
  <c r="DI443" i="3"/>
  <c r="DN443" i="3" s="1"/>
  <c r="BU443" i="3"/>
  <c r="BV443" i="3"/>
  <c r="CK443" i="3"/>
  <c r="CP443" i="3" s="1"/>
  <c r="W443" i="3" l="1"/>
  <c r="AR444" i="3" s="1"/>
  <c r="X443" i="3"/>
  <c r="AP444" i="3" s="1"/>
  <c r="DO443" i="3"/>
  <c r="DP443" i="3"/>
  <c r="CR443" i="3"/>
  <c r="CQ443" i="3"/>
  <c r="M443" i="3" l="1"/>
  <c r="AS444" i="3"/>
  <c r="AK444" i="3"/>
  <c r="CT444" i="3" s="1"/>
  <c r="AQ443" i="3"/>
  <c r="AT443" i="3" s="1"/>
  <c r="AO444" i="3"/>
  <c r="AU444" i="3" s="1"/>
  <c r="L443" i="3"/>
  <c r="H443" i="3" s="1"/>
  <c r="AN443" i="3"/>
  <c r="AL444" i="3"/>
  <c r="BY444" i="3" s="1"/>
  <c r="J444" i="3"/>
  <c r="F444" i="3"/>
  <c r="AV444" i="3"/>
  <c r="DR444" i="3" l="1"/>
  <c r="E444" i="3"/>
  <c r="R444" i="3" s="1"/>
  <c r="BX444" i="3"/>
  <c r="CA444" i="3" s="1"/>
  <c r="AM444" i="3"/>
  <c r="K443" i="3"/>
  <c r="N443" i="3" s="1"/>
  <c r="I444" i="3"/>
  <c r="G444" i="3" s="1"/>
  <c r="DS444" i="3"/>
  <c r="DU444" i="3" s="1"/>
  <c r="CU444" i="3"/>
  <c r="CV444" i="3" s="1"/>
  <c r="CX444" i="3" s="1"/>
  <c r="CM444" i="3"/>
  <c r="DK444" i="3"/>
  <c r="BQ444" i="3"/>
  <c r="S444" i="3"/>
  <c r="P444" i="3"/>
  <c r="BP444" i="3" l="1"/>
  <c r="DJ444" i="3"/>
  <c r="DM444" i="3" s="1"/>
  <c r="CL444" i="3"/>
  <c r="CN444" i="3" s="1"/>
  <c r="DT444" i="3"/>
  <c r="DQ444" i="3" s="1"/>
  <c r="DV444" i="3" s="1"/>
  <c r="BZ444" i="3"/>
  <c r="CW444" i="3"/>
  <c r="CY444" i="3" s="1"/>
  <c r="O444" i="3"/>
  <c r="BS444" i="3"/>
  <c r="BR444" i="3"/>
  <c r="BT444" i="3" s="1"/>
  <c r="U444" i="3"/>
  <c r="T444" i="3"/>
  <c r="Q444" i="3" s="1"/>
  <c r="DL444" i="3"/>
  <c r="CB444" i="3" l="1"/>
  <c r="CC444" i="3" s="1"/>
  <c r="CO444" i="3"/>
  <c r="CZ444" i="3"/>
  <c r="CD444" i="3"/>
  <c r="DW444" i="3"/>
  <c r="DX444" i="3"/>
  <c r="V444" i="3"/>
  <c r="DI444" i="3"/>
  <c r="DN444" i="3" s="1"/>
  <c r="CK444" i="3"/>
  <c r="CP444" i="3" s="1"/>
  <c r="BV444" i="3"/>
  <c r="BU444" i="3"/>
  <c r="X444" i="3" l="1"/>
  <c r="AL445" i="3" s="1"/>
  <c r="W444" i="3"/>
  <c r="AQ444" i="3" s="1"/>
  <c r="DP444" i="3"/>
  <c r="DO444" i="3"/>
  <c r="CR444" i="3"/>
  <c r="M444" i="3" s="1"/>
  <c r="CQ444" i="3"/>
  <c r="L444" i="3" l="1"/>
  <c r="I445" i="3" s="1"/>
  <c r="AS445" i="3"/>
  <c r="AR445" i="3"/>
  <c r="AP445" i="3"/>
  <c r="AV445" i="3" s="1"/>
  <c r="K444" i="3"/>
  <c r="AK445" i="3"/>
  <c r="DR445" i="3" s="1"/>
  <c r="AO445" i="3"/>
  <c r="AM445" i="3" s="1"/>
  <c r="AN444" i="3"/>
  <c r="AT444" i="3"/>
  <c r="J445" i="3"/>
  <c r="F445" i="3"/>
  <c r="DS445" i="3"/>
  <c r="CU445" i="3"/>
  <c r="BY445" i="3"/>
  <c r="H444" i="3"/>
  <c r="N444" i="3"/>
  <c r="E445" i="3"/>
  <c r="CT445" i="3" l="1"/>
  <c r="CW445" i="3" s="1"/>
  <c r="BX445" i="3"/>
  <c r="BZ445" i="3" s="1"/>
  <c r="CB445" i="3" s="1"/>
  <c r="AU445" i="3"/>
  <c r="CL445" i="3"/>
  <c r="DJ445" i="3"/>
  <c r="BP445" i="3"/>
  <c r="R445" i="3"/>
  <c r="P445" i="3"/>
  <c r="DU445" i="3"/>
  <c r="DT445" i="3"/>
  <c r="DQ445" i="3" s="1"/>
  <c r="BQ445" i="3"/>
  <c r="CM445" i="3"/>
  <c r="DK445" i="3"/>
  <c r="S445" i="3"/>
  <c r="O445" i="3"/>
  <c r="G445" i="3"/>
  <c r="CA445" i="3" l="1"/>
  <c r="CV445" i="3"/>
  <c r="CX445" i="3" s="1"/>
  <c r="CY445" i="3" s="1"/>
  <c r="DV445" i="3"/>
  <c r="U445" i="3"/>
  <c r="T445" i="3"/>
  <c r="Q445" i="3" s="1"/>
  <c r="CD445" i="3"/>
  <c r="CC445" i="3"/>
  <c r="BR445" i="3"/>
  <c r="BT445" i="3" s="1"/>
  <c r="BS445" i="3"/>
  <c r="DL445" i="3"/>
  <c r="DM445" i="3"/>
  <c r="CN445" i="3"/>
  <c r="CO445" i="3"/>
  <c r="CZ445" i="3" l="1"/>
  <c r="DW445" i="3"/>
  <c r="DX445" i="3"/>
  <c r="V445" i="3"/>
  <c r="DI445" i="3"/>
  <c r="DN445" i="3" s="1"/>
  <c r="BU445" i="3"/>
  <c r="BV445" i="3"/>
  <c r="CK445" i="3"/>
  <c r="CP445" i="3" s="1"/>
  <c r="W445" i="3" l="1"/>
  <c r="X445" i="3"/>
  <c r="AS446" i="3" s="1"/>
  <c r="DO445" i="3"/>
  <c r="DP445" i="3"/>
  <c r="CQ445" i="3"/>
  <c r="CR445" i="3"/>
  <c r="M445" i="3" l="1"/>
  <c r="AQ445" i="3"/>
  <c r="AR446" i="3"/>
  <c r="L445" i="3"/>
  <c r="H445" i="3" s="1"/>
  <c r="AO446" i="3"/>
  <c r="AU446" i="3" s="1"/>
  <c r="AT445" i="3"/>
  <c r="AK446" i="3"/>
  <c r="BX446" i="3" s="1"/>
  <c r="AL446" i="3"/>
  <c r="BY446" i="3" s="1"/>
  <c r="AP446" i="3"/>
  <c r="AN445" i="3"/>
  <c r="F446" i="3"/>
  <c r="J446" i="3"/>
  <c r="E446" i="3"/>
  <c r="AM446" i="3" l="1"/>
  <c r="K445" i="3"/>
  <c r="N445" i="3" s="1"/>
  <c r="I446" i="3"/>
  <c r="DS446" i="3"/>
  <c r="AV446" i="3"/>
  <c r="CT446" i="3"/>
  <c r="CU446" i="3"/>
  <c r="DR446" i="3"/>
  <c r="DU446" i="3" s="1"/>
  <c r="BZ446" i="3"/>
  <c r="CB446" i="3" s="1"/>
  <c r="CA446" i="3"/>
  <c r="DK446" i="3"/>
  <c r="BQ446" i="3"/>
  <c r="CM446" i="3"/>
  <c r="S446" i="3"/>
  <c r="DJ446" i="3"/>
  <c r="BP446" i="3"/>
  <c r="CL446" i="3"/>
  <c r="R446" i="3"/>
  <c r="O446" i="3"/>
  <c r="G446" i="3"/>
  <c r="P446" i="3"/>
  <c r="CW446" i="3" l="1"/>
  <c r="CV446" i="3"/>
  <c r="CX446" i="3" s="1"/>
  <c r="CY446" i="3" s="1"/>
  <c r="DT446" i="3"/>
  <c r="DQ446" i="3" s="1"/>
  <c r="DV446" i="3" s="1"/>
  <c r="DM446" i="3"/>
  <c r="DL446" i="3"/>
  <c r="U446" i="3"/>
  <c r="T446" i="3"/>
  <c r="Q446" i="3" s="1"/>
  <c r="CN446" i="3"/>
  <c r="CO446" i="3"/>
  <c r="BS446" i="3"/>
  <c r="BR446" i="3"/>
  <c r="BT446" i="3" s="1"/>
  <c r="CC446" i="3"/>
  <c r="CD446" i="3"/>
  <c r="CZ446" i="3" l="1"/>
  <c r="DX446" i="3"/>
  <c r="DW446" i="3"/>
  <c r="V446" i="3"/>
  <c r="DI446" i="3"/>
  <c r="DN446" i="3" s="1"/>
  <c r="BV446" i="3"/>
  <c r="BU446" i="3"/>
  <c r="CK446" i="3"/>
  <c r="CP446" i="3" s="1"/>
  <c r="X446" i="3" l="1"/>
  <c r="AL447" i="3" s="1"/>
  <c r="W446" i="3"/>
  <c r="AR447" i="3" s="1"/>
  <c r="DP446" i="3"/>
  <c r="DO446" i="3"/>
  <c r="CQ446" i="3"/>
  <c r="CR446" i="3"/>
  <c r="M446" i="3" l="1"/>
  <c r="AS447" i="3"/>
  <c r="AP447" i="3"/>
  <c r="AQ446" i="3"/>
  <c r="AT446" i="3" s="1"/>
  <c r="L446" i="3"/>
  <c r="E447" i="3" s="1"/>
  <c r="AN446" i="3"/>
  <c r="AO447" i="3"/>
  <c r="AU447" i="3" s="1"/>
  <c r="AK447" i="3"/>
  <c r="BX447" i="3" s="1"/>
  <c r="J447" i="3"/>
  <c r="F447" i="3"/>
  <c r="AV447" i="3"/>
  <c r="BY447" i="3"/>
  <c r="CU447" i="3"/>
  <c r="DS447" i="3"/>
  <c r="H446" i="3"/>
  <c r="K446" i="3" l="1"/>
  <c r="N446" i="3" s="1"/>
  <c r="I447" i="3"/>
  <c r="G447" i="3" s="1"/>
  <c r="AM447" i="3"/>
  <c r="DR447" i="3"/>
  <c r="DT447" i="3" s="1"/>
  <c r="DQ447" i="3" s="1"/>
  <c r="CT447" i="3"/>
  <c r="CW447" i="3" s="1"/>
  <c r="DU447" i="3"/>
  <c r="BP447" i="3"/>
  <c r="DJ447" i="3"/>
  <c r="CL447" i="3"/>
  <c r="R447" i="3"/>
  <c r="O447" i="3"/>
  <c r="BQ447" i="3"/>
  <c r="DK447" i="3"/>
  <c r="CM447" i="3"/>
  <c r="S447" i="3"/>
  <c r="BZ447" i="3"/>
  <c r="CB447" i="3" s="1"/>
  <c r="CA447" i="3"/>
  <c r="P447" i="3"/>
  <c r="CV447" i="3" l="1"/>
  <c r="CX447" i="3" s="1"/>
  <c r="CZ447" i="3" s="1"/>
  <c r="DV447" i="3"/>
  <c r="CC447" i="3"/>
  <c r="T447" i="3"/>
  <c r="Q447" i="3" s="1"/>
  <c r="U447" i="3"/>
  <c r="CD447" i="3"/>
  <c r="CN447" i="3"/>
  <c r="CO447" i="3"/>
  <c r="CY447" i="3"/>
  <c r="DM447" i="3"/>
  <c r="DL447" i="3"/>
  <c r="BS447" i="3"/>
  <c r="BR447" i="3"/>
  <c r="BT447" i="3" s="1"/>
  <c r="DW447" i="3" l="1"/>
  <c r="DX447" i="3"/>
  <c r="V447" i="3"/>
  <c r="DI447" i="3"/>
  <c r="DN447" i="3" s="1"/>
  <c r="CK447" i="3"/>
  <c r="CP447" i="3" s="1"/>
  <c r="BV447" i="3"/>
  <c r="BU447" i="3"/>
  <c r="X447" i="3" l="1"/>
  <c r="AL448" i="3" s="1"/>
  <c r="W447" i="3"/>
  <c r="AQ447" i="3" s="1"/>
  <c r="DP447" i="3"/>
  <c r="DO447" i="3"/>
  <c r="CQ447" i="3"/>
  <c r="CR447" i="3"/>
  <c r="M447" i="3" s="1"/>
  <c r="AS448" i="3" l="1"/>
  <c r="AR448" i="3"/>
  <c r="L447" i="3"/>
  <c r="H447" i="3" s="1"/>
  <c r="AP448" i="3"/>
  <c r="AV448" i="3" s="1"/>
  <c r="AN447" i="3"/>
  <c r="AT447" i="3"/>
  <c r="AK448" i="3"/>
  <c r="BX448" i="3" s="1"/>
  <c r="AO448" i="3"/>
  <c r="AU448" i="3" s="1"/>
  <c r="J448" i="3"/>
  <c r="F448" i="3"/>
  <c r="BY448" i="3"/>
  <c r="CU448" i="3"/>
  <c r="DS448" i="3"/>
  <c r="E448" i="3" l="1"/>
  <c r="K447" i="3"/>
  <c r="N447" i="3" s="1"/>
  <c r="I448" i="3"/>
  <c r="DR448" i="3"/>
  <c r="DT448" i="3" s="1"/>
  <c r="DQ448" i="3" s="1"/>
  <c r="CT448" i="3"/>
  <c r="CW448" i="3" s="1"/>
  <c r="CA448" i="3"/>
  <c r="AM448" i="3"/>
  <c r="DU448" i="3"/>
  <c r="BP448" i="3"/>
  <c r="DJ448" i="3"/>
  <c r="CL448" i="3"/>
  <c r="R448" i="3"/>
  <c r="O448" i="3"/>
  <c r="G448" i="3"/>
  <c r="BZ448" i="3"/>
  <c r="CB448" i="3" s="1"/>
  <c r="CM448" i="3"/>
  <c r="DK448" i="3"/>
  <c r="BQ448" i="3"/>
  <c r="S448" i="3"/>
  <c r="P448" i="3"/>
  <c r="CV448" i="3" l="1"/>
  <c r="CX448" i="3" s="1"/>
  <c r="CY448" i="3" s="1"/>
  <c r="T448" i="3"/>
  <c r="Q448" i="3" s="1"/>
  <c r="DV448" i="3"/>
  <c r="DX448" i="3" s="1"/>
  <c r="U448" i="3"/>
  <c r="CN448" i="3"/>
  <c r="CO448" i="3"/>
  <c r="DM448" i="3"/>
  <c r="DL448" i="3"/>
  <c r="CZ448" i="3"/>
  <c r="CD448" i="3"/>
  <c r="CC448" i="3"/>
  <c r="BR448" i="3"/>
  <c r="BT448" i="3" s="1"/>
  <c r="BS448" i="3"/>
  <c r="V448" i="3" l="1"/>
  <c r="DW448" i="3"/>
  <c r="DI448" i="3"/>
  <c r="DN448" i="3" s="1"/>
  <c r="CK448" i="3"/>
  <c r="CP448" i="3" s="1"/>
  <c r="BU448" i="3"/>
  <c r="BV448" i="3"/>
  <c r="X448" i="3" l="1"/>
  <c r="AS449" i="3" s="1"/>
  <c r="W448" i="3"/>
  <c r="AQ448" i="3" s="1"/>
  <c r="AT448" i="3" s="1"/>
  <c r="DO448" i="3"/>
  <c r="DP448" i="3"/>
  <c r="CQ448" i="3"/>
  <c r="L448" i="3" s="1"/>
  <c r="I449" i="3" s="1"/>
  <c r="CR448" i="3"/>
  <c r="AN448" i="3"/>
  <c r="AK449" i="3"/>
  <c r="AO449" i="3"/>
  <c r="AP449" i="3"/>
  <c r="AL449" i="3"/>
  <c r="M448" i="3" l="1"/>
  <c r="AR449" i="3"/>
  <c r="K448" i="3"/>
  <c r="CT449" i="3"/>
  <c r="DR449" i="3"/>
  <c r="BX449" i="3"/>
  <c r="N448" i="3"/>
  <c r="H448" i="3"/>
  <c r="E449" i="3"/>
  <c r="J449" i="3"/>
  <c r="F449" i="3"/>
  <c r="AU449" i="3"/>
  <c r="AM449" i="3"/>
  <c r="CU449" i="3"/>
  <c r="DS449" i="3"/>
  <c r="BY449" i="3"/>
  <c r="AV449" i="3"/>
  <c r="O449" i="3" l="1"/>
  <c r="G449" i="3"/>
  <c r="DJ449" i="3"/>
  <c r="BP449" i="3"/>
  <c r="CL449" i="3"/>
  <c r="R449" i="3"/>
  <c r="BZ449" i="3"/>
  <c r="CB449" i="3" s="1"/>
  <c r="CA449" i="3"/>
  <c r="CM449" i="3"/>
  <c r="DK449" i="3"/>
  <c r="BQ449" i="3"/>
  <c r="S449" i="3"/>
  <c r="DT449" i="3"/>
  <c r="DQ449" i="3" s="1"/>
  <c r="DU449" i="3"/>
  <c r="P449" i="3"/>
  <c r="CV449" i="3"/>
  <c r="CX449" i="3" s="1"/>
  <c r="CW449" i="3"/>
  <c r="DV449" i="3" l="1"/>
  <c r="T449" i="3"/>
  <c r="Q449" i="3" s="1"/>
  <c r="U449" i="3"/>
  <c r="CO449" i="3"/>
  <c r="CN449" i="3"/>
  <c r="BR449" i="3"/>
  <c r="BT449" i="3" s="1"/>
  <c r="BS449" i="3"/>
  <c r="CZ449" i="3"/>
  <c r="CY449" i="3"/>
  <c r="DL449" i="3"/>
  <c r="DM449" i="3"/>
  <c r="CD449" i="3"/>
  <c r="CC449" i="3"/>
  <c r="DX449" i="3" l="1"/>
  <c r="DW449" i="3"/>
  <c r="V449" i="3"/>
  <c r="DI449" i="3"/>
  <c r="DN449" i="3" s="1"/>
  <c r="BV449" i="3"/>
  <c r="BU449" i="3"/>
  <c r="CK449" i="3"/>
  <c r="CP449" i="3" s="1"/>
  <c r="X449" i="3" l="1"/>
  <c r="AL450" i="3" s="1"/>
  <c r="W449" i="3"/>
  <c r="AR450" i="3" s="1"/>
  <c r="DP449" i="3"/>
  <c r="DO449" i="3"/>
  <c r="CR449" i="3"/>
  <c r="CQ449" i="3"/>
  <c r="M449" i="3" l="1"/>
  <c r="AS450" i="3"/>
  <c r="AQ449" i="3"/>
  <c r="L449" i="3"/>
  <c r="E450" i="3" s="1"/>
  <c r="AO450" i="3"/>
  <c r="AU450" i="3" s="1"/>
  <c r="AP450" i="3"/>
  <c r="AT449" i="3"/>
  <c r="AN449" i="3"/>
  <c r="AK450" i="3"/>
  <c r="CT450" i="3" s="1"/>
  <c r="BY450" i="3"/>
  <c r="CU450" i="3"/>
  <c r="DS450" i="3"/>
  <c r="J450" i="3"/>
  <c r="F450" i="3"/>
  <c r="AM450" i="3" l="1"/>
  <c r="AV450" i="3"/>
  <c r="K449" i="3"/>
  <c r="N449" i="3" s="1"/>
  <c r="I450" i="3"/>
  <c r="O450" i="3" s="1"/>
  <c r="H449" i="3"/>
  <c r="BX450" i="3"/>
  <c r="CA450" i="3" s="1"/>
  <c r="DR450" i="3"/>
  <c r="DT450" i="3" s="1"/>
  <c r="DQ450" i="3" s="1"/>
  <c r="P450" i="3"/>
  <c r="DJ450" i="3"/>
  <c r="BP450" i="3"/>
  <c r="CL450" i="3"/>
  <c r="R450" i="3"/>
  <c r="CM450" i="3"/>
  <c r="DK450" i="3"/>
  <c r="BQ450" i="3"/>
  <c r="S450" i="3"/>
  <c r="CV450" i="3"/>
  <c r="CX450" i="3" s="1"/>
  <c r="CW450" i="3"/>
  <c r="BZ450" i="3" l="1"/>
  <c r="CB450" i="3" s="1"/>
  <c r="G450" i="3"/>
  <c r="DU450" i="3"/>
  <c r="DV450" i="3"/>
  <c r="U450" i="3"/>
  <c r="T450" i="3"/>
  <c r="Q450" i="3" s="1"/>
  <c r="CO450" i="3"/>
  <c r="CN450" i="3"/>
  <c r="CZ450" i="3"/>
  <c r="CY450" i="3"/>
  <c r="BS450" i="3"/>
  <c r="BR450" i="3"/>
  <c r="BT450" i="3" s="1"/>
  <c r="DM450" i="3"/>
  <c r="DL450" i="3"/>
  <c r="CD450" i="3"/>
  <c r="CC450" i="3"/>
  <c r="DX450" i="3" l="1"/>
  <c r="DW450" i="3"/>
  <c r="V450" i="3"/>
  <c r="DI450" i="3"/>
  <c r="DN450" i="3" s="1"/>
  <c r="BV450" i="3"/>
  <c r="BU450" i="3"/>
  <c r="CK450" i="3"/>
  <c r="CP450" i="3" s="1"/>
  <c r="W450" i="3" l="1"/>
  <c r="AR451" i="3" s="1"/>
  <c r="X450" i="3"/>
  <c r="AN450" i="3" s="1"/>
  <c r="DP450" i="3"/>
  <c r="DO450" i="3"/>
  <c r="CR450" i="3"/>
  <c r="M450" i="3" s="1"/>
  <c r="CQ450" i="3"/>
  <c r="L450" i="3" s="1"/>
  <c r="I451" i="3" s="1"/>
  <c r="AO451" i="3"/>
  <c r="AU451" i="3" s="1"/>
  <c r="AS451" i="3" l="1"/>
  <c r="AK451" i="3"/>
  <c r="CT451" i="3" s="1"/>
  <c r="AQ450" i="3"/>
  <c r="AT450" i="3" s="1"/>
  <c r="K450" i="3"/>
  <c r="N450" i="3" s="1"/>
  <c r="AL451" i="3"/>
  <c r="CU451" i="3" s="1"/>
  <c r="AP451" i="3"/>
  <c r="AM451" i="3" s="1"/>
  <c r="DR451" i="3"/>
  <c r="J451" i="3"/>
  <c r="F451" i="3"/>
  <c r="H450" i="3"/>
  <c r="E451" i="3"/>
  <c r="BX451" i="3" l="1"/>
  <c r="BY451" i="3"/>
  <c r="DS451" i="3"/>
  <c r="DT451" i="3" s="1"/>
  <c r="DQ451" i="3" s="1"/>
  <c r="AV451" i="3"/>
  <c r="DK451" i="3"/>
  <c r="BQ451" i="3"/>
  <c r="CM451" i="3"/>
  <c r="S451" i="3"/>
  <c r="P451" i="3"/>
  <c r="BP451" i="3"/>
  <c r="DJ451" i="3"/>
  <c r="CL451" i="3"/>
  <c r="CW451" i="3"/>
  <c r="CV451" i="3"/>
  <c r="CX451" i="3" s="1"/>
  <c r="O451" i="3"/>
  <c r="G451" i="3"/>
  <c r="R451" i="3"/>
  <c r="BZ451" i="3" l="1"/>
  <c r="CB451" i="3" s="1"/>
  <c r="CA451" i="3"/>
  <c r="DU451" i="3"/>
  <c r="DV451" i="3"/>
  <c r="CC451" i="3"/>
  <c r="CD451" i="3"/>
  <c r="CO451" i="3"/>
  <c r="CN451" i="3"/>
  <c r="DL451" i="3"/>
  <c r="DM451" i="3"/>
  <c r="CY451" i="3"/>
  <c r="CZ451" i="3"/>
  <c r="BR451" i="3"/>
  <c r="BT451" i="3" s="1"/>
  <c r="BS451" i="3"/>
  <c r="U451" i="3"/>
  <c r="T451" i="3"/>
  <c r="Q451" i="3" s="1"/>
  <c r="DX451" i="3" l="1"/>
  <c r="DW451" i="3"/>
  <c r="V451" i="3"/>
  <c r="DI451" i="3"/>
  <c r="DN451" i="3" s="1"/>
  <c r="CK451" i="3"/>
  <c r="CP451" i="3" s="1"/>
  <c r="BU451" i="3"/>
  <c r="BV451" i="3"/>
  <c r="W451" i="3" l="1"/>
  <c r="AR452" i="3" s="1"/>
  <c r="X451" i="3"/>
  <c r="AL452" i="3" s="1"/>
  <c r="DP451" i="3"/>
  <c r="DO451" i="3"/>
  <c r="CR451" i="3"/>
  <c r="M451" i="3" s="1"/>
  <c r="CQ451" i="3"/>
  <c r="L451" i="3" s="1"/>
  <c r="I452" i="3" s="1"/>
  <c r="AO452" i="3"/>
  <c r="AS452" i="3" l="1"/>
  <c r="AK452" i="3"/>
  <c r="BX452" i="3" s="1"/>
  <c r="AQ451" i="3"/>
  <c r="K451" i="3"/>
  <c r="N451" i="3" s="1"/>
  <c r="AN451" i="3"/>
  <c r="AP452" i="3"/>
  <c r="AM452" i="3" s="1"/>
  <c r="AT451" i="3"/>
  <c r="H451" i="3"/>
  <c r="E452" i="3"/>
  <c r="AU452" i="3"/>
  <c r="BY452" i="3"/>
  <c r="CU452" i="3"/>
  <c r="DS452" i="3"/>
  <c r="F452" i="3"/>
  <c r="J452" i="3"/>
  <c r="CT452" i="3" l="1"/>
  <c r="CW452" i="3" s="1"/>
  <c r="DR452" i="3"/>
  <c r="AV452" i="3"/>
  <c r="BZ452" i="3"/>
  <c r="CB452" i="3" s="1"/>
  <c r="DT452" i="3"/>
  <c r="DQ452" i="3" s="1"/>
  <c r="P452" i="3"/>
  <c r="DK452" i="3"/>
  <c r="BQ452" i="3"/>
  <c r="CM452" i="3"/>
  <c r="S452" i="3"/>
  <c r="O452" i="3"/>
  <c r="G452" i="3"/>
  <c r="BP452" i="3"/>
  <c r="CL452" i="3"/>
  <c r="DJ452" i="3"/>
  <c r="R452" i="3"/>
  <c r="CA452" i="3"/>
  <c r="DU452" i="3"/>
  <c r="CV452" i="3" l="1"/>
  <c r="CX452" i="3" s="1"/>
  <c r="CY452" i="3" s="1"/>
  <c r="CD452" i="3"/>
  <c r="DV452" i="3"/>
  <c r="T452" i="3"/>
  <c r="Q452" i="3" s="1"/>
  <c r="U452" i="3"/>
  <c r="DM452" i="3"/>
  <c r="DL452" i="3"/>
  <c r="BS452" i="3"/>
  <c r="BR452" i="3"/>
  <c r="BT452" i="3" s="1"/>
  <c r="CO452" i="3"/>
  <c r="CN452" i="3"/>
  <c r="CC452" i="3"/>
  <c r="CZ452" i="3" l="1"/>
  <c r="DW452" i="3"/>
  <c r="DX452" i="3"/>
  <c r="V452" i="3"/>
  <c r="DI452" i="3"/>
  <c r="DN452" i="3" s="1"/>
  <c r="CK452" i="3"/>
  <c r="CP452" i="3" s="1"/>
  <c r="BU452" i="3"/>
  <c r="BV452" i="3"/>
  <c r="W452" i="3" l="1"/>
  <c r="X452" i="3"/>
  <c r="AS453" i="3" s="1"/>
  <c r="DO452" i="3"/>
  <c r="DP452" i="3"/>
  <c r="CQ452" i="3"/>
  <c r="CR452" i="3"/>
  <c r="M452" i="3" l="1"/>
  <c r="AQ452" i="3"/>
  <c r="AT452" i="3" s="1"/>
  <c r="AR453" i="3"/>
  <c r="L452" i="3"/>
  <c r="H452" i="3" s="1"/>
  <c r="AP453" i="3"/>
  <c r="AV453" i="3" s="1"/>
  <c r="AL453" i="3"/>
  <c r="CU453" i="3" s="1"/>
  <c r="AN452" i="3"/>
  <c r="AK453" i="3"/>
  <c r="AO453" i="3"/>
  <c r="F453" i="3"/>
  <c r="J453" i="3"/>
  <c r="E453" i="3" l="1"/>
  <c r="DJ453" i="3" s="1"/>
  <c r="DS453" i="3"/>
  <c r="K452" i="3"/>
  <c r="N452" i="3" s="1"/>
  <c r="I453" i="3"/>
  <c r="O453" i="3" s="1"/>
  <c r="BY453" i="3"/>
  <c r="CT453" i="3"/>
  <c r="DR453" i="3"/>
  <c r="BX453" i="3"/>
  <c r="AM453" i="3"/>
  <c r="AU453" i="3"/>
  <c r="P453" i="3"/>
  <c r="BQ453" i="3"/>
  <c r="CM453" i="3"/>
  <c r="DK453" i="3"/>
  <c r="S453" i="3"/>
  <c r="R453" i="3" l="1"/>
  <c r="BP453" i="3"/>
  <c r="CL453" i="3"/>
  <c r="G453" i="3"/>
  <c r="BZ453" i="3"/>
  <c r="CB453" i="3" s="1"/>
  <c r="CA453" i="3"/>
  <c r="DT453" i="3"/>
  <c r="DQ453" i="3" s="1"/>
  <c r="DU453" i="3"/>
  <c r="CV453" i="3"/>
  <c r="CX453" i="3" s="1"/>
  <c r="CW453" i="3"/>
  <c r="BS453" i="3"/>
  <c r="BR453" i="3"/>
  <c r="BT453" i="3" s="1"/>
  <c r="CN453" i="3"/>
  <c r="CO453" i="3"/>
  <c r="U453" i="3"/>
  <c r="T453" i="3"/>
  <c r="Q453" i="3" s="1"/>
  <c r="DL453" i="3"/>
  <c r="DM453" i="3"/>
  <c r="DV453" i="3" l="1"/>
  <c r="V453" i="3"/>
  <c r="CY453" i="3"/>
  <c r="CZ453" i="3"/>
  <c r="CC453" i="3"/>
  <c r="CD453" i="3"/>
  <c r="DI453" i="3"/>
  <c r="DN453" i="3" s="1"/>
  <c r="CK453" i="3"/>
  <c r="CP453" i="3" s="1"/>
  <c r="BU453" i="3"/>
  <c r="BV453" i="3"/>
  <c r="DX453" i="3" l="1"/>
  <c r="DW453" i="3"/>
  <c r="X453" i="3"/>
  <c r="W453" i="3"/>
  <c r="DP453" i="3"/>
  <c r="DO453" i="3"/>
  <c r="CR453" i="3"/>
  <c r="CQ453" i="3"/>
  <c r="M453" i="3" l="1"/>
  <c r="AS454" i="3"/>
  <c r="AR454" i="3"/>
  <c r="L453" i="3"/>
  <c r="E454" i="3" s="1"/>
  <c r="AP454" i="3"/>
  <c r="AV454" i="3" s="1"/>
  <c r="J454" i="3"/>
  <c r="F454" i="3"/>
  <c r="H453" i="3"/>
  <c r="AQ453" i="3" l="1"/>
  <c r="K453" i="3"/>
  <c r="N453" i="3" s="1"/>
  <c r="I454" i="3"/>
  <c r="G454" i="3" s="1"/>
  <c r="AT453" i="3"/>
  <c r="AK454" i="3"/>
  <c r="BX454" i="3" s="1"/>
  <c r="AN453" i="3"/>
  <c r="AL454" i="3"/>
  <c r="S454" i="3" s="1"/>
  <c r="AO454" i="3"/>
  <c r="AM454" i="3" s="1"/>
  <c r="CM454" i="3"/>
  <c r="BQ454" i="3"/>
  <c r="DK454" i="3"/>
  <c r="P454" i="3"/>
  <c r="DJ454" i="3"/>
  <c r="CL454" i="3"/>
  <c r="BP454" i="3"/>
  <c r="O454" i="3" l="1"/>
  <c r="DR454" i="3"/>
  <c r="CT454" i="3"/>
  <c r="R454" i="3"/>
  <c r="U454" i="3" s="1"/>
  <c r="AU454" i="3"/>
  <c r="BY454" i="3"/>
  <c r="DS454" i="3"/>
  <c r="DU454" i="3" s="1"/>
  <c r="CU454" i="3"/>
  <c r="CW454" i="3" s="1"/>
  <c r="BS454" i="3"/>
  <c r="BR454" i="3"/>
  <c r="BT454" i="3" s="1"/>
  <c r="CN454" i="3"/>
  <c r="CO454" i="3"/>
  <c r="DL454" i="3"/>
  <c r="DM454" i="3"/>
  <c r="CV454" i="3" l="1"/>
  <c r="CX454" i="3" s="1"/>
  <c r="CY454" i="3" s="1"/>
  <c r="T454" i="3"/>
  <c r="Q454" i="3" s="1"/>
  <c r="DT454" i="3"/>
  <c r="DQ454" i="3" s="1"/>
  <c r="DV454" i="3" s="1"/>
  <c r="DW454" i="3" s="1"/>
  <c r="BZ454" i="3"/>
  <c r="CB454" i="3" s="1"/>
  <c r="CA454" i="3"/>
  <c r="DI454" i="3"/>
  <c r="DN454" i="3" s="1"/>
  <c r="BV454" i="3"/>
  <c r="BU454" i="3"/>
  <c r="CK454" i="3"/>
  <c r="CP454" i="3" s="1"/>
  <c r="CZ454" i="3" l="1"/>
  <c r="DX454" i="3"/>
  <c r="V454" i="3"/>
  <c r="CC454" i="3"/>
  <c r="CD454" i="3"/>
  <c r="DP454" i="3"/>
  <c r="DO454" i="3"/>
  <c r="CR454" i="3"/>
  <c r="M454" i="3" s="1"/>
  <c r="CQ454" i="3"/>
  <c r="X454" i="3" l="1"/>
  <c r="AS455" i="3" s="1"/>
  <c r="W454" i="3"/>
  <c r="AR455" i="3" s="1"/>
  <c r="AQ454" i="3"/>
  <c r="AT454" i="3" s="1"/>
  <c r="L454" i="3"/>
  <c r="H454" i="3" s="1"/>
  <c r="AN454" i="3"/>
  <c r="AK455" i="3"/>
  <c r="DR455" i="3" s="1"/>
  <c r="AO455" i="3"/>
  <c r="AU455" i="3" s="1"/>
  <c r="AP455" i="3"/>
  <c r="AL455" i="3"/>
  <c r="DS455" i="3" s="1"/>
  <c r="E455" i="3" l="1"/>
  <c r="AM455" i="3"/>
  <c r="BX455" i="3"/>
  <c r="CT455" i="3"/>
  <c r="AV455" i="3"/>
  <c r="K454" i="3"/>
  <c r="N454" i="3" s="1"/>
  <c r="I455" i="3"/>
  <c r="O455" i="3" s="1"/>
  <c r="J455" i="3"/>
  <c r="P455" i="3" s="1"/>
  <c r="F455" i="3"/>
  <c r="BQ455" i="3" s="1"/>
  <c r="BY455" i="3"/>
  <c r="CU455" i="3"/>
  <c r="DU455" i="3"/>
  <c r="DT455" i="3"/>
  <c r="DQ455" i="3" s="1"/>
  <c r="DJ455" i="3"/>
  <c r="CL455" i="3"/>
  <c r="BP455" i="3"/>
  <c r="R455" i="3"/>
  <c r="BZ455" i="3" l="1"/>
  <c r="CB455" i="3" s="1"/>
  <c r="CW455" i="3"/>
  <c r="G455" i="3"/>
  <c r="DK455" i="3"/>
  <c r="DM455" i="3" s="1"/>
  <c r="CM455" i="3"/>
  <c r="CO455" i="3" s="1"/>
  <c r="CA455" i="3"/>
  <c r="S455" i="3"/>
  <c r="T455" i="3" s="1"/>
  <c r="Q455" i="3" s="1"/>
  <c r="CV455" i="3"/>
  <c r="CX455" i="3" s="1"/>
  <c r="CY455" i="3" s="1"/>
  <c r="DV455" i="3"/>
  <c r="BS455" i="3"/>
  <c r="BR455" i="3"/>
  <c r="BT455" i="3" s="1"/>
  <c r="DL455" i="3" l="1"/>
  <c r="DI455" i="3" s="1"/>
  <c r="DN455" i="3" s="1"/>
  <c r="CC455" i="3"/>
  <c r="U455" i="3"/>
  <c r="CD455" i="3"/>
  <c r="CN455" i="3"/>
  <c r="CK455" i="3" s="1"/>
  <c r="CP455" i="3" s="1"/>
  <c r="CZ455" i="3"/>
  <c r="DX455" i="3"/>
  <c r="DW455" i="3"/>
  <c r="V455" i="3"/>
  <c r="BU455" i="3"/>
  <c r="BV455" i="3"/>
  <c r="W455" i="3" l="1"/>
  <c r="AR456" i="3" s="1"/>
  <c r="X455" i="3"/>
  <c r="AS456" i="3" s="1"/>
  <c r="DP455" i="3"/>
  <c r="DO455" i="3"/>
  <c r="CR455" i="3"/>
  <c r="CQ455" i="3"/>
  <c r="AO456" i="3"/>
  <c r="M455" i="3" l="1"/>
  <c r="AK456" i="3"/>
  <c r="AQ455" i="3"/>
  <c r="AT455" i="3" s="1"/>
  <c r="L455" i="3"/>
  <c r="H455" i="3" s="1"/>
  <c r="AL456" i="3"/>
  <c r="CU456" i="3" s="1"/>
  <c r="AP456" i="3"/>
  <c r="AV456" i="3" s="1"/>
  <c r="AN455" i="3"/>
  <c r="AU456" i="3"/>
  <c r="J456" i="3"/>
  <c r="F456" i="3"/>
  <c r="BX456" i="3"/>
  <c r="DR456" i="3"/>
  <c r="CT456" i="3"/>
  <c r="E456" i="3" l="1"/>
  <c r="K455" i="3"/>
  <c r="N455" i="3" s="1"/>
  <c r="I456" i="3"/>
  <c r="O456" i="3" s="1"/>
  <c r="AM456" i="3"/>
  <c r="BY456" i="3"/>
  <c r="BZ456" i="3" s="1"/>
  <c r="CB456" i="3" s="1"/>
  <c r="DS456" i="3"/>
  <c r="DT456" i="3" s="1"/>
  <c r="DQ456" i="3" s="1"/>
  <c r="CV456" i="3"/>
  <c r="CX456" i="3" s="1"/>
  <c r="CW456" i="3"/>
  <c r="CM456" i="3"/>
  <c r="BQ456" i="3"/>
  <c r="DK456" i="3"/>
  <c r="S456" i="3"/>
  <c r="CL456" i="3"/>
  <c r="BP456" i="3"/>
  <c r="DJ456" i="3"/>
  <c r="R456" i="3"/>
  <c r="P456" i="3"/>
  <c r="CA456" i="3" l="1"/>
  <c r="CD456" i="3" s="1"/>
  <c r="G456" i="3"/>
  <c r="DU456" i="3"/>
  <c r="DV456" i="3"/>
  <c r="BR456" i="3"/>
  <c r="BT456" i="3" s="1"/>
  <c r="BS456" i="3"/>
  <c r="U456" i="3"/>
  <c r="T456" i="3"/>
  <c r="Q456" i="3" s="1"/>
  <c r="DM456" i="3"/>
  <c r="DL456" i="3"/>
  <c r="CN456" i="3"/>
  <c r="CO456" i="3"/>
  <c r="CC456" i="3"/>
  <c r="CY456" i="3"/>
  <c r="CZ456" i="3"/>
  <c r="DX456" i="3" l="1"/>
  <c r="DW456" i="3"/>
  <c r="V456" i="3"/>
  <c r="DI456" i="3"/>
  <c r="DN456" i="3" s="1"/>
  <c r="BV456" i="3"/>
  <c r="BU456" i="3"/>
  <c r="CK456" i="3"/>
  <c r="CP456" i="3" s="1"/>
  <c r="W456" i="3" l="1"/>
  <c r="AR457" i="3" s="1"/>
  <c r="X456" i="3"/>
  <c r="AS457" i="3" s="1"/>
  <c r="DP456" i="3"/>
  <c r="DO456" i="3"/>
  <c r="CR456" i="3"/>
  <c r="M456" i="3" s="1"/>
  <c r="CQ456" i="3"/>
  <c r="L456" i="3" l="1"/>
  <c r="I457" i="3" s="1"/>
  <c r="AQ456" i="3"/>
  <c r="AT456" i="3" s="1"/>
  <c r="K456" i="3"/>
  <c r="N456" i="3" s="1"/>
  <c r="AK457" i="3"/>
  <c r="BX457" i="3" s="1"/>
  <c r="AO457" i="3"/>
  <c r="AU457" i="3" s="1"/>
  <c r="AN456" i="3"/>
  <c r="AL457" i="3"/>
  <c r="CU457" i="3" s="1"/>
  <c r="AP457" i="3"/>
  <c r="AV457" i="3" s="1"/>
  <c r="H456" i="3"/>
  <c r="E457" i="3"/>
  <c r="J457" i="3"/>
  <c r="F457" i="3"/>
  <c r="CT457" i="3"/>
  <c r="DR457" i="3" l="1"/>
  <c r="DS457" i="3"/>
  <c r="DU457" i="3" s="1"/>
  <c r="BY457" i="3"/>
  <c r="CA457" i="3" s="1"/>
  <c r="AM457" i="3"/>
  <c r="BP457" i="3"/>
  <c r="CL457" i="3"/>
  <c r="DJ457" i="3"/>
  <c r="R457" i="3"/>
  <c r="CW457" i="3"/>
  <c r="CV457" i="3"/>
  <c r="CX457" i="3" s="1"/>
  <c r="O457" i="3"/>
  <c r="G457" i="3"/>
  <c r="P457" i="3"/>
  <c r="BQ457" i="3"/>
  <c r="CM457" i="3"/>
  <c r="DK457" i="3"/>
  <c r="S457" i="3"/>
  <c r="BZ457" i="3" l="1"/>
  <c r="CB457" i="3" s="1"/>
  <c r="DT457" i="3"/>
  <c r="DQ457" i="3" s="1"/>
  <c r="DV457" i="3" s="1"/>
  <c r="CY457" i="3"/>
  <c r="CZ457" i="3"/>
  <c r="T457" i="3"/>
  <c r="Q457" i="3" s="1"/>
  <c r="U457" i="3"/>
  <c r="DL457" i="3"/>
  <c r="DM457" i="3"/>
  <c r="CO457" i="3"/>
  <c r="CN457" i="3"/>
  <c r="CC457" i="3"/>
  <c r="CD457" i="3"/>
  <c r="BS457" i="3"/>
  <c r="BR457" i="3"/>
  <c r="BT457" i="3" s="1"/>
  <c r="DX457" i="3" l="1"/>
  <c r="DW457" i="3"/>
  <c r="V457" i="3"/>
  <c r="DI457" i="3"/>
  <c r="DN457" i="3" s="1"/>
  <c r="BU457" i="3"/>
  <c r="BV457" i="3"/>
  <c r="CK457" i="3"/>
  <c r="CP457" i="3" s="1"/>
  <c r="X457" i="3" l="1"/>
  <c r="AP458" i="3" s="1"/>
  <c r="W457" i="3"/>
  <c r="DO457" i="3"/>
  <c r="DP457" i="3"/>
  <c r="AL458" i="3"/>
  <c r="CQ457" i="3"/>
  <c r="L457" i="3" s="1"/>
  <c r="I458" i="3" s="1"/>
  <c r="CR457" i="3"/>
  <c r="M457" i="3" s="1"/>
  <c r="AS458" i="3" l="1"/>
  <c r="AQ457" i="3"/>
  <c r="AR458" i="3"/>
  <c r="K457" i="3"/>
  <c r="N457" i="3" s="1"/>
  <c r="AT457" i="3"/>
  <c r="AO458" i="3"/>
  <c r="AM458" i="3" s="1"/>
  <c r="AN457" i="3"/>
  <c r="AK458" i="3"/>
  <c r="CT458" i="3" s="1"/>
  <c r="F458" i="3"/>
  <c r="J458" i="3"/>
  <c r="H457" i="3"/>
  <c r="E458" i="3"/>
  <c r="DS458" i="3"/>
  <c r="CU458" i="3"/>
  <c r="BY458" i="3"/>
  <c r="AU458" i="3"/>
  <c r="AV458" i="3"/>
  <c r="DR458" i="3" l="1"/>
  <c r="DU458" i="3" s="1"/>
  <c r="BX458" i="3"/>
  <c r="BZ458" i="3" s="1"/>
  <c r="CB458" i="3" s="1"/>
  <c r="CV458" i="3"/>
  <c r="CX458" i="3" s="1"/>
  <c r="CW458" i="3"/>
  <c r="O458" i="3"/>
  <c r="G458" i="3"/>
  <c r="P458" i="3"/>
  <c r="DJ458" i="3"/>
  <c r="BP458" i="3"/>
  <c r="CL458" i="3"/>
  <c r="R458" i="3"/>
  <c r="BQ458" i="3"/>
  <c r="CM458" i="3"/>
  <c r="DK458" i="3"/>
  <c r="S458" i="3"/>
  <c r="DT458" i="3" l="1"/>
  <c r="DQ458" i="3" s="1"/>
  <c r="DV458" i="3" s="1"/>
  <c r="CA458" i="3"/>
  <c r="CC458" i="3" s="1"/>
  <c r="CO458" i="3"/>
  <c r="CN458" i="3"/>
  <c r="BR458" i="3"/>
  <c r="BT458" i="3" s="1"/>
  <c r="BS458" i="3"/>
  <c r="CZ458" i="3"/>
  <c r="CY458" i="3"/>
  <c r="U458" i="3"/>
  <c r="T458" i="3"/>
  <c r="Q458" i="3" s="1"/>
  <c r="DL458" i="3"/>
  <c r="DM458" i="3"/>
  <c r="CD458" i="3" l="1"/>
  <c r="DW458" i="3"/>
  <c r="DX458" i="3"/>
  <c r="V458" i="3"/>
  <c r="DI458" i="3"/>
  <c r="DN458" i="3" s="1"/>
  <c r="CK458" i="3"/>
  <c r="CP458" i="3" s="1"/>
  <c r="BU458" i="3"/>
  <c r="BV458" i="3"/>
  <c r="X458" i="3" l="1"/>
  <c r="AP459" i="3" s="1"/>
  <c r="W458" i="3"/>
  <c r="AR459" i="3" s="1"/>
  <c r="DP458" i="3"/>
  <c r="DO458" i="3"/>
  <c r="CQ458" i="3"/>
  <c r="CR458" i="3"/>
  <c r="M458" i="3" s="1"/>
  <c r="L458" i="3" l="1"/>
  <c r="I459" i="3" s="1"/>
  <c r="AS459" i="3"/>
  <c r="AL459" i="3"/>
  <c r="CU459" i="3" s="1"/>
  <c r="AQ458" i="3"/>
  <c r="AT458" i="3" s="1"/>
  <c r="K458" i="3"/>
  <c r="N458" i="3" s="1"/>
  <c r="AN458" i="3"/>
  <c r="AK459" i="3"/>
  <c r="CT459" i="3" s="1"/>
  <c r="AO459" i="3"/>
  <c r="AM459" i="3" s="1"/>
  <c r="AV459" i="3"/>
  <c r="J459" i="3"/>
  <c r="F459" i="3"/>
  <c r="H458" i="3"/>
  <c r="E459" i="3"/>
  <c r="BY459" i="3" l="1"/>
  <c r="DS459" i="3"/>
  <c r="DR459" i="3"/>
  <c r="AU459" i="3"/>
  <c r="BX459" i="3"/>
  <c r="CW459" i="3"/>
  <c r="CM459" i="3"/>
  <c r="BQ459" i="3"/>
  <c r="DK459" i="3"/>
  <c r="S459" i="3"/>
  <c r="BP459" i="3"/>
  <c r="CL459" i="3"/>
  <c r="DJ459" i="3"/>
  <c r="R459" i="3"/>
  <c r="BZ459" i="3"/>
  <c r="CB459" i="3" s="1"/>
  <c r="CA459" i="3"/>
  <c r="O459" i="3"/>
  <c r="G459" i="3"/>
  <c r="CV459" i="3"/>
  <c r="CX459" i="3" s="1"/>
  <c r="P459" i="3"/>
  <c r="DU459" i="3"/>
  <c r="DT459" i="3"/>
  <c r="DQ459" i="3" s="1"/>
  <c r="DV459" i="3" l="1"/>
  <c r="CO459" i="3"/>
  <c r="CN459" i="3"/>
  <c r="DL459" i="3"/>
  <c r="DM459" i="3"/>
  <c r="BR459" i="3"/>
  <c r="BT459" i="3" s="1"/>
  <c r="BS459" i="3"/>
  <c r="CZ459" i="3"/>
  <c r="CY459" i="3"/>
  <c r="CC459" i="3"/>
  <c r="CD459" i="3"/>
  <c r="U459" i="3"/>
  <c r="T459" i="3"/>
  <c r="Q459" i="3" s="1"/>
  <c r="DX459" i="3" l="1"/>
  <c r="DW459" i="3"/>
  <c r="V459" i="3"/>
  <c r="DI459" i="3"/>
  <c r="DN459" i="3" s="1"/>
  <c r="BU459" i="3"/>
  <c r="BV459" i="3"/>
  <c r="CK459" i="3"/>
  <c r="CP459" i="3" s="1"/>
  <c r="W459" i="3" l="1"/>
  <c r="AR460" i="3" s="1"/>
  <c r="X459" i="3"/>
  <c r="AS460" i="3" s="1"/>
  <c r="DO459" i="3"/>
  <c r="DP459" i="3"/>
  <c r="CQ459" i="3"/>
  <c r="CR459" i="3"/>
  <c r="M459" i="3" l="1"/>
  <c r="AQ459" i="3"/>
  <c r="L459" i="3"/>
  <c r="E460" i="3" s="1"/>
  <c r="AO460" i="3"/>
  <c r="AU460" i="3" s="1"/>
  <c r="AK460" i="3"/>
  <c r="BX460" i="3" s="1"/>
  <c r="AT459" i="3"/>
  <c r="AP460" i="3"/>
  <c r="AV460" i="3" s="1"/>
  <c r="AL460" i="3"/>
  <c r="CU460" i="3" s="1"/>
  <c r="AN459" i="3"/>
  <c r="J460" i="3"/>
  <c r="K459" i="3" l="1"/>
  <c r="N459" i="3" s="1"/>
  <c r="I460" i="3"/>
  <c r="G460" i="3" s="1"/>
  <c r="DR460" i="3"/>
  <c r="CT460" i="3"/>
  <c r="CV460" i="3" s="1"/>
  <c r="CX460" i="3" s="1"/>
  <c r="AM460" i="3"/>
  <c r="H459" i="3"/>
  <c r="BY460" i="3"/>
  <c r="BZ460" i="3" s="1"/>
  <c r="CB460" i="3" s="1"/>
  <c r="DS460" i="3"/>
  <c r="F460" i="3"/>
  <c r="S460" i="3" s="1"/>
  <c r="BP460" i="3"/>
  <c r="CL460" i="3"/>
  <c r="DJ460" i="3"/>
  <c r="R460" i="3"/>
  <c r="CW460" i="3"/>
  <c r="O460" i="3"/>
  <c r="P460" i="3"/>
  <c r="DU460" i="3" l="1"/>
  <c r="CA460" i="3"/>
  <c r="CC460" i="3" s="1"/>
  <c r="DT460" i="3"/>
  <c r="DQ460" i="3" s="1"/>
  <c r="DV460" i="3" s="1"/>
  <c r="CM460" i="3"/>
  <c r="CO460" i="3" s="1"/>
  <c r="BQ460" i="3"/>
  <c r="BR460" i="3" s="1"/>
  <c r="BT460" i="3" s="1"/>
  <c r="DK460" i="3"/>
  <c r="DL460" i="3" s="1"/>
  <c r="T460" i="3"/>
  <c r="Q460" i="3" s="1"/>
  <c r="CY460" i="3"/>
  <c r="U460" i="3"/>
  <c r="CZ460" i="3"/>
  <c r="CD460" i="3" l="1"/>
  <c r="V460" i="3"/>
  <c r="CN460" i="3"/>
  <c r="CK460" i="3" s="1"/>
  <c r="CP460" i="3" s="1"/>
  <c r="BS460" i="3"/>
  <c r="BU460" i="3" s="1"/>
  <c r="DM460" i="3"/>
  <c r="DW460" i="3"/>
  <c r="DX460" i="3"/>
  <c r="DI460" i="3"/>
  <c r="DN460" i="3" s="1"/>
  <c r="X460" i="3" l="1"/>
  <c r="AS461" i="3" s="1"/>
  <c r="W460" i="3"/>
  <c r="AR461" i="3" s="1"/>
  <c r="AQ460" i="3"/>
  <c r="AT460" i="3" s="1"/>
  <c r="BV460" i="3"/>
  <c r="DO460" i="3"/>
  <c r="DP460" i="3"/>
  <c r="CQ460" i="3"/>
  <c r="CR460" i="3"/>
  <c r="AL461" i="3"/>
  <c r="AO461" i="3"/>
  <c r="AK461" i="3"/>
  <c r="M460" i="3" l="1"/>
  <c r="L460" i="3"/>
  <c r="I461" i="3" s="1"/>
  <c r="AN460" i="3"/>
  <c r="AP461" i="3"/>
  <c r="K460" i="3"/>
  <c r="N460" i="3" s="1"/>
  <c r="J461" i="3"/>
  <c r="F461" i="3"/>
  <c r="S461" i="3" s="1"/>
  <c r="AV461" i="3"/>
  <c r="BY461" i="3"/>
  <c r="DS461" i="3"/>
  <c r="CU461" i="3"/>
  <c r="H460" i="3"/>
  <c r="E461" i="3"/>
  <c r="AU461" i="3"/>
  <c r="AM461" i="3"/>
  <c r="BX461" i="3"/>
  <c r="DR461" i="3"/>
  <c r="CT461" i="3"/>
  <c r="DJ461" i="3" l="1"/>
  <c r="BP461" i="3"/>
  <c r="CL461" i="3"/>
  <c r="R461" i="3"/>
  <c r="O461" i="3"/>
  <c r="G461" i="3"/>
  <c r="BZ461" i="3"/>
  <c r="CB461" i="3" s="1"/>
  <c r="CA461" i="3"/>
  <c r="CM461" i="3"/>
  <c r="BQ461" i="3"/>
  <c r="DK461" i="3"/>
  <c r="CV461" i="3"/>
  <c r="CX461" i="3" s="1"/>
  <c r="CW461" i="3"/>
  <c r="DT461" i="3"/>
  <c r="DQ461" i="3" s="1"/>
  <c r="DU461" i="3"/>
  <c r="P461" i="3"/>
  <c r="DV461" i="3" l="1"/>
  <c r="CY461" i="3"/>
  <c r="CZ461" i="3"/>
  <c r="CO461" i="3"/>
  <c r="CN461" i="3"/>
  <c r="BS461" i="3"/>
  <c r="BR461" i="3"/>
  <c r="BT461" i="3" s="1"/>
  <c r="T461" i="3"/>
  <c r="Q461" i="3" s="1"/>
  <c r="U461" i="3"/>
  <c r="CC461" i="3"/>
  <c r="CD461" i="3"/>
  <c r="DM461" i="3"/>
  <c r="DL461" i="3"/>
  <c r="DX461" i="3" l="1"/>
  <c r="DW461" i="3"/>
  <c r="V461" i="3"/>
  <c r="DI461" i="3"/>
  <c r="DN461" i="3" s="1"/>
  <c r="BV461" i="3"/>
  <c r="BU461" i="3"/>
  <c r="CK461" i="3"/>
  <c r="CP461" i="3" s="1"/>
  <c r="X461" i="3" l="1"/>
  <c r="AP462" i="3" s="1"/>
  <c r="AV462" i="3" s="1"/>
  <c r="W461" i="3"/>
  <c r="AQ461" i="3" s="1"/>
  <c r="DP461" i="3"/>
  <c r="DO461" i="3"/>
  <c r="CQ461" i="3"/>
  <c r="CR461" i="3"/>
  <c r="M461" i="3" s="1"/>
  <c r="AS462" i="3" l="1"/>
  <c r="AR462" i="3"/>
  <c r="AL462" i="3"/>
  <c r="DS462" i="3" s="1"/>
  <c r="L461" i="3"/>
  <c r="E462" i="3" s="1"/>
  <c r="AK462" i="3"/>
  <c r="BX462" i="3" s="1"/>
  <c r="AN461" i="3"/>
  <c r="AT461" i="3"/>
  <c r="AO462" i="3"/>
  <c r="AM462" i="3" s="1"/>
  <c r="J462" i="3"/>
  <c r="F462" i="3"/>
  <c r="BY462" i="3" l="1"/>
  <c r="CU462" i="3"/>
  <c r="DR462" i="3"/>
  <c r="CT462" i="3"/>
  <c r="CW462" i="3" s="1"/>
  <c r="K461" i="3"/>
  <c r="N461" i="3" s="1"/>
  <c r="I462" i="3"/>
  <c r="O462" i="3" s="1"/>
  <c r="H461" i="3"/>
  <c r="AU462" i="3"/>
  <c r="BZ462" i="3"/>
  <c r="CB462" i="3" s="1"/>
  <c r="BP462" i="3"/>
  <c r="CL462" i="3"/>
  <c r="DJ462" i="3"/>
  <c r="R462" i="3"/>
  <c r="DT462" i="3"/>
  <c r="DQ462" i="3" s="1"/>
  <c r="DU462" i="3"/>
  <c r="P462" i="3"/>
  <c r="CA462" i="3"/>
  <c r="CM462" i="3"/>
  <c r="DK462" i="3"/>
  <c r="BQ462" i="3"/>
  <c r="S462" i="3"/>
  <c r="G462" i="3" l="1"/>
  <c r="CV462" i="3"/>
  <c r="CX462" i="3" s="1"/>
  <c r="CY462" i="3" s="1"/>
  <c r="CD462" i="3"/>
  <c r="DV462" i="3"/>
  <c r="CC462" i="3"/>
  <c r="T462" i="3"/>
  <c r="Q462" i="3" s="1"/>
  <c r="U462" i="3"/>
  <c r="CZ462" i="3"/>
  <c r="DM462" i="3"/>
  <c r="DL462" i="3"/>
  <c r="CO462" i="3"/>
  <c r="CN462" i="3"/>
  <c r="BS462" i="3"/>
  <c r="BR462" i="3"/>
  <c r="BT462" i="3" s="1"/>
  <c r="DX462" i="3" l="1"/>
  <c r="DW462" i="3"/>
  <c r="V462" i="3"/>
  <c r="DI462" i="3"/>
  <c r="DN462" i="3" s="1"/>
  <c r="CK462" i="3"/>
  <c r="CP462" i="3" s="1"/>
  <c r="BV462" i="3"/>
  <c r="BU462" i="3"/>
  <c r="W462" i="3" l="1"/>
  <c r="AR463" i="3" s="1"/>
  <c r="X462" i="3"/>
  <c r="AS463" i="3" s="1"/>
  <c r="DO462" i="3"/>
  <c r="DP462" i="3"/>
  <c r="CR462" i="3"/>
  <c r="CQ462" i="3"/>
  <c r="AQ462" i="3" l="1"/>
  <c r="M462" i="3"/>
  <c r="L462" i="3"/>
  <c r="E463" i="3" s="1"/>
  <c r="AO463" i="3"/>
  <c r="AU463" i="3" s="1"/>
  <c r="AK463" i="3"/>
  <c r="DR463" i="3" s="1"/>
  <c r="AT462" i="3"/>
  <c r="AL463" i="3"/>
  <c r="CU463" i="3" s="1"/>
  <c r="AP463" i="3"/>
  <c r="AN462" i="3"/>
  <c r="AM463" i="3" l="1"/>
  <c r="K462" i="3"/>
  <c r="N462" i="3" s="1"/>
  <c r="I463" i="3"/>
  <c r="O463" i="3" s="1"/>
  <c r="H462" i="3"/>
  <c r="J463" i="3"/>
  <c r="BX463" i="3"/>
  <c r="CT463" i="3"/>
  <c r="CW463" i="3" s="1"/>
  <c r="F463" i="3"/>
  <c r="DK463" i="3" s="1"/>
  <c r="AV463" i="3"/>
  <c r="DS463" i="3"/>
  <c r="DT463" i="3" s="1"/>
  <c r="DQ463" i="3" s="1"/>
  <c r="BY463" i="3"/>
  <c r="DJ463" i="3"/>
  <c r="CL463" i="3"/>
  <c r="BP463" i="3"/>
  <c r="R463" i="3"/>
  <c r="G463" i="3" l="1"/>
  <c r="P463" i="3"/>
  <c r="BZ463" i="3"/>
  <c r="CB463" i="3" s="1"/>
  <c r="CV463" i="3"/>
  <c r="CX463" i="3" s="1"/>
  <c r="CY463" i="3" s="1"/>
  <c r="S463" i="3"/>
  <c r="U463" i="3" s="1"/>
  <c r="BQ463" i="3"/>
  <c r="BR463" i="3" s="1"/>
  <c r="BT463" i="3" s="1"/>
  <c r="CM463" i="3"/>
  <c r="CN463" i="3" s="1"/>
  <c r="DU463" i="3"/>
  <c r="CA463" i="3"/>
  <c r="DV463" i="3"/>
  <c r="DL463" i="3"/>
  <c r="DM463" i="3"/>
  <c r="T463" i="3" l="1"/>
  <c r="Q463" i="3" s="1"/>
  <c r="V463" i="3" s="1"/>
  <c r="CD463" i="3"/>
  <c r="CZ463" i="3"/>
  <c r="BS463" i="3"/>
  <c r="BV463" i="3" s="1"/>
  <c r="CO463" i="3"/>
  <c r="CC463" i="3"/>
  <c r="DX463" i="3"/>
  <c r="DW463" i="3"/>
  <c r="DI463" i="3"/>
  <c r="DN463" i="3" s="1"/>
  <c r="CK463" i="3"/>
  <c r="CP463" i="3" s="1"/>
  <c r="BU463" i="3" l="1"/>
  <c r="X463" i="3"/>
  <c r="AL464" i="3" s="1"/>
  <c r="W463" i="3"/>
  <c r="AQ463" i="3" s="1"/>
  <c r="DO463" i="3"/>
  <c r="DP463" i="3"/>
  <c r="CR463" i="3"/>
  <c r="CQ463" i="3"/>
  <c r="AP464" i="3"/>
  <c r="M463" i="3" l="1"/>
  <c r="AS464" i="3"/>
  <c r="AR464" i="3"/>
  <c r="L463" i="3"/>
  <c r="E464" i="3" s="1"/>
  <c r="AT463" i="3"/>
  <c r="AK464" i="3"/>
  <c r="BX464" i="3" s="1"/>
  <c r="AO464" i="3"/>
  <c r="AM464" i="3" s="1"/>
  <c r="AN463" i="3"/>
  <c r="AV464" i="3"/>
  <c r="J464" i="3"/>
  <c r="F464" i="3"/>
  <c r="BY464" i="3"/>
  <c r="CU464" i="3"/>
  <c r="DS464" i="3"/>
  <c r="K463" i="3" l="1"/>
  <c r="N463" i="3" s="1"/>
  <c r="I464" i="3"/>
  <c r="O464" i="3" s="1"/>
  <c r="AU464" i="3"/>
  <c r="H463" i="3"/>
  <c r="CT464" i="3"/>
  <c r="CV464" i="3" s="1"/>
  <c r="CX464" i="3" s="1"/>
  <c r="DR464" i="3"/>
  <c r="DU464" i="3" s="1"/>
  <c r="BZ464" i="3"/>
  <c r="CB464" i="3" s="1"/>
  <c r="CW464" i="3"/>
  <c r="DK464" i="3"/>
  <c r="BQ464" i="3"/>
  <c r="CM464" i="3"/>
  <c r="S464" i="3"/>
  <c r="CA464" i="3"/>
  <c r="BP464" i="3"/>
  <c r="DJ464" i="3"/>
  <c r="CL464" i="3"/>
  <c r="R464" i="3"/>
  <c r="P464" i="3"/>
  <c r="G464" i="3" l="1"/>
  <c r="DT464" i="3"/>
  <c r="DQ464" i="3" s="1"/>
  <c r="DV464" i="3" s="1"/>
  <c r="CC464" i="3"/>
  <c r="CD464" i="3"/>
  <c r="U464" i="3"/>
  <c r="CZ464" i="3"/>
  <c r="CY464" i="3"/>
  <c r="T464" i="3"/>
  <c r="Q464" i="3" s="1"/>
  <c r="CN464" i="3"/>
  <c r="CO464" i="3"/>
  <c r="DL464" i="3"/>
  <c r="DM464" i="3"/>
  <c r="BR464" i="3"/>
  <c r="BT464" i="3" s="1"/>
  <c r="BS464" i="3"/>
  <c r="DW464" i="3" l="1"/>
  <c r="DX464" i="3"/>
  <c r="V464" i="3"/>
  <c r="DI464" i="3"/>
  <c r="DN464" i="3" s="1"/>
  <c r="BU464" i="3"/>
  <c r="BV464" i="3"/>
  <c r="CK464" i="3"/>
  <c r="CP464" i="3" s="1"/>
  <c r="W464" i="3" l="1"/>
  <c r="AR465" i="3" s="1"/>
  <c r="X464" i="3"/>
  <c r="AS465" i="3" s="1"/>
  <c r="DP464" i="3"/>
  <c r="DO464" i="3"/>
  <c r="CQ464" i="3"/>
  <c r="CR464" i="3"/>
  <c r="M464" i="3" s="1"/>
  <c r="L464" i="3" l="1"/>
  <c r="I465" i="3" s="1"/>
  <c r="AQ464" i="3"/>
  <c r="AT464" i="3" s="1"/>
  <c r="K464" i="3"/>
  <c r="N464" i="3" s="1"/>
  <c r="AK465" i="3"/>
  <c r="BX465" i="3" s="1"/>
  <c r="AO465" i="3"/>
  <c r="AN464" i="3"/>
  <c r="AP465" i="3"/>
  <c r="AV465" i="3" s="1"/>
  <c r="AL465" i="3"/>
  <c r="DS465" i="3" s="1"/>
  <c r="J465" i="3"/>
  <c r="F465" i="3"/>
  <c r="H464" i="3"/>
  <c r="E465" i="3"/>
  <c r="DR465" i="3" l="1"/>
  <c r="DT465" i="3" s="1"/>
  <c r="DQ465" i="3" s="1"/>
  <c r="CT465" i="3"/>
  <c r="AM465" i="3"/>
  <c r="AU465" i="3"/>
  <c r="CU465" i="3"/>
  <c r="BY465" i="3"/>
  <c r="CA465" i="3" s="1"/>
  <c r="O465" i="3"/>
  <c r="G465" i="3"/>
  <c r="DK465" i="3"/>
  <c r="BQ465" i="3"/>
  <c r="CM465" i="3"/>
  <c r="S465" i="3"/>
  <c r="DJ465" i="3"/>
  <c r="BP465" i="3"/>
  <c r="CL465" i="3"/>
  <c r="R465" i="3"/>
  <c r="P465" i="3"/>
  <c r="CV465" i="3" l="1"/>
  <c r="CX465" i="3" s="1"/>
  <c r="DU465" i="3"/>
  <c r="CW465" i="3"/>
  <c r="BZ465" i="3"/>
  <c r="DV465" i="3"/>
  <c r="BS465" i="3"/>
  <c r="BR465" i="3"/>
  <c r="BT465" i="3" s="1"/>
  <c r="DM465" i="3"/>
  <c r="DL465" i="3"/>
  <c r="T465" i="3"/>
  <c r="Q465" i="3" s="1"/>
  <c r="U465" i="3"/>
  <c r="CO465" i="3"/>
  <c r="CN465" i="3"/>
  <c r="CY465" i="3" l="1"/>
  <c r="CB465" i="3"/>
  <c r="CD465" i="3" s="1"/>
  <c r="CZ465" i="3"/>
  <c r="CC465" i="3"/>
  <c r="DX465" i="3"/>
  <c r="DW465" i="3"/>
  <c r="V465" i="3"/>
  <c r="DI465" i="3"/>
  <c r="DN465" i="3" s="1"/>
  <c r="BV465" i="3"/>
  <c r="BU465" i="3"/>
  <c r="CK465" i="3"/>
  <c r="CP465" i="3" s="1"/>
  <c r="X465" i="3" l="1"/>
  <c r="W465" i="3"/>
  <c r="AR466" i="3" s="1"/>
  <c r="DP465" i="3"/>
  <c r="DO465" i="3"/>
  <c r="CR465" i="3"/>
  <c r="CQ465" i="3"/>
  <c r="AL466" i="3" l="1"/>
  <c r="DS466" i="3" s="1"/>
  <c r="AS466" i="3"/>
  <c r="AQ465" i="3"/>
  <c r="AT465" i="3" s="1"/>
  <c r="M465" i="3"/>
  <c r="J466" i="3" s="1"/>
  <c r="L465" i="3"/>
  <c r="AN465" i="3"/>
  <c r="AP466" i="3"/>
  <c r="AV466" i="3" s="1"/>
  <c r="AK466" i="3"/>
  <c r="BX466" i="3" s="1"/>
  <c r="AO466" i="3"/>
  <c r="AU466" i="3" s="1"/>
  <c r="CU466" i="3"/>
  <c r="BY466" i="3"/>
  <c r="H465" i="3" l="1"/>
  <c r="F466" i="3"/>
  <c r="E466" i="3"/>
  <c r="BP466" i="3" s="1"/>
  <c r="K465" i="3"/>
  <c r="N465" i="3" s="1"/>
  <c r="I466" i="3"/>
  <c r="G466" i="3" s="1"/>
  <c r="AM466" i="3"/>
  <c r="DR466" i="3"/>
  <c r="DU466" i="3" s="1"/>
  <c r="CT466" i="3"/>
  <c r="CV466" i="3" s="1"/>
  <c r="CX466" i="3" s="1"/>
  <c r="CA466" i="3"/>
  <c r="BZ466" i="3"/>
  <c r="CB466" i="3" s="1"/>
  <c r="DK466" i="3"/>
  <c r="BQ466" i="3"/>
  <c r="CM466" i="3"/>
  <c r="S466" i="3"/>
  <c r="P466" i="3"/>
  <c r="R466" i="3" l="1"/>
  <c r="U466" i="3" s="1"/>
  <c r="O466" i="3"/>
  <c r="DJ466" i="3"/>
  <c r="DL466" i="3" s="1"/>
  <c r="CL466" i="3"/>
  <c r="CN466" i="3" s="1"/>
  <c r="DT466" i="3"/>
  <c r="DQ466" i="3" s="1"/>
  <c r="DV466" i="3" s="1"/>
  <c r="CW466" i="3"/>
  <c r="CZ466" i="3" s="1"/>
  <c r="BR466" i="3"/>
  <c r="BT466" i="3" s="1"/>
  <c r="BS466" i="3"/>
  <c r="CD466" i="3"/>
  <c r="CC466" i="3"/>
  <c r="T466" i="3" l="1"/>
  <c r="Q466" i="3" s="1"/>
  <c r="DM466" i="3"/>
  <c r="CO466" i="3"/>
  <c r="CY466" i="3"/>
  <c r="DX466" i="3"/>
  <c r="DW466" i="3"/>
  <c r="V466" i="3"/>
  <c r="DI466" i="3"/>
  <c r="DN466" i="3" s="1"/>
  <c r="CK466" i="3"/>
  <c r="CP466" i="3" s="1"/>
  <c r="BU466" i="3"/>
  <c r="BV466" i="3"/>
  <c r="W466" i="3" l="1"/>
  <c r="AR467" i="3" s="1"/>
  <c r="X466" i="3"/>
  <c r="AP467" i="3" s="1"/>
  <c r="DO466" i="3"/>
  <c r="DP466" i="3"/>
  <c r="CQ466" i="3"/>
  <c r="CR466" i="3"/>
  <c r="L466" i="3" l="1"/>
  <c r="I467" i="3" s="1"/>
  <c r="M466" i="3"/>
  <c r="F467" i="3" s="1"/>
  <c r="AS467" i="3"/>
  <c r="AQ466" i="3"/>
  <c r="AT466" i="3" s="1"/>
  <c r="K466" i="3"/>
  <c r="N466" i="3" s="1"/>
  <c r="AO467" i="3"/>
  <c r="AM467" i="3" s="1"/>
  <c r="AK467" i="3"/>
  <c r="CT467" i="3" s="1"/>
  <c r="AN466" i="3"/>
  <c r="AL467" i="3"/>
  <c r="CU467" i="3" s="1"/>
  <c r="J467" i="3"/>
  <c r="H466" i="3"/>
  <c r="E467" i="3"/>
  <c r="AV467" i="3"/>
  <c r="AU467" i="3" l="1"/>
  <c r="DS467" i="3"/>
  <c r="BY467" i="3"/>
  <c r="DR467" i="3"/>
  <c r="BX467" i="3"/>
  <c r="BZ467" i="3" s="1"/>
  <c r="CB467" i="3" s="1"/>
  <c r="O467" i="3"/>
  <c r="G467" i="3"/>
  <c r="CW467" i="3"/>
  <c r="CV467" i="3"/>
  <c r="CX467" i="3" s="1"/>
  <c r="DJ467" i="3"/>
  <c r="BP467" i="3"/>
  <c r="CL467" i="3"/>
  <c r="R467" i="3"/>
  <c r="P467" i="3"/>
  <c r="CM467" i="3"/>
  <c r="BQ467" i="3"/>
  <c r="DK467" i="3"/>
  <c r="S467" i="3"/>
  <c r="DU467" i="3" l="1"/>
  <c r="DT467" i="3"/>
  <c r="DQ467" i="3" s="1"/>
  <c r="DV467" i="3" s="1"/>
  <c r="CA467" i="3"/>
  <c r="T467" i="3"/>
  <c r="Q467" i="3" s="1"/>
  <c r="U467" i="3"/>
  <c r="CN467" i="3"/>
  <c r="CO467" i="3"/>
  <c r="BR467" i="3"/>
  <c r="BT467" i="3" s="1"/>
  <c r="BS467" i="3"/>
  <c r="DL467" i="3"/>
  <c r="DM467" i="3"/>
  <c r="CZ467" i="3"/>
  <c r="CY467" i="3"/>
  <c r="CC467" i="3"/>
  <c r="CD467" i="3"/>
  <c r="DW467" i="3" l="1"/>
  <c r="DX467" i="3"/>
  <c r="V467" i="3"/>
  <c r="DI467" i="3"/>
  <c r="DN467" i="3" s="1"/>
  <c r="CK467" i="3"/>
  <c r="CP467" i="3" s="1"/>
  <c r="BV467" i="3"/>
  <c r="BU467" i="3"/>
  <c r="W467" i="3" l="1"/>
  <c r="AR468" i="3" s="1"/>
  <c r="X467" i="3"/>
  <c r="AS468" i="3" s="1"/>
  <c r="DO467" i="3"/>
  <c r="DP467" i="3"/>
  <c r="CQ467" i="3"/>
  <c r="CR467" i="3"/>
  <c r="AO468" i="3"/>
  <c r="AK468" i="3" l="1"/>
  <c r="AQ467" i="3"/>
  <c r="M467" i="3"/>
  <c r="L467" i="3"/>
  <c r="H467" i="3" s="1"/>
  <c r="AN467" i="3"/>
  <c r="AT467" i="3"/>
  <c r="AP468" i="3"/>
  <c r="AV468" i="3" s="1"/>
  <c r="AL468" i="3"/>
  <c r="CU468" i="3" s="1"/>
  <c r="CT468" i="3"/>
  <c r="DR468" i="3"/>
  <c r="BX468" i="3"/>
  <c r="AU468" i="3"/>
  <c r="E468" i="3"/>
  <c r="J468" i="3"/>
  <c r="F468" i="3"/>
  <c r="K467" i="3" l="1"/>
  <c r="N467" i="3" s="1"/>
  <c r="I468" i="3"/>
  <c r="DS468" i="3"/>
  <c r="DT468" i="3" s="1"/>
  <c r="DQ468" i="3" s="1"/>
  <c r="AM468" i="3"/>
  <c r="BY468" i="3"/>
  <c r="CA468" i="3" s="1"/>
  <c r="P468" i="3"/>
  <c r="O468" i="3"/>
  <c r="G468" i="3"/>
  <c r="CM468" i="3"/>
  <c r="DK468" i="3"/>
  <c r="BQ468" i="3"/>
  <c r="S468" i="3"/>
  <c r="CL468" i="3"/>
  <c r="DJ468" i="3"/>
  <c r="BP468" i="3"/>
  <c r="R468" i="3"/>
  <c r="CW468" i="3"/>
  <c r="CV468" i="3"/>
  <c r="CX468" i="3" s="1"/>
  <c r="DU468" i="3" l="1"/>
  <c r="BZ468" i="3"/>
  <c r="DV468" i="3"/>
  <c r="T468" i="3"/>
  <c r="Q468" i="3" s="1"/>
  <c r="U468" i="3"/>
  <c r="CO468" i="3"/>
  <c r="CN468" i="3"/>
  <c r="BS468" i="3"/>
  <c r="BR468" i="3"/>
  <c r="BT468" i="3" s="1"/>
  <c r="CY468" i="3"/>
  <c r="CZ468" i="3"/>
  <c r="DL468" i="3"/>
  <c r="DM468" i="3"/>
  <c r="CB468" i="3" l="1"/>
  <c r="CC468" i="3" s="1"/>
  <c r="DX468" i="3"/>
  <c r="DW468" i="3"/>
  <c r="V468" i="3"/>
  <c r="DI468" i="3"/>
  <c r="DN468" i="3" s="1"/>
  <c r="BU468" i="3"/>
  <c r="BV468" i="3"/>
  <c r="CK468" i="3"/>
  <c r="CP468" i="3" s="1"/>
  <c r="CD468" i="3" l="1"/>
  <c r="W468" i="3"/>
  <c r="AR469" i="3" s="1"/>
  <c r="X468" i="3"/>
  <c r="AS469" i="3" s="1"/>
  <c r="DP468" i="3"/>
  <c r="DO468" i="3"/>
  <c r="CR468" i="3"/>
  <c r="CQ468" i="3"/>
  <c r="AO469" i="3"/>
  <c r="L468" i="3" l="1"/>
  <c r="I469" i="3" s="1"/>
  <c r="AK469" i="3"/>
  <c r="BX469" i="3" s="1"/>
  <c r="AQ468" i="3"/>
  <c r="AT468" i="3" s="1"/>
  <c r="M468" i="3"/>
  <c r="J469" i="3" s="1"/>
  <c r="AL469" i="3"/>
  <c r="CU469" i="3" s="1"/>
  <c r="AP469" i="3"/>
  <c r="AM469" i="3" s="1"/>
  <c r="AN468" i="3"/>
  <c r="E469" i="3"/>
  <c r="AU469" i="3"/>
  <c r="CT469" i="3" l="1"/>
  <c r="CV469" i="3" s="1"/>
  <c r="CX469" i="3" s="1"/>
  <c r="H468" i="3"/>
  <c r="DR469" i="3"/>
  <c r="K468" i="3"/>
  <c r="N468" i="3" s="1"/>
  <c r="F469" i="3"/>
  <c r="BQ469" i="3" s="1"/>
  <c r="DS469" i="3"/>
  <c r="BY469" i="3"/>
  <c r="BZ469" i="3" s="1"/>
  <c r="CB469" i="3" s="1"/>
  <c r="AV469" i="3"/>
  <c r="CW469" i="3"/>
  <c r="P469" i="3"/>
  <c r="CL469" i="3"/>
  <c r="BP469" i="3"/>
  <c r="DJ469" i="3"/>
  <c r="R469" i="3"/>
  <c r="DT469" i="3"/>
  <c r="DQ469" i="3" s="1"/>
  <c r="DU469" i="3"/>
  <c r="O469" i="3"/>
  <c r="G469" i="3"/>
  <c r="CM469" i="3" l="1"/>
  <c r="DK469" i="3"/>
  <c r="S469" i="3"/>
  <c r="T469" i="3" s="1"/>
  <c r="Q469" i="3" s="1"/>
  <c r="BS469" i="3"/>
  <c r="CA469" i="3"/>
  <c r="CD469" i="3" s="1"/>
  <c r="DL469" i="3"/>
  <c r="DI469" i="3" s="1"/>
  <c r="DN469" i="3" s="1"/>
  <c r="DV469" i="3"/>
  <c r="BR469" i="3"/>
  <c r="BT469" i="3" s="1"/>
  <c r="CN469" i="3"/>
  <c r="CK469" i="3" s="1"/>
  <c r="CP469" i="3" s="1"/>
  <c r="CO469" i="3"/>
  <c r="DM469" i="3"/>
  <c r="CY469" i="3"/>
  <c r="CZ469" i="3"/>
  <c r="BV469" i="3" l="1"/>
  <c r="U469" i="3"/>
  <c r="CC469" i="3"/>
  <c r="DW469" i="3"/>
  <c r="DX469" i="3"/>
  <c r="V469" i="3"/>
  <c r="DP469" i="3"/>
  <c r="BU469" i="3"/>
  <c r="CR469" i="3"/>
  <c r="CQ469" i="3"/>
  <c r="DO469" i="3"/>
  <c r="M469" i="3" l="1"/>
  <c r="L469" i="3"/>
  <c r="X469" i="3"/>
  <c r="AP470" i="3" s="1"/>
  <c r="W469" i="3"/>
  <c r="AQ469" i="3" s="1"/>
  <c r="H469" i="3"/>
  <c r="E470" i="3"/>
  <c r="J470" i="3"/>
  <c r="F470" i="3"/>
  <c r="AS470" i="3" l="1"/>
  <c r="AR470" i="3"/>
  <c r="K469" i="3"/>
  <c r="N469" i="3" s="1"/>
  <c r="I470" i="3"/>
  <c r="G470" i="3" s="1"/>
  <c r="AL470" i="3"/>
  <c r="S470" i="3" s="1"/>
  <c r="AT469" i="3"/>
  <c r="AO470" i="3"/>
  <c r="AM470" i="3" s="1"/>
  <c r="AK470" i="3"/>
  <c r="CT470" i="3" s="1"/>
  <c r="AN469" i="3"/>
  <c r="BQ470" i="3"/>
  <c r="DK470" i="3"/>
  <c r="CM470" i="3"/>
  <c r="BP470" i="3"/>
  <c r="CL470" i="3"/>
  <c r="DJ470" i="3"/>
  <c r="O470" i="3"/>
  <c r="P470" i="3"/>
  <c r="AV470" i="3"/>
  <c r="BY470" i="3" l="1"/>
  <c r="CU470" i="3"/>
  <c r="DS470" i="3"/>
  <c r="BX470" i="3"/>
  <c r="DR470" i="3"/>
  <c r="DT470" i="3" s="1"/>
  <c r="DQ470" i="3" s="1"/>
  <c r="R470" i="3"/>
  <c r="U470" i="3" s="1"/>
  <c r="BR470" i="3"/>
  <c r="BT470" i="3" s="1"/>
  <c r="CN470" i="3"/>
  <c r="CK470" i="3" s="1"/>
  <c r="CP470" i="3" s="1"/>
  <c r="DM470" i="3"/>
  <c r="AU470" i="3"/>
  <c r="CO470" i="3"/>
  <c r="CW470" i="3"/>
  <c r="CV470" i="3"/>
  <c r="CX470" i="3" s="1"/>
  <c r="DL470" i="3"/>
  <c r="CA470" i="3"/>
  <c r="BZ470" i="3"/>
  <c r="CB470" i="3" s="1"/>
  <c r="BS470" i="3"/>
  <c r="T470" i="3" l="1"/>
  <c r="Q470" i="3" s="1"/>
  <c r="DU470" i="3"/>
  <c r="BU470" i="3"/>
  <c r="DV470" i="3"/>
  <c r="V470" i="3"/>
  <c r="DI470" i="3"/>
  <c r="DN470" i="3" s="1"/>
  <c r="CR470" i="3"/>
  <c r="CQ470" i="3"/>
  <c r="CY470" i="3"/>
  <c r="CZ470" i="3"/>
  <c r="CD470" i="3"/>
  <c r="CC470" i="3"/>
  <c r="BV470" i="3"/>
  <c r="DW470" i="3" l="1"/>
  <c r="DX470" i="3"/>
  <c r="W470" i="3"/>
  <c r="X470" i="3"/>
  <c r="DO470" i="3"/>
  <c r="L470" i="3" s="1"/>
  <c r="I471" i="3" s="1"/>
  <c r="DP470" i="3"/>
  <c r="M470" i="3" s="1"/>
  <c r="AS471" i="3" l="1"/>
  <c r="AR471" i="3"/>
  <c r="AP471" i="3"/>
  <c r="AQ470" i="3"/>
  <c r="AT470" i="3" s="1"/>
  <c r="K470" i="3"/>
  <c r="N470" i="3" s="1"/>
  <c r="E471" i="3"/>
  <c r="CL471" i="3" s="1"/>
  <c r="AK471" i="3"/>
  <c r="DR471" i="3" s="1"/>
  <c r="O471" i="3"/>
  <c r="AL471" i="3"/>
  <c r="DS471" i="3" s="1"/>
  <c r="AO471" i="3"/>
  <c r="AN470" i="3"/>
  <c r="AV471" i="3"/>
  <c r="J471" i="3"/>
  <c r="F471" i="3"/>
  <c r="H470" i="3"/>
  <c r="DJ471" i="3" l="1"/>
  <c r="BP471" i="3"/>
  <c r="AM471" i="3"/>
  <c r="R471" i="3"/>
  <c r="BX471" i="3"/>
  <c r="CT471" i="3"/>
  <c r="CU471" i="3"/>
  <c r="BY471" i="3"/>
  <c r="CA471" i="3" s="1"/>
  <c r="AU471" i="3"/>
  <c r="P471" i="3"/>
  <c r="DT471" i="3"/>
  <c r="DQ471" i="3" s="1"/>
  <c r="DU471" i="3"/>
  <c r="G471" i="3"/>
  <c r="CM471" i="3"/>
  <c r="CO471" i="3" s="1"/>
  <c r="BQ471" i="3"/>
  <c r="BS471" i="3" s="1"/>
  <c r="DK471" i="3"/>
  <c r="S471" i="3"/>
  <c r="DL471" i="3" l="1"/>
  <c r="U471" i="3"/>
  <c r="CW471" i="3"/>
  <c r="CV471" i="3"/>
  <c r="CX471" i="3" s="1"/>
  <c r="CZ471" i="3" s="1"/>
  <c r="BZ471" i="3"/>
  <c r="BR471" i="3"/>
  <c r="BT471" i="3" s="1"/>
  <c r="BV471" i="3" s="1"/>
  <c r="DV471" i="3"/>
  <c r="DI471" i="3"/>
  <c r="DN471" i="3" s="1"/>
  <c r="CN471" i="3"/>
  <c r="CK471" i="3" s="1"/>
  <c r="CP471" i="3" s="1"/>
  <c r="DM471" i="3"/>
  <c r="T471" i="3"/>
  <c r="Q471" i="3" s="1"/>
  <c r="CB471" i="3" l="1"/>
  <c r="CD471" i="3" s="1"/>
  <c r="CY471" i="3"/>
  <c r="CC471" i="3"/>
  <c r="BU471" i="3"/>
  <c r="DW471" i="3"/>
  <c r="DX471" i="3"/>
  <c r="V471" i="3"/>
  <c r="DP471" i="3"/>
  <c r="DO471" i="3"/>
  <c r="CQ471" i="3"/>
  <c r="CR471" i="3"/>
  <c r="M471" i="3" l="1"/>
  <c r="L471" i="3"/>
  <c r="X471" i="3"/>
  <c r="AL472" i="3" s="1"/>
  <c r="W471" i="3"/>
  <c r="F472" i="3"/>
  <c r="J472" i="3"/>
  <c r="E472" i="3"/>
  <c r="H471" i="3" l="1"/>
  <c r="AS472" i="3"/>
  <c r="AQ471" i="3"/>
  <c r="AT471" i="3" s="1"/>
  <c r="AR472" i="3"/>
  <c r="K471" i="3"/>
  <c r="N471" i="3" s="1"/>
  <c r="I472" i="3"/>
  <c r="O472" i="3" s="1"/>
  <c r="AN471" i="3"/>
  <c r="AP472" i="3"/>
  <c r="AV472" i="3" s="1"/>
  <c r="AK472" i="3"/>
  <c r="R472" i="3" s="1"/>
  <c r="AO472" i="3"/>
  <c r="AU472" i="3" s="1"/>
  <c r="P472" i="3"/>
  <c r="CL472" i="3"/>
  <c r="DJ472" i="3"/>
  <c r="BP472" i="3"/>
  <c r="DK472" i="3"/>
  <c r="CM472" i="3"/>
  <c r="BQ472" i="3"/>
  <c r="S472" i="3"/>
  <c r="CU472" i="3"/>
  <c r="DS472" i="3"/>
  <c r="BY472" i="3"/>
  <c r="G472" i="3" l="1"/>
  <c r="CN472" i="3"/>
  <c r="CK472" i="3" s="1"/>
  <c r="CP472" i="3" s="1"/>
  <c r="CT472" i="3"/>
  <c r="CV472" i="3" s="1"/>
  <c r="CX472" i="3" s="1"/>
  <c r="BX472" i="3"/>
  <c r="BS472" i="3"/>
  <c r="AM472" i="3"/>
  <c r="DR472" i="3"/>
  <c r="DU472" i="3" s="1"/>
  <c r="DM472" i="3"/>
  <c r="BR472" i="3"/>
  <c r="BT472" i="3" s="1"/>
  <c r="CO472" i="3"/>
  <c r="DL472" i="3"/>
  <c r="T472" i="3"/>
  <c r="Q472" i="3" s="1"/>
  <c r="U472" i="3"/>
  <c r="CA472" i="3"/>
  <c r="BZ472" i="3"/>
  <c r="CB472" i="3" s="1"/>
  <c r="CW472" i="3"/>
  <c r="BV472" i="3" l="1"/>
  <c r="DT472" i="3"/>
  <c r="DQ472" i="3" s="1"/>
  <c r="DV472" i="3" s="1"/>
  <c r="V472" i="3"/>
  <c r="DI472" i="3"/>
  <c r="DN472" i="3" s="1"/>
  <c r="CQ472" i="3"/>
  <c r="CR472" i="3"/>
  <c r="CZ472" i="3"/>
  <c r="CY472" i="3"/>
  <c r="CD472" i="3"/>
  <c r="CC472" i="3"/>
  <c r="BU472" i="3"/>
  <c r="DX472" i="3" l="1"/>
  <c r="DW472" i="3"/>
  <c r="W472" i="3"/>
  <c r="X472" i="3"/>
  <c r="DP472" i="3"/>
  <c r="DO472" i="3"/>
  <c r="L472" i="3" s="1"/>
  <c r="I473" i="3" s="1"/>
  <c r="AS473" i="3" l="1"/>
  <c r="AR473" i="3"/>
  <c r="M472" i="3"/>
  <c r="K472" i="3" s="1"/>
  <c r="N472" i="3" s="1"/>
  <c r="E473" i="3"/>
  <c r="BP473" i="3" s="1"/>
  <c r="H472" i="3"/>
  <c r="O473" i="3"/>
  <c r="AP473" i="3"/>
  <c r="AL473" i="3"/>
  <c r="F473" i="3" l="1"/>
  <c r="DK473" i="3" s="1"/>
  <c r="AN472" i="3"/>
  <c r="AQ472" i="3"/>
  <c r="AT472" i="3" s="1"/>
  <c r="BQ473" i="3"/>
  <c r="CL473" i="3"/>
  <c r="J473" i="3"/>
  <c r="P473" i="3" s="1"/>
  <c r="DJ473" i="3"/>
  <c r="DM473" i="3" s="1"/>
  <c r="CM473" i="3"/>
  <c r="AO473" i="3"/>
  <c r="AM473" i="3" s="1"/>
  <c r="AK473" i="3"/>
  <c r="R473" i="3" s="1"/>
  <c r="AV473" i="3"/>
  <c r="DS473" i="3"/>
  <c r="CU473" i="3"/>
  <c r="BY473" i="3"/>
  <c r="BS473" i="3"/>
  <c r="BR473" i="3"/>
  <c r="BT473" i="3" s="1"/>
  <c r="S473" i="3"/>
  <c r="DL473" i="3" l="1"/>
  <c r="G473" i="3"/>
  <c r="CO473" i="3"/>
  <c r="CT473" i="3"/>
  <c r="CN473" i="3"/>
  <c r="CK473" i="3" s="1"/>
  <c r="CP473" i="3" s="1"/>
  <c r="AU473" i="3"/>
  <c r="BX473" i="3"/>
  <c r="CA473" i="3" s="1"/>
  <c r="DR473" i="3"/>
  <c r="DT473" i="3" s="1"/>
  <c r="DQ473" i="3" s="1"/>
  <c r="T473" i="3"/>
  <c r="Q473" i="3" s="1"/>
  <c r="DI473" i="3"/>
  <c r="DN473" i="3" s="1"/>
  <c r="U473" i="3"/>
  <c r="BU473" i="3"/>
  <c r="BV473" i="3"/>
  <c r="CV473" i="3"/>
  <c r="CX473" i="3" s="1"/>
  <c r="CW473" i="3"/>
  <c r="V473" i="3" l="1"/>
  <c r="DU473" i="3"/>
  <c r="BZ473" i="3"/>
  <c r="DV473" i="3"/>
  <c r="DP473" i="3"/>
  <c r="DO473" i="3"/>
  <c r="CR473" i="3"/>
  <c r="M473" i="3" s="1"/>
  <c r="CQ473" i="3"/>
  <c r="CY473" i="3"/>
  <c r="CZ473" i="3"/>
  <c r="CB473" i="3" l="1"/>
  <c r="CD473" i="3" s="1"/>
  <c r="L473" i="3"/>
  <c r="I474" i="3" s="1"/>
  <c r="W473" i="3"/>
  <c r="X473" i="3"/>
  <c r="CC473" i="3"/>
  <c r="K473" i="3"/>
  <c r="N473" i="3" s="1"/>
  <c r="DX473" i="3"/>
  <c r="DW473" i="3"/>
  <c r="J474" i="3"/>
  <c r="F474" i="3"/>
  <c r="H473" i="3"/>
  <c r="E474" i="3"/>
  <c r="AS474" i="3" l="1"/>
  <c r="AR474" i="3"/>
  <c r="AQ473" i="3"/>
  <c r="AT473" i="3" s="1"/>
  <c r="DK474" i="3"/>
  <c r="BQ474" i="3"/>
  <c r="CM474" i="3"/>
  <c r="DJ474" i="3"/>
  <c r="CL474" i="3"/>
  <c r="BP474" i="3"/>
  <c r="AP474" i="3"/>
  <c r="AL474" i="3"/>
  <c r="P474" i="3"/>
  <c r="O474" i="3"/>
  <c r="G474" i="3"/>
  <c r="AN473" i="3"/>
  <c r="AK474" i="3" l="1"/>
  <c r="DR474" i="3" s="1"/>
  <c r="AO474" i="3"/>
  <c r="AU474" i="3" s="1"/>
  <c r="BS474" i="3"/>
  <c r="BR474" i="3"/>
  <c r="BT474" i="3" s="1"/>
  <c r="CO474" i="3"/>
  <c r="CN474" i="3"/>
  <c r="BY474" i="3"/>
  <c r="DS474" i="3"/>
  <c r="CU474" i="3"/>
  <c r="DL474" i="3"/>
  <c r="DM474" i="3"/>
  <c r="AV474" i="3"/>
  <c r="S474" i="3"/>
  <c r="CT474" i="3" l="1"/>
  <c r="CV474" i="3" s="1"/>
  <c r="CX474" i="3" s="1"/>
  <c r="DU474" i="3"/>
  <c r="BX474" i="3"/>
  <c r="CA474" i="3" s="1"/>
  <c r="R474" i="3"/>
  <c r="U474" i="3" s="1"/>
  <c r="AM474" i="3"/>
  <c r="DI474" i="3"/>
  <c r="DN474" i="3" s="1"/>
  <c r="DT474" i="3"/>
  <c r="DQ474" i="3" s="1"/>
  <c r="CW474" i="3"/>
  <c r="BV474" i="3"/>
  <c r="BU474" i="3"/>
  <c r="CK474" i="3"/>
  <c r="CP474" i="3" s="1"/>
  <c r="T474" i="3" l="1"/>
  <c r="Q474" i="3" s="1"/>
  <c r="V474" i="3" s="1"/>
  <c r="CZ474" i="3"/>
  <c r="BZ474" i="3"/>
  <c r="CY474" i="3"/>
  <c r="DV474" i="3"/>
  <c r="DW474" i="3" s="1"/>
  <c r="DO474" i="3"/>
  <c r="DP474" i="3"/>
  <c r="CR474" i="3"/>
  <c r="CQ474" i="3"/>
  <c r="CB474" i="3" l="1"/>
  <c r="CD474" i="3" s="1"/>
  <c r="M474" i="3"/>
  <c r="L474" i="3"/>
  <c r="DX474" i="3"/>
  <c r="W474" i="3"/>
  <c r="X474" i="3"/>
  <c r="E475" i="3"/>
  <c r="CC474" i="3" l="1"/>
  <c r="AR475" i="3"/>
  <c r="AS475" i="3"/>
  <c r="AQ474" i="3"/>
  <c r="H474" i="3"/>
  <c r="F475" i="3"/>
  <c r="CM475" i="3" s="1"/>
  <c r="J475" i="3"/>
  <c r="P475" i="3" s="1"/>
  <c r="K474" i="3"/>
  <c r="N474" i="3" s="1"/>
  <c r="I475" i="3"/>
  <c r="O475" i="3" s="1"/>
  <c r="AO475" i="3"/>
  <c r="AU475" i="3" s="1"/>
  <c r="AK475" i="3"/>
  <c r="DR475" i="3" s="1"/>
  <c r="AN474" i="3"/>
  <c r="AP475" i="3"/>
  <c r="AT474" i="3"/>
  <c r="AL475" i="3"/>
  <c r="CL475" i="3"/>
  <c r="BP475" i="3"/>
  <c r="DJ475" i="3"/>
  <c r="G475" i="3" l="1"/>
  <c r="DK475" i="3"/>
  <c r="BQ475" i="3"/>
  <c r="S475" i="3"/>
  <c r="AM475" i="3"/>
  <c r="AV475" i="3"/>
  <c r="R475" i="3"/>
  <c r="U475" i="3" s="1"/>
  <c r="CT475" i="3"/>
  <c r="BX475" i="3"/>
  <c r="CU475" i="3"/>
  <c r="BY475" i="3"/>
  <c r="DS475" i="3"/>
  <c r="DU475" i="3" s="1"/>
  <c r="DL475" i="3"/>
  <c r="DM475" i="3"/>
  <c r="BS475" i="3"/>
  <c r="BR475" i="3"/>
  <c r="BT475" i="3" s="1"/>
  <c r="CO475" i="3"/>
  <c r="CN475" i="3"/>
  <c r="CW475" i="3" l="1"/>
  <c r="T475" i="3"/>
  <c r="Q475" i="3" s="1"/>
  <c r="CA475" i="3"/>
  <c r="CV475" i="3"/>
  <c r="CX475" i="3" s="1"/>
  <c r="CZ475" i="3" s="1"/>
  <c r="BZ475" i="3"/>
  <c r="DT475" i="3"/>
  <c r="DQ475" i="3" s="1"/>
  <c r="DV475" i="3" s="1"/>
  <c r="V475" i="3"/>
  <c r="DI475" i="3"/>
  <c r="DN475" i="3" s="1"/>
  <c r="CK475" i="3"/>
  <c r="CP475" i="3" s="1"/>
  <c r="BV475" i="3"/>
  <c r="BU475" i="3"/>
  <c r="CB475" i="3" l="1"/>
  <c r="CC475" i="3" s="1"/>
  <c r="CY475" i="3"/>
  <c r="CD475" i="3"/>
  <c r="DW475" i="3"/>
  <c r="DX475" i="3"/>
  <c r="W475" i="3"/>
  <c r="X475" i="3"/>
  <c r="AL476" i="3" s="1"/>
  <c r="DP475" i="3"/>
  <c r="DO475" i="3"/>
  <c r="CQ475" i="3"/>
  <c r="CR475" i="3"/>
  <c r="AS476" i="3" l="1"/>
  <c r="AR476" i="3"/>
  <c r="AQ475" i="3"/>
  <c r="AT475" i="3" s="1"/>
  <c r="M475" i="3"/>
  <c r="L475" i="3"/>
  <c r="AO476" i="3"/>
  <c r="AU476" i="3" s="1"/>
  <c r="F476" i="3"/>
  <c r="AN475" i="3"/>
  <c r="AP476" i="3"/>
  <c r="AK476" i="3"/>
  <c r="DR476" i="3" s="1"/>
  <c r="CU476" i="3"/>
  <c r="DS476" i="3"/>
  <c r="BY476" i="3"/>
  <c r="AM476" i="3" l="1"/>
  <c r="K475" i="3"/>
  <c r="I476" i="3"/>
  <c r="AV476" i="3"/>
  <c r="J476" i="3"/>
  <c r="G476" i="3" s="1"/>
  <c r="H475" i="3"/>
  <c r="BX476" i="3"/>
  <c r="CA476" i="3" s="1"/>
  <c r="CT476" i="3"/>
  <c r="CW476" i="3" s="1"/>
  <c r="E476" i="3"/>
  <c r="CL476" i="3" s="1"/>
  <c r="N475" i="3"/>
  <c r="DK476" i="3"/>
  <c r="CM476" i="3"/>
  <c r="BQ476" i="3"/>
  <c r="S476" i="3"/>
  <c r="P476" i="3"/>
  <c r="DT476" i="3"/>
  <c r="DQ476" i="3" s="1"/>
  <c r="DU476" i="3"/>
  <c r="BZ476" i="3" l="1"/>
  <c r="DJ476" i="3"/>
  <c r="DM476" i="3" s="1"/>
  <c r="R476" i="3"/>
  <c r="U476" i="3" s="1"/>
  <c r="CV476" i="3"/>
  <c r="CX476" i="3" s="1"/>
  <c r="CY476" i="3" s="1"/>
  <c r="BP476" i="3"/>
  <c r="BR476" i="3" s="1"/>
  <c r="BT476" i="3" s="1"/>
  <c r="O476" i="3"/>
  <c r="DV476" i="3"/>
  <c r="DW476" i="3" s="1"/>
  <c r="CN476" i="3"/>
  <c r="CO476" i="3"/>
  <c r="CB476" i="3" l="1"/>
  <c r="CC476" i="3" s="1"/>
  <c r="DL476" i="3"/>
  <c r="DI476" i="3" s="1"/>
  <c r="DN476" i="3" s="1"/>
  <c r="CD476" i="3"/>
  <c r="T476" i="3"/>
  <c r="Q476" i="3" s="1"/>
  <c r="CZ476" i="3"/>
  <c r="BS476" i="3"/>
  <c r="BU476" i="3" s="1"/>
  <c r="DX476" i="3"/>
  <c r="CK476" i="3"/>
  <c r="CP476" i="3" s="1"/>
  <c r="BV476" i="3" l="1"/>
  <c r="V476" i="3"/>
  <c r="DO476" i="3"/>
  <c r="DP476" i="3"/>
  <c r="CR476" i="3"/>
  <c r="CQ476" i="3"/>
  <c r="L476" i="3" s="1"/>
  <c r="I477" i="3" s="1"/>
  <c r="AO477" i="3"/>
  <c r="M476" i="3" l="1"/>
  <c r="W476" i="3"/>
  <c r="AR477" i="3" s="1"/>
  <c r="X476" i="3"/>
  <c r="AS477" i="3" s="1"/>
  <c r="AK477" i="3"/>
  <c r="CT477" i="3" s="1"/>
  <c r="AQ476" i="3"/>
  <c r="AT476" i="3" s="1"/>
  <c r="K476" i="3"/>
  <c r="N476" i="3" s="1"/>
  <c r="AP477" i="3"/>
  <c r="AV477" i="3" s="1"/>
  <c r="AL477" i="3"/>
  <c r="BY477" i="3" s="1"/>
  <c r="AN476" i="3"/>
  <c r="H476" i="3"/>
  <c r="E477" i="3"/>
  <c r="AU477" i="3"/>
  <c r="F477" i="3"/>
  <c r="J477" i="3"/>
  <c r="P477" i="3" s="1"/>
  <c r="BX477" i="3" l="1"/>
  <c r="CA477" i="3" s="1"/>
  <c r="DR477" i="3"/>
  <c r="CU477" i="3"/>
  <c r="AM477" i="3"/>
  <c r="DS477" i="3"/>
  <c r="DU477" i="3" s="1"/>
  <c r="CW477" i="3"/>
  <c r="CV477" i="3"/>
  <c r="CX477" i="3" s="1"/>
  <c r="BP477" i="3"/>
  <c r="CL477" i="3"/>
  <c r="DJ477" i="3"/>
  <c r="R477" i="3"/>
  <c r="BQ477" i="3"/>
  <c r="CM477" i="3"/>
  <c r="DK477" i="3"/>
  <c r="S477" i="3"/>
  <c r="O477" i="3"/>
  <c r="G477" i="3"/>
  <c r="BZ477" i="3" l="1"/>
  <c r="CB477" i="3" s="1"/>
  <c r="DT477" i="3"/>
  <c r="DQ477" i="3" s="1"/>
  <c r="DV477" i="3" s="1"/>
  <c r="DM477" i="3"/>
  <c r="DL477" i="3"/>
  <c r="CN477" i="3"/>
  <c r="CO477" i="3"/>
  <c r="BS477" i="3"/>
  <c r="BR477" i="3"/>
  <c r="BT477" i="3" s="1"/>
  <c r="CY477" i="3"/>
  <c r="CZ477" i="3"/>
  <c r="CC477" i="3"/>
  <c r="CD477" i="3"/>
  <c r="U477" i="3"/>
  <c r="T477" i="3"/>
  <c r="Q477" i="3" s="1"/>
  <c r="DW477" i="3" l="1"/>
  <c r="DX477" i="3"/>
  <c r="V477" i="3"/>
  <c r="DI477" i="3"/>
  <c r="DN477" i="3" s="1"/>
  <c r="BV477" i="3"/>
  <c r="BU477" i="3"/>
  <c r="CK477" i="3"/>
  <c r="CP477" i="3" s="1"/>
  <c r="W477" i="3" l="1"/>
  <c r="X477" i="3"/>
  <c r="AP478" i="3" s="1"/>
  <c r="DP477" i="3"/>
  <c r="DO477" i="3"/>
  <c r="CR477" i="3"/>
  <c r="M477" i="3" s="1"/>
  <c r="CQ477" i="3"/>
  <c r="AS478" i="3" l="1"/>
  <c r="AQ477" i="3"/>
  <c r="AR478" i="3"/>
  <c r="L477" i="3"/>
  <c r="E478" i="3" s="1"/>
  <c r="AO478" i="3"/>
  <c r="AM478" i="3" s="1"/>
  <c r="AK478" i="3"/>
  <c r="BX478" i="3" s="1"/>
  <c r="AN477" i="3"/>
  <c r="AT477" i="3"/>
  <c r="AL478" i="3"/>
  <c r="DS478" i="3" s="1"/>
  <c r="J478" i="3"/>
  <c r="F478" i="3"/>
  <c r="AV478" i="3"/>
  <c r="AU478" i="3" l="1"/>
  <c r="DR478" i="3"/>
  <c r="DT478" i="3" s="1"/>
  <c r="DQ478" i="3" s="1"/>
  <c r="H477" i="3"/>
  <c r="K477" i="3"/>
  <c r="N477" i="3" s="1"/>
  <c r="I478" i="3"/>
  <c r="O478" i="3" s="1"/>
  <c r="CT478" i="3"/>
  <c r="CU478" i="3"/>
  <c r="BY478" i="3"/>
  <c r="BZ478" i="3" s="1"/>
  <c r="CB478" i="3" s="1"/>
  <c r="P478" i="3"/>
  <c r="DJ478" i="3"/>
  <c r="CL478" i="3"/>
  <c r="BP478" i="3"/>
  <c r="R478" i="3"/>
  <c r="CM478" i="3"/>
  <c r="BQ478" i="3"/>
  <c r="DK478" i="3"/>
  <c r="S478" i="3"/>
  <c r="DU478" i="3" l="1"/>
  <c r="G478" i="3"/>
  <c r="CW478" i="3"/>
  <c r="CV478" i="3"/>
  <c r="CX478" i="3" s="1"/>
  <c r="CY478" i="3" s="1"/>
  <c r="CA478" i="3"/>
  <c r="CD478" i="3" s="1"/>
  <c r="DV478" i="3"/>
  <c r="DX478" i="3" s="1"/>
  <c r="BR478" i="3"/>
  <c r="BT478" i="3" s="1"/>
  <c r="BS478" i="3"/>
  <c r="CO478" i="3"/>
  <c r="CN478" i="3"/>
  <c r="DM478" i="3"/>
  <c r="DL478" i="3"/>
  <c r="U478" i="3"/>
  <c r="T478" i="3"/>
  <c r="Q478" i="3" s="1"/>
  <c r="CZ478" i="3"/>
  <c r="CC478" i="3" l="1"/>
  <c r="DW478" i="3"/>
  <c r="V478" i="3"/>
  <c r="DI478" i="3"/>
  <c r="DN478" i="3" s="1"/>
  <c r="CK478" i="3"/>
  <c r="CP478" i="3" s="1"/>
  <c r="BU478" i="3"/>
  <c r="BV478" i="3"/>
  <c r="W478" i="3" l="1"/>
  <c r="AR479" i="3" s="1"/>
  <c r="X478" i="3"/>
  <c r="AS479" i="3" s="1"/>
  <c r="DO478" i="3"/>
  <c r="DP478" i="3"/>
  <c r="CQ478" i="3"/>
  <c r="CR478" i="3"/>
  <c r="AO479" i="3"/>
  <c r="M478" i="3" l="1"/>
  <c r="J479" i="3" s="1"/>
  <c r="AK479" i="3"/>
  <c r="DR479" i="3" s="1"/>
  <c r="AQ478" i="3"/>
  <c r="AT478" i="3" s="1"/>
  <c r="L478" i="3"/>
  <c r="AP479" i="3"/>
  <c r="AM479" i="3" s="1"/>
  <c r="AL479" i="3"/>
  <c r="CU479" i="3" s="1"/>
  <c r="AN478" i="3"/>
  <c r="F479" i="3"/>
  <c r="AU479" i="3"/>
  <c r="CT479" i="3" l="1"/>
  <c r="BX479" i="3"/>
  <c r="H478" i="3"/>
  <c r="AV479" i="3"/>
  <c r="E479" i="3"/>
  <c r="DJ479" i="3" s="1"/>
  <c r="K478" i="3"/>
  <c r="N478" i="3" s="1"/>
  <c r="I479" i="3"/>
  <c r="G479" i="3" s="1"/>
  <c r="BY479" i="3"/>
  <c r="BZ479" i="3" s="1"/>
  <c r="CB479" i="3" s="1"/>
  <c r="DS479" i="3"/>
  <c r="DT479" i="3" s="1"/>
  <c r="DQ479" i="3" s="1"/>
  <c r="CW479" i="3"/>
  <c r="CV479" i="3"/>
  <c r="CX479" i="3" s="1"/>
  <c r="P479" i="3"/>
  <c r="CM479" i="3"/>
  <c r="DK479" i="3"/>
  <c r="BQ479" i="3"/>
  <c r="S479" i="3"/>
  <c r="O479" i="3" l="1"/>
  <c r="CL479" i="3"/>
  <c r="CN479" i="3" s="1"/>
  <c r="BP479" i="3"/>
  <c r="BR479" i="3" s="1"/>
  <c r="BT479" i="3" s="1"/>
  <c r="DU479" i="3"/>
  <c r="R479" i="3"/>
  <c r="U479" i="3" s="1"/>
  <c r="CA479" i="3"/>
  <c r="CD479" i="3" s="1"/>
  <c r="DV479" i="3"/>
  <c r="T479" i="3"/>
  <c r="Q479" i="3" s="1"/>
  <c r="DM479" i="3"/>
  <c r="DL479" i="3"/>
  <c r="CY479" i="3"/>
  <c r="CZ479" i="3"/>
  <c r="BS479" i="3" l="1"/>
  <c r="CO479" i="3"/>
  <c r="CC479" i="3"/>
  <c r="DW479" i="3"/>
  <c r="DX479" i="3"/>
  <c r="V479" i="3"/>
  <c r="DI479" i="3"/>
  <c r="DN479" i="3" s="1"/>
  <c r="BV479" i="3"/>
  <c r="BU479" i="3"/>
  <c r="CK479" i="3"/>
  <c r="CP479" i="3" s="1"/>
  <c r="X479" i="3" l="1"/>
  <c r="AP480" i="3" s="1"/>
  <c r="W479" i="3"/>
  <c r="AQ479" i="3" s="1"/>
  <c r="DO479" i="3"/>
  <c r="DP479" i="3"/>
  <c r="CR479" i="3"/>
  <c r="CQ479" i="3"/>
  <c r="AS480" i="3" l="1"/>
  <c r="AR480" i="3"/>
  <c r="AL480" i="3"/>
  <c r="BY480" i="3" s="1"/>
  <c r="M479" i="3"/>
  <c r="F480" i="3" s="1"/>
  <c r="L479" i="3"/>
  <c r="AT479" i="3"/>
  <c r="AN479" i="3"/>
  <c r="AO480" i="3"/>
  <c r="AM480" i="3" s="1"/>
  <c r="AK480" i="3"/>
  <c r="CT480" i="3" s="1"/>
  <c r="AV480" i="3"/>
  <c r="DS480" i="3" l="1"/>
  <c r="CU480" i="3"/>
  <c r="CW480" i="3" s="1"/>
  <c r="K479" i="3"/>
  <c r="N479" i="3" s="1"/>
  <c r="I480" i="3"/>
  <c r="O480" i="3" s="1"/>
  <c r="E480" i="3"/>
  <c r="DJ480" i="3" s="1"/>
  <c r="J480" i="3"/>
  <c r="P480" i="3" s="1"/>
  <c r="H479" i="3"/>
  <c r="AU480" i="3"/>
  <c r="BX480" i="3"/>
  <c r="BZ480" i="3" s="1"/>
  <c r="CB480" i="3" s="1"/>
  <c r="DR480" i="3"/>
  <c r="DU480" i="3" s="1"/>
  <c r="DK480" i="3"/>
  <c r="CM480" i="3"/>
  <c r="BQ480" i="3"/>
  <c r="S480" i="3"/>
  <c r="BP480" i="3"/>
  <c r="CL480" i="3"/>
  <c r="CV480" i="3" l="1"/>
  <c r="CX480" i="3" s="1"/>
  <c r="CZ480" i="3" s="1"/>
  <c r="G480" i="3"/>
  <c r="R480" i="3"/>
  <c r="T480" i="3" s="1"/>
  <c r="Q480" i="3" s="1"/>
  <c r="CA480" i="3"/>
  <c r="CD480" i="3" s="1"/>
  <c r="DM480" i="3"/>
  <c r="DT480" i="3"/>
  <c r="DQ480" i="3" s="1"/>
  <c r="DV480" i="3" s="1"/>
  <c r="DL480" i="3"/>
  <c r="BR480" i="3"/>
  <c r="BT480" i="3" s="1"/>
  <c r="CN480" i="3"/>
  <c r="CK480" i="3" s="1"/>
  <c r="CO480" i="3"/>
  <c r="BS480" i="3"/>
  <c r="U480" i="3"/>
  <c r="CY480" i="3" l="1"/>
  <c r="CC480" i="3"/>
  <c r="DW480" i="3"/>
  <c r="DX480" i="3"/>
  <c r="V480" i="3"/>
  <c r="BU480" i="3"/>
  <c r="DI480" i="3"/>
  <c r="DN480" i="3" s="1"/>
  <c r="CP480" i="3"/>
  <c r="CQ480" i="3" s="1"/>
  <c r="BV480" i="3"/>
  <c r="W480" i="3" l="1"/>
  <c r="AR481" i="3" s="1"/>
  <c r="X480" i="3"/>
  <c r="AL481" i="3" s="1"/>
  <c r="DO480" i="3"/>
  <c r="L480" i="3" s="1"/>
  <c r="I481" i="3" s="1"/>
  <c r="DP480" i="3"/>
  <c r="CR480" i="3"/>
  <c r="AS481" i="3" l="1"/>
  <c r="AK481" i="3"/>
  <c r="BX481" i="3" s="1"/>
  <c r="AQ480" i="3"/>
  <c r="AT480" i="3" s="1"/>
  <c r="AO481" i="3"/>
  <c r="AU481" i="3" s="1"/>
  <c r="M480" i="3"/>
  <c r="K480" i="3" s="1"/>
  <c r="N480" i="3" s="1"/>
  <c r="O481" i="3"/>
  <c r="E481" i="3"/>
  <c r="DJ481" i="3" s="1"/>
  <c r="AN480" i="3"/>
  <c r="AP481" i="3"/>
  <c r="AV481" i="3" s="1"/>
  <c r="DS481" i="3"/>
  <c r="BY481" i="3"/>
  <c r="CU481" i="3"/>
  <c r="DR481" i="3" l="1"/>
  <c r="DT481" i="3" s="1"/>
  <c r="DQ481" i="3" s="1"/>
  <c r="CT481" i="3"/>
  <c r="CV481" i="3" s="1"/>
  <c r="CX481" i="3" s="1"/>
  <c r="F481" i="3"/>
  <c r="BQ481" i="3" s="1"/>
  <c r="H480" i="3"/>
  <c r="J481" i="3"/>
  <c r="G481" i="3" s="1"/>
  <c r="BP481" i="3"/>
  <c r="BR481" i="3" s="1"/>
  <c r="BT481" i="3" s="1"/>
  <c r="R481" i="3"/>
  <c r="AM481" i="3"/>
  <c r="CL481" i="3"/>
  <c r="BZ481" i="3"/>
  <c r="CB481" i="3" s="1"/>
  <c r="CA481" i="3"/>
  <c r="DU481" i="3" l="1"/>
  <c r="CW481" i="3"/>
  <c r="CM481" i="3"/>
  <c r="CN481" i="3" s="1"/>
  <c r="CK481" i="3" s="1"/>
  <c r="CP481" i="3" s="1"/>
  <c r="P481" i="3"/>
  <c r="DK481" i="3"/>
  <c r="DM481" i="3" s="1"/>
  <c r="BS481" i="3"/>
  <c r="BV481" i="3" s="1"/>
  <c r="S481" i="3"/>
  <c r="U481" i="3" s="1"/>
  <c r="CO481" i="3"/>
  <c r="DV481" i="3"/>
  <c r="CC481" i="3"/>
  <c r="CD481" i="3"/>
  <c r="CY481" i="3"/>
  <c r="CZ481" i="3"/>
  <c r="DL481" i="3" l="1"/>
  <c r="DI481" i="3" s="1"/>
  <c r="DN481" i="3" s="1"/>
  <c r="BU481" i="3"/>
  <c r="T481" i="3"/>
  <c r="Q481" i="3" s="1"/>
  <c r="V481" i="3" s="1"/>
  <c r="X481" i="3" s="1"/>
  <c r="DW481" i="3"/>
  <c r="DX481" i="3"/>
  <c r="DO481" i="3"/>
  <c r="DP481" i="3"/>
  <c r="CR481" i="3"/>
  <c r="CQ481" i="3"/>
  <c r="W481" i="3" l="1"/>
  <c r="M481" i="3"/>
  <c r="J482" i="3" s="1"/>
  <c r="AS482" i="3"/>
  <c r="AR482" i="3"/>
  <c r="L481" i="3"/>
  <c r="H481" i="3" s="1"/>
  <c r="AL482" i="3"/>
  <c r="F482" i="3"/>
  <c r="E482" i="3" l="1"/>
  <c r="AK482" i="3"/>
  <c r="BX482" i="3" s="1"/>
  <c r="AQ481" i="3"/>
  <c r="AO482" i="3"/>
  <c r="AU482" i="3" s="1"/>
  <c r="K481" i="3"/>
  <c r="N481" i="3" s="1"/>
  <c r="I482" i="3"/>
  <c r="O482" i="3" s="1"/>
  <c r="AT481" i="3"/>
  <c r="AN481" i="3"/>
  <c r="AP482" i="3"/>
  <c r="AV482" i="3" s="1"/>
  <c r="CL482" i="3"/>
  <c r="BP482" i="3"/>
  <c r="DJ482" i="3"/>
  <c r="R482" i="3"/>
  <c r="P482" i="3"/>
  <c r="BQ482" i="3"/>
  <c r="DK482" i="3"/>
  <c r="CM482" i="3"/>
  <c r="S482" i="3"/>
  <c r="DR482" i="3"/>
  <c r="CT482" i="3"/>
  <c r="BY482" i="3"/>
  <c r="DS482" i="3"/>
  <c r="CU482" i="3"/>
  <c r="G482" i="3" l="1"/>
  <c r="AM482" i="3"/>
  <c r="CA482" i="3"/>
  <c r="U482" i="3"/>
  <c r="T482" i="3"/>
  <c r="Q482" i="3" s="1"/>
  <c r="CV482" i="3"/>
  <c r="CX482" i="3" s="1"/>
  <c r="CW482" i="3"/>
  <c r="DT482" i="3"/>
  <c r="DQ482" i="3" s="1"/>
  <c r="DU482" i="3"/>
  <c r="DL482" i="3"/>
  <c r="DM482" i="3"/>
  <c r="BR482" i="3"/>
  <c r="BT482" i="3" s="1"/>
  <c r="BS482" i="3"/>
  <c r="BZ482" i="3"/>
  <c r="CB482" i="3" s="1"/>
  <c r="CO482" i="3"/>
  <c r="CN482" i="3"/>
  <c r="CD482" i="3" l="1"/>
  <c r="DV482" i="3"/>
  <c r="V482" i="3"/>
  <c r="DI482" i="3"/>
  <c r="DN482" i="3" s="1"/>
  <c r="CZ482" i="3"/>
  <c r="CY482" i="3"/>
  <c r="BV482" i="3"/>
  <c r="BU482" i="3"/>
  <c r="CK482" i="3"/>
  <c r="CP482" i="3" s="1"/>
  <c r="CC482" i="3"/>
  <c r="DW482" i="3" l="1"/>
  <c r="DX482" i="3"/>
  <c r="W482" i="3"/>
  <c r="X482" i="3"/>
  <c r="DP482" i="3"/>
  <c r="DO482" i="3"/>
  <c r="CQ482" i="3"/>
  <c r="CR482" i="3"/>
  <c r="M482" i="3" s="1"/>
  <c r="L482" i="3" l="1"/>
  <c r="I483" i="3" s="1"/>
  <c r="AS483" i="3"/>
  <c r="AR483" i="3"/>
  <c r="AK483" i="3"/>
  <c r="CT483" i="3" s="1"/>
  <c r="AP483" i="3"/>
  <c r="AV483" i="3" s="1"/>
  <c r="AO483" i="3"/>
  <c r="AU483" i="3" s="1"/>
  <c r="DR483" i="3"/>
  <c r="F483" i="3"/>
  <c r="J483" i="3"/>
  <c r="K482" i="3" l="1"/>
  <c r="N482" i="3" s="1"/>
  <c r="E483" i="3"/>
  <c r="BP483" i="3" s="1"/>
  <c r="H482" i="3"/>
  <c r="BX483" i="3"/>
  <c r="AQ482" i="3"/>
  <c r="AM483" i="3"/>
  <c r="AN482" i="3"/>
  <c r="AT482" i="3"/>
  <c r="AL483" i="3"/>
  <c r="CU483" i="3" s="1"/>
  <c r="CW483" i="3" s="1"/>
  <c r="P483" i="3"/>
  <c r="R483" i="3"/>
  <c r="CM483" i="3"/>
  <c r="BQ483" i="3"/>
  <c r="DK483" i="3"/>
  <c r="O483" i="3"/>
  <c r="G483" i="3"/>
  <c r="CL483" i="3" l="1"/>
  <c r="DJ483" i="3"/>
  <c r="DL483" i="3" s="1"/>
  <c r="S483" i="3"/>
  <c r="T483" i="3" s="1"/>
  <c r="Q483" i="3" s="1"/>
  <c r="DS483" i="3"/>
  <c r="DT483" i="3" s="1"/>
  <c r="DQ483" i="3" s="1"/>
  <c r="DV483" i="3" s="1"/>
  <c r="BY483" i="3"/>
  <c r="BZ483" i="3" s="1"/>
  <c r="CB483" i="3" s="1"/>
  <c r="CV483" i="3"/>
  <c r="CX483" i="3" s="1"/>
  <c r="CY483" i="3" s="1"/>
  <c r="DM483" i="3"/>
  <c r="CO483" i="3"/>
  <c r="CN483" i="3"/>
  <c r="BR483" i="3"/>
  <c r="BT483" i="3" s="1"/>
  <c r="BS483" i="3"/>
  <c r="DU483" i="3" l="1"/>
  <c r="U483" i="3"/>
  <c r="CA483" i="3"/>
  <c r="CC483" i="3" s="1"/>
  <c r="CZ483" i="3"/>
  <c r="DX483" i="3"/>
  <c r="DW483" i="3"/>
  <c r="V483" i="3"/>
  <c r="DI483" i="3"/>
  <c r="DN483" i="3" s="1"/>
  <c r="CK483" i="3"/>
  <c r="CP483" i="3" s="1"/>
  <c r="BV483" i="3"/>
  <c r="BU483" i="3"/>
  <c r="CD483" i="3" l="1"/>
  <c r="X483" i="3"/>
  <c r="AL484" i="3" s="1"/>
  <c r="W483" i="3"/>
  <c r="DO483" i="3"/>
  <c r="DP483" i="3"/>
  <c r="CQ483" i="3"/>
  <c r="CR483" i="3"/>
  <c r="L483" i="3" l="1"/>
  <c r="I484" i="3" s="1"/>
  <c r="M483" i="3"/>
  <c r="AS484" i="3"/>
  <c r="AQ483" i="3"/>
  <c r="AT483" i="3" s="1"/>
  <c r="AR484" i="3"/>
  <c r="K483" i="3"/>
  <c r="AP484" i="3"/>
  <c r="AV484" i="3" s="1"/>
  <c r="AN483" i="3"/>
  <c r="AO484" i="3"/>
  <c r="AU484" i="3" s="1"/>
  <c r="AK484" i="3"/>
  <c r="DR484" i="3" s="1"/>
  <c r="J484" i="3"/>
  <c r="E484" i="3"/>
  <c r="CU484" i="3"/>
  <c r="DS484" i="3"/>
  <c r="BY484" i="3"/>
  <c r="H483" i="3" l="1"/>
  <c r="F484" i="3"/>
  <c r="S484" i="3" s="1"/>
  <c r="AM484" i="3"/>
  <c r="N483" i="3"/>
  <c r="BX484" i="3"/>
  <c r="BZ484" i="3" s="1"/>
  <c r="CB484" i="3" s="1"/>
  <c r="CT484" i="3"/>
  <c r="CV484" i="3" s="1"/>
  <c r="CX484" i="3" s="1"/>
  <c r="DT484" i="3"/>
  <c r="DQ484" i="3" s="1"/>
  <c r="CL484" i="3"/>
  <c r="BP484" i="3"/>
  <c r="DJ484" i="3"/>
  <c r="R484" i="3"/>
  <c r="O484" i="3"/>
  <c r="G484" i="3"/>
  <c r="BQ484" i="3"/>
  <c r="CM484" i="3"/>
  <c r="DK484" i="3"/>
  <c r="DU484" i="3"/>
  <c r="P484" i="3"/>
  <c r="CA484" i="3" l="1"/>
  <c r="CC484" i="3" s="1"/>
  <c r="CW484" i="3"/>
  <c r="CY484" i="3" s="1"/>
  <c r="DV484" i="3"/>
  <c r="T484" i="3"/>
  <c r="Q484" i="3" s="1"/>
  <c r="BR484" i="3"/>
  <c r="BT484" i="3" s="1"/>
  <c r="BS484" i="3"/>
  <c r="DM484" i="3"/>
  <c r="DL484" i="3"/>
  <c r="CN484" i="3"/>
  <c r="CO484" i="3"/>
  <c r="U484" i="3"/>
  <c r="CD484" i="3" l="1"/>
  <c r="CZ484" i="3"/>
  <c r="DW484" i="3"/>
  <c r="DX484" i="3"/>
  <c r="V484" i="3"/>
  <c r="DI484" i="3"/>
  <c r="DN484" i="3" s="1"/>
  <c r="CK484" i="3"/>
  <c r="CP484" i="3" s="1"/>
  <c r="BU484" i="3"/>
  <c r="BV484" i="3"/>
  <c r="W484" i="3" l="1"/>
  <c r="AR485" i="3" s="1"/>
  <c r="X484" i="3"/>
  <c r="AS485" i="3" s="1"/>
  <c r="DO484" i="3"/>
  <c r="DP484" i="3"/>
  <c r="CQ484" i="3"/>
  <c r="CR484" i="3"/>
  <c r="M484" i="3" l="1"/>
  <c r="AQ484" i="3"/>
  <c r="AT484" i="3" s="1"/>
  <c r="L484" i="3"/>
  <c r="I485" i="3" s="1"/>
  <c r="AN484" i="3"/>
  <c r="AL485" i="3"/>
  <c r="DS485" i="3" s="1"/>
  <c r="AP485" i="3"/>
  <c r="AV485" i="3" s="1"/>
  <c r="AK485" i="3"/>
  <c r="AO485" i="3"/>
  <c r="AU485" i="3" s="1"/>
  <c r="E485" i="3" l="1"/>
  <c r="K484" i="3"/>
  <c r="N484" i="3" s="1"/>
  <c r="H484" i="3"/>
  <c r="F485" i="3"/>
  <c r="DK485" i="3" s="1"/>
  <c r="J485" i="3"/>
  <c r="G485" i="3" s="1"/>
  <c r="CU485" i="3"/>
  <c r="BY485" i="3"/>
  <c r="DR485" i="3"/>
  <c r="DT485" i="3" s="1"/>
  <c r="DQ485" i="3" s="1"/>
  <c r="BX485" i="3"/>
  <c r="CT485" i="3"/>
  <c r="AM485" i="3"/>
  <c r="BP485" i="3"/>
  <c r="CL485" i="3"/>
  <c r="DJ485" i="3"/>
  <c r="R485" i="3"/>
  <c r="O485" i="3"/>
  <c r="S485" i="3" l="1"/>
  <c r="P485" i="3"/>
  <c r="CM485" i="3"/>
  <c r="BQ485" i="3"/>
  <c r="BS485" i="3" s="1"/>
  <c r="CW485" i="3"/>
  <c r="BZ485" i="3"/>
  <c r="CB485" i="3" s="1"/>
  <c r="DU485" i="3"/>
  <c r="CV485" i="3"/>
  <c r="CX485" i="3" s="1"/>
  <c r="CY485" i="3" s="1"/>
  <c r="U485" i="3"/>
  <c r="DV485" i="3"/>
  <c r="CA485" i="3"/>
  <c r="T485" i="3"/>
  <c r="Q485" i="3" s="1"/>
  <c r="DM485" i="3"/>
  <c r="DL485" i="3"/>
  <c r="CN485" i="3"/>
  <c r="CO485" i="3"/>
  <c r="BR485" i="3" l="1"/>
  <c r="BT485" i="3" s="1"/>
  <c r="BU485" i="3" s="1"/>
  <c r="CZ485" i="3"/>
  <c r="CD485" i="3"/>
  <c r="DX485" i="3"/>
  <c r="DW485" i="3"/>
  <c r="V485" i="3"/>
  <c r="CC485" i="3"/>
  <c r="DI485" i="3"/>
  <c r="DN485" i="3" s="1"/>
  <c r="BV485" i="3"/>
  <c r="CK485" i="3"/>
  <c r="CP485" i="3" s="1"/>
  <c r="X485" i="3" l="1"/>
  <c r="AP486" i="3" s="1"/>
  <c r="AV486" i="3" s="1"/>
  <c r="W485" i="3"/>
  <c r="AQ485" i="3" s="1"/>
  <c r="DO485" i="3"/>
  <c r="DP485" i="3"/>
  <c r="CQ485" i="3"/>
  <c r="CR485" i="3"/>
  <c r="AL486" i="3"/>
  <c r="L485" i="3" l="1"/>
  <c r="I486" i="3" s="1"/>
  <c r="M485" i="3"/>
  <c r="AS486" i="3"/>
  <c r="AR486" i="3"/>
  <c r="K485" i="3"/>
  <c r="N485" i="3" s="1"/>
  <c r="AO486" i="3"/>
  <c r="AM486" i="3" s="1"/>
  <c r="AK486" i="3"/>
  <c r="CT486" i="3" s="1"/>
  <c r="AT485" i="3"/>
  <c r="AN485" i="3"/>
  <c r="J486" i="3"/>
  <c r="F486" i="3"/>
  <c r="BY486" i="3"/>
  <c r="DS486" i="3"/>
  <c r="CU486" i="3"/>
  <c r="H485" i="3"/>
  <c r="E486" i="3"/>
  <c r="AU486" i="3" l="1"/>
  <c r="BX486" i="3"/>
  <c r="BZ486" i="3" s="1"/>
  <c r="CB486" i="3" s="1"/>
  <c r="DR486" i="3"/>
  <c r="O486" i="3"/>
  <c r="G486" i="3"/>
  <c r="CW486" i="3"/>
  <c r="CV486" i="3"/>
  <c r="CX486" i="3" s="1"/>
  <c r="CA486" i="3"/>
  <c r="CM486" i="3"/>
  <c r="DK486" i="3"/>
  <c r="BQ486" i="3"/>
  <c r="S486" i="3"/>
  <c r="DU486" i="3"/>
  <c r="DT486" i="3"/>
  <c r="DQ486" i="3" s="1"/>
  <c r="CL486" i="3"/>
  <c r="DJ486" i="3"/>
  <c r="BP486" i="3"/>
  <c r="R486" i="3"/>
  <c r="P486" i="3"/>
  <c r="DV486" i="3" l="1"/>
  <c r="DL486" i="3"/>
  <c r="DM486" i="3"/>
  <c r="CO486" i="3"/>
  <c r="CN486" i="3"/>
  <c r="CY486" i="3"/>
  <c r="CZ486" i="3"/>
  <c r="CD486" i="3"/>
  <c r="CC486" i="3"/>
  <c r="U486" i="3"/>
  <c r="T486" i="3"/>
  <c r="Q486" i="3" s="1"/>
  <c r="BR486" i="3"/>
  <c r="BT486" i="3" s="1"/>
  <c r="BS486" i="3"/>
  <c r="DX486" i="3" l="1"/>
  <c r="DW486" i="3"/>
  <c r="V486" i="3"/>
  <c r="DI486" i="3"/>
  <c r="DN486" i="3" s="1"/>
  <c r="CK486" i="3"/>
  <c r="CP486" i="3" s="1"/>
  <c r="BV486" i="3"/>
  <c r="BU486" i="3"/>
  <c r="X486" i="3" l="1"/>
  <c r="AP487" i="3" s="1"/>
  <c r="W486" i="3"/>
  <c r="AQ486" i="3" s="1"/>
  <c r="DP486" i="3"/>
  <c r="DO486" i="3"/>
  <c r="AL487" i="3"/>
  <c r="CQ486" i="3"/>
  <c r="CR486" i="3"/>
  <c r="M486" i="3" s="1"/>
  <c r="L486" i="3" l="1"/>
  <c r="I487" i="3" s="1"/>
  <c r="AS487" i="3"/>
  <c r="AR487" i="3"/>
  <c r="AN486" i="3"/>
  <c r="AK487" i="3"/>
  <c r="CT487" i="3" s="1"/>
  <c r="AO487" i="3"/>
  <c r="AU487" i="3" s="1"/>
  <c r="AT486" i="3"/>
  <c r="J487" i="3"/>
  <c r="F487" i="3"/>
  <c r="CU487" i="3"/>
  <c r="DS487" i="3"/>
  <c r="BY487" i="3"/>
  <c r="AV487" i="3"/>
  <c r="E487" i="3" l="1"/>
  <c r="K486" i="3"/>
  <c r="N486" i="3" s="1"/>
  <c r="AM487" i="3"/>
  <c r="H486" i="3"/>
  <c r="BX487" i="3"/>
  <c r="CA487" i="3" s="1"/>
  <c r="DR487" i="3"/>
  <c r="DU487" i="3" s="1"/>
  <c r="O487" i="3"/>
  <c r="G487" i="3"/>
  <c r="CM487" i="3"/>
  <c r="BQ487" i="3"/>
  <c r="DK487" i="3"/>
  <c r="S487" i="3"/>
  <c r="CL487" i="3"/>
  <c r="DJ487" i="3"/>
  <c r="BP487" i="3"/>
  <c r="R487" i="3"/>
  <c r="P487" i="3"/>
  <c r="CW487" i="3"/>
  <c r="CV487" i="3"/>
  <c r="CX487" i="3" s="1"/>
  <c r="DT487" i="3" l="1"/>
  <c r="DQ487" i="3" s="1"/>
  <c r="DV487" i="3" s="1"/>
  <c r="BZ487" i="3"/>
  <c r="BS487" i="3"/>
  <c r="BR487" i="3"/>
  <c r="BT487" i="3" s="1"/>
  <c r="DL487" i="3"/>
  <c r="DM487" i="3"/>
  <c r="CZ487" i="3"/>
  <c r="CY487" i="3"/>
  <c r="CN487" i="3"/>
  <c r="CO487" i="3"/>
  <c r="U487" i="3"/>
  <c r="T487" i="3"/>
  <c r="Q487" i="3" s="1"/>
  <c r="CB487" i="3" l="1"/>
  <c r="CC487" i="3" s="1"/>
  <c r="CD487" i="3"/>
  <c r="DW487" i="3"/>
  <c r="DX487" i="3"/>
  <c r="V487" i="3"/>
  <c r="DI487" i="3"/>
  <c r="DN487" i="3" s="1"/>
  <c r="BV487" i="3"/>
  <c r="BU487" i="3"/>
  <c r="CK487" i="3"/>
  <c r="CP487" i="3" s="1"/>
  <c r="W487" i="3" l="1"/>
  <c r="AR488" i="3" s="1"/>
  <c r="X487" i="3"/>
  <c r="AL488" i="3" s="1"/>
  <c r="DO487" i="3"/>
  <c r="DP487" i="3"/>
  <c r="CQ487" i="3"/>
  <c r="CR487" i="3"/>
  <c r="AO488" i="3"/>
  <c r="AS488" i="3" l="1"/>
  <c r="AK488" i="3"/>
  <c r="AQ487" i="3"/>
  <c r="M487" i="3"/>
  <c r="J488" i="3" s="1"/>
  <c r="L487" i="3"/>
  <c r="E488" i="3" s="1"/>
  <c r="AP488" i="3"/>
  <c r="AV488" i="3" s="1"/>
  <c r="AT487" i="3"/>
  <c r="AN487" i="3"/>
  <c r="DS488" i="3"/>
  <c r="CU488" i="3"/>
  <c r="BY488" i="3"/>
  <c r="BX488" i="3"/>
  <c r="CT488" i="3"/>
  <c r="DR488" i="3"/>
  <c r="AU488" i="3"/>
  <c r="F488" i="3" l="1"/>
  <c r="AM488" i="3"/>
  <c r="H487" i="3"/>
  <c r="K487" i="3"/>
  <c r="N487" i="3" s="1"/>
  <c r="I488" i="3"/>
  <c r="O488" i="3" s="1"/>
  <c r="CV488" i="3"/>
  <c r="CX488" i="3" s="1"/>
  <c r="BZ488" i="3"/>
  <c r="CB488" i="3" s="1"/>
  <c r="DT488" i="3"/>
  <c r="DQ488" i="3" s="1"/>
  <c r="DV488" i="3" s="1"/>
  <c r="DJ488" i="3"/>
  <c r="CL488" i="3"/>
  <c r="BP488" i="3"/>
  <c r="R488" i="3"/>
  <c r="P488" i="3"/>
  <c r="DK488" i="3"/>
  <c r="BQ488" i="3"/>
  <c r="CM488" i="3"/>
  <c r="S488" i="3"/>
  <c r="CW488" i="3"/>
  <c r="CA488" i="3"/>
  <c r="DU488" i="3"/>
  <c r="G488" i="3" l="1"/>
  <c r="CC488" i="3"/>
  <c r="CY488" i="3"/>
  <c r="U488" i="3"/>
  <c r="DX488" i="3"/>
  <c r="CZ488" i="3"/>
  <c r="CD488" i="3"/>
  <c r="DM488" i="3"/>
  <c r="DL488" i="3"/>
  <c r="BR488" i="3"/>
  <c r="BT488" i="3" s="1"/>
  <c r="BS488" i="3"/>
  <c r="CN488" i="3"/>
  <c r="CO488" i="3"/>
  <c r="T488" i="3"/>
  <c r="Q488" i="3" s="1"/>
  <c r="DW488" i="3"/>
  <c r="V488" i="3" l="1"/>
  <c r="DI488" i="3"/>
  <c r="DN488" i="3" s="1"/>
  <c r="CK488" i="3"/>
  <c r="CP488" i="3" s="1"/>
  <c r="BV488" i="3"/>
  <c r="BU488" i="3"/>
  <c r="X488" i="3" l="1"/>
  <c r="W488" i="3"/>
  <c r="DP488" i="3"/>
  <c r="DO488" i="3"/>
  <c r="CQ488" i="3"/>
  <c r="CR488" i="3"/>
  <c r="AL489" i="3"/>
  <c r="M488" i="3" l="1"/>
  <c r="AP489" i="3"/>
  <c r="AS489" i="3"/>
  <c r="AQ488" i="3"/>
  <c r="AT488" i="3" s="1"/>
  <c r="AR489" i="3"/>
  <c r="L488" i="3"/>
  <c r="H488" i="3" s="1"/>
  <c r="AK489" i="3"/>
  <c r="BX489" i="3" s="1"/>
  <c r="AO489" i="3"/>
  <c r="AM489" i="3" s="1"/>
  <c r="AN488" i="3"/>
  <c r="F489" i="3"/>
  <c r="J489" i="3"/>
  <c r="DS489" i="3"/>
  <c r="BY489" i="3"/>
  <c r="CU489" i="3"/>
  <c r="AV489" i="3"/>
  <c r="E489" i="3" l="1"/>
  <c r="DR489" i="3"/>
  <c r="DT489" i="3" s="1"/>
  <c r="DQ489" i="3" s="1"/>
  <c r="K488" i="3"/>
  <c r="N488" i="3" s="1"/>
  <c r="I489" i="3"/>
  <c r="CT489" i="3"/>
  <c r="CV489" i="3" s="1"/>
  <c r="CX489" i="3" s="1"/>
  <c r="AU489" i="3"/>
  <c r="G489" i="3"/>
  <c r="O489" i="3"/>
  <c r="BZ489" i="3"/>
  <c r="CB489" i="3" s="1"/>
  <c r="CA489" i="3"/>
  <c r="CL489" i="3"/>
  <c r="DJ489" i="3"/>
  <c r="BP489" i="3"/>
  <c r="R489" i="3"/>
  <c r="P489" i="3"/>
  <c r="CW489" i="3"/>
  <c r="CM489" i="3"/>
  <c r="DK489" i="3"/>
  <c r="BQ489" i="3"/>
  <c r="S489" i="3"/>
  <c r="DU489" i="3" l="1"/>
  <c r="DV489" i="3"/>
  <c r="BR489" i="3"/>
  <c r="BT489" i="3" s="1"/>
  <c r="BS489" i="3"/>
  <c r="DL489" i="3"/>
  <c r="DM489" i="3"/>
  <c r="CN489" i="3"/>
  <c r="CO489" i="3"/>
  <c r="CC489" i="3"/>
  <c r="CD489" i="3"/>
  <c r="CZ489" i="3"/>
  <c r="CY489" i="3"/>
  <c r="U489" i="3"/>
  <c r="T489" i="3"/>
  <c r="Q489" i="3" s="1"/>
  <c r="DX489" i="3" l="1"/>
  <c r="DW489" i="3"/>
  <c r="V489" i="3"/>
  <c r="DI489" i="3"/>
  <c r="DN489" i="3" s="1"/>
  <c r="CK489" i="3"/>
  <c r="CP489" i="3" s="1"/>
  <c r="BU489" i="3"/>
  <c r="BV489" i="3"/>
  <c r="W489" i="3" l="1"/>
  <c r="X489" i="3"/>
  <c r="AS490" i="3" s="1"/>
  <c r="DP489" i="3"/>
  <c r="DO489" i="3"/>
  <c r="CQ489" i="3"/>
  <c r="CR489" i="3"/>
  <c r="M489" i="3" s="1"/>
  <c r="AQ489" i="3" l="1"/>
  <c r="AR490" i="3"/>
  <c r="L489" i="3"/>
  <c r="E490" i="3" s="1"/>
  <c r="AN489" i="3"/>
  <c r="AK490" i="3"/>
  <c r="CT490" i="3" s="1"/>
  <c r="AT489" i="3"/>
  <c r="AO490" i="3"/>
  <c r="AU490" i="3" s="1"/>
  <c r="AP490" i="3"/>
  <c r="AL490" i="3"/>
  <c r="CU490" i="3" s="1"/>
  <c r="F490" i="3"/>
  <c r="J490" i="3"/>
  <c r="K489" i="3" l="1"/>
  <c r="N489" i="3" s="1"/>
  <c r="I490" i="3"/>
  <c r="O490" i="3" s="1"/>
  <c r="H489" i="3"/>
  <c r="DR490" i="3"/>
  <c r="BX490" i="3"/>
  <c r="AM490" i="3"/>
  <c r="AV490" i="3"/>
  <c r="BY490" i="3"/>
  <c r="DS490" i="3"/>
  <c r="P490" i="3"/>
  <c r="CW490" i="3"/>
  <c r="CV490" i="3"/>
  <c r="CX490" i="3" s="1"/>
  <c r="CL490" i="3"/>
  <c r="DJ490" i="3"/>
  <c r="BP490" i="3"/>
  <c r="R490" i="3"/>
  <c r="DK490" i="3"/>
  <c r="BQ490" i="3"/>
  <c r="CM490" i="3"/>
  <c r="S490" i="3"/>
  <c r="G490" i="3"/>
  <c r="CA490" i="3" l="1"/>
  <c r="BZ490" i="3"/>
  <c r="CB490" i="3" s="1"/>
  <c r="DT490" i="3"/>
  <c r="DQ490" i="3" s="1"/>
  <c r="DV490" i="3" s="1"/>
  <c r="DU490" i="3"/>
  <c r="BR490" i="3"/>
  <c r="BT490" i="3" s="1"/>
  <c r="BS490" i="3"/>
  <c r="DM490" i="3"/>
  <c r="DL490" i="3"/>
  <c r="CO490" i="3"/>
  <c r="CN490" i="3"/>
  <c r="CZ490" i="3"/>
  <c r="CY490" i="3"/>
  <c r="CC490" i="3"/>
  <c r="U490" i="3"/>
  <c r="T490" i="3"/>
  <c r="Q490" i="3" s="1"/>
  <c r="CD490" i="3" l="1"/>
  <c r="DW490" i="3"/>
  <c r="DX490" i="3"/>
  <c r="V490" i="3"/>
  <c r="DI490" i="3"/>
  <c r="DN490" i="3" s="1"/>
  <c r="CK490" i="3"/>
  <c r="CP490" i="3" s="1"/>
  <c r="BU490" i="3"/>
  <c r="BV490" i="3"/>
  <c r="W490" i="3" l="1"/>
  <c r="AR491" i="3" s="1"/>
  <c r="X490" i="3"/>
  <c r="AL491" i="3" s="1"/>
  <c r="DO490" i="3"/>
  <c r="DP490" i="3"/>
  <c r="CR490" i="3"/>
  <c r="CQ490" i="3"/>
  <c r="AS491" i="3" l="1"/>
  <c r="AQ490" i="3"/>
  <c r="AT490" i="3" s="1"/>
  <c r="M490" i="3"/>
  <c r="F491" i="3" s="1"/>
  <c r="L490" i="3"/>
  <c r="E491" i="3" s="1"/>
  <c r="AO491" i="3"/>
  <c r="AP491" i="3"/>
  <c r="AV491" i="3" s="1"/>
  <c r="AK491" i="3"/>
  <c r="BX491" i="3" s="1"/>
  <c r="AN490" i="3"/>
  <c r="BY491" i="3"/>
  <c r="CU491" i="3"/>
  <c r="DS491" i="3"/>
  <c r="J491" i="3" l="1"/>
  <c r="K490" i="3"/>
  <c r="N490" i="3" s="1"/>
  <c r="I491" i="3"/>
  <c r="AM491" i="3"/>
  <c r="H490" i="3"/>
  <c r="AU491" i="3"/>
  <c r="CT491" i="3"/>
  <c r="CW491" i="3" s="1"/>
  <c r="DR491" i="3"/>
  <c r="DT491" i="3" s="1"/>
  <c r="DQ491" i="3" s="1"/>
  <c r="CL491" i="3"/>
  <c r="DJ491" i="3"/>
  <c r="BP491" i="3"/>
  <c r="R491" i="3"/>
  <c r="O491" i="3"/>
  <c r="G491" i="3"/>
  <c r="P491" i="3"/>
  <c r="BZ491" i="3"/>
  <c r="CB491" i="3" s="1"/>
  <c r="CA491" i="3"/>
  <c r="CM491" i="3"/>
  <c r="DK491" i="3"/>
  <c r="BQ491" i="3"/>
  <c r="S491" i="3"/>
  <c r="CV491" i="3" l="1"/>
  <c r="CX491" i="3" s="1"/>
  <c r="CY491" i="3" s="1"/>
  <c r="DU491" i="3"/>
  <c r="DV491" i="3"/>
  <c r="CD491" i="3"/>
  <c r="CC491" i="3"/>
  <c r="BR491" i="3"/>
  <c r="BT491" i="3" s="1"/>
  <c r="BS491" i="3"/>
  <c r="DL491" i="3"/>
  <c r="DM491" i="3"/>
  <c r="T491" i="3"/>
  <c r="Q491" i="3" s="1"/>
  <c r="U491" i="3"/>
  <c r="CO491" i="3"/>
  <c r="CN491" i="3"/>
  <c r="CZ491" i="3" l="1"/>
  <c r="DW491" i="3"/>
  <c r="DX491" i="3"/>
  <c r="V491" i="3"/>
  <c r="DI491" i="3"/>
  <c r="DN491" i="3" s="1"/>
  <c r="BU491" i="3"/>
  <c r="BV491" i="3"/>
  <c r="CK491" i="3"/>
  <c r="CP491" i="3" s="1"/>
  <c r="X491" i="3" l="1"/>
  <c r="AP492" i="3" s="1"/>
  <c r="W491" i="3"/>
  <c r="DO491" i="3"/>
  <c r="DP491" i="3"/>
  <c r="CR491" i="3"/>
  <c r="CQ491" i="3"/>
  <c r="AL492" i="3"/>
  <c r="M491" i="3" l="1"/>
  <c r="AS492" i="3"/>
  <c r="AQ491" i="3"/>
  <c r="AR492" i="3"/>
  <c r="L491" i="3"/>
  <c r="H491" i="3" s="1"/>
  <c r="AO492" i="3"/>
  <c r="AU492" i="3" s="1"/>
  <c r="AT491" i="3"/>
  <c r="AN491" i="3"/>
  <c r="AK492" i="3"/>
  <c r="CT492" i="3" s="1"/>
  <c r="F492" i="3"/>
  <c r="AV492" i="3"/>
  <c r="CU492" i="3"/>
  <c r="DS492" i="3"/>
  <c r="BY492" i="3"/>
  <c r="E492" i="3" l="1"/>
  <c r="AM492" i="3"/>
  <c r="K491" i="3"/>
  <c r="N491" i="3" s="1"/>
  <c r="I492" i="3"/>
  <c r="O492" i="3" s="1"/>
  <c r="J492" i="3"/>
  <c r="P492" i="3" s="1"/>
  <c r="BX492" i="3"/>
  <c r="BZ492" i="3" s="1"/>
  <c r="CB492" i="3" s="1"/>
  <c r="DR492" i="3"/>
  <c r="DT492" i="3" s="1"/>
  <c r="DQ492" i="3" s="1"/>
  <c r="DJ492" i="3"/>
  <c r="BP492" i="3"/>
  <c r="CL492" i="3"/>
  <c r="R492" i="3"/>
  <c r="CV492" i="3"/>
  <c r="CW492" i="3"/>
  <c r="BQ492" i="3"/>
  <c r="CM492" i="3"/>
  <c r="DK492" i="3"/>
  <c r="S492" i="3"/>
  <c r="G492" i="3" l="1"/>
  <c r="DU492" i="3"/>
  <c r="CA492" i="3"/>
  <c r="DV492" i="3"/>
  <c r="CX492" i="3"/>
  <c r="CZ492" i="3" s="1"/>
  <c r="CN492" i="3"/>
  <c r="CO492" i="3"/>
  <c r="BS492" i="3"/>
  <c r="BR492" i="3"/>
  <c r="BT492" i="3" s="1"/>
  <c r="DM492" i="3"/>
  <c r="DL492" i="3"/>
  <c r="U492" i="3"/>
  <c r="T492" i="3"/>
  <c r="Q492" i="3" s="1"/>
  <c r="CC492" i="3"/>
  <c r="CD492" i="3"/>
  <c r="CY492" i="3" l="1"/>
  <c r="DW492" i="3"/>
  <c r="DX492" i="3"/>
  <c r="V492" i="3"/>
  <c r="DI492" i="3"/>
  <c r="DN492" i="3" s="1"/>
  <c r="BV492" i="3"/>
  <c r="BU492" i="3"/>
  <c r="CK492" i="3"/>
  <c r="CP492" i="3" s="1"/>
  <c r="W492" i="3" l="1"/>
  <c r="AR493" i="3" s="1"/>
  <c r="X492" i="3"/>
  <c r="AS493" i="3" s="1"/>
  <c r="DP492" i="3"/>
  <c r="DO492" i="3"/>
  <c r="CR492" i="3"/>
  <c r="CQ492" i="3"/>
  <c r="L492" i="3" s="1"/>
  <c r="I493" i="3" s="1"/>
  <c r="AK493" i="3"/>
  <c r="M492" i="3" l="1"/>
  <c r="J493" i="3" s="1"/>
  <c r="AO493" i="3"/>
  <c r="AU493" i="3" s="1"/>
  <c r="AQ492" i="3"/>
  <c r="AT492" i="3" s="1"/>
  <c r="AL493" i="3"/>
  <c r="CU493" i="3" s="1"/>
  <c r="AP493" i="3"/>
  <c r="AV493" i="3" s="1"/>
  <c r="AN492" i="3"/>
  <c r="BX493" i="3"/>
  <c r="CT493" i="3"/>
  <c r="DR493" i="3"/>
  <c r="E493" i="3"/>
  <c r="F493" i="3" l="1"/>
  <c r="K492" i="3"/>
  <c r="N492" i="3" s="1"/>
  <c r="H492" i="3"/>
  <c r="AM493" i="3"/>
  <c r="DS493" i="3"/>
  <c r="DU493" i="3" s="1"/>
  <c r="BY493" i="3"/>
  <c r="BZ493" i="3" s="1"/>
  <c r="CB493" i="3" s="1"/>
  <c r="CA493" i="3"/>
  <c r="CW493" i="3"/>
  <c r="CV493" i="3"/>
  <c r="CX493" i="3" s="1"/>
  <c r="P493" i="3"/>
  <c r="CL493" i="3"/>
  <c r="BP493" i="3"/>
  <c r="DJ493" i="3"/>
  <c r="R493" i="3"/>
  <c r="DK493" i="3"/>
  <c r="CM493" i="3"/>
  <c r="BQ493" i="3"/>
  <c r="S493" i="3"/>
  <c r="O493" i="3"/>
  <c r="G493" i="3"/>
  <c r="DT493" i="3" l="1"/>
  <c r="DQ493" i="3" s="1"/>
  <c r="DV493" i="3" s="1"/>
  <c r="CZ493" i="3"/>
  <c r="CY493" i="3"/>
  <c r="DL493" i="3"/>
  <c r="DM493" i="3"/>
  <c r="CD493" i="3"/>
  <c r="CC493" i="3"/>
  <c r="BR493" i="3"/>
  <c r="BT493" i="3" s="1"/>
  <c r="BS493" i="3"/>
  <c r="U493" i="3"/>
  <c r="T493" i="3"/>
  <c r="Q493" i="3" s="1"/>
  <c r="CO493" i="3"/>
  <c r="CN493" i="3"/>
  <c r="DW493" i="3" l="1"/>
  <c r="DX493" i="3"/>
  <c r="V493" i="3"/>
  <c r="DI493" i="3"/>
  <c r="DN493" i="3" s="1"/>
  <c r="BU493" i="3"/>
  <c r="BV493" i="3"/>
  <c r="CK493" i="3"/>
  <c r="CP493" i="3" s="1"/>
  <c r="X493" i="3" l="1"/>
  <c r="AP494" i="3" s="1"/>
  <c r="W493" i="3"/>
  <c r="AQ493" i="3" s="1"/>
  <c r="DO493" i="3"/>
  <c r="DP493" i="3"/>
  <c r="CR493" i="3"/>
  <c r="CQ493" i="3"/>
  <c r="M493" i="3" l="1"/>
  <c r="F494" i="3" s="1"/>
  <c r="AS494" i="3"/>
  <c r="AR494" i="3"/>
  <c r="L493" i="3"/>
  <c r="AO494" i="3"/>
  <c r="AM494" i="3" s="1"/>
  <c r="AL494" i="3"/>
  <c r="DS494" i="3" s="1"/>
  <c r="AN493" i="3"/>
  <c r="AK494" i="3"/>
  <c r="DR494" i="3" s="1"/>
  <c r="AT493" i="3"/>
  <c r="AV494" i="3"/>
  <c r="J494" i="3" l="1"/>
  <c r="AU494" i="3"/>
  <c r="K493" i="3"/>
  <c r="N493" i="3" s="1"/>
  <c r="I494" i="3"/>
  <c r="E494" i="3"/>
  <c r="R494" i="3" s="1"/>
  <c r="BX494" i="3"/>
  <c r="H493" i="3"/>
  <c r="BY494" i="3"/>
  <c r="BZ494" i="3" s="1"/>
  <c r="CB494" i="3" s="1"/>
  <c r="CU494" i="3"/>
  <c r="CT494" i="3"/>
  <c r="DU494" i="3"/>
  <c r="DT494" i="3"/>
  <c r="DQ494" i="3" s="1"/>
  <c r="P494" i="3"/>
  <c r="O494" i="3"/>
  <c r="G494" i="3"/>
  <c r="DJ494" i="3"/>
  <c r="CM494" i="3"/>
  <c r="BQ494" i="3"/>
  <c r="DK494" i="3"/>
  <c r="S494" i="3"/>
  <c r="CL494" i="3" l="1"/>
  <c r="BP494" i="3"/>
  <c r="CW494" i="3"/>
  <c r="CA494" i="3"/>
  <c r="CD494" i="3" s="1"/>
  <c r="CV494" i="3"/>
  <c r="CX494" i="3" s="1"/>
  <c r="CY494" i="3" s="1"/>
  <c r="DV494" i="3"/>
  <c r="CO494" i="3"/>
  <c r="CN494" i="3"/>
  <c r="DL494" i="3"/>
  <c r="DM494" i="3"/>
  <c r="BS494" i="3"/>
  <c r="BR494" i="3"/>
  <c r="BT494" i="3" s="1"/>
  <c r="U494" i="3"/>
  <c r="T494" i="3"/>
  <c r="Q494" i="3" s="1"/>
  <c r="CC494" i="3" l="1"/>
  <c r="CZ494" i="3"/>
  <c r="DW494" i="3"/>
  <c r="DX494" i="3"/>
  <c r="V494" i="3"/>
  <c r="DI494" i="3"/>
  <c r="DN494" i="3" s="1"/>
  <c r="BV494" i="3"/>
  <c r="BU494" i="3"/>
  <c r="CK494" i="3"/>
  <c r="CP494" i="3" s="1"/>
  <c r="W494" i="3" l="1"/>
  <c r="AR495" i="3" s="1"/>
  <c r="X494" i="3"/>
  <c r="AL495" i="3" s="1"/>
  <c r="DO494" i="3"/>
  <c r="DP494" i="3"/>
  <c r="CR494" i="3"/>
  <c r="CQ494" i="3"/>
  <c r="L494" i="3" s="1"/>
  <c r="I495" i="3" s="1"/>
  <c r="AS495" i="3" l="1"/>
  <c r="AQ494" i="3"/>
  <c r="M494" i="3"/>
  <c r="J495" i="3" s="1"/>
  <c r="AO495" i="3"/>
  <c r="AP495" i="3"/>
  <c r="AV495" i="3" s="1"/>
  <c r="AK495" i="3"/>
  <c r="CT495" i="3" s="1"/>
  <c r="AT494" i="3"/>
  <c r="AN494" i="3"/>
  <c r="DS495" i="3"/>
  <c r="BY495" i="3"/>
  <c r="CU495" i="3"/>
  <c r="F495" i="3"/>
  <c r="S495" i="3" s="1"/>
  <c r="H494" i="3"/>
  <c r="E495" i="3"/>
  <c r="K494" i="3" l="1"/>
  <c r="N494" i="3" s="1"/>
  <c r="BX495" i="3"/>
  <c r="CA495" i="3" s="1"/>
  <c r="AM495" i="3"/>
  <c r="AU495" i="3"/>
  <c r="DR495" i="3"/>
  <c r="DT495" i="3" s="1"/>
  <c r="DQ495" i="3" s="1"/>
  <c r="O495" i="3"/>
  <c r="G495" i="3"/>
  <c r="DK495" i="3"/>
  <c r="BQ495" i="3"/>
  <c r="CM495" i="3"/>
  <c r="P495" i="3"/>
  <c r="BP495" i="3"/>
  <c r="CL495" i="3"/>
  <c r="DJ495" i="3"/>
  <c r="R495" i="3"/>
  <c r="CV495" i="3"/>
  <c r="CX495" i="3" s="1"/>
  <c r="CW495" i="3"/>
  <c r="BZ495" i="3" l="1"/>
  <c r="CB495" i="3" s="1"/>
  <c r="DU495" i="3"/>
  <c r="DV495" i="3"/>
  <c r="BS495" i="3"/>
  <c r="BR495" i="3"/>
  <c r="BT495" i="3" s="1"/>
  <c r="DM495" i="3"/>
  <c r="DL495" i="3"/>
  <c r="CY495" i="3"/>
  <c r="CZ495" i="3"/>
  <c r="T495" i="3"/>
  <c r="Q495" i="3" s="1"/>
  <c r="U495" i="3"/>
  <c r="CN495" i="3"/>
  <c r="CO495" i="3"/>
  <c r="CD495" i="3"/>
  <c r="CC495" i="3"/>
  <c r="DW495" i="3" l="1"/>
  <c r="DX495" i="3"/>
  <c r="V495" i="3"/>
  <c r="DI495" i="3"/>
  <c r="DN495" i="3" s="1"/>
  <c r="CK495" i="3"/>
  <c r="CP495" i="3" s="1"/>
  <c r="BV495" i="3"/>
  <c r="BU495" i="3"/>
  <c r="W495" i="3" l="1"/>
  <c r="AR496" i="3" s="1"/>
  <c r="X495" i="3"/>
  <c r="AP496" i="3" s="1"/>
  <c r="DP495" i="3"/>
  <c r="DO495" i="3"/>
  <c r="CQ495" i="3"/>
  <c r="CR495" i="3"/>
  <c r="M495" i="3" l="1"/>
  <c r="J496" i="3" s="1"/>
  <c r="AS496" i="3"/>
  <c r="AQ495" i="3"/>
  <c r="L495" i="3"/>
  <c r="H495" i="3" s="1"/>
  <c r="AK496" i="3"/>
  <c r="BX496" i="3" s="1"/>
  <c r="AO496" i="3"/>
  <c r="AM496" i="3" s="1"/>
  <c r="AT495" i="3"/>
  <c r="AN495" i="3"/>
  <c r="AL496" i="3"/>
  <c r="DS496" i="3" s="1"/>
  <c r="F496" i="3"/>
  <c r="AV496" i="3"/>
  <c r="E496" i="3" l="1"/>
  <c r="BP496" i="3" s="1"/>
  <c r="K495" i="3"/>
  <c r="N495" i="3" s="1"/>
  <c r="I496" i="3"/>
  <c r="O496" i="3" s="1"/>
  <c r="CT496" i="3"/>
  <c r="DR496" i="3"/>
  <c r="DT496" i="3" s="1"/>
  <c r="DQ496" i="3" s="1"/>
  <c r="AU496" i="3"/>
  <c r="BY496" i="3"/>
  <c r="CA496" i="3" s="1"/>
  <c r="CU496" i="3"/>
  <c r="CV496" i="3" s="1"/>
  <c r="CX496" i="3" s="1"/>
  <c r="P496" i="3"/>
  <c r="CM496" i="3"/>
  <c r="DK496" i="3"/>
  <c r="BQ496" i="3"/>
  <c r="S496" i="3"/>
  <c r="DJ496" i="3"/>
  <c r="CL496" i="3"/>
  <c r="R496" i="3"/>
  <c r="G496" i="3" l="1"/>
  <c r="DU496" i="3"/>
  <c r="BZ496" i="3"/>
  <c r="CW496" i="3"/>
  <c r="CY496" i="3" s="1"/>
  <c r="DV496" i="3"/>
  <c r="CO496" i="3"/>
  <c r="CN496" i="3"/>
  <c r="DM496" i="3"/>
  <c r="DL496" i="3"/>
  <c r="BS496" i="3"/>
  <c r="BR496" i="3"/>
  <c r="BT496" i="3" s="1"/>
  <c r="U496" i="3"/>
  <c r="T496" i="3"/>
  <c r="Q496" i="3" s="1"/>
  <c r="CB496" i="3" l="1"/>
  <c r="CD496" i="3" s="1"/>
  <c r="CC496" i="3"/>
  <c r="CZ496" i="3"/>
  <c r="DW496" i="3"/>
  <c r="DX496" i="3"/>
  <c r="V496" i="3"/>
  <c r="DI496" i="3"/>
  <c r="DN496" i="3" s="1"/>
  <c r="BV496" i="3"/>
  <c r="BU496" i="3"/>
  <c r="CK496" i="3"/>
  <c r="CP496" i="3" s="1"/>
  <c r="X496" i="3" l="1"/>
  <c r="AP497" i="3" s="1"/>
  <c r="W496" i="3"/>
  <c r="AR497" i="3" s="1"/>
  <c r="DO496" i="3"/>
  <c r="DP496" i="3"/>
  <c r="CR496" i="3"/>
  <c r="CQ496" i="3"/>
  <c r="L496" i="3" l="1"/>
  <c r="I497" i="3" s="1"/>
  <c r="AS497" i="3"/>
  <c r="AQ496" i="3"/>
  <c r="AT496" i="3" s="1"/>
  <c r="AL497" i="3"/>
  <c r="BY497" i="3" s="1"/>
  <c r="M496" i="3"/>
  <c r="H496" i="3" s="1"/>
  <c r="AN496" i="3"/>
  <c r="AK497" i="3"/>
  <c r="CT497" i="3" s="1"/>
  <c r="AO497" i="3"/>
  <c r="AM497" i="3" s="1"/>
  <c r="E497" i="3"/>
  <c r="AV497" i="3"/>
  <c r="F497" i="3" l="1"/>
  <c r="CM497" i="3" s="1"/>
  <c r="J497" i="3"/>
  <c r="G497" i="3" s="1"/>
  <c r="DS497" i="3"/>
  <c r="CU497" i="3"/>
  <c r="CW497" i="3" s="1"/>
  <c r="K496" i="3"/>
  <c r="N496" i="3" s="1"/>
  <c r="BX497" i="3"/>
  <c r="BZ497" i="3" s="1"/>
  <c r="CB497" i="3" s="1"/>
  <c r="DR497" i="3"/>
  <c r="AU497" i="3"/>
  <c r="DJ497" i="3"/>
  <c r="BP497" i="3"/>
  <c r="CL497" i="3"/>
  <c r="R497" i="3"/>
  <c r="DK497" i="3"/>
  <c r="O497" i="3"/>
  <c r="S497" i="3" l="1"/>
  <c r="BQ497" i="3"/>
  <c r="DU497" i="3"/>
  <c r="CV497" i="3"/>
  <c r="CX497" i="3" s="1"/>
  <c r="CY497" i="3" s="1"/>
  <c r="P497" i="3"/>
  <c r="CA497" i="3"/>
  <c r="CC497" i="3" s="1"/>
  <c r="DT497" i="3"/>
  <c r="DQ497" i="3" s="1"/>
  <c r="DV497" i="3" s="1"/>
  <c r="T497" i="3"/>
  <c r="Q497" i="3" s="1"/>
  <c r="U497" i="3"/>
  <c r="CO497" i="3"/>
  <c r="CN497" i="3"/>
  <c r="BR497" i="3"/>
  <c r="BT497" i="3" s="1"/>
  <c r="BS497" i="3"/>
  <c r="DM497" i="3"/>
  <c r="DL497" i="3"/>
  <c r="CZ497" i="3" l="1"/>
  <c r="CD497" i="3"/>
  <c r="DW497" i="3"/>
  <c r="DX497" i="3"/>
  <c r="V497" i="3"/>
  <c r="DI497" i="3"/>
  <c r="DN497" i="3" s="1"/>
  <c r="BV497" i="3"/>
  <c r="BU497" i="3"/>
  <c r="CK497" i="3"/>
  <c r="CP497" i="3" s="1"/>
  <c r="W497" i="3" l="1"/>
  <c r="AR498" i="3" s="1"/>
  <c r="X497" i="3"/>
  <c r="AS498" i="3" s="1"/>
  <c r="DP497" i="3"/>
  <c r="DO497" i="3"/>
  <c r="CQ497" i="3"/>
  <c r="CR497" i="3"/>
  <c r="M497" i="3" s="1"/>
  <c r="AO498" i="3" l="1"/>
  <c r="AU498" i="3" s="1"/>
  <c r="AQ497" i="3"/>
  <c r="AT497" i="3" s="1"/>
  <c r="AK498" i="3"/>
  <c r="BX498" i="3" s="1"/>
  <c r="L497" i="3"/>
  <c r="I498" i="3" s="1"/>
  <c r="AN497" i="3"/>
  <c r="AL498" i="3"/>
  <c r="CU498" i="3" s="1"/>
  <c r="AP498" i="3"/>
  <c r="AV498" i="3" s="1"/>
  <c r="F498" i="3"/>
  <c r="J498" i="3"/>
  <c r="K497" i="3" l="1"/>
  <c r="N497" i="3" s="1"/>
  <c r="E498" i="3"/>
  <c r="DJ498" i="3" s="1"/>
  <c r="H497" i="3"/>
  <c r="DR498" i="3"/>
  <c r="DS498" i="3"/>
  <c r="CT498" i="3"/>
  <c r="CW498" i="3" s="1"/>
  <c r="AM498" i="3"/>
  <c r="BY498" i="3"/>
  <c r="BZ498" i="3" s="1"/>
  <c r="CB498" i="3" s="1"/>
  <c r="BQ498" i="3"/>
  <c r="DK498" i="3"/>
  <c r="CM498" i="3"/>
  <c r="S498" i="3"/>
  <c r="O498" i="3"/>
  <c r="G498" i="3"/>
  <c r="P498" i="3"/>
  <c r="DU498" i="3" l="1"/>
  <c r="R498" i="3"/>
  <c r="U498" i="3" s="1"/>
  <c r="BP498" i="3"/>
  <c r="BS498" i="3" s="1"/>
  <c r="CL498" i="3"/>
  <c r="CN498" i="3" s="1"/>
  <c r="DT498" i="3"/>
  <c r="DQ498" i="3" s="1"/>
  <c r="DV498" i="3" s="1"/>
  <c r="CV498" i="3"/>
  <c r="CX498" i="3" s="1"/>
  <c r="CY498" i="3" s="1"/>
  <c r="CA498" i="3"/>
  <c r="CC498" i="3" s="1"/>
  <c r="BR498" i="3"/>
  <c r="BT498" i="3" s="1"/>
  <c r="DM498" i="3"/>
  <c r="DL498" i="3"/>
  <c r="T498" i="3" l="1"/>
  <c r="Q498" i="3" s="1"/>
  <c r="V498" i="3" s="1"/>
  <c r="CZ498" i="3"/>
  <c r="CO498" i="3"/>
  <c r="CD498" i="3"/>
  <c r="DX498" i="3"/>
  <c r="DW498" i="3"/>
  <c r="DI498" i="3"/>
  <c r="DN498" i="3" s="1"/>
  <c r="CK498" i="3"/>
  <c r="CP498" i="3" s="1"/>
  <c r="BU498" i="3"/>
  <c r="BV498" i="3"/>
  <c r="W498" i="3" l="1"/>
  <c r="AR499" i="3" s="1"/>
  <c r="X498" i="3"/>
  <c r="AP499" i="3" s="1"/>
  <c r="DP498" i="3"/>
  <c r="DO498" i="3"/>
  <c r="CQ498" i="3"/>
  <c r="CR498" i="3"/>
  <c r="M498" i="3" l="1"/>
  <c r="L498" i="3"/>
  <c r="I499" i="3" s="1"/>
  <c r="AS499" i="3"/>
  <c r="AQ498" i="3"/>
  <c r="K498" i="3"/>
  <c r="N498" i="3" s="1"/>
  <c r="AK499" i="3"/>
  <c r="BX499" i="3" s="1"/>
  <c r="AO499" i="3"/>
  <c r="AM499" i="3" s="1"/>
  <c r="AT498" i="3"/>
  <c r="AL499" i="3"/>
  <c r="CU499" i="3" s="1"/>
  <c r="AN498" i="3"/>
  <c r="F499" i="3"/>
  <c r="J499" i="3"/>
  <c r="AV499" i="3"/>
  <c r="CT499" i="3" l="1"/>
  <c r="DR499" i="3"/>
  <c r="AU499" i="3"/>
  <c r="E499" i="3"/>
  <c r="CL499" i="3" s="1"/>
  <c r="O499" i="3"/>
  <c r="H498" i="3"/>
  <c r="BY499" i="3"/>
  <c r="CA499" i="3" s="1"/>
  <c r="DS499" i="3"/>
  <c r="DT499" i="3" s="1"/>
  <c r="DQ499" i="3" s="1"/>
  <c r="P499" i="3"/>
  <c r="CW499" i="3"/>
  <c r="CV499" i="3"/>
  <c r="CX499" i="3" s="1"/>
  <c r="BQ499" i="3"/>
  <c r="CM499" i="3"/>
  <c r="DK499" i="3"/>
  <c r="S499" i="3"/>
  <c r="BP499" i="3" l="1"/>
  <c r="DJ499" i="3"/>
  <c r="DL499" i="3" s="1"/>
  <c r="G499" i="3"/>
  <c r="R499" i="3"/>
  <c r="U499" i="3" s="1"/>
  <c r="BZ499" i="3"/>
  <c r="DU499" i="3"/>
  <c r="DV499" i="3"/>
  <c r="T499" i="3"/>
  <c r="Q499" i="3" s="1"/>
  <c r="CN499" i="3"/>
  <c r="CO499" i="3"/>
  <c r="BR499" i="3"/>
  <c r="BT499" i="3" s="1"/>
  <c r="BS499" i="3"/>
  <c r="CY499" i="3"/>
  <c r="CZ499" i="3"/>
  <c r="DM499" i="3"/>
  <c r="CB499" i="3" l="1"/>
  <c r="CD499" i="3" s="1"/>
  <c r="DW499" i="3"/>
  <c r="DX499" i="3"/>
  <c r="V499" i="3"/>
  <c r="DI499" i="3"/>
  <c r="DN499" i="3" s="1"/>
  <c r="CK499" i="3"/>
  <c r="CP499" i="3" s="1"/>
  <c r="BV499" i="3"/>
  <c r="BU499" i="3"/>
  <c r="CC499" i="3" l="1"/>
  <c r="W499" i="3"/>
  <c r="AR500" i="3" s="1"/>
  <c r="X499" i="3"/>
  <c r="AS500" i="3" s="1"/>
  <c r="DP499" i="3"/>
  <c r="DO499" i="3"/>
  <c r="CR499" i="3"/>
  <c r="CQ499" i="3"/>
  <c r="AK500" i="3"/>
  <c r="M499" i="3" l="1"/>
  <c r="AO500" i="3"/>
  <c r="AU500" i="3" s="1"/>
  <c r="AQ499" i="3"/>
  <c r="L499" i="3"/>
  <c r="E500" i="3" s="1"/>
  <c r="AN499" i="3"/>
  <c r="AP500" i="3"/>
  <c r="AV500" i="3" s="1"/>
  <c r="AL500" i="3"/>
  <c r="CU500" i="3" s="1"/>
  <c r="AT499" i="3"/>
  <c r="J500" i="3"/>
  <c r="BX500" i="3"/>
  <c r="DR500" i="3"/>
  <c r="CT500" i="3"/>
  <c r="K499" i="3" l="1"/>
  <c r="N499" i="3" s="1"/>
  <c r="I500" i="3"/>
  <c r="G500" i="3" s="1"/>
  <c r="AM500" i="3"/>
  <c r="H499" i="3"/>
  <c r="DS500" i="3"/>
  <c r="DT500" i="3" s="1"/>
  <c r="DQ500" i="3" s="1"/>
  <c r="F500" i="3"/>
  <c r="BQ500" i="3" s="1"/>
  <c r="BY500" i="3"/>
  <c r="BZ500" i="3" s="1"/>
  <c r="CB500" i="3" s="1"/>
  <c r="CL500" i="3"/>
  <c r="DJ500" i="3"/>
  <c r="BP500" i="3"/>
  <c r="R500" i="3"/>
  <c r="CW500" i="3"/>
  <c r="CV500" i="3"/>
  <c r="CX500" i="3" s="1"/>
  <c r="P500" i="3"/>
  <c r="O500" i="3" l="1"/>
  <c r="S500" i="3"/>
  <c r="U500" i="3" s="1"/>
  <c r="DK500" i="3"/>
  <c r="DL500" i="3" s="1"/>
  <c r="CM500" i="3"/>
  <c r="CN500" i="3" s="1"/>
  <c r="DU500" i="3"/>
  <c r="CA500" i="3"/>
  <c r="CC500" i="3" s="1"/>
  <c r="DV500" i="3"/>
  <c r="BS500" i="3"/>
  <c r="BR500" i="3"/>
  <c r="BT500" i="3" s="1"/>
  <c r="T500" i="3"/>
  <c r="Q500" i="3" s="1"/>
  <c r="CY500" i="3"/>
  <c r="CZ500" i="3"/>
  <c r="CO500" i="3" l="1"/>
  <c r="DM500" i="3"/>
  <c r="CD500" i="3"/>
  <c r="DW500" i="3"/>
  <c r="DX500" i="3"/>
  <c r="V500" i="3"/>
  <c r="DI500" i="3"/>
  <c r="DN500" i="3" s="1"/>
  <c r="CK500" i="3"/>
  <c r="CP500" i="3" s="1"/>
  <c r="BV500" i="3"/>
  <c r="BU500" i="3"/>
  <c r="W500" i="3" l="1"/>
  <c r="AR501" i="3" s="1"/>
  <c r="X500" i="3"/>
  <c r="AP501" i="3" s="1"/>
  <c r="DO500" i="3"/>
  <c r="DP500" i="3"/>
  <c r="CQ500" i="3"/>
  <c r="CR500" i="3"/>
  <c r="AK501" i="3"/>
  <c r="M500" i="3" l="1"/>
  <c r="AS501" i="3"/>
  <c r="AO501" i="3"/>
  <c r="AQ500" i="3"/>
  <c r="L500" i="3"/>
  <c r="AL501" i="3"/>
  <c r="BY501" i="3" s="1"/>
  <c r="AN500" i="3"/>
  <c r="AT500" i="3"/>
  <c r="AV501" i="3"/>
  <c r="F501" i="3"/>
  <c r="J501" i="3"/>
  <c r="AU501" i="3"/>
  <c r="AM501" i="3"/>
  <c r="H500" i="3"/>
  <c r="E501" i="3"/>
  <c r="DR501" i="3"/>
  <c r="BX501" i="3"/>
  <c r="CT501" i="3"/>
  <c r="CU501" i="3" l="1"/>
  <c r="CV501" i="3" s="1"/>
  <c r="CX501" i="3" s="1"/>
  <c r="DS501" i="3"/>
  <c r="DT501" i="3" s="1"/>
  <c r="DQ501" i="3" s="1"/>
  <c r="K500" i="3"/>
  <c r="N500" i="3" s="1"/>
  <c r="I501" i="3"/>
  <c r="O501" i="3" s="1"/>
  <c r="BQ501" i="3"/>
  <c r="CM501" i="3"/>
  <c r="DK501" i="3"/>
  <c r="S501" i="3"/>
  <c r="CL501" i="3"/>
  <c r="BP501" i="3"/>
  <c r="DJ501" i="3"/>
  <c r="R501" i="3"/>
  <c r="CW501" i="3"/>
  <c r="BZ501" i="3"/>
  <c r="CB501" i="3" s="1"/>
  <c r="CA501" i="3"/>
  <c r="P501" i="3"/>
  <c r="CN501" i="3" l="1"/>
  <c r="DU501" i="3"/>
  <c r="G501" i="3"/>
  <c r="BR501" i="3"/>
  <c r="BT501" i="3" s="1"/>
  <c r="DM501" i="3"/>
  <c r="DV501" i="3"/>
  <c r="CK501" i="3"/>
  <c r="CP501" i="3" s="1"/>
  <c r="DL501" i="3"/>
  <c r="CD501" i="3"/>
  <c r="CC501" i="3"/>
  <c r="U501" i="3"/>
  <c r="T501" i="3"/>
  <c r="Q501" i="3" s="1"/>
  <c r="CO501" i="3"/>
  <c r="CY501" i="3"/>
  <c r="CZ501" i="3"/>
  <c r="BS501" i="3"/>
  <c r="BV501" i="3" l="1"/>
  <c r="DW501" i="3"/>
  <c r="DX501" i="3"/>
  <c r="V501" i="3"/>
  <c r="DI501" i="3"/>
  <c r="DN501" i="3" s="1"/>
  <c r="CR501" i="3"/>
  <c r="CQ501" i="3"/>
  <c r="BU501" i="3"/>
  <c r="W501" i="3" l="1"/>
  <c r="X501" i="3"/>
  <c r="AL502" i="3" s="1"/>
  <c r="DP501" i="3"/>
  <c r="M501" i="3" s="1"/>
  <c r="DO501" i="3"/>
  <c r="AS502" i="3" l="1"/>
  <c r="AQ501" i="3"/>
  <c r="AT501" i="3" s="1"/>
  <c r="AR502" i="3"/>
  <c r="L501" i="3"/>
  <c r="E502" i="3" s="1"/>
  <c r="J502" i="3"/>
  <c r="P502" i="3" s="1"/>
  <c r="F502" i="3"/>
  <c r="BQ502" i="3" s="1"/>
  <c r="H501" i="3"/>
  <c r="AK502" i="3"/>
  <c r="BX502" i="3" s="1"/>
  <c r="AP502" i="3"/>
  <c r="AV502" i="3" s="1"/>
  <c r="AO502" i="3"/>
  <c r="AU502" i="3" s="1"/>
  <c r="AN501" i="3"/>
  <c r="DS502" i="3"/>
  <c r="CU502" i="3"/>
  <c r="BY502" i="3"/>
  <c r="DK502" i="3" l="1"/>
  <c r="K501" i="3"/>
  <c r="N501" i="3" s="1"/>
  <c r="I502" i="3"/>
  <c r="R502" i="3"/>
  <c r="CM502" i="3"/>
  <c r="S502" i="3"/>
  <c r="DR502" i="3"/>
  <c r="DU502" i="3" s="1"/>
  <c r="CT502" i="3"/>
  <c r="CV502" i="3" s="1"/>
  <c r="CX502" i="3" s="1"/>
  <c r="AM502" i="3"/>
  <c r="DJ502" i="3"/>
  <c r="DM502" i="3" s="1"/>
  <c r="CL502" i="3"/>
  <c r="BP502" i="3"/>
  <c r="BR502" i="3" s="1"/>
  <c r="BT502" i="3" s="1"/>
  <c r="BZ502" i="3"/>
  <c r="CB502" i="3" s="1"/>
  <c r="CA502" i="3"/>
  <c r="U502" i="3" l="1"/>
  <c r="CO502" i="3"/>
  <c r="G502" i="3"/>
  <c r="O502" i="3"/>
  <c r="CW502" i="3"/>
  <c r="CY502" i="3" s="1"/>
  <c r="DT502" i="3"/>
  <c r="DQ502" i="3" s="1"/>
  <c r="DV502" i="3" s="1"/>
  <c r="T502" i="3"/>
  <c r="Q502" i="3" s="1"/>
  <c r="DL502" i="3"/>
  <c r="DI502" i="3" s="1"/>
  <c r="DN502" i="3" s="1"/>
  <c r="BS502" i="3"/>
  <c r="BU502" i="3" s="1"/>
  <c r="CN502" i="3"/>
  <c r="CK502" i="3" s="1"/>
  <c r="CP502" i="3" s="1"/>
  <c r="CC502" i="3"/>
  <c r="CD502" i="3"/>
  <c r="V502" i="3" l="1"/>
  <c r="CZ502" i="3"/>
  <c r="BV502" i="3"/>
  <c r="DW502" i="3"/>
  <c r="DX502" i="3"/>
  <c r="DO502" i="3"/>
  <c r="DP502" i="3"/>
  <c r="CQ502" i="3"/>
  <c r="CR502" i="3"/>
  <c r="W502" i="3" l="1"/>
  <c r="X502" i="3"/>
  <c r="AS503" i="3" s="1"/>
  <c r="AR503" i="3"/>
  <c r="M502" i="3"/>
  <c r="L502" i="3"/>
  <c r="AK503" i="3"/>
  <c r="BX503" i="3" s="1"/>
  <c r="AL503" i="3"/>
  <c r="AO503" i="3"/>
  <c r="AU503" i="3" s="1"/>
  <c r="H502" i="3" l="1"/>
  <c r="AQ502" i="3"/>
  <c r="AT502" i="3" s="1"/>
  <c r="K502" i="3"/>
  <c r="N502" i="3" s="1"/>
  <c r="I503" i="3"/>
  <c r="O503" i="3" s="1"/>
  <c r="AN502" i="3"/>
  <c r="E503" i="3"/>
  <c r="BP503" i="3" s="1"/>
  <c r="DR503" i="3"/>
  <c r="CT503" i="3"/>
  <c r="AP503" i="3"/>
  <c r="AV503" i="3" s="1"/>
  <c r="F503" i="3"/>
  <c r="BQ503" i="3" s="1"/>
  <c r="J503" i="3"/>
  <c r="DS503" i="3"/>
  <c r="CU503" i="3"/>
  <c r="BY503" i="3"/>
  <c r="CA503" i="3" s="1"/>
  <c r="R503" i="3" l="1"/>
  <c r="CL503" i="3"/>
  <c r="AM503" i="3"/>
  <c r="DJ503" i="3"/>
  <c r="CW503" i="3"/>
  <c r="DU503" i="3"/>
  <c r="G503" i="3"/>
  <c r="CM503" i="3"/>
  <c r="CO503" i="3" s="1"/>
  <c r="P503" i="3"/>
  <c r="BZ503" i="3"/>
  <c r="DK503" i="3"/>
  <c r="DT503" i="3"/>
  <c r="DQ503" i="3" s="1"/>
  <c r="DV503" i="3" s="1"/>
  <c r="S503" i="3"/>
  <c r="CV503" i="3"/>
  <c r="BR503" i="3"/>
  <c r="BT503" i="3" s="1"/>
  <c r="BS503" i="3"/>
  <c r="CB503" i="3" l="1"/>
  <c r="CD503" i="3" s="1"/>
  <c r="T503" i="3"/>
  <c r="Q503" i="3" s="1"/>
  <c r="DM503" i="3"/>
  <c r="CN503" i="3"/>
  <c r="CK503" i="3" s="1"/>
  <c r="CP503" i="3" s="1"/>
  <c r="DL503" i="3"/>
  <c r="DI503" i="3" s="1"/>
  <c r="DN503" i="3" s="1"/>
  <c r="U503" i="3"/>
  <c r="CC503" i="3"/>
  <c r="DX503" i="3"/>
  <c r="DW503" i="3"/>
  <c r="CX503" i="3"/>
  <c r="CZ503" i="3" s="1"/>
  <c r="BV503" i="3"/>
  <c r="BU503" i="3"/>
  <c r="V503" i="3" l="1"/>
  <c r="DP503" i="3"/>
  <c r="DO503" i="3"/>
  <c r="CY503" i="3"/>
  <c r="CQ503" i="3"/>
  <c r="CR503" i="3"/>
  <c r="X503" i="3" l="1"/>
  <c r="AL504" i="3" s="1"/>
  <c r="CU504" i="3" s="1"/>
  <c r="W503" i="3"/>
  <c r="AR504" i="3" s="1"/>
  <c r="AS504" i="3"/>
  <c r="L503" i="3"/>
  <c r="I504" i="3" s="1"/>
  <c r="M503" i="3"/>
  <c r="J504" i="3" s="1"/>
  <c r="AQ503" i="3"/>
  <c r="AT503" i="3" s="1"/>
  <c r="AP504" i="3"/>
  <c r="AV504" i="3" s="1"/>
  <c r="AK504" i="3"/>
  <c r="DR504" i="3" s="1"/>
  <c r="AO504" i="3"/>
  <c r="AU504" i="3" s="1"/>
  <c r="BY504" i="3"/>
  <c r="DS504" i="3"/>
  <c r="E504" i="3" l="1"/>
  <c r="DJ504" i="3" s="1"/>
  <c r="H503" i="3"/>
  <c r="F504" i="3"/>
  <c r="K503" i="3"/>
  <c r="N503" i="3" s="1"/>
  <c r="AN503" i="3"/>
  <c r="BX504" i="3"/>
  <c r="BZ504" i="3" s="1"/>
  <c r="CB504" i="3" s="1"/>
  <c r="CT504" i="3"/>
  <c r="CW504" i="3" s="1"/>
  <c r="AM504" i="3"/>
  <c r="DT504" i="3"/>
  <c r="DQ504" i="3" s="1"/>
  <c r="DU504" i="3"/>
  <c r="P504" i="3"/>
  <c r="BQ504" i="3"/>
  <c r="DK504" i="3"/>
  <c r="CM504" i="3"/>
  <c r="S504" i="3"/>
  <c r="O504" i="3"/>
  <c r="G504" i="3"/>
  <c r="BP504" i="3" l="1"/>
  <c r="CL504" i="3"/>
  <c r="CO504" i="3" s="1"/>
  <c r="R504" i="3"/>
  <c r="CA504" i="3"/>
  <c r="CD504" i="3" s="1"/>
  <c r="CV504" i="3"/>
  <c r="CX504" i="3" s="1"/>
  <c r="CZ504" i="3" s="1"/>
  <c r="DV504" i="3"/>
  <c r="T504" i="3"/>
  <c r="Q504" i="3" s="1"/>
  <c r="U504" i="3"/>
  <c r="BR504" i="3"/>
  <c r="BT504" i="3" s="1"/>
  <c r="BS504" i="3"/>
  <c r="DL504" i="3"/>
  <c r="DM504" i="3"/>
  <c r="CC504" i="3" l="1"/>
  <c r="CN504" i="3"/>
  <c r="CK504" i="3" s="1"/>
  <c r="CP504" i="3" s="1"/>
  <c r="CY504" i="3"/>
  <c r="DX504" i="3"/>
  <c r="DW504" i="3"/>
  <c r="V504" i="3"/>
  <c r="DI504" i="3"/>
  <c r="DN504" i="3" s="1"/>
  <c r="BU504" i="3"/>
  <c r="BV504" i="3"/>
  <c r="X504" i="3" l="1"/>
  <c r="AL505" i="3" s="1"/>
  <c r="W504" i="3"/>
  <c r="AQ504" i="3" s="1"/>
  <c r="DP504" i="3"/>
  <c r="DO504" i="3"/>
  <c r="CQ504" i="3"/>
  <c r="CR504" i="3"/>
  <c r="M504" i="3" l="1"/>
  <c r="AS505" i="3"/>
  <c r="AR505" i="3"/>
  <c r="L504" i="3"/>
  <c r="I505" i="3" s="1"/>
  <c r="AP505" i="3"/>
  <c r="AV505" i="3" s="1"/>
  <c r="AT504" i="3"/>
  <c r="AK505" i="3"/>
  <c r="DR505" i="3" s="1"/>
  <c r="AO505" i="3"/>
  <c r="AM505" i="3" s="1"/>
  <c r="AN504" i="3"/>
  <c r="F505" i="3"/>
  <c r="J505" i="3"/>
  <c r="BY505" i="3"/>
  <c r="DS505" i="3"/>
  <c r="CU505" i="3"/>
  <c r="E505" i="3" l="1"/>
  <c r="H504" i="3"/>
  <c r="CT505" i="3"/>
  <c r="K504" i="3"/>
  <c r="N504" i="3" s="1"/>
  <c r="AU505" i="3"/>
  <c r="BX505" i="3"/>
  <c r="BZ505" i="3" s="1"/>
  <c r="CB505" i="3" s="1"/>
  <c r="P505" i="3"/>
  <c r="DJ505" i="3"/>
  <c r="BP505" i="3"/>
  <c r="CL505" i="3"/>
  <c r="R505" i="3"/>
  <c r="O505" i="3"/>
  <c r="G505" i="3"/>
  <c r="DU505" i="3"/>
  <c r="DT505" i="3"/>
  <c r="DQ505" i="3" s="1"/>
  <c r="CM505" i="3"/>
  <c r="DK505" i="3"/>
  <c r="BQ505" i="3"/>
  <c r="S505" i="3"/>
  <c r="CW505" i="3"/>
  <c r="CV505" i="3"/>
  <c r="CX505" i="3" s="1"/>
  <c r="CA505" i="3" l="1"/>
  <c r="CC505" i="3" s="1"/>
  <c r="DV505" i="3"/>
  <c r="CZ505" i="3"/>
  <c r="T505" i="3"/>
  <c r="Q505" i="3" s="1"/>
  <c r="U505" i="3"/>
  <c r="CN505" i="3"/>
  <c r="CO505" i="3"/>
  <c r="CY505" i="3"/>
  <c r="BR505" i="3"/>
  <c r="BT505" i="3" s="1"/>
  <c r="BS505" i="3"/>
  <c r="DL505" i="3"/>
  <c r="DM505" i="3"/>
  <c r="CD505" i="3" l="1"/>
  <c r="DX505" i="3"/>
  <c r="DW505" i="3"/>
  <c r="V505" i="3"/>
  <c r="DI505" i="3"/>
  <c r="DN505" i="3" s="1"/>
  <c r="CK505" i="3"/>
  <c r="CP505" i="3" s="1"/>
  <c r="BU505" i="3"/>
  <c r="BV505" i="3"/>
  <c r="X505" i="3" l="1"/>
  <c r="AL506" i="3" s="1"/>
  <c r="W505" i="3"/>
  <c r="AR506" i="3" s="1"/>
  <c r="DO505" i="3"/>
  <c r="DP505" i="3"/>
  <c r="CQ505" i="3"/>
  <c r="CR505" i="3"/>
  <c r="AP506" i="3"/>
  <c r="L505" i="3" l="1"/>
  <c r="I506" i="3" s="1"/>
  <c r="AS506" i="3"/>
  <c r="AQ505" i="3"/>
  <c r="AT505" i="3" s="1"/>
  <c r="M505" i="3"/>
  <c r="J506" i="3" s="1"/>
  <c r="AN505" i="3"/>
  <c r="AK506" i="3"/>
  <c r="CT506" i="3" s="1"/>
  <c r="AO506" i="3"/>
  <c r="AU506" i="3" s="1"/>
  <c r="E506" i="3"/>
  <c r="BY506" i="3"/>
  <c r="DS506" i="3"/>
  <c r="CU506" i="3"/>
  <c r="AV506" i="3"/>
  <c r="H505" i="3" l="1"/>
  <c r="F506" i="3"/>
  <c r="K505" i="3"/>
  <c r="N505" i="3" s="1"/>
  <c r="BX506" i="3"/>
  <c r="BZ506" i="3" s="1"/>
  <c r="CB506" i="3" s="1"/>
  <c r="DR506" i="3"/>
  <c r="DT506" i="3" s="1"/>
  <c r="DQ506" i="3" s="1"/>
  <c r="AM506" i="3"/>
  <c r="CW506" i="3"/>
  <c r="CA506" i="3"/>
  <c r="CV506" i="3"/>
  <c r="CX506" i="3" s="1"/>
  <c r="BQ506" i="3"/>
  <c r="DK506" i="3"/>
  <c r="CM506" i="3"/>
  <c r="S506" i="3"/>
  <c r="DJ506" i="3"/>
  <c r="CL506" i="3"/>
  <c r="BP506" i="3"/>
  <c r="R506" i="3"/>
  <c r="O506" i="3"/>
  <c r="G506" i="3"/>
  <c r="P506" i="3"/>
  <c r="DU506" i="3" l="1"/>
  <c r="DV506" i="3"/>
  <c r="T506" i="3"/>
  <c r="Q506" i="3" s="1"/>
  <c r="U506" i="3"/>
  <c r="BR506" i="3"/>
  <c r="BT506" i="3" s="1"/>
  <c r="BS506" i="3"/>
  <c r="CY506" i="3"/>
  <c r="CZ506" i="3"/>
  <c r="CN506" i="3"/>
  <c r="CO506" i="3"/>
  <c r="DL506" i="3"/>
  <c r="DM506" i="3"/>
  <c r="CD506" i="3"/>
  <c r="CC506" i="3"/>
  <c r="DW506" i="3" l="1"/>
  <c r="DX506" i="3"/>
  <c r="V506" i="3"/>
  <c r="DI506" i="3"/>
  <c r="DN506" i="3" s="1"/>
  <c r="CK506" i="3"/>
  <c r="CP506" i="3" s="1"/>
  <c r="BU506" i="3"/>
  <c r="BV506" i="3"/>
  <c r="X506" i="3" l="1"/>
  <c r="AS507" i="3" s="1"/>
  <c r="W506" i="3"/>
  <c r="AQ506" i="3" s="1"/>
  <c r="DP506" i="3"/>
  <c r="DO506" i="3"/>
  <c r="CR506" i="3"/>
  <c r="CQ506" i="3"/>
  <c r="L506" i="3" s="1"/>
  <c r="I507" i="3" s="1"/>
  <c r="M506" i="3" l="1"/>
  <c r="AR507" i="3"/>
  <c r="K506" i="3"/>
  <c r="N506" i="3" s="1"/>
  <c r="AN506" i="3"/>
  <c r="AT506" i="3"/>
  <c r="AK507" i="3"/>
  <c r="DR507" i="3" s="1"/>
  <c r="AO507" i="3"/>
  <c r="AU507" i="3" s="1"/>
  <c r="AP507" i="3"/>
  <c r="AV507" i="3" s="1"/>
  <c r="AL507" i="3"/>
  <c r="H506" i="3"/>
  <c r="E507" i="3"/>
  <c r="J507" i="3"/>
  <c r="F507" i="3"/>
  <c r="CT507" i="3" l="1"/>
  <c r="AM507" i="3"/>
  <c r="BX507" i="3"/>
  <c r="CU507" i="3"/>
  <c r="BY507" i="3"/>
  <c r="CA507" i="3" s="1"/>
  <c r="DS507" i="3"/>
  <c r="DT507" i="3" s="1"/>
  <c r="DQ507" i="3" s="1"/>
  <c r="P507" i="3"/>
  <c r="O507" i="3"/>
  <c r="G507" i="3"/>
  <c r="BP507" i="3"/>
  <c r="DJ507" i="3"/>
  <c r="CL507" i="3"/>
  <c r="R507" i="3"/>
  <c r="DK507" i="3"/>
  <c r="BQ507" i="3"/>
  <c r="CM507" i="3"/>
  <c r="S507" i="3"/>
  <c r="CV507" i="3" l="1"/>
  <c r="CX507" i="3" s="1"/>
  <c r="DU507" i="3"/>
  <c r="BZ507" i="3"/>
  <c r="CW507" i="3"/>
  <c r="DV507" i="3"/>
  <c r="T507" i="3"/>
  <c r="Q507" i="3" s="1"/>
  <c r="U507" i="3"/>
  <c r="DL507" i="3"/>
  <c r="DM507" i="3"/>
  <c r="CO507" i="3"/>
  <c r="CN507" i="3"/>
  <c r="BS507" i="3"/>
  <c r="BR507" i="3"/>
  <c r="BT507" i="3" s="1"/>
  <c r="CB507" i="3" l="1"/>
  <c r="CC507" i="3" s="1"/>
  <c r="CY507" i="3"/>
  <c r="CD507" i="3"/>
  <c r="CZ507" i="3"/>
  <c r="DX507" i="3"/>
  <c r="DW507" i="3"/>
  <c r="V507" i="3"/>
  <c r="DI507" i="3"/>
  <c r="DN507" i="3" s="1"/>
  <c r="CK507" i="3"/>
  <c r="CP507" i="3" s="1"/>
  <c r="BV507" i="3"/>
  <c r="BU507" i="3"/>
  <c r="W507" i="3" l="1"/>
  <c r="AR508" i="3" s="1"/>
  <c r="X507" i="3"/>
  <c r="AS508" i="3" s="1"/>
  <c r="DO507" i="3"/>
  <c r="DP507" i="3"/>
  <c r="CR507" i="3"/>
  <c r="CQ507" i="3"/>
  <c r="M507" i="3" l="1"/>
  <c r="AK508" i="3"/>
  <c r="DR508" i="3" s="1"/>
  <c r="AQ507" i="3"/>
  <c r="AT507" i="3" s="1"/>
  <c r="L507" i="3"/>
  <c r="H507" i="3" s="1"/>
  <c r="AO508" i="3"/>
  <c r="AU508" i="3" s="1"/>
  <c r="AL508" i="3"/>
  <c r="DS508" i="3" s="1"/>
  <c r="AP508" i="3"/>
  <c r="AV508" i="3" s="1"/>
  <c r="AN507" i="3"/>
  <c r="F508" i="3"/>
  <c r="J508" i="3"/>
  <c r="BX508" i="3" l="1"/>
  <c r="CT508" i="3"/>
  <c r="CU508" i="3"/>
  <c r="E508" i="3"/>
  <c r="R508" i="3" s="1"/>
  <c r="K507" i="3"/>
  <c r="N507" i="3" s="1"/>
  <c r="I508" i="3"/>
  <c r="O508" i="3" s="1"/>
  <c r="BY508" i="3"/>
  <c r="AM508" i="3"/>
  <c r="P508" i="3"/>
  <c r="DK508" i="3"/>
  <c r="BQ508" i="3"/>
  <c r="CM508" i="3"/>
  <c r="S508" i="3"/>
  <c r="DU508" i="3"/>
  <c r="DT508" i="3"/>
  <c r="DQ508" i="3" s="1"/>
  <c r="DJ508" i="3" l="1"/>
  <c r="BZ508" i="3"/>
  <c r="CB508" i="3" s="1"/>
  <c r="CW508" i="3"/>
  <c r="CL508" i="3"/>
  <c r="CN508" i="3" s="1"/>
  <c r="CV508" i="3"/>
  <c r="CX508" i="3" s="1"/>
  <c r="CY508" i="3" s="1"/>
  <c r="BP508" i="3"/>
  <c r="BR508" i="3" s="1"/>
  <c r="BT508" i="3" s="1"/>
  <c r="CA508" i="3"/>
  <c r="CC508" i="3" s="1"/>
  <c r="G508" i="3"/>
  <c r="U508" i="3"/>
  <c r="DV508" i="3"/>
  <c r="T508" i="3"/>
  <c r="Q508" i="3" s="1"/>
  <c r="DL508" i="3"/>
  <c r="DM508" i="3"/>
  <c r="CO508" i="3" l="1"/>
  <c r="CD508" i="3"/>
  <c r="BS508" i="3"/>
  <c r="BV508" i="3" s="1"/>
  <c r="CZ508" i="3"/>
  <c r="DX508" i="3"/>
  <c r="DW508" i="3"/>
  <c r="V508" i="3"/>
  <c r="DI508" i="3"/>
  <c r="DN508" i="3" s="1"/>
  <c r="CK508" i="3"/>
  <c r="CP508" i="3" s="1"/>
  <c r="BU508" i="3" l="1"/>
  <c r="W508" i="3"/>
  <c r="X508" i="3"/>
  <c r="AP509" i="3" s="1"/>
  <c r="DO508" i="3"/>
  <c r="DP508" i="3"/>
  <c r="CQ508" i="3"/>
  <c r="CR508" i="3"/>
  <c r="M508" i="3" l="1"/>
  <c r="AS509" i="3"/>
  <c r="AQ508" i="3"/>
  <c r="AT508" i="3" s="1"/>
  <c r="AR509" i="3"/>
  <c r="L508" i="3"/>
  <c r="AK509" i="3"/>
  <c r="BX509" i="3" s="1"/>
  <c r="AO509" i="3"/>
  <c r="AM509" i="3" s="1"/>
  <c r="AN508" i="3"/>
  <c r="AL509" i="3"/>
  <c r="CU509" i="3" s="1"/>
  <c r="F509" i="3"/>
  <c r="J509" i="3"/>
  <c r="AV509" i="3"/>
  <c r="DR509" i="3" l="1"/>
  <c r="CT509" i="3"/>
  <c r="CV509" i="3" s="1"/>
  <c r="CX509" i="3" s="1"/>
  <c r="K508" i="3"/>
  <c r="N508" i="3" s="1"/>
  <c r="I509" i="3"/>
  <c r="O509" i="3" s="1"/>
  <c r="E509" i="3"/>
  <c r="CL509" i="3" s="1"/>
  <c r="H508" i="3"/>
  <c r="AU509" i="3"/>
  <c r="DS509" i="3"/>
  <c r="DT509" i="3" s="1"/>
  <c r="DQ509" i="3" s="1"/>
  <c r="BY509" i="3"/>
  <c r="BZ509" i="3" s="1"/>
  <c r="CB509" i="3" s="1"/>
  <c r="BQ509" i="3"/>
  <c r="CM509" i="3"/>
  <c r="DK509" i="3"/>
  <c r="S509" i="3"/>
  <c r="P509" i="3"/>
  <c r="CW509" i="3" l="1"/>
  <c r="R509" i="3"/>
  <c r="U509" i="3" s="1"/>
  <c r="DU509" i="3"/>
  <c r="DJ509" i="3"/>
  <c r="DM509" i="3" s="1"/>
  <c r="BP509" i="3"/>
  <c r="BR509" i="3" s="1"/>
  <c r="BT509" i="3" s="1"/>
  <c r="G509" i="3"/>
  <c r="CA509" i="3"/>
  <c r="CD509" i="3" s="1"/>
  <c r="DV509" i="3"/>
  <c r="CY509" i="3"/>
  <c r="CZ509" i="3"/>
  <c r="CN509" i="3"/>
  <c r="CO509" i="3"/>
  <c r="T509" i="3" l="1"/>
  <c r="Q509" i="3" s="1"/>
  <c r="DL509" i="3"/>
  <c r="BS509" i="3"/>
  <c r="BU509" i="3" s="1"/>
  <c r="CC509" i="3"/>
  <c r="DX509" i="3"/>
  <c r="DW509" i="3"/>
  <c r="V509" i="3"/>
  <c r="DI509" i="3"/>
  <c r="DN509" i="3" s="1"/>
  <c r="CK509" i="3"/>
  <c r="CP509" i="3" s="1"/>
  <c r="BV509" i="3" l="1"/>
  <c r="W509" i="3"/>
  <c r="AR510" i="3" s="1"/>
  <c r="X509" i="3"/>
  <c r="AL510" i="3" s="1"/>
  <c r="DO509" i="3"/>
  <c r="DP509" i="3"/>
  <c r="CQ509" i="3"/>
  <c r="CR509" i="3"/>
  <c r="AK510" i="3"/>
  <c r="M509" i="3" l="1"/>
  <c r="AS510" i="3"/>
  <c r="AO510" i="3"/>
  <c r="AU510" i="3" s="1"/>
  <c r="AQ509" i="3"/>
  <c r="AT509" i="3" s="1"/>
  <c r="L509" i="3"/>
  <c r="AN509" i="3"/>
  <c r="AP510" i="3"/>
  <c r="AV510" i="3" s="1"/>
  <c r="J510" i="3"/>
  <c r="F510" i="3"/>
  <c r="BX510" i="3"/>
  <c r="DR510" i="3"/>
  <c r="CT510" i="3"/>
  <c r="DS510" i="3"/>
  <c r="CU510" i="3"/>
  <c r="BY510" i="3"/>
  <c r="AM510" i="3" l="1"/>
  <c r="K509" i="3"/>
  <c r="I510" i="3"/>
  <c r="N509" i="3"/>
  <c r="E510" i="3"/>
  <c r="BP510" i="3" s="1"/>
  <c r="O510" i="3"/>
  <c r="H509" i="3"/>
  <c r="DU510" i="3"/>
  <c r="DT510" i="3"/>
  <c r="DQ510" i="3" s="1"/>
  <c r="BZ510" i="3"/>
  <c r="CB510" i="3" s="1"/>
  <c r="CA510" i="3"/>
  <c r="CV510" i="3"/>
  <c r="CX510" i="3" s="1"/>
  <c r="CW510" i="3"/>
  <c r="BQ510" i="3"/>
  <c r="DK510" i="3"/>
  <c r="CM510" i="3"/>
  <c r="S510" i="3"/>
  <c r="P510" i="3"/>
  <c r="R510" i="3" l="1"/>
  <c r="CL510" i="3"/>
  <c r="CO510" i="3" s="1"/>
  <c r="DJ510" i="3"/>
  <c r="G510" i="3"/>
  <c r="DV510" i="3"/>
  <c r="DL510" i="3"/>
  <c r="DM510" i="3"/>
  <c r="CZ510" i="3"/>
  <c r="CY510" i="3"/>
  <c r="T510" i="3"/>
  <c r="Q510" i="3" s="1"/>
  <c r="U510" i="3"/>
  <c r="CD510" i="3"/>
  <c r="CC510" i="3"/>
  <c r="BS510" i="3"/>
  <c r="BR510" i="3"/>
  <c r="BT510" i="3" s="1"/>
  <c r="CN510" i="3"/>
  <c r="DW510" i="3" l="1"/>
  <c r="DX510" i="3"/>
  <c r="V510" i="3"/>
  <c r="DI510" i="3"/>
  <c r="DN510" i="3" s="1"/>
  <c r="BU510" i="3"/>
  <c r="BV510" i="3"/>
  <c r="CK510" i="3"/>
  <c r="CP510" i="3" s="1"/>
  <c r="W510" i="3" l="1"/>
  <c r="AR511" i="3" s="1"/>
  <c r="X510" i="3"/>
  <c r="AS511" i="3" s="1"/>
  <c r="DO510" i="3"/>
  <c r="DP510" i="3"/>
  <c r="CR510" i="3"/>
  <c r="CQ510" i="3"/>
  <c r="AK511" i="3"/>
  <c r="AO511" i="3" l="1"/>
  <c r="AQ510" i="3"/>
  <c r="M510" i="3"/>
  <c r="F511" i="3" s="1"/>
  <c r="L510" i="3"/>
  <c r="AT510" i="3"/>
  <c r="AP511" i="3"/>
  <c r="AM511" i="3" s="1"/>
  <c r="AL511" i="3"/>
  <c r="CU511" i="3" s="1"/>
  <c r="AN510" i="3"/>
  <c r="AU511" i="3"/>
  <c r="BX511" i="3"/>
  <c r="CT511" i="3"/>
  <c r="DR511" i="3"/>
  <c r="H510" i="3" l="1"/>
  <c r="J511" i="3"/>
  <c r="E511" i="3"/>
  <c r="K510" i="3"/>
  <c r="N510" i="3" s="1"/>
  <c r="I511" i="3"/>
  <c r="G511" i="3" s="1"/>
  <c r="BY511" i="3"/>
  <c r="CA511" i="3" s="1"/>
  <c r="AV511" i="3"/>
  <c r="DS511" i="3"/>
  <c r="DT511" i="3" s="1"/>
  <c r="DQ511" i="3" s="1"/>
  <c r="BQ511" i="3"/>
  <c r="DK511" i="3"/>
  <c r="CM511" i="3"/>
  <c r="S511" i="3"/>
  <c r="BP511" i="3"/>
  <c r="CL511" i="3"/>
  <c r="DJ511" i="3"/>
  <c r="R511" i="3"/>
  <c r="CW511" i="3"/>
  <c r="CV511" i="3"/>
  <c r="CX511" i="3" s="1"/>
  <c r="P511" i="3"/>
  <c r="O511" i="3" l="1"/>
  <c r="BZ511" i="3"/>
  <c r="CB511" i="3" s="1"/>
  <c r="DU511" i="3"/>
  <c r="DV511" i="3"/>
  <c r="CY511" i="3"/>
  <c r="CZ511" i="3"/>
  <c r="DM511" i="3"/>
  <c r="DL511" i="3"/>
  <c r="BS511" i="3"/>
  <c r="BR511" i="3"/>
  <c r="BT511" i="3" s="1"/>
  <c r="CN511" i="3"/>
  <c r="CO511" i="3"/>
  <c r="CC511" i="3"/>
  <c r="CD511" i="3"/>
  <c r="U511" i="3"/>
  <c r="T511" i="3"/>
  <c r="Q511" i="3" s="1"/>
  <c r="DX511" i="3" l="1"/>
  <c r="DW511" i="3"/>
  <c r="V511" i="3"/>
  <c r="DI511" i="3"/>
  <c r="DN511" i="3" s="1"/>
  <c r="BU511" i="3"/>
  <c r="BV511" i="3"/>
  <c r="CK511" i="3"/>
  <c r="CP511" i="3" s="1"/>
  <c r="X511" i="3" l="1"/>
  <c r="AP512" i="3" s="1"/>
  <c r="W511" i="3"/>
  <c r="AQ511" i="3" s="1"/>
  <c r="DO511" i="3"/>
  <c r="DP511" i="3"/>
  <c r="CR511" i="3"/>
  <c r="CQ511" i="3"/>
  <c r="L511" i="3" s="1"/>
  <c r="I512" i="3" s="1"/>
  <c r="AL512" i="3"/>
  <c r="M511" i="3" l="1"/>
  <c r="AS512" i="3"/>
  <c r="AR512" i="3"/>
  <c r="K511" i="3"/>
  <c r="N511" i="3" s="1"/>
  <c r="AO512" i="3"/>
  <c r="AM512" i="3" s="1"/>
  <c r="AT511" i="3"/>
  <c r="AN511" i="3"/>
  <c r="AK512" i="3"/>
  <c r="CT512" i="3" s="1"/>
  <c r="CU512" i="3"/>
  <c r="DS512" i="3"/>
  <c r="BY512" i="3"/>
  <c r="E512" i="3"/>
  <c r="H511" i="3"/>
  <c r="J512" i="3"/>
  <c r="F512" i="3"/>
  <c r="AV512" i="3"/>
  <c r="AU512" i="3" l="1"/>
  <c r="BX512" i="3"/>
  <c r="BZ512" i="3" s="1"/>
  <c r="CB512" i="3" s="1"/>
  <c r="DR512" i="3"/>
  <c r="DU512" i="3" s="1"/>
  <c r="CW512" i="3"/>
  <c r="CV512" i="3"/>
  <c r="CX512" i="3" s="1"/>
  <c r="O512" i="3"/>
  <c r="G512" i="3"/>
  <c r="BP512" i="3"/>
  <c r="DJ512" i="3"/>
  <c r="CL512" i="3"/>
  <c r="R512" i="3"/>
  <c r="DT512" i="3"/>
  <c r="DQ512" i="3" s="1"/>
  <c r="BQ512" i="3"/>
  <c r="CM512" i="3"/>
  <c r="DK512" i="3"/>
  <c r="P512" i="3"/>
  <c r="S512" i="3"/>
  <c r="CA512" i="3" l="1"/>
  <c r="CD512" i="3" s="1"/>
  <c r="CO512" i="3"/>
  <c r="DV512" i="3"/>
  <c r="DX512" i="3" s="1"/>
  <c r="DL512" i="3"/>
  <c r="BR512" i="3"/>
  <c r="BT512" i="3" s="1"/>
  <c r="BS512" i="3"/>
  <c r="T512" i="3"/>
  <c r="Q512" i="3" s="1"/>
  <c r="U512" i="3"/>
  <c r="CY512" i="3"/>
  <c r="CZ512" i="3"/>
  <c r="CN512" i="3"/>
  <c r="DM512" i="3"/>
  <c r="CC512" i="3" l="1"/>
  <c r="DW512" i="3"/>
  <c r="V512" i="3"/>
  <c r="DI512" i="3"/>
  <c r="DN512" i="3" s="1"/>
  <c r="BV512" i="3"/>
  <c r="BU512" i="3"/>
  <c r="CK512" i="3"/>
  <c r="CP512" i="3" s="1"/>
  <c r="W512" i="3" l="1"/>
  <c r="AR513" i="3" s="1"/>
  <c r="X512" i="3"/>
  <c r="DP512" i="3"/>
  <c r="DO512" i="3"/>
  <c r="CQ512" i="3"/>
  <c r="CR512" i="3"/>
  <c r="M512" i="3" s="1"/>
  <c r="AK513" i="3"/>
  <c r="AL513" i="3" l="1"/>
  <c r="DS513" i="3" s="1"/>
  <c r="AS513" i="3"/>
  <c r="AO513" i="3"/>
  <c r="AU513" i="3" s="1"/>
  <c r="AQ512" i="3"/>
  <c r="AT512" i="3" s="1"/>
  <c r="L512" i="3"/>
  <c r="I513" i="3" s="1"/>
  <c r="AP513" i="3"/>
  <c r="AV513" i="3" s="1"/>
  <c r="AN512" i="3"/>
  <c r="F513" i="3"/>
  <c r="J513" i="3"/>
  <c r="BY513" i="3"/>
  <c r="CT513" i="3"/>
  <c r="DR513" i="3"/>
  <c r="BX513" i="3"/>
  <c r="CU513" i="3" l="1"/>
  <c r="E513" i="3"/>
  <c r="DJ513" i="3" s="1"/>
  <c r="H512" i="3"/>
  <c r="AM513" i="3"/>
  <c r="K512" i="3"/>
  <c r="N512" i="3" s="1"/>
  <c r="DK513" i="3"/>
  <c r="BQ513" i="3"/>
  <c r="CM513" i="3"/>
  <c r="S513" i="3"/>
  <c r="CW513" i="3"/>
  <c r="CV513" i="3"/>
  <c r="CX513" i="3" s="1"/>
  <c r="BZ513" i="3"/>
  <c r="CB513" i="3" s="1"/>
  <c r="CA513" i="3"/>
  <c r="P513" i="3"/>
  <c r="DU513" i="3"/>
  <c r="DT513" i="3"/>
  <c r="DQ513" i="3" s="1"/>
  <c r="O513" i="3"/>
  <c r="G513" i="3"/>
  <c r="CL513" i="3"/>
  <c r="R513" i="3" l="1"/>
  <c r="BP513" i="3"/>
  <c r="BS513" i="3" s="1"/>
  <c r="DV513" i="3"/>
  <c r="CY513" i="3"/>
  <c r="CZ513" i="3"/>
  <c r="CC513" i="3"/>
  <c r="CD513" i="3"/>
  <c r="T513" i="3"/>
  <c r="Q513" i="3" s="1"/>
  <c r="U513" i="3"/>
  <c r="DL513" i="3"/>
  <c r="DM513" i="3"/>
  <c r="CN513" i="3"/>
  <c r="CO513" i="3"/>
  <c r="BR513" i="3" l="1"/>
  <c r="BT513" i="3" s="1"/>
  <c r="DW513" i="3"/>
  <c r="DX513" i="3"/>
  <c r="V513" i="3"/>
  <c r="DI513" i="3"/>
  <c r="DN513" i="3" s="1"/>
  <c r="CK513" i="3"/>
  <c r="CP513" i="3" s="1"/>
  <c r="BV513" i="3"/>
  <c r="BU513" i="3"/>
  <c r="X513" i="3" l="1"/>
  <c r="AP514" i="3" s="1"/>
  <c r="AV514" i="3" s="1"/>
  <c r="W513" i="3"/>
  <c r="AR514" i="3" s="1"/>
  <c r="DO513" i="3"/>
  <c r="DP513" i="3"/>
  <c r="CR513" i="3"/>
  <c r="CQ513" i="3"/>
  <c r="M513" i="3" l="1"/>
  <c r="AS514" i="3"/>
  <c r="AQ513" i="3"/>
  <c r="L513" i="3"/>
  <c r="H513" i="3" s="1"/>
  <c r="AL514" i="3"/>
  <c r="BY514" i="3" s="1"/>
  <c r="AN513" i="3"/>
  <c r="AK514" i="3"/>
  <c r="DR514" i="3" s="1"/>
  <c r="AT513" i="3"/>
  <c r="AO514" i="3"/>
  <c r="AM514" i="3" s="1"/>
  <c r="J514" i="3"/>
  <c r="F514" i="3"/>
  <c r="E514" i="3" l="1"/>
  <c r="CU514" i="3"/>
  <c r="DS514" i="3"/>
  <c r="DU514" i="3" s="1"/>
  <c r="K513" i="3"/>
  <c r="N513" i="3" s="1"/>
  <c r="I514" i="3"/>
  <c r="O514" i="3" s="1"/>
  <c r="AU514" i="3"/>
  <c r="CT514" i="3"/>
  <c r="CW514" i="3" s="1"/>
  <c r="BX514" i="3"/>
  <c r="BZ514" i="3" s="1"/>
  <c r="CB514" i="3" s="1"/>
  <c r="DK514" i="3"/>
  <c r="CM514" i="3"/>
  <c r="BQ514" i="3"/>
  <c r="S514" i="3"/>
  <c r="DJ514" i="3"/>
  <c r="BP514" i="3"/>
  <c r="CL514" i="3"/>
  <c r="R514" i="3"/>
  <c r="P514" i="3"/>
  <c r="DT514" i="3" l="1"/>
  <c r="DQ514" i="3" s="1"/>
  <c r="G514" i="3"/>
  <c r="CV514" i="3"/>
  <c r="CX514" i="3" s="1"/>
  <c r="CZ514" i="3" s="1"/>
  <c r="CA514" i="3"/>
  <c r="CC514" i="3" s="1"/>
  <c r="U514" i="3"/>
  <c r="DV514" i="3"/>
  <c r="CD514" i="3"/>
  <c r="CO514" i="3"/>
  <c r="CN514" i="3"/>
  <c r="DL514" i="3"/>
  <c r="DM514" i="3"/>
  <c r="BS514" i="3"/>
  <c r="BR514" i="3"/>
  <c r="BT514" i="3" s="1"/>
  <c r="T514" i="3"/>
  <c r="Q514" i="3" s="1"/>
  <c r="CY514" i="3" l="1"/>
  <c r="DW514" i="3"/>
  <c r="DX514" i="3"/>
  <c r="V514" i="3"/>
  <c r="DI514" i="3"/>
  <c r="DN514" i="3" s="1"/>
  <c r="BU514" i="3"/>
  <c r="BV514" i="3"/>
  <c r="CK514" i="3"/>
  <c r="CP514" i="3" s="1"/>
  <c r="W514" i="3" l="1"/>
  <c r="AR515" i="3" s="1"/>
  <c r="X514" i="3"/>
  <c r="AN514" i="3" s="1"/>
  <c r="DO514" i="3"/>
  <c r="DP514" i="3"/>
  <c r="CR514" i="3"/>
  <c r="CQ514" i="3"/>
  <c r="AS515" i="3" l="1"/>
  <c r="AQ514" i="3"/>
  <c r="AT514" i="3" s="1"/>
  <c r="M514" i="3"/>
  <c r="F515" i="3" s="1"/>
  <c r="L514" i="3"/>
  <c r="AL515" i="3"/>
  <c r="CU515" i="3" s="1"/>
  <c r="AP515" i="3"/>
  <c r="AV515" i="3" s="1"/>
  <c r="AO515" i="3"/>
  <c r="AK515" i="3"/>
  <c r="CT515" i="3" s="1"/>
  <c r="H514" i="3" l="1"/>
  <c r="E515" i="3"/>
  <c r="J515" i="3"/>
  <c r="AM515" i="3"/>
  <c r="K514" i="3"/>
  <c r="N514" i="3" s="1"/>
  <c r="I515" i="3"/>
  <c r="G515" i="3" s="1"/>
  <c r="AU515" i="3"/>
  <c r="DS515" i="3"/>
  <c r="BY515" i="3"/>
  <c r="DR515" i="3"/>
  <c r="BX515" i="3"/>
  <c r="DK515" i="3"/>
  <c r="CM515" i="3"/>
  <c r="BQ515" i="3"/>
  <c r="S515" i="3"/>
  <c r="O515" i="3"/>
  <c r="CL515" i="3"/>
  <c r="DJ515" i="3"/>
  <c r="BP515" i="3"/>
  <c r="R515" i="3"/>
  <c r="CW515" i="3"/>
  <c r="CV515" i="3"/>
  <c r="CX515" i="3" s="1"/>
  <c r="P515" i="3"/>
  <c r="DT515" i="3" l="1"/>
  <c r="DQ515" i="3" s="1"/>
  <c r="BZ515" i="3"/>
  <c r="CB515" i="3" s="1"/>
  <c r="DU515" i="3"/>
  <c r="CA515" i="3"/>
  <c r="DV515" i="3"/>
  <c r="BS515" i="3"/>
  <c r="BR515" i="3"/>
  <c r="BT515" i="3" s="1"/>
  <c r="DM515" i="3"/>
  <c r="DL515" i="3"/>
  <c r="CN515" i="3"/>
  <c r="CO515" i="3"/>
  <c r="U515" i="3"/>
  <c r="T515" i="3"/>
  <c r="Q515" i="3" s="1"/>
  <c r="CY515" i="3"/>
  <c r="CZ515" i="3"/>
  <c r="CC515" i="3" l="1"/>
  <c r="CD515" i="3"/>
  <c r="DW515" i="3"/>
  <c r="DX515" i="3"/>
  <c r="V515" i="3"/>
  <c r="DI515" i="3"/>
  <c r="DN515" i="3" s="1"/>
  <c r="BV515" i="3"/>
  <c r="BU515" i="3"/>
  <c r="CK515" i="3"/>
  <c r="CP515" i="3" s="1"/>
  <c r="W515" i="3" l="1"/>
  <c r="AR516" i="3" s="1"/>
  <c r="X515" i="3"/>
  <c r="AP516" i="3" s="1"/>
  <c r="DP515" i="3"/>
  <c r="DO515" i="3"/>
  <c r="CQ515" i="3"/>
  <c r="CR515" i="3"/>
  <c r="AO516" i="3"/>
  <c r="M515" i="3" l="1"/>
  <c r="F516" i="3" s="1"/>
  <c r="AS516" i="3"/>
  <c r="AK516" i="3"/>
  <c r="DR516" i="3" s="1"/>
  <c r="AQ515" i="3"/>
  <c r="AT515" i="3" s="1"/>
  <c r="L515" i="3"/>
  <c r="I516" i="3" s="1"/>
  <c r="AN515" i="3"/>
  <c r="AL516" i="3"/>
  <c r="BY516" i="3" s="1"/>
  <c r="AU516" i="3"/>
  <c r="AM516" i="3"/>
  <c r="J516" i="3"/>
  <c r="AV516" i="3"/>
  <c r="E516" i="3" l="1"/>
  <c r="H515" i="3"/>
  <c r="K515" i="3"/>
  <c r="N515" i="3" s="1"/>
  <c r="BX516" i="3"/>
  <c r="CA516" i="3" s="1"/>
  <c r="CT516" i="3"/>
  <c r="CU516" i="3"/>
  <c r="DS516" i="3"/>
  <c r="DT516" i="3" s="1"/>
  <c r="DQ516" i="3" s="1"/>
  <c r="BZ516" i="3"/>
  <c r="CB516" i="3" s="1"/>
  <c r="P516" i="3"/>
  <c r="BQ516" i="3"/>
  <c r="DK516" i="3"/>
  <c r="CM516" i="3"/>
  <c r="S516" i="3"/>
  <c r="DJ516" i="3"/>
  <c r="BP516" i="3"/>
  <c r="CL516" i="3"/>
  <c r="R516" i="3"/>
  <c r="O516" i="3"/>
  <c r="G516" i="3"/>
  <c r="CW516" i="3" l="1"/>
  <c r="DU516" i="3"/>
  <c r="CV516" i="3"/>
  <c r="CX516" i="3" s="1"/>
  <c r="CY516" i="3" s="1"/>
  <c r="DV516" i="3"/>
  <c r="BR516" i="3"/>
  <c r="BT516" i="3" s="1"/>
  <c r="BS516" i="3"/>
  <c r="CO516" i="3"/>
  <c r="CN516" i="3"/>
  <c r="DM516" i="3"/>
  <c r="DL516" i="3"/>
  <c r="CD516" i="3"/>
  <c r="CC516" i="3"/>
  <c r="U516" i="3"/>
  <c r="T516" i="3"/>
  <c r="Q516" i="3" s="1"/>
  <c r="CZ516" i="3" l="1"/>
  <c r="DW516" i="3"/>
  <c r="DX516" i="3"/>
  <c r="V516" i="3"/>
  <c r="DI516" i="3"/>
  <c r="BU516" i="3"/>
  <c r="BV516" i="3"/>
  <c r="CK516" i="3"/>
  <c r="CP516" i="3" s="1"/>
  <c r="W516" i="3" l="1"/>
  <c r="X516" i="3"/>
  <c r="AP517" i="3" s="1"/>
  <c r="AV517" i="3" s="1"/>
  <c r="DN516" i="3"/>
  <c r="DO516" i="3" s="1"/>
  <c r="CQ516" i="3"/>
  <c r="CR516" i="3"/>
  <c r="AK517" i="3"/>
  <c r="AO517" i="3"/>
  <c r="AS517" i="3" l="1"/>
  <c r="AQ516" i="3"/>
  <c r="AR517" i="3"/>
  <c r="L516" i="3"/>
  <c r="I517" i="3" s="1"/>
  <c r="AT516" i="3"/>
  <c r="AN516" i="3"/>
  <c r="AL517" i="3"/>
  <c r="DS517" i="3" s="1"/>
  <c r="DP516" i="3"/>
  <c r="M516" i="3" s="1"/>
  <c r="K516" i="3" s="1"/>
  <c r="CT517" i="3"/>
  <c r="DR517" i="3"/>
  <c r="BX517" i="3"/>
  <c r="AU517" i="3"/>
  <c r="AM517" i="3"/>
  <c r="E517" i="3"/>
  <c r="CU517" i="3" l="1"/>
  <c r="CV517" i="3" s="1"/>
  <c r="CX517" i="3" s="1"/>
  <c r="BY517" i="3"/>
  <c r="CA517" i="3" s="1"/>
  <c r="DT517" i="3"/>
  <c r="DQ517" i="3" s="1"/>
  <c r="N516" i="3"/>
  <c r="J517" i="3"/>
  <c r="P517" i="3" s="1"/>
  <c r="H516" i="3"/>
  <c r="F517" i="3"/>
  <c r="DK517" i="3" s="1"/>
  <c r="CL517" i="3"/>
  <c r="DJ517" i="3"/>
  <c r="BP517" i="3"/>
  <c r="R517" i="3"/>
  <c r="DU517" i="3"/>
  <c r="O517" i="3"/>
  <c r="G517" i="3" l="1"/>
  <c r="CW517" i="3"/>
  <c r="CZ517" i="3" s="1"/>
  <c r="S517" i="3"/>
  <c r="T517" i="3" s="1"/>
  <c r="Q517" i="3" s="1"/>
  <c r="BQ517" i="3"/>
  <c r="BR517" i="3" s="1"/>
  <c r="BT517" i="3" s="1"/>
  <c r="CM517" i="3"/>
  <c r="CO517" i="3" s="1"/>
  <c r="BZ517" i="3"/>
  <c r="DV517" i="3"/>
  <c r="U517" i="3"/>
  <c r="DM517" i="3"/>
  <c r="DL517" i="3"/>
  <c r="CB517" i="3" l="1"/>
  <c r="CD517" i="3" s="1"/>
  <c r="CN517" i="3"/>
  <c r="CY517" i="3"/>
  <c r="CC517" i="3"/>
  <c r="BS517" i="3"/>
  <c r="BV517" i="3" s="1"/>
  <c r="DX517" i="3"/>
  <c r="DW517" i="3"/>
  <c r="V517" i="3"/>
  <c r="DI517" i="3"/>
  <c r="DN517" i="3" s="1"/>
  <c r="CK517" i="3"/>
  <c r="CP517" i="3" s="1"/>
  <c r="BU517" i="3" l="1"/>
  <c r="X517" i="3"/>
  <c r="AL518" i="3" s="1"/>
  <c r="W517" i="3"/>
  <c r="AQ517" i="3" s="1"/>
  <c r="DO517" i="3"/>
  <c r="DP517" i="3"/>
  <c r="CQ517" i="3"/>
  <c r="CR517" i="3"/>
  <c r="AP518" i="3"/>
  <c r="M517" i="3" l="1"/>
  <c r="AS518" i="3"/>
  <c r="AR518" i="3"/>
  <c r="L517" i="3"/>
  <c r="I518" i="3" s="1"/>
  <c r="AN517" i="3"/>
  <c r="AK518" i="3"/>
  <c r="CT518" i="3" s="1"/>
  <c r="AO518" i="3"/>
  <c r="AM518" i="3" s="1"/>
  <c r="AT517" i="3"/>
  <c r="F518" i="3"/>
  <c r="J518" i="3"/>
  <c r="AV518" i="3"/>
  <c r="DS518" i="3"/>
  <c r="CU518" i="3"/>
  <c r="BY518" i="3"/>
  <c r="E518" i="3" l="1"/>
  <c r="H517" i="3"/>
  <c r="K517" i="3"/>
  <c r="N517" i="3" s="1"/>
  <c r="BX518" i="3"/>
  <c r="DR518" i="3"/>
  <c r="DU518" i="3" s="1"/>
  <c r="CA518" i="3"/>
  <c r="CW518" i="3"/>
  <c r="AU518" i="3"/>
  <c r="O518" i="3"/>
  <c r="G518" i="3"/>
  <c r="CL518" i="3"/>
  <c r="DJ518" i="3"/>
  <c r="BP518" i="3"/>
  <c r="R518" i="3"/>
  <c r="BZ518" i="3"/>
  <c r="CB518" i="3" s="1"/>
  <c r="P518" i="3"/>
  <c r="CV518" i="3"/>
  <c r="CX518" i="3" s="1"/>
  <c r="DK518" i="3"/>
  <c r="CM518" i="3"/>
  <c r="BQ518" i="3"/>
  <c r="S518" i="3"/>
  <c r="DT518" i="3" l="1"/>
  <c r="DQ518" i="3" s="1"/>
  <c r="CC518" i="3"/>
  <c r="T518" i="3"/>
  <c r="Q518" i="3" s="1"/>
  <c r="DV518" i="3"/>
  <c r="DM518" i="3"/>
  <c r="DL518" i="3"/>
  <c r="CO518" i="3"/>
  <c r="CN518" i="3"/>
  <c r="BR518" i="3"/>
  <c r="BT518" i="3" s="1"/>
  <c r="BS518" i="3"/>
  <c r="CZ518" i="3"/>
  <c r="CY518" i="3"/>
  <c r="U518" i="3"/>
  <c r="CD518" i="3"/>
  <c r="V518" i="3" l="1"/>
  <c r="DX518" i="3"/>
  <c r="DW518" i="3"/>
  <c r="DI518" i="3"/>
  <c r="DN518" i="3" s="1"/>
  <c r="BU518" i="3"/>
  <c r="BV518" i="3"/>
  <c r="CK518" i="3"/>
  <c r="CP518" i="3" s="1"/>
  <c r="W518" i="3" l="1"/>
  <c r="AR519" i="3" s="1"/>
  <c r="X518" i="3"/>
  <c r="AS519" i="3" s="1"/>
  <c r="AQ518" i="3"/>
  <c r="AT518" i="3" s="1"/>
  <c r="DO518" i="3"/>
  <c r="DP518" i="3"/>
  <c r="CQ518" i="3"/>
  <c r="CR518" i="3"/>
  <c r="AO519" i="3"/>
  <c r="AK519" i="3"/>
  <c r="M518" i="3" l="1"/>
  <c r="L518" i="3"/>
  <c r="I519" i="3" s="1"/>
  <c r="AL519" i="3"/>
  <c r="CU519" i="3" s="1"/>
  <c r="K518" i="3"/>
  <c r="N518" i="3" s="1"/>
  <c r="AN518" i="3"/>
  <c r="AP519" i="3"/>
  <c r="AV519" i="3" s="1"/>
  <c r="CT519" i="3"/>
  <c r="DR519" i="3"/>
  <c r="BX519" i="3"/>
  <c r="F519" i="3"/>
  <c r="J519" i="3"/>
  <c r="H518" i="3"/>
  <c r="E519" i="3"/>
  <c r="AU519" i="3"/>
  <c r="DS519" i="3" l="1"/>
  <c r="BY519" i="3"/>
  <c r="CA519" i="3" s="1"/>
  <c r="AM519" i="3"/>
  <c r="CM519" i="3"/>
  <c r="BQ519" i="3"/>
  <c r="DK519" i="3"/>
  <c r="S519" i="3"/>
  <c r="BZ519" i="3"/>
  <c r="CB519" i="3" s="1"/>
  <c r="DU519" i="3"/>
  <c r="DT519" i="3"/>
  <c r="DQ519" i="3" s="1"/>
  <c r="O519" i="3"/>
  <c r="G519" i="3"/>
  <c r="P519" i="3"/>
  <c r="CL519" i="3"/>
  <c r="DJ519" i="3"/>
  <c r="BP519" i="3"/>
  <c r="R519" i="3"/>
  <c r="CW519" i="3"/>
  <c r="CV519" i="3"/>
  <c r="CX519" i="3" s="1"/>
  <c r="DV519" i="3" l="1"/>
  <c r="DL519" i="3"/>
  <c r="DM519" i="3"/>
  <c r="CZ519" i="3"/>
  <c r="CY519" i="3"/>
  <c r="BS519" i="3"/>
  <c r="BR519" i="3"/>
  <c r="BT519" i="3" s="1"/>
  <c r="CN519" i="3"/>
  <c r="CO519" i="3"/>
  <c r="U519" i="3"/>
  <c r="T519" i="3"/>
  <c r="Q519" i="3" s="1"/>
  <c r="CD519" i="3"/>
  <c r="CC519" i="3"/>
  <c r="DX519" i="3" l="1"/>
  <c r="DW519" i="3"/>
  <c r="V519" i="3"/>
  <c r="DI519" i="3"/>
  <c r="DN519" i="3" s="1"/>
  <c r="BV519" i="3"/>
  <c r="BU519" i="3"/>
  <c r="CK519" i="3"/>
  <c r="CP519" i="3" s="1"/>
  <c r="W519" i="3" l="1"/>
  <c r="AR520" i="3" s="1"/>
  <c r="X519" i="3"/>
  <c r="AS520" i="3" s="1"/>
  <c r="DP519" i="3"/>
  <c r="DO519" i="3"/>
  <c r="CQ519" i="3"/>
  <c r="CR519" i="3"/>
  <c r="AK520" i="3"/>
  <c r="M519" i="3" l="1"/>
  <c r="AO520" i="3"/>
  <c r="AQ519" i="3"/>
  <c r="AT519" i="3" s="1"/>
  <c r="L519" i="3"/>
  <c r="AN519" i="3"/>
  <c r="AP520" i="3"/>
  <c r="AV520" i="3" s="1"/>
  <c r="AL520" i="3"/>
  <c r="BY520" i="3" s="1"/>
  <c r="CT520" i="3"/>
  <c r="DR520" i="3"/>
  <c r="BX520" i="3"/>
  <c r="J520" i="3"/>
  <c r="F520" i="3"/>
  <c r="AU520" i="3"/>
  <c r="H519" i="3"/>
  <c r="E520" i="3"/>
  <c r="K519" i="3" l="1"/>
  <c r="N519" i="3" s="1"/>
  <c r="I520" i="3"/>
  <c r="O520" i="3" s="1"/>
  <c r="AM520" i="3"/>
  <c r="CU520" i="3"/>
  <c r="DS520" i="3"/>
  <c r="DU520" i="3" s="1"/>
  <c r="BZ520" i="3"/>
  <c r="CB520" i="3" s="1"/>
  <c r="CW520" i="3"/>
  <c r="DK520" i="3"/>
  <c r="CM520" i="3"/>
  <c r="BQ520" i="3"/>
  <c r="S520" i="3"/>
  <c r="G520" i="3"/>
  <c r="P520" i="3"/>
  <c r="CV520" i="3"/>
  <c r="CX520" i="3" s="1"/>
  <c r="CL520" i="3"/>
  <c r="DJ520" i="3"/>
  <c r="BP520" i="3"/>
  <c r="R520" i="3"/>
  <c r="CA520" i="3"/>
  <c r="DL520" i="3" l="1"/>
  <c r="BS520" i="3"/>
  <c r="T520" i="3"/>
  <c r="Q520" i="3" s="1"/>
  <c r="DT520" i="3"/>
  <c r="DQ520" i="3" s="1"/>
  <c r="DV520" i="3" s="1"/>
  <c r="DW520" i="3" s="1"/>
  <c r="DI520" i="3"/>
  <c r="DN520" i="3" s="1"/>
  <c r="BR520" i="3"/>
  <c r="BT520" i="3" s="1"/>
  <c r="BV520" i="3" s="1"/>
  <c r="CN520" i="3"/>
  <c r="CK520" i="3" s="1"/>
  <c r="CP520" i="3" s="1"/>
  <c r="CD520" i="3"/>
  <c r="U520" i="3"/>
  <c r="CC520" i="3"/>
  <c r="CO520" i="3"/>
  <c r="CZ520" i="3"/>
  <c r="CY520" i="3"/>
  <c r="DM520" i="3"/>
  <c r="BU520" i="3" l="1"/>
  <c r="V520" i="3"/>
  <c r="DX520" i="3"/>
  <c r="DO520" i="3"/>
  <c r="CQ520" i="3"/>
  <c r="CR520" i="3"/>
  <c r="DP520" i="3"/>
  <c r="M520" i="3" l="1"/>
  <c r="L520" i="3"/>
  <c r="W520" i="3"/>
  <c r="AR521" i="3" s="1"/>
  <c r="X520" i="3"/>
  <c r="AL521" i="3" s="1"/>
  <c r="BY521" i="3" s="1"/>
  <c r="E521" i="3"/>
  <c r="H520" i="3" l="1"/>
  <c r="AS521" i="3"/>
  <c r="AQ520" i="3"/>
  <c r="AT520" i="3" s="1"/>
  <c r="K520" i="3"/>
  <c r="N520" i="3" s="1"/>
  <c r="I521" i="3"/>
  <c r="O521" i="3" s="1"/>
  <c r="AK521" i="3"/>
  <c r="CT521" i="3" s="1"/>
  <c r="AO521" i="3"/>
  <c r="AU521" i="3" s="1"/>
  <c r="CU521" i="3"/>
  <c r="AN520" i="3"/>
  <c r="AP521" i="3"/>
  <c r="AV521" i="3" s="1"/>
  <c r="DS521" i="3"/>
  <c r="DJ521" i="3"/>
  <c r="BP521" i="3"/>
  <c r="CL521" i="3"/>
  <c r="F521" i="3"/>
  <c r="J521" i="3"/>
  <c r="BX521" i="3" l="1"/>
  <c r="R521" i="3"/>
  <c r="DR521" i="3"/>
  <c r="AM521" i="3"/>
  <c r="CW521" i="3"/>
  <c r="CV521" i="3"/>
  <c r="CX521" i="3" s="1"/>
  <c r="DU521" i="3"/>
  <c r="DT521" i="3"/>
  <c r="DQ521" i="3" s="1"/>
  <c r="P521" i="3"/>
  <c r="BZ521" i="3"/>
  <c r="CB521" i="3" s="1"/>
  <c r="CA521" i="3"/>
  <c r="G521" i="3"/>
  <c r="DK521" i="3"/>
  <c r="DL521" i="3" s="1"/>
  <c r="BQ521" i="3"/>
  <c r="BS521" i="3" s="1"/>
  <c r="CM521" i="3"/>
  <c r="CO521" i="3" s="1"/>
  <c r="S521" i="3"/>
  <c r="U521" i="3" s="1"/>
  <c r="DV521" i="3" l="1"/>
  <c r="DI521" i="3"/>
  <c r="DN521" i="3" s="1"/>
  <c r="BR521" i="3"/>
  <c r="BT521" i="3" s="1"/>
  <c r="T521" i="3"/>
  <c r="Q521" i="3" s="1"/>
  <c r="DM521" i="3"/>
  <c r="CN521" i="3"/>
  <c r="CY521" i="3"/>
  <c r="CZ521" i="3"/>
  <c r="CD521" i="3"/>
  <c r="CC521" i="3"/>
  <c r="DX521" i="3" l="1"/>
  <c r="DW521" i="3"/>
  <c r="DO521" i="3"/>
  <c r="CK521" i="3"/>
  <c r="CP521" i="3" s="1"/>
  <c r="DP521" i="3"/>
  <c r="BV521" i="3"/>
  <c r="BU521" i="3"/>
  <c r="V521" i="3" l="1"/>
  <c r="W521" i="3" s="1"/>
  <c r="AR522" i="3" s="1"/>
  <c r="CQ521" i="3"/>
  <c r="L521" i="3" s="1"/>
  <c r="I522" i="3" s="1"/>
  <c r="CR521" i="3"/>
  <c r="M521" i="3" s="1"/>
  <c r="K521" i="3" l="1"/>
  <c r="AO522" i="3"/>
  <c r="AU522" i="3" s="1"/>
  <c r="AK522" i="3"/>
  <c r="CT522" i="3" s="1"/>
  <c r="X521" i="3"/>
  <c r="AS522" i="3" s="1"/>
  <c r="F522" i="3"/>
  <c r="J522" i="3"/>
  <c r="N521" i="3"/>
  <c r="H521" i="3"/>
  <c r="E522" i="3"/>
  <c r="AQ521" i="3" l="1"/>
  <c r="AT521" i="3" s="1"/>
  <c r="BX522" i="3"/>
  <c r="DR522" i="3"/>
  <c r="AL522" i="3"/>
  <c r="S522" i="3" s="1"/>
  <c r="AP522" i="3"/>
  <c r="AN521" i="3"/>
  <c r="BP522" i="3"/>
  <c r="DJ522" i="3"/>
  <c r="CL522" i="3"/>
  <c r="R522" i="3"/>
  <c r="P522" i="3"/>
  <c r="O522" i="3"/>
  <c r="G522" i="3"/>
  <c r="CM522" i="3"/>
  <c r="DK522" i="3"/>
  <c r="BQ522" i="3"/>
  <c r="AV522" i="3" l="1"/>
  <c r="AM522" i="3"/>
  <c r="CU522" i="3"/>
  <c r="DS522" i="3"/>
  <c r="BY522" i="3"/>
  <c r="T522" i="3"/>
  <c r="Q522" i="3" s="1"/>
  <c r="U522" i="3"/>
  <c r="DM522" i="3"/>
  <c r="DL522" i="3"/>
  <c r="BS522" i="3"/>
  <c r="BR522" i="3"/>
  <c r="BT522" i="3" s="1"/>
  <c r="CN522" i="3"/>
  <c r="CO522" i="3"/>
  <c r="DU522" i="3" l="1"/>
  <c r="DT522" i="3"/>
  <c r="DQ522" i="3" s="1"/>
  <c r="BZ522" i="3"/>
  <c r="CB522" i="3" s="1"/>
  <c r="CA522" i="3"/>
  <c r="CV522" i="3"/>
  <c r="CX522" i="3" s="1"/>
  <c r="CW522" i="3"/>
  <c r="V522" i="3"/>
  <c r="DI522" i="3"/>
  <c r="DN522" i="3" s="1"/>
  <c r="CK522" i="3"/>
  <c r="CP522" i="3" s="1"/>
  <c r="BU522" i="3"/>
  <c r="BV522" i="3"/>
  <c r="DV522" i="3" l="1"/>
  <c r="CZ522" i="3"/>
  <c r="CY522" i="3"/>
  <c r="CD522" i="3"/>
  <c r="CC522" i="3"/>
  <c r="X522" i="3"/>
  <c r="W522" i="3"/>
  <c r="DP522" i="3"/>
  <c r="DO522" i="3"/>
  <c r="CQ522" i="3"/>
  <c r="L522" i="3" s="1"/>
  <c r="I523" i="3" s="1"/>
  <c r="CR522" i="3"/>
  <c r="M522" i="3" l="1"/>
  <c r="J523" i="3" s="1"/>
  <c r="DW522" i="3"/>
  <c r="DX522" i="3"/>
  <c r="AP523" i="3" s="1"/>
  <c r="AV523" i="3" s="1"/>
  <c r="H522" i="3"/>
  <c r="E523" i="3"/>
  <c r="K522" i="3" l="1"/>
  <c r="N522" i="3" s="1"/>
  <c r="AS523" i="3"/>
  <c r="AQ522" i="3"/>
  <c r="AT522" i="3" s="1"/>
  <c r="AR523" i="3"/>
  <c r="AK523" i="3"/>
  <c r="BX523" i="3" s="1"/>
  <c r="F523" i="3"/>
  <c r="DK523" i="3" s="1"/>
  <c r="AO523" i="3"/>
  <c r="AU523" i="3" s="1"/>
  <c r="AN522" i="3"/>
  <c r="AL523" i="3"/>
  <c r="CU523" i="3" s="1"/>
  <c r="O523" i="3"/>
  <c r="G523" i="3"/>
  <c r="BP523" i="3"/>
  <c r="DJ523" i="3"/>
  <c r="CL523" i="3"/>
  <c r="P523" i="3"/>
  <c r="BQ523" i="3" l="1"/>
  <c r="CM523" i="3"/>
  <c r="CO523" i="3" s="1"/>
  <c r="AM523" i="3"/>
  <c r="DR523" i="3"/>
  <c r="CT523" i="3"/>
  <c r="CW523" i="3" s="1"/>
  <c r="R523" i="3"/>
  <c r="DS523" i="3"/>
  <c r="DT523" i="3" s="1"/>
  <c r="DQ523" i="3" s="1"/>
  <c r="DV523" i="3" s="1"/>
  <c r="S523" i="3"/>
  <c r="BY523" i="3"/>
  <c r="BZ523" i="3" s="1"/>
  <c r="CB523" i="3" s="1"/>
  <c r="CN523" i="3"/>
  <c r="DL523" i="3"/>
  <c r="DM523" i="3"/>
  <c r="BS523" i="3"/>
  <c r="BR523" i="3"/>
  <c r="BT523" i="3" s="1"/>
  <c r="CV523" i="3" l="1"/>
  <c r="CX523" i="3" s="1"/>
  <c r="CZ523" i="3" s="1"/>
  <c r="U523" i="3"/>
  <c r="DU523" i="3"/>
  <c r="DW523" i="3" s="1"/>
  <c r="CA523" i="3"/>
  <c r="CC523" i="3" s="1"/>
  <c r="T523" i="3"/>
  <c r="Q523" i="3" s="1"/>
  <c r="CY523" i="3"/>
  <c r="DI523" i="3"/>
  <c r="DN523" i="3" s="1"/>
  <c r="CK523" i="3"/>
  <c r="CP523" i="3" s="1"/>
  <c r="BV523" i="3"/>
  <c r="BU523" i="3"/>
  <c r="CD523" i="3" l="1"/>
  <c r="DX523" i="3"/>
  <c r="V523" i="3"/>
  <c r="DP523" i="3"/>
  <c r="DO523" i="3"/>
  <c r="CR523" i="3"/>
  <c r="CQ523" i="3"/>
  <c r="L523" i="3" s="1"/>
  <c r="I524" i="3" s="1"/>
  <c r="X523" i="3" l="1"/>
  <c r="AL524" i="3" s="1"/>
  <c r="BY524" i="3" s="1"/>
  <c r="W523" i="3"/>
  <c r="AR524" i="3" s="1"/>
  <c r="AS524" i="3"/>
  <c r="AP524" i="3"/>
  <c r="AV524" i="3" s="1"/>
  <c r="AQ523" i="3"/>
  <c r="AT523" i="3" s="1"/>
  <c r="M523" i="3"/>
  <c r="F524" i="3" s="1"/>
  <c r="AN523" i="3"/>
  <c r="AO524" i="3"/>
  <c r="AK524" i="3"/>
  <c r="CT524" i="3" s="1"/>
  <c r="DS524" i="3"/>
  <c r="CU524" i="3"/>
  <c r="E524" i="3"/>
  <c r="K523" i="3" l="1"/>
  <c r="N523" i="3" s="1"/>
  <c r="H523" i="3"/>
  <c r="AM524" i="3"/>
  <c r="DR524" i="3"/>
  <c r="DT524" i="3" s="1"/>
  <c r="DQ524" i="3" s="1"/>
  <c r="AU524" i="3"/>
  <c r="J524" i="3"/>
  <c r="G524" i="3" s="1"/>
  <c r="BX524" i="3"/>
  <c r="BZ524" i="3" s="1"/>
  <c r="CB524" i="3" s="1"/>
  <c r="BQ524" i="3"/>
  <c r="CM524" i="3"/>
  <c r="DK524" i="3"/>
  <c r="S524" i="3"/>
  <c r="DJ524" i="3"/>
  <c r="CL524" i="3"/>
  <c r="BP524" i="3"/>
  <c r="R524" i="3"/>
  <c r="O524" i="3"/>
  <c r="CV524" i="3"/>
  <c r="CX524" i="3" s="1"/>
  <c r="CW524" i="3"/>
  <c r="DU524" i="3" l="1"/>
  <c r="CA524" i="3"/>
  <c r="P524" i="3"/>
  <c r="DV524" i="3"/>
  <c r="CZ524" i="3"/>
  <c r="BR524" i="3"/>
  <c r="BT524" i="3" s="1"/>
  <c r="BS524" i="3"/>
  <c r="DM524" i="3"/>
  <c r="DL524" i="3"/>
  <c r="CO524" i="3"/>
  <c r="CN524" i="3"/>
  <c r="CC524" i="3"/>
  <c r="CD524" i="3"/>
  <c r="U524" i="3"/>
  <c r="T524" i="3"/>
  <c r="Q524" i="3" s="1"/>
  <c r="CY524" i="3"/>
  <c r="DX524" i="3" l="1"/>
  <c r="DW524" i="3"/>
  <c r="V524" i="3"/>
  <c r="DI524" i="3"/>
  <c r="DN524" i="3" s="1"/>
  <c r="CK524" i="3"/>
  <c r="CP524" i="3" s="1"/>
  <c r="BV524" i="3"/>
  <c r="BU524" i="3"/>
  <c r="X524" i="3" l="1"/>
  <c r="AL525" i="3" s="1"/>
  <c r="W524" i="3"/>
  <c r="DO524" i="3"/>
  <c r="DP524" i="3"/>
  <c r="CR524" i="3"/>
  <c r="CQ524" i="3"/>
  <c r="L524" i="3" s="1"/>
  <c r="I525" i="3" s="1"/>
  <c r="AP525" i="3"/>
  <c r="M524" i="3" l="1"/>
  <c r="F525" i="3" s="1"/>
  <c r="AS525" i="3"/>
  <c r="AQ524" i="3"/>
  <c r="AT524" i="3" s="1"/>
  <c r="AR525" i="3"/>
  <c r="AO525" i="3"/>
  <c r="AU525" i="3" s="1"/>
  <c r="AK525" i="3"/>
  <c r="CT525" i="3" s="1"/>
  <c r="AN524" i="3"/>
  <c r="E525" i="3"/>
  <c r="AV525" i="3"/>
  <c r="DS525" i="3"/>
  <c r="BY525" i="3"/>
  <c r="CU525" i="3"/>
  <c r="H524" i="3" l="1"/>
  <c r="K524" i="3"/>
  <c r="N524" i="3" s="1"/>
  <c r="J525" i="3"/>
  <c r="G525" i="3" s="1"/>
  <c r="AM525" i="3"/>
  <c r="CV525" i="3"/>
  <c r="CX525" i="3" s="1"/>
  <c r="DR525" i="3"/>
  <c r="DT525" i="3" s="1"/>
  <c r="DQ525" i="3" s="1"/>
  <c r="BX525" i="3"/>
  <c r="CA525" i="3" s="1"/>
  <c r="CW525" i="3"/>
  <c r="O525" i="3"/>
  <c r="DK525" i="3"/>
  <c r="BQ525" i="3"/>
  <c r="CM525" i="3"/>
  <c r="S525" i="3"/>
  <c r="DJ525" i="3"/>
  <c r="CL525" i="3"/>
  <c r="BP525" i="3"/>
  <c r="R525" i="3"/>
  <c r="P525" i="3" l="1"/>
  <c r="DU525" i="3"/>
  <c r="CY525" i="3"/>
  <c r="BZ525" i="3"/>
  <c r="DV525" i="3"/>
  <c r="DX525" i="3" s="1"/>
  <c r="CZ525" i="3"/>
  <c r="DL525" i="3"/>
  <c r="DM525" i="3"/>
  <c r="U525" i="3"/>
  <c r="T525" i="3"/>
  <c r="Q525" i="3" s="1"/>
  <c r="CO525" i="3"/>
  <c r="CN525" i="3"/>
  <c r="BS525" i="3"/>
  <c r="BR525" i="3"/>
  <c r="BT525" i="3" s="1"/>
  <c r="CB525" i="3" l="1"/>
  <c r="CC525" i="3" s="1"/>
  <c r="V525" i="3"/>
  <c r="DW525" i="3"/>
  <c r="DI525" i="3"/>
  <c r="DN525" i="3" s="1"/>
  <c r="CK525" i="3"/>
  <c r="CP525" i="3" s="1"/>
  <c r="BV525" i="3"/>
  <c r="BU525" i="3"/>
  <c r="CD525" i="3" l="1"/>
  <c r="W525" i="3"/>
  <c r="X525" i="3"/>
  <c r="DO525" i="3"/>
  <c r="DP525" i="3"/>
  <c r="AK526" i="3"/>
  <c r="AO526" i="3"/>
  <c r="CR525" i="3"/>
  <c r="M525" i="3" s="1"/>
  <c r="CQ525" i="3"/>
  <c r="AP526" i="3" l="1"/>
  <c r="AS526" i="3"/>
  <c r="AQ525" i="3"/>
  <c r="AR526" i="3"/>
  <c r="L525" i="3"/>
  <c r="H525" i="3" s="1"/>
  <c r="AT525" i="3"/>
  <c r="AL526" i="3"/>
  <c r="CU526" i="3" s="1"/>
  <c r="AN525" i="3"/>
  <c r="F526" i="3"/>
  <c r="J526" i="3"/>
  <c r="AU526" i="3"/>
  <c r="AM526" i="3"/>
  <c r="CT526" i="3"/>
  <c r="DR526" i="3"/>
  <c r="BX526" i="3"/>
  <c r="AV526" i="3"/>
  <c r="E526" i="3" l="1"/>
  <c r="DS526" i="3"/>
  <c r="DT526" i="3" s="1"/>
  <c r="DQ526" i="3" s="1"/>
  <c r="BY526" i="3"/>
  <c r="CA526" i="3" s="1"/>
  <c r="K525" i="3"/>
  <c r="N525" i="3" s="1"/>
  <c r="I526" i="3"/>
  <c r="O526" i="3" s="1"/>
  <c r="P526" i="3"/>
  <c r="BQ526" i="3"/>
  <c r="CM526" i="3"/>
  <c r="DK526" i="3"/>
  <c r="S526" i="3"/>
  <c r="DJ526" i="3"/>
  <c r="CL526" i="3"/>
  <c r="BP526" i="3"/>
  <c r="R526" i="3"/>
  <c r="CW526" i="3"/>
  <c r="CV526" i="3"/>
  <c r="CX526" i="3" s="1"/>
  <c r="DU526" i="3" l="1"/>
  <c r="BZ526" i="3"/>
  <c r="CB526" i="3" s="1"/>
  <c r="CN526" i="3"/>
  <c r="CK526" i="3" s="1"/>
  <c r="G526" i="3"/>
  <c r="DV526" i="3"/>
  <c r="BR526" i="3"/>
  <c r="BT526" i="3" s="1"/>
  <c r="DL526" i="3"/>
  <c r="CZ526" i="3"/>
  <c r="CY526" i="3"/>
  <c r="U526" i="3"/>
  <c r="T526" i="3"/>
  <c r="Q526" i="3" s="1"/>
  <c r="BS526" i="3"/>
  <c r="CO526" i="3"/>
  <c r="CC526" i="3"/>
  <c r="CD526" i="3"/>
  <c r="DM526" i="3"/>
  <c r="BU526" i="3" l="1"/>
  <c r="BV526" i="3"/>
  <c r="DX526" i="3"/>
  <c r="DW526" i="3"/>
  <c r="V526" i="3"/>
  <c r="DI526" i="3"/>
  <c r="DN526" i="3" s="1"/>
  <c r="CP526" i="3"/>
  <c r="CR526" i="3" s="1"/>
  <c r="X526" i="3" l="1"/>
  <c r="AL527" i="3" s="1"/>
  <c r="W526" i="3"/>
  <c r="AQ526" i="3" s="1"/>
  <c r="DO526" i="3"/>
  <c r="DP526" i="3"/>
  <c r="M526" i="3" s="1"/>
  <c r="J527" i="3" s="1"/>
  <c r="P527" i="3" s="1"/>
  <c r="CQ526" i="3"/>
  <c r="AP527" i="3"/>
  <c r="L526" i="3" l="1"/>
  <c r="I527" i="3" s="1"/>
  <c r="AS527" i="3"/>
  <c r="AR527" i="3"/>
  <c r="K526" i="3"/>
  <c r="N526" i="3" s="1"/>
  <c r="AN526" i="3"/>
  <c r="AO527" i="3"/>
  <c r="AM527" i="3" s="1"/>
  <c r="AK527" i="3"/>
  <c r="BX527" i="3" s="1"/>
  <c r="AT526" i="3"/>
  <c r="F527" i="3"/>
  <c r="CM527" i="3" s="1"/>
  <c r="E527" i="3"/>
  <c r="BP527" i="3" s="1"/>
  <c r="H526" i="3"/>
  <c r="BY527" i="3"/>
  <c r="DS527" i="3"/>
  <c r="CU527" i="3"/>
  <c r="O527" i="3"/>
  <c r="G527" i="3"/>
  <c r="AV527" i="3"/>
  <c r="AU527" i="3" l="1"/>
  <c r="DR527" i="3"/>
  <c r="DU527" i="3" s="1"/>
  <c r="CT527" i="3"/>
  <c r="CV527" i="3" s="1"/>
  <c r="CX527" i="3" s="1"/>
  <c r="DJ527" i="3"/>
  <c r="S527" i="3"/>
  <c r="CL527" i="3"/>
  <c r="CO527" i="3" s="1"/>
  <c r="BQ527" i="3"/>
  <c r="BR527" i="3" s="1"/>
  <c r="BT527" i="3" s="1"/>
  <c r="DK527" i="3"/>
  <c r="DM527" i="3" s="1"/>
  <c r="R527" i="3"/>
  <c r="CA527" i="3"/>
  <c r="BZ527" i="3"/>
  <c r="CB527" i="3" s="1"/>
  <c r="CW527" i="3" l="1"/>
  <c r="DT527" i="3"/>
  <c r="DQ527" i="3" s="1"/>
  <c r="BS527" i="3"/>
  <c r="BU527" i="3" s="1"/>
  <c r="T527" i="3"/>
  <c r="Q527" i="3" s="1"/>
  <c r="DL527" i="3"/>
  <c r="DI527" i="3" s="1"/>
  <c r="DN527" i="3" s="1"/>
  <c r="CN527" i="3"/>
  <c r="CK527" i="3" s="1"/>
  <c r="CP527" i="3" s="1"/>
  <c r="U527" i="3"/>
  <c r="DV527" i="3"/>
  <c r="CZ527" i="3"/>
  <c r="CY527" i="3"/>
  <c r="CD527" i="3"/>
  <c r="CC527" i="3"/>
  <c r="V527" i="3" l="1"/>
  <c r="BV527" i="3"/>
  <c r="DX527" i="3"/>
  <c r="DW527" i="3"/>
  <c r="DP527" i="3"/>
  <c r="DO527" i="3"/>
  <c r="CQ527" i="3"/>
  <c r="CR527" i="3"/>
  <c r="X527" i="3" l="1"/>
  <c r="AS528" i="3" s="1"/>
  <c r="W527" i="3"/>
  <c r="AQ527" i="3" s="1"/>
  <c r="AT527" i="3" s="1"/>
  <c r="M527" i="3"/>
  <c r="J528" i="3" s="1"/>
  <c r="L527" i="3"/>
  <c r="I528" i="3" s="1"/>
  <c r="AO528" i="3"/>
  <c r="AU528" i="3" s="1"/>
  <c r="AK528" i="3"/>
  <c r="CT528" i="3" s="1"/>
  <c r="AN527" i="3"/>
  <c r="AP528" i="3"/>
  <c r="AV528" i="3" s="1"/>
  <c r="AL528" i="3"/>
  <c r="CU528" i="3" s="1"/>
  <c r="F528" i="3" l="1"/>
  <c r="AR528" i="3"/>
  <c r="E528" i="3"/>
  <c r="H527" i="3"/>
  <c r="K527" i="3"/>
  <c r="N527" i="3" s="1"/>
  <c r="BX528" i="3"/>
  <c r="CW528" i="3"/>
  <c r="DR528" i="3"/>
  <c r="AM528" i="3"/>
  <c r="BY528" i="3"/>
  <c r="DS528" i="3"/>
  <c r="BQ528" i="3"/>
  <c r="DK528" i="3"/>
  <c r="CM528" i="3"/>
  <c r="S528" i="3"/>
  <c r="P528" i="3"/>
  <c r="O528" i="3"/>
  <c r="G528" i="3"/>
  <c r="CV528" i="3"/>
  <c r="CX528" i="3" s="1"/>
  <c r="BP528" i="3"/>
  <c r="DJ528" i="3"/>
  <c r="CL528" i="3"/>
  <c r="R528" i="3"/>
  <c r="CA528" i="3" l="1"/>
  <c r="DU528" i="3"/>
  <c r="DT528" i="3"/>
  <c r="DQ528" i="3" s="1"/>
  <c r="DV528" i="3" s="1"/>
  <c r="BZ528" i="3"/>
  <c r="T528" i="3"/>
  <c r="Q528" i="3" s="1"/>
  <c r="CO528" i="3"/>
  <c r="CN528" i="3"/>
  <c r="U528" i="3"/>
  <c r="BS528" i="3"/>
  <c r="BR528" i="3"/>
  <c r="BT528" i="3" s="1"/>
  <c r="CY528" i="3"/>
  <c r="CZ528" i="3"/>
  <c r="DM528" i="3"/>
  <c r="DL528" i="3"/>
  <c r="CB528" i="3" l="1"/>
  <c r="CC528" i="3" s="1"/>
  <c r="V528" i="3"/>
  <c r="DW528" i="3"/>
  <c r="DX528" i="3"/>
  <c r="DI528" i="3"/>
  <c r="DN528" i="3" s="1"/>
  <c r="CK528" i="3"/>
  <c r="CP528" i="3" s="1"/>
  <c r="BV528" i="3"/>
  <c r="BU528" i="3"/>
  <c r="CD528" i="3" l="1"/>
  <c r="W528" i="3"/>
  <c r="AR529" i="3" s="1"/>
  <c r="X528" i="3"/>
  <c r="AS529" i="3" s="1"/>
  <c r="AQ528" i="3"/>
  <c r="AT528" i="3" s="1"/>
  <c r="DO528" i="3"/>
  <c r="DP528" i="3"/>
  <c r="CR528" i="3"/>
  <c r="CQ528" i="3"/>
  <c r="AP529" i="3"/>
  <c r="AL529" i="3"/>
  <c r="AK529" i="3"/>
  <c r="AO529" i="3"/>
  <c r="L528" i="3" l="1"/>
  <c r="I529" i="3" s="1"/>
  <c r="M528" i="3"/>
  <c r="K528" i="3" s="1"/>
  <c r="N528" i="3" s="1"/>
  <c r="AN528" i="3"/>
  <c r="BY529" i="3"/>
  <c r="CU529" i="3"/>
  <c r="DS529" i="3"/>
  <c r="AV529" i="3"/>
  <c r="E529" i="3"/>
  <c r="R529" i="3" s="1"/>
  <c r="AM529" i="3"/>
  <c r="AU529" i="3"/>
  <c r="BX529" i="3"/>
  <c r="CT529" i="3"/>
  <c r="DR529" i="3"/>
  <c r="J529" i="3" l="1"/>
  <c r="H528" i="3"/>
  <c r="F529" i="3"/>
  <c r="DT529" i="3"/>
  <c r="DQ529" i="3" s="1"/>
  <c r="DU529" i="3"/>
  <c r="P529" i="3"/>
  <c r="CW529" i="3"/>
  <c r="CV529" i="3"/>
  <c r="CX529" i="3" s="1"/>
  <c r="DJ529" i="3"/>
  <c r="CL529" i="3"/>
  <c r="BP529" i="3"/>
  <c r="DK529" i="3"/>
  <c r="BQ529" i="3"/>
  <c r="CM529" i="3"/>
  <c r="S529" i="3"/>
  <c r="U529" i="3" s="1"/>
  <c r="BZ529" i="3"/>
  <c r="CB529" i="3" s="1"/>
  <c r="CA529" i="3"/>
  <c r="O529" i="3"/>
  <c r="G529" i="3"/>
  <c r="DV529" i="3" l="1"/>
  <c r="CD529" i="3"/>
  <c r="T529" i="3"/>
  <c r="Q529" i="3" s="1"/>
  <c r="CY529" i="3"/>
  <c r="CZ529" i="3"/>
  <c r="BS529" i="3"/>
  <c r="BR529" i="3"/>
  <c r="BT529" i="3" s="1"/>
  <c r="CC529" i="3"/>
  <c r="CN529" i="3"/>
  <c r="CO529" i="3"/>
  <c r="DM529" i="3"/>
  <c r="DL529" i="3"/>
  <c r="DW529" i="3" l="1"/>
  <c r="DX529" i="3"/>
  <c r="V529" i="3"/>
  <c r="DI529" i="3"/>
  <c r="DN529" i="3" s="1"/>
  <c r="BV529" i="3"/>
  <c r="BU529" i="3"/>
  <c r="CK529" i="3"/>
  <c r="CP529" i="3" s="1"/>
  <c r="W529" i="3" l="1"/>
  <c r="AR530" i="3" s="1"/>
  <c r="X529" i="3"/>
  <c r="AS530" i="3" s="1"/>
  <c r="DO529" i="3"/>
  <c r="DP529" i="3"/>
  <c r="CQ529" i="3"/>
  <c r="CR529" i="3"/>
  <c r="M529" i="3" s="1"/>
  <c r="AQ529" i="3" l="1"/>
  <c r="L529" i="3"/>
  <c r="E530" i="3" s="1"/>
  <c r="AN529" i="3"/>
  <c r="AL530" i="3"/>
  <c r="DS530" i="3" s="1"/>
  <c r="AT529" i="3"/>
  <c r="AP530" i="3"/>
  <c r="AV530" i="3" s="1"/>
  <c r="AO530" i="3"/>
  <c r="AU530" i="3" s="1"/>
  <c r="AK530" i="3"/>
  <c r="J530" i="3"/>
  <c r="F530" i="3"/>
  <c r="K529" i="3" l="1"/>
  <c r="N529" i="3" s="1"/>
  <c r="I530" i="3"/>
  <c r="O530" i="3" s="1"/>
  <c r="H529" i="3"/>
  <c r="BY530" i="3"/>
  <c r="CU530" i="3"/>
  <c r="CT530" i="3"/>
  <c r="BX530" i="3"/>
  <c r="CA530" i="3" s="1"/>
  <c r="DR530" i="3"/>
  <c r="AM530" i="3"/>
  <c r="DK530" i="3"/>
  <c r="CM530" i="3"/>
  <c r="BQ530" i="3"/>
  <c r="S530" i="3"/>
  <c r="G530" i="3"/>
  <c r="DJ530" i="3"/>
  <c r="CL530" i="3"/>
  <c r="BP530" i="3"/>
  <c r="R530" i="3"/>
  <c r="P530" i="3"/>
  <c r="BZ530" i="3" l="1"/>
  <c r="DU530" i="3"/>
  <c r="DT530" i="3"/>
  <c r="DQ530" i="3" s="1"/>
  <c r="CW530" i="3"/>
  <c r="CV530" i="3"/>
  <c r="CX530" i="3" s="1"/>
  <c r="BR530" i="3"/>
  <c r="BT530" i="3" s="1"/>
  <c r="BS530" i="3"/>
  <c r="CN530" i="3"/>
  <c r="CO530" i="3"/>
  <c r="DM530" i="3"/>
  <c r="DL530" i="3"/>
  <c r="T530" i="3"/>
  <c r="Q530" i="3" s="1"/>
  <c r="U530" i="3"/>
  <c r="CB530" i="3" l="1"/>
  <c r="CD530" i="3" s="1"/>
  <c r="DV530" i="3"/>
  <c r="CY530" i="3"/>
  <c r="CZ530" i="3"/>
  <c r="V530" i="3"/>
  <c r="DI530" i="3"/>
  <c r="DN530" i="3" s="1"/>
  <c r="CK530" i="3"/>
  <c r="CP530" i="3" s="1"/>
  <c r="BU530" i="3"/>
  <c r="BV530" i="3"/>
  <c r="CC530" i="3" l="1"/>
  <c r="DW530" i="3"/>
  <c r="DX530" i="3"/>
  <c r="W530" i="3"/>
  <c r="X530" i="3"/>
  <c r="AP531" i="3" s="1"/>
  <c r="DP530" i="3"/>
  <c r="DO530" i="3"/>
  <c r="CR530" i="3"/>
  <c r="CQ530" i="3"/>
  <c r="M530" i="3" l="1"/>
  <c r="AS531" i="3"/>
  <c r="AR531" i="3"/>
  <c r="AQ530" i="3"/>
  <c r="L530" i="3"/>
  <c r="H530" i="3" s="1"/>
  <c r="AO531" i="3"/>
  <c r="AU531" i="3" s="1"/>
  <c r="AK531" i="3"/>
  <c r="BX531" i="3" s="1"/>
  <c r="AT530" i="3"/>
  <c r="AN530" i="3"/>
  <c r="AL531" i="3"/>
  <c r="DS531" i="3" s="1"/>
  <c r="J531" i="3"/>
  <c r="F531" i="3"/>
  <c r="AV531" i="3"/>
  <c r="AM531" i="3" l="1"/>
  <c r="E531" i="3"/>
  <c r="R531" i="3" s="1"/>
  <c r="K530" i="3"/>
  <c r="N530" i="3" s="1"/>
  <c r="I531" i="3"/>
  <c r="G531" i="3" s="1"/>
  <c r="CU531" i="3"/>
  <c r="DR531" i="3"/>
  <c r="DU531" i="3" s="1"/>
  <c r="CT531" i="3"/>
  <c r="CV531" i="3" s="1"/>
  <c r="CX531" i="3" s="1"/>
  <c r="BY531" i="3"/>
  <c r="BZ531" i="3" s="1"/>
  <c r="CB531" i="3" s="1"/>
  <c r="P531" i="3"/>
  <c r="BQ531" i="3"/>
  <c r="CM531" i="3"/>
  <c r="DK531" i="3"/>
  <c r="S531" i="3"/>
  <c r="CL531" i="3"/>
  <c r="BP531" i="3"/>
  <c r="DJ531" i="3"/>
  <c r="O531" i="3" l="1"/>
  <c r="DT531" i="3"/>
  <c r="DQ531" i="3" s="1"/>
  <c r="CA531" i="3"/>
  <c r="CD531" i="3" s="1"/>
  <c r="CW531" i="3"/>
  <c r="CZ531" i="3" s="1"/>
  <c r="DV531" i="3"/>
  <c r="CN531" i="3"/>
  <c r="CO531" i="3"/>
  <c r="T531" i="3"/>
  <c r="Q531" i="3" s="1"/>
  <c r="U531" i="3"/>
  <c r="DM531" i="3"/>
  <c r="DL531" i="3"/>
  <c r="BS531" i="3"/>
  <c r="BR531" i="3"/>
  <c r="BT531" i="3" s="1"/>
  <c r="CC531" i="3" l="1"/>
  <c r="CY531" i="3"/>
  <c r="DX531" i="3"/>
  <c r="DW531" i="3"/>
  <c r="V531" i="3"/>
  <c r="DI531" i="3"/>
  <c r="DN531" i="3" s="1"/>
  <c r="BU531" i="3"/>
  <c r="BV531" i="3"/>
  <c r="CK531" i="3"/>
  <c r="CP531" i="3" s="1"/>
  <c r="X531" i="3" l="1"/>
  <c r="AL532" i="3" s="1"/>
  <c r="W531" i="3"/>
  <c r="AQ531" i="3" s="1"/>
  <c r="DP531" i="3"/>
  <c r="DO531" i="3"/>
  <c r="CR531" i="3"/>
  <c r="CQ531" i="3"/>
  <c r="AP532" i="3"/>
  <c r="M531" i="3" l="1"/>
  <c r="L531" i="3"/>
  <c r="I532" i="3" s="1"/>
  <c r="AS532" i="3"/>
  <c r="AR532" i="3"/>
  <c r="K531" i="3"/>
  <c r="N531" i="3" s="1"/>
  <c r="AO532" i="3"/>
  <c r="AU532" i="3" s="1"/>
  <c r="AK532" i="3"/>
  <c r="CT532" i="3" s="1"/>
  <c r="AN531" i="3"/>
  <c r="AT531" i="3"/>
  <c r="BY532" i="3"/>
  <c r="CU532" i="3"/>
  <c r="DS532" i="3"/>
  <c r="AV532" i="3"/>
  <c r="J532" i="3"/>
  <c r="F532" i="3"/>
  <c r="AM532" i="3" l="1"/>
  <c r="BX532" i="3"/>
  <c r="H531" i="3"/>
  <c r="E532" i="3"/>
  <c r="R532" i="3" s="1"/>
  <c r="DR532" i="3"/>
  <c r="DT532" i="3" s="1"/>
  <c r="DQ532" i="3" s="1"/>
  <c r="DJ532" i="3"/>
  <c r="CL532" i="3"/>
  <c r="BP532" i="3"/>
  <c r="BQ532" i="3"/>
  <c r="CM532" i="3"/>
  <c r="DK532" i="3"/>
  <c r="S532" i="3"/>
  <c r="O532" i="3"/>
  <c r="G532" i="3"/>
  <c r="CA532" i="3"/>
  <c r="BZ532" i="3"/>
  <c r="CB532" i="3" s="1"/>
  <c r="P532" i="3"/>
  <c r="CW532" i="3"/>
  <c r="CV532" i="3"/>
  <c r="CX532" i="3" s="1"/>
  <c r="DU532" i="3" l="1"/>
  <c r="DV532" i="3"/>
  <c r="CY532" i="3"/>
  <c r="CZ532" i="3"/>
  <c r="CC532" i="3"/>
  <c r="CD532" i="3"/>
  <c r="U532" i="3"/>
  <c r="T532" i="3"/>
  <c r="Q532" i="3" s="1"/>
  <c r="BR532" i="3"/>
  <c r="BT532" i="3" s="1"/>
  <c r="BS532" i="3"/>
  <c r="CO532" i="3"/>
  <c r="CN532" i="3"/>
  <c r="DL532" i="3"/>
  <c r="DM532" i="3"/>
  <c r="DX532" i="3" l="1"/>
  <c r="DW532" i="3"/>
  <c r="V532" i="3"/>
  <c r="DI532" i="3"/>
  <c r="DN532" i="3" s="1"/>
  <c r="BV532" i="3"/>
  <c r="BU532" i="3"/>
  <c r="CK532" i="3"/>
  <c r="CP532" i="3" s="1"/>
  <c r="X532" i="3" l="1"/>
  <c r="AS533" i="3" s="1"/>
  <c r="W532" i="3"/>
  <c r="AQ532" i="3" s="1"/>
  <c r="DO532" i="3"/>
  <c r="DP532" i="3"/>
  <c r="CR532" i="3"/>
  <c r="CQ532" i="3"/>
  <c r="M532" i="3" l="1"/>
  <c r="AR533" i="3"/>
  <c r="L532" i="3"/>
  <c r="I533" i="3" s="1"/>
  <c r="AK533" i="3"/>
  <c r="DR533" i="3" s="1"/>
  <c r="AO533" i="3"/>
  <c r="AU533" i="3" s="1"/>
  <c r="AN532" i="3"/>
  <c r="AT532" i="3"/>
  <c r="AL533" i="3"/>
  <c r="DS533" i="3" s="1"/>
  <c r="AP533" i="3"/>
  <c r="AV533" i="3" s="1"/>
  <c r="F533" i="3"/>
  <c r="J533" i="3"/>
  <c r="E533" i="3" l="1"/>
  <c r="K532" i="3"/>
  <c r="N532" i="3" s="1"/>
  <c r="H532" i="3"/>
  <c r="BX533" i="3"/>
  <c r="AM533" i="3"/>
  <c r="CT533" i="3"/>
  <c r="BY533" i="3"/>
  <c r="BZ533" i="3" s="1"/>
  <c r="CB533" i="3" s="1"/>
  <c r="CU533" i="3"/>
  <c r="CV533" i="3" s="1"/>
  <c r="CX533" i="3" s="1"/>
  <c r="BP533" i="3"/>
  <c r="CL533" i="3"/>
  <c r="DJ533" i="3"/>
  <c r="R533" i="3"/>
  <c r="P533" i="3"/>
  <c r="O533" i="3"/>
  <c r="G533" i="3"/>
  <c r="CM533" i="3"/>
  <c r="BQ533" i="3"/>
  <c r="DK533" i="3"/>
  <c r="S533" i="3"/>
  <c r="DU533" i="3"/>
  <c r="DT533" i="3"/>
  <c r="DQ533" i="3" s="1"/>
  <c r="CA533" i="3" l="1"/>
  <c r="CC533" i="3" s="1"/>
  <c r="CW533" i="3"/>
  <c r="CZ533" i="3" s="1"/>
  <c r="DV533" i="3"/>
  <c r="U533" i="3"/>
  <c r="T533" i="3"/>
  <c r="Q533" i="3" s="1"/>
  <c r="DM533" i="3"/>
  <c r="DL533" i="3"/>
  <c r="CO533" i="3"/>
  <c r="CN533" i="3"/>
  <c r="BR533" i="3"/>
  <c r="BT533" i="3" s="1"/>
  <c r="BS533" i="3"/>
  <c r="CD533" i="3" l="1"/>
  <c r="CY533" i="3"/>
  <c r="DW533" i="3"/>
  <c r="DX533" i="3"/>
  <c r="V533" i="3"/>
  <c r="DI533" i="3"/>
  <c r="DN533" i="3" s="1"/>
  <c r="CK533" i="3"/>
  <c r="CP533" i="3" s="1"/>
  <c r="BU533" i="3"/>
  <c r="BV533" i="3"/>
  <c r="X533" i="3" l="1"/>
  <c r="AL534" i="3" s="1"/>
  <c r="W533" i="3"/>
  <c r="AQ533" i="3" s="1"/>
  <c r="DO533" i="3"/>
  <c r="DP533" i="3"/>
  <c r="CR533" i="3"/>
  <c r="CQ533" i="3"/>
  <c r="L533" i="3" s="1"/>
  <c r="I534" i="3" s="1"/>
  <c r="AP534" i="3"/>
  <c r="AS534" i="3" l="1"/>
  <c r="AR534" i="3"/>
  <c r="M533" i="3"/>
  <c r="H533" i="3" s="1"/>
  <c r="AT533" i="3"/>
  <c r="AK534" i="3"/>
  <c r="CT534" i="3" s="1"/>
  <c r="AN533" i="3"/>
  <c r="AO534" i="3"/>
  <c r="AU534" i="3" s="1"/>
  <c r="E534" i="3"/>
  <c r="DS534" i="3"/>
  <c r="CU534" i="3"/>
  <c r="BY534" i="3"/>
  <c r="AV534" i="3"/>
  <c r="J534" i="3"/>
  <c r="P534" i="3" s="1"/>
  <c r="F534" i="3"/>
  <c r="K533" i="3" l="1"/>
  <c r="N533" i="3" s="1"/>
  <c r="BX534" i="3"/>
  <c r="CA534" i="3" s="1"/>
  <c r="DR534" i="3"/>
  <c r="AM534" i="3"/>
  <c r="CM534" i="3"/>
  <c r="DK534" i="3"/>
  <c r="BQ534" i="3"/>
  <c r="S534" i="3"/>
  <c r="BP534" i="3"/>
  <c r="CL534" i="3"/>
  <c r="DJ534" i="3"/>
  <c r="R534" i="3"/>
  <c r="DT534" i="3"/>
  <c r="DQ534" i="3" s="1"/>
  <c r="DU534" i="3"/>
  <c r="O534" i="3"/>
  <c r="G534" i="3"/>
  <c r="CV534" i="3"/>
  <c r="CX534" i="3" s="1"/>
  <c r="CW534" i="3"/>
  <c r="BZ534" i="3" l="1"/>
  <c r="CB534" i="3" s="1"/>
  <c r="DV534" i="3"/>
  <c r="BR534" i="3"/>
  <c r="BT534" i="3" s="1"/>
  <c r="BS534" i="3"/>
  <c r="T534" i="3"/>
  <c r="Q534" i="3" s="1"/>
  <c r="U534" i="3"/>
  <c r="CC534" i="3"/>
  <c r="CD534" i="3"/>
  <c r="CY534" i="3"/>
  <c r="CZ534" i="3"/>
  <c r="DL534" i="3"/>
  <c r="DM534" i="3"/>
  <c r="CO534" i="3"/>
  <c r="CN534" i="3"/>
  <c r="DX534" i="3" l="1"/>
  <c r="DW534" i="3"/>
  <c r="V534" i="3"/>
  <c r="DI534" i="3"/>
  <c r="DN534" i="3" s="1"/>
  <c r="CK534" i="3"/>
  <c r="CP534" i="3" s="1"/>
  <c r="BU534" i="3"/>
  <c r="BV534" i="3"/>
  <c r="W534" i="3" l="1"/>
  <c r="X534" i="3"/>
  <c r="AL535" i="3" s="1"/>
  <c r="DO534" i="3"/>
  <c r="DP534" i="3"/>
  <c r="CR534" i="3"/>
  <c r="CQ534" i="3"/>
  <c r="AS535" i="3" l="1"/>
  <c r="AQ534" i="3"/>
  <c r="AT534" i="3" s="1"/>
  <c r="AR535" i="3"/>
  <c r="L534" i="3"/>
  <c r="I535" i="3" s="1"/>
  <c r="M534" i="3"/>
  <c r="J535" i="3" s="1"/>
  <c r="AO535" i="3"/>
  <c r="AU535" i="3" s="1"/>
  <c r="AP535" i="3"/>
  <c r="AK535" i="3"/>
  <c r="DR535" i="3" s="1"/>
  <c r="AN534" i="3"/>
  <c r="CU535" i="3"/>
  <c r="BY535" i="3"/>
  <c r="DS535" i="3"/>
  <c r="E535" i="3" l="1"/>
  <c r="BP535" i="3" s="1"/>
  <c r="F535" i="3"/>
  <c r="DK535" i="3" s="1"/>
  <c r="AM535" i="3"/>
  <c r="K534" i="3"/>
  <c r="N534" i="3" s="1"/>
  <c r="H534" i="3"/>
  <c r="AV535" i="3"/>
  <c r="CT535" i="3"/>
  <c r="CW535" i="3" s="1"/>
  <c r="BX535" i="3"/>
  <c r="BZ535" i="3" s="1"/>
  <c r="CB535" i="3" s="1"/>
  <c r="DJ535" i="3"/>
  <c r="CL535" i="3"/>
  <c r="R535" i="3"/>
  <c r="P535" i="3"/>
  <c r="O535" i="3"/>
  <c r="G535" i="3"/>
  <c r="DT535" i="3"/>
  <c r="DQ535" i="3" s="1"/>
  <c r="DU535" i="3"/>
  <c r="S535" i="3" l="1"/>
  <c r="U535" i="3" s="1"/>
  <c r="CM535" i="3"/>
  <c r="BQ535" i="3"/>
  <c r="BR535" i="3" s="1"/>
  <c r="BT535" i="3" s="1"/>
  <c r="CA535" i="3"/>
  <c r="CD535" i="3" s="1"/>
  <c r="CV535" i="3"/>
  <c r="CX535" i="3" s="1"/>
  <c r="CZ535" i="3" s="1"/>
  <c r="DV535" i="3"/>
  <c r="CN535" i="3"/>
  <c r="CO535" i="3"/>
  <c r="DM535" i="3"/>
  <c r="DL535" i="3"/>
  <c r="T535" i="3"/>
  <c r="Q535" i="3" s="1"/>
  <c r="BS535" i="3" l="1"/>
  <c r="CC535" i="3"/>
  <c r="CY535" i="3"/>
  <c r="DW535" i="3"/>
  <c r="DX535" i="3"/>
  <c r="V535" i="3"/>
  <c r="DI535" i="3"/>
  <c r="DN535" i="3" s="1"/>
  <c r="BV535" i="3"/>
  <c r="BU535" i="3"/>
  <c r="CK535" i="3"/>
  <c r="CP535" i="3" s="1"/>
  <c r="W535" i="3" l="1"/>
  <c r="AR536" i="3" s="1"/>
  <c r="X535" i="3"/>
  <c r="AL536" i="3" s="1"/>
  <c r="DP535" i="3"/>
  <c r="DO535" i="3"/>
  <c r="CR535" i="3"/>
  <c r="CQ535" i="3"/>
  <c r="M535" i="3" l="1"/>
  <c r="AS536" i="3"/>
  <c r="AK536" i="3"/>
  <c r="BX536" i="3" s="1"/>
  <c r="AQ535" i="3"/>
  <c r="L535" i="3"/>
  <c r="H535" i="3" s="1"/>
  <c r="AO536" i="3"/>
  <c r="AU536" i="3" s="1"/>
  <c r="AN535" i="3"/>
  <c r="AT535" i="3"/>
  <c r="AP536" i="3"/>
  <c r="AV536" i="3" s="1"/>
  <c r="F536" i="3"/>
  <c r="J536" i="3"/>
  <c r="CT536" i="3"/>
  <c r="DR536" i="3"/>
  <c r="CU536" i="3"/>
  <c r="BY536" i="3"/>
  <c r="DS536" i="3"/>
  <c r="E536" i="3" l="1"/>
  <c r="AM536" i="3"/>
  <c r="K535" i="3"/>
  <c r="N535" i="3" s="1"/>
  <c r="I536" i="3"/>
  <c r="G536" i="3" s="1"/>
  <c r="BZ536" i="3"/>
  <c r="CB536" i="3" s="1"/>
  <c r="CA536" i="3"/>
  <c r="CV536" i="3"/>
  <c r="CX536" i="3" s="1"/>
  <c r="CW536" i="3"/>
  <c r="DU536" i="3"/>
  <c r="DT536" i="3"/>
  <c r="DQ536" i="3" s="1"/>
  <c r="BP536" i="3"/>
  <c r="CL536" i="3"/>
  <c r="DJ536" i="3"/>
  <c r="R536" i="3"/>
  <c r="P536" i="3"/>
  <c r="CM536" i="3"/>
  <c r="BQ536" i="3"/>
  <c r="DK536" i="3"/>
  <c r="S536" i="3"/>
  <c r="O536" i="3" l="1"/>
  <c r="DV536" i="3"/>
  <c r="DL536" i="3"/>
  <c r="DM536" i="3"/>
  <c r="CN536" i="3"/>
  <c r="CO536" i="3"/>
  <c r="CY536" i="3"/>
  <c r="CZ536" i="3"/>
  <c r="U536" i="3"/>
  <c r="T536" i="3"/>
  <c r="Q536" i="3" s="1"/>
  <c r="BS536" i="3"/>
  <c r="BR536" i="3"/>
  <c r="BT536" i="3" s="1"/>
  <c r="CD536" i="3"/>
  <c r="CC536" i="3"/>
  <c r="DX536" i="3" l="1"/>
  <c r="DW536" i="3"/>
  <c r="V536" i="3"/>
  <c r="DI536" i="3"/>
  <c r="DN536" i="3" s="1"/>
  <c r="CK536" i="3"/>
  <c r="CP536" i="3" s="1"/>
  <c r="BV536" i="3"/>
  <c r="BU536" i="3"/>
  <c r="X536" i="3" l="1"/>
  <c r="AS537" i="3" s="1"/>
  <c r="W536" i="3"/>
  <c r="AQ536" i="3" s="1"/>
  <c r="DP536" i="3"/>
  <c r="DO536" i="3"/>
  <c r="CR536" i="3"/>
  <c r="CQ536" i="3"/>
  <c r="M536" i="3" l="1"/>
  <c r="AR537" i="3"/>
  <c r="L536" i="3"/>
  <c r="E537" i="3" s="1"/>
  <c r="AK537" i="3"/>
  <c r="BX537" i="3" s="1"/>
  <c r="AO537" i="3"/>
  <c r="AU537" i="3" s="1"/>
  <c r="AN536" i="3"/>
  <c r="AL537" i="3"/>
  <c r="CU537" i="3" s="1"/>
  <c r="AT536" i="3"/>
  <c r="AP537" i="3"/>
  <c r="AV537" i="3" s="1"/>
  <c r="F537" i="3"/>
  <c r="DR537" i="3" l="1"/>
  <c r="CT537" i="3"/>
  <c r="K536" i="3"/>
  <c r="N536" i="3" s="1"/>
  <c r="I537" i="3"/>
  <c r="O537" i="3" s="1"/>
  <c r="R537" i="3"/>
  <c r="J537" i="3"/>
  <c r="G537" i="3" s="1"/>
  <c r="H536" i="3"/>
  <c r="BY537" i="3"/>
  <c r="BZ537" i="3" s="1"/>
  <c r="CB537" i="3" s="1"/>
  <c r="DS537" i="3"/>
  <c r="DU537" i="3" s="1"/>
  <c r="CV537" i="3"/>
  <c r="CX537" i="3" s="1"/>
  <c r="AM537" i="3"/>
  <c r="BQ537" i="3"/>
  <c r="DK537" i="3"/>
  <c r="CM537" i="3"/>
  <c r="S537" i="3"/>
  <c r="T537" i="3" s="1"/>
  <c r="Q537" i="3" s="1"/>
  <c r="CW537" i="3"/>
  <c r="DJ537" i="3"/>
  <c r="BP537" i="3"/>
  <c r="CL537" i="3"/>
  <c r="P537" i="3" l="1"/>
  <c r="CA537" i="3"/>
  <c r="CC537" i="3" s="1"/>
  <c r="DT537" i="3"/>
  <c r="DQ537" i="3" s="1"/>
  <c r="DV537" i="3" s="1"/>
  <c r="CZ537" i="3"/>
  <c r="V537" i="3"/>
  <c r="U537" i="3"/>
  <c r="CN537" i="3"/>
  <c r="CO537" i="3"/>
  <c r="BS537" i="3"/>
  <c r="BR537" i="3"/>
  <c r="BT537" i="3" s="1"/>
  <c r="DM537" i="3"/>
  <c r="DL537" i="3"/>
  <c r="CY537" i="3"/>
  <c r="CD537" i="3" l="1"/>
  <c r="DX537" i="3"/>
  <c r="DW537" i="3"/>
  <c r="X537" i="3"/>
  <c r="W537" i="3"/>
  <c r="DI537" i="3"/>
  <c r="DN537" i="3" s="1"/>
  <c r="BV537" i="3"/>
  <c r="BU537" i="3"/>
  <c r="CK537" i="3"/>
  <c r="CP537" i="3" s="1"/>
  <c r="AS538" i="3" l="1"/>
  <c r="AQ537" i="3"/>
  <c r="AT537" i="3" s="1"/>
  <c r="AR538" i="3"/>
  <c r="AL538" i="3"/>
  <c r="DS538" i="3" s="1"/>
  <c r="AP538" i="3"/>
  <c r="AV538" i="3" s="1"/>
  <c r="DO537" i="3"/>
  <c r="DP537" i="3"/>
  <c r="CR537" i="3"/>
  <c r="CQ537" i="3"/>
  <c r="AN537" i="3"/>
  <c r="AO538" i="3"/>
  <c r="AK538" i="3"/>
  <c r="M537" i="3" l="1"/>
  <c r="J538" i="3" s="1"/>
  <c r="L537" i="3"/>
  <c r="I538" i="3" s="1"/>
  <c r="CU538" i="3"/>
  <c r="K537" i="3"/>
  <c r="N537" i="3" s="1"/>
  <c r="BY538" i="3"/>
  <c r="H537" i="3"/>
  <c r="E538" i="3"/>
  <c r="F538" i="3"/>
  <c r="AM538" i="3"/>
  <c r="AU538" i="3"/>
  <c r="CT538" i="3"/>
  <c r="DR538" i="3"/>
  <c r="BX538" i="3"/>
  <c r="DK538" i="3" l="1"/>
  <c r="BQ538" i="3"/>
  <c r="CM538" i="3"/>
  <c r="S538" i="3"/>
  <c r="CA538" i="3"/>
  <c r="BZ538" i="3"/>
  <c r="CB538" i="3" s="1"/>
  <c r="O538" i="3"/>
  <c r="G538" i="3"/>
  <c r="P538" i="3"/>
  <c r="DU538" i="3"/>
  <c r="DT538" i="3"/>
  <c r="DQ538" i="3" s="1"/>
  <c r="DJ538" i="3"/>
  <c r="CL538" i="3"/>
  <c r="BP538" i="3"/>
  <c r="R538" i="3"/>
  <c r="CW538" i="3"/>
  <c r="CV538" i="3"/>
  <c r="CX538" i="3" s="1"/>
  <c r="DV538" i="3" l="1"/>
  <c r="CN538" i="3"/>
  <c r="CO538" i="3"/>
  <c r="CD538" i="3"/>
  <c r="CC538" i="3"/>
  <c r="U538" i="3"/>
  <c r="T538" i="3"/>
  <c r="Q538" i="3" s="1"/>
  <c r="CZ538" i="3"/>
  <c r="CY538" i="3"/>
  <c r="DL538" i="3"/>
  <c r="DM538" i="3"/>
  <c r="BS538" i="3"/>
  <c r="BR538" i="3"/>
  <c r="BT538" i="3" s="1"/>
  <c r="DW538" i="3" l="1"/>
  <c r="DX538" i="3"/>
  <c r="V538" i="3"/>
  <c r="DI538" i="3"/>
  <c r="DN538" i="3" s="1"/>
  <c r="BU538" i="3"/>
  <c r="BV538" i="3"/>
  <c r="CK538" i="3"/>
  <c r="CP538" i="3" s="1"/>
  <c r="W538" i="3" l="1"/>
  <c r="AR539" i="3" s="1"/>
  <c r="X538" i="3"/>
  <c r="AS539" i="3" s="1"/>
  <c r="DO538" i="3"/>
  <c r="DP538" i="3"/>
  <c r="CR538" i="3"/>
  <c r="CQ538" i="3"/>
  <c r="AQ538" i="3" l="1"/>
  <c r="M538" i="3"/>
  <c r="L538" i="3"/>
  <c r="E539" i="3" s="1"/>
  <c r="AK539" i="3"/>
  <c r="CT539" i="3" s="1"/>
  <c r="AO539" i="3"/>
  <c r="AU539" i="3" s="1"/>
  <c r="AT538" i="3"/>
  <c r="AN538" i="3"/>
  <c r="AP539" i="3"/>
  <c r="AV539" i="3" s="1"/>
  <c r="AL539" i="3"/>
  <c r="CU539" i="3" s="1"/>
  <c r="F539" i="3"/>
  <c r="J539" i="3"/>
  <c r="BX539" i="3" l="1"/>
  <c r="H538" i="3"/>
  <c r="DR539" i="3"/>
  <c r="K538" i="3"/>
  <c r="N538" i="3" s="1"/>
  <c r="I539" i="3"/>
  <c r="O539" i="3" s="1"/>
  <c r="DS539" i="3"/>
  <c r="DU539" i="3" s="1"/>
  <c r="BY539" i="3"/>
  <c r="CA539" i="3" s="1"/>
  <c r="AM539" i="3"/>
  <c r="S539" i="3"/>
  <c r="BP539" i="3"/>
  <c r="CL539" i="3"/>
  <c r="DJ539" i="3"/>
  <c r="R539" i="3"/>
  <c r="P539" i="3"/>
  <c r="DK539" i="3"/>
  <c r="BQ539" i="3"/>
  <c r="CM539" i="3"/>
  <c r="CV539" i="3"/>
  <c r="CX539" i="3" s="1"/>
  <c r="CW539" i="3"/>
  <c r="DT539" i="3" l="1"/>
  <c r="DQ539" i="3" s="1"/>
  <c r="DV539" i="3" s="1"/>
  <c r="G539" i="3"/>
  <c r="BZ539" i="3"/>
  <c r="T539" i="3"/>
  <c r="Q539" i="3" s="1"/>
  <c r="U539" i="3"/>
  <c r="DM539" i="3"/>
  <c r="DL539" i="3"/>
  <c r="CO539" i="3"/>
  <c r="CN539" i="3"/>
  <c r="CZ539" i="3"/>
  <c r="CY539" i="3"/>
  <c r="BS539" i="3"/>
  <c r="BR539" i="3"/>
  <c r="BT539" i="3" s="1"/>
  <c r="CB539" i="3" l="1"/>
  <c r="CC539" i="3" s="1"/>
  <c r="CD539" i="3"/>
  <c r="DX539" i="3"/>
  <c r="DW539" i="3"/>
  <c r="V539" i="3"/>
  <c r="DI539" i="3"/>
  <c r="DN539" i="3" s="1"/>
  <c r="BV539" i="3"/>
  <c r="BU539" i="3"/>
  <c r="CK539" i="3"/>
  <c r="CP539" i="3" s="1"/>
  <c r="X539" i="3" l="1"/>
  <c r="AL540" i="3" s="1"/>
  <c r="W539" i="3"/>
  <c r="AQ539" i="3" s="1"/>
  <c r="DP539" i="3"/>
  <c r="DO539" i="3"/>
  <c r="CR539" i="3"/>
  <c r="CQ539" i="3"/>
  <c r="AP540" i="3"/>
  <c r="M539" i="3" l="1"/>
  <c r="AS540" i="3"/>
  <c r="AR540" i="3"/>
  <c r="L539" i="3"/>
  <c r="AO540" i="3"/>
  <c r="AM540" i="3" s="1"/>
  <c r="AK540" i="3"/>
  <c r="BX540" i="3" s="1"/>
  <c r="AT539" i="3"/>
  <c r="AN539" i="3"/>
  <c r="F540" i="3"/>
  <c r="BY540" i="3"/>
  <c r="DS540" i="3"/>
  <c r="CU540" i="3"/>
  <c r="AV540" i="3"/>
  <c r="AU540" i="3" l="1"/>
  <c r="K539" i="3"/>
  <c r="I540" i="3"/>
  <c r="O540" i="3" s="1"/>
  <c r="E540" i="3"/>
  <c r="DJ540" i="3" s="1"/>
  <c r="DR540" i="3"/>
  <c r="DU540" i="3" s="1"/>
  <c r="J540" i="3"/>
  <c r="N539" i="3"/>
  <c r="H539" i="3"/>
  <c r="CT540" i="3"/>
  <c r="CW540" i="3" s="1"/>
  <c r="CA540" i="3"/>
  <c r="BZ540" i="3"/>
  <c r="CB540" i="3" s="1"/>
  <c r="DK540" i="3"/>
  <c r="BQ540" i="3"/>
  <c r="CM540" i="3"/>
  <c r="S540" i="3"/>
  <c r="G540" i="3" l="1"/>
  <c r="R540" i="3"/>
  <c r="U540" i="3" s="1"/>
  <c r="BP540" i="3"/>
  <c r="BR540" i="3" s="1"/>
  <c r="BT540" i="3" s="1"/>
  <c r="P540" i="3"/>
  <c r="CL540" i="3"/>
  <c r="CO540" i="3" s="1"/>
  <c r="DT540" i="3"/>
  <c r="DQ540" i="3" s="1"/>
  <c r="DV540" i="3" s="1"/>
  <c r="CV540" i="3"/>
  <c r="CX540" i="3" s="1"/>
  <c r="CY540" i="3" s="1"/>
  <c r="DM540" i="3"/>
  <c r="DL540" i="3"/>
  <c r="CC540" i="3"/>
  <c r="CD540" i="3"/>
  <c r="T540" i="3"/>
  <c r="Q540" i="3" s="1"/>
  <c r="CN540" i="3" l="1"/>
  <c r="CK540" i="3" s="1"/>
  <c r="BS540" i="3"/>
  <c r="BV540" i="3" s="1"/>
  <c r="CZ540" i="3"/>
  <c r="DW540" i="3"/>
  <c r="DX540" i="3"/>
  <c r="V540" i="3"/>
  <c r="DI540" i="3"/>
  <c r="DN540" i="3" s="1"/>
  <c r="CP540" i="3"/>
  <c r="CR540" i="3" s="1"/>
  <c r="BU540" i="3" l="1"/>
  <c r="CQ540" i="3"/>
  <c r="W540" i="3"/>
  <c r="AR541" i="3" s="1"/>
  <c r="X540" i="3"/>
  <c r="AP541" i="3" s="1"/>
  <c r="DO540" i="3"/>
  <c r="DP540" i="3"/>
  <c r="AS541" i="3" l="1"/>
  <c r="AQ540" i="3"/>
  <c r="AT540" i="3" s="1"/>
  <c r="M540" i="3"/>
  <c r="F541" i="3" s="1"/>
  <c r="L540" i="3"/>
  <c r="AK541" i="3"/>
  <c r="BX541" i="3" s="1"/>
  <c r="AO541" i="3"/>
  <c r="AM541" i="3" s="1"/>
  <c r="E541" i="3"/>
  <c r="AN540" i="3"/>
  <c r="AL541" i="3"/>
  <c r="BY541" i="3" s="1"/>
  <c r="AV541" i="3"/>
  <c r="H540" i="3" l="1"/>
  <c r="J541" i="3"/>
  <c r="P541" i="3" s="1"/>
  <c r="R541" i="3"/>
  <c r="AU541" i="3"/>
  <c r="K540" i="3"/>
  <c r="N540" i="3" s="1"/>
  <c r="I541" i="3"/>
  <c r="O541" i="3" s="1"/>
  <c r="BQ541" i="3"/>
  <c r="CM541" i="3"/>
  <c r="DK541" i="3"/>
  <c r="CT541" i="3"/>
  <c r="DR541" i="3"/>
  <c r="BP541" i="3"/>
  <c r="DJ541" i="3"/>
  <c r="CL541" i="3"/>
  <c r="CU541" i="3"/>
  <c r="S541" i="3"/>
  <c r="T541" i="3" s="1"/>
  <c r="Q541" i="3" s="1"/>
  <c r="DS541" i="3"/>
  <c r="BZ541" i="3"/>
  <c r="CB541" i="3" s="1"/>
  <c r="CA541" i="3"/>
  <c r="BS541" i="3" l="1"/>
  <c r="DM541" i="3"/>
  <c r="DT541" i="3"/>
  <c r="DQ541" i="3" s="1"/>
  <c r="DV541" i="3" s="1"/>
  <c r="CV541" i="3"/>
  <c r="CX541" i="3" s="1"/>
  <c r="G541" i="3"/>
  <c r="CN541" i="3"/>
  <c r="CK541" i="3" s="1"/>
  <c r="CP541" i="3" s="1"/>
  <c r="DL541" i="3"/>
  <c r="DI541" i="3" s="1"/>
  <c r="DN541" i="3" s="1"/>
  <c r="BR541" i="3"/>
  <c r="BT541" i="3" s="1"/>
  <c r="BV541" i="3" s="1"/>
  <c r="CW541" i="3"/>
  <c r="DU541" i="3"/>
  <c r="CO541" i="3"/>
  <c r="U541" i="3"/>
  <c r="V541" i="3"/>
  <c r="CD541" i="3"/>
  <c r="CC541" i="3"/>
  <c r="CY541" i="3" l="1"/>
  <c r="BU541" i="3"/>
  <c r="CZ541" i="3"/>
  <c r="DX541" i="3"/>
  <c r="DW541" i="3"/>
  <c r="X541" i="3"/>
  <c r="W541" i="3"/>
  <c r="DP541" i="3"/>
  <c r="DO541" i="3"/>
  <c r="CQ541" i="3"/>
  <c r="CR541" i="3"/>
  <c r="AS542" i="3" l="1"/>
  <c r="AR542" i="3"/>
  <c r="M541" i="3"/>
  <c r="F542" i="3" s="1"/>
  <c r="L541" i="3"/>
  <c r="I542" i="3" s="1"/>
  <c r="AL542" i="3"/>
  <c r="E542" i="3"/>
  <c r="J542" i="3"/>
  <c r="AK542" i="3"/>
  <c r="AO542" i="3" l="1"/>
  <c r="AQ541" i="3"/>
  <c r="AT541" i="3" s="1"/>
  <c r="H541" i="3"/>
  <c r="K541" i="3"/>
  <c r="N541" i="3" s="1"/>
  <c r="AN541" i="3"/>
  <c r="AP542" i="3"/>
  <c r="AM542" i="3" s="1"/>
  <c r="P542" i="3"/>
  <c r="AV542" i="3"/>
  <c r="BX542" i="3"/>
  <c r="DR542" i="3"/>
  <c r="CT542" i="3"/>
  <c r="O542" i="3"/>
  <c r="G542" i="3"/>
  <c r="AU542" i="3"/>
  <c r="BP542" i="3"/>
  <c r="CL542" i="3"/>
  <c r="DJ542" i="3"/>
  <c r="R542" i="3"/>
  <c r="CU542" i="3"/>
  <c r="BY542" i="3"/>
  <c r="DS542" i="3"/>
  <c r="CM542" i="3"/>
  <c r="BQ542" i="3"/>
  <c r="DK542" i="3"/>
  <c r="S542" i="3"/>
  <c r="BZ542" i="3" l="1"/>
  <c r="CB542" i="3" s="1"/>
  <c r="CA542" i="3"/>
  <c r="CW542" i="3"/>
  <c r="CV542" i="3"/>
  <c r="CX542" i="3" s="1"/>
  <c r="DU542" i="3"/>
  <c r="DT542" i="3"/>
  <c r="DQ542" i="3" s="1"/>
  <c r="T542" i="3"/>
  <c r="Q542" i="3" s="1"/>
  <c r="U542" i="3"/>
  <c r="CN542" i="3"/>
  <c r="CO542" i="3"/>
  <c r="BR542" i="3"/>
  <c r="BT542" i="3" s="1"/>
  <c r="BS542" i="3"/>
  <c r="DM542" i="3"/>
  <c r="DL542" i="3"/>
  <c r="DV542" i="3" l="1"/>
  <c r="V542" i="3"/>
  <c r="DI542" i="3"/>
  <c r="DN542" i="3" s="1"/>
  <c r="CZ542" i="3"/>
  <c r="CY542" i="3"/>
  <c r="BV542" i="3"/>
  <c r="BU542" i="3"/>
  <c r="CK542" i="3"/>
  <c r="CP542" i="3" s="1"/>
  <c r="CD542" i="3"/>
  <c r="CC542" i="3"/>
  <c r="DX542" i="3" l="1"/>
  <c r="DW542" i="3"/>
  <c r="W542" i="3"/>
  <c r="X542" i="3"/>
  <c r="DO542" i="3"/>
  <c r="DP542" i="3"/>
  <c r="CQ542" i="3"/>
  <c r="L542" i="3" s="1"/>
  <c r="I543" i="3" s="1"/>
  <c r="CR542" i="3"/>
  <c r="M542" i="3" s="1"/>
  <c r="AS543" i="3" l="1"/>
  <c r="AR543" i="3"/>
  <c r="K542" i="3"/>
  <c r="N542" i="3" s="1"/>
  <c r="AO543" i="3"/>
  <c r="AU543" i="3" s="1"/>
  <c r="AK543" i="3"/>
  <c r="BX543" i="3" s="1"/>
  <c r="J543" i="3"/>
  <c r="F543" i="3"/>
  <c r="AP543" i="3"/>
  <c r="AL543" i="3"/>
  <c r="H542" i="3"/>
  <c r="E543" i="3"/>
  <c r="AN542" i="3" l="1"/>
  <c r="AQ542" i="3"/>
  <c r="AT542" i="3" s="1"/>
  <c r="CT543" i="3"/>
  <c r="DR543" i="3"/>
  <c r="BY543" i="3"/>
  <c r="BZ543" i="3" s="1"/>
  <c r="CB543" i="3" s="1"/>
  <c r="DS543" i="3"/>
  <c r="CU543" i="3"/>
  <c r="DT543" i="3"/>
  <c r="DQ543" i="3" s="1"/>
  <c r="BP543" i="3"/>
  <c r="CL543" i="3"/>
  <c r="DJ543" i="3"/>
  <c r="R543" i="3"/>
  <c r="AV543" i="3"/>
  <c r="CM543" i="3"/>
  <c r="BQ543" i="3"/>
  <c r="DK543" i="3"/>
  <c r="S543" i="3"/>
  <c r="O543" i="3"/>
  <c r="G543" i="3"/>
  <c r="AM543" i="3"/>
  <c r="P543" i="3"/>
  <c r="CW543" i="3" l="1"/>
  <c r="DU543" i="3"/>
  <c r="DV543" i="3"/>
  <c r="CA543" i="3"/>
  <c r="CC543" i="3" s="1"/>
  <c r="T543" i="3"/>
  <c r="Q543" i="3" s="1"/>
  <c r="U543" i="3"/>
  <c r="DM543" i="3"/>
  <c r="DL543" i="3"/>
  <c r="CN543" i="3"/>
  <c r="CO543" i="3"/>
  <c r="CV543" i="3"/>
  <c r="CX543" i="3" s="1"/>
  <c r="BR543" i="3"/>
  <c r="BT543" i="3" s="1"/>
  <c r="BS543" i="3"/>
  <c r="CD543" i="3" l="1"/>
  <c r="DX543" i="3"/>
  <c r="DW543" i="3"/>
  <c r="V543" i="3"/>
  <c r="DI543" i="3"/>
  <c r="DN543" i="3" s="1"/>
  <c r="BV543" i="3"/>
  <c r="BU543" i="3"/>
  <c r="CK543" i="3"/>
  <c r="CP543" i="3" s="1"/>
  <c r="CZ543" i="3"/>
  <c r="CY543" i="3"/>
  <c r="X543" i="3" l="1"/>
  <c r="AP544" i="3" s="1"/>
  <c r="AV544" i="3" s="1"/>
  <c r="W543" i="3"/>
  <c r="AQ543" i="3" s="1"/>
  <c r="DO543" i="3"/>
  <c r="DP543" i="3"/>
  <c r="CR543" i="3"/>
  <c r="CQ543" i="3"/>
  <c r="L543" i="3" l="1"/>
  <c r="I544" i="3" s="1"/>
  <c r="M543" i="3"/>
  <c r="AS544" i="3"/>
  <c r="AR544" i="3"/>
  <c r="K543" i="3"/>
  <c r="N543" i="3" s="1"/>
  <c r="AN543" i="3"/>
  <c r="AO544" i="3"/>
  <c r="AM544" i="3" s="1"/>
  <c r="AK544" i="3"/>
  <c r="CT544" i="3" s="1"/>
  <c r="AT543" i="3"/>
  <c r="AL544" i="3"/>
  <c r="BY544" i="3" s="1"/>
  <c r="J544" i="3"/>
  <c r="F544" i="3"/>
  <c r="H543" i="3"/>
  <c r="E544" i="3"/>
  <c r="AU544" i="3" l="1"/>
  <c r="BX544" i="3"/>
  <c r="CA544" i="3" s="1"/>
  <c r="CU544" i="3"/>
  <c r="CV544" i="3" s="1"/>
  <c r="CX544" i="3" s="1"/>
  <c r="DR544" i="3"/>
  <c r="DS544" i="3"/>
  <c r="DU544" i="3" s="1"/>
  <c r="P544" i="3"/>
  <c r="DJ544" i="3"/>
  <c r="BP544" i="3"/>
  <c r="CL544" i="3"/>
  <c r="R544" i="3"/>
  <c r="O544" i="3"/>
  <c r="G544" i="3"/>
  <c r="BZ544" i="3"/>
  <c r="CB544" i="3" s="1"/>
  <c r="CM544" i="3"/>
  <c r="DK544" i="3"/>
  <c r="BQ544" i="3"/>
  <c r="S544" i="3"/>
  <c r="DT544" i="3" l="1"/>
  <c r="DQ544" i="3" s="1"/>
  <c r="DV544" i="3" s="1"/>
  <c r="CW544" i="3"/>
  <c r="CY544" i="3" s="1"/>
  <c r="BR544" i="3"/>
  <c r="BT544" i="3" s="1"/>
  <c r="BS544" i="3"/>
  <c r="DL544" i="3"/>
  <c r="DM544" i="3"/>
  <c r="CD544" i="3"/>
  <c r="CC544" i="3"/>
  <c r="T544" i="3"/>
  <c r="Q544" i="3" s="1"/>
  <c r="U544" i="3"/>
  <c r="CN544" i="3"/>
  <c r="CO544" i="3"/>
  <c r="CZ544" i="3" l="1"/>
  <c r="DW544" i="3"/>
  <c r="DX544" i="3"/>
  <c r="V544" i="3"/>
  <c r="DI544" i="3"/>
  <c r="DN544" i="3" s="1"/>
  <c r="CK544" i="3"/>
  <c r="CP544" i="3" s="1"/>
  <c r="BV544" i="3"/>
  <c r="BU544" i="3"/>
  <c r="X544" i="3" l="1"/>
  <c r="AP545" i="3" s="1"/>
  <c r="W544" i="3"/>
  <c r="AQ544" i="3" s="1"/>
  <c r="DO544" i="3"/>
  <c r="DP544" i="3"/>
  <c r="CQ544" i="3"/>
  <c r="CR544" i="3"/>
  <c r="M544" i="3" s="1"/>
  <c r="L544" i="3" l="1"/>
  <c r="I545" i="3" s="1"/>
  <c r="AS545" i="3"/>
  <c r="AR545" i="3"/>
  <c r="AL545" i="3"/>
  <c r="BY545" i="3" s="1"/>
  <c r="K544" i="3"/>
  <c r="AK545" i="3"/>
  <c r="BX545" i="3" s="1"/>
  <c r="AT544" i="3"/>
  <c r="AO545" i="3"/>
  <c r="AU545" i="3" s="1"/>
  <c r="AN544" i="3"/>
  <c r="AV545" i="3"/>
  <c r="J545" i="3"/>
  <c r="F545" i="3"/>
  <c r="H544" i="3"/>
  <c r="N544" i="3"/>
  <c r="CT545" i="3" l="1"/>
  <c r="DR545" i="3"/>
  <c r="CU545" i="3"/>
  <c r="DS545" i="3"/>
  <c r="DU545" i="3" s="1"/>
  <c r="E545" i="3"/>
  <c r="CL545" i="3" s="1"/>
  <c r="AM545" i="3"/>
  <c r="CA545" i="3"/>
  <c r="BZ545" i="3"/>
  <c r="CB545" i="3" s="1"/>
  <c r="O545" i="3"/>
  <c r="G545" i="3"/>
  <c r="DK545" i="3"/>
  <c r="CM545" i="3"/>
  <c r="BQ545" i="3"/>
  <c r="S545" i="3"/>
  <c r="P545" i="3"/>
  <c r="CW545" i="3" l="1"/>
  <c r="CV545" i="3"/>
  <c r="CX545" i="3" s="1"/>
  <c r="R545" i="3"/>
  <c r="U545" i="3" s="1"/>
  <c r="BP545" i="3"/>
  <c r="BR545" i="3" s="1"/>
  <c r="BT545" i="3" s="1"/>
  <c r="DJ545" i="3"/>
  <c r="DL545" i="3" s="1"/>
  <c r="DT545" i="3"/>
  <c r="DQ545" i="3" s="1"/>
  <c r="DV545" i="3" s="1"/>
  <c r="CD545" i="3"/>
  <c r="CC545" i="3"/>
  <c r="CO545" i="3"/>
  <c r="CN545" i="3"/>
  <c r="CY545" i="3" l="1"/>
  <c r="CZ545" i="3"/>
  <c r="BS545" i="3"/>
  <c r="BV545" i="3" s="1"/>
  <c r="T545" i="3"/>
  <c r="Q545" i="3" s="1"/>
  <c r="V545" i="3" s="1"/>
  <c r="DM545" i="3"/>
  <c r="DW545" i="3"/>
  <c r="DX545" i="3"/>
  <c r="DI545" i="3"/>
  <c r="DN545" i="3" s="1"/>
  <c r="CK545" i="3"/>
  <c r="CP545" i="3" s="1"/>
  <c r="BU545" i="3" l="1"/>
  <c r="W545" i="3"/>
  <c r="AR546" i="3" s="1"/>
  <c r="X545" i="3"/>
  <c r="AL546" i="3" s="1"/>
  <c r="DP545" i="3"/>
  <c r="DO545" i="3"/>
  <c r="CQ545" i="3"/>
  <c r="CR545" i="3"/>
  <c r="M545" i="3" s="1"/>
  <c r="L545" i="3" l="1"/>
  <c r="I546" i="3" s="1"/>
  <c r="AS546" i="3"/>
  <c r="AK546" i="3"/>
  <c r="DR546" i="3" s="1"/>
  <c r="AQ545" i="3"/>
  <c r="AO546" i="3"/>
  <c r="AU546" i="3" s="1"/>
  <c r="K545" i="3"/>
  <c r="N545" i="3" s="1"/>
  <c r="AP546" i="3"/>
  <c r="AT545" i="3"/>
  <c r="AN545" i="3"/>
  <c r="CU546" i="3"/>
  <c r="BY546" i="3"/>
  <c r="DS546" i="3"/>
  <c r="H545" i="3"/>
  <c r="J546" i="3"/>
  <c r="P546" i="3" s="1"/>
  <c r="F546" i="3"/>
  <c r="E546" i="3"/>
  <c r="CT546" i="3" l="1"/>
  <c r="BX546" i="3"/>
  <c r="BZ546" i="3" s="1"/>
  <c r="CB546" i="3" s="1"/>
  <c r="AM546" i="3"/>
  <c r="AV546" i="3"/>
  <c r="DK546" i="3"/>
  <c r="CM546" i="3"/>
  <c r="BQ546" i="3"/>
  <c r="S546" i="3"/>
  <c r="BP546" i="3"/>
  <c r="CL546" i="3"/>
  <c r="DJ546" i="3"/>
  <c r="R546" i="3"/>
  <c r="DT546" i="3"/>
  <c r="DQ546" i="3" s="1"/>
  <c r="DU546" i="3"/>
  <c r="O546" i="3"/>
  <c r="G546" i="3"/>
  <c r="CV546" i="3"/>
  <c r="CX546" i="3" s="1"/>
  <c r="CW546" i="3"/>
  <c r="CA546" i="3" l="1"/>
  <c r="CO546" i="3"/>
  <c r="BS546" i="3"/>
  <c r="DM546" i="3"/>
  <c r="DV546" i="3"/>
  <c r="BR546" i="3"/>
  <c r="BT546" i="3" s="1"/>
  <c r="BU546" i="3" s="1"/>
  <c r="CZ546" i="3"/>
  <c r="CY546" i="3"/>
  <c r="CD546" i="3"/>
  <c r="CC546" i="3"/>
  <c r="U546" i="3"/>
  <c r="T546" i="3"/>
  <c r="Q546" i="3" s="1"/>
  <c r="CN546" i="3"/>
  <c r="DL546" i="3"/>
  <c r="DX546" i="3" l="1"/>
  <c r="DW546" i="3"/>
  <c r="V546" i="3"/>
  <c r="DI546" i="3"/>
  <c r="DN546" i="3" s="1"/>
  <c r="BV546" i="3"/>
  <c r="CK546" i="3"/>
  <c r="CP546" i="3" s="1"/>
  <c r="X546" i="3" l="1"/>
  <c r="AP547" i="3" s="1"/>
  <c r="W546" i="3"/>
  <c r="DO546" i="3"/>
  <c r="DP546" i="3"/>
  <c r="CQ546" i="3"/>
  <c r="L546" i="3" s="1"/>
  <c r="I547" i="3" s="1"/>
  <c r="CR546" i="3"/>
  <c r="M546" i="3" l="1"/>
  <c r="AS547" i="3"/>
  <c r="AQ546" i="3"/>
  <c r="AR547" i="3"/>
  <c r="K546" i="3"/>
  <c r="AL547" i="3"/>
  <c r="CU547" i="3" s="1"/>
  <c r="AT546" i="3"/>
  <c r="AK547" i="3"/>
  <c r="DR547" i="3" s="1"/>
  <c r="AO547" i="3"/>
  <c r="AM547" i="3" s="1"/>
  <c r="AN546" i="3"/>
  <c r="J547" i="3"/>
  <c r="F547" i="3"/>
  <c r="AV547" i="3"/>
  <c r="N546" i="3"/>
  <c r="H546" i="3"/>
  <c r="E547" i="3"/>
  <c r="CT547" i="3" l="1"/>
  <c r="CV547" i="3" s="1"/>
  <c r="CX547" i="3" s="1"/>
  <c r="AU547" i="3"/>
  <c r="BX547" i="3"/>
  <c r="DS547" i="3"/>
  <c r="DT547" i="3" s="1"/>
  <c r="DQ547" i="3" s="1"/>
  <c r="BY547" i="3"/>
  <c r="CA547" i="3" s="1"/>
  <c r="O547" i="3"/>
  <c r="G547" i="3"/>
  <c r="BP547" i="3"/>
  <c r="DJ547" i="3"/>
  <c r="CL547" i="3"/>
  <c r="R547" i="3"/>
  <c r="CM547" i="3"/>
  <c r="DK547" i="3"/>
  <c r="BQ547" i="3"/>
  <c r="S547" i="3"/>
  <c r="P547" i="3"/>
  <c r="CW547" i="3" l="1"/>
  <c r="BZ547" i="3"/>
  <c r="DU547" i="3"/>
  <c r="DV547" i="3"/>
  <c r="CY547" i="3"/>
  <c r="CZ547" i="3"/>
  <c r="T547" i="3"/>
  <c r="Q547" i="3" s="1"/>
  <c r="U547" i="3"/>
  <c r="CN547" i="3"/>
  <c r="CO547" i="3"/>
  <c r="DL547" i="3"/>
  <c r="DM547" i="3"/>
  <c r="BR547" i="3"/>
  <c r="BT547" i="3" s="1"/>
  <c r="BS547" i="3"/>
  <c r="CB547" i="3" l="1"/>
  <c r="CD547" i="3" s="1"/>
  <c r="DW547" i="3"/>
  <c r="DX547" i="3"/>
  <c r="V547" i="3"/>
  <c r="DI547" i="3"/>
  <c r="DN547" i="3" s="1"/>
  <c r="BU547" i="3"/>
  <c r="BV547" i="3"/>
  <c r="CK547" i="3"/>
  <c r="CP547" i="3" s="1"/>
  <c r="CC547" i="3" l="1"/>
  <c r="X547" i="3"/>
  <c r="AP548" i="3" s="1"/>
  <c r="W547" i="3"/>
  <c r="AR548" i="3" s="1"/>
  <c r="DO547" i="3"/>
  <c r="DP547" i="3"/>
  <c r="CQ547" i="3"/>
  <c r="L547" i="3" s="1"/>
  <c r="I548" i="3" s="1"/>
  <c r="CR547" i="3"/>
  <c r="M547" i="3" l="1"/>
  <c r="AS548" i="3"/>
  <c r="AQ547" i="3"/>
  <c r="K547" i="3"/>
  <c r="AL548" i="3"/>
  <c r="CU548" i="3" s="1"/>
  <c r="AT547" i="3"/>
  <c r="AO548" i="3"/>
  <c r="AU548" i="3" s="1"/>
  <c r="AN547" i="3"/>
  <c r="AK548" i="3"/>
  <c r="BX548" i="3" s="1"/>
  <c r="H547" i="3"/>
  <c r="E548" i="3"/>
  <c r="AV548" i="3"/>
  <c r="DS548" i="3" l="1"/>
  <c r="BY548" i="3"/>
  <c r="CA548" i="3" s="1"/>
  <c r="J548" i="3"/>
  <c r="F548" i="3"/>
  <c r="BQ548" i="3" s="1"/>
  <c r="N547" i="3"/>
  <c r="AM548" i="3"/>
  <c r="DR548" i="3"/>
  <c r="DU548" i="3" s="1"/>
  <c r="CT548" i="3"/>
  <c r="CW548" i="3" s="1"/>
  <c r="DJ548" i="3"/>
  <c r="BP548" i="3"/>
  <c r="CL548" i="3"/>
  <c r="R548" i="3"/>
  <c r="O548" i="3"/>
  <c r="G548" i="3"/>
  <c r="P548" i="3"/>
  <c r="BZ548" i="3" l="1"/>
  <c r="CB548" i="3" s="1"/>
  <c r="DT548" i="3"/>
  <c r="DQ548" i="3" s="1"/>
  <c r="DV548" i="3" s="1"/>
  <c r="CM548" i="3"/>
  <c r="CN548" i="3" s="1"/>
  <c r="CK548" i="3" s="1"/>
  <c r="CP548" i="3" s="1"/>
  <c r="DK548" i="3"/>
  <c r="DL548" i="3" s="1"/>
  <c r="DI548" i="3" s="1"/>
  <c r="DN548" i="3" s="1"/>
  <c r="S548" i="3"/>
  <c r="T548" i="3" s="1"/>
  <c r="Q548" i="3" s="1"/>
  <c r="BR548" i="3"/>
  <c r="BT548" i="3" s="1"/>
  <c r="CV548" i="3"/>
  <c r="CX548" i="3" s="1"/>
  <c r="CZ548" i="3" s="1"/>
  <c r="BS548" i="3"/>
  <c r="CC548" i="3"/>
  <c r="CD548" i="3"/>
  <c r="CO548" i="3" l="1"/>
  <c r="CQ548" i="3" s="1"/>
  <c r="DM548" i="3"/>
  <c r="DP548" i="3" s="1"/>
  <c r="BV548" i="3"/>
  <c r="CY548" i="3"/>
  <c r="U548" i="3"/>
  <c r="DW548" i="3"/>
  <c r="DX548" i="3"/>
  <c r="V548" i="3"/>
  <c r="BU548" i="3"/>
  <c r="CR548" i="3" l="1"/>
  <c r="DO548" i="3"/>
  <c r="L548" i="3" s="1"/>
  <c r="M548" i="3"/>
  <c r="J549" i="3" s="1"/>
  <c r="X548" i="3"/>
  <c r="AL549" i="3" s="1"/>
  <c r="W548" i="3"/>
  <c r="AR549" i="3" s="1"/>
  <c r="F549" i="3"/>
  <c r="H548" i="3" l="1"/>
  <c r="E549" i="3"/>
  <c r="DJ549" i="3" s="1"/>
  <c r="AS549" i="3"/>
  <c r="AQ548" i="3"/>
  <c r="AT548" i="3" s="1"/>
  <c r="K548" i="3"/>
  <c r="N548" i="3" s="1"/>
  <c r="I549" i="3"/>
  <c r="O549" i="3" s="1"/>
  <c r="AO549" i="3"/>
  <c r="AU549" i="3" s="1"/>
  <c r="AP549" i="3"/>
  <c r="AK549" i="3"/>
  <c r="DR549" i="3" s="1"/>
  <c r="AN548" i="3"/>
  <c r="P549" i="3"/>
  <c r="DS549" i="3"/>
  <c r="CU549" i="3"/>
  <c r="BY549" i="3"/>
  <c r="CM549" i="3"/>
  <c r="BQ549" i="3"/>
  <c r="DK549" i="3"/>
  <c r="S549" i="3"/>
  <c r="AM549" i="3" l="1"/>
  <c r="BP549" i="3"/>
  <c r="CL549" i="3"/>
  <c r="CO549" i="3" s="1"/>
  <c r="G549" i="3"/>
  <c r="R549" i="3"/>
  <c r="T549" i="3" s="1"/>
  <c r="Q549" i="3" s="1"/>
  <c r="AV549" i="3"/>
  <c r="CT549" i="3"/>
  <c r="CW549" i="3" s="1"/>
  <c r="BX549" i="3"/>
  <c r="CA549" i="3" s="1"/>
  <c r="DM549" i="3"/>
  <c r="DL549" i="3"/>
  <c r="BS549" i="3"/>
  <c r="BR549" i="3"/>
  <c r="BT549" i="3" s="1"/>
  <c r="DT549" i="3"/>
  <c r="DQ549" i="3" s="1"/>
  <c r="DU549" i="3"/>
  <c r="U549" i="3" l="1"/>
  <c r="CV549" i="3"/>
  <c r="CX549" i="3" s="1"/>
  <c r="CY549" i="3" s="1"/>
  <c r="CN549" i="3"/>
  <c r="CK549" i="3" s="1"/>
  <c r="CP549" i="3" s="1"/>
  <c r="BZ549" i="3"/>
  <c r="DV549" i="3"/>
  <c r="DI549" i="3"/>
  <c r="DN549" i="3" s="1"/>
  <c r="BV549" i="3"/>
  <c r="BU549" i="3"/>
  <c r="CB549" i="3" l="1"/>
  <c r="CD549" i="3" s="1"/>
  <c r="CC549" i="3"/>
  <c r="DW549" i="3"/>
  <c r="DX549" i="3"/>
  <c r="V549" i="3"/>
  <c r="X549" i="3" s="1"/>
  <c r="CZ549" i="3"/>
  <c r="DO549" i="3"/>
  <c r="DP549" i="3"/>
  <c r="CQ549" i="3"/>
  <c r="CR549" i="3"/>
  <c r="M549" i="3" l="1"/>
  <c r="AS550" i="3"/>
  <c r="L549" i="3"/>
  <c r="W549" i="3"/>
  <c r="AR550" i="3" s="1"/>
  <c r="AP550" i="3"/>
  <c r="AV550" i="3" s="1"/>
  <c r="AL550" i="3"/>
  <c r="DS550" i="3" s="1"/>
  <c r="J550" i="3"/>
  <c r="E550" i="3"/>
  <c r="AO550" i="3" l="1"/>
  <c r="AQ549" i="3"/>
  <c r="AT549" i="3" s="1"/>
  <c r="AM550" i="3"/>
  <c r="K549" i="3"/>
  <c r="N549" i="3" s="1"/>
  <c r="I550" i="3"/>
  <c r="O550" i="3" s="1"/>
  <c r="H549" i="3"/>
  <c r="AK550" i="3"/>
  <c r="R550" i="3" s="1"/>
  <c r="F550" i="3"/>
  <c r="BQ550" i="3" s="1"/>
  <c r="AN549" i="3"/>
  <c r="BY550" i="3"/>
  <c r="CU550" i="3"/>
  <c r="AU550" i="3"/>
  <c r="CL550" i="3"/>
  <c r="BP550" i="3"/>
  <c r="DJ550" i="3"/>
  <c r="P550" i="3"/>
  <c r="G550" i="3" l="1"/>
  <c r="DK550" i="3"/>
  <c r="DM550" i="3" s="1"/>
  <c r="CM550" i="3"/>
  <c r="CN550" i="3" s="1"/>
  <c r="S550" i="3"/>
  <c r="U550" i="3" s="1"/>
  <c r="DR550" i="3"/>
  <c r="CT550" i="3"/>
  <c r="BX550" i="3"/>
  <c r="BR550" i="3"/>
  <c r="BT550" i="3" s="1"/>
  <c r="BS550" i="3"/>
  <c r="DL550" i="3"/>
  <c r="T550" i="3" l="1"/>
  <c r="Q550" i="3" s="1"/>
  <c r="CO550" i="3"/>
  <c r="BZ550" i="3"/>
  <c r="CB550" i="3" s="1"/>
  <c r="CA550" i="3"/>
  <c r="CV550" i="3"/>
  <c r="CX550" i="3" s="1"/>
  <c r="CW550" i="3"/>
  <c r="DU550" i="3"/>
  <c r="DT550" i="3"/>
  <c r="DQ550" i="3" s="1"/>
  <c r="DV550" i="3" s="1"/>
  <c r="DX550" i="3" s="1"/>
  <c r="V550" i="3"/>
  <c r="DI550" i="3"/>
  <c r="DN550" i="3" s="1"/>
  <c r="CK550" i="3"/>
  <c r="CP550" i="3" s="1"/>
  <c r="BV550" i="3"/>
  <c r="BU550" i="3"/>
  <c r="DW550" i="3" l="1"/>
  <c r="CZ550" i="3"/>
  <c r="CY550" i="3"/>
  <c r="CC550" i="3"/>
  <c r="CD550" i="3"/>
  <c r="W550" i="3"/>
  <c r="X550" i="3"/>
  <c r="DP550" i="3"/>
  <c r="DO550" i="3"/>
  <c r="CR550" i="3"/>
  <c r="CQ550" i="3"/>
  <c r="L550" i="3" l="1"/>
  <c r="I551" i="3" s="1"/>
  <c r="AS551" i="3"/>
  <c r="AR551" i="3"/>
  <c r="AK551" i="3"/>
  <c r="BX551" i="3" s="1"/>
  <c r="AL551" i="3"/>
  <c r="DS551" i="3" s="1"/>
  <c r="M550" i="3"/>
  <c r="H550" i="3" s="1"/>
  <c r="AO551" i="3"/>
  <c r="AU551" i="3" s="1"/>
  <c r="AP551" i="3"/>
  <c r="AV551" i="3" s="1"/>
  <c r="AN550" i="3"/>
  <c r="E551" i="3"/>
  <c r="CT551" i="3" l="1"/>
  <c r="DR551" i="3"/>
  <c r="DU551" i="3" s="1"/>
  <c r="BY551" i="3"/>
  <c r="K550" i="3"/>
  <c r="N550" i="3" s="1"/>
  <c r="J551" i="3"/>
  <c r="P551" i="3" s="1"/>
  <c r="F551" i="3"/>
  <c r="DK551" i="3" s="1"/>
  <c r="R551" i="3"/>
  <c r="AQ550" i="3"/>
  <c r="AT550" i="3" s="1"/>
  <c r="CU551" i="3"/>
  <c r="CV551" i="3" s="1"/>
  <c r="CX551" i="3" s="1"/>
  <c r="AM551" i="3"/>
  <c r="BZ551" i="3"/>
  <c r="CB551" i="3" s="1"/>
  <c r="CA551" i="3"/>
  <c r="O551" i="3"/>
  <c r="DJ551" i="3"/>
  <c r="BP551" i="3"/>
  <c r="CL551" i="3"/>
  <c r="DT551" i="3"/>
  <c r="DQ551" i="3" s="1"/>
  <c r="CM551" i="3" l="1"/>
  <c r="CN551" i="3" s="1"/>
  <c r="S551" i="3"/>
  <c r="T551" i="3" s="1"/>
  <c r="Q551" i="3" s="1"/>
  <c r="V551" i="3" s="1"/>
  <c r="BQ551" i="3"/>
  <c r="BS551" i="3" s="1"/>
  <c r="G551" i="3"/>
  <c r="CW551" i="3"/>
  <c r="CZ551" i="3" s="1"/>
  <c r="DV551" i="3"/>
  <c r="CD551" i="3"/>
  <c r="DL551" i="3"/>
  <c r="DM551" i="3"/>
  <c r="CC551" i="3"/>
  <c r="BR551" i="3" l="1"/>
  <c r="BT551" i="3" s="1"/>
  <c r="BU551" i="3" s="1"/>
  <c r="CY551" i="3"/>
  <c r="CO551" i="3"/>
  <c r="U551" i="3"/>
  <c r="W551" i="3" s="1"/>
  <c r="DW551" i="3"/>
  <c r="DX551" i="3"/>
  <c r="DI551" i="3"/>
  <c r="DN551" i="3" s="1"/>
  <c r="CK551" i="3"/>
  <c r="CP551" i="3" s="1"/>
  <c r="BV551" i="3"/>
  <c r="X551" i="3" l="1"/>
  <c r="AS552" i="3" s="1"/>
  <c r="AR552" i="3"/>
  <c r="AQ551" i="3"/>
  <c r="AT551" i="3" s="1"/>
  <c r="DO551" i="3"/>
  <c r="DP551" i="3"/>
  <c r="CQ551" i="3"/>
  <c r="L551" i="3" s="1"/>
  <c r="I552" i="3" s="1"/>
  <c r="CR551" i="3"/>
  <c r="AP552" i="3"/>
  <c r="AL552" i="3"/>
  <c r="AN551" i="3"/>
  <c r="AK552" i="3"/>
  <c r="AO552" i="3"/>
  <c r="M551" i="3" l="1"/>
  <c r="K551" i="3"/>
  <c r="CU552" i="3"/>
  <c r="DS552" i="3"/>
  <c r="BY552" i="3"/>
  <c r="AV552" i="3"/>
  <c r="DR552" i="3"/>
  <c r="CT552" i="3"/>
  <c r="BX552" i="3"/>
  <c r="J552" i="3"/>
  <c r="F552" i="3"/>
  <c r="N551" i="3"/>
  <c r="H551" i="3"/>
  <c r="E552" i="3"/>
  <c r="AM552" i="3"/>
  <c r="AU552" i="3"/>
  <c r="CV552" i="3" l="1"/>
  <c r="CX552" i="3" s="1"/>
  <c r="CW552" i="3"/>
  <c r="O552" i="3"/>
  <c r="G552" i="3"/>
  <c r="BP552" i="3"/>
  <c r="CL552" i="3"/>
  <c r="DJ552" i="3"/>
  <c r="R552" i="3"/>
  <c r="BQ552" i="3"/>
  <c r="DK552" i="3"/>
  <c r="CM552" i="3"/>
  <c r="S552" i="3"/>
  <c r="P552" i="3"/>
  <c r="DT552" i="3"/>
  <c r="DQ552" i="3" s="1"/>
  <c r="DU552" i="3"/>
  <c r="BZ552" i="3"/>
  <c r="CB552" i="3" s="1"/>
  <c r="CA552" i="3"/>
  <c r="DV552" i="3" l="1"/>
  <c r="DL552" i="3"/>
  <c r="DM552" i="3"/>
  <c r="CN552" i="3"/>
  <c r="CO552" i="3"/>
  <c r="BR552" i="3"/>
  <c r="BT552" i="3" s="1"/>
  <c r="BS552" i="3"/>
  <c r="CD552" i="3"/>
  <c r="CC552" i="3"/>
  <c r="T552" i="3"/>
  <c r="Q552" i="3" s="1"/>
  <c r="U552" i="3"/>
  <c r="CY552" i="3"/>
  <c r="CZ552" i="3"/>
  <c r="DW552" i="3" l="1"/>
  <c r="DX552" i="3"/>
  <c r="V552" i="3"/>
  <c r="DI552" i="3"/>
  <c r="DN552" i="3" s="1"/>
  <c r="BU552" i="3"/>
  <c r="BV552" i="3"/>
  <c r="CK552" i="3"/>
  <c r="CP552" i="3" s="1"/>
  <c r="X552" i="3" l="1"/>
  <c r="AP553" i="3" s="1"/>
  <c r="AV553" i="3" s="1"/>
  <c r="W552" i="3"/>
  <c r="AQ552" i="3" s="1"/>
  <c r="DP552" i="3"/>
  <c r="DO552" i="3"/>
  <c r="CQ552" i="3"/>
  <c r="CR552" i="3"/>
  <c r="M552" i="3" s="1"/>
  <c r="AL553" i="3"/>
  <c r="L552" i="3" l="1"/>
  <c r="I553" i="3" s="1"/>
  <c r="AS553" i="3"/>
  <c r="AR553" i="3"/>
  <c r="AT552" i="3"/>
  <c r="AO553" i="3"/>
  <c r="AU553" i="3" s="1"/>
  <c r="AK553" i="3"/>
  <c r="DR553" i="3" s="1"/>
  <c r="AN552" i="3"/>
  <c r="J553" i="3"/>
  <c r="F553" i="3"/>
  <c r="BY553" i="3"/>
  <c r="DS553" i="3"/>
  <c r="CU553" i="3"/>
  <c r="H552" i="3" l="1"/>
  <c r="K552" i="3"/>
  <c r="N552" i="3" s="1"/>
  <c r="E553" i="3"/>
  <c r="CL553" i="3" s="1"/>
  <c r="CT553" i="3"/>
  <c r="CV553" i="3" s="1"/>
  <c r="CX553" i="3" s="1"/>
  <c r="BX553" i="3"/>
  <c r="BZ553" i="3" s="1"/>
  <c r="CB553" i="3" s="1"/>
  <c r="AM553" i="3"/>
  <c r="DJ553" i="3"/>
  <c r="BP553" i="3"/>
  <c r="BR553" i="3" s="1"/>
  <c r="BT553" i="3" s="1"/>
  <c r="DT553" i="3"/>
  <c r="DQ553" i="3" s="1"/>
  <c r="DU553" i="3"/>
  <c r="DK553" i="3"/>
  <c r="BQ553" i="3"/>
  <c r="CM553" i="3"/>
  <c r="S553" i="3"/>
  <c r="P553" i="3"/>
  <c r="O553" i="3"/>
  <c r="G553" i="3"/>
  <c r="R553" i="3" l="1"/>
  <c r="CW553" i="3"/>
  <c r="CZ553" i="3" s="1"/>
  <c r="CO553" i="3"/>
  <c r="CA553" i="3"/>
  <c r="CD553" i="3" s="1"/>
  <c r="DV553" i="3"/>
  <c r="CN553" i="3"/>
  <c r="CK553" i="3" s="1"/>
  <c r="CP553" i="3" s="1"/>
  <c r="DM553" i="3"/>
  <c r="CY553" i="3"/>
  <c r="BS553" i="3"/>
  <c r="BV553" i="3" s="1"/>
  <c r="DL553" i="3"/>
  <c r="U553" i="3"/>
  <c r="T553" i="3"/>
  <c r="Q553" i="3" s="1"/>
  <c r="CC553" i="3" l="1"/>
  <c r="DX553" i="3"/>
  <c r="DW553" i="3"/>
  <c r="V553" i="3"/>
  <c r="DI553" i="3"/>
  <c r="DN553" i="3" s="1"/>
  <c r="CR553" i="3"/>
  <c r="CQ553" i="3"/>
  <c r="BU553" i="3"/>
  <c r="W553" i="3" l="1"/>
  <c r="X553" i="3"/>
  <c r="AP554" i="3" s="1"/>
  <c r="DO553" i="3"/>
  <c r="L553" i="3" s="1"/>
  <c r="I554" i="3" s="1"/>
  <c r="DP553" i="3"/>
  <c r="M553" i="3" s="1"/>
  <c r="AK554" i="3"/>
  <c r="AO554" i="3"/>
  <c r="AS554" i="3" l="1"/>
  <c r="AQ553" i="3"/>
  <c r="AT553" i="3" s="1"/>
  <c r="AR554" i="3"/>
  <c r="K553" i="3"/>
  <c r="N553" i="3" s="1"/>
  <c r="AN553" i="3"/>
  <c r="AL554" i="3"/>
  <c r="CU554" i="3" s="1"/>
  <c r="J554" i="3"/>
  <c r="P554" i="3" s="1"/>
  <c r="F554" i="3"/>
  <c r="AV554" i="3"/>
  <c r="AU554" i="3"/>
  <c r="AM554" i="3"/>
  <c r="H553" i="3"/>
  <c r="E554" i="3"/>
  <c r="BX554" i="3"/>
  <c r="DR554" i="3"/>
  <c r="CT554" i="3"/>
  <c r="BY554" i="3" l="1"/>
  <c r="BZ554" i="3" s="1"/>
  <c r="CB554" i="3" s="1"/>
  <c r="DS554" i="3"/>
  <c r="DT554" i="3" s="1"/>
  <c r="DQ554" i="3" s="1"/>
  <c r="O554" i="3"/>
  <c r="G554" i="3"/>
  <c r="DK554" i="3"/>
  <c r="BQ554" i="3"/>
  <c r="CM554" i="3"/>
  <c r="S554" i="3"/>
  <c r="CL554" i="3"/>
  <c r="BP554" i="3"/>
  <c r="DJ554" i="3"/>
  <c r="R554" i="3"/>
  <c r="CV554" i="3"/>
  <c r="CX554" i="3" s="1"/>
  <c r="CW554" i="3"/>
  <c r="CA554" i="3" l="1"/>
  <c r="DU554" i="3"/>
  <c r="DV554" i="3"/>
  <c r="DL554" i="3"/>
  <c r="DM554" i="3"/>
  <c r="BR554" i="3"/>
  <c r="BT554" i="3" s="1"/>
  <c r="BS554" i="3"/>
  <c r="CY554" i="3"/>
  <c r="CZ554" i="3"/>
  <c r="CO554" i="3"/>
  <c r="CN554" i="3"/>
  <c r="U554" i="3"/>
  <c r="T554" i="3"/>
  <c r="Q554" i="3" s="1"/>
  <c r="CC554" i="3"/>
  <c r="CD554" i="3"/>
  <c r="DW554" i="3" l="1"/>
  <c r="DX554" i="3"/>
  <c r="V554" i="3"/>
  <c r="DI554" i="3"/>
  <c r="DN554" i="3" s="1"/>
  <c r="CK554" i="3"/>
  <c r="CP554" i="3" s="1"/>
  <c r="BU554" i="3"/>
  <c r="BV554" i="3"/>
  <c r="W554" i="3" l="1"/>
  <c r="X554" i="3"/>
  <c r="AL555" i="3" s="1"/>
  <c r="DP554" i="3"/>
  <c r="DO554" i="3"/>
  <c r="CQ554" i="3"/>
  <c r="CR554" i="3"/>
  <c r="AS555" i="3" l="1"/>
  <c r="AQ554" i="3"/>
  <c r="AR555" i="3"/>
  <c r="M554" i="3"/>
  <c r="L554" i="3"/>
  <c r="AO555" i="3"/>
  <c r="AU555" i="3" s="1"/>
  <c r="AT554" i="3"/>
  <c r="AK555" i="3"/>
  <c r="DR555" i="3" s="1"/>
  <c r="AP555" i="3"/>
  <c r="AV555" i="3" s="1"/>
  <c r="AN554" i="3"/>
  <c r="BY555" i="3"/>
  <c r="CU555" i="3"/>
  <c r="DS555" i="3"/>
  <c r="E555" i="3"/>
  <c r="H554" i="3" l="1"/>
  <c r="K554" i="3"/>
  <c r="I555" i="3"/>
  <c r="AM555" i="3"/>
  <c r="BX555" i="3"/>
  <c r="CA555" i="3" s="1"/>
  <c r="F555" i="3"/>
  <c r="BQ555" i="3" s="1"/>
  <c r="J555" i="3"/>
  <c r="G555" i="3" s="1"/>
  <c r="N554" i="3"/>
  <c r="CT555" i="3"/>
  <c r="CW555" i="3" s="1"/>
  <c r="DU555" i="3"/>
  <c r="DT555" i="3"/>
  <c r="DQ555" i="3" s="1"/>
  <c r="DJ555" i="3"/>
  <c r="CL555" i="3"/>
  <c r="BP555" i="3"/>
  <c r="R555" i="3"/>
  <c r="P555" i="3" l="1"/>
  <c r="S555" i="3"/>
  <c r="T555" i="3" s="1"/>
  <c r="Q555" i="3" s="1"/>
  <c r="CM555" i="3"/>
  <c r="CN555" i="3" s="1"/>
  <c r="BZ555" i="3"/>
  <c r="DK555" i="3"/>
  <c r="DM555" i="3" s="1"/>
  <c r="O555" i="3"/>
  <c r="CV555" i="3"/>
  <c r="CX555" i="3" s="1"/>
  <c r="CY555" i="3" s="1"/>
  <c r="DV555" i="3"/>
  <c r="BR555" i="3"/>
  <c r="BT555" i="3" s="1"/>
  <c r="BS555" i="3"/>
  <c r="CB555" i="3" l="1"/>
  <c r="CC555" i="3" s="1"/>
  <c r="CO555" i="3"/>
  <c r="U555" i="3"/>
  <c r="CD555" i="3"/>
  <c r="CZ555" i="3"/>
  <c r="DL555" i="3"/>
  <c r="DI555" i="3" s="1"/>
  <c r="DN555" i="3" s="1"/>
  <c r="DW555" i="3"/>
  <c r="DX555" i="3"/>
  <c r="V555" i="3"/>
  <c r="CK555" i="3"/>
  <c r="CP555" i="3" s="1"/>
  <c r="BU555" i="3"/>
  <c r="BV555" i="3"/>
  <c r="X555" i="3" l="1"/>
  <c r="AL556" i="3" s="1"/>
  <c r="W555" i="3"/>
  <c r="DP555" i="3"/>
  <c r="DO555" i="3"/>
  <c r="CQ555" i="3"/>
  <c r="CR555" i="3"/>
  <c r="M555" i="3" l="1"/>
  <c r="L555" i="3"/>
  <c r="I556" i="3" s="1"/>
  <c r="AS556" i="3"/>
  <c r="AQ555" i="3"/>
  <c r="AT555" i="3" s="1"/>
  <c r="AP556" i="3"/>
  <c r="AV556" i="3" s="1"/>
  <c r="AR556" i="3"/>
  <c r="K555" i="3"/>
  <c r="N555" i="3" s="1"/>
  <c r="AK556" i="3"/>
  <c r="DR556" i="3" s="1"/>
  <c r="AN555" i="3"/>
  <c r="AO556" i="3"/>
  <c r="AU556" i="3" s="1"/>
  <c r="J556" i="3"/>
  <c r="F556" i="3"/>
  <c r="H555" i="3"/>
  <c r="E556" i="3"/>
  <c r="DS556" i="3"/>
  <c r="BY556" i="3"/>
  <c r="CU556" i="3"/>
  <c r="CT556" i="3" l="1"/>
  <c r="BX556" i="3"/>
  <c r="AM556" i="3"/>
  <c r="CV556" i="3"/>
  <c r="CX556" i="3" s="1"/>
  <c r="CM556" i="3"/>
  <c r="BQ556" i="3"/>
  <c r="DK556" i="3"/>
  <c r="S556" i="3"/>
  <c r="P556" i="3"/>
  <c r="DU556" i="3"/>
  <c r="DT556" i="3"/>
  <c r="DQ556" i="3" s="1"/>
  <c r="O556" i="3"/>
  <c r="G556" i="3"/>
  <c r="CA556" i="3"/>
  <c r="BZ556" i="3"/>
  <c r="CB556" i="3" s="1"/>
  <c r="CL556" i="3"/>
  <c r="DJ556" i="3"/>
  <c r="BP556" i="3"/>
  <c r="R556" i="3"/>
  <c r="CW556" i="3"/>
  <c r="CY556" i="3" l="1"/>
  <c r="DV556" i="3"/>
  <c r="CZ556" i="3"/>
  <c r="BR556" i="3"/>
  <c r="BT556" i="3" s="1"/>
  <c r="BS556" i="3"/>
  <c r="U556" i="3"/>
  <c r="T556" i="3"/>
  <c r="Q556" i="3" s="1"/>
  <c r="DM556" i="3"/>
  <c r="DL556" i="3"/>
  <c r="CD556" i="3"/>
  <c r="CC556" i="3"/>
  <c r="CO556" i="3"/>
  <c r="CN556" i="3"/>
  <c r="DX556" i="3" l="1"/>
  <c r="DW556" i="3"/>
  <c r="DI556" i="3"/>
  <c r="DN556" i="3" s="1"/>
  <c r="CK556" i="3"/>
  <c r="CP556" i="3" s="1"/>
  <c r="BU556" i="3"/>
  <c r="BV556" i="3"/>
  <c r="V556" i="3" l="1"/>
  <c r="X556" i="3" s="1"/>
  <c r="AS557" i="3" s="1"/>
  <c r="DP556" i="3"/>
  <c r="DO556" i="3"/>
  <c r="CQ556" i="3"/>
  <c r="CR556" i="3"/>
  <c r="M556" i="3" l="1"/>
  <c r="F557" i="3" s="1"/>
  <c r="L556" i="3"/>
  <c r="E557" i="3" s="1"/>
  <c r="AP557" i="3"/>
  <c r="AV557" i="3" s="1"/>
  <c r="AL557" i="3"/>
  <c r="DS557" i="3" s="1"/>
  <c r="W556" i="3"/>
  <c r="H556" i="3" l="1"/>
  <c r="J557" i="3"/>
  <c r="AQ556" i="3"/>
  <c r="AT556" i="3" s="1"/>
  <c r="AR557" i="3"/>
  <c r="K556" i="3"/>
  <c r="N556" i="3" s="1"/>
  <c r="I557" i="3"/>
  <c r="O557" i="3" s="1"/>
  <c r="BY557" i="3"/>
  <c r="CU557" i="3"/>
  <c r="AN556" i="3"/>
  <c r="AK557" i="3"/>
  <c r="R557" i="3" s="1"/>
  <c r="AO557" i="3"/>
  <c r="P557" i="3"/>
  <c r="CL557" i="3"/>
  <c r="DJ557" i="3"/>
  <c r="BP557" i="3"/>
  <c r="BQ557" i="3"/>
  <c r="CM557" i="3"/>
  <c r="DK557" i="3"/>
  <c r="S557" i="3"/>
  <c r="G557" i="3" l="1"/>
  <c r="BX557" i="3"/>
  <c r="DR557" i="3"/>
  <c r="CT557" i="3"/>
  <c r="AU557" i="3"/>
  <c r="AM557" i="3"/>
  <c r="BR557" i="3"/>
  <c r="BT557" i="3" s="1"/>
  <c r="BS557" i="3"/>
  <c r="T557" i="3"/>
  <c r="Q557" i="3" s="1"/>
  <c r="U557" i="3"/>
  <c r="DM557" i="3"/>
  <c r="DL557" i="3"/>
  <c r="CN557" i="3"/>
  <c r="CO557" i="3"/>
  <c r="CV557" i="3" l="1"/>
  <c r="CX557" i="3" s="1"/>
  <c r="CW557" i="3"/>
  <c r="DU557" i="3"/>
  <c r="DT557" i="3"/>
  <c r="DQ557" i="3" s="1"/>
  <c r="CA557" i="3"/>
  <c r="BZ557" i="3"/>
  <c r="CB557" i="3" s="1"/>
  <c r="V557" i="3"/>
  <c r="DI557" i="3"/>
  <c r="DN557" i="3" s="1"/>
  <c r="CK557" i="3"/>
  <c r="CP557" i="3" s="1"/>
  <c r="BV557" i="3"/>
  <c r="BU557" i="3"/>
  <c r="CZ557" i="3" l="1"/>
  <c r="DV557" i="3"/>
  <c r="CD557" i="3"/>
  <c r="CC557" i="3"/>
  <c r="CY557" i="3"/>
  <c r="W557" i="3"/>
  <c r="X557" i="3"/>
  <c r="DP557" i="3"/>
  <c r="DO557" i="3"/>
  <c r="CR557" i="3"/>
  <c r="CQ557" i="3"/>
  <c r="L557" i="3" l="1"/>
  <c r="I558" i="3" s="1"/>
  <c r="M557" i="3"/>
  <c r="K557" i="3" s="1"/>
  <c r="N557" i="3" s="1"/>
  <c r="DX557" i="3"/>
  <c r="AS558" i="3" s="1"/>
  <c r="DW557" i="3"/>
  <c r="AQ557" i="3" s="1"/>
  <c r="H557" i="3"/>
  <c r="E558" i="3"/>
  <c r="AR558" i="3" l="1"/>
  <c r="J558" i="3"/>
  <c r="G558" i="3" s="1"/>
  <c r="F558" i="3"/>
  <c r="AL558" i="3"/>
  <c r="S558" i="3" s="1"/>
  <c r="AP558" i="3"/>
  <c r="AV558" i="3" s="1"/>
  <c r="AN557" i="3"/>
  <c r="AT557" i="3"/>
  <c r="AO558" i="3"/>
  <c r="AK558" i="3"/>
  <c r="R558" i="3" s="1"/>
  <c r="P558" i="3"/>
  <c r="CM558" i="3"/>
  <c r="BQ558" i="3"/>
  <c r="DK558" i="3"/>
  <c r="O558" i="3"/>
  <c r="BP558" i="3"/>
  <c r="CL558" i="3"/>
  <c r="DJ558" i="3"/>
  <c r="BY558" i="3" l="1"/>
  <c r="DS558" i="3"/>
  <c r="CU558" i="3"/>
  <c r="BX558" i="3"/>
  <c r="CT558" i="3"/>
  <c r="DR558" i="3"/>
  <c r="AU558" i="3"/>
  <c r="AM558" i="3"/>
  <c r="CO558" i="3"/>
  <c r="CN558" i="3"/>
  <c r="U558" i="3"/>
  <c r="T558" i="3"/>
  <c r="Q558" i="3" s="1"/>
  <c r="BS558" i="3"/>
  <c r="BR558" i="3"/>
  <c r="BT558" i="3" s="1"/>
  <c r="DL558" i="3"/>
  <c r="DM558" i="3"/>
  <c r="DT558" i="3" l="1"/>
  <c r="DQ558" i="3" s="1"/>
  <c r="DU558" i="3"/>
  <c r="CW558" i="3"/>
  <c r="CV558" i="3"/>
  <c r="CX558" i="3" s="1"/>
  <c r="BZ558" i="3"/>
  <c r="CB558" i="3" s="1"/>
  <c r="CA558" i="3"/>
  <c r="V558" i="3"/>
  <c r="DI558" i="3"/>
  <c r="DN558" i="3" s="1"/>
  <c r="BV558" i="3"/>
  <c r="BU558" i="3"/>
  <c r="CK558" i="3"/>
  <c r="CP558" i="3" s="1"/>
  <c r="CC558" i="3" l="1"/>
  <c r="CD558" i="3"/>
  <c r="CY558" i="3"/>
  <c r="CZ558" i="3"/>
  <c r="DV558" i="3"/>
  <c r="X558" i="3"/>
  <c r="W558" i="3"/>
  <c r="DO558" i="3"/>
  <c r="DP558" i="3"/>
  <c r="CQ558" i="3"/>
  <c r="CR558" i="3"/>
  <c r="M558" i="3" l="1"/>
  <c r="L558" i="3"/>
  <c r="DW558" i="3"/>
  <c r="AR559" i="3" s="1"/>
  <c r="DX558" i="3"/>
  <c r="AS559" i="3" s="1"/>
  <c r="J559" i="3"/>
  <c r="F559" i="3"/>
  <c r="H558" i="3"/>
  <c r="E559" i="3"/>
  <c r="AQ558" i="3" l="1"/>
  <c r="AT558" i="3" s="1"/>
  <c r="K558" i="3"/>
  <c r="N558" i="3" s="1"/>
  <c r="I559" i="3"/>
  <c r="AK559" i="3"/>
  <c r="BX559" i="3" s="1"/>
  <c r="AO559" i="3"/>
  <c r="AL559" i="3"/>
  <c r="S559" i="3" s="1"/>
  <c r="AP559" i="3"/>
  <c r="AV559" i="3" s="1"/>
  <c r="AN558" i="3"/>
  <c r="CL559" i="3"/>
  <c r="BP559" i="3"/>
  <c r="DJ559" i="3"/>
  <c r="O559" i="3"/>
  <c r="G559" i="3"/>
  <c r="P559" i="3"/>
  <c r="DK559" i="3"/>
  <c r="BQ559" i="3"/>
  <c r="CM559" i="3"/>
  <c r="CT559" i="3" l="1"/>
  <c r="R559" i="3"/>
  <c r="U559" i="3" s="1"/>
  <c r="DR559" i="3"/>
  <c r="AM559" i="3"/>
  <c r="AU559" i="3"/>
  <c r="BY559" i="3"/>
  <c r="CU559" i="3"/>
  <c r="DS559" i="3"/>
  <c r="DM559" i="3"/>
  <c r="DL559" i="3"/>
  <c r="BS559" i="3"/>
  <c r="BR559" i="3"/>
  <c r="BT559" i="3" s="1"/>
  <c r="CO559" i="3"/>
  <c r="CN559" i="3"/>
  <c r="T559" i="3" l="1"/>
  <c r="Q559" i="3" s="1"/>
  <c r="V559" i="3" s="1"/>
  <c r="DU559" i="3"/>
  <c r="DT559" i="3"/>
  <c r="DQ559" i="3" s="1"/>
  <c r="CW559" i="3"/>
  <c r="CV559" i="3"/>
  <c r="CX559" i="3" s="1"/>
  <c r="BZ559" i="3"/>
  <c r="CB559" i="3" s="1"/>
  <c r="CA559" i="3"/>
  <c r="DI559" i="3"/>
  <c r="DN559" i="3" s="1"/>
  <c r="BV559" i="3"/>
  <c r="BU559" i="3"/>
  <c r="CK559" i="3"/>
  <c r="CP559" i="3" s="1"/>
  <c r="CZ559" i="3" l="1"/>
  <c r="CY559" i="3"/>
  <c r="CD559" i="3"/>
  <c r="CC559" i="3"/>
  <c r="DV559" i="3"/>
  <c r="W559" i="3"/>
  <c r="X559" i="3"/>
  <c r="DP559" i="3"/>
  <c r="DO559" i="3"/>
  <c r="CR559" i="3"/>
  <c r="CQ559" i="3"/>
  <c r="L559" i="3" l="1"/>
  <c r="I560" i="3" s="1"/>
  <c r="M559" i="3"/>
  <c r="F560" i="3" s="1"/>
  <c r="DW559" i="3"/>
  <c r="AR560" i="3" s="1"/>
  <c r="DX559" i="3"/>
  <c r="AS560" i="3" s="1"/>
  <c r="E560" i="3" l="1"/>
  <c r="BP560" i="3" s="1"/>
  <c r="AQ559" i="3"/>
  <c r="AT559" i="3" s="1"/>
  <c r="H559" i="3"/>
  <c r="K559" i="3"/>
  <c r="N559" i="3" s="1"/>
  <c r="J560" i="3"/>
  <c r="AN559" i="3"/>
  <c r="AK560" i="3"/>
  <c r="R560" i="3" s="1"/>
  <c r="AO560" i="3"/>
  <c r="AL560" i="3"/>
  <c r="S560" i="3" s="1"/>
  <c r="AP560" i="3"/>
  <c r="AV560" i="3" s="1"/>
  <c r="BQ560" i="3"/>
  <c r="DK560" i="3"/>
  <c r="CM560" i="3"/>
  <c r="O560" i="3"/>
  <c r="G560" i="3"/>
  <c r="P560" i="3"/>
  <c r="DJ560" i="3"/>
  <c r="CL560" i="3" l="1"/>
  <c r="CN560" i="3" s="1"/>
  <c r="BY560" i="3"/>
  <c r="DS560" i="3"/>
  <c r="CU560" i="3"/>
  <c r="AM560" i="3"/>
  <c r="AU560" i="3"/>
  <c r="CT560" i="3"/>
  <c r="BX560" i="3"/>
  <c r="DR560" i="3"/>
  <c r="T560" i="3"/>
  <c r="Q560" i="3" s="1"/>
  <c r="U560" i="3"/>
  <c r="DM560" i="3"/>
  <c r="DL560" i="3"/>
  <c r="BS560" i="3"/>
  <c r="BR560" i="3"/>
  <c r="BT560" i="3" s="1"/>
  <c r="CO560" i="3" l="1"/>
  <c r="DU560" i="3"/>
  <c r="DT560" i="3"/>
  <c r="DQ560" i="3" s="1"/>
  <c r="CV560" i="3"/>
  <c r="CX560" i="3" s="1"/>
  <c r="CW560" i="3"/>
  <c r="CA560" i="3"/>
  <c r="BZ560" i="3"/>
  <c r="CB560" i="3" s="1"/>
  <c r="V560" i="3"/>
  <c r="DI560" i="3"/>
  <c r="DN560" i="3" s="1"/>
  <c r="CK560" i="3"/>
  <c r="CP560" i="3" s="1"/>
  <c r="BV560" i="3"/>
  <c r="BU560" i="3"/>
  <c r="CZ560" i="3" l="1"/>
  <c r="CY560" i="3"/>
  <c r="DV560" i="3"/>
  <c r="CC560" i="3"/>
  <c r="CD560" i="3"/>
  <c r="W560" i="3"/>
  <c r="X560" i="3"/>
  <c r="DO560" i="3"/>
  <c r="DP560" i="3"/>
  <c r="CR560" i="3"/>
  <c r="CQ560" i="3"/>
  <c r="M560" i="3" l="1"/>
  <c r="L560" i="3"/>
  <c r="DX560" i="3"/>
  <c r="AS561" i="3" s="1"/>
  <c r="DW560" i="3"/>
  <c r="AQ560" i="3" s="1"/>
  <c r="J561" i="3"/>
  <c r="F561" i="3"/>
  <c r="H560" i="3" l="1"/>
  <c r="AR561" i="3"/>
  <c r="E561" i="3"/>
  <c r="CL561" i="3" s="1"/>
  <c r="K560" i="3"/>
  <c r="N560" i="3" s="1"/>
  <c r="I561" i="3"/>
  <c r="G561" i="3" s="1"/>
  <c r="AN560" i="3"/>
  <c r="AL561" i="3"/>
  <c r="S561" i="3" s="1"/>
  <c r="AP561" i="3"/>
  <c r="AV561" i="3" s="1"/>
  <c r="AK561" i="3"/>
  <c r="AO561" i="3"/>
  <c r="AT560" i="3"/>
  <c r="BQ561" i="3"/>
  <c r="CM561" i="3"/>
  <c r="DK561" i="3"/>
  <c r="P561" i="3"/>
  <c r="O561" i="3" l="1"/>
  <c r="DJ561" i="3"/>
  <c r="BP561" i="3"/>
  <c r="R561" i="3"/>
  <c r="T561" i="3" s="1"/>
  <c r="Q561" i="3" s="1"/>
  <c r="BS561" i="3"/>
  <c r="AU561" i="3"/>
  <c r="AM561" i="3"/>
  <c r="CT561" i="3"/>
  <c r="BX561" i="3"/>
  <c r="DR561" i="3"/>
  <c r="CU561" i="3"/>
  <c r="DS561" i="3"/>
  <c r="BY561" i="3"/>
  <c r="DM561" i="3"/>
  <c r="BR561" i="3"/>
  <c r="BT561" i="3" s="1"/>
  <c r="BV561" i="3" s="1"/>
  <c r="CO561" i="3"/>
  <c r="CN561" i="3"/>
  <c r="DL561" i="3"/>
  <c r="U561" i="3" l="1"/>
  <c r="CV561" i="3"/>
  <c r="CX561" i="3" s="1"/>
  <c r="CW561" i="3"/>
  <c r="DT561" i="3"/>
  <c r="DQ561" i="3" s="1"/>
  <c r="DU561" i="3"/>
  <c r="CA561" i="3"/>
  <c r="BZ561" i="3"/>
  <c r="CB561" i="3" s="1"/>
  <c r="V561" i="3"/>
  <c r="DI561" i="3"/>
  <c r="DN561" i="3" s="1"/>
  <c r="BU561" i="3"/>
  <c r="CK561" i="3"/>
  <c r="CP561" i="3" s="1"/>
  <c r="CZ561" i="3" l="1"/>
  <c r="CC561" i="3"/>
  <c r="CD561" i="3"/>
  <c r="DV561" i="3"/>
  <c r="CY561" i="3"/>
  <c r="X561" i="3"/>
  <c r="W561" i="3"/>
  <c r="DO561" i="3"/>
  <c r="DP561" i="3"/>
  <c r="CR561" i="3"/>
  <c r="CQ561" i="3"/>
  <c r="M561" i="3" l="1"/>
  <c r="F562" i="3" s="1"/>
  <c r="L561" i="3"/>
  <c r="DW561" i="3"/>
  <c r="DX561" i="3"/>
  <c r="AS562" i="3" s="1"/>
  <c r="E562" i="3"/>
  <c r="H561" i="3" l="1"/>
  <c r="AQ561" i="3"/>
  <c r="AR562" i="3"/>
  <c r="K561" i="3"/>
  <c r="N561" i="3" s="1"/>
  <c r="I562" i="3"/>
  <c r="O562" i="3" s="1"/>
  <c r="J562" i="3"/>
  <c r="P562" i="3" s="1"/>
  <c r="AP562" i="3"/>
  <c r="AV562" i="3" s="1"/>
  <c r="AL562" i="3"/>
  <c r="CU562" i="3" s="1"/>
  <c r="AN561" i="3"/>
  <c r="AT561" i="3"/>
  <c r="AO562" i="3"/>
  <c r="AK562" i="3"/>
  <c r="R562" i="3" s="1"/>
  <c r="BP562" i="3"/>
  <c r="DJ562" i="3"/>
  <c r="CL562" i="3"/>
  <c r="BQ562" i="3"/>
  <c r="CM562" i="3"/>
  <c r="DK562" i="3"/>
  <c r="G562" i="3" l="1"/>
  <c r="DS562" i="3"/>
  <c r="BY562" i="3"/>
  <c r="S562" i="3"/>
  <c r="T562" i="3" s="1"/>
  <c r="Q562" i="3" s="1"/>
  <c r="BX562" i="3"/>
  <c r="DR562" i="3"/>
  <c r="CT562" i="3"/>
  <c r="AU562" i="3"/>
  <c r="AM562" i="3"/>
  <c r="BR562" i="3"/>
  <c r="BT562" i="3" s="1"/>
  <c r="BS562" i="3"/>
  <c r="CO562" i="3"/>
  <c r="CN562" i="3"/>
  <c r="DL562" i="3"/>
  <c r="DM562" i="3"/>
  <c r="U562" i="3" l="1"/>
  <c r="DT562" i="3"/>
  <c r="DQ562" i="3" s="1"/>
  <c r="DU562" i="3"/>
  <c r="CW562" i="3"/>
  <c r="CV562" i="3"/>
  <c r="CX562" i="3" s="1"/>
  <c r="CA562" i="3"/>
  <c r="BZ562" i="3"/>
  <c r="CB562" i="3" s="1"/>
  <c r="V562" i="3"/>
  <c r="DI562" i="3"/>
  <c r="DN562" i="3" s="1"/>
  <c r="CK562" i="3"/>
  <c r="CP562" i="3" s="1"/>
  <c r="BU562" i="3"/>
  <c r="BV562" i="3"/>
  <c r="CD562" i="3" l="1"/>
  <c r="CC562" i="3"/>
  <c r="CY562" i="3"/>
  <c r="CZ562" i="3"/>
  <c r="DV562" i="3"/>
  <c r="X562" i="3"/>
  <c r="W562" i="3"/>
  <c r="DP562" i="3"/>
  <c r="DO562" i="3"/>
  <c r="CQ562" i="3"/>
  <c r="CR562" i="3"/>
  <c r="L562" i="3" l="1"/>
  <c r="I563" i="3" s="1"/>
  <c r="M562" i="3"/>
  <c r="DX562" i="3"/>
  <c r="AL563" i="3" s="1"/>
  <c r="DS563" i="3" s="1"/>
  <c r="DW562" i="3"/>
  <c r="F563" i="3"/>
  <c r="J563" i="3"/>
  <c r="E563" i="3" l="1"/>
  <c r="CL563" i="3" s="1"/>
  <c r="AS563" i="3"/>
  <c r="AQ562" i="3"/>
  <c r="AR563" i="3"/>
  <c r="K562" i="3"/>
  <c r="N562" i="3" s="1"/>
  <c r="H562" i="3"/>
  <c r="BY563" i="3"/>
  <c r="CU563" i="3"/>
  <c r="AP563" i="3"/>
  <c r="AV563" i="3" s="1"/>
  <c r="AO563" i="3"/>
  <c r="AU563" i="3" s="1"/>
  <c r="AN562" i="3"/>
  <c r="AK563" i="3"/>
  <c r="BX563" i="3" s="1"/>
  <c r="AT562" i="3"/>
  <c r="P563" i="3"/>
  <c r="BQ563" i="3"/>
  <c r="CM563" i="3"/>
  <c r="DK563" i="3"/>
  <c r="S563" i="3"/>
  <c r="O563" i="3"/>
  <c r="G563" i="3"/>
  <c r="BP563" i="3" l="1"/>
  <c r="BS563" i="3" s="1"/>
  <c r="DJ563" i="3"/>
  <c r="DL563" i="3" s="1"/>
  <c r="CA563" i="3"/>
  <c r="AM563" i="3"/>
  <c r="BZ563" i="3"/>
  <c r="CB563" i="3" s="1"/>
  <c r="R563" i="3"/>
  <c r="U563" i="3" s="1"/>
  <c r="CT563" i="3"/>
  <c r="CV563" i="3" s="1"/>
  <c r="CX563" i="3" s="1"/>
  <c r="DR563" i="3"/>
  <c r="CN563" i="3"/>
  <c r="CO563" i="3"/>
  <c r="BR563" i="3"/>
  <c r="BT563" i="3" s="1"/>
  <c r="T563" i="3" l="1"/>
  <c r="Q563" i="3" s="1"/>
  <c r="V563" i="3" s="1"/>
  <c r="DM563" i="3"/>
  <c r="CW563" i="3"/>
  <c r="CZ563" i="3" s="1"/>
  <c r="CC563" i="3"/>
  <c r="CD563" i="3"/>
  <c r="DT563" i="3"/>
  <c r="DU563" i="3"/>
  <c r="DI563" i="3"/>
  <c r="DN563" i="3" s="1"/>
  <c r="CK563" i="3"/>
  <c r="CP563" i="3" s="1"/>
  <c r="BU563" i="3"/>
  <c r="BV563" i="3"/>
  <c r="CY563" i="3" l="1"/>
  <c r="DQ563" i="3"/>
  <c r="DV563" i="3" s="1"/>
  <c r="W563" i="3"/>
  <c r="X563" i="3"/>
  <c r="DP563" i="3"/>
  <c r="DO563" i="3"/>
  <c r="CQ563" i="3"/>
  <c r="CR563" i="3"/>
  <c r="M563" i="3" l="1"/>
  <c r="L563" i="3"/>
  <c r="DX563" i="3"/>
  <c r="DW563" i="3"/>
  <c r="H563" i="3"/>
  <c r="J564" i="3"/>
  <c r="F564" i="3"/>
  <c r="AP564" i="3" l="1"/>
  <c r="AV564" i="3" s="1"/>
  <c r="AS564" i="3"/>
  <c r="AQ563" i="3"/>
  <c r="AT563" i="3" s="1"/>
  <c r="AR564" i="3"/>
  <c r="K563" i="3"/>
  <c r="N563" i="3" s="1"/>
  <c r="I564" i="3"/>
  <c r="G564" i="3" s="1"/>
  <c r="E564" i="3"/>
  <c r="CL564" i="3" s="1"/>
  <c r="AO564" i="3"/>
  <c r="AU564" i="3" s="1"/>
  <c r="AK564" i="3"/>
  <c r="CT564" i="3" s="1"/>
  <c r="AN563" i="3"/>
  <c r="AL564" i="3"/>
  <c r="DK564" i="3"/>
  <c r="BQ564" i="3"/>
  <c r="CM564" i="3"/>
  <c r="P564" i="3"/>
  <c r="O564" i="3" l="1"/>
  <c r="DJ564" i="3"/>
  <c r="BP564" i="3"/>
  <c r="BR564" i="3" s="1"/>
  <c r="BT564" i="3" s="1"/>
  <c r="DR564" i="3"/>
  <c r="AM564" i="3"/>
  <c r="BX564" i="3"/>
  <c r="R564" i="3"/>
  <c r="CU564" i="3"/>
  <c r="DS564" i="3"/>
  <c r="BY564" i="3"/>
  <c r="S564" i="3"/>
  <c r="CO564" i="3"/>
  <c r="CN564" i="3"/>
  <c r="DL564" i="3"/>
  <c r="DM564" i="3"/>
  <c r="BS564" i="3"/>
  <c r="U564" i="3" l="1"/>
  <c r="T564" i="3"/>
  <c r="Q564" i="3" s="1"/>
  <c r="CA564" i="3"/>
  <c r="BZ564" i="3"/>
  <c r="CB564" i="3" s="1"/>
  <c r="DT564" i="3"/>
  <c r="DQ564" i="3" s="1"/>
  <c r="DV564" i="3" s="1"/>
  <c r="DU564" i="3"/>
  <c r="CV564" i="3"/>
  <c r="CX564" i="3" s="1"/>
  <c r="CW564" i="3"/>
  <c r="DI564" i="3"/>
  <c r="DN564" i="3" s="1"/>
  <c r="BV564" i="3"/>
  <c r="BU564" i="3"/>
  <c r="CK564" i="3"/>
  <c r="CP564" i="3" s="1"/>
  <c r="V564" i="3" l="1"/>
  <c r="DX564" i="3"/>
  <c r="DW564" i="3"/>
  <c r="CY564" i="3"/>
  <c r="CZ564" i="3"/>
  <c r="CC564" i="3"/>
  <c r="CD564" i="3"/>
  <c r="DO564" i="3"/>
  <c r="DP564" i="3"/>
  <c r="CR564" i="3"/>
  <c r="CQ564" i="3"/>
  <c r="M564" i="3" l="1"/>
  <c r="W564" i="3"/>
  <c r="AR565" i="3" s="1"/>
  <c r="X564" i="3"/>
  <c r="AS565" i="3" s="1"/>
  <c r="L564" i="3"/>
  <c r="AO565" i="3"/>
  <c r="AU565" i="3" s="1"/>
  <c r="AL565" i="3"/>
  <c r="CU565" i="3" s="1"/>
  <c r="AP565" i="3"/>
  <c r="AV565" i="3" s="1"/>
  <c r="AQ564" i="3" l="1"/>
  <c r="AT564" i="3" s="1"/>
  <c r="K564" i="3"/>
  <c r="N564" i="3" s="1"/>
  <c r="I565" i="3"/>
  <c r="O565" i="3" s="1"/>
  <c r="AN564" i="3"/>
  <c r="AK565" i="3"/>
  <c r="DR565" i="3" s="1"/>
  <c r="E565" i="3"/>
  <c r="H564" i="3"/>
  <c r="F565" i="3"/>
  <c r="S565" i="3" s="1"/>
  <c r="J565" i="3"/>
  <c r="DS565" i="3"/>
  <c r="BY565" i="3"/>
  <c r="AM565" i="3"/>
  <c r="G565" i="3" l="1"/>
  <c r="R565" i="3"/>
  <c r="BP565" i="3"/>
  <c r="DJ565" i="3"/>
  <c r="CL565" i="3"/>
  <c r="P565" i="3"/>
  <c r="CM565" i="3"/>
  <c r="CN565" i="3" s="1"/>
  <c r="DK565" i="3"/>
  <c r="DL565" i="3" s="1"/>
  <c r="BQ565" i="3"/>
  <c r="DU565" i="3"/>
  <c r="CT565" i="3"/>
  <c r="BX565" i="3"/>
  <c r="CA565" i="3" s="1"/>
  <c r="DT565" i="3"/>
  <c r="DQ565" i="3" s="1"/>
  <c r="DV565" i="3" s="1"/>
  <c r="T565" i="3"/>
  <c r="Q565" i="3" s="1"/>
  <c r="U565" i="3"/>
  <c r="DM565" i="3" l="1"/>
  <c r="CO565" i="3"/>
  <c r="BR565" i="3"/>
  <c r="BT565" i="3" s="1"/>
  <c r="BZ565" i="3"/>
  <c r="BS565" i="3"/>
  <c r="BV565" i="3" s="1"/>
  <c r="CV565" i="3"/>
  <c r="CX565" i="3" s="1"/>
  <c r="CW565" i="3"/>
  <c r="DX565" i="3"/>
  <c r="DW565" i="3"/>
  <c r="V565" i="3"/>
  <c r="DI565" i="3"/>
  <c r="DN565" i="3" s="1"/>
  <c r="CK565" i="3"/>
  <c r="CP565" i="3" s="1"/>
  <c r="CB565" i="3" l="1"/>
  <c r="CD565" i="3" s="1"/>
  <c r="BU565" i="3"/>
  <c r="CC565" i="3"/>
  <c r="CZ565" i="3"/>
  <c r="CY565" i="3"/>
  <c r="W565" i="3"/>
  <c r="X565" i="3"/>
  <c r="DP565" i="3"/>
  <c r="DO565" i="3"/>
  <c r="CR565" i="3"/>
  <c r="CQ565" i="3"/>
  <c r="M565" i="3" l="1"/>
  <c r="AS566" i="3"/>
  <c r="AR566" i="3"/>
  <c r="L565" i="3"/>
  <c r="H565" i="3" s="1"/>
  <c r="AK566" i="3"/>
  <c r="DR566" i="3" s="1"/>
  <c r="AO566" i="3"/>
  <c r="AU566" i="3" s="1"/>
  <c r="AL566" i="3"/>
  <c r="CU566" i="3" s="1"/>
  <c r="AP566" i="3"/>
  <c r="AV566" i="3" s="1"/>
  <c r="J566" i="3"/>
  <c r="F566" i="3"/>
  <c r="E566" i="3" l="1"/>
  <c r="CL566" i="3" s="1"/>
  <c r="AN565" i="3"/>
  <c r="AQ565" i="3"/>
  <c r="AT565" i="3" s="1"/>
  <c r="K565" i="3"/>
  <c r="N565" i="3" s="1"/>
  <c r="I566" i="3"/>
  <c r="O566" i="3" s="1"/>
  <c r="CT566" i="3"/>
  <c r="CV566" i="3" s="1"/>
  <c r="CX566" i="3" s="1"/>
  <c r="BX566" i="3"/>
  <c r="DS566" i="3"/>
  <c r="DT566" i="3" s="1"/>
  <c r="DQ566" i="3" s="1"/>
  <c r="AM566" i="3"/>
  <c r="BY566" i="3"/>
  <c r="DK566" i="3"/>
  <c r="BQ566" i="3"/>
  <c r="CM566" i="3"/>
  <c r="S566" i="3"/>
  <c r="P566" i="3"/>
  <c r="R566" i="3" l="1"/>
  <c r="BP566" i="3"/>
  <c r="BR566" i="3" s="1"/>
  <c r="BT566" i="3" s="1"/>
  <c r="DJ566" i="3"/>
  <c r="DM566" i="3" s="1"/>
  <c r="G566" i="3"/>
  <c r="CA566" i="3"/>
  <c r="CW566" i="3"/>
  <c r="CY566" i="3" s="1"/>
  <c r="DU566" i="3"/>
  <c r="CO566" i="3"/>
  <c r="BZ566" i="3"/>
  <c r="CB566" i="3" s="1"/>
  <c r="DV566" i="3"/>
  <c r="CN566" i="3"/>
  <c r="BS566" i="3"/>
  <c r="DL566" i="3"/>
  <c r="U566" i="3"/>
  <c r="T566" i="3"/>
  <c r="Q566" i="3" s="1"/>
  <c r="CC566" i="3" l="1"/>
  <c r="CZ566" i="3"/>
  <c r="CD566" i="3"/>
  <c r="BU566" i="3"/>
  <c r="DX566" i="3"/>
  <c r="DW566" i="3"/>
  <c r="V566" i="3"/>
  <c r="DI566" i="3"/>
  <c r="DN566" i="3" s="1"/>
  <c r="CK566" i="3"/>
  <c r="CP566" i="3" s="1"/>
  <c r="BV566" i="3"/>
  <c r="W566" i="3" l="1"/>
  <c r="AR567" i="3" s="1"/>
  <c r="X566" i="3"/>
  <c r="AL567" i="3" s="1"/>
  <c r="DP566" i="3"/>
  <c r="DO566" i="3"/>
  <c r="CQ566" i="3"/>
  <c r="CR566" i="3"/>
  <c r="AO567" i="3"/>
  <c r="M566" i="3" l="1"/>
  <c r="L566" i="3"/>
  <c r="I567" i="3" s="1"/>
  <c r="AS567" i="3"/>
  <c r="AK567" i="3"/>
  <c r="CT567" i="3" s="1"/>
  <c r="AQ566" i="3"/>
  <c r="AT566" i="3" s="1"/>
  <c r="K566" i="3"/>
  <c r="N566" i="3" s="1"/>
  <c r="AN566" i="3"/>
  <c r="AP567" i="3"/>
  <c r="AV567" i="3" s="1"/>
  <c r="DS567" i="3"/>
  <c r="BY567" i="3"/>
  <c r="CU567" i="3"/>
  <c r="DR567" i="3"/>
  <c r="AU567" i="3"/>
  <c r="J567" i="3"/>
  <c r="F567" i="3"/>
  <c r="E567" i="3"/>
  <c r="BX567" i="3" l="1"/>
  <c r="H566" i="3"/>
  <c r="AM567" i="3"/>
  <c r="DU567" i="3"/>
  <c r="DT567" i="3"/>
  <c r="DQ567" i="3" s="1"/>
  <c r="CM567" i="3"/>
  <c r="DK567" i="3"/>
  <c r="BQ567" i="3"/>
  <c r="S567" i="3"/>
  <c r="BZ567" i="3"/>
  <c r="CB567" i="3" s="1"/>
  <c r="CA567" i="3"/>
  <c r="CW567" i="3"/>
  <c r="CV567" i="3"/>
  <c r="CX567" i="3" s="1"/>
  <c r="DJ567" i="3"/>
  <c r="CL567" i="3"/>
  <c r="BP567" i="3"/>
  <c r="R567" i="3"/>
  <c r="P567" i="3"/>
  <c r="O567" i="3"/>
  <c r="G567" i="3"/>
  <c r="DV567" i="3" l="1"/>
  <c r="CD567" i="3"/>
  <c r="CC567" i="3"/>
  <c r="BR567" i="3"/>
  <c r="BT567" i="3" s="1"/>
  <c r="BS567" i="3"/>
  <c r="T567" i="3"/>
  <c r="Q567" i="3" s="1"/>
  <c r="U567" i="3"/>
  <c r="CN567" i="3"/>
  <c r="CO567" i="3"/>
  <c r="DL567" i="3"/>
  <c r="DM567" i="3"/>
  <c r="CZ567" i="3"/>
  <c r="CY567" i="3"/>
  <c r="DX567" i="3" l="1"/>
  <c r="DW567" i="3"/>
  <c r="V567" i="3"/>
  <c r="DI567" i="3"/>
  <c r="DN567" i="3" s="1"/>
  <c r="CK567" i="3"/>
  <c r="CP567" i="3" s="1"/>
  <c r="BV567" i="3"/>
  <c r="BU567" i="3"/>
  <c r="X567" i="3" l="1"/>
  <c r="AL568" i="3" s="1"/>
  <c r="W567" i="3"/>
  <c r="AR568" i="3" s="1"/>
  <c r="DO567" i="3"/>
  <c r="DP567" i="3"/>
  <c r="CR567" i="3"/>
  <c r="CQ567" i="3"/>
  <c r="AP568" i="3"/>
  <c r="AS568" i="3" l="1"/>
  <c r="AQ567" i="3"/>
  <c r="AT567" i="3" s="1"/>
  <c r="M567" i="3"/>
  <c r="J568" i="3" s="1"/>
  <c r="L567" i="3"/>
  <c r="E568" i="3" s="1"/>
  <c r="AN567" i="3"/>
  <c r="AK568" i="3"/>
  <c r="CT568" i="3" s="1"/>
  <c r="AO568" i="3"/>
  <c r="AM568" i="3" s="1"/>
  <c r="AV568" i="3"/>
  <c r="CU568" i="3"/>
  <c r="BY568" i="3"/>
  <c r="DS568" i="3"/>
  <c r="H567" i="3" l="1"/>
  <c r="K567" i="3"/>
  <c r="N567" i="3" s="1"/>
  <c r="I568" i="3"/>
  <c r="F568" i="3"/>
  <c r="CM568" i="3" s="1"/>
  <c r="AU568" i="3"/>
  <c r="BX568" i="3"/>
  <c r="BZ568" i="3" s="1"/>
  <c r="CB568" i="3" s="1"/>
  <c r="DR568" i="3"/>
  <c r="DU568" i="3" s="1"/>
  <c r="DK568" i="3"/>
  <c r="CW568" i="3"/>
  <c r="CV568" i="3"/>
  <c r="CX568" i="3" s="1"/>
  <c r="P568" i="3"/>
  <c r="O568" i="3"/>
  <c r="G568" i="3"/>
  <c r="DJ568" i="3"/>
  <c r="CL568" i="3"/>
  <c r="BP568" i="3"/>
  <c r="R568" i="3"/>
  <c r="BQ568" i="3" l="1"/>
  <c r="CA568" i="3"/>
  <c r="CC568" i="3" s="1"/>
  <c r="S568" i="3"/>
  <c r="T568" i="3" s="1"/>
  <c r="Q568" i="3" s="1"/>
  <c r="DT568" i="3"/>
  <c r="DQ568" i="3" s="1"/>
  <c r="DV568" i="3" s="1"/>
  <c r="CO568" i="3"/>
  <c r="CN568" i="3"/>
  <c r="DM568" i="3"/>
  <c r="DL568" i="3"/>
  <c r="CZ568" i="3"/>
  <c r="CY568" i="3"/>
  <c r="BR568" i="3"/>
  <c r="BT568" i="3" s="1"/>
  <c r="BS568" i="3"/>
  <c r="U568" i="3" l="1"/>
  <c r="CD568" i="3"/>
  <c r="DX568" i="3"/>
  <c r="DW568" i="3"/>
  <c r="V568" i="3"/>
  <c r="DI568" i="3"/>
  <c r="BV568" i="3"/>
  <c r="BU568" i="3"/>
  <c r="CK568" i="3"/>
  <c r="CP568" i="3" s="1"/>
  <c r="W568" i="3" l="1"/>
  <c r="X568" i="3"/>
  <c r="AL569" i="3" s="1"/>
  <c r="DN568" i="3"/>
  <c r="DP568" i="3" s="1"/>
  <c r="AO569" i="3"/>
  <c r="AK569" i="3"/>
  <c r="CQ568" i="3"/>
  <c r="CR568" i="3"/>
  <c r="M568" i="3" l="1"/>
  <c r="F569" i="3" s="1"/>
  <c r="AS569" i="3"/>
  <c r="AQ568" i="3"/>
  <c r="AR569" i="3"/>
  <c r="AT568" i="3"/>
  <c r="AN568" i="3"/>
  <c r="AP569" i="3"/>
  <c r="AM569" i="3" s="1"/>
  <c r="DO568" i="3"/>
  <c r="J569" i="3"/>
  <c r="CT569" i="3"/>
  <c r="DR569" i="3"/>
  <c r="BX569" i="3"/>
  <c r="AU569" i="3"/>
  <c r="BY569" i="3"/>
  <c r="CU569" i="3"/>
  <c r="DS569" i="3"/>
  <c r="L568" i="3" l="1"/>
  <c r="E569" i="3" s="1"/>
  <c r="AV569" i="3"/>
  <c r="DT569" i="3"/>
  <c r="DQ569" i="3" s="1"/>
  <c r="DU569" i="3"/>
  <c r="CW569" i="3"/>
  <c r="CV569" i="3"/>
  <c r="CX569" i="3" s="1"/>
  <c r="P569" i="3"/>
  <c r="CA569" i="3"/>
  <c r="BZ569" i="3"/>
  <c r="CB569" i="3" s="1"/>
  <c r="BQ569" i="3"/>
  <c r="DK569" i="3"/>
  <c r="CM569" i="3"/>
  <c r="S569" i="3"/>
  <c r="H568" i="3" l="1"/>
  <c r="DJ569" i="3"/>
  <c r="CL569" i="3"/>
  <c r="CN569" i="3" s="1"/>
  <c r="R569" i="3"/>
  <c r="U569" i="3" s="1"/>
  <c r="BP569" i="3"/>
  <c r="BS569" i="3" s="1"/>
  <c r="K568" i="3"/>
  <c r="N568" i="3" s="1"/>
  <c r="I569" i="3"/>
  <c r="DV569" i="3"/>
  <c r="CD569" i="3"/>
  <c r="CC569" i="3"/>
  <c r="CY569" i="3"/>
  <c r="CZ569" i="3"/>
  <c r="DM569" i="3"/>
  <c r="DL569" i="3"/>
  <c r="BR569" i="3" l="1"/>
  <c r="BT569" i="3" s="1"/>
  <c r="BU569" i="3" s="1"/>
  <c r="CO569" i="3"/>
  <c r="T569" i="3"/>
  <c r="Q569" i="3" s="1"/>
  <c r="O569" i="3"/>
  <c r="G569" i="3"/>
  <c r="DX569" i="3"/>
  <c r="DW569" i="3"/>
  <c r="V569" i="3"/>
  <c r="DI569" i="3"/>
  <c r="DN569" i="3" s="1"/>
  <c r="CK569" i="3"/>
  <c r="CP569" i="3" s="1"/>
  <c r="BV569" i="3" l="1"/>
  <c r="W569" i="3"/>
  <c r="X569" i="3"/>
  <c r="AS570" i="3" s="1"/>
  <c r="DP569" i="3"/>
  <c r="DO569" i="3"/>
  <c r="CQ569" i="3"/>
  <c r="CR569" i="3"/>
  <c r="M569" i="3" s="1"/>
  <c r="L569" i="3" l="1"/>
  <c r="I570" i="3" s="1"/>
  <c r="AQ569" i="3"/>
  <c r="AT569" i="3" s="1"/>
  <c r="AR570" i="3"/>
  <c r="K569" i="3"/>
  <c r="N569" i="3" s="1"/>
  <c r="AO570" i="3"/>
  <c r="AU570" i="3" s="1"/>
  <c r="AK570" i="3"/>
  <c r="DR570" i="3" s="1"/>
  <c r="AN569" i="3"/>
  <c r="AP570" i="3"/>
  <c r="AM570" i="3" s="1"/>
  <c r="AL570" i="3"/>
  <c r="DS570" i="3" s="1"/>
  <c r="E570" i="3"/>
  <c r="H569" i="3" l="1"/>
  <c r="J570" i="3"/>
  <c r="P570" i="3" s="1"/>
  <c r="F570" i="3"/>
  <c r="BQ570" i="3" s="1"/>
  <c r="CT570" i="3"/>
  <c r="BX570" i="3"/>
  <c r="AV570" i="3"/>
  <c r="CU570" i="3"/>
  <c r="BY570" i="3"/>
  <c r="DT570" i="3"/>
  <c r="DQ570" i="3" s="1"/>
  <c r="DU570" i="3"/>
  <c r="O570" i="3"/>
  <c r="DJ570" i="3"/>
  <c r="BP570" i="3"/>
  <c r="CL570" i="3"/>
  <c r="R570" i="3"/>
  <c r="S570" i="3"/>
  <c r="G570" i="3" l="1"/>
  <c r="CW570" i="3"/>
  <c r="DK570" i="3"/>
  <c r="DL570" i="3" s="1"/>
  <c r="CM570" i="3"/>
  <c r="CO570" i="3" s="1"/>
  <c r="BZ570" i="3"/>
  <c r="CB570" i="3" s="1"/>
  <c r="CV570" i="3"/>
  <c r="CX570" i="3" s="1"/>
  <c r="CA570" i="3"/>
  <c r="DV570" i="3"/>
  <c r="U570" i="3"/>
  <c r="T570" i="3"/>
  <c r="Q570" i="3" s="1"/>
  <c r="BS570" i="3"/>
  <c r="BR570" i="3"/>
  <c r="BT570" i="3" s="1"/>
  <c r="DM570" i="3" l="1"/>
  <c r="CY570" i="3"/>
  <c r="CD570" i="3"/>
  <c r="CN570" i="3"/>
  <c r="CK570" i="3" s="1"/>
  <c r="CP570" i="3" s="1"/>
  <c r="CZ570" i="3"/>
  <c r="CC570" i="3"/>
  <c r="DX570" i="3"/>
  <c r="DW570" i="3"/>
  <c r="V570" i="3"/>
  <c r="DI570" i="3"/>
  <c r="DN570" i="3" s="1"/>
  <c r="BV570" i="3"/>
  <c r="BU570" i="3"/>
  <c r="X570" i="3" l="1"/>
  <c r="AP571" i="3" s="1"/>
  <c r="W570" i="3"/>
  <c r="AR571" i="3" s="1"/>
  <c r="DP570" i="3"/>
  <c r="DO570" i="3"/>
  <c r="CQ570" i="3"/>
  <c r="CR570" i="3"/>
  <c r="AL571" i="3"/>
  <c r="L570" i="3" l="1"/>
  <c r="I571" i="3" s="1"/>
  <c r="AS571" i="3"/>
  <c r="AQ570" i="3"/>
  <c r="M570" i="3"/>
  <c r="K570" i="3" s="1"/>
  <c r="N570" i="3" s="1"/>
  <c r="AO571" i="3"/>
  <c r="AU571" i="3" s="1"/>
  <c r="AN570" i="3"/>
  <c r="AT570" i="3"/>
  <c r="AK571" i="3"/>
  <c r="BX571" i="3" s="1"/>
  <c r="AV571" i="3"/>
  <c r="BY571" i="3"/>
  <c r="CU571" i="3"/>
  <c r="DS571" i="3"/>
  <c r="H570" i="3"/>
  <c r="E571" i="3"/>
  <c r="J571" i="3"/>
  <c r="F571" i="3"/>
  <c r="AM571" i="3" l="1"/>
  <c r="CT571" i="3"/>
  <c r="CW571" i="3" s="1"/>
  <c r="DR571" i="3"/>
  <c r="DU571" i="3" s="1"/>
  <c r="CM571" i="3"/>
  <c r="DK571" i="3"/>
  <c r="BQ571" i="3"/>
  <c r="P571" i="3"/>
  <c r="CA571" i="3"/>
  <c r="BZ571" i="3"/>
  <c r="CB571" i="3" s="1"/>
  <c r="CL571" i="3"/>
  <c r="BP571" i="3"/>
  <c r="DJ571" i="3"/>
  <c r="R571" i="3"/>
  <c r="S571" i="3"/>
  <c r="CV571" i="3"/>
  <c r="CX571" i="3" s="1"/>
  <c r="O571" i="3"/>
  <c r="G571" i="3"/>
  <c r="DT571" i="3" l="1"/>
  <c r="DQ571" i="3" s="1"/>
  <c r="DV571" i="3" s="1"/>
  <c r="CD571" i="3"/>
  <c r="CC571" i="3"/>
  <c r="CY571" i="3"/>
  <c r="CZ571" i="3"/>
  <c r="T571" i="3"/>
  <c r="Q571" i="3" s="1"/>
  <c r="U571" i="3"/>
  <c r="DL571" i="3"/>
  <c r="DM571" i="3"/>
  <c r="BR571" i="3"/>
  <c r="BT571" i="3" s="1"/>
  <c r="BS571" i="3"/>
  <c r="CO571" i="3"/>
  <c r="CN571" i="3"/>
  <c r="DX571" i="3" l="1"/>
  <c r="DW571" i="3"/>
  <c r="V571" i="3"/>
  <c r="DI571" i="3"/>
  <c r="DN571" i="3" s="1"/>
  <c r="CK571" i="3"/>
  <c r="CP571" i="3" s="1"/>
  <c r="BU571" i="3"/>
  <c r="BV571" i="3"/>
  <c r="X571" i="3" l="1"/>
  <c r="AP572" i="3" s="1"/>
  <c r="W571" i="3"/>
  <c r="AQ571" i="3" s="1"/>
  <c r="DP571" i="3"/>
  <c r="DO571" i="3"/>
  <c r="CR571" i="3"/>
  <c r="M571" i="3" s="1"/>
  <c r="CQ571" i="3"/>
  <c r="L571" i="3" s="1"/>
  <c r="I572" i="3" s="1"/>
  <c r="AS572" i="3" l="1"/>
  <c r="AR572" i="3"/>
  <c r="AL572" i="3"/>
  <c r="BY572" i="3" s="1"/>
  <c r="K571" i="3"/>
  <c r="N571" i="3" s="1"/>
  <c r="AN571" i="3"/>
  <c r="AK572" i="3"/>
  <c r="DR572" i="3" s="1"/>
  <c r="AO572" i="3"/>
  <c r="AM572" i="3" s="1"/>
  <c r="AT571" i="3"/>
  <c r="AV572" i="3"/>
  <c r="J572" i="3"/>
  <c r="F572" i="3"/>
  <c r="H571" i="3"/>
  <c r="E572" i="3"/>
  <c r="CT572" i="3" l="1"/>
  <c r="BX572" i="3"/>
  <c r="BZ572" i="3" s="1"/>
  <c r="CB572" i="3" s="1"/>
  <c r="DS572" i="3"/>
  <c r="DU572" i="3" s="1"/>
  <c r="CU572" i="3"/>
  <c r="AU572" i="3"/>
  <c r="BP572" i="3"/>
  <c r="CL572" i="3"/>
  <c r="DJ572" i="3"/>
  <c r="R572" i="3"/>
  <c r="P572" i="3"/>
  <c r="DK572" i="3"/>
  <c r="CM572" i="3"/>
  <c r="BQ572" i="3"/>
  <c r="S572" i="3"/>
  <c r="O572" i="3"/>
  <c r="G572" i="3"/>
  <c r="DT572" i="3" l="1"/>
  <c r="DQ572" i="3" s="1"/>
  <c r="DV572" i="3" s="1"/>
  <c r="CW572" i="3"/>
  <c r="CV572" i="3"/>
  <c r="CX572" i="3" s="1"/>
  <c r="CA572" i="3"/>
  <c r="CC572" i="3" s="1"/>
  <c r="U572" i="3"/>
  <c r="T572" i="3"/>
  <c r="Q572" i="3" s="1"/>
  <c r="DL572" i="3"/>
  <c r="DM572" i="3"/>
  <c r="CO572" i="3"/>
  <c r="CN572" i="3"/>
  <c r="BR572" i="3"/>
  <c r="BT572" i="3" s="1"/>
  <c r="BS572" i="3"/>
  <c r="CZ572" i="3" l="1"/>
  <c r="CY572" i="3"/>
  <c r="CD572" i="3"/>
  <c r="DW572" i="3"/>
  <c r="DX572" i="3"/>
  <c r="V572" i="3"/>
  <c r="DI572" i="3"/>
  <c r="DN572" i="3" s="1"/>
  <c r="CK572" i="3"/>
  <c r="CP572" i="3" s="1"/>
  <c r="BU572" i="3"/>
  <c r="BV572" i="3"/>
  <c r="W572" i="3" l="1"/>
  <c r="X572" i="3"/>
  <c r="AL573" i="3" s="1"/>
  <c r="DO572" i="3"/>
  <c r="DP572" i="3"/>
  <c r="CR572" i="3"/>
  <c r="CQ572" i="3"/>
  <c r="AS573" i="3" l="1"/>
  <c r="AQ572" i="3"/>
  <c r="AT572" i="3" s="1"/>
  <c r="AR573" i="3"/>
  <c r="M572" i="3"/>
  <c r="L572" i="3"/>
  <c r="E573" i="3" s="1"/>
  <c r="AK573" i="3"/>
  <c r="BX573" i="3" s="1"/>
  <c r="AO573" i="3"/>
  <c r="AU573" i="3" s="1"/>
  <c r="AN572" i="3"/>
  <c r="AP573" i="3"/>
  <c r="AV573" i="3" s="1"/>
  <c r="DS573" i="3"/>
  <c r="BY573" i="3"/>
  <c r="CU573" i="3"/>
  <c r="DR573" i="3" l="1"/>
  <c r="CT573" i="3"/>
  <c r="K572" i="3"/>
  <c r="N572" i="3" s="1"/>
  <c r="I573" i="3"/>
  <c r="O573" i="3" s="1"/>
  <c r="J573" i="3"/>
  <c r="G573" i="3" s="1"/>
  <c r="F573" i="3"/>
  <c r="DK573" i="3" s="1"/>
  <c r="H572" i="3"/>
  <c r="AM573" i="3"/>
  <c r="BP573" i="3"/>
  <c r="DJ573" i="3"/>
  <c r="CL573" i="3"/>
  <c r="R573" i="3"/>
  <c r="DT573" i="3"/>
  <c r="DQ573" i="3" s="1"/>
  <c r="DU573" i="3"/>
  <c r="CV573" i="3"/>
  <c r="CX573" i="3" s="1"/>
  <c r="CW573" i="3"/>
  <c r="BZ573" i="3"/>
  <c r="CB573" i="3" s="1"/>
  <c r="CA573" i="3"/>
  <c r="P573" i="3" l="1"/>
  <c r="S573" i="3"/>
  <c r="BQ573" i="3"/>
  <c r="CM573" i="3"/>
  <c r="CO573" i="3" s="1"/>
  <c r="DV573" i="3"/>
  <c r="T573" i="3"/>
  <c r="Q573" i="3" s="1"/>
  <c r="U573" i="3"/>
  <c r="CC573" i="3"/>
  <c r="CD573" i="3"/>
  <c r="CZ573" i="3"/>
  <c r="CY573" i="3"/>
  <c r="DM573" i="3"/>
  <c r="DL573" i="3"/>
  <c r="BR573" i="3"/>
  <c r="BT573" i="3" s="1"/>
  <c r="BS573" i="3"/>
  <c r="CN573" i="3" l="1"/>
  <c r="CK573" i="3" s="1"/>
  <c r="CP573" i="3" s="1"/>
  <c r="DW573" i="3"/>
  <c r="DX573" i="3"/>
  <c r="V573" i="3"/>
  <c r="DI573" i="3"/>
  <c r="DN573" i="3" s="1"/>
  <c r="BU573" i="3"/>
  <c r="BV573" i="3"/>
  <c r="W573" i="3" l="1"/>
  <c r="AR574" i="3" s="1"/>
  <c r="X573" i="3"/>
  <c r="AS574" i="3" s="1"/>
  <c r="DO573" i="3"/>
  <c r="DP573" i="3"/>
  <c r="CQ573" i="3"/>
  <c r="CR573" i="3"/>
  <c r="AO574" i="3"/>
  <c r="M573" i="3" l="1"/>
  <c r="AN573" i="3"/>
  <c r="AK574" i="3"/>
  <c r="CT574" i="3" s="1"/>
  <c r="AQ573" i="3"/>
  <c r="AT573" i="3" s="1"/>
  <c r="L573" i="3"/>
  <c r="I574" i="3" s="1"/>
  <c r="AP574" i="3"/>
  <c r="AV574" i="3" s="1"/>
  <c r="AL574" i="3"/>
  <c r="DS574" i="3" s="1"/>
  <c r="J574" i="3"/>
  <c r="F574" i="3"/>
  <c r="AU574" i="3"/>
  <c r="E574" i="3" l="1"/>
  <c r="CL574" i="3" s="1"/>
  <c r="K573" i="3"/>
  <c r="N573" i="3" s="1"/>
  <c r="H573" i="3"/>
  <c r="BX574" i="3"/>
  <c r="DR574" i="3"/>
  <c r="DU574" i="3" s="1"/>
  <c r="AM574" i="3"/>
  <c r="CU574" i="3"/>
  <c r="CW574" i="3" s="1"/>
  <c r="BY574" i="3"/>
  <c r="DK574" i="3"/>
  <c r="CM574" i="3"/>
  <c r="BQ574" i="3"/>
  <c r="S574" i="3"/>
  <c r="O574" i="3"/>
  <c r="G574" i="3"/>
  <c r="P574" i="3"/>
  <c r="DT574" i="3" l="1"/>
  <c r="DQ574" i="3" s="1"/>
  <c r="DJ574" i="3"/>
  <c r="R574" i="3"/>
  <c r="U574" i="3" s="1"/>
  <c r="BP574" i="3"/>
  <c r="BR574" i="3" s="1"/>
  <c r="BT574" i="3" s="1"/>
  <c r="BZ574" i="3"/>
  <c r="CB574" i="3" s="1"/>
  <c r="CA574" i="3"/>
  <c r="CV574" i="3"/>
  <c r="CX574" i="3" s="1"/>
  <c r="CZ574" i="3" s="1"/>
  <c r="DV574" i="3"/>
  <c r="CO574" i="3"/>
  <c r="CN574" i="3"/>
  <c r="DM574" i="3"/>
  <c r="DL574" i="3"/>
  <c r="CC574" i="3" l="1"/>
  <c r="BS574" i="3"/>
  <c r="BV574" i="3" s="1"/>
  <c r="T574" i="3"/>
  <c r="Q574" i="3" s="1"/>
  <c r="V574" i="3" s="1"/>
  <c r="CD574" i="3"/>
  <c r="CY574" i="3"/>
  <c r="DW574" i="3"/>
  <c r="DX574" i="3"/>
  <c r="DI574" i="3"/>
  <c r="DN574" i="3" s="1"/>
  <c r="CK574" i="3"/>
  <c r="CP574" i="3" s="1"/>
  <c r="BU574" i="3" l="1"/>
  <c r="W574" i="3"/>
  <c r="AR575" i="3" s="1"/>
  <c r="X574" i="3"/>
  <c r="AS575" i="3" s="1"/>
  <c r="DO574" i="3"/>
  <c r="DP574" i="3"/>
  <c r="CQ574" i="3"/>
  <c r="CR574" i="3"/>
  <c r="AO575" i="3"/>
  <c r="L574" i="3" l="1"/>
  <c r="I575" i="3" s="1"/>
  <c r="AK575" i="3"/>
  <c r="BX575" i="3" s="1"/>
  <c r="AQ574" i="3"/>
  <c r="M574" i="3"/>
  <c r="AN574" i="3"/>
  <c r="AL575" i="3"/>
  <c r="BY575" i="3" s="1"/>
  <c r="AP575" i="3"/>
  <c r="AV575" i="3" s="1"/>
  <c r="AT574" i="3"/>
  <c r="AU575" i="3"/>
  <c r="DR575" i="3" l="1"/>
  <c r="CT575" i="3"/>
  <c r="H574" i="3"/>
  <c r="E575" i="3"/>
  <c r="K574" i="3"/>
  <c r="N574" i="3" s="1"/>
  <c r="F575" i="3"/>
  <c r="DK575" i="3" s="1"/>
  <c r="J575" i="3"/>
  <c r="P575" i="3" s="1"/>
  <c r="AM575" i="3"/>
  <c r="CU575" i="3"/>
  <c r="DS575" i="3"/>
  <c r="DT575" i="3" s="1"/>
  <c r="DQ575" i="3" s="1"/>
  <c r="BZ575" i="3"/>
  <c r="CB575" i="3" s="1"/>
  <c r="CA575" i="3"/>
  <c r="DJ575" i="3"/>
  <c r="BP575" i="3"/>
  <c r="CL575" i="3"/>
  <c r="R575" i="3"/>
  <c r="O575" i="3"/>
  <c r="CV575" i="3" l="1"/>
  <c r="CX575" i="3" s="1"/>
  <c r="S575" i="3"/>
  <c r="CM575" i="3"/>
  <c r="CO575" i="3" s="1"/>
  <c r="G575" i="3"/>
  <c r="BQ575" i="3"/>
  <c r="BS575" i="3" s="1"/>
  <c r="CW575" i="3"/>
  <c r="CZ575" i="3" s="1"/>
  <c r="DU575" i="3"/>
  <c r="DV575" i="3"/>
  <c r="DL575" i="3"/>
  <c r="DM575" i="3"/>
  <c r="CD575" i="3"/>
  <c r="CC575" i="3"/>
  <c r="T575" i="3"/>
  <c r="Q575" i="3" s="1"/>
  <c r="U575" i="3"/>
  <c r="CN575" i="3" l="1"/>
  <c r="CY575" i="3"/>
  <c r="BR575" i="3"/>
  <c r="BT575" i="3" s="1"/>
  <c r="BV575" i="3" s="1"/>
  <c r="DW575" i="3"/>
  <c r="DX575" i="3"/>
  <c r="V575" i="3"/>
  <c r="DI575" i="3"/>
  <c r="DN575" i="3" s="1"/>
  <c r="CK575" i="3"/>
  <c r="CP575" i="3" s="1"/>
  <c r="BU575" i="3" l="1"/>
  <c r="X575" i="3"/>
  <c r="AP576" i="3" s="1"/>
  <c r="W575" i="3"/>
  <c r="AQ575" i="3" s="1"/>
  <c r="DP575" i="3"/>
  <c r="DO575" i="3"/>
  <c r="CR575" i="3"/>
  <c r="CQ575" i="3"/>
  <c r="AL576" i="3"/>
  <c r="L575" i="3" l="1"/>
  <c r="I576" i="3" s="1"/>
  <c r="M575" i="3"/>
  <c r="AS576" i="3"/>
  <c r="AR576" i="3"/>
  <c r="K575" i="3"/>
  <c r="N575" i="3" s="1"/>
  <c r="AN575" i="3"/>
  <c r="AT575" i="3"/>
  <c r="AO576" i="3"/>
  <c r="AM576" i="3" s="1"/>
  <c r="AK576" i="3"/>
  <c r="CT576" i="3" s="1"/>
  <c r="CU576" i="3"/>
  <c r="DS576" i="3"/>
  <c r="BY576" i="3"/>
  <c r="H575" i="3"/>
  <c r="E576" i="3"/>
  <c r="F576" i="3"/>
  <c r="J576" i="3"/>
  <c r="AV576" i="3"/>
  <c r="AU576" i="3" l="1"/>
  <c r="BX576" i="3"/>
  <c r="DR576" i="3"/>
  <c r="DT576" i="3" s="1"/>
  <c r="DQ576" i="3" s="1"/>
  <c r="O576" i="3"/>
  <c r="G576" i="3"/>
  <c r="BZ576" i="3"/>
  <c r="CB576" i="3" s="1"/>
  <c r="CA576" i="3"/>
  <c r="DU576" i="3"/>
  <c r="DJ576" i="3"/>
  <c r="CL576" i="3"/>
  <c r="BP576" i="3"/>
  <c r="CM576" i="3"/>
  <c r="BQ576" i="3"/>
  <c r="DK576" i="3"/>
  <c r="S576" i="3"/>
  <c r="R576" i="3"/>
  <c r="P576" i="3"/>
  <c r="CV576" i="3"/>
  <c r="CX576" i="3" s="1"/>
  <c r="CW576" i="3"/>
  <c r="BR576" i="3" l="1"/>
  <c r="BT576" i="3" s="1"/>
  <c r="DV576" i="3"/>
  <c r="DM576" i="3"/>
  <c r="CO576" i="3"/>
  <c r="DL576" i="3"/>
  <c r="CY576" i="3"/>
  <c r="CZ576" i="3"/>
  <c r="CC576" i="3"/>
  <c r="CD576" i="3"/>
  <c r="BS576" i="3"/>
  <c r="U576" i="3"/>
  <c r="T576" i="3"/>
  <c r="Q576" i="3" s="1"/>
  <c r="CN576" i="3"/>
  <c r="BV576" i="3" l="1"/>
  <c r="DX576" i="3"/>
  <c r="DW576" i="3"/>
  <c r="V576" i="3"/>
  <c r="BU576" i="3"/>
  <c r="DI576" i="3"/>
  <c r="DN576" i="3" s="1"/>
  <c r="CK576" i="3"/>
  <c r="CP576" i="3" s="1"/>
  <c r="X576" i="3" l="1"/>
  <c r="AP577" i="3" s="1"/>
  <c r="W576" i="3"/>
  <c r="AQ576" i="3" s="1"/>
  <c r="DP576" i="3"/>
  <c r="DO576" i="3"/>
  <c r="CR576" i="3"/>
  <c r="CQ576" i="3"/>
  <c r="AL577" i="3"/>
  <c r="M576" i="3" l="1"/>
  <c r="AS577" i="3"/>
  <c r="AR577" i="3"/>
  <c r="L576" i="3"/>
  <c r="E577" i="3" s="1"/>
  <c r="AN576" i="3"/>
  <c r="AO577" i="3"/>
  <c r="AU577" i="3" s="1"/>
  <c r="AK577" i="3"/>
  <c r="BX577" i="3" s="1"/>
  <c r="AT576" i="3"/>
  <c r="J577" i="3"/>
  <c r="F577" i="3"/>
  <c r="AV577" i="3"/>
  <c r="DS577" i="3"/>
  <c r="CU577" i="3"/>
  <c r="BY577" i="3"/>
  <c r="K576" i="3" l="1"/>
  <c r="N576" i="3" s="1"/>
  <c r="I577" i="3"/>
  <c r="H576" i="3"/>
  <c r="AM577" i="3"/>
  <c r="CT577" i="3"/>
  <c r="CV577" i="3" s="1"/>
  <c r="CX577" i="3" s="1"/>
  <c r="DR577" i="3"/>
  <c r="DT577" i="3" s="1"/>
  <c r="DQ577" i="3" s="1"/>
  <c r="CW577" i="3"/>
  <c r="CA577" i="3"/>
  <c r="P577" i="3"/>
  <c r="CM577" i="3"/>
  <c r="BQ577" i="3"/>
  <c r="DK577" i="3"/>
  <c r="S577" i="3"/>
  <c r="CL577" i="3"/>
  <c r="BP577" i="3"/>
  <c r="DJ577" i="3"/>
  <c r="R577" i="3"/>
  <c r="O577" i="3"/>
  <c r="G577" i="3"/>
  <c r="BZ577" i="3"/>
  <c r="CB577" i="3" s="1"/>
  <c r="DU577" i="3" l="1"/>
  <c r="DV577" i="3"/>
  <c r="U577" i="3"/>
  <c r="T577" i="3"/>
  <c r="Q577" i="3" s="1"/>
  <c r="CO577" i="3"/>
  <c r="CN577" i="3"/>
  <c r="CC577" i="3"/>
  <c r="CD577" i="3"/>
  <c r="CZ577" i="3"/>
  <c r="CY577" i="3"/>
  <c r="DM577" i="3"/>
  <c r="DL577" i="3"/>
  <c r="BR577" i="3"/>
  <c r="BT577" i="3" s="1"/>
  <c r="BS577" i="3"/>
  <c r="DW577" i="3" l="1"/>
  <c r="DX577" i="3"/>
  <c r="V577" i="3"/>
  <c r="DI577" i="3"/>
  <c r="DN577" i="3" s="1"/>
  <c r="CK577" i="3"/>
  <c r="CP577" i="3" s="1"/>
  <c r="BV577" i="3"/>
  <c r="BU577" i="3"/>
  <c r="X577" i="3" l="1"/>
  <c r="AL578" i="3" s="1"/>
  <c r="W577" i="3"/>
  <c r="DO577" i="3"/>
  <c r="DP577" i="3"/>
  <c r="CQ577" i="3"/>
  <c r="CR577" i="3"/>
  <c r="M577" i="3" s="1"/>
  <c r="AS578" i="3" l="1"/>
  <c r="AQ577" i="3"/>
  <c r="AT577" i="3" s="1"/>
  <c r="AR578" i="3"/>
  <c r="L577" i="3"/>
  <c r="I578" i="3" s="1"/>
  <c r="AP578" i="3"/>
  <c r="AV578" i="3" s="1"/>
  <c r="AK578" i="3"/>
  <c r="DR578" i="3" s="1"/>
  <c r="AO578" i="3"/>
  <c r="AU578" i="3" s="1"/>
  <c r="AN577" i="3"/>
  <c r="J578" i="3"/>
  <c r="F578" i="3"/>
  <c r="CU578" i="3"/>
  <c r="BY578" i="3"/>
  <c r="DS578" i="3"/>
  <c r="K577" i="3" l="1"/>
  <c r="N577" i="3" s="1"/>
  <c r="E578" i="3"/>
  <c r="DJ578" i="3" s="1"/>
  <c r="H577" i="3"/>
  <c r="BX578" i="3"/>
  <c r="CA578" i="3" s="1"/>
  <c r="CT578" i="3"/>
  <c r="CW578" i="3" s="1"/>
  <c r="AM578" i="3"/>
  <c r="DT578" i="3"/>
  <c r="DQ578" i="3" s="1"/>
  <c r="CL578" i="3"/>
  <c r="O578" i="3"/>
  <c r="G578" i="3"/>
  <c r="DU578" i="3"/>
  <c r="DK578" i="3"/>
  <c r="BQ578" i="3"/>
  <c r="CM578" i="3"/>
  <c r="S578" i="3"/>
  <c r="P578" i="3"/>
  <c r="R578" i="3" l="1"/>
  <c r="BP578" i="3"/>
  <c r="CV578" i="3"/>
  <c r="CX578" i="3" s="1"/>
  <c r="CZ578" i="3" s="1"/>
  <c r="BZ578" i="3"/>
  <c r="DV578" i="3"/>
  <c r="BR578" i="3"/>
  <c r="BT578" i="3" s="1"/>
  <c r="BS578" i="3"/>
  <c r="DM578" i="3"/>
  <c r="DL578" i="3"/>
  <c r="CO578" i="3"/>
  <c r="CN578" i="3"/>
  <c r="T578" i="3"/>
  <c r="Q578" i="3" s="1"/>
  <c r="U578" i="3"/>
  <c r="CB578" i="3" l="1"/>
  <c r="CD578" i="3" s="1"/>
  <c r="CY578" i="3"/>
  <c r="CC578" i="3"/>
  <c r="DW578" i="3"/>
  <c r="DX578" i="3"/>
  <c r="V578" i="3"/>
  <c r="DI578" i="3"/>
  <c r="DN578" i="3" s="1"/>
  <c r="BV578" i="3"/>
  <c r="BU578" i="3"/>
  <c r="CK578" i="3"/>
  <c r="CP578" i="3" s="1"/>
  <c r="X578" i="3" l="1"/>
  <c r="AL579" i="3" s="1"/>
  <c r="W578" i="3"/>
  <c r="AQ578" i="3" s="1"/>
  <c r="DP578" i="3"/>
  <c r="DO578" i="3"/>
  <c r="CQ578" i="3"/>
  <c r="CR578" i="3"/>
  <c r="M578" i="3" s="1"/>
  <c r="AS579" i="3" l="1"/>
  <c r="AR579" i="3"/>
  <c r="L578" i="3"/>
  <c r="I579" i="3" s="1"/>
  <c r="AO579" i="3"/>
  <c r="AP579" i="3"/>
  <c r="AV579" i="3" s="1"/>
  <c r="AN578" i="3"/>
  <c r="AT578" i="3"/>
  <c r="AK579" i="3"/>
  <c r="CT579" i="3" s="1"/>
  <c r="J579" i="3"/>
  <c r="CU579" i="3"/>
  <c r="BY579" i="3"/>
  <c r="DS579" i="3"/>
  <c r="AU579" i="3"/>
  <c r="E579" i="3" l="1"/>
  <c r="DJ579" i="3" s="1"/>
  <c r="K578" i="3"/>
  <c r="N578" i="3" s="1"/>
  <c r="H578" i="3"/>
  <c r="AM579" i="3"/>
  <c r="BX579" i="3"/>
  <c r="CA579" i="3" s="1"/>
  <c r="F579" i="3"/>
  <c r="CM579" i="3" s="1"/>
  <c r="DR579" i="3"/>
  <c r="DU579" i="3" s="1"/>
  <c r="O579" i="3"/>
  <c r="G579" i="3"/>
  <c r="P579" i="3"/>
  <c r="CV579" i="3"/>
  <c r="CX579" i="3" s="1"/>
  <c r="CW579" i="3"/>
  <c r="CL579" i="3" l="1"/>
  <c r="CN579" i="3" s="1"/>
  <c r="R579" i="3"/>
  <c r="BP579" i="3"/>
  <c r="DT579" i="3"/>
  <c r="DQ579" i="3" s="1"/>
  <c r="DV579" i="3" s="1"/>
  <c r="BZ579" i="3"/>
  <c r="S579" i="3"/>
  <c r="BQ579" i="3"/>
  <c r="BS579" i="3" s="1"/>
  <c r="DK579" i="3"/>
  <c r="DM579" i="3" s="1"/>
  <c r="CZ579" i="3"/>
  <c r="CY579" i="3"/>
  <c r="CB579" i="3" l="1"/>
  <c r="CC579" i="3" s="1"/>
  <c r="U579" i="3"/>
  <c r="CO579" i="3"/>
  <c r="DL579" i="3"/>
  <c r="DI579" i="3" s="1"/>
  <c r="DN579" i="3" s="1"/>
  <c r="BR579" i="3"/>
  <c r="BT579" i="3" s="1"/>
  <c r="BU579" i="3" s="1"/>
  <c r="T579" i="3"/>
  <c r="Q579" i="3" s="1"/>
  <c r="CD579" i="3"/>
  <c r="DW579" i="3"/>
  <c r="DX579" i="3"/>
  <c r="CK579" i="3"/>
  <c r="CP579" i="3" s="1"/>
  <c r="BV579" i="3" l="1"/>
  <c r="V579" i="3"/>
  <c r="DP579" i="3"/>
  <c r="DO579" i="3"/>
  <c r="CR579" i="3"/>
  <c r="CQ579" i="3"/>
  <c r="AK580" i="3"/>
  <c r="M579" i="3" l="1"/>
  <c r="L579" i="3"/>
  <c r="I580" i="3" s="1"/>
  <c r="W579" i="3"/>
  <c r="AR580" i="3" s="1"/>
  <c r="X579" i="3"/>
  <c r="AS580" i="3" s="1"/>
  <c r="AO580" i="3"/>
  <c r="AQ579" i="3"/>
  <c r="AT579" i="3" s="1"/>
  <c r="K579" i="3"/>
  <c r="N579" i="3" s="1"/>
  <c r="AP580" i="3"/>
  <c r="AV580" i="3" s="1"/>
  <c r="AL580" i="3"/>
  <c r="DS580" i="3" s="1"/>
  <c r="AN579" i="3"/>
  <c r="H579" i="3"/>
  <c r="E580" i="3"/>
  <c r="J580" i="3"/>
  <c r="F580" i="3"/>
  <c r="AU580" i="3"/>
  <c r="CT580" i="3"/>
  <c r="BX580" i="3"/>
  <c r="DR580" i="3"/>
  <c r="AM580" i="3" l="1"/>
  <c r="BY580" i="3"/>
  <c r="CA580" i="3" s="1"/>
  <c r="CU580" i="3"/>
  <c r="CV580" i="3" s="1"/>
  <c r="CX580" i="3" s="1"/>
  <c r="CM580" i="3"/>
  <c r="DK580" i="3"/>
  <c r="BQ580" i="3"/>
  <c r="S580" i="3"/>
  <c r="DU580" i="3"/>
  <c r="DT580" i="3"/>
  <c r="DQ580" i="3" s="1"/>
  <c r="O580" i="3"/>
  <c r="G580" i="3"/>
  <c r="CL580" i="3"/>
  <c r="DJ580" i="3"/>
  <c r="BP580" i="3"/>
  <c r="R580" i="3"/>
  <c r="P580" i="3"/>
  <c r="BZ580" i="3" l="1"/>
  <c r="CB580" i="3" s="1"/>
  <c r="CW580" i="3"/>
  <c r="CY580" i="3" s="1"/>
  <c r="DV580" i="3"/>
  <c r="BS580" i="3"/>
  <c r="BR580" i="3"/>
  <c r="BT580" i="3" s="1"/>
  <c r="CD580" i="3"/>
  <c r="CC580" i="3"/>
  <c r="CO580" i="3"/>
  <c r="CN580" i="3"/>
  <c r="DL580" i="3"/>
  <c r="DM580" i="3"/>
  <c r="T580" i="3"/>
  <c r="Q580" i="3" s="1"/>
  <c r="U580" i="3"/>
  <c r="CZ580" i="3" l="1"/>
  <c r="DW580" i="3"/>
  <c r="DX580" i="3"/>
  <c r="V580" i="3"/>
  <c r="DI580" i="3"/>
  <c r="DN580" i="3" s="1"/>
  <c r="CK580" i="3"/>
  <c r="CP580" i="3" s="1"/>
  <c r="BU580" i="3"/>
  <c r="BV580" i="3"/>
  <c r="X580" i="3" l="1"/>
  <c r="AL581" i="3" s="1"/>
  <c r="W580" i="3"/>
  <c r="AQ580" i="3" s="1"/>
  <c r="DO580" i="3"/>
  <c r="DP580" i="3"/>
  <c r="CR580" i="3"/>
  <c r="CQ580" i="3"/>
  <c r="L580" i="3" s="1"/>
  <c r="I581" i="3" s="1"/>
  <c r="M580" i="3" l="1"/>
  <c r="AS581" i="3"/>
  <c r="AR581" i="3"/>
  <c r="AP581" i="3"/>
  <c r="AV581" i="3" s="1"/>
  <c r="K580" i="3"/>
  <c r="N580" i="3" s="1"/>
  <c r="AN580" i="3"/>
  <c r="AK581" i="3"/>
  <c r="CT581" i="3" s="1"/>
  <c r="AO581" i="3"/>
  <c r="AU581" i="3" s="1"/>
  <c r="AT580" i="3"/>
  <c r="H580" i="3"/>
  <c r="E581" i="3"/>
  <c r="CU581" i="3"/>
  <c r="BY581" i="3"/>
  <c r="DS581" i="3"/>
  <c r="J581" i="3"/>
  <c r="F581" i="3"/>
  <c r="BX581" i="3" l="1"/>
  <c r="CA581" i="3" s="1"/>
  <c r="DR581" i="3"/>
  <c r="DU581" i="3" s="1"/>
  <c r="AM581" i="3"/>
  <c r="DJ581" i="3"/>
  <c r="BP581" i="3"/>
  <c r="CL581" i="3"/>
  <c r="R581" i="3"/>
  <c r="CW581" i="3"/>
  <c r="CV581" i="3"/>
  <c r="CX581" i="3" s="1"/>
  <c r="O581" i="3"/>
  <c r="G581" i="3"/>
  <c r="BQ581" i="3"/>
  <c r="CM581" i="3"/>
  <c r="DK581" i="3"/>
  <c r="S581" i="3"/>
  <c r="P581" i="3"/>
  <c r="DT581" i="3" l="1"/>
  <c r="DQ581" i="3" s="1"/>
  <c r="DV581" i="3" s="1"/>
  <c r="BZ581" i="3"/>
  <c r="CN581" i="3"/>
  <c r="CO581" i="3"/>
  <c r="BR581" i="3"/>
  <c r="BT581" i="3" s="1"/>
  <c r="BS581" i="3"/>
  <c r="T581" i="3"/>
  <c r="Q581" i="3" s="1"/>
  <c r="U581" i="3"/>
  <c r="DM581" i="3"/>
  <c r="DL581" i="3"/>
  <c r="CZ581" i="3"/>
  <c r="CY581" i="3"/>
  <c r="CB581" i="3" l="1"/>
  <c r="CD581" i="3" s="1"/>
  <c r="CC581" i="3"/>
  <c r="DW581" i="3"/>
  <c r="DX581" i="3"/>
  <c r="V581" i="3"/>
  <c r="DI581" i="3"/>
  <c r="DN581" i="3" s="1"/>
  <c r="BV581" i="3"/>
  <c r="BU581" i="3"/>
  <c r="CK581" i="3"/>
  <c r="CP581" i="3" s="1"/>
  <c r="X581" i="3" l="1"/>
  <c r="AP582" i="3" s="1"/>
  <c r="W581" i="3"/>
  <c r="DP581" i="3"/>
  <c r="DO581" i="3"/>
  <c r="CQ581" i="3"/>
  <c r="CR581" i="3"/>
  <c r="M581" i="3" s="1"/>
  <c r="AS582" i="3" l="1"/>
  <c r="AQ581" i="3"/>
  <c r="AR582" i="3"/>
  <c r="L581" i="3"/>
  <c r="H581" i="3" s="1"/>
  <c r="AO582" i="3"/>
  <c r="AU582" i="3" s="1"/>
  <c r="AL582" i="3"/>
  <c r="CU582" i="3" s="1"/>
  <c r="AK582" i="3"/>
  <c r="BX582" i="3" s="1"/>
  <c r="AT581" i="3"/>
  <c r="AN581" i="3"/>
  <c r="F582" i="3"/>
  <c r="J582" i="3"/>
  <c r="AV582" i="3"/>
  <c r="AM582" i="3" l="1"/>
  <c r="E582" i="3"/>
  <c r="BP582" i="3" s="1"/>
  <c r="K581" i="3"/>
  <c r="N581" i="3" s="1"/>
  <c r="I582" i="3"/>
  <c r="O582" i="3" s="1"/>
  <c r="DS582" i="3"/>
  <c r="BY582" i="3"/>
  <c r="CA582" i="3" s="1"/>
  <c r="CT582" i="3"/>
  <c r="CW582" i="3" s="1"/>
  <c r="DR582" i="3"/>
  <c r="DU582" i="3" s="1"/>
  <c r="P582" i="3"/>
  <c r="CM582" i="3"/>
  <c r="DK582" i="3"/>
  <c r="BQ582" i="3"/>
  <c r="S582" i="3"/>
  <c r="R582" i="3" l="1"/>
  <c r="T582" i="3" s="1"/>
  <c r="Q582" i="3" s="1"/>
  <c r="DJ582" i="3"/>
  <c r="DL582" i="3" s="1"/>
  <c r="CL582" i="3"/>
  <c r="CO582" i="3" s="1"/>
  <c r="G582" i="3"/>
  <c r="BZ582" i="3"/>
  <c r="DT582" i="3"/>
  <c r="DQ582" i="3" s="1"/>
  <c r="DV582" i="3" s="1"/>
  <c r="DW582" i="3" s="1"/>
  <c r="CV582" i="3"/>
  <c r="CX582" i="3" s="1"/>
  <c r="CZ582" i="3" s="1"/>
  <c r="U582" i="3"/>
  <c r="BR582" i="3"/>
  <c r="BT582" i="3" s="1"/>
  <c r="BS582" i="3"/>
  <c r="CB582" i="3" l="1"/>
  <c r="CD582" i="3" s="1"/>
  <c r="CN582" i="3"/>
  <c r="CK582" i="3" s="1"/>
  <c r="CP582" i="3" s="1"/>
  <c r="DM582" i="3"/>
  <c r="CY582" i="3"/>
  <c r="CC582" i="3"/>
  <c r="V582" i="3"/>
  <c r="DX582" i="3"/>
  <c r="DI582" i="3"/>
  <c r="DN582" i="3" s="1"/>
  <c r="BU582" i="3"/>
  <c r="BV582" i="3"/>
  <c r="W582" i="3" l="1"/>
  <c r="X582" i="3"/>
  <c r="AS583" i="3" s="1"/>
  <c r="DO582" i="3"/>
  <c r="DP582" i="3"/>
  <c r="CR582" i="3"/>
  <c r="CQ582" i="3"/>
  <c r="M582" i="3" l="1"/>
  <c r="F583" i="3" s="1"/>
  <c r="AQ582" i="3"/>
  <c r="AT582" i="3" s="1"/>
  <c r="AR583" i="3"/>
  <c r="L582" i="3"/>
  <c r="AO583" i="3"/>
  <c r="AU583" i="3" s="1"/>
  <c r="AK583" i="3"/>
  <c r="CT583" i="3" s="1"/>
  <c r="AN582" i="3"/>
  <c r="AL583" i="3"/>
  <c r="DS583" i="3" s="1"/>
  <c r="AP583" i="3"/>
  <c r="AV583" i="3" s="1"/>
  <c r="H582" i="3" l="1"/>
  <c r="J583" i="3"/>
  <c r="E583" i="3"/>
  <c r="BP583" i="3" s="1"/>
  <c r="BX583" i="3"/>
  <c r="K582" i="3"/>
  <c r="N582" i="3" s="1"/>
  <c r="I583" i="3"/>
  <c r="G583" i="3" s="1"/>
  <c r="DR583" i="3"/>
  <c r="DU583" i="3" s="1"/>
  <c r="AM583" i="3"/>
  <c r="CU583" i="3"/>
  <c r="CW583" i="3" s="1"/>
  <c r="BY583" i="3"/>
  <c r="DK583" i="3"/>
  <c r="BQ583" i="3"/>
  <c r="CM583" i="3"/>
  <c r="S583" i="3"/>
  <c r="P583" i="3"/>
  <c r="R583" i="3" l="1"/>
  <c r="DJ583" i="3"/>
  <c r="DL583" i="3" s="1"/>
  <c r="CL583" i="3"/>
  <c r="CN583" i="3" s="1"/>
  <c r="BZ583" i="3"/>
  <c r="CB583" i="3" s="1"/>
  <c r="DT583" i="3"/>
  <c r="DQ583" i="3" s="1"/>
  <c r="DV583" i="3" s="1"/>
  <c r="CA583" i="3"/>
  <c r="CV583" i="3"/>
  <c r="CX583" i="3" s="1"/>
  <c r="CZ583" i="3" s="1"/>
  <c r="O583" i="3"/>
  <c r="T583" i="3"/>
  <c r="Q583" i="3" s="1"/>
  <c r="U583" i="3"/>
  <c r="BS583" i="3"/>
  <c r="BR583" i="3"/>
  <c r="BT583" i="3" s="1"/>
  <c r="CO583" i="3" l="1"/>
  <c r="DM583" i="3"/>
  <c r="CC583" i="3"/>
  <c r="CY583" i="3"/>
  <c r="CD583" i="3"/>
  <c r="DW583" i="3"/>
  <c r="DX583" i="3"/>
  <c r="V583" i="3"/>
  <c r="DI583" i="3"/>
  <c r="DN583" i="3" s="1"/>
  <c r="BU583" i="3"/>
  <c r="BV583" i="3"/>
  <c r="CK583" i="3"/>
  <c r="CP583" i="3" s="1"/>
  <c r="X583" i="3" l="1"/>
  <c r="AL584" i="3" s="1"/>
  <c r="W583" i="3"/>
  <c r="AQ583" i="3" s="1"/>
  <c r="DO583" i="3"/>
  <c r="DP583" i="3"/>
  <c r="CQ583" i="3"/>
  <c r="CR583" i="3"/>
  <c r="M583" i="3" l="1"/>
  <c r="AS584" i="3"/>
  <c r="AR584" i="3"/>
  <c r="L583" i="3"/>
  <c r="AK584" i="3"/>
  <c r="DR584" i="3" s="1"/>
  <c r="AP584" i="3"/>
  <c r="AV584" i="3" s="1"/>
  <c r="AT583" i="3"/>
  <c r="AN583" i="3"/>
  <c r="AO584" i="3"/>
  <c r="BY584" i="3"/>
  <c r="DS584" i="3"/>
  <c r="CU584" i="3"/>
  <c r="F584" i="3"/>
  <c r="J584" i="3"/>
  <c r="AM584" i="3" l="1"/>
  <c r="CT584" i="3"/>
  <c r="K583" i="3"/>
  <c r="N583" i="3" s="1"/>
  <c r="I584" i="3"/>
  <c r="O584" i="3" s="1"/>
  <c r="BX584" i="3"/>
  <c r="BZ584" i="3" s="1"/>
  <c r="CB584" i="3" s="1"/>
  <c r="H583" i="3"/>
  <c r="E584" i="3"/>
  <c r="CL584" i="3" s="1"/>
  <c r="AU584" i="3"/>
  <c r="P584" i="3"/>
  <c r="DK584" i="3"/>
  <c r="BQ584" i="3"/>
  <c r="CM584" i="3"/>
  <c r="S584" i="3"/>
  <c r="CW584" i="3"/>
  <c r="CV584" i="3"/>
  <c r="CX584" i="3" s="1"/>
  <c r="DT584" i="3"/>
  <c r="DQ584" i="3" s="1"/>
  <c r="DU584" i="3"/>
  <c r="G584" i="3" l="1"/>
  <c r="BP584" i="3"/>
  <c r="DJ584" i="3"/>
  <c r="DL584" i="3" s="1"/>
  <c r="CA584" i="3"/>
  <c r="CC584" i="3" s="1"/>
  <c r="R584" i="3"/>
  <c r="DV584" i="3"/>
  <c r="U584" i="3"/>
  <c r="T584" i="3"/>
  <c r="Q584" i="3" s="1"/>
  <c r="CN584" i="3"/>
  <c r="CO584" i="3"/>
  <c r="CY584" i="3"/>
  <c r="CZ584" i="3"/>
  <c r="BR584" i="3"/>
  <c r="BT584" i="3" s="1"/>
  <c r="BS584" i="3"/>
  <c r="DM584" i="3" l="1"/>
  <c r="CD584" i="3"/>
  <c r="DX584" i="3"/>
  <c r="DW584" i="3"/>
  <c r="V584" i="3"/>
  <c r="DI584" i="3"/>
  <c r="DN584" i="3" s="1"/>
  <c r="CK584" i="3"/>
  <c r="CP584" i="3" s="1"/>
  <c r="BU584" i="3"/>
  <c r="BV584" i="3"/>
  <c r="W584" i="3" l="1"/>
  <c r="AR585" i="3" s="1"/>
  <c r="X584" i="3"/>
  <c r="AS585" i="3" s="1"/>
  <c r="DO584" i="3"/>
  <c r="DP584" i="3"/>
  <c r="CQ584" i="3"/>
  <c r="CR584" i="3"/>
  <c r="M584" i="3" l="1"/>
  <c r="AK585" i="3"/>
  <c r="CT585" i="3" s="1"/>
  <c r="AQ584" i="3"/>
  <c r="AT584" i="3" s="1"/>
  <c r="AO585" i="3"/>
  <c r="AU585" i="3" s="1"/>
  <c r="L584" i="3"/>
  <c r="E585" i="3" s="1"/>
  <c r="AN584" i="3"/>
  <c r="AL585" i="3"/>
  <c r="CU585" i="3" s="1"/>
  <c r="AP585" i="3"/>
  <c r="AV585" i="3" s="1"/>
  <c r="F585" i="3"/>
  <c r="J585" i="3"/>
  <c r="H584" i="3" l="1"/>
  <c r="AM585" i="3"/>
  <c r="BX585" i="3"/>
  <c r="DR585" i="3"/>
  <c r="K584" i="3"/>
  <c r="N584" i="3" s="1"/>
  <c r="I585" i="3"/>
  <c r="O585" i="3" s="1"/>
  <c r="BY585" i="3"/>
  <c r="BZ585" i="3" s="1"/>
  <c r="CB585" i="3" s="1"/>
  <c r="DS585" i="3"/>
  <c r="DT585" i="3" s="1"/>
  <c r="DQ585" i="3" s="1"/>
  <c r="P585" i="3"/>
  <c r="BP585" i="3"/>
  <c r="CL585" i="3"/>
  <c r="DJ585" i="3"/>
  <c r="R585" i="3"/>
  <c r="CV585" i="3"/>
  <c r="CX585" i="3" s="1"/>
  <c r="CW585" i="3"/>
  <c r="BQ585" i="3"/>
  <c r="DK585" i="3"/>
  <c r="CM585" i="3"/>
  <c r="S585" i="3"/>
  <c r="G585" i="3" l="1"/>
  <c r="DU585" i="3"/>
  <c r="CA585" i="3"/>
  <c r="CC585" i="3" s="1"/>
  <c r="DV585" i="3"/>
  <c r="BR585" i="3"/>
  <c r="BT585" i="3" s="1"/>
  <c r="BS585" i="3"/>
  <c r="DL585" i="3"/>
  <c r="DM585" i="3"/>
  <c r="CZ585" i="3"/>
  <c r="CY585" i="3"/>
  <c r="U585" i="3"/>
  <c r="T585" i="3"/>
  <c r="Q585" i="3" s="1"/>
  <c r="CN585" i="3"/>
  <c r="CO585" i="3"/>
  <c r="CD585" i="3" l="1"/>
  <c r="DX585" i="3"/>
  <c r="DW585" i="3"/>
  <c r="V585" i="3"/>
  <c r="DI585" i="3"/>
  <c r="DN585" i="3" s="1"/>
  <c r="CK585" i="3"/>
  <c r="CP585" i="3" s="1"/>
  <c r="BV585" i="3"/>
  <c r="BU585" i="3"/>
  <c r="W585" i="3" l="1"/>
  <c r="AR586" i="3" s="1"/>
  <c r="X585" i="3"/>
  <c r="AN585" i="3" s="1"/>
  <c r="DP585" i="3"/>
  <c r="DO585" i="3"/>
  <c r="CQ585" i="3"/>
  <c r="CR585" i="3"/>
  <c r="M585" i="3" s="1"/>
  <c r="AO586" i="3"/>
  <c r="AS586" i="3" l="1"/>
  <c r="AK586" i="3"/>
  <c r="DR586" i="3" s="1"/>
  <c r="AQ585" i="3"/>
  <c r="L585" i="3"/>
  <c r="I586" i="3" s="1"/>
  <c r="AP586" i="3"/>
  <c r="AM586" i="3" s="1"/>
  <c r="AL586" i="3"/>
  <c r="CU586" i="3" s="1"/>
  <c r="AT585" i="3"/>
  <c r="J586" i="3"/>
  <c r="F586" i="3"/>
  <c r="AU586" i="3"/>
  <c r="BX586" i="3" l="1"/>
  <c r="CT586" i="3"/>
  <c r="K585" i="3"/>
  <c r="N585" i="3" s="1"/>
  <c r="E586" i="3"/>
  <c r="BP586" i="3" s="1"/>
  <c r="H585" i="3"/>
  <c r="DS586" i="3"/>
  <c r="DU586" i="3" s="1"/>
  <c r="BY586" i="3"/>
  <c r="BZ586" i="3" s="1"/>
  <c r="CB586" i="3" s="1"/>
  <c r="AV586" i="3"/>
  <c r="O586" i="3"/>
  <c r="G586" i="3"/>
  <c r="DK586" i="3"/>
  <c r="CM586" i="3"/>
  <c r="BQ586" i="3"/>
  <c r="S586" i="3"/>
  <c r="CW586" i="3"/>
  <c r="CV586" i="3"/>
  <c r="CX586" i="3" s="1"/>
  <c r="P586" i="3"/>
  <c r="R586" i="3" l="1"/>
  <c r="CL586" i="3"/>
  <c r="CN586" i="3" s="1"/>
  <c r="DJ586" i="3"/>
  <c r="DL586" i="3" s="1"/>
  <c r="DT586" i="3"/>
  <c r="DQ586" i="3" s="1"/>
  <c r="DV586" i="3" s="1"/>
  <c r="CA586" i="3"/>
  <c r="CC586" i="3" s="1"/>
  <c r="U586" i="3"/>
  <c r="T586" i="3"/>
  <c r="Q586" i="3" s="1"/>
  <c r="BS586" i="3"/>
  <c r="BR586" i="3"/>
  <c r="BT586" i="3" s="1"/>
  <c r="CO586" i="3"/>
  <c r="CY586" i="3"/>
  <c r="CZ586" i="3"/>
  <c r="CD586" i="3" l="1"/>
  <c r="DM586" i="3"/>
  <c r="DX586" i="3"/>
  <c r="DW586" i="3"/>
  <c r="V586" i="3"/>
  <c r="DI586" i="3"/>
  <c r="DN586" i="3" s="1"/>
  <c r="BU586" i="3"/>
  <c r="BV586" i="3"/>
  <c r="CK586" i="3"/>
  <c r="CP586" i="3" s="1"/>
  <c r="W586" i="3" l="1"/>
  <c r="AK587" i="3" s="1"/>
  <c r="X586" i="3"/>
  <c r="AS587" i="3" s="1"/>
  <c r="DO586" i="3"/>
  <c r="DP586" i="3"/>
  <c r="CQ586" i="3"/>
  <c r="CR586" i="3"/>
  <c r="M586" i="3" s="1"/>
  <c r="AR587" i="3" l="1"/>
  <c r="AO587" i="3"/>
  <c r="AU587" i="3" s="1"/>
  <c r="AQ586" i="3"/>
  <c r="AT586" i="3" s="1"/>
  <c r="L586" i="3"/>
  <c r="H586" i="3" s="1"/>
  <c r="AN586" i="3"/>
  <c r="AL587" i="3"/>
  <c r="CU587" i="3" s="1"/>
  <c r="AP587" i="3"/>
  <c r="AV587" i="3" s="1"/>
  <c r="F587" i="3"/>
  <c r="J587" i="3"/>
  <c r="CT587" i="3"/>
  <c r="DR587" i="3"/>
  <c r="BX587" i="3"/>
  <c r="E587" i="3" l="1"/>
  <c r="R587" i="3" s="1"/>
  <c r="K586" i="3"/>
  <c r="N586" i="3" s="1"/>
  <c r="I587" i="3"/>
  <c r="O587" i="3" s="1"/>
  <c r="AM587" i="3"/>
  <c r="DS587" i="3"/>
  <c r="DT587" i="3" s="1"/>
  <c r="DQ587" i="3" s="1"/>
  <c r="BY587" i="3"/>
  <c r="BZ587" i="3" s="1"/>
  <c r="CB587" i="3" s="1"/>
  <c r="BP587" i="3"/>
  <c r="DJ587" i="3"/>
  <c r="CL587" i="3"/>
  <c r="CV587" i="3"/>
  <c r="CX587" i="3" s="1"/>
  <c r="CW587" i="3"/>
  <c r="P587" i="3"/>
  <c r="DK587" i="3"/>
  <c r="BQ587" i="3"/>
  <c r="CM587" i="3"/>
  <c r="S587" i="3"/>
  <c r="DU587" i="3" l="1"/>
  <c r="G587" i="3"/>
  <c r="CA587" i="3"/>
  <c r="CD587" i="3" s="1"/>
  <c r="DV587" i="3"/>
  <c r="T587" i="3"/>
  <c r="Q587" i="3" s="1"/>
  <c r="U587" i="3"/>
  <c r="CO587" i="3"/>
  <c r="CN587" i="3"/>
  <c r="DL587" i="3"/>
  <c r="DM587" i="3"/>
  <c r="CZ587" i="3"/>
  <c r="CY587" i="3"/>
  <c r="BS587" i="3"/>
  <c r="BR587" i="3"/>
  <c r="BT587" i="3" s="1"/>
  <c r="CC587" i="3" l="1"/>
  <c r="DW587" i="3"/>
  <c r="DX587" i="3"/>
  <c r="V587" i="3"/>
  <c r="DI587" i="3"/>
  <c r="DN587" i="3" s="1"/>
  <c r="BV587" i="3"/>
  <c r="BU587" i="3"/>
  <c r="CK587" i="3"/>
  <c r="CP587" i="3" s="1"/>
  <c r="X587" i="3" l="1"/>
  <c r="AP588" i="3" s="1"/>
  <c r="W587" i="3"/>
  <c r="AQ587" i="3" s="1"/>
  <c r="DP587" i="3"/>
  <c r="DO587" i="3"/>
  <c r="CQ587" i="3"/>
  <c r="CR587" i="3"/>
  <c r="M587" i="3" s="1"/>
  <c r="AS588" i="3" l="1"/>
  <c r="AR588" i="3"/>
  <c r="AL588" i="3"/>
  <c r="DS588" i="3" s="1"/>
  <c r="L587" i="3"/>
  <c r="I588" i="3" s="1"/>
  <c r="AK588" i="3"/>
  <c r="DR588" i="3" s="1"/>
  <c r="AN587" i="3"/>
  <c r="AT587" i="3"/>
  <c r="AO588" i="3"/>
  <c r="AU588" i="3" s="1"/>
  <c r="J588" i="3"/>
  <c r="F588" i="3"/>
  <c r="AV588" i="3"/>
  <c r="K587" i="3" l="1"/>
  <c r="N587" i="3" s="1"/>
  <c r="E588" i="3"/>
  <c r="DJ588" i="3" s="1"/>
  <c r="H587" i="3"/>
  <c r="BY588" i="3"/>
  <c r="BX588" i="3"/>
  <c r="CT588" i="3"/>
  <c r="CU588" i="3"/>
  <c r="CW588" i="3" s="1"/>
  <c r="AM588" i="3"/>
  <c r="P588" i="3"/>
  <c r="O588" i="3"/>
  <c r="G588" i="3"/>
  <c r="BQ588" i="3"/>
  <c r="CM588" i="3"/>
  <c r="DK588" i="3"/>
  <c r="S588" i="3"/>
  <c r="DT588" i="3"/>
  <c r="DQ588" i="3" s="1"/>
  <c r="DU588" i="3"/>
  <c r="CL588" i="3" l="1"/>
  <c r="BP588" i="3"/>
  <c r="BR588" i="3" s="1"/>
  <c r="BT588" i="3" s="1"/>
  <c r="R588" i="3"/>
  <c r="T588" i="3" s="1"/>
  <c r="Q588" i="3" s="1"/>
  <c r="CA588" i="3"/>
  <c r="BZ588" i="3"/>
  <c r="CB588" i="3" s="1"/>
  <c r="CV588" i="3"/>
  <c r="CX588" i="3" s="1"/>
  <c r="CZ588" i="3" s="1"/>
  <c r="DV588" i="3"/>
  <c r="BS588" i="3"/>
  <c r="CN588" i="3"/>
  <c r="CO588" i="3"/>
  <c r="DM588" i="3"/>
  <c r="DL588" i="3"/>
  <c r="U588" i="3" l="1"/>
  <c r="CD588" i="3"/>
  <c r="CC588" i="3"/>
  <c r="CY588" i="3"/>
  <c r="DW588" i="3"/>
  <c r="DX588" i="3"/>
  <c r="V588" i="3"/>
  <c r="DI588" i="3"/>
  <c r="DN588" i="3" s="1"/>
  <c r="CK588" i="3"/>
  <c r="CP588" i="3" s="1"/>
  <c r="BU588" i="3"/>
  <c r="BV588" i="3"/>
  <c r="X588" i="3" l="1"/>
  <c r="AP589" i="3" s="1"/>
  <c r="AV589" i="3" s="1"/>
  <c r="W588" i="3"/>
  <c r="AQ588" i="3" s="1"/>
  <c r="DP588" i="3"/>
  <c r="DO588" i="3"/>
  <c r="CR588" i="3"/>
  <c r="CQ588" i="3"/>
  <c r="M588" i="3" l="1"/>
  <c r="J589" i="3" s="1"/>
  <c r="AS589" i="3"/>
  <c r="AR589" i="3"/>
  <c r="AL589" i="3"/>
  <c r="BY589" i="3" s="1"/>
  <c r="L588" i="3"/>
  <c r="E589" i="3" s="1"/>
  <c r="AN588" i="3"/>
  <c r="AK589" i="3"/>
  <c r="DR589" i="3" s="1"/>
  <c r="AT588" i="3"/>
  <c r="AO589" i="3"/>
  <c r="AM589" i="3" s="1"/>
  <c r="F589" i="3" l="1"/>
  <c r="H588" i="3"/>
  <c r="DS589" i="3"/>
  <c r="DU589" i="3" s="1"/>
  <c r="CU589" i="3"/>
  <c r="K588" i="3"/>
  <c r="N588" i="3" s="1"/>
  <c r="I589" i="3"/>
  <c r="G589" i="3" s="1"/>
  <c r="CT589" i="3"/>
  <c r="CV589" i="3" s="1"/>
  <c r="CX589" i="3" s="1"/>
  <c r="BX589" i="3"/>
  <c r="BZ589" i="3" s="1"/>
  <c r="CB589" i="3" s="1"/>
  <c r="AU589" i="3"/>
  <c r="P589" i="3"/>
  <c r="BP589" i="3"/>
  <c r="DJ589" i="3"/>
  <c r="CL589" i="3"/>
  <c r="R589" i="3"/>
  <c r="CM589" i="3"/>
  <c r="DK589" i="3"/>
  <c r="BQ589" i="3"/>
  <c r="S589" i="3"/>
  <c r="DT589" i="3" l="1"/>
  <c r="DQ589" i="3" s="1"/>
  <c r="CA589" i="3"/>
  <c r="CC589" i="3" s="1"/>
  <c r="CW589" i="3"/>
  <c r="CZ589" i="3" s="1"/>
  <c r="O589" i="3"/>
  <c r="DV589" i="3"/>
  <c r="BR589" i="3"/>
  <c r="BT589" i="3" s="1"/>
  <c r="BS589" i="3"/>
  <c r="CY589" i="3"/>
  <c r="U589" i="3"/>
  <c r="T589" i="3"/>
  <c r="Q589" i="3" s="1"/>
  <c r="CN589" i="3"/>
  <c r="CO589" i="3"/>
  <c r="CD589" i="3"/>
  <c r="DM589" i="3"/>
  <c r="DL589" i="3"/>
  <c r="DW589" i="3" l="1"/>
  <c r="DX589" i="3"/>
  <c r="V589" i="3"/>
  <c r="DI589" i="3"/>
  <c r="DN589" i="3" s="1"/>
  <c r="CK589" i="3"/>
  <c r="CP589" i="3" s="1"/>
  <c r="BV589" i="3"/>
  <c r="BU589" i="3"/>
  <c r="W589" i="3" l="1"/>
  <c r="AR590" i="3" s="1"/>
  <c r="X589" i="3"/>
  <c r="AS590" i="3" s="1"/>
  <c r="DP589" i="3"/>
  <c r="DO589" i="3"/>
  <c r="CQ589" i="3"/>
  <c r="CR589" i="3"/>
  <c r="M589" i="3" s="1"/>
  <c r="AQ589" i="3" l="1"/>
  <c r="AT589" i="3" s="1"/>
  <c r="L589" i="3"/>
  <c r="H589" i="3" s="1"/>
  <c r="AO590" i="3"/>
  <c r="AU590" i="3" s="1"/>
  <c r="AK590" i="3"/>
  <c r="DR590" i="3" s="1"/>
  <c r="AN589" i="3"/>
  <c r="AL590" i="3"/>
  <c r="DS590" i="3" s="1"/>
  <c r="AP590" i="3"/>
  <c r="AV590" i="3" s="1"/>
  <c r="J590" i="3"/>
  <c r="F590" i="3"/>
  <c r="E590" i="3" l="1"/>
  <c r="CL590" i="3" s="1"/>
  <c r="K589" i="3"/>
  <c r="N589" i="3" s="1"/>
  <c r="I590" i="3"/>
  <c r="BX590" i="3"/>
  <c r="CT590" i="3"/>
  <c r="CU590" i="3"/>
  <c r="CW590" i="3" s="1"/>
  <c r="BY590" i="3"/>
  <c r="BZ590" i="3" s="1"/>
  <c r="CB590" i="3" s="1"/>
  <c r="AM590" i="3"/>
  <c r="BP590" i="3"/>
  <c r="DK590" i="3"/>
  <c r="CM590" i="3"/>
  <c r="BQ590" i="3"/>
  <c r="S590" i="3"/>
  <c r="O590" i="3"/>
  <c r="G590" i="3"/>
  <c r="DU590" i="3"/>
  <c r="DT590" i="3"/>
  <c r="DQ590" i="3" s="1"/>
  <c r="P590" i="3"/>
  <c r="R590" i="3" l="1"/>
  <c r="U590" i="3" s="1"/>
  <c r="DJ590" i="3"/>
  <c r="DM590" i="3" s="1"/>
  <c r="CA590" i="3"/>
  <c r="CC590" i="3" s="1"/>
  <c r="CV590" i="3"/>
  <c r="CX590" i="3" s="1"/>
  <c r="CY590" i="3" s="1"/>
  <c r="DV590" i="3"/>
  <c r="DX590" i="3" s="1"/>
  <c r="CO590" i="3"/>
  <c r="CN590" i="3"/>
  <c r="BS590" i="3"/>
  <c r="BR590" i="3"/>
  <c r="BT590" i="3" s="1"/>
  <c r="DL590" i="3"/>
  <c r="T590" i="3" l="1"/>
  <c r="Q590" i="3" s="1"/>
  <c r="V590" i="3" s="1"/>
  <c r="DW590" i="3"/>
  <c r="CZ590" i="3"/>
  <c r="CD590" i="3"/>
  <c r="DI590" i="3"/>
  <c r="DN590" i="3" s="1"/>
  <c r="BV590" i="3"/>
  <c r="BU590" i="3"/>
  <c r="CK590" i="3"/>
  <c r="CP590" i="3" s="1"/>
  <c r="W590" i="3" l="1"/>
  <c r="X590" i="3"/>
  <c r="AS591" i="3" s="1"/>
  <c r="DO590" i="3"/>
  <c r="DP590" i="3"/>
  <c r="CR590" i="3"/>
  <c r="CQ590" i="3"/>
  <c r="AK591" i="3" l="1"/>
  <c r="BX591" i="3" s="1"/>
  <c r="AR591" i="3"/>
  <c r="AO591" i="3"/>
  <c r="AU591" i="3" s="1"/>
  <c r="AQ590" i="3"/>
  <c r="M590" i="3"/>
  <c r="F591" i="3" s="1"/>
  <c r="AN590" i="3"/>
  <c r="L590" i="3"/>
  <c r="E591" i="3" s="1"/>
  <c r="AT590" i="3"/>
  <c r="AL591" i="3"/>
  <c r="BY591" i="3" s="1"/>
  <c r="AP591" i="3"/>
  <c r="AV591" i="3" s="1"/>
  <c r="CT591" i="3"/>
  <c r="DR591" i="3"/>
  <c r="J591" i="3" l="1"/>
  <c r="H590" i="3"/>
  <c r="K590" i="3"/>
  <c r="N590" i="3" s="1"/>
  <c r="I591" i="3"/>
  <c r="G591" i="3" s="1"/>
  <c r="AM591" i="3"/>
  <c r="DS591" i="3"/>
  <c r="DU591" i="3" s="1"/>
  <c r="CU591" i="3"/>
  <c r="CW591" i="3" s="1"/>
  <c r="DT591" i="3"/>
  <c r="DQ591" i="3" s="1"/>
  <c r="BQ591" i="3"/>
  <c r="CM591" i="3"/>
  <c r="DK591" i="3"/>
  <c r="S591" i="3"/>
  <c r="BZ591" i="3"/>
  <c r="CB591" i="3" s="1"/>
  <c r="CA591" i="3"/>
  <c r="O591" i="3"/>
  <c r="P591" i="3"/>
  <c r="DJ591" i="3"/>
  <c r="CL591" i="3"/>
  <c r="BP591" i="3"/>
  <c r="R591" i="3"/>
  <c r="CN591" i="3" l="1"/>
  <c r="BR591" i="3"/>
  <c r="BT591" i="3" s="1"/>
  <c r="CV591" i="3"/>
  <c r="CX591" i="3" s="1"/>
  <c r="CZ591" i="3" s="1"/>
  <c r="DV591" i="3"/>
  <c r="CO591" i="3"/>
  <c r="DM591" i="3"/>
  <c r="BS591" i="3"/>
  <c r="BU591" i="3" s="1"/>
  <c r="CK591" i="3"/>
  <c r="CP591" i="3" s="1"/>
  <c r="CC591" i="3"/>
  <c r="CD591" i="3"/>
  <c r="T591" i="3"/>
  <c r="Q591" i="3" s="1"/>
  <c r="U591" i="3"/>
  <c r="DL591" i="3"/>
  <c r="CY591" i="3" l="1"/>
  <c r="DW591" i="3"/>
  <c r="DX591" i="3"/>
  <c r="V591" i="3"/>
  <c r="DI591" i="3"/>
  <c r="DN591" i="3" s="1"/>
  <c r="CQ591" i="3"/>
  <c r="CR591" i="3"/>
  <c r="BV591" i="3"/>
  <c r="W591" i="3" l="1"/>
  <c r="AR592" i="3" s="1"/>
  <c r="X591" i="3"/>
  <c r="AL592" i="3" s="1"/>
  <c r="DP591" i="3"/>
  <c r="M591" i="3" s="1"/>
  <c r="J592" i="3" s="1"/>
  <c r="DO591" i="3"/>
  <c r="AS592" i="3" l="1"/>
  <c r="AO592" i="3"/>
  <c r="AQ591" i="3"/>
  <c r="AT591" i="3" s="1"/>
  <c r="AK592" i="3"/>
  <c r="BX592" i="3" s="1"/>
  <c r="L591" i="3"/>
  <c r="E592" i="3" s="1"/>
  <c r="CL592" i="3" s="1"/>
  <c r="F592" i="3"/>
  <c r="S592" i="3" s="1"/>
  <c r="AN591" i="3"/>
  <c r="AP592" i="3"/>
  <c r="AM592" i="3" s="1"/>
  <c r="CU592" i="3"/>
  <c r="BY592" i="3"/>
  <c r="DS592" i="3"/>
  <c r="AU592" i="3"/>
  <c r="P592" i="3"/>
  <c r="CT592" i="3" l="1"/>
  <c r="DR592" i="3"/>
  <c r="DU592" i="3" s="1"/>
  <c r="H591" i="3"/>
  <c r="K591" i="3"/>
  <c r="N591" i="3" s="1"/>
  <c r="I592" i="3"/>
  <c r="R592" i="3"/>
  <c r="T592" i="3" s="1"/>
  <c r="Q592" i="3" s="1"/>
  <c r="CM592" i="3"/>
  <c r="CN592" i="3" s="1"/>
  <c r="BP592" i="3"/>
  <c r="DJ592" i="3"/>
  <c r="BQ592" i="3"/>
  <c r="DK592" i="3"/>
  <c r="AV592" i="3"/>
  <c r="CW592" i="3"/>
  <c r="CV592" i="3"/>
  <c r="CX592" i="3" s="1"/>
  <c r="CA592" i="3"/>
  <c r="BZ592" i="3"/>
  <c r="CB592" i="3" s="1"/>
  <c r="DT592" i="3" l="1"/>
  <c r="DQ592" i="3" s="1"/>
  <c r="DV592" i="3" s="1"/>
  <c r="CO592" i="3"/>
  <c r="DL592" i="3"/>
  <c r="DI592" i="3" s="1"/>
  <c r="DN592" i="3" s="1"/>
  <c r="U592" i="3"/>
  <c r="G592" i="3"/>
  <c r="O592" i="3"/>
  <c r="DM592" i="3"/>
  <c r="BR592" i="3"/>
  <c r="BT592" i="3" s="1"/>
  <c r="BS592" i="3"/>
  <c r="V592" i="3"/>
  <c r="CY592" i="3"/>
  <c r="CZ592" i="3"/>
  <c r="CC592" i="3"/>
  <c r="CD592" i="3"/>
  <c r="CK592" i="3"/>
  <c r="CP592" i="3" s="1"/>
  <c r="BV592" i="3" l="1"/>
  <c r="BU592" i="3"/>
  <c r="DW592" i="3"/>
  <c r="DX592" i="3"/>
  <c r="W592" i="3"/>
  <c r="X592" i="3"/>
  <c r="DP592" i="3"/>
  <c r="DO592" i="3"/>
  <c r="CQ592" i="3"/>
  <c r="CR592" i="3"/>
  <c r="AS593" i="3" l="1"/>
  <c r="AR593" i="3"/>
  <c r="M592" i="3"/>
  <c r="F593" i="3" s="1"/>
  <c r="L592" i="3"/>
  <c r="AL593" i="3"/>
  <c r="DS593" i="3" s="1"/>
  <c r="AK593" i="3"/>
  <c r="BX593" i="3" s="1"/>
  <c r="AO593" i="3"/>
  <c r="E593" i="3"/>
  <c r="J593" i="3" l="1"/>
  <c r="AQ592" i="3"/>
  <c r="AT592" i="3" s="1"/>
  <c r="K592" i="3"/>
  <c r="N592" i="3" s="1"/>
  <c r="I593" i="3"/>
  <c r="O593" i="3" s="1"/>
  <c r="H592" i="3"/>
  <c r="AN592" i="3"/>
  <c r="AP593" i="3"/>
  <c r="AV593" i="3" s="1"/>
  <c r="CU593" i="3"/>
  <c r="BY593" i="3"/>
  <c r="CA593" i="3" s="1"/>
  <c r="AU593" i="3"/>
  <c r="CT593" i="3"/>
  <c r="DR593" i="3"/>
  <c r="DU593" i="3" s="1"/>
  <c r="DK593" i="3"/>
  <c r="BQ593" i="3"/>
  <c r="CM593" i="3"/>
  <c r="S593" i="3"/>
  <c r="P593" i="3"/>
  <c r="BP593" i="3"/>
  <c r="CL593" i="3"/>
  <c r="DJ593" i="3"/>
  <c r="R593" i="3"/>
  <c r="G593" i="3" l="1"/>
  <c r="CW593" i="3"/>
  <c r="CV593" i="3"/>
  <c r="CX593" i="3" s="1"/>
  <c r="BZ593" i="3"/>
  <c r="CO593" i="3"/>
  <c r="BR593" i="3"/>
  <c r="BT593" i="3" s="1"/>
  <c r="AM593" i="3"/>
  <c r="DM593" i="3"/>
  <c r="DT593" i="3"/>
  <c r="DQ593" i="3" s="1"/>
  <c r="U593" i="3"/>
  <c r="T593" i="3"/>
  <c r="Q593" i="3" s="1"/>
  <c r="CN593" i="3"/>
  <c r="BS593" i="3"/>
  <c r="DL593" i="3"/>
  <c r="CB593" i="3" l="1"/>
  <c r="CC593" i="3" s="1"/>
  <c r="CY593" i="3"/>
  <c r="CD593" i="3"/>
  <c r="CZ593" i="3"/>
  <c r="BV593" i="3"/>
  <c r="DV593" i="3"/>
  <c r="V593" i="3"/>
  <c r="DI593" i="3"/>
  <c r="DN593" i="3" s="1"/>
  <c r="BU593" i="3"/>
  <c r="CK593" i="3"/>
  <c r="CP593" i="3" s="1"/>
  <c r="DX593" i="3" l="1"/>
  <c r="DW593" i="3"/>
  <c r="W593" i="3"/>
  <c r="X593" i="3"/>
  <c r="AL594" i="3" s="1"/>
  <c r="DO593" i="3"/>
  <c r="DP593" i="3"/>
  <c r="CQ593" i="3"/>
  <c r="CR593" i="3"/>
  <c r="M593" i="3" l="1"/>
  <c r="F594" i="3" s="1"/>
  <c r="AS594" i="3"/>
  <c r="AR594" i="3"/>
  <c r="L593" i="3"/>
  <c r="E594" i="3" s="1"/>
  <c r="AP594" i="3"/>
  <c r="AV594" i="3" s="1"/>
  <c r="AK594" i="3"/>
  <c r="CT594" i="3" s="1"/>
  <c r="AN593" i="3"/>
  <c r="DS594" i="3"/>
  <c r="CU594" i="3"/>
  <c r="BY594" i="3"/>
  <c r="J594" i="3" l="1"/>
  <c r="H593" i="3"/>
  <c r="AO594" i="3"/>
  <c r="AU594" i="3" s="1"/>
  <c r="AQ593" i="3"/>
  <c r="K593" i="3"/>
  <c r="N593" i="3" s="1"/>
  <c r="I594" i="3"/>
  <c r="O594" i="3" s="1"/>
  <c r="AT593" i="3"/>
  <c r="DR594" i="3"/>
  <c r="DT594" i="3" s="1"/>
  <c r="DQ594" i="3" s="1"/>
  <c r="BX594" i="3"/>
  <c r="BZ594" i="3" s="1"/>
  <c r="CB594" i="3" s="1"/>
  <c r="CW594" i="3"/>
  <c r="CV594" i="3"/>
  <c r="CX594" i="3" s="1"/>
  <c r="P594" i="3"/>
  <c r="CL594" i="3"/>
  <c r="DJ594" i="3"/>
  <c r="BP594" i="3"/>
  <c r="R594" i="3"/>
  <c r="CM594" i="3"/>
  <c r="DK594" i="3"/>
  <c r="BQ594" i="3"/>
  <c r="S594" i="3"/>
  <c r="AM594" i="3" l="1"/>
  <c r="G594" i="3"/>
  <c r="DU594" i="3"/>
  <c r="CA594" i="3"/>
  <c r="CC594" i="3" s="1"/>
  <c r="DV594" i="3"/>
  <c r="T594" i="3"/>
  <c r="Q594" i="3" s="1"/>
  <c r="U594" i="3"/>
  <c r="BR594" i="3"/>
  <c r="BT594" i="3" s="1"/>
  <c r="BS594" i="3"/>
  <c r="DM594" i="3"/>
  <c r="DL594" i="3"/>
  <c r="CN594" i="3"/>
  <c r="CO594" i="3"/>
  <c r="CY594" i="3"/>
  <c r="CZ594" i="3"/>
  <c r="CD594" i="3"/>
  <c r="DW594" i="3" l="1"/>
  <c r="DX594" i="3"/>
  <c r="V594" i="3"/>
  <c r="DI594" i="3"/>
  <c r="DN594" i="3" s="1"/>
  <c r="CK594" i="3"/>
  <c r="CP594" i="3" s="1"/>
  <c r="BV594" i="3"/>
  <c r="BU594" i="3"/>
  <c r="W594" i="3" l="1"/>
  <c r="AR595" i="3" s="1"/>
  <c r="X594" i="3"/>
  <c r="AP595" i="3" s="1"/>
  <c r="AV595" i="3" s="1"/>
  <c r="DO594" i="3"/>
  <c r="DP594" i="3"/>
  <c r="CR594" i="3"/>
  <c r="CQ594" i="3"/>
  <c r="AK595" i="3"/>
  <c r="AS595" i="3" l="1"/>
  <c r="AQ594" i="3"/>
  <c r="M594" i="3"/>
  <c r="J595" i="3" s="1"/>
  <c r="L594" i="3"/>
  <c r="AN594" i="3"/>
  <c r="AO595" i="3"/>
  <c r="AU595" i="3" s="1"/>
  <c r="AT594" i="3"/>
  <c r="AL595" i="3"/>
  <c r="BY595" i="3" s="1"/>
  <c r="CT595" i="3"/>
  <c r="DR595" i="3"/>
  <c r="BX595" i="3"/>
  <c r="H594" i="3" l="1"/>
  <c r="F595" i="3"/>
  <c r="K594" i="3"/>
  <c r="N594" i="3" s="1"/>
  <c r="I595" i="3"/>
  <c r="O595" i="3" s="1"/>
  <c r="E595" i="3"/>
  <c r="R595" i="3" s="1"/>
  <c r="AM595" i="3"/>
  <c r="CU595" i="3"/>
  <c r="CW595" i="3" s="1"/>
  <c r="DS595" i="3"/>
  <c r="DT595" i="3" s="1"/>
  <c r="DQ595" i="3" s="1"/>
  <c r="P595" i="3"/>
  <c r="BZ595" i="3"/>
  <c r="CB595" i="3" s="1"/>
  <c r="CA595" i="3"/>
  <c r="CM595" i="3"/>
  <c r="BQ595" i="3"/>
  <c r="DK595" i="3"/>
  <c r="S595" i="3"/>
  <c r="CV595" i="3" l="1"/>
  <c r="CX595" i="3" s="1"/>
  <c r="DJ595" i="3"/>
  <c r="DM595" i="3" s="1"/>
  <c r="BP595" i="3"/>
  <c r="BS595" i="3" s="1"/>
  <c r="CL595" i="3"/>
  <c r="G595" i="3"/>
  <c r="DU595" i="3"/>
  <c r="DV595" i="3"/>
  <c r="U595" i="3"/>
  <c r="T595" i="3"/>
  <c r="Q595" i="3" s="1"/>
  <c r="DL595" i="3"/>
  <c r="CD595" i="3"/>
  <c r="CC595" i="3"/>
  <c r="CO595" i="3"/>
  <c r="CN595" i="3"/>
  <c r="CY595" i="3"/>
  <c r="CZ595" i="3"/>
  <c r="BR595" i="3" l="1"/>
  <c r="BT595" i="3" s="1"/>
  <c r="DX595" i="3"/>
  <c r="DW595" i="3"/>
  <c r="V595" i="3"/>
  <c r="DI595" i="3"/>
  <c r="DN595" i="3" s="1"/>
  <c r="CK595" i="3"/>
  <c r="CP595" i="3" s="1"/>
  <c r="BU595" i="3"/>
  <c r="BV595" i="3"/>
  <c r="W595" i="3" l="1"/>
  <c r="AR596" i="3" s="1"/>
  <c r="X595" i="3"/>
  <c r="AS596" i="3" s="1"/>
  <c r="DP595" i="3"/>
  <c r="DO595" i="3"/>
  <c r="CQ595" i="3"/>
  <c r="CR595" i="3"/>
  <c r="M595" i="3" s="1"/>
  <c r="L595" i="3" l="1"/>
  <c r="I596" i="3" s="1"/>
  <c r="AO596" i="3"/>
  <c r="AQ595" i="3"/>
  <c r="AT595" i="3" s="1"/>
  <c r="AK596" i="3"/>
  <c r="BX596" i="3" s="1"/>
  <c r="K595" i="3"/>
  <c r="AN595" i="3"/>
  <c r="AP596" i="3"/>
  <c r="AV596" i="3" s="1"/>
  <c r="AL596" i="3"/>
  <c r="BY596" i="3" s="1"/>
  <c r="J596" i="3"/>
  <c r="F596" i="3"/>
  <c r="AU596" i="3"/>
  <c r="DR596" i="3" l="1"/>
  <c r="CT596" i="3"/>
  <c r="E596" i="3"/>
  <c r="CL596" i="3" s="1"/>
  <c r="AM596" i="3"/>
  <c r="CU596" i="3"/>
  <c r="CV596" i="3" s="1"/>
  <c r="CX596" i="3" s="1"/>
  <c r="O596" i="3"/>
  <c r="H595" i="3"/>
  <c r="N595" i="3"/>
  <c r="DS596" i="3"/>
  <c r="DU596" i="3" s="1"/>
  <c r="BZ596" i="3"/>
  <c r="CB596" i="3" s="1"/>
  <c r="CA596" i="3"/>
  <c r="DK596" i="3"/>
  <c r="BQ596" i="3"/>
  <c r="CM596" i="3"/>
  <c r="S596" i="3"/>
  <c r="BP596" i="3"/>
  <c r="P596" i="3"/>
  <c r="R596" i="3" l="1"/>
  <c r="T596" i="3" s="1"/>
  <c r="Q596" i="3" s="1"/>
  <c r="DJ596" i="3"/>
  <c r="G596" i="3"/>
  <c r="CW596" i="3"/>
  <c r="CY596" i="3" s="1"/>
  <c r="DT596" i="3"/>
  <c r="DQ596" i="3" s="1"/>
  <c r="DV596" i="3" s="1"/>
  <c r="CN596" i="3"/>
  <c r="CO596" i="3"/>
  <c r="CD596" i="3"/>
  <c r="CC596" i="3"/>
  <c r="BR596" i="3"/>
  <c r="BT596" i="3" s="1"/>
  <c r="BS596" i="3"/>
  <c r="DM596" i="3"/>
  <c r="DL596" i="3"/>
  <c r="CZ596" i="3" l="1"/>
  <c r="U596" i="3"/>
  <c r="DX596" i="3"/>
  <c r="DW596" i="3"/>
  <c r="V596" i="3"/>
  <c r="DI596" i="3"/>
  <c r="DN596" i="3" s="1"/>
  <c r="CK596" i="3"/>
  <c r="CP596" i="3" s="1"/>
  <c r="BU596" i="3"/>
  <c r="BV596" i="3"/>
  <c r="W596" i="3" l="1"/>
  <c r="AR597" i="3" s="1"/>
  <c r="X596" i="3"/>
  <c r="AP597" i="3" s="1"/>
  <c r="DO596" i="3"/>
  <c r="DP596" i="3"/>
  <c r="CQ596" i="3"/>
  <c r="CR596" i="3"/>
  <c r="M596" i="3" s="1"/>
  <c r="L596" i="3" l="1"/>
  <c r="I597" i="3" s="1"/>
  <c r="AS597" i="3"/>
  <c r="AQ596" i="3"/>
  <c r="AK597" i="3"/>
  <c r="BX597" i="3" s="1"/>
  <c r="AO597" i="3"/>
  <c r="AU597" i="3" s="1"/>
  <c r="AT596" i="3"/>
  <c r="AN596" i="3"/>
  <c r="AL597" i="3"/>
  <c r="BY597" i="3" s="1"/>
  <c r="AV597" i="3"/>
  <c r="F597" i="3"/>
  <c r="J597" i="3"/>
  <c r="P597" i="3" s="1"/>
  <c r="E597" i="3"/>
  <c r="H596" i="3" l="1"/>
  <c r="K596" i="3"/>
  <c r="N596" i="3" s="1"/>
  <c r="DR597" i="3"/>
  <c r="CT597" i="3"/>
  <c r="CU597" i="3"/>
  <c r="DS597" i="3"/>
  <c r="AM597" i="3"/>
  <c r="CL597" i="3"/>
  <c r="DJ597" i="3"/>
  <c r="BP597" i="3"/>
  <c r="R597" i="3"/>
  <c r="DK597" i="3"/>
  <c r="CM597" i="3"/>
  <c r="BQ597" i="3"/>
  <c r="S597" i="3"/>
  <c r="G597" i="3"/>
  <c r="O597" i="3"/>
  <c r="CA597" i="3"/>
  <c r="BZ597" i="3"/>
  <c r="CB597" i="3" s="1"/>
  <c r="CW597" i="3" l="1"/>
  <c r="CV597" i="3"/>
  <c r="CX597" i="3" s="1"/>
  <c r="DT597" i="3"/>
  <c r="DQ597" i="3" s="1"/>
  <c r="DV597" i="3" s="1"/>
  <c r="DU597" i="3"/>
  <c r="BR597" i="3"/>
  <c r="BT597" i="3" s="1"/>
  <c r="BS597" i="3"/>
  <c r="T597" i="3"/>
  <c r="Q597" i="3" s="1"/>
  <c r="U597" i="3"/>
  <c r="DM597" i="3"/>
  <c r="DL597" i="3"/>
  <c r="CO597" i="3"/>
  <c r="CN597" i="3"/>
  <c r="CD597" i="3"/>
  <c r="CC597" i="3"/>
  <c r="CY597" i="3"/>
  <c r="CZ597" i="3"/>
  <c r="DX597" i="3" l="1"/>
  <c r="DW597" i="3"/>
  <c r="V597" i="3"/>
  <c r="DI597" i="3"/>
  <c r="DN597" i="3" s="1"/>
  <c r="CK597" i="3"/>
  <c r="CP597" i="3" s="1"/>
  <c r="BU597" i="3"/>
  <c r="BV597" i="3"/>
  <c r="W597" i="3" l="1"/>
  <c r="AR598" i="3" s="1"/>
  <c r="X597" i="3"/>
  <c r="AL598" i="3" s="1"/>
  <c r="DO597" i="3"/>
  <c r="DP597" i="3"/>
  <c r="CQ597" i="3"/>
  <c r="CR597" i="3"/>
  <c r="M597" i="3" s="1"/>
  <c r="AS598" i="3" l="1"/>
  <c r="AQ597" i="3"/>
  <c r="AT597" i="3" s="1"/>
  <c r="L597" i="3"/>
  <c r="H597" i="3" s="1"/>
  <c r="AO598" i="3"/>
  <c r="AU598" i="3" s="1"/>
  <c r="AK598" i="3"/>
  <c r="CT598" i="3" s="1"/>
  <c r="AN597" i="3"/>
  <c r="AP598" i="3"/>
  <c r="AV598" i="3" s="1"/>
  <c r="J598" i="3"/>
  <c r="F598" i="3"/>
  <c r="BY598" i="3"/>
  <c r="CU598" i="3"/>
  <c r="DS598" i="3"/>
  <c r="E598" i="3" l="1"/>
  <c r="BP598" i="3" s="1"/>
  <c r="K597" i="3"/>
  <c r="N597" i="3" s="1"/>
  <c r="I598" i="3"/>
  <c r="O598" i="3" s="1"/>
  <c r="AM598" i="3"/>
  <c r="BX598" i="3"/>
  <c r="CA598" i="3" s="1"/>
  <c r="DR598" i="3"/>
  <c r="DT598" i="3" s="1"/>
  <c r="DQ598" i="3" s="1"/>
  <c r="CV598" i="3"/>
  <c r="CX598" i="3" s="1"/>
  <c r="CW598" i="3"/>
  <c r="DK598" i="3"/>
  <c r="BQ598" i="3"/>
  <c r="CM598" i="3"/>
  <c r="S598" i="3"/>
  <c r="P598" i="3"/>
  <c r="R598" i="3" l="1"/>
  <c r="CL598" i="3"/>
  <c r="CN598" i="3" s="1"/>
  <c r="DJ598" i="3"/>
  <c r="DM598" i="3" s="1"/>
  <c r="G598" i="3"/>
  <c r="DU598" i="3"/>
  <c r="BZ598" i="3"/>
  <c r="DV598" i="3"/>
  <c r="BR598" i="3"/>
  <c r="BT598" i="3" s="1"/>
  <c r="BS598" i="3"/>
  <c r="U598" i="3"/>
  <c r="T598" i="3"/>
  <c r="Q598" i="3" s="1"/>
  <c r="CZ598" i="3"/>
  <c r="CY598" i="3"/>
  <c r="CB598" i="3" l="1"/>
  <c r="CC598" i="3" s="1"/>
  <c r="DL598" i="3"/>
  <c r="CO598" i="3"/>
  <c r="CD598" i="3"/>
  <c r="DW598" i="3"/>
  <c r="DX598" i="3"/>
  <c r="V598" i="3"/>
  <c r="DI598" i="3"/>
  <c r="DN598" i="3" s="1"/>
  <c r="CK598" i="3"/>
  <c r="CP598" i="3" s="1"/>
  <c r="BU598" i="3"/>
  <c r="BV598" i="3"/>
  <c r="X598" i="3" l="1"/>
  <c r="AS599" i="3" s="1"/>
  <c r="W598" i="3"/>
  <c r="AQ598" i="3" s="1"/>
  <c r="DP598" i="3"/>
  <c r="DO598" i="3"/>
  <c r="CR598" i="3"/>
  <c r="CQ598" i="3"/>
  <c r="AR599" i="3" l="1"/>
  <c r="M598" i="3"/>
  <c r="F599" i="3" s="1"/>
  <c r="L598" i="3"/>
  <c r="E599" i="3" s="1"/>
  <c r="AO599" i="3"/>
  <c r="AU599" i="3" s="1"/>
  <c r="AK599" i="3"/>
  <c r="CT599" i="3" s="1"/>
  <c r="AT598" i="3"/>
  <c r="AN598" i="3"/>
  <c r="AL599" i="3"/>
  <c r="BY599" i="3" s="1"/>
  <c r="AP599" i="3"/>
  <c r="J599" i="3" l="1"/>
  <c r="K598" i="3"/>
  <c r="N598" i="3" s="1"/>
  <c r="I599" i="3"/>
  <c r="BX599" i="3"/>
  <c r="BZ599" i="3" s="1"/>
  <c r="CB599" i="3" s="1"/>
  <c r="DR599" i="3"/>
  <c r="H598" i="3"/>
  <c r="AM599" i="3"/>
  <c r="CU599" i="3"/>
  <c r="CV599" i="3" s="1"/>
  <c r="CX599" i="3" s="1"/>
  <c r="AV599" i="3"/>
  <c r="DS599" i="3"/>
  <c r="P599" i="3"/>
  <c r="O599" i="3"/>
  <c r="G599" i="3"/>
  <c r="BQ599" i="3"/>
  <c r="CM599" i="3"/>
  <c r="DK599" i="3"/>
  <c r="S599" i="3"/>
  <c r="DJ599" i="3"/>
  <c r="CL599" i="3"/>
  <c r="BP599" i="3"/>
  <c r="R599" i="3"/>
  <c r="CA599" i="3" l="1"/>
  <c r="CC599" i="3" s="1"/>
  <c r="DU599" i="3"/>
  <c r="DT599" i="3"/>
  <c r="DQ599" i="3" s="1"/>
  <c r="DV599" i="3" s="1"/>
  <c r="CW599" i="3"/>
  <c r="CZ599" i="3" s="1"/>
  <c r="U599" i="3"/>
  <c r="CY599" i="3"/>
  <c r="DL599" i="3"/>
  <c r="CN599" i="3"/>
  <c r="CK599" i="3" s="1"/>
  <c r="CP599" i="3" s="1"/>
  <c r="BR599" i="3"/>
  <c r="BT599" i="3" s="1"/>
  <c r="BS599" i="3"/>
  <c r="DM599" i="3"/>
  <c r="CO599" i="3"/>
  <c r="T599" i="3"/>
  <c r="Q599" i="3" s="1"/>
  <c r="CD599" i="3" l="1"/>
  <c r="DX599" i="3"/>
  <c r="DW599" i="3"/>
  <c r="V599" i="3"/>
  <c r="DI599" i="3"/>
  <c r="DN599" i="3" s="1"/>
  <c r="BV599" i="3"/>
  <c r="CR599" i="3"/>
  <c r="CQ599" i="3"/>
  <c r="BU599" i="3"/>
  <c r="W599" i="3" l="1"/>
  <c r="AR600" i="3" s="1"/>
  <c r="X599" i="3"/>
  <c r="AL600" i="3" s="1"/>
  <c r="DO599" i="3"/>
  <c r="L599" i="3" s="1"/>
  <c r="I600" i="3" s="1"/>
  <c r="DP599" i="3"/>
  <c r="M599" i="3" s="1"/>
  <c r="AS600" i="3" l="1"/>
  <c r="AK600" i="3"/>
  <c r="BX600" i="3" s="1"/>
  <c r="AQ599" i="3"/>
  <c r="AO600" i="3"/>
  <c r="AU600" i="3" s="1"/>
  <c r="K599" i="3"/>
  <c r="N599" i="3" s="1"/>
  <c r="AT599" i="3"/>
  <c r="AN599" i="3"/>
  <c r="AP600" i="3"/>
  <c r="AM600" i="3" s="1"/>
  <c r="J600" i="3"/>
  <c r="F600" i="3"/>
  <c r="DK600" i="3" s="1"/>
  <c r="DS600" i="3"/>
  <c r="CU600" i="3"/>
  <c r="BY600" i="3"/>
  <c r="P600" i="3"/>
  <c r="H599" i="3"/>
  <c r="E600" i="3"/>
  <c r="BZ600" i="3" l="1"/>
  <c r="CB600" i="3" s="1"/>
  <c r="DR600" i="3"/>
  <c r="CT600" i="3"/>
  <c r="CW600" i="3" s="1"/>
  <c r="CM600" i="3"/>
  <c r="S600" i="3"/>
  <c r="BQ600" i="3"/>
  <c r="AV600" i="3"/>
  <c r="BP600" i="3"/>
  <c r="DJ600" i="3"/>
  <c r="CL600" i="3"/>
  <c r="R600" i="3"/>
  <c r="O600" i="3"/>
  <c r="G600" i="3"/>
  <c r="DT600" i="3"/>
  <c r="DQ600" i="3" s="1"/>
  <c r="DU600" i="3"/>
  <c r="CV600" i="3"/>
  <c r="CX600" i="3" s="1"/>
  <c r="CA600" i="3"/>
  <c r="CD600" i="3" s="1"/>
  <c r="T600" i="3" l="1"/>
  <c r="Q600" i="3" s="1"/>
  <c r="U600" i="3"/>
  <c r="DV600" i="3"/>
  <c r="CZ600" i="3"/>
  <c r="CY600" i="3"/>
  <c r="CO600" i="3"/>
  <c r="CN600" i="3"/>
  <c r="DL600" i="3"/>
  <c r="DM600" i="3"/>
  <c r="CC600" i="3"/>
  <c r="BS600" i="3"/>
  <c r="BR600" i="3"/>
  <c r="BT600" i="3" s="1"/>
  <c r="V600" i="3" l="1"/>
  <c r="DW600" i="3"/>
  <c r="DX600" i="3"/>
  <c r="DI600" i="3"/>
  <c r="DN600" i="3" s="1"/>
  <c r="CK600" i="3"/>
  <c r="CP600" i="3" s="1"/>
  <c r="BV600" i="3"/>
  <c r="BU600" i="3"/>
  <c r="W600" i="3" l="1"/>
  <c r="AR601" i="3" s="1"/>
  <c r="X600" i="3"/>
  <c r="AS601" i="3" s="1"/>
  <c r="AP601" i="3"/>
  <c r="DP600" i="3"/>
  <c r="DO600" i="3"/>
  <c r="CR600" i="3"/>
  <c r="M600" i="3" s="1"/>
  <c r="CQ600" i="3"/>
  <c r="AL601" i="3"/>
  <c r="L600" i="3" l="1"/>
  <c r="I601" i="3" s="1"/>
  <c r="AO601" i="3"/>
  <c r="AQ600" i="3"/>
  <c r="AT600" i="3" s="1"/>
  <c r="AK601" i="3"/>
  <c r="CT601" i="3" s="1"/>
  <c r="AN600" i="3"/>
  <c r="CU601" i="3"/>
  <c r="DS601" i="3"/>
  <c r="BY601" i="3"/>
  <c r="J601" i="3"/>
  <c r="F601" i="3"/>
  <c r="AV601" i="3"/>
  <c r="AU601" i="3"/>
  <c r="AM601" i="3"/>
  <c r="K600" i="3" l="1"/>
  <c r="N600" i="3" s="1"/>
  <c r="E601" i="3"/>
  <c r="CL601" i="3" s="1"/>
  <c r="H600" i="3"/>
  <c r="DR601" i="3"/>
  <c r="DU601" i="3" s="1"/>
  <c r="BX601" i="3"/>
  <c r="CA601" i="3" s="1"/>
  <c r="P601" i="3"/>
  <c r="CV601" i="3"/>
  <c r="CX601" i="3" s="1"/>
  <c r="CW601" i="3"/>
  <c r="O601" i="3"/>
  <c r="G601" i="3"/>
  <c r="BQ601" i="3"/>
  <c r="CM601" i="3"/>
  <c r="DK601" i="3"/>
  <c r="S601" i="3"/>
  <c r="R601" i="3" l="1"/>
  <c r="BP601" i="3"/>
  <c r="BZ601" i="3"/>
  <c r="DJ601" i="3"/>
  <c r="DM601" i="3" s="1"/>
  <c r="DT601" i="3"/>
  <c r="DQ601" i="3" s="1"/>
  <c r="DV601" i="3" s="1"/>
  <c r="BS601" i="3"/>
  <c r="BR601" i="3"/>
  <c r="BT601" i="3" s="1"/>
  <c r="DL601" i="3"/>
  <c r="CO601" i="3"/>
  <c r="CN601" i="3"/>
  <c r="CZ601" i="3"/>
  <c r="CY601" i="3"/>
  <c r="U601" i="3"/>
  <c r="T601" i="3"/>
  <c r="Q601" i="3" s="1"/>
  <c r="CB601" i="3" l="1"/>
  <c r="CD601" i="3" s="1"/>
  <c r="DW601" i="3"/>
  <c r="DX601" i="3"/>
  <c r="V601" i="3"/>
  <c r="DI601" i="3"/>
  <c r="DN601" i="3" s="1"/>
  <c r="CK601" i="3"/>
  <c r="CP601" i="3" s="1"/>
  <c r="BV601" i="3"/>
  <c r="BU601" i="3"/>
  <c r="CC601" i="3" l="1"/>
  <c r="X601" i="3"/>
  <c r="AP602" i="3" s="1"/>
  <c r="W601" i="3"/>
  <c r="DP601" i="3"/>
  <c r="DO601" i="3"/>
  <c r="CR601" i="3"/>
  <c r="CQ601" i="3"/>
  <c r="M601" i="3" l="1"/>
  <c r="AS602" i="3"/>
  <c r="AL602" i="3"/>
  <c r="BY602" i="3" s="1"/>
  <c r="AQ601" i="3"/>
  <c r="AT601" i="3" s="1"/>
  <c r="AR602" i="3"/>
  <c r="L601" i="3"/>
  <c r="H601" i="3" s="1"/>
  <c r="AO602" i="3"/>
  <c r="AU602" i="3" s="1"/>
  <c r="AN601" i="3"/>
  <c r="AK602" i="3"/>
  <c r="CT602" i="3" s="1"/>
  <c r="J602" i="3"/>
  <c r="F602" i="3"/>
  <c r="AV602" i="3"/>
  <c r="E602" i="3" l="1"/>
  <c r="DS602" i="3"/>
  <c r="CU602" i="3"/>
  <c r="CV602" i="3" s="1"/>
  <c r="CX602" i="3" s="1"/>
  <c r="AM602" i="3"/>
  <c r="K601" i="3"/>
  <c r="N601" i="3" s="1"/>
  <c r="I602" i="3"/>
  <c r="O602" i="3" s="1"/>
  <c r="BX602" i="3"/>
  <c r="CA602" i="3" s="1"/>
  <c r="DR602" i="3"/>
  <c r="DT602" i="3" s="1"/>
  <c r="DQ602" i="3" s="1"/>
  <c r="P602" i="3"/>
  <c r="BP602" i="3"/>
  <c r="CL602" i="3"/>
  <c r="DJ602" i="3"/>
  <c r="R602" i="3"/>
  <c r="DK602" i="3"/>
  <c r="CM602" i="3"/>
  <c r="BQ602" i="3"/>
  <c r="S602" i="3"/>
  <c r="G602" i="3" l="1"/>
  <c r="CW602" i="3"/>
  <c r="DU602" i="3"/>
  <c r="BZ602" i="3"/>
  <c r="DV602" i="3"/>
  <c r="DL602" i="3"/>
  <c r="DM602" i="3"/>
  <c r="CN602" i="3"/>
  <c r="CO602" i="3"/>
  <c r="T602" i="3"/>
  <c r="Q602" i="3" s="1"/>
  <c r="U602" i="3"/>
  <c r="BS602" i="3"/>
  <c r="BR602" i="3"/>
  <c r="BT602" i="3" s="1"/>
  <c r="CZ602" i="3"/>
  <c r="CY602" i="3"/>
  <c r="CB602" i="3" l="1"/>
  <c r="CC602" i="3" s="1"/>
  <c r="DX602" i="3"/>
  <c r="DW602" i="3"/>
  <c r="V602" i="3"/>
  <c r="DI602" i="3"/>
  <c r="DN602" i="3" s="1"/>
  <c r="CK602" i="3"/>
  <c r="CP602" i="3" s="1"/>
  <c r="BV602" i="3"/>
  <c r="BU602" i="3"/>
  <c r="CD602" i="3" l="1"/>
  <c r="X602" i="3"/>
  <c r="AP603" i="3" s="1"/>
  <c r="W602" i="3"/>
  <c r="DP602" i="3"/>
  <c r="DO602" i="3"/>
  <c r="CQ602" i="3"/>
  <c r="CR602" i="3"/>
  <c r="AL603" i="3"/>
  <c r="M602" i="3" l="1"/>
  <c r="AS603" i="3"/>
  <c r="AQ602" i="3"/>
  <c r="AR603" i="3"/>
  <c r="L602" i="3"/>
  <c r="I603" i="3" s="1"/>
  <c r="AK603" i="3"/>
  <c r="CT603" i="3" s="1"/>
  <c r="AN602" i="3"/>
  <c r="AT602" i="3"/>
  <c r="AO603" i="3"/>
  <c r="AM603" i="3" s="1"/>
  <c r="AV603" i="3"/>
  <c r="BY603" i="3"/>
  <c r="DS603" i="3"/>
  <c r="CU603" i="3"/>
  <c r="J603" i="3"/>
  <c r="F603" i="3"/>
  <c r="H602" i="3"/>
  <c r="K602" i="3" l="1"/>
  <c r="N602" i="3" s="1"/>
  <c r="E603" i="3"/>
  <c r="DJ603" i="3" s="1"/>
  <c r="AU603" i="3"/>
  <c r="DR603" i="3"/>
  <c r="DU603" i="3" s="1"/>
  <c r="BX603" i="3"/>
  <c r="BZ603" i="3" s="1"/>
  <c r="CB603" i="3" s="1"/>
  <c r="P603" i="3"/>
  <c r="CV603" i="3"/>
  <c r="CX603" i="3" s="1"/>
  <c r="CW603" i="3"/>
  <c r="O603" i="3"/>
  <c r="G603" i="3"/>
  <c r="CM603" i="3"/>
  <c r="DK603" i="3"/>
  <c r="BQ603" i="3"/>
  <c r="S603" i="3"/>
  <c r="R603" i="3" l="1"/>
  <c r="BP603" i="3"/>
  <c r="BS603" i="3" s="1"/>
  <c r="CL603" i="3"/>
  <c r="CN603" i="3" s="1"/>
  <c r="DT603" i="3"/>
  <c r="DQ603" i="3" s="1"/>
  <c r="DV603" i="3" s="1"/>
  <c r="CA603" i="3"/>
  <c r="CC603" i="3" s="1"/>
  <c r="U603" i="3"/>
  <c r="T603" i="3"/>
  <c r="Q603" i="3" s="1"/>
  <c r="CZ603" i="3"/>
  <c r="CY603" i="3"/>
  <c r="DL603" i="3"/>
  <c r="DM603" i="3"/>
  <c r="CO603" i="3" l="1"/>
  <c r="BR603" i="3"/>
  <c r="BT603" i="3" s="1"/>
  <c r="BV603" i="3" s="1"/>
  <c r="CD603" i="3"/>
  <c r="DX603" i="3"/>
  <c r="DW603" i="3"/>
  <c r="V603" i="3"/>
  <c r="DI603" i="3"/>
  <c r="DN603" i="3" s="1"/>
  <c r="BU603" i="3"/>
  <c r="CK603" i="3"/>
  <c r="CP603" i="3" s="1"/>
  <c r="W603" i="3" l="1"/>
  <c r="AR604" i="3" s="1"/>
  <c r="X603" i="3"/>
  <c r="AP604" i="3" s="1"/>
  <c r="DP603" i="3"/>
  <c r="DO603" i="3"/>
  <c r="CR603" i="3"/>
  <c r="CQ603" i="3"/>
  <c r="M603" i="3" l="1"/>
  <c r="AS604" i="3"/>
  <c r="AQ603" i="3"/>
  <c r="L603" i="3"/>
  <c r="H603" i="3" s="1"/>
  <c r="AO604" i="3"/>
  <c r="AU604" i="3" s="1"/>
  <c r="AN603" i="3"/>
  <c r="AT603" i="3"/>
  <c r="AK604" i="3"/>
  <c r="CT604" i="3" s="1"/>
  <c r="AL604" i="3"/>
  <c r="CU604" i="3" s="1"/>
  <c r="F604" i="3"/>
  <c r="J604" i="3"/>
  <c r="AV604" i="3"/>
  <c r="E604" i="3" l="1"/>
  <c r="K603" i="3"/>
  <c r="N603" i="3" s="1"/>
  <c r="I604" i="3"/>
  <c r="AM604" i="3"/>
  <c r="DR604" i="3"/>
  <c r="BX604" i="3"/>
  <c r="DS604" i="3"/>
  <c r="DT604" i="3" s="1"/>
  <c r="DQ604" i="3" s="1"/>
  <c r="BY604" i="3"/>
  <c r="P604" i="3"/>
  <c r="CW604" i="3"/>
  <c r="CV604" i="3"/>
  <c r="CX604" i="3" s="1"/>
  <c r="BQ604" i="3"/>
  <c r="CM604" i="3"/>
  <c r="DK604" i="3"/>
  <c r="S604" i="3"/>
  <c r="DJ604" i="3"/>
  <c r="CL604" i="3"/>
  <c r="BP604" i="3"/>
  <c r="R604" i="3"/>
  <c r="O604" i="3"/>
  <c r="G604" i="3"/>
  <c r="CA604" i="3" l="1"/>
  <c r="BZ604" i="3"/>
  <c r="DV604" i="3"/>
  <c r="DU604" i="3"/>
  <c r="CY604" i="3"/>
  <c r="CZ604" i="3"/>
  <c r="T604" i="3"/>
  <c r="Q604" i="3" s="1"/>
  <c r="U604" i="3"/>
  <c r="CO604" i="3"/>
  <c r="CN604" i="3"/>
  <c r="DL604" i="3"/>
  <c r="DM604" i="3"/>
  <c r="BR604" i="3"/>
  <c r="BT604" i="3" s="1"/>
  <c r="BS604" i="3"/>
  <c r="CB604" i="3" l="1"/>
  <c r="CC604" i="3" s="1"/>
  <c r="DX604" i="3"/>
  <c r="DW604" i="3"/>
  <c r="V604" i="3"/>
  <c r="DI604" i="3"/>
  <c r="DN604" i="3" s="1"/>
  <c r="CK604" i="3"/>
  <c r="CP604" i="3" s="1"/>
  <c r="BU604" i="3"/>
  <c r="BV604" i="3"/>
  <c r="CD604" i="3" l="1"/>
  <c r="W604" i="3"/>
  <c r="X604" i="3"/>
  <c r="AS605" i="3" s="1"/>
  <c r="DO604" i="3"/>
  <c r="DP604" i="3"/>
  <c r="CR604" i="3"/>
  <c r="CQ604" i="3"/>
  <c r="M604" i="3" l="1"/>
  <c r="F605" i="3" s="1"/>
  <c r="AQ604" i="3"/>
  <c r="AR605" i="3"/>
  <c r="L604" i="3"/>
  <c r="AK605" i="3"/>
  <c r="CT605" i="3" s="1"/>
  <c r="AO605" i="3"/>
  <c r="AU605" i="3" s="1"/>
  <c r="AT604" i="3"/>
  <c r="AL605" i="3"/>
  <c r="BY605" i="3" s="1"/>
  <c r="AP605" i="3"/>
  <c r="AN604" i="3"/>
  <c r="J605" i="3" l="1"/>
  <c r="P605" i="3" s="1"/>
  <c r="H604" i="3"/>
  <c r="AM605" i="3"/>
  <c r="E605" i="3"/>
  <c r="CL605" i="3" s="1"/>
  <c r="K604" i="3"/>
  <c r="N604" i="3" s="1"/>
  <c r="I605" i="3"/>
  <c r="O605" i="3" s="1"/>
  <c r="DR605" i="3"/>
  <c r="BX605" i="3"/>
  <c r="BZ605" i="3" s="1"/>
  <c r="CB605" i="3" s="1"/>
  <c r="AV605" i="3"/>
  <c r="DS605" i="3"/>
  <c r="CU605" i="3"/>
  <c r="CV605" i="3" s="1"/>
  <c r="CX605" i="3" s="1"/>
  <c r="BQ605" i="3"/>
  <c r="DK605" i="3"/>
  <c r="CM605" i="3"/>
  <c r="S605" i="3"/>
  <c r="R605" i="3" l="1"/>
  <c r="DJ605" i="3"/>
  <c r="BP605" i="3"/>
  <c r="BR605" i="3" s="1"/>
  <c r="BT605" i="3" s="1"/>
  <c r="G605" i="3"/>
  <c r="CA605" i="3"/>
  <c r="CC605" i="3" s="1"/>
  <c r="DT605" i="3"/>
  <c r="DQ605" i="3" s="1"/>
  <c r="DV605" i="3" s="1"/>
  <c r="DU605" i="3"/>
  <c r="CW605" i="3"/>
  <c r="CZ605" i="3" s="1"/>
  <c r="CN605" i="3"/>
  <c r="CO605" i="3"/>
  <c r="T605" i="3"/>
  <c r="Q605" i="3" s="1"/>
  <c r="U605" i="3"/>
  <c r="DL605" i="3"/>
  <c r="DM605" i="3"/>
  <c r="CD605" i="3"/>
  <c r="BS605" i="3" l="1"/>
  <c r="CY605" i="3"/>
  <c r="DW605" i="3"/>
  <c r="DX605" i="3"/>
  <c r="V605" i="3"/>
  <c r="DI605" i="3"/>
  <c r="DN605" i="3" s="1"/>
  <c r="BV605" i="3"/>
  <c r="BU605" i="3"/>
  <c r="CK605" i="3"/>
  <c r="CP605" i="3" s="1"/>
  <c r="X605" i="3" l="1"/>
  <c r="AL606" i="3" s="1"/>
  <c r="W605" i="3"/>
  <c r="AQ605" i="3" s="1"/>
  <c r="DO605" i="3"/>
  <c r="DP605" i="3"/>
  <c r="CQ605" i="3"/>
  <c r="L605" i="3" s="1"/>
  <c r="I606" i="3" s="1"/>
  <c r="CR605" i="3"/>
  <c r="M605" i="3" l="1"/>
  <c r="AS606" i="3"/>
  <c r="AR606" i="3"/>
  <c r="AP606" i="3"/>
  <c r="AV606" i="3" s="1"/>
  <c r="K605" i="3"/>
  <c r="AT605" i="3"/>
  <c r="AO606" i="3"/>
  <c r="AU606" i="3" s="1"/>
  <c r="AK606" i="3"/>
  <c r="CT606" i="3" s="1"/>
  <c r="AN605" i="3"/>
  <c r="CU606" i="3"/>
  <c r="DS606" i="3"/>
  <c r="BY606" i="3"/>
  <c r="F606" i="3"/>
  <c r="J606" i="3"/>
  <c r="N605" i="3"/>
  <c r="H605" i="3"/>
  <c r="E606" i="3"/>
  <c r="AM606" i="3" l="1"/>
  <c r="DR606" i="3"/>
  <c r="DU606" i="3" s="1"/>
  <c r="BX606" i="3"/>
  <c r="BZ606" i="3" s="1"/>
  <c r="CB606" i="3" s="1"/>
  <c r="O606" i="3"/>
  <c r="G606" i="3"/>
  <c r="CM606" i="3"/>
  <c r="BQ606" i="3"/>
  <c r="DK606" i="3"/>
  <c r="S606" i="3"/>
  <c r="CW606" i="3"/>
  <c r="CV606" i="3"/>
  <c r="CX606" i="3" s="1"/>
  <c r="CL606" i="3"/>
  <c r="DJ606" i="3"/>
  <c r="BP606" i="3"/>
  <c r="R606" i="3"/>
  <c r="P606" i="3"/>
  <c r="DT606" i="3" l="1"/>
  <c r="DQ606" i="3" s="1"/>
  <c r="DV606" i="3" s="1"/>
  <c r="CA606" i="3"/>
  <c r="CC606" i="3" s="1"/>
  <c r="DL606" i="3"/>
  <c r="DM606" i="3"/>
  <c r="CO606" i="3"/>
  <c r="CN606" i="3"/>
  <c r="CZ606" i="3"/>
  <c r="CY606" i="3"/>
  <c r="T606" i="3"/>
  <c r="Q606" i="3" s="1"/>
  <c r="U606" i="3"/>
  <c r="BR606" i="3"/>
  <c r="BT606" i="3" s="1"/>
  <c r="BS606" i="3"/>
  <c r="CD606" i="3" l="1"/>
  <c r="DW606" i="3"/>
  <c r="DX606" i="3"/>
  <c r="V606" i="3"/>
  <c r="DI606" i="3"/>
  <c r="DN606" i="3" s="1"/>
  <c r="CK606" i="3"/>
  <c r="CP606" i="3" s="1"/>
  <c r="BV606" i="3"/>
  <c r="BU606" i="3"/>
  <c r="X606" i="3" l="1"/>
  <c r="AL607" i="3" s="1"/>
  <c r="W606" i="3"/>
  <c r="AQ606" i="3" s="1"/>
  <c r="DP606" i="3"/>
  <c r="DO606" i="3"/>
  <c r="CQ606" i="3"/>
  <c r="CR606" i="3"/>
  <c r="M606" i="3" s="1"/>
  <c r="AS607" i="3" l="1"/>
  <c r="AR607" i="3"/>
  <c r="AP607" i="3"/>
  <c r="AV607" i="3" s="1"/>
  <c r="L606" i="3"/>
  <c r="H606" i="3" s="1"/>
  <c r="AN606" i="3"/>
  <c r="AO607" i="3"/>
  <c r="AU607" i="3" s="1"/>
  <c r="AK607" i="3"/>
  <c r="BX607" i="3" s="1"/>
  <c r="AT606" i="3"/>
  <c r="F607" i="3"/>
  <c r="J607" i="3"/>
  <c r="DS607" i="3"/>
  <c r="CU607" i="3"/>
  <c r="BY607" i="3"/>
  <c r="E607" i="3" l="1"/>
  <c r="CT607" i="3"/>
  <c r="AM607" i="3"/>
  <c r="K606" i="3"/>
  <c r="N606" i="3" s="1"/>
  <c r="I607" i="3"/>
  <c r="G607" i="3" s="1"/>
  <c r="DR607" i="3"/>
  <c r="DT607" i="3" s="1"/>
  <c r="DQ607" i="3" s="1"/>
  <c r="BZ607" i="3"/>
  <c r="CB607" i="3" s="1"/>
  <c r="CA607" i="3"/>
  <c r="DJ607" i="3"/>
  <c r="CL607" i="3"/>
  <c r="BP607" i="3"/>
  <c r="R607" i="3"/>
  <c r="P607" i="3"/>
  <c r="CW607" i="3"/>
  <c r="CV607" i="3"/>
  <c r="CX607" i="3" s="1"/>
  <c r="DK607" i="3"/>
  <c r="CM607" i="3"/>
  <c r="BQ607" i="3"/>
  <c r="S607" i="3"/>
  <c r="O607" i="3" l="1"/>
  <c r="DU607" i="3"/>
  <c r="DV607" i="3"/>
  <c r="BS607" i="3"/>
  <c r="BR607" i="3"/>
  <c r="BT607" i="3" s="1"/>
  <c r="DL607" i="3"/>
  <c r="DM607" i="3"/>
  <c r="CY607" i="3"/>
  <c r="CZ607" i="3"/>
  <c r="CN607" i="3"/>
  <c r="CO607" i="3"/>
  <c r="U607" i="3"/>
  <c r="T607" i="3"/>
  <c r="Q607" i="3" s="1"/>
  <c r="CD607" i="3"/>
  <c r="CC607" i="3"/>
  <c r="DX607" i="3" l="1"/>
  <c r="DW607" i="3"/>
  <c r="V607" i="3"/>
  <c r="DI607" i="3"/>
  <c r="DN607" i="3" s="1"/>
  <c r="CK607" i="3"/>
  <c r="CP607" i="3" s="1"/>
  <c r="BV607" i="3"/>
  <c r="BU607" i="3"/>
  <c r="W607" i="3" l="1"/>
  <c r="AR608" i="3" s="1"/>
  <c r="X607" i="3"/>
  <c r="AP608" i="3" s="1"/>
  <c r="DP607" i="3"/>
  <c r="DO607" i="3"/>
  <c r="CR607" i="3"/>
  <c r="M607" i="3" s="1"/>
  <c r="CQ607" i="3"/>
  <c r="AK608" i="3"/>
  <c r="AS608" i="3" l="1"/>
  <c r="AQ607" i="3"/>
  <c r="AT607" i="3" s="1"/>
  <c r="L607" i="3"/>
  <c r="E608" i="3" s="1"/>
  <c r="AO608" i="3"/>
  <c r="AU608" i="3" s="1"/>
  <c r="AN607" i="3"/>
  <c r="AL608" i="3"/>
  <c r="CU608" i="3" s="1"/>
  <c r="H607" i="3"/>
  <c r="AV608" i="3"/>
  <c r="J608" i="3"/>
  <c r="F608" i="3"/>
  <c r="BX608" i="3"/>
  <c r="CT608" i="3"/>
  <c r="DR608" i="3"/>
  <c r="AM608" i="3"/>
  <c r="K607" i="3" l="1"/>
  <c r="N607" i="3" s="1"/>
  <c r="I608" i="3"/>
  <c r="G608" i="3" s="1"/>
  <c r="DS608" i="3"/>
  <c r="DT608" i="3" s="1"/>
  <c r="DQ608" i="3" s="1"/>
  <c r="BY608" i="3"/>
  <c r="BZ608" i="3" s="1"/>
  <c r="CB608" i="3" s="1"/>
  <c r="CM608" i="3"/>
  <c r="BQ608" i="3"/>
  <c r="DK608" i="3"/>
  <c r="S608" i="3"/>
  <c r="P608" i="3"/>
  <c r="O608" i="3"/>
  <c r="BP608" i="3"/>
  <c r="CL608" i="3"/>
  <c r="DJ608" i="3"/>
  <c r="R608" i="3"/>
  <c r="CW608" i="3"/>
  <c r="CV608" i="3"/>
  <c r="CX608" i="3" s="1"/>
  <c r="DU608" i="3" l="1"/>
  <c r="CA608" i="3"/>
  <c r="CC608" i="3" s="1"/>
  <c r="DV608" i="3"/>
  <c r="DW608" i="3" s="1"/>
  <c r="BR608" i="3"/>
  <c r="BT608" i="3" s="1"/>
  <c r="BS608" i="3"/>
  <c r="CN608" i="3"/>
  <c r="CO608" i="3"/>
  <c r="DM608" i="3"/>
  <c r="DL608" i="3"/>
  <c r="CZ608" i="3"/>
  <c r="CY608" i="3"/>
  <c r="T608" i="3"/>
  <c r="Q608" i="3" s="1"/>
  <c r="U608" i="3"/>
  <c r="CD608" i="3" l="1"/>
  <c r="DX608" i="3"/>
  <c r="V608" i="3"/>
  <c r="DI608" i="3"/>
  <c r="DN608" i="3" s="1"/>
  <c r="CK608" i="3"/>
  <c r="CP608" i="3" s="1"/>
  <c r="BU608" i="3"/>
  <c r="BV608" i="3"/>
  <c r="X608" i="3" l="1"/>
  <c r="AL609" i="3" s="1"/>
  <c r="W608" i="3"/>
  <c r="DO608" i="3"/>
  <c r="DP608" i="3"/>
  <c r="CR608" i="3"/>
  <c r="CQ608" i="3"/>
  <c r="L608" i="3" s="1"/>
  <c r="I609" i="3" s="1"/>
  <c r="AP609" i="3"/>
  <c r="AS609" i="3" l="1"/>
  <c r="AQ608" i="3"/>
  <c r="AR609" i="3"/>
  <c r="M608" i="3"/>
  <c r="K608" i="3" s="1"/>
  <c r="N608" i="3" s="1"/>
  <c r="AT608" i="3"/>
  <c r="AK609" i="3"/>
  <c r="DR609" i="3" s="1"/>
  <c r="AO609" i="3"/>
  <c r="AU609" i="3" s="1"/>
  <c r="AN608" i="3"/>
  <c r="CU609" i="3"/>
  <c r="DS609" i="3"/>
  <c r="BY609" i="3"/>
  <c r="E609" i="3"/>
  <c r="AV609" i="3"/>
  <c r="F609" i="3"/>
  <c r="J609" i="3"/>
  <c r="P609" i="3" s="1"/>
  <c r="H608" i="3" l="1"/>
  <c r="CT609" i="3"/>
  <c r="BX609" i="3"/>
  <c r="AM609" i="3"/>
  <c r="O609" i="3"/>
  <c r="G609" i="3"/>
  <c r="BP609" i="3"/>
  <c r="DJ609" i="3"/>
  <c r="CL609" i="3"/>
  <c r="R609" i="3"/>
  <c r="DU609" i="3"/>
  <c r="DT609" i="3"/>
  <c r="DQ609" i="3" s="1"/>
  <c r="CA609" i="3"/>
  <c r="BZ609" i="3"/>
  <c r="CB609" i="3" s="1"/>
  <c r="BQ609" i="3"/>
  <c r="CM609" i="3"/>
  <c r="DK609" i="3"/>
  <c r="S609" i="3"/>
  <c r="CV609" i="3"/>
  <c r="CX609" i="3" s="1"/>
  <c r="CW609" i="3"/>
  <c r="DV609" i="3" l="1"/>
  <c r="DX609" i="3" s="1"/>
  <c r="U609" i="3"/>
  <c r="T609" i="3"/>
  <c r="Q609" i="3" s="1"/>
  <c r="CO609" i="3"/>
  <c r="CN609" i="3"/>
  <c r="DL609" i="3"/>
  <c r="DM609" i="3"/>
  <c r="CC609" i="3"/>
  <c r="CD609" i="3"/>
  <c r="BS609" i="3"/>
  <c r="BR609" i="3"/>
  <c r="BT609" i="3" s="1"/>
  <c r="CY609" i="3"/>
  <c r="CZ609" i="3"/>
  <c r="DW609" i="3" l="1"/>
  <c r="V609" i="3"/>
  <c r="DI609" i="3"/>
  <c r="DN609" i="3" s="1"/>
  <c r="CK609" i="3"/>
  <c r="CP609" i="3" s="1"/>
  <c r="BV609" i="3"/>
  <c r="BU609" i="3"/>
  <c r="X609" i="3" l="1"/>
  <c r="W609" i="3"/>
  <c r="DO609" i="3"/>
  <c r="DP609" i="3"/>
  <c r="AL610" i="3"/>
  <c r="CR609" i="3"/>
  <c r="CQ609" i="3"/>
  <c r="M609" i="3" l="1"/>
  <c r="J610" i="3" s="1"/>
  <c r="AP610" i="3"/>
  <c r="AS610" i="3"/>
  <c r="AQ609" i="3"/>
  <c r="AR610" i="3"/>
  <c r="L609" i="3"/>
  <c r="AT609" i="3"/>
  <c r="AK610" i="3"/>
  <c r="BX610" i="3" s="1"/>
  <c r="AO610" i="3"/>
  <c r="AN609" i="3"/>
  <c r="DS610" i="3"/>
  <c r="CU610" i="3"/>
  <c r="BY610" i="3"/>
  <c r="AV610" i="3"/>
  <c r="F610" i="3" l="1"/>
  <c r="DK610" i="3" s="1"/>
  <c r="H609" i="3"/>
  <c r="AM610" i="3"/>
  <c r="CT610" i="3"/>
  <c r="CW610" i="3" s="1"/>
  <c r="K609" i="3"/>
  <c r="N609" i="3" s="1"/>
  <c r="I610" i="3"/>
  <c r="O610" i="3" s="1"/>
  <c r="E610" i="3"/>
  <c r="DJ610" i="3" s="1"/>
  <c r="DR610" i="3"/>
  <c r="DT610" i="3" s="1"/>
  <c r="DQ610" i="3" s="1"/>
  <c r="AU610" i="3"/>
  <c r="P610" i="3"/>
  <c r="CA610" i="3"/>
  <c r="BZ610" i="3"/>
  <c r="CB610" i="3" s="1"/>
  <c r="CV610" i="3" l="1"/>
  <c r="CX610" i="3" s="1"/>
  <c r="CZ610" i="3" s="1"/>
  <c r="BQ610" i="3"/>
  <c r="S610" i="3"/>
  <c r="CM610" i="3"/>
  <c r="DU610" i="3"/>
  <c r="R610" i="3"/>
  <c r="T610" i="3" s="1"/>
  <c r="Q610" i="3" s="1"/>
  <c r="CL610" i="3"/>
  <c r="CO610" i="3" s="1"/>
  <c r="BP610" i="3"/>
  <c r="BS610" i="3" s="1"/>
  <c r="G610" i="3"/>
  <c r="DV610" i="3"/>
  <c r="CY610" i="3"/>
  <c r="CC610" i="3"/>
  <c r="CD610" i="3"/>
  <c r="DL610" i="3"/>
  <c r="DM610" i="3"/>
  <c r="CN610" i="3" l="1"/>
  <c r="U610" i="3"/>
  <c r="BR610" i="3"/>
  <c r="BT610" i="3" s="1"/>
  <c r="BU610" i="3" s="1"/>
  <c r="DX610" i="3"/>
  <c r="DW610" i="3"/>
  <c r="V610" i="3"/>
  <c r="DI610" i="3"/>
  <c r="DN610" i="3" s="1"/>
  <c r="CK610" i="3"/>
  <c r="CP610" i="3" s="1"/>
  <c r="BV610" i="3" l="1"/>
  <c r="W610" i="3"/>
  <c r="AR611" i="3" s="1"/>
  <c r="X610" i="3"/>
  <c r="AS611" i="3" s="1"/>
  <c r="DO610" i="3"/>
  <c r="DP610" i="3"/>
  <c r="CQ610" i="3"/>
  <c r="L610" i="3" s="1"/>
  <c r="I611" i="3" s="1"/>
  <c r="CR610" i="3"/>
  <c r="AO611" i="3"/>
  <c r="M610" i="3" l="1"/>
  <c r="AK611" i="3"/>
  <c r="AQ610" i="3"/>
  <c r="AT610" i="3" s="1"/>
  <c r="K610" i="3"/>
  <c r="N610" i="3" s="1"/>
  <c r="AN610" i="3"/>
  <c r="AP611" i="3"/>
  <c r="AV611" i="3" s="1"/>
  <c r="AL611" i="3"/>
  <c r="BY611" i="3" s="1"/>
  <c r="J611" i="3"/>
  <c r="F611" i="3"/>
  <c r="AU611" i="3"/>
  <c r="H610" i="3"/>
  <c r="E611" i="3"/>
  <c r="BX611" i="3"/>
  <c r="CT611" i="3"/>
  <c r="DR611" i="3"/>
  <c r="AM611" i="3" l="1"/>
  <c r="DS611" i="3"/>
  <c r="DU611" i="3" s="1"/>
  <c r="CU611" i="3"/>
  <c r="CW611" i="3" s="1"/>
  <c r="O611" i="3"/>
  <c r="G611" i="3"/>
  <c r="CV611" i="3"/>
  <c r="CX611" i="3" s="1"/>
  <c r="CA611" i="3"/>
  <c r="BZ611" i="3"/>
  <c r="CB611" i="3" s="1"/>
  <c r="DK611" i="3"/>
  <c r="CM611" i="3"/>
  <c r="BQ611" i="3"/>
  <c r="S611" i="3"/>
  <c r="DJ611" i="3"/>
  <c r="BP611" i="3"/>
  <c r="CL611" i="3"/>
  <c r="R611" i="3"/>
  <c r="P611" i="3"/>
  <c r="DT611" i="3" l="1"/>
  <c r="DQ611" i="3" s="1"/>
  <c r="DV611" i="3" s="1"/>
  <c r="BR611" i="3"/>
  <c r="BT611" i="3" s="1"/>
  <c r="BS611" i="3"/>
  <c r="CZ611" i="3"/>
  <c r="CY611" i="3"/>
  <c r="U611" i="3"/>
  <c r="T611" i="3"/>
  <c r="Q611" i="3" s="1"/>
  <c r="DM611" i="3"/>
  <c r="DL611" i="3"/>
  <c r="CO611" i="3"/>
  <c r="CN611" i="3"/>
  <c r="CD611" i="3"/>
  <c r="CC611" i="3"/>
  <c r="DX611" i="3" l="1"/>
  <c r="DW611" i="3"/>
  <c r="V611" i="3"/>
  <c r="DI611" i="3"/>
  <c r="DN611" i="3" s="1"/>
  <c r="CK611" i="3"/>
  <c r="CP611" i="3" s="1"/>
  <c r="BU611" i="3"/>
  <c r="BV611" i="3"/>
  <c r="W611" i="3" l="1"/>
  <c r="AR612" i="3" s="1"/>
  <c r="X611" i="3"/>
  <c r="AS612" i="3" s="1"/>
  <c r="DP611" i="3"/>
  <c r="DO611" i="3"/>
  <c r="CR611" i="3"/>
  <c r="CQ611" i="3"/>
  <c r="AK612" i="3"/>
  <c r="AO612" i="3" l="1"/>
  <c r="AQ611" i="3"/>
  <c r="AT611" i="3" s="1"/>
  <c r="M611" i="3"/>
  <c r="F612" i="3" s="1"/>
  <c r="L611" i="3"/>
  <c r="AN611" i="3"/>
  <c r="AL612" i="3"/>
  <c r="DS612" i="3" s="1"/>
  <c r="AP612" i="3"/>
  <c r="AM612" i="3" s="1"/>
  <c r="DR612" i="3"/>
  <c r="BX612" i="3"/>
  <c r="CT612" i="3"/>
  <c r="AU612" i="3"/>
  <c r="H611" i="3" l="1"/>
  <c r="E612" i="3"/>
  <c r="R612" i="3" s="1"/>
  <c r="J612" i="3"/>
  <c r="P612" i="3" s="1"/>
  <c r="K611" i="3"/>
  <c r="N611" i="3" s="1"/>
  <c r="I612" i="3"/>
  <c r="G612" i="3" s="1"/>
  <c r="CU612" i="3"/>
  <c r="CW612" i="3" s="1"/>
  <c r="BY612" i="3"/>
  <c r="CA612" i="3" s="1"/>
  <c r="AV612" i="3"/>
  <c r="BQ612" i="3"/>
  <c r="CM612" i="3"/>
  <c r="DK612" i="3"/>
  <c r="S612" i="3"/>
  <c r="T612" i="3" s="1"/>
  <c r="Q612" i="3" s="1"/>
  <c r="DU612" i="3"/>
  <c r="DT612" i="3"/>
  <c r="DQ612" i="3" s="1"/>
  <c r="O612" i="3"/>
  <c r="CL612" i="3"/>
  <c r="BP612" i="3"/>
  <c r="DJ612" i="3"/>
  <c r="CV612" i="3" l="1"/>
  <c r="CX612" i="3" s="1"/>
  <c r="BZ612" i="3"/>
  <c r="DV612" i="3"/>
  <c r="V612" i="3"/>
  <c r="U612" i="3"/>
  <c r="CZ612" i="3"/>
  <c r="CY612" i="3"/>
  <c r="DL612" i="3"/>
  <c r="DM612" i="3"/>
  <c r="CO612" i="3"/>
  <c r="CN612" i="3"/>
  <c r="BR612" i="3"/>
  <c r="BT612" i="3" s="1"/>
  <c r="BS612" i="3"/>
  <c r="CB612" i="3" l="1"/>
  <c r="CD612" i="3" s="1"/>
  <c r="DX612" i="3"/>
  <c r="DW612" i="3"/>
  <c r="W612" i="3"/>
  <c r="DI612" i="3"/>
  <c r="X612" i="3"/>
  <c r="CK612" i="3"/>
  <c r="CP612" i="3" s="1"/>
  <c r="BU612" i="3"/>
  <c r="BV612" i="3"/>
  <c r="CC612" i="3" l="1"/>
  <c r="AS613" i="3"/>
  <c r="AR613" i="3"/>
  <c r="AP613" i="3"/>
  <c r="AQ612" i="3"/>
  <c r="DN612" i="3"/>
  <c r="DO612" i="3" s="1"/>
  <c r="CQ612" i="3"/>
  <c r="CR612" i="3"/>
  <c r="AL613" i="3"/>
  <c r="L612" i="3" l="1"/>
  <c r="I613" i="3" s="1"/>
  <c r="AO613" i="3"/>
  <c r="AK613" i="3"/>
  <c r="BX613" i="3" s="1"/>
  <c r="AN612" i="3"/>
  <c r="AT612" i="3"/>
  <c r="DP612" i="3"/>
  <c r="AV613" i="3"/>
  <c r="BY613" i="3"/>
  <c r="CU613" i="3"/>
  <c r="DS613" i="3"/>
  <c r="AU613" i="3"/>
  <c r="AM613" i="3"/>
  <c r="M612" i="3" l="1"/>
  <c r="K612" i="3" s="1"/>
  <c r="N612" i="3" s="1"/>
  <c r="CT613" i="3"/>
  <c r="CV613" i="3" s="1"/>
  <c r="CX613" i="3" s="1"/>
  <c r="DR613" i="3"/>
  <c r="DU613" i="3" s="1"/>
  <c r="J613" i="3"/>
  <c r="P613" i="3" s="1"/>
  <c r="E613" i="3"/>
  <c r="CL613" i="3" s="1"/>
  <c r="CA613" i="3"/>
  <c r="BZ613" i="3"/>
  <c r="CB613" i="3" s="1"/>
  <c r="F613" i="3" l="1"/>
  <c r="H612" i="3"/>
  <c r="G613" i="3"/>
  <c r="CW613" i="3"/>
  <c r="CZ613" i="3" s="1"/>
  <c r="DT613" i="3"/>
  <c r="DQ613" i="3" s="1"/>
  <c r="DV613" i="3" s="1"/>
  <c r="O613" i="3"/>
  <c r="CD613" i="3"/>
  <c r="DJ613" i="3"/>
  <c r="R613" i="3"/>
  <c r="BP613" i="3"/>
  <c r="CC613" i="3"/>
  <c r="CY613" i="3" l="1"/>
  <c r="CM613" i="3"/>
  <c r="BQ613" i="3"/>
  <c r="BS613" i="3" s="1"/>
  <c r="DK613" i="3"/>
  <c r="DL613" i="3" s="1"/>
  <c r="DI613" i="3" s="1"/>
  <c r="DN613" i="3" s="1"/>
  <c r="S613" i="3"/>
  <c r="T613" i="3" s="1"/>
  <c r="Q613" i="3" s="1"/>
  <c r="DW613" i="3"/>
  <c r="DX613" i="3"/>
  <c r="V613" i="3" l="1"/>
  <c r="DM613" i="3"/>
  <c r="CN613" i="3"/>
  <c r="CK613" i="3" s="1"/>
  <c r="CP613" i="3" s="1"/>
  <c r="CO613" i="3"/>
  <c r="U613" i="3"/>
  <c r="BR613" i="3"/>
  <c r="BT613" i="3" s="1"/>
  <c r="DP613" i="3"/>
  <c r="DO613" i="3"/>
  <c r="X613" i="3" l="1"/>
  <c r="AP614" i="3" s="1"/>
  <c r="AV614" i="3" s="1"/>
  <c r="W613" i="3"/>
  <c r="CQ613" i="3"/>
  <c r="BV613" i="3"/>
  <c r="BU613" i="3"/>
  <c r="CR613" i="3"/>
  <c r="AK614" i="3"/>
  <c r="CT614" i="3" s="1"/>
  <c r="AL614" i="3"/>
  <c r="BY614" i="3" s="1"/>
  <c r="AO614" i="3"/>
  <c r="AM614" i="3" s="1"/>
  <c r="AN613" i="3"/>
  <c r="L613" i="3" l="1"/>
  <c r="I614" i="3" s="1"/>
  <c r="AS614" i="3"/>
  <c r="AQ613" i="3"/>
  <c r="AT613" i="3" s="1"/>
  <c r="AR614" i="3"/>
  <c r="DR614" i="3"/>
  <c r="E614" i="3"/>
  <c r="CL614" i="3" s="1"/>
  <c r="M613" i="3"/>
  <c r="BX614" i="3"/>
  <c r="CA614" i="3" s="1"/>
  <c r="CU614" i="3"/>
  <c r="CW614" i="3" s="1"/>
  <c r="DS614" i="3"/>
  <c r="AU614" i="3"/>
  <c r="O614" i="3"/>
  <c r="DT614" i="3" l="1"/>
  <c r="DQ614" i="3" s="1"/>
  <c r="DJ614" i="3"/>
  <c r="BZ614" i="3"/>
  <c r="R614" i="3"/>
  <c r="BP614" i="3"/>
  <c r="J614" i="3"/>
  <c r="F614" i="3"/>
  <c r="H613" i="3"/>
  <c r="CV614" i="3"/>
  <c r="CX614" i="3" s="1"/>
  <c r="CZ614" i="3" s="1"/>
  <c r="K613" i="3"/>
  <c r="N613" i="3" s="1"/>
  <c r="DU614" i="3"/>
  <c r="DV614" i="3"/>
  <c r="CB614" i="3" l="1"/>
  <c r="CC614" i="3" s="1"/>
  <c r="CY614" i="3"/>
  <c r="DK614" i="3"/>
  <c r="S614" i="3"/>
  <c r="CM614" i="3"/>
  <c r="BQ614" i="3"/>
  <c r="P614" i="3"/>
  <c r="G614" i="3"/>
  <c r="DW614" i="3"/>
  <c r="DX614" i="3"/>
  <c r="CD614" i="3" l="1"/>
  <c r="BS614" i="3"/>
  <c r="BR614" i="3"/>
  <c r="BT614" i="3" s="1"/>
  <c r="DM614" i="3"/>
  <c r="DL614" i="3"/>
  <c r="DI614" i="3" s="1"/>
  <c r="DN614" i="3" s="1"/>
  <c r="DP614" i="3" s="1"/>
  <c r="CO614" i="3"/>
  <c r="CN614" i="3"/>
  <c r="CK614" i="3" s="1"/>
  <c r="CP614" i="3" s="1"/>
  <c r="CR614" i="3" s="1"/>
  <c r="U614" i="3"/>
  <c r="T614" i="3"/>
  <c r="Q614" i="3" s="1"/>
  <c r="V614" i="3" l="1"/>
  <c r="AO615" i="3"/>
  <c r="AU615" i="3" s="1"/>
  <c r="CQ614" i="3"/>
  <c r="BV614" i="3"/>
  <c r="M614" i="3" s="1"/>
  <c r="BU614" i="3"/>
  <c r="DO614" i="3"/>
  <c r="AK615" i="3"/>
  <c r="CT615" i="3" s="1"/>
  <c r="L614" i="3" l="1"/>
  <c r="W614" i="3"/>
  <c r="AR615" i="3" s="1"/>
  <c r="X614" i="3"/>
  <c r="AS615" i="3" s="1"/>
  <c r="AN614" i="3"/>
  <c r="AQ614" i="3"/>
  <c r="AT614" i="3" s="1"/>
  <c r="I615" i="3"/>
  <c r="O615" i="3" s="1"/>
  <c r="E615" i="3"/>
  <c r="DJ615" i="3" s="1"/>
  <c r="K614" i="3"/>
  <c r="N614" i="3" s="1"/>
  <c r="H614" i="3"/>
  <c r="AL615" i="3"/>
  <c r="DS615" i="3" s="1"/>
  <c r="AP615" i="3"/>
  <c r="AV615" i="3" s="1"/>
  <c r="BX615" i="3"/>
  <c r="DR615" i="3"/>
  <c r="F615" i="3"/>
  <c r="BQ615" i="3" s="1"/>
  <c r="J615" i="3"/>
  <c r="P615" i="3" s="1"/>
  <c r="R615" i="3" l="1"/>
  <c r="CL615" i="3"/>
  <c r="BP615" i="3"/>
  <c r="CU615" i="3"/>
  <c r="CW615" i="3" s="1"/>
  <c r="BY615" i="3"/>
  <c r="CA615" i="3" s="1"/>
  <c r="AM615" i="3"/>
  <c r="DT615" i="3"/>
  <c r="DQ615" i="3" s="1"/>
  <c r="DV615" i="3" s="1"/>
  <c r="BZ615" i="3"/>
  <c r="CB615" i="3" s="1"/>
  <c r="S615" i="3"/>
  <c r="T615" i="3" s="1"/>
  <c r="Q615" i="3" s="1"/>
  <c r="DU615" i="3"/>
  <c r="CM615" i="3"/>
  <c r="CO615" i="3" s="1"/>
  <c r="DK615" i="3"/>
  <c r="DM615" i="3" s="1"/>
  <c r="G615" i="3"/>
  <c r="CV615" i="3"/>
  <c r="CX615" i="3" s="1"/>
  <c r="CY615" i="3" s="1"/>
  <c r="BR615" i="3"/>
  <c r="BT615" i="3" s="1"/>
  <c r="BS615" i="3"/>
  <c r="DL615" i="3" l="1"/>
  <c r="CC615" i="3"/>
  <c r="U615" i="3"/>
  <c r="CN615" i="3"/>
  <c r="CK615" i="3" s="1"/>
  <c r="CP615" i="3" s="1"/>
  <c r="DX615" i="3"/>
  <c r="CD615" i="3"/>
  <c r="CZ615" i="3"/>
  <c r="DW615" i="3"/>
  <c r="V615" i="3"/>
  <c r="DI615" i="3"/>
  <c r="DN615" i="3" s="1"/>
  <c r="BU615" i="3"/>
  <c r="BV615" i="3"/>
  <c r="X615" i="3" l="1"/>
  <c r="AL616" i="3" s="1"/>
  <c r="W615" i="3"/>
  <c r="AQ615" i="3" s="1"/>
  <c r="DP615" i="3"/>
  <c r="DO615" i="3"/>
  <c r="CQ615" i="3"/>
  <c r="CR615" i="3"/>
  <c r="M615" i="3" s="1"/>
  <c r="AS616" i="3" l="1"/>
  <c r="AR616" i="3"/>
  <c r="L615" i="3"/>
  <c r="H615" i="3" s="1"/>
  <c r="AP616" i="3"/>
  <c r="AV616" i="3" s="1"/>
  <c r="AN615" i="3"/>
  <c r="AT615" i="3"/>
  <c r="AO616" i="3"/>
  <c r="AM616" i="3" s="1"/>
  <c r="AK616" i="3"/>
  <c r="BX616" i="3" s="1"/>
  <c r="F616" i="3"/>
  <c r="J616" i="3"/>
  <c r="CU616" i="3"/>
  <c r="DS616" i="3"/>
  <c r="BY616" i="3"/>
  <c r="E616" i="3" l="1"/>
  <c r="K615" i="3"/>
  <c r="N615" i="3" s="1"/>
  <c r="I616" i="3"/>
  <c r="O616" i="3" s="1"/>
  <c r="DR616" i="3"/>
  <c r="DU616" i="3" s="1"/>
  <c r="AU616" i="3"/>
  <c r="CT616" i="3"/>
  <c r="CW616" i="3" s="1"/>
  <c r="BZ616" i="3"/>
  <c r="CB616" i="3" s="1"/>
  <c r="DT616" i="3"/>
  <c r="DQ616" i="3" s="1"/>
  <c r="CL616" i="3"/>
  <c r="DJ616" i="3"/>
  <c r="BP616" i="3"/>
  <c r="R616" i="3"/>
  <c r="CA616" i="3"/>
  <c r="P616" i="3"/>
  <c r="CM616" i="3"/>
  <c r="BQ616" i="3"/>
  <c r="DK616" i="3"/>
  <c r="S616" i="3"/>
  <c r="CV616" i="3" l="1"/>
  <c r="CX616" i="3" s="1"/>
  <c r="G616" i="3"/>
  <c r="CD616" i="3"/>
  <c r="DV616" i="3"/>
  <c r="CC616" i="3"/>
  <c r="U616" i="3"/>
  <c r="BS616" i="3"/>
  <c r="BR616" i="3"/>
  <c r="BT616" i="3" s="1"/>
  <c r="CO616" i="3"/>
  <c r="CN616" i="3"/>
  <c r="DM616" i="3"/>
  <c r="DL616" i="3"/>
  <c r="CZ616" i="3"/>
  <c r="CY616" i="3"/>
  <c r="T616" i="3"/>
  <c r="Q616" i="3" s="1"/>
  <c r="DW616" i="3" l="1"/>
  <c r="DX616" i="3"/>
  <c r="V616" i="3"/>
  <c r="DI616" i="3"/>
  <c r="DN616" i="3" s="1"/>
  <c r="CK616" i="3"/>
  <c r="CP616" i="3" s="1"/>
  <c r="BU616" i="3"/>
  <c r="BV616" i="3"/>
  <c r="X616" i="3" l="1"/>
  <c r="AL617" i="3" s="1"/>
  <c r="W616" i="3"/>
  <c r="AQ616" i="3" s="1"/>
  <c r="DO616" i="3"/>
  <c r="DP616" i="3"/>
  <c r="CQ616" i="3"/>
  <c r="CR616" i="3"/>
  <c r="M616" i="3" l="1"/>
  <c r="L616" i="3"/>
  <c r="I617" i="3" s="1"/>
  <c r="AS617" i="3"/>
  <c r="AR617" i="3"/>
  <c r="K616" i="3"/>
  <c r="AP617" i="3"/>
  <c r="AV617" i="3" s="1"/>
  <c r="AN616" i="3"/>
  <c r="AT616" i="3"/>
  <c r="AK617" i="3"/>
  <c r="DR617" i="3" s="1"/>
  <c r="AO617" i="3"/>
  <c r="J617" i="3"/>
  <c r="F617" i="3"/>
  <c r="S617" i="3" s="1"/>
  <c r="H616" i="3"/>
  <c r="N616" i="3"/>
  <c r="E617" i="3"/>
  <c r="CU617" i="3"/>
  <c r="BY617" i="3"/>
  <c r="DS617" i="3"/>
  <c r="CT617" i="3" l="1"/>
  <c r="AM617" i="3"/>
  <c r="BX617" i="3"/>
  <c r="CA617" i="3" s="1"/>
  <c r="AU617" i="3"/>
  <c r="DJ617" i="3"/>
  <c r="CL617" i="3"/>
  <c r="BP617" i="3"/>
  <c r="R617" i="3"/>
  <c r="DT617" i="3"/>
  <c r="DQ617" i="3" s="1"/>
  <c r="DU617" i="3"/>
  <c r="CV617" i="3"/>
  <c r="CX617" i="3" s="1"/>
  <c r="CW617" i="3"/>
  <c r="DK617" i="3"/>
  <c r="CM617" i="3"/>
  <c r="BQ617" i="3"/>
  <c r="O617" i="3"/>
  <c r="G617" i="3"/>
  <c r="P617" i="3"/>
  <c r="BZ617" i="3" l="1"/>
  <c r="DV617" i="3"/>
  <c r="CZ617" i="3"/>
  <c r="BS617" i="3"/>
  <c r="BR617" i="3"/>
  <c r="BT617" i="3" s="1"/>
  <c r="CO617" i="3"/>
  <c r="CN617" i="3"/>
  <c r="CY617" i="3"/>
  <c r="DM617" i="3"/>
  <c r="DL617" i="3"/>
  <c r="U617" i="3"/>
  <c r="T617" i="3"/>
  <c r="Q617" i="3" s="1"/>
  <c r="CB617" i="3" l="1"/>
  <c r="CD617" i="3" s="1"/>
  <c r="CC617" i="3"/>
  <c r="DW617" i="3"/>
  <c r="DX617" i="3"/>
  <c r="V617" i="3"/>
  <c r="DI617" i="3"/>
  <c r="DN617" i="3" s="1"/>
  <c r="CK617" i="3"/>
  <c r="CP617" i="3" s="1"/>
  <c r="BV617" i="3"/>
  <c r="BU617" i="3"/>
  <c r="W617" i="3" l="1"/>
  <c r="AR618" i="3" s="1"/>
  <c r="X617" i="3"/>
  <c r="AP618" i="3" s="1"/>
  <c r="DP617" i="3"/>
  <c r="DO617" i="3"/>
  <c r="CR617" i="3"/>
  <c r="M617" i="3" s="1"/>
  <c r="CQ617" i="3"/>
  <c r="AS618" i="3" l="1"/>
  <c r="AQ617" i="3"/>
  <c r="L617" i="3"/>
  <c r="H617" i="3" s="1"/>
  <c r="AK618" i="3"/>
  <c r="CT618" i="3" s="1"/>
  <c r="AO618" i="3"/>
  <c r="AU618" i="3" s="1"/>
  <c r="AL618" i="3"/>
  <c r="CU618" i="3" s="1"/>
  <c r="AN617" i="3"/>
  <c r="AT617" i="3"/>
  <c r="J618" i="3"/>
  <c r="F618" i="3"/>
  <c r="AV618" i="3"/>
  <c r="DR618" i="3" l="1"/>
  <c r="E618" i="3"/>
  <c r="K617" i="3"/>
  <c r="N617" i="3" s="1"/>
  <c r="I618" i="3"/>
  <c r="O618" i="3" s="1"/>
  <c r="BX618" i="3"/>
  <c r="DS618" i="3"/>
  <c r="DT618" i="3" s="1"/>
  <c r="DQ618" i="3" s="1"/>
  <c r="BY618" i="3"/>
  <c r="AM618" i="3"/>
  <c r="CW618" i="3"/>
  <c r="CV618" i="3"/>
  <c r="CX618" i="3" s="1"/>
  <c r="DJ618" i="3"/>
  <c r="BP618" i="3"/>
  <c r="CL618" i="3"/>
  <c r="R618" i="3"/>
  <c r="DK618" i="3"/>
  <c r="CM618" i="3"/>
  <c r="BQ618" i="3"/>
  <c r="S618" i="3"/>
  <c r="P618" i="3"/>
  <c r="G618" i="3" l="1"/>
  <c r="BZ618" i="3"/>
  <c r="CB618" i="3" s="1"/>
  <c r="CA618" i="3"/>
  <c r="DU618" i="3"/>
  <c r="DV618" i="3"/>
  <c r="DL618" i="3"/>
  <c r="DM618" i="3"/>
  <c r="BS618" i="3"/>
  <c r="BR618" i="3"/>
  <c r="BT618" i="3" s="1"/>
  <c r="CO618" i="3"/>
  <c r="CN618" i="3"/>
  <c r="CY618" i="3"/>
  <c r="CZ618" i="3"/>
  <c r="T618" i="3"/>
  <c r="Q618" i="3" s="1"/>
  <c r="U618" i="3"/>
  <c r="CC618" i="3" l="1"/>
  <c r="CD618" i="3"/>
  <c r="DX618" i="3"/>
  <c r="DW618" i="3"/>
  <c r="V618" i="3"/>
  <c r="DI618" i="3"/>
  <c r="DN618" i="3" s="1"/>
  <c r="CK618" i="3"/>
  <c r="CP618" i="3" s="1"/>
  <c r="BU618" i="3"/>
  <c r="BV618" i="3"/>
  <c r="X618" i="3" l="1"/>
  <c r="AP619" i="3" s="1"/>
  <c r="W618" i="3"/>
  <c r="AQ618" i="3" s="1"/>
  <c r="DO618" i="3"/>
  <c r="DP618" i="3"/>
  <c r="CQ618" i="3"/>
  <c r="CR618" i="3"/>
  <c r="AL619" i="3"/>
  <c r="M618" i="3" l="1"/>
  <c r="L618" i="3"/>
  <c r="I619" i="3" s="1"/>
  <c r="AS619" i="3"/>
  <c r="AR619" i="3"/>
  <c r="K618" i="3"/>
  <c r="N618" i="3" s="1"/>
  <c r="AT618" i="3"/>
  <c r="AK619" i="3"/>
  <c r="CT619" i="3" s="1"/>
  <c r="AO619" i="3"/>
  <c r="AM619" i="3" s="1"/>
  <c r="AN618" i="3"/>
  <c r="J619" i="3"/>
  <c r="F619" i="3"/>
  <c r="AV619" i="3"/>
  <c r="H618" i="3"/>
  <c r="E619" i="3"/>
  <c r="CU619" i="3"/>
  <c r="DS619" i="3"/>
  <c r="BY619" i="3"/>
  <c r="DR619" i="3" l="1"/>
  <c r="BX619" i="3"/>
  <c r="AU619" i="3"/>
  <c r="O619" i="3"/>
  <c r="G619" i="3"/>
  <c r="BZ619" i="3"/>
  <c r="CB619" i="3" s="1"/>
  <c r="CA619" i="3"/>
  <c r="BP619" i="3"/>
  <c r="DJ619" i="3"/>
  <c r="CL619" i="3"/>
  <c r="R619" i="3"/>
  <c r="BQ619" i="3"/>
  <c r="DK619" i="3"/>
  <c r="CM619" i="3"/>
  <c r="S619" i="3"/>
  <c r="DU619" i="3"/>
  <c r="DT619" i="3"/>
  <c r="DQ619" i="3" s="1"/>
  <c r="CV619" i="3"/>
  <c r="CX619" i="3" s="1"/>
  <c r="CW619" i="3"/>
  <c r="P619" i="3"/>
  <c r="DV619" i="3" l="1"/>
  <c r="CN619" i="3"/>
  <c r="CO619" i="3"/>
  <c r="DL619" i="3"/>
  <c r="DM619" i="3"/>
  <c r="BR619" i="3"/>
  <c r="BT619" i="3" s="1"/>
  <c r="BS619" i="3"/>
  <c r="CC619" i="3"/>
  <c r="CD619" i="3"/>
  <c r="CZ619" i="3"/>
  <c r="CY619" i="3"/>
  <c r="T619" i="3"/>
  <c r="Q619" i="3" s="1"/>
  <c r="U619" i="3"/>
  <c r="DW619" i="3" l="1"/>
  <c r="DX619" i="3"/>
  <c r="V619" i="3"/>
  <c r="DI619" i="3"/>
  <c r="DN619" i="3" s="1"/>
  <c r="BU619" i="3"/>
  <c r="BV619" i="3"/>
  <c r="CK619" i="3"/>
  <c r="CP619" i="3" s="1"/>
  <c r="X619" i="3" l="1"/>
  <c r="AP620" i="3" s="1"/>
  <c r="W619" i="3"/>
  <c r="AQ619" i="3" s="1"/>
  <c r="DP619" i="3"/>
  <c r="DO619" i="3"/>
  <c r="CQ619" i="3"/>
  <c r="CR619" i="3"/>
  <c r="M619" i="3" s="1"/>
  <c r="AS620" i="3" l="1"/>
  <c r="AR620" i="3"/>
  <c r="L619" i="3"/>
  <c r="AO620" i="3"/>
  <c r="AM620" i="3" s="1"/>
  <c r="AL620" i="3"/>
  <c r="BY620" i="3" s="1"/>
  <c r="AN619" i="3"/>
  <c r="AT619" i="3"/>
  <c r="AK620" i="3"/>
  <c r="CT620" i="3" s="1"/>
  <c r="J620" i="3"/>
  <c r="F620" i="3"/>
  <c r="AV620" i="3"/>
  <c r="E620" i="3"/>
  <c r="AU620" i="3" l="1"/>
  <c r="K619" i="3"/>
  <c r="N619" i="3" s="1"/>
  <c r="I620" i="3"/>
  <c r="G620" i="3" s="1"/>
  <c r="H619" i="3"/>
  <c r="DS620" i="3"/>
  <c r="CU620" i="3"/>
  <c r="CW620" i="3" s="1"/>
  <c r="DR620" i="3"/>
  <c r="DT620" i="3" s="1"/>
  <c r="DQ620" i="3" s="1"/>
  <c r="BX620" i="3"/>
  <c r="CA620" i="3" s="1"/>
  <c r="BQ620" i="3"/>
  <c r="CM620" i="3"/>
  <c r="DK620" i="3"/>
  <c r="S620" i="3"/>
  <c r="CL620" i="3"/>
  <c r="DJ620" i="3"/>
  <c r="BP620" i="3"/>
  <c r="R620" i="3"/>
  <c r="P620" i="3"/>
  <c r="O620" i="3" l="1"/>
  <c r="CV620" i="3"/>
  <c r="CX620" i="3" s="1"/>
  <c r="CZ620" i="3" s="1"/>
  <c r="BZ620" i="3"/>
  <c r="DU620" i="3"/>
  <c r="BS620" i="3"/>
  <c r="DV620" i="3"/>
  <c r="CN620" i="3"/>
  <c r="CK620" i="3" s="1"/>
  <c r="DL620" i="3"/>
  <c r="T620" i="3"/>
  <c r="Q620" i="3" s="1"/>
  <c r="U620" i="3"/>
  <c r="BR620" i="3"/>
  <c r="BT620" i="3" s="1"/>
  <c r="DM620" i="3"/>
  <c r="CO620" i="3"/>
  <c r="CB620" i="3" l="1"/>
  <c r="CD620" i="3" s="1"/>
  <c r="CY620" i="3"/>
  <c r="CC620" i="3"/>
  <c r="DW620" i="3"/>
  <c r="DX620" i="3"/>
  <c r="V620" i="3"/>
  <c r="DI620" i="3"/>
  <c r="DN620" i="3" s="1"/>
  <c r="CP620" i="3"/>
  <c r="CR620" i="3" s="1"/>
  <c r="BV620" i="3"/>
  <c r="BU620" i="3"/>
  <c r="W620" i="3" l="1"/>
  <c r="AR621" i="3" s="1"/>
  <c r="X620" i="3"/>
  <c r="AP621" i="3" s="1"/>
  <c r="AV621" i="3" s="1"/>
  <c r="CQ620" i="3"/>
  <c r="DO620" i="3"/>
  <c r="DP620" i="3"/>
  <c r="M620" i="3" s="1"/>
  <c r="AK621" i="3"/>
  <c r="AO621" i="3"/>
  <c r="AS621" i="3" l="1"/>
  <c r="AQ620" i="3"/>
  <c r="L620" i="3"/>
  <c r="E621" i="3" s="1"/>
  <c r="AL621" i="3"/>
  <c r="BY621" i="3" s="1"/>
  <c r="AT620" i="3"/>
  <c r="AN620" i="3"/>
  <c r="AU621" i="3"/>
  <c r="AM621" i="3"/>
  <c r="DR621" i="3"/>
  <c r="BX621" i="3"/>
  <c r="CT621" i="3"/>
  <c r="J621" i="3"/>
  <c r="F621" i="3"/>
  <c r="DS621" i="3" l="1"/>
  <c r="CU621" i="3"/>
  <c r="CW621" i="3" s="1"/>
  <c r="H620" i="3"/>
  <c r="K620" i="3"/>
  <c r="N620" i="3" s="1"/>
  <c r="I621" i="3"/>
  <c r="G621" i="3" s="1"/>
  <c r="CA621" i="3"/>
  <c r="BZ621" i="3"/>
  <c r="CB621" i="3" s="1"/>
  <c r="DT621" i="3"/>
  <c r="DQ621" i="3" s="1"/>
  <c r="DU621" i="3"/>
  <c r="DJ621" i="3"/>
  <c r="BP621" i="3"/>
  <c r="CL621" i="3"/>
  <c r="R621" i="3"/>
  <c r="O621" i="3"/>
  <c r="P621" i="3"/>
  <c r="DK621" i="3"/>
  <c r="CM621" i="3"/>
  <c r="BQ621" i="3"/>
  <c r="S621" i="3"/>
  <c r="CV621" i="3" l="1"/>
  <c r="CX621" i="3" s="1"/>
  <c r="DV621" i="3"/>
  <c r="CO621" i="3"/>
  <c r="CN621" i="3"/>
  <c r="BR621" i="3"/>
  <c r="BT621" i="3" s="1"/>
  <c r="BS621" i="3"/>
  <c r="CZ621" i="3"/>
  <c r="CY621" i="3"/>
  <c r="DM621" i="3"/>
  <c r="DL621" i="3"/>
  <c r="CD621" i="3"/>
  <c r="CC621" i="3"/>
  <c r="U621" i="3"/>
  <c r="T621" i="3"/>
  <c r="Q621" i="3" s="1"/>
  <c r="DW621" i="3" l="1"/>
  <c r="DX621" i="3"/>
  <c r="V621" i="3"/>
  <c r="DI621" i="3"/>
  <c r="DN621" i="3" s="1"/>
  <c r="BV621" i="3"/>
  <c r="BU621" i="3"/>
  <c r="CK621" i="3"/>
  <c r="CP621" i="3" s="1"/>
  <c r="X621" i="3" l="1"/>
  <c r="AL622" i="3" s="1"/>
  <c r="W621" i="3"/>
  <c r="AQ621" i="3" s="1"/>
  <c r="DO621" i="3"/>
  <c r="DP621" i="3"/>
  <c r="CQ621" i="3"/>
  <c r="CR621" i="3"/>
  <c r="M621" i="3" l="1"/>
  <c r="AS622" i="3"/>
  <c r="AR622" i="3"/>
  <c r="L621" i="3"/>
  <c r="AK622" i="3"/>
  <c r="DR622" i="3" s="1"/>
  <c r="AP622" i="3"/>
  <c r="AV622" i="3" s="1"/>
  <c r="AO622" i="3"/>
  <c r="AU622" i="3" s="1"/>
  <c r="AT621" i="3"/>
  <c r="AN621" i="3"/>
  <c r="BY622" i="3"/>
  <c r="CU622" i="3"/>
  <c r="DS622" i="3"/>
  <c r="E622" i="3"/>
  <c r="H621" i="3" l="1"/>
  <c r="F622" i="3"/>
  <c r="CM622" i="3" s="1"/>
  <c r="J622" i="3"/>
  <c r="AM622" i="3"/>
  <c r="CT622" i="3"/>
  <c r="CV622" i="3" s="1"/>
  <c r="CX622" i="3" s="1"/>
  <c r="BX622" i="3"/>
  <c r="BZ622" i="3" s="1"/>
  <c r="CB622" i="3" s="1"/>
  <c r="K621" i="3"/>
  <c r="N621" i="3" s="1"/>
  <c r="I622" i="3"/>
  <c r="O622" i="3" s="1"/>
  <c r="DT622" i="3"/>
  <c r="DQ622" i="3" s="1"/>
  <c r="DU622" i="3"/>
  <c r="P622" i="3"/>
  <c r="CL622" i="3"/>
  <c r="DJ622" i="3"/>
  <c r="BP622" i="3"/>
  <c r="R622" i="3"/>
  <c r="S622" i="3" l="1"/>
  <c r="DK622" i="3"/>
  <c r="BQ622" i="3"/>
  <c r="BS622" i="3" s="1"/>
  <c r="CW622" i="3"/>
  <c r="CY622" i="3" s="1"/>
  <c r="G622" i="3"/>
  <c r="CA622" i="3"/>
  <c r="CC622" i="3" s="1"/>
  <c r="DV622" i="3"/>
  <c r="CZ622" i="3"/>
  <c r="CN622" i="3"/>
  <c r="CO622" i="3"/>
  <c r="DM622" i="3"/>
  <c r="DL622" i="3"/>
  <c r="U622" i="3"/>
  <c r="T622" i="3"/>
  <c r="Q622" i="3" s="1"/>
  <c r="BR622" i="3" l="1"/>
  <c r="BT622" i="3" s="1"/>
  <c r="CD622" i="3"/>
  <c r="DW622" i="3"/>
  <c r="DX622" i="3"/>
  <c r="V622" i="3"/>
  <c r="DI622" i="3"/>
  <c r="DN622" i="3" s="1"/>
  <c r="BU622" i="3"/>
  <c r="BV622" i="3"/>
  <c r="CK622" i="3"/>
  <c r="CP622" i="3" s="1"/>
  <c r="X622" i="3" l="1"/>
  <c r="AL623" i="3" s="1"/>
  <c r="W622" i="3"/>
  <c r="AQ622" i="3" s="1"/>
  <c r="DP622" i="3"/>
  <c r="DO622" i="3"/>
  <c r="CR622" i="3"/>
  <c r="CQ622" i="3"/>
  <c r="AP623" i="3"/>
  <c r="L622" i="3" l="1"/>
  <c r="I623" i="3" s="1"/>
  <c r="AS623" i="3"/>
  <c r="AR623" i="3"/>
  <c r="M622" i="3"/>
  <c r="J623" i="3" s="1"/>
  <c r="AO623" i="3"/>
  <c r="AM623" i="3" s="1"/>
  <c r="AN622" i="3"/>
  <c r="AT622" i="3"/>
  <c r="AK623" i="3"/>
  <c r="DR623" i="3" s="1"/>
  <c r="DS623" i="3"/>
  <c r="CU623" i="3"/>
  <c r="BY623" i="3"/>
  <c r="AV623" i="3"/>
  <c r="F623" i="3" l="1"/>
  <c r="E623" i="3"/>
  <c r="R623" i="3" s="1"/>
  <c r="H622" i="3"/>
  <c r="K622" i="3"/>
  <c r="N622" i="3" s="1"/>
  <c r="AU623" i="3"/>
  <c r="BX623" i="3"/>
  <c r="CA623" i="3" s="1"/>
  <c r="CT623" i="3"/>
  <c r="CW623" i="3" s="1"/>
  <c r="DT623" i="3"/>
  <c r="DQ623" i="3" s="1"/>
  <c r="DU623" i="3"/>
  <c r="O623" i="3"/>
  <c r="G623" i="3"/>
  <c r="P623" i="3"/>
  <c r="CM623" i="3"/>
  <c r="DK623" i="3"/>
  <c r="BQ623" i="3"/>
  <c r="S623" i="3"/>
  <c r="BP623" i="3" l="1"/>
  <c r="DJ623" i="3"/>
  <c r="CL623" i="3"/>
  <c r="BZ623" i="3"/>
  <c r="CV623" i="3"/>
  <c r="CX623" i="3" s="1"/>
  <c r="CZ623" i="3" s="1"/>
  <c r="DV623" i="3"/>
  <c r="U623" i="3"/>
  <c r="T623" i="3"/>
  <c r="Q623" i="3" s="1"/>
  <c r="BS623" i="3"/>
  <c r="BR623" i="3"/>
  <c r="BT623" i="3" s="1"/>
  <c r="DL623" i="3"/>
  <c r="DM623" i="3"/>
  <c r="CN623" i="3"/>
  <c r="CO623" i="3"/>
  <c r="CB623" i="3" l="1"/>
  <c r="CC623" i="3" s="1"/>
  <c r="CY623" i="3"/>
  <c r="DX623" i="3"/>
  <c r="DW623" i="3"/>
  <c r="V623" i="3"/>
  <c r="DI623" i="3"/>
  <c r="DN623" i="3" s="1"/>
  <c r="BU623" i="3"/>
  <c r="BV623" i="3"/>
  <c r="CK623" i="3"/>
  <c r="CP623" i="3" s="1"/>
  <c r="CD623" i="3" l="1"/>
  <c r="X623" i="3"/>
  <c r="AS624" i="3" s="1"/>
  <c r="W623" i="3"/>
  <c r="AQ623" i="3" s="1"/>
  <c r="DP623" i="3"/>
  <c r="DO623" i="3"/>
  <c r="AL624" i="3"/>
  <c r="AP624" i="3"/>
  <c r="CR623" i="3"/>
  <c r="M623" i="3" s="1"/>
  <c r="CQ623" i="3"/>
  <c r="AR624" i="3" l="1"/>
  <c r="L623" i="3"/>
  <c r="H623" i="3" s="1"/>
  <c r="AK624" i="3"/>
  <c r="BX624" i="3" s="1"/>
  <c r="AO624" i="3"/>
  <c r="AM624" i="3" s="1"/>
  <c r="AN623" i="3"/>
  <c r="AT623" i="3"/>
  <c r="F624" i="3"/>
  <c r="J624" i="3"/>
  <c r="AV624" i="3"/>
  <c r="BY624" i="3"/>
  <c r="CU624" i="3"/>
  <c r="DS624" i="3"/>
  <c r="E624" i="3" l="1"/>
  <c r="DJ624" i="3" s="1"/>
  <c r="K623" i="3"/>
  <c r="N623" i="3" s="1"/>
  <c r="I624" i="3"/>
  <c r="G624" i="3" s="1"/>
  <c r="CT624" i="3"/>
  <c r="CV624" i="3" s="1"/>
  <c r="CX624" i="3" s="1"/>
  <c r="DR624" i="3"/>
  <c r="DT624" i="3" s="1"/>
  <c r="DQ624" i="3" s="1"/>
  <c r="AU624" i="3"/>
  <c r="DU624" i="3"/>
  <c r="CA624" i="3"/>
  <c r="BZ624" i="3"/>
  <c r="CB624" i="3" s="1"/>
  <c r="CL624" i="3"/>
  <c r="R624" i="3"/>
  <c r="P624" i="3"/>
  <c r="O624" i="3"/>
  <c r="CM624" i="3"/>
  <c r="BQ624" i="3"/>
  <c r="DK624" i="3"/>
  <c r="S624" i="3"/>
  <c r="BP624" i="3" l="1"/>
  <c r="CW624" i="3"/>
  <c r="CY624" i="3" s="1"/>
  <c r="DV624" i="3"/>
  <c r="T624" i="3"/>
  <c r="Q624" i="3" s="1"/>
  <c r="U624" i="3"/>
  <c r="DM624" i="3"/>
  <c r="DL624" i="3"/>
  <c r="CO624" i="3"/>
  <c r="CN624" i="3"/>
  <c r="BS624" i="3"/>
  <c r="BR624" i="3"/>
  <c r="BT624" i="3" s="1"/>
  <c r="CD624" i="3"/>
  <c r="CC624" i="3"/>
  <c r="CZ624" i="3" l="1"/>
  <c r="DX624" i="3"/>
  <c r="DW624" i="3"/>
  <c r="V624" i="3"/>
  <c r="DI624" i="3"/>
  <c r="DN624" i="3" s="1"/>
  <c r="CK624" i="3"/>
  <c r="CP624" i="3" s="1"/>
  <c r="BU624" i="3"/>
  <c r="BV624" i="3"/>
  <c r="W624" i="3" l="1"/>
  <c r="AR625" i="3" s="1"/>
  <c r="X624" i="3"/>
  <c r="AP625" i="3" s="1"/>
  <c r="AV625" i="3" s="1"/>
  <c r="DP624" i="3"/>
  <c r="DO624" i="3"/>
  <c r="CR624" i="3"/>
  <c r="M624" i="3" s="1"/>
  <c r="CQ624" i="3"/>
  <c r="AS625" i="3" l="1"/>
  <c r="AQ624" i="3"/>
  <c r="AT624" i="3" s="1"/>
  <c r="L624" i="3"/>
  <c r="AO625" i="3"/>
  <c r="AU625" i="3" s="1"/>
  <c r="AK625" i="3"/>
  <c r="CT625" i="3" s="1"/>
  <c r="AN624" i="3"/>
  <c r="AL625" i="3"/>
  <c r="J625" i="3"/>
  <c r="F625" i="3"/>
  <c r="K624" i="3" l="1"/>
  <c r="N624" i="3" s="1"/>
  <c r="I625" i="3"/>
  <c r="BX625" i="3"/>
  <c r="AM625" i="3"/>
  <c r="E625" i="3"/>
  <c r="CL625" i="3" s="1"/>
  <c r="G625" i="3"/>
  <c r="DR625" i="3"/>
  <c r="H624" i="3"/>
  <c r="BY625" i="3"/>
  <c r="CU625" i="3"/>
  <c r="CV625" i="3" s="1"/>
  <c r="CX625" i="3" s="1"/>
  <c r="DS625" i="3"/>
  <c r="DK625" i="3"/>
  <c r="BQ625" i="3"/>
  <c r="CM625" i="3"/>
  <c r="S625" i="3"/>
  <c r="P625" i="3"/>
  <c r="CA625" i="3" l="1"/>
  <c r="O625" i="3"/>
  <c r="DT625" i="3"/>
  <c r="DQ625" i="3" s="1"/>
  <c r="DV625" i="3" s="1"/>
  <c r="BP625" i="3"/>
  <c r="BS625" i="3" s="1"/>
  <c r="DJ625" i="3"/>
  <c r="DL625" i="3" s="1"/>
  <c r="R625" i="3"/>
  <c r="U625" i="3" s="1"/>
  <c r="BZ625" i="3"/>
  <c r="CB625" i="3" s="1"/>
  <c r="DU625" i="3"/>
  <c r="CW625" i="3"/>
  <c r="CY625" i="3" s="1"/>
  <c r="CO625" i="3"/>
  <c r="CN625" i="3"/>
  <c r="BR625" i="3" l="1"/>
  <c r="BT625" i="3" s="1"/>
  <c r="BU625" i="3" s="1"/>
  <c r="T625" i="3"/>
  <c r="Q625" i="3" s="1"/>
  <c r="DM625" i="3"/>
  <c r="DW625" i="3"/>
  <c r="CZ625" i="3"/>
  <c r="CD625" i="3"/>
  <c r="CC625" i="3"/>
  <c r="DX625" i="3"/>
  <c r="DI625" i="3"/>
  <c r="DN625" i="3" s="1"/>
  <c r="CK625" i="3"/>
  <c r="CP625" i="3" s="1"/>
  <c r="BV625" i="3" l="1"/>
  <c r="V625" i="3"/>
  <c r="DP625" i="3"/>
  <c r="DO625" i="3"/>
  <c r="CR625" i="3"/>
  <c r="CQ625" i="3"/>
  <c r="L625" i="3" l="1"/>
  <c r="I626" i="3" s="1"/>
  <c r="M625" i="3"/>
  <c r="H625" i="3" s="1"/>
  <c r="W625" i="3"/>
  <c r="AQ625" i="3" s="1"/>
  <c r="X625" i="3"/>
  <c r="AP626" i="3" s="1"/>
  <c r="AV626" i="3" s="1"/>
  <c r="AR626" i="3"/>
  <c r="K625" i="3"/>
  <c r="N625" i="3" s="1"/>
  <c r="AL626" i="3"/>
  <c r="BY626" i="3" s="1"/>
  <c r="AT625" i="3"/>
  <c r="AK626" i="3"/>
  <c r="CT626" i="3" s="1"/>
  <c r="AN625" i="3"/>
  <c r="AO626" i="3"/>
  <c r="E626" i="3"/>
  <c r="F626" i="3"/>
  <c r="J626" i="3"/>
  <c r="AM626" i="3" l="1"/>
  <c r="AS626" i="3"/>
  <c r="DS626" i="3"/>
  <c r="CU626" i="3"/>
  <c r="CV626" i="3" s="1"/>
  <c r="CX626" i="3" s="1"/>
  <c r="BX626" i="3"/>
  <c r="BZ626" i="3" s="1"/>
  <c r="CB626" i="3" s="1"/>
  <c r="DR626" i="3"/>
  <c r="AU626" i="3"/>
  <c r="BP626" i="3"/>
  <c r="CL626" i="3"/>
  <c r="DJ626" i="3"/>
  <c r="R626" i="3"/>
  <c r="P626" i="3"/>
  <c r="DK626" i="3"/>
  <c r="CM626" i="3"/>
  <c r="BQ626" i="3"/>
  <c r="S626" i="3"/>
  <c r="O626" i="3"/>
  <c r="G626" i="3"/>
  <c r="DT626" i="3" l="1"/>
  <c r="DQ626" i="3" s="1"/>
  <c r="CA626" i="3"/>
  <c r="CC626" i="3" s="1"/>
  <c r="CW626" i="3"/>
  <c r="CY626" i="3" s="1"/>
  <c r="DU626" i="3"/>
  <c r="DV626" i="3"/>
  <c r="T626" i="3"/>
  <c r="Q626" i="3" s="1"/>
  <c r="U626" i="3"/>
  <c r="DL626" i="3"/>
  <c r="DM626" i="3"/>
  <c r="CO626" i="3"/>
  <c r="CN626" i="3"/>
  <c r="BS626" i="3"/>
  <c r="BR626" i="3"/>
  <c r="BT626" i="3" s="1"/>
  <c r="CD626" i="3" l="1"/>
  <c r="CZ626" i="3"/>
  <c r="DW626" i="3"/>
  <c r="DX626" i="3"/>
  <c r="V626" i="3"/>
  <c r="DI626" i="3"/>
  <c r="DN626" i="3" s="1"/>
  <c r="CK626" i="3"/>
  <c r="CP626" i="3" s="1"/>
  <c r="BU626" i="3"/>
  <c r="BV626" i="3"/>
  <c r="X626" i="3" l="1"/>
  <c r="AL627" i="3" s="1"/>
  <c r="W626" i="3"/>
  <c r="DO626" i="3"/>
  <c r="DP626" i="3"/>
  <c r="CR626" i="3"/>
  <c r="CQ626" i="3"/>
  <c r="L626" i="3" s="1"/>
  <c r="I627" i="3" s="1"/>
  <c r="M626" i="3" l="1"/>
  <c r="AS627" i="3"/>
  <c r="AQ626" i="3"/>
  <c r="AR627" i="3"/>
  <c r="K626" i="3"/>
  <c r="N626" i="3" s="1"/>
  <c r="AK627" i="3"/>
  <c r="DR627" i="3" s="1"/>
  <c r="AP627" i="3"/>
  <c r="AV627" i="3" s="1"/>
  <c r="AT626" i="3"/>
  <c r="AO627" i="3"/>
  <c r="AN626" i="3"/>
  <c r="H626" i="3"/>
  <c r="E627" i="3"/>
  <c r="DS627" i="3"/>
  <c r="BY627" i="3"/>
  <c r="CU627" i="3"/>
  <c r="CT627" i="3"/>
  <c r="J627" i="3"/>
  <c r="F627" i="3"/>
  <c r="AM627" i="3" l="1"/>
  <c r="BX627" i="3"/>
  <c r="BZ627" i="3" s="1"/>
  <c r="CB627" i="3" s="1"/>
  <c r="AU627" i="3"/>
  <c r="DJ627" i="3"/>
  <c r="BP627" i="3"/>
  <c r="CL627" i="3"/>
  <c r="R627" i="3"/>
  <c r="DK627" i="3"/>
  <c r="BQ627" i="3"/>
  <c r="CM627" i="3"/>
  <c r="S627" i="3"/>
  <c r="DU627" i="3"/>
  <c r="DT627" i="3"/>
  <c r="DQ627" i="3" s="1"/>
  <c r="O627" i="3"/>
  <c r="G627" i="3"/>
  <c r="P627" i="3"/>
  <c r="CW627" i="3"/>
  <c r="CV627" i="3"/>
  <c r="CX627" i="3" s="1"/>
  <c r="CA627" i="3" l="1"/>
  <c r="DV627" i="3"/>
  <c r="T627" i="3"/>
  <c r="Q627" i="3" s="1"/>
  <c r="U627" i="3"/>
  <c r="CY627" i="3"/>
  <c r="CZ627" i="3"/>
  <c r="CO627" i="3"/>
  <c r="CN627" i="3"/>
  <c r="CC627" i="3"/>
  <c r="CD627" i="3"/>
  <c r="BR627" i="3"/>
  <c r="BT627" i="3" s="1"/>
  <c r="BS627" i="3"/>
  <c r="DL627" i="3"/>
  <c r="DM627" i="3"/>
  <c r="DX627" i="3" l="1"/>
  <c r="DW627" i="3"/>
  <c r="V627" i="3"/>
  <c r="DI627" i="3"/>
  <c r="DN627" i="3" s="1"/>
  <c r="CK627" i="3"/>
  <c r="CP627" i="3" s="1"/>
  <c r="BV627" i="3"/>
  <c r="BU627" i="3"/>
  <c r="W627" i="3" l="1"/>
  <c r="AR628" i="3" s="1"/>
  <c r="X627" i="3"/>
  <c r="AS628" i="3" s="1"/>
  <c r="DO627" i="3"/>
  <c r="DP627" i="3"/>
  <c r="CQ627" i="3"/>
  <c r="CR627" i="3"/>
  <c r="M627" i="3" s="1"/>
  <c r="AO628" i="3"/>
  <c r="L627" i="3" l="1"/>
  <c r="I628" i="3" s="1"/>
  <c r="AK628" i="3"/>
  <c r="CT628" i="3" s="1"/>
  <c r="AQ627" i="3"/>
  <c r="AT627" i="3" s="1"/>
  <c r="K627" i="3"/>
  <c r="N627" i="3" s="1"/>
  <c r="AP628" i="3"/>
  <c r="AV628" i="3" s="1"/>
  <c r="AL628" i="3"/>
  <c r="BY628" i="3" s="1"/>
  <c r="AN627" i="3"/>
  <c r="H627" i="3"/>
  <c r="F628" i="3"/>
  <c r="J628" i="3"/>
  <c r="E628" i="3"/>
  <c r="AU628" i="3"/>
  <c r="BX628" i="3" l="1"/>
  <c r="BZ628" i="3" s="1"/>
  <c r="CB628" i="3" s="1"/>
  <c r="DR628" i="3"/>
  <c r="AM628" i="3"/>
  <c r="DS628" i="3"/>
  <c r="CU628" i="3"/>
  <c r="CV628" i="3" s="1"/>
  <c r="CX628" i="3" s="1"/>
  <c r="BP628" i="3"/>
  <c r="CL628" i="3"/>
  <c r="DJ628" i="3"/>
  <c r="R628" i="3"/>
  <c r="O628" i="3"/>
  <c r="G628" i="3"/>
  <c r="P628" i="3"/>
  <c r="CM628" i="3"/>
  <c r="BQ628" i="3"/>
  <c r="DK628" i="3"/>
  <c r="S628" i="3"/>
  <c r="CA628" i="3"/>
  <c r="BS628" i="3" l="1"/>
  <c r="CW628" i="3"/>
  <c r="CZ628" i="3" s="1"/>
  <c r="DT628" i="3"/>
  <c r="DQ628" i="3" s="1"/>
  <c r="DV628" i="3" s="1"/>
  <c r="DU628" i="3"/>
  <c r="DL628" i="3"/>
  <c r="DI628" i="3" s="1"/>
  <c r="DN628" i="3" s="1"/>
  <c r="T628" i="3"/>
  <c r="Q628" i="3" s="1"/>
  <c r="U628" i="3"/>
  <c r="CC628" i="3"/>
  <c r="CD628" i="3"/>
  <c r="DM628" i="3"/>
  <c r="CN628" i="3"/>
  <c r="CO628" i="3"/>
  <c r="BR628" i="3"/>
  <c r="BT628" i="3" s="1"/>
  <c r="CY628" i="3" l="1"/>
  <c r="DW628" i="3"/>
  <c r="DX628" i="3"/>
  <c r="V628" i="3"/>
  <c r="DP628" i="3"/>
  <c r="BU628" i="3"/>
  <c r="BV628" i="3"/>
  <c r="CK628" i="3"/>
  <c r="CP628" i="3" s="1"/>
  <c r="DO628" i="3"/>
  <c r="W628" i="3" l="1"/>
  <c r="AR629" i="3" s="1"/>
  <c r="X628" i="3"/>
  <c r="AL629" i="3" s="1"/>
  <c r="CQ628" i="3"/>
  <c r="L628" i="3" s="1"/>
  <c r="I629" i="3" s="1"/>
  <c r="CR628" i="3"/>
  <c r="M628" i="3" s="1"/>
  <c r="AS629" i="3" l="1"/>
  <c r="AQ628" i="3"/>
  <c r="K628" i="3"/>
  <c r="AO629" i="3"/>
  <c r="AU629" i="3" s="1"/>
  <c r="AK629" i="3"/>
  <c r="BX629" i="3" s="1"/>
  <c r="AN628" i="3"/>
  <c r="AT628" i="3"/>
  <c r="AP629" i="3"/>
  <c r="AM629" i="3" s="1"/>
  <c r="DS629" i="3"/>
  <c r="CU629" i="3"/>
  <c r="BY629" i="3"/>
  <c r="J629" i="3"/>
  <c r="F629" i="3"/>
  <c r="H628" i="3"/>
  <c r="N628" i="3"/>
  <c r="E629" i="3"/>
  <c r="DR629" i="3" l="1"/>
  <c r="DU629" i="3" s="1"/>
  <c r="CT629" i="3"/>
  <c r="CW629" i="3" s="1"/>
  <c r="AV629" i="3"/>
  <c r="CA629" i="3"/>
  <c r="CM629" i="3"/>
  <c r="DK629" i="3"/>
  <c r="BQ629" i="3"/>
  <c r="S629" i="3"/>
  <c r="P629" i="3"/>
  <c r="O629" i="3"/>
  <c r="G629" i="3"/>
  <c r="CV629" i="3"/>
  <c r="CX629" i="3" s="1"/>
  <c r="BP629" i="3"/>
  <c r="DJ629" i="3"/>
  <c r="CL629" i="3"/>
  <c r="R629" i="3"/>
  <c r="BZ629" i="3"/>
  <c r="CB629" i="3" s="1"/>
  <c r="DT629" i="3" l="1"/>
  <c r="DQ629" i="3" s="1"/>
  <c r="DV629" i="3" s="1"/>
  <c r="U629" i="3"/>
  <c r="DM629" i="3"/>
  <c r="DL629" i="3"/>
  <c r="T629" i="3"/>
  <c r="Q629" i="3" s="1"/>
  <c r="BS629" i="3"/>
  <c r="BR629" i="3"/>
  <c r="BT629" i="3" s="1"/>
  <c r="CY629" i="3"/>
  <c r="CZ629" i="3"/>
  <c r="CN629" i="3"/>
  <c r="CO629" i="3"/>
  <c r="CD629" i="3"/>
  <c r="CC629" i="3"/>
  <c r="DX629" i="3" l="1"/>
  <c r="DW629" i="3"/>
  <c r="V629" i="3"/>
  <c r="DI629" i="3"/>
  <c r="DN629" i="3" s="1"/>
  <c r="CK629" i="3"/>
  <c r="CP629" i="3" s="1"/>
  <c r="BU629" i="3"/>
  <c r="BV629" i="3"/>
  <c r="X629" i="3" l="1"/>
  <c r="AP630" i="3" s="1"/>
  <c r="W629" i="3"/>
  <c r="AQ629" i="3" s="1"/>
  <c r="DP629" i="3"/>
  <c r="DO629" i="3"/>
  <c r="CR629" i="3"/>
  <c r="CQ629" i="3"/>
  <c r="M629" i="3" l="1"/>
  <c r="AS630" i="3"/>
  <c r="AR630" i="3"/>
  <c r="L629" i="3"/>
  <c r="E630" i="3" s="1"/>
  <c r="AL630" i="3"/>
  <c r="BY630" i="3" s="1"/>
  <c r="AT629" i="3"/>
  <c r="AK630" i="3"/>
  <c r="CT630" i="3" s="1"/>
  <c r="AO630" i="3"/>
  <c r="AM630" i="3" s="1"/>
  <c r="AN629" i="3"/>
  <c r="F630" i="3"/>
  <c r="J630" i="3"/>
  <c r="AV630" i="3"/>
  <c r="CU630" i="3" l="1"/>
  <c r="DS630" i="3"/>
  <c r="K629" i="3"/>
  <c r="N629" i="3" s="1"/>
  <c r="I630" i="3"/>
  <c r="G630" i="3" s="1"/>
  <c r="H629" i="3"/>
  <c r="DR630" i="3"/>
  <c r="DT630" i="3" s="1"/>
  <c r="DQ630" i="3" s="1"/>
  <c r="BX630" i="3"/>
  <c r="BZ630" i="3" s="1"/>
  <c r="CB630" i="3" s="1"/>
  <c r="AU630" i="3"/>
  <c r="BP630" i="3"/>
  <c r="DJ630" i="3"/>
  <c r="CL630" i="3"/>
  <c r="R630" i="3"/>
  <c r="CV630" i="3"/>
  <c r="CX630" i="3" s="1"/>
  <c r="CW630" i="3"/>
  <c r="P630" i="3"/>
  <c r="DK630" i="3"/>
  <c r="CM630" i="3"/>
  <c r="BQ630" i="3"/>
  <c r="S630" i="3"/>
  <c r="CA630" i="3" l="1"/>
  <c r="CD630" i="3" s="1"/>
  <c r="O630" i="3"/>
  <c r="DU630" i="3"/>
  <c r="DV630" i="3"/>
  <c r="BS630" i="3"/>
  <c r="BR630" i="3"/>
  <c r="BT630" i="3" s="1"/>
  <c r="CN630" i="3"/>
  <c r="CO630" i="3"/>
  <c r="CC630" i="3"/>
  <c r="CZ630" i="3"/>
  <c r="CY630" i="3"/>
  <c r="U630" i="3"/>
  <c r="T630" i="3"/>
  <c r="Q630" i="3" s="1"/>
  <c r="DL630" i="3"/>
  <c r="DM630" i="3"/>
  <c r="DW630" i="3" l="1"/>
  <c r="DX630" i="3"/>
  <c r="V630" i="3"/>
  <c r="DI630" i="3"/>
  <c r="DN630" i="3" s="1"/>
  <c r="CK630" i="3"/>
  <c r="CP630" i="3" s="1"/>
  <c r="BV630" i="3"/>
  <c r="BU630" i="3"/>
  <c r="W630" i="3" l="1"/>
  <c r="AR631" i="3" s="1"/>
  <c r="X630" i="3"/>
  <c r="AN630" i="3" s="1"/>
  <c r="DO630" i="3"/>
  <c r="DP630" i="3"/>
  <c r="CQ630" i="3"/>
  <c r="CR630" i="3"/>
  <c r="M630" i="3" s="1"/>
  <c r="AO631" i="3"/>
  <c r="L630" i="3" l="1"/>
  <c r="I631" i="3" s="1"/>
  <c r="AS631" i="3"/>
  <c r="AK631" i="3"/>
  <c r="BX631" i="3" s="1"/>
  <c r="AQ630" i="3"/>
  <c r="K630" i="3"/>
  <c r="N630" i="3" s="1"/>
  <c r="AL631" i="3"/>
  <c r="DS631" i="3" s="1"/>
  <c r="AT630" i="3"/>
  <c r="AP631" i="3"/>
  <c r="AM631" i="3" s="1"/>
  <c r="AU631" i="3"/>
  <c r="H630" i="3"/>
  <c r="E631" i="3"/>
  <c r="F631" i="3"/>
  <c r="J631" i="3"/>
  <c r="CT631" i="3" l="1"/>
  <c r="DR631" i="3"/>
  <c r="DT631" i="3" s="1"/>
  <c r="DQ631" i="3" s="1"/>
  <c r="AV631" i="3"/>
  <c r="CU631" i="3"/>
  <c r="CW631" i="3" s="1"/>
  <c r="BY631" i="3"/>
  <c r="S631" i="3"/>
  <c r="CL631" i="3"/>
  <c r="DJ631" i="3"/>
  <c r="BP631" i="3"/>
  <c r="R631" i="3"/>
  <c r="DK631" i="3"/>
  <c r="BQ631" i="3"/>
  <c r="CM631" i="3"/>
  <c r="BZ631" i="3"/>
  <c r="CB631" i="3" s="1"/>
  <c r="CA631" i="3"/>
  <c r="P631" i="3"/>
  <c r="O631" i="3"/>
  <c r="G631" i="3"/>
  <c r="CV631" i="3" l="1"/>
  <c r="CX631" i="3" s="1"/>
  <c r="CY631" i="3" s="1"/>
  <c r="DU631" i="3"/>
  <c r="DV631" i="3"/>
  <c r="U631" i="3"/>
  <c r="T631" i="3"/>
  <c r="Q631" i="3" s="1"/>
  <c r="CD631" i="3"/>
  <c r="CC631" i="3"/>
  <c r="BS631" i="3"/>
  <c r="BR631" i="3"/>
  <c r="BT631" i="3" s="1"/>
  <c r="DL631" i="3"/>
  <c r="DM631" i="3"/>
  <c r="CN631" i="3"/>
  <c r="CO631" i="3"/>
  <c r="CZ631" i="3" l="1"/>
  <c r="DW631" i="3"/>
  <c r="DX631" i="3"/>
  <c r="V631" i="3"/>
  <c r="DI631" i="3"/>
  <c r="BU631" i="3"/>
  <c r="BV631" i="3"/>
  <c r="CK631" i="3"/>
  <c r="CP631" i="3" s="1"/>
  <c r="X631" i="3" l="1"/>
  <c r="AL632" i="3" s="1"/>
  <c r="W631" i="3"/>
  <c r="AR632" i="3" s="1"/>
  <c r="DN631" i="3"/>
  <c r="DO631" i="3" s="1"/>
  <c r="CQ631" i="3"/>
  <c r="CR631" i="3"/>
  <c r="AS632" i="3" l="1"/>
  <c r="AQ631" i="3"/>
  <c r="L631" i="3"/>
  <c r="I632" i="3" s="1"/>
  <c r="AO632" i="3"/>
  <c r="AU632" i="3" s="1"/>
  <c r="AK632" i="3"/>
  <c r="DR632" i="3" s="1"/>
  <c r="AN631" i="3"/>
  <c r="AT631" i="3"/>
  <c r="AP632" i="3"/>
  <c r="AV632" i="3" s="1"/>
  <c r="DP631" i="3"/>
  <c r="M631" i="3" s="1"/>
  <c r="DS632" i="3"/>
  <c r="BY632" i="3"/>
  <c r="CU632" i="3"/>
  <c r="K631" i="3" l="1"/>
  <c r="E632" i="3"/>
  <c r="AM632" i="3"/>
  <c r="H631" i="3"/>
  <c r="J632" i="3"/>
  <c r="P632" i="3" s="1"/>
  <c r="F632" i="3"/>
  <c r="DK632" i="3" s="1"/>
  <c r="N631" i="3"/>
  <c r="CT632" i="3"/>
  <c r="CV632" i="3" s="1"/>
  <c r="CX632" i="3" s="1"/>
  <c r="BX632" i="3"/>
  <c r="CA632" i="3" s="1"/>
  <c r="O632" i="3"/>
  <c r="DU632" i="3"/>
  <c r="DT632" i="3"/>
  <c r="DQ632" i="3" s="1"/>
  <c r="DJ632" i="3"/>
  <c r="CL632" i="3"/>
  <c r="BP632" i="3"/>
  <c r="R632" i="3"/>
  <c r="G632" i="3" l="1"/>
  <c r="CM632" i="3"/>
  <c r="CO632" i="3" s="1"/>
  <c r="S632" i="3"/>
  <c r="U632" i="3" s="1"/>
  <c r="BQ632" i="3"/>
  <c r="BS632" i="3" s="1"/>
  <c r="BZ632" i="3"/>
  <c r="DL632" i="3"/>
  <c r="DI632" i="3" s="1"/>
  <c r="DN632" i="3" s="1"/>
  <c r="CW632" i="3"/>
  <c r="CY632" i="3" s="1"/>
  <c r="DV632" i="3"/>
  <c r="DM632" i="3"/>
  <c r="CB632" i="3" l="1"/>
  <c r="CC632" i="3" s="1"/>
  <c r="CN632" i="3"/>
  <c r="BR632" i="3"/>
  <c r="BT632" i="3" s="1"/>
  <c r="BV632" i="3" s="1"/>
  <c r="T632" i="3"/>
  <c r="Q632" i="3" s="1"/>
  <c r="V632" i="3" s="1"/>
  <c r="CD632" i="3"/>
  <c r="CZ632" i="3"/>
  <c r="DX632" i="3"/>
  <c r="DW632" i="3"/>
  <c r="DP632" i="3"/>
  <c r="CK632" i="3"/>
  <c r="CP632" i="3" s="1"/>
  <c r="DO632" i="3"/>
  <c r="BU632" i="3" l="1"/>
  <c r="X632" i="3"/>
  <c r="AS633" i="3" s="1"/>
  <c r="W632" i="3"/>
  <c r="AQ632" i="3" s="1"/>
  <c r="CR632" i="3"/>
  <c r="M632" i="3" s="1"/>
  <c r="CQ632" i="3"/>
  <c r="AP633" i="3"/>
  <c r="AL633" i="3"/>
  <c r="L632" i="3" l="1"/>
  <c r="I633" i="3" s="1"/>
  <c r="AR633" i="3"/>
  <c r="K632" i="3"/>
  <c r="N632" i="3" s="1"/>
  <c r="AO633" i="3"/>
  <c r="AM633" i="3" s="1"/>
  <c r="AK633" i="3"/>
  <c r="DR633" i="3" s="1"/>
  <c r="AT632" i="3"/>
  <c r="AN632" i="3"/>
  <c r="H632" i="3"/>
  <c r="E633" i="3"/>
  <c r="F633" i="3"/>
  <c r="J633" i="3"/>
  <c r="BY633" i="3"/>
  <c r="CU633" i="3"/>
  <c r="DS633" i="3"/>
  <c r="AV633" i="3"/>
  <c r="AU633" i="3" l="1"/>
  <c r="BX633" i="3"/>
  <c r="BZ633" i="3" s="1"/>
  <c r="CB633" i="3" s="1"/>
  <c r="CT633" i="3"/>
  <c r="CM633" i="3"/>
  <c r="DK633" i="3"/>
  <c r="BQ633" i="3"/>
  <c r="S633" i="3"/>
  <c r="BP633" i="3"/>
  <c r="DJ633" i="3"/>
  <c r="CL633" i="3"/>
  <c r="R633" i="3"/>
  <c r="P633" i="3"/>
  <c r="CV633" i="3"/>
  <c r="CX633" i="3" s="1"/>
  <c r="CW633" i="3"/>
  <c r="DT633" i="3"/>
  <c r="DQ633" i="3" s="1"/>
  <c r="DU633" i="3"/>
  <c r="O633" i="3"/>
  <c r="G633" i="3"/>
  <c r="CA633" i="3" l="1"/>
  <c r="DV633" i="3"/>
  <c r="CO633" i="3"/>
  <c r="CN633" i="3"/>
  <c r="CY633" i="3"/>
  <c r="CZ633" i="3"/>
  <c r="BR633" i="3"/>
  <c r="BT633" i="3" s="1"/>
  <c r="BS633" i="3"/>
  <c r="U633" i="3"/>
  <c r="T633" i="3"/>
  <c r="Q633" i="3" s="1"/>
  <c r="DL633" i="3"/>
  <c r="DM633" i="3"/>
  <c r="CC633" i="3"/>
  <c r="CD633" i="3"/>
  <c r="DW633" i="3" l="1"/>
  <c r="DX633" i="3"/>
  <c r="V633" i="3"/>
  <c r="DI633" i="3"/>
  <c r="DN633" i="3" s="1"/>
  <c r="CK633" i="3"/>
  <c r="CP633" i="3" s="1"/>
  <c r="BU633" i="3"/>
  <c r="BV633" i="3"/>
  <c r="X633" i="3" l="1"/>
  <c r="AL634" i="3" s="1"/>
  <c r="W633" i="3"/>
  <c r="DP633" i="3"/>
  <c r="DO633" i="3"/>
  <c r="CQ633" i="3"/>
  <c r="CR633" i="3"/>
  <c r="AP634" i="3"/>
  <c r="M633" i="3" l="1"/>
  <c r="AS634" i="3"/>
  <c r="AQ633" i="3"/>
  <c r="AT633" i="3" s="1"/>
  <c r="AR634" i="3"/>
  <c r="L633" i="3"/>
  <c r="I634" i="3" s="1"/>
  <c r="AO634" i="3"/>
  <c r="AM634" i="3" s="1"/>
  <c r="AN633" i="3"/>
  <c r="AK634" i="3"/>
  <c r="BX634" i="3" s="1"/>
  <c r="F634" i="3"/>
  <c r="J634" i="3"/>
  <c r="CU634" i="3"/>
  <c r="DS634" i="3"/>
  <c r="BY634" i="3"/>
  <c r="AV634" i="3"/>
  <c r="K633" i="3" l="1"/>
  <c r="N633" i="3" s="1"/>
  <c r="H633" i="3"/>
  <c r="E634" i="3"/>
  <c r="DJ634" i="3" s="1"/>
  <c r="AU634" i="3"/>
  <c r="DR634" i="3"/>
  <c r="DT634" i="3" s="1"/>
  <c r="DQ634" i="3" s="1"/>
  <c r="CT634" i="3"/>
  <c r="CW634" i="3" s="1"/>
  <c r="CA634" i="3"/>
  <c r="O634" i="3"/>
  <c r="G634" i="3"/>
  <c r="BZ634" i="3"/>
  <c r="CB634" i="3" s="1"/>
  <c r="P634" i="3"/>
  <c r="DK634" i="3"/>
  <c r="CM634" i="3"/>
  <c r="BQ634" i="3"/>
  <c r="S634" i="3"/>
  <c r="DU634" i="3" l="1"/>
  <c r="R634" i="3"/>
  <c r="CL634" i="3"/>
  <c r="CO634" i="3" s="1"/>
  <c r="BP634" i="3"/>
  <c r="BS634" i="3" s="1"/>
  <c r="CV634" i="3"/>
  <c r="CX634" i="3" s="1"/>
  <c r="CZ634" i="3" s="1"/>
  <c r="DV634" i="3"/>
  <c r="U634" i="3"/>
  <c r="T634" i="3"/>
  <c r="Q634" i="3" s="1"/>
  <c r="DM634" i="3"/>
  <c r="DL634" i="3"/>
  <c r="CC634" i="3"/>
  <c r="CD634" i="3"/>
  <c r="BR634" i="3"/>
  <c r="BT634" i="3" s="1"/>
  <c r="CN634" i="3" l="1"/>
  <c r="CY634" i="3"/>
  <c r="DW634" i="3"/>
  <c r="DX634" i="3"/>
  <c r="V634" i="3"/>
  <c r="DI634" i="3"/>
  <c r="DN634" i="3" s="1"/>
  <c r="CK634" i="3"/>
  <c r="CP634" i="3" s="1"/>
  <c r="BU634" i="3"/>
  <c r="BV634" i="3"/>
  <c r="X634" i="3" l="1"/>
  <c r="AL635" i="3" s="1"/>
  <c r="W634" i="3"/>
  <c r="AQ634" i="3" s="1"/>
  <c r="DO634" i="3"/>
  <c r="DP634" i="3"/>
  <c r="CR634" i="3"/>
  <c r="CQ634" i="3"/>
  <c r="AP635" i="3"/>
  <c r="M634" i="3" l="1"/>
  <c r="AS635" i="3"/>
  <c r="AR635" i="3"/>
  <c r="L634" i="3"/>
  <c r="E635" i="3" s="1"/>
  <c r="AN634" i="3"/>
  <c r="AT634" i="3"/>
  <c r="AK635" i="3"/>
  <c r="BX635" i="3" s="1"/>
  <c r="AO635" i="3"/>
  <c r="AU635" i="3" s="1"/>
  <c r="DS635" i="3"/>
  <c r="CU635" i="3"/>
  <c r="BY635" i="3"/>
  <c r="AV635" i="3"/>
  <c r="H634" i="3" l="1"/>
  <c r="K634" i="3"/>
  <c r="N634" i="3" s="1"/>
  <c r="I635" i="3"/>
  <c r="O635" i="3" s="1"/>
  <c r="J635" i="3"/>
  <c r="F635" i="3"/>
  <c r="S635" i="3" s="1"/>
  <c r="AM635" i="3"/>
  <c r="DR635" i="3"/>
  <c r="DU635" i="3" s="1"/>
  <c r="CT635" i="3"/>
  <c r="CW635" i="3" s="1"/>
  <c r="BP635" i="3"/>
  <c r="CL635" i="3"/>
  <c r="DJ635" i="3"/>
  <c r="R635" i="3"/>
  <c r="CA635" i="3"/>
  <c r="BZ635" i="3"/>
  <c r="CB635" i="3" s="1"/>
  <c r="CM635" i="3"/>
  <c r="BQ635" i="3"/>
  <c r="G635" i="3" l="1"/>
  <c r="CV635" i="3"/>
  <c r="CX635" i="3" s="1"/>
  <c r="CY635" i="3" s="1"/>
  <c r="P635" i="3"/>
  <c r="DT635" i="3"/>
  <c r="DQ635" i="3" s="1"/>
  <c r="DV635" i="3" s="1"/>
  <c r="DK635" i="3"/>
  <c r="DM635" i="3" s="1"/>
  <c r="CN635" i="3"/>
  <c r="CK635" i="3" s="1"/>
  <c r="CP635" i="3" s="1"/>
  <c r="BR635" i="3"/>
  <c r="BT635" i="3" s="1"/>
  <c r="BS635" i="3"/>
  <c r="CO635" i="3"/>
  <c r="CD635" i="3"/>
  <c r="CC635" i="3"/>
  <c r="U635" i="3"/>
  <c r="T635" i="3"/>
  <c r="Q635" i="3" s="1"/>
  <c r="DL635" i="3" l="1"/>
  <c r="CZ635" i="3"/>
  <c r="DX635" i="3"/>
  <c r="DW635" i="3"/>
  <c r="V635" i="3"/>
  <c r="DI635" i="3"/>
  <c r="DN635" i="3" s="1"/>
  <c r="CR635" i="3"/>
  <c r="CQ635" i="3"/>
  <c r="BV635" i="3"/>
  <c r="BU635" i="3"/>
  <c r="W635" i="3" l="1"/>
  <c r="AR636" i="3" s="1"/>
  <c r="X635" i="3"/>
  <c r="AL636" i="3" s="1"/>
  <c r="DO635" i="3"/>
  <c r="L635" i="3" s="1"/>
  <c r="I636" i="3" s="1"/>
  <c r="DP635" i="3"/>
  <c r="M635" i="3" s="1"/>
  <c r="AO636" i="3"/>
  <c r="AK636" i="3"/>
  <c r="AS636" i="3" l="1"/>
  <c r="AQ635" i="3"/>
  <c r="K635" i="3"/>
  <c r="N635" i="3" s="1"/>
  <c r="AN635" i="3"/>
  <c r="AT635" i="3"/>
  <c r="AP636" i="3"/>
  <c r="AM636" i="3" s="1"/>
  <c r="H635" i="3"/>
  <c r="J636" i="3"/>
  <c r="P636" i="3" s="1"/>
  <c r="F636" i="3"/>
  <c r="DK636" i="3" s="1"/>
  <c r="E636" i="3"/>
  <c r="DJ636" i="3" s="1"/>
  <c r="AU636" i="3"/>
  <c r="DR636" i="3"/>
  <c r="CT636" i="3"/>
  <c r="BX636" i="3"/>
  <c r="AV636" i="3"/>
  <c r="DS636" i="3"/>
  <c r="CU636" i="3"/>
  <c r="BY636" i="3"/>
  <c r="G636" i="3" l="1"/>
  <c r="O636" i="3"/>
  <c r="S636" i="3"/>
  <c r="BQ636" i="3"/>
  <c r="CM636" i="3"/>
  <c r="BP636" i="3"/>
  <c r="BR636" i="3" s="1"/>
  <c r="BT636" i="3" s="1"/>
  <c r="R636" i="3"/>
  <c r="T636" i="3" s="1"/>
  <c r="Q636" i="3" s="1"/>
  <c r="CL636" i="3"/>
  <c r="CO636" i="3" s="1"/>
  <c r="CW636" i="3"/>
  <c r="CV636" i="3"/>
  <c r="CX636" i="3" s="1"/>
  <c r="BZ636" i="3"/>
  <c r="CB636" i="3" s="1"/>
  <c r="CA636" i="3"/>
  <c r="DU636" i="3"/>
  <c r="DT636" i="3"/>
  <c r="DQ636" i="3" s="1"/>
  <c r="DM636" i="3"/>
  <c r="DL636" i="3"/>
  <c r="CN636" i="3" l="1"/>
  <c r="BS636" i="3"/>
  <c r="BU636" i="3" s="1"/>
  <c r="U636" i="3"/>
  <c r="DV636" i="3"/>
  <c r="V636" i="3"/>
  <c r="DI636" i="3"/>
  <c r="DN636" i="3" s="1"/>
  <c r="CY636" i="3"/>
  <c r="CZ636" i="3"/>
  <c r="CD636" i="3"/>
  <c r="CC636" i="3"/>
  <c r="CK636" i="3"/>
  <c r="CP636" i="3" s="1"/>
  <c r="BV636" i="3" l="1"/>
  <c r="DW636" i="3"/>
  <c r="DX636" i="3"/>
  <c r="X636" i="3"/>
  <c r="W636" i="3"/>
  <c r="DP636" i="3"/>
  <c r="DO636" i="3"/>
  <c r="CQ636" i="3"/>
  <c r="CR636" i="3"/>
  <c r="M636" i="3" l="1"/>
  <c r="AS637" i="3"/>
  <c r="AR637" i="3"/>
  <c r="L636" i="3"/>
  <c r="AO637" i="3"/>
  <c r="AU637" i="3" s="1"/>
  <c r="F637" i="3"/>
  <c r="J637" i="3"/>
  <c r="E637" i="3"/>
  <c r="AQ636" i="3" l="1"/>
  <c r="AT636" i="3" s="1"/>
  <c r="K636" i="3"/>
  <c r="N636" i="3" s="1"/>
  <c r="I637" i="3"/>
  <c r="O637" i="3" s="1"/>
  <c r="H636" i="3"/>
  <c r="AK637" i="3"/>
  <c r="R637" i="3" s="1"/>
  <c r="AL637" i="3"/>
  <c r="DS637" i="3" s="1"/>
  <c r="AP637" i="3"/>
  <c r="AV637" i="3" s="1"/>
  <c r="AN636" i="3"/>
  <c r="BP637" i="3"/>
  <c r="DJ637" i="3"/>
  <c r="CL637" i="3"/>
  <c r="G637" i="3"/>
  <c r="P637" i="3"/>
  <c r="DK637" i="3"/>
  <c r="BQ637" i="3"/>
  <c r="CM637" i="3"/>
  <c r="BY637" i="3" l="1"/>
  <c r="S637" i="3"/>
  <c r="U637" i="3" s="1"/>
  <c r="CU637" i="3"/>
  <c r="DR637" i="3"/>
  <c r="DU637" i="3" s="1"/>
  <c r="BX637" i="3"/>
  <c r="CT637" i="3"/>
  <c r="CN637" i="3"/>
  <c r="CK637" i="3" s="1"/>
  <c r="CP637" i="3" s="1"/>
  <c r="AM637" i="3"/>
  <c r="BS637" i="3"/>
  <c r="CO637" i="3"/>
  <c r="DL637" i="3"/>
  <c r="DM637" i="3"/>
  <c r="BR637" i="3"/>
  <c r="BT637" i="3" s="1"/>
  <c r="T637" i="3" l="1"/>
  <c r="Q637" i="3" s="1"/>
  <c r="CV637" i="3"/>
  <c r="CX637" i="3" s="1"/>
  <c r="CW637" i="3"/>
  <c r="CA637" i="3"/>
  <c r="BZ637" i="3"/>
  <c r="CB637" i="3" s="1"/>
  <c r="DT637" i="3"/>
  <c r="DQ637" i="3" s="1"/>
  <c r="DV637" i="3" s="1"/>
  <c r="V637" i="3"/>
  <c r="DI637" i="3"/>
  <c r="DN637" i="3" s="1"/>
  <c r="CR637" i="3"/>
  <c r="BV637" i="3"/>
  <c r="BU637" i="3"/>
  <c r="CQ637" i="3"/>
  <c r="CY637" i="3" l="1"/>
  <c r="CZ637" i="3"/>
  <c r="CC637" i="3"/>
  <c r="CD637" i="3"/>
  <c r="DX637" i="3"/>
  <c r="DW637" i="3"/>
  <c r="X637" i="3"/>
  <c r="AL638" i="3" s="1"/>
  <c r="W637" i="3"/>
  <c r="DP637" i="3"/>
  <c r="M637" i="3" s="1"/>
  <c r="DO637" i="3"/>
  <c r="AS638" i="3" l="1"/>
  <c r="AQ637" i="3"/>
  <c r="AT637" i="3" s="1"/>
  <c r="AR638" i="3"/>
  <c r="L637" i="3"/>
  <c r="H637" i="3" s="1"/>
  <c r="AP638" i="3"/>
  <c r="AV638" i="3" s="1"/>
  <c r="AN637" i="3"/>
  <c r="AK638" i="3"/>
  <c r="CT638" i="3" s="1"/>
  <c r="AO638" i="3"/>
  <c r="AU638" i="3" s="1"/>
  <c r="F638" i="3"/>
  <c r="J638" i="3"/>
  <c r="P638" i="3" s="1"/>
  <c r="CU638" i="3"/>
  <c r="BY638" i="3"/>
  <c r="DS638" i="3"/>
  <c r="K637" i="3" l="1"/>
  <c r="N637" i="3" s="1"/>
  <c r="I638" i="3"/>
  <c r="G638" i="3" s="1"/>
  <c r="E638" i="3"/>
  <c r="BP638" i="3" s="1"/>
  <c r="AM638" i="3"/>
  <c r="CL638" i="3"/>
  <c r="BX638" i="3"/>
  <c r="BZ638" i="3" s="1"/>
  <c r="CB638" i="3" s="1"/>
  <c r="DR638" i="3"/>
  <c r="DU638" i="3" s="1"/>
  <c r="BQ638" i="3"/>
  <c r="DK638" i="3"/>
  <c r="CM638" i="3"/>
  <c r="S638" i="3"/>
  <c r="CV638" i="3"/>
  <c r="CX638" i="3" s="1"/>
  <c r="CW638" i="3"/>
  <c r="DJ638" i="3" l="1"/>
  <c r="R638" i="3"/>
  <c r="U638" i="3" s="1"/>
  <c r="BS638" i="3"/>
  <c r="CA638" i="3"/>
  <c r="CC638" i="3" s="1"/>
  <c r="O638" i="3"/>
  <c r="CO638" i="3"/>
  <c r="DL638" i="3"/>
  <c r="DI638" i="3" s="1"/>
  <c r="DN638" i="3" s="1"/>
  <c r="DT638" i="3"/>
  <c r="DQ638" i="3" s="1"/>
  <c r="DV638" i="3" s="1"/>
  <c r="CN638" i="3"/>
  <c r="CK638" i="3" s="1"/>
  <c r="CP638" i="3" s="1"/>
  <c r="BR638" i="3"/>
  <c r="BT638" i="3" s="1"/>
  <c r="CZ638" i="3"/>
  <c r="CY638" i="3"/>
  <c r="T638" i="3"/>
  <c r="Q638" i="3" s="1"/>
  <c r="DM638" i="3"/>
  <c r="CD638" i="3" l="1"/>
  <c r="DX638" i="3"/>
  <c r="DW638" i="3"/>
  <c r="V638" i="3"/>
  <c r="DO638" i="3"/>
  <c r="CR638" i="3"/>
  <c r="CQ638" i="3"/>
  <c r="BV638" i="3"/>
  <c r="BU638" i="3"/>
  <c r="DP638" i="3"/>
  <c r="M638" i="3" l="1"/>
  <c r="L638" i="3"/>
  <c r="W638" i="3"/>
  <c r="AR639" i="3" s="1"/>
  <c r="X638" i="3"/>
  <c r="AN638" i="3" s="1"/>
  <c r="E639" i="3"/>
  <c r="AK639" i="3"/>
  <c r="H638" i="3"/>
  <c r="AS639" i="3" l="1"/>
  <c r="AQ638" i="3"/>
  <c r="K638" i="3"/>
  <c r="N638" i="3" s="1"/>
  <c r="I639" i="3"/>
  <c r="O639" i="3" s="1"/>
  <c r="AO639" i="3"/>
  <c r="AU639" i="3" s="1"/>
  <c r="AT638" i="3"/>
  <c r="AL639" i="3"/>
  <c r="CU639" i="3" s="1"/>
  <c r="AP639" i="3"/>
  <c r="AV639" i="3" s="1"/>
  <c r="J639" i="3"/>
  <c r="F639" i="3"/>
  <c r="BP639" i="3"/>
  <c r="CL639" i="3"/>
  <c r="DJ639" i="3"/>
  <c r="R639" i="3"/>
  <c r="DR639" i="3"/>
  <c r="CT639" i="3"/>
  <c r="BX639" i="3"/>
  <c r="AM639" i="3" l="1"/>
  <c r="BY639" i="3"/>
  <c r="DS639" i="3"/>
  <c r="DT639" i="3" s="1"/>
  <c r="DQ639" i="3" s="1"/>
  <c r="CM639" i="3"/>
  <c r="CO639" i="3" s="1"/>
  <c r="DK639" i="3"/>
  <c r="DL639" i="3" s="1"/>
  <c r="BQ639" i="3"/>
  <c r="BS639" i="3" s="1"/>
  <c r="S639" i="3"/>
  <c r="U639" i="3" s="1"/>
  <c r="CV639" i="3"/>
  <c r="CX639" i="3" s="1"/>
  <c r="CW639" i="3"/>
  <c r="P639" i="3"/>
  <c r="G639" i="3"/>
  <c r="BZ639" i="3"/>
  <c r="CB639" i="3" s="1"/>
  <c r="CA639" i="3"/>
  <c r="DU639" i="3" l="1"/>
  <c r="CN639" i="3"/>
  <c r="CK639" i="3" s="1"/>
  <c r="CP639" i="3" s="1"/>
  <c r="DM639" i="3"/>
  <c r="DV639" i="3"/>
  <c r="DI639" i="3"/>
  <c r="DN639" i="3" s="1"/>
  <c r="BR639" i="3"/>
  <c r="BT639" i="3" s="1"/>
  <c r="BU639" i="3" s="1"/>
  <c r="CC639" i="3"/>
  <c r="CD639" i="3"/>
  <c r="CY639" i="3"/>
  <c r="CZ639" i="3"/>
  <c r="T639" i="3"/>
  <c r="Q639" i="3" s="1"/>
  <c r="BV639" i="3" l="1"/>
  <c r="DX639" i="3"/>
  <c r="DW639" i="3"/>
  <c r="V639" i="3"/>
  <c r="DO639" i="3"/>
  <c r="DP639" i="3"/>
  <c r="CQ639" i="3"/>
  <c r="CR639" i="3"/>
  <c r="L639" i="3" l="1"/>
  <c r="I640" i="3" s="1"/>
  <c r="M639" i="3"/>
  <c r="W639" i="3"/>
  <c r="AR640" i="3" s="1"/>
  <c r="X639" i="3"/>
  <c r="AL640" i="3" s="1"/>
  <c r="H639" i="3"/>
  <c r="F640" i="3"/>
  <c r="E640" i="3"/>
  <c r="K639" i="3" l="1"/>
  <c r="N639" i="3" s="1"/>
  <c r="J640" i="3"/>
  <c r="AS640" i="3"/>
  <c r="AQ639" i="3"/>
  <c r="AT639" i="3" s="1"/>
  <c r="AK640" i="3"/>
  <c r="DR640" i="3" s="1"/>
  <c r="AO640" i="3"/>
  <c r="AU640" i="3" s="1"/>
  <c r="AN639" i="3"/>
  <c r="AP640" i="3"/>
  <c r="AV640" i="3" s="1"/>
  <c r="BY640" i="3"/>
  <c r="CU640" i="3"/>
  <c r="DS640" i="3"/>
  <c r="O640" i="3"/>
  <c r="G640" i="3"/>
  <c r="CL640" i="3"/>
  <c r="DJ640" i="3"/>
  <c r="BP640" i="3"/>
  <c r="CM640" i="3"/>
  <c r="DK640" i="3"/>
  <c r="BQ640" i="3"/>
  <c r="S640" i="3"/>
  <c r="P640" i="3"/>
  <c r="R640" i="3" l="1"/>
  <c r="BX640" i="3"/>
  <c r="CT640" i="3"/>
  <c r="CW640" i="3" s="1"/>
  <c r="DM640" i="3"/>
  <c r="AM640" i="3"/>
  <c r="CO640" i="3"/>
  <c r="BS640" i="3"/>
  <c r="CV640" i="3"/>
  <c r="CX640" i="3" s="1"/>
  <c r="CN640" i="3"/>
  <c r="U640" i="3"/>
  <c r="T640" i="3"/>
  <c r="Q640" i="3" s="1"/>
  <c r="CA640" i="3"/>
  <c r="BZ640" i="3"/>
  <c r="CB640" i="3" s="1"/>
  <c r="BR640" i="3"/>
  <c r="BT640" i="3" s="1"/>
  <c r="DT640" i="3"/>
  <c r="DQ640" i="3" s="1"/>
  <c r="DU640" i="3"/>
  <c r="DL640" i="3"/>
  <c r="DV640" i="3" l="1"/>
  <c r="V640" i="3"/>
  <c r="DI640" i="3"/>
  <c r="DN640" i="3" s="1"/>
  <c r="CD640" i="3"/>
  <c r="CC640" i="3"/>
  <c r="CK640" i="3"/>
  <c r="CP640" i="3" s="1"/>
  <c r="CZ640" i="3"/>
  <c r="CY640" i="3"/>
  <c r="BU640" i="3"/>
  <c r="BV640" i="3"/>
  <c r="DX640" i="3" l="1"/>
  <c r="DW640" i="3"/>
  <c r="W640" i="3"/>
  <c r="X640" i="3"/>
  <c r="DO640" i="3"/>
  <c r="DP640" i="3"/>
  <c r="CQ640" i="3"/>
  <c r="CR640" i="3"/>
  <c r="L640" i="3" l="1"/>
  <c r="I641" i="3" s="1"/>
  <c r="M640" i="3"/>
  <c r="F641" i="3" s="1"/>
  <c r="AS641" i="3"/>
  <c r="AR641" i="3"/>
  <c r="AP641" i="3"/>
  <c r="K640" i="3"/>
  <c r="N640" i="3" s="1"/>
  <c r="AQ640" i="3"/>
  <c r="AT640" i="3" s="1"/>
  <c r="J641" i="3"/>
  <c r="AN640" i="3"/>
  <c r="AL641" i="3"/>
  <c r="H640" i="3"/>
  <c r="E641" i="3"/>
  <c r="AK641" i="3" l="1"/>
  <c r="AO641" i="3"/>
  <c r="CU641" i="3"/>
  <c r="BY641" i="3"/>
  <c r="DS641" i="3"/>
  <c r="AU641" i="3"/>
  <c r="AM641" i="3"/>
  <c r="O641" i="3"/>
  <c r="G641" i="3"/>
  <c r="CT641" i="3"/>
  <c r="BX641" i="3"/>
  <c r="DR641" i="3"/>
  <c r="AV641" i="3"/>
  <c r="CM641" i="3"/>
  <c r="BQ641" i="3"/>
  <c r="DK641" i="3"/>
  <c r="S641" i="3"/>
  <c r="CL641" i="3"/>
  <c r="BP641" i="3"/>
  <c r="DJ641" i="3"/>
  <c r="R641" i="3"/>
  <c r="P641" i="3"/>
  <c r="DL641" i="3" l="1"/>
  <c r="DM641" i="3"/>
  <c r="CN641" i="3"/>
  <c r="CO641" i="3"/>
  <c r="BZ641" i="3"/>
  <c r="CB641" i="3" s="1"/>
  <c r="CA641" i="3"/>
  <c r="BR641" i="3"/>
  <c r="BT641" i="3" s="1"/>
  <c r="BS641" i="3"/>
  <c r="DT641" i="3"/>
  <c r="DQ641" i="3" s="1"/>
  <c r="DU641" i="3"/>
  <c r="CV641" i="3"/>
  <c r="CX641" i="3" s="1"/>
  <c r="CW641" i="3"/>
  <c r="T641" i="3"/>
  <c r="Q641" i="3" s="1"/>
  <c r="U641" i="3"/>
  <c r="DV641" i="3" l="1"/>
  <c r="V641" i="3"/>
  <c r="DI641" i="3"/>
  <c r="DN641" i="3" s="1"/>
  <c r="CD641" i="3"/>
  <c r="CC641" i="3"/>
  <c r="CZ641" i="3"/>
  <c r="CY641" i="3"/>
  <c r="CK641" i="3"/>
  <c r="CP641" i="3" s="1"/>
  <c r="BU641" i="3"/>
  <c r="BV641" i="3"/>
  <c r="DX641" i="3" l="1"/>
  <c r="DW641" i="3"/>
  <c r="X641" i="3"/>
  <c r="W641" i="3"/>
  <c r="DP641" i="3"/>
  <c r="DO641" i="3"/>
  <c r="CQ641" i="3"/>
  <c r="CR641" i="3"/>
  <c r="M641" i="3" l="1"/>
  <c r="L641" i="3"/>
  <c r="I642" i="3" s="1"/>
  <c r="AS642" i="3"/>
  <c r="AR642" i="3"/>
  <c r="AQ641" i="3"/>
  <c r="AT641" i="3" s="1"/>
  <c r="AL642" i="3"/>
  <c r="AP642" i="3"/>
  <c r="AV642" i="3" s="1"/>
  <c r="F642" i="3"/>
  <c r="J642" i="3"/>
  <c r="E642" i="3" l="1"/>
  <c r="CL642" i="3" s="1"/>
  <c r="K641" i="3"/>
  <c r="N641" i="3" s="1"/>
  <c r="H641" i="3"/>
  <c r="AN641" i="3"/>
  <c r="AK642" i="3"/>
  <c r="CT642" i="3" s="1"/>
  <c r="AO642" i="3"/>
  <c r="AU642" i="3" s="1"/>
  <c r="O642" i="3"/>
  <c r="G642" i="3"/>
  <c r="P642" i="3"/>
  <c r="CM642" i="3"/>
  <c r="DK642" i="3"/>
  <c r="BQ642" i="3"/>
  <c r="S642" i="3"/>
  <c r="BY642" i="3"/>
  <c r="CU642" i="3"/>
  <c r="DS642" i="3"/>
  <c r="AM642" i="3" l="1"/>
  <c r="DJ642" i="3"/>
  <c r="DL642" i="3" s="1"/>
  <c r="BP642" i="3"/>
  <c r="R642" i="3"/>
  <c r="T642" i="3" s="1"/>
  <c r="Q642" i="3" s="1"/>
  <c r="DR642" i="3"/>
  <c r="DU642" i="3" s="1"/>
  <c r="BX642" i="3"/>
  <c r="CA642" i="3" s="1"/>
  <c r="BS642" i="3"/>
  <c r="BR642" i="3"/>
  <c r="BT642" i="3" s="1"/>
  <c r="CO642" i="3"/>
  <c r="CN642" i="3"/>
  <c r="DM642" i="3"/>
  <c r="CW642" i="3"/>
  <c r="CV642" i="3"/>
  <c r="CX642" i="3" s="1"/>
  <c r="DT642" i="3"/>
  <c r="DQ642" i="3" s="1"/>
  <c r="U642" i="3"/>
  <c r="BZ642" i="3" l="1"/>
  <c r="DV642" i="3"/>
  <c r="V642" i="3"/>
  <c r="DI642" i="3"/>
  <c r="DN642" i="3" s="1"/>
  <c r="CK642" i="3"/>
  <c r="CP642" i="3" s="1"/>
  <c r="CZ642" i="3"/>
  <c r="CY642" i="3"/>
  <c r="BV642" i="3"/>
  <c r="BU642" i="3"/>
  <c r="CB642" i="3" l="1"/>
  <c r="CD642" i="3" s="1"/>
  <c r="DX642" i="3"/>
  <c r="DW642" i="3"/>
  <c r="X642" i="3"/>
  <c r="W642" i="3"/>
  <c r="DO642" i="3"/>
  <c r="DP642" i="3"/>
  <c r="CR642" i="3"/>
  <c r="CQ642" i="3"/>
  <c r="CC642" i="3" l="1"/>
  <c r="M642" i="3"/>
  <c r="F643" i="3" s="1"/>
  <c r="AS643" i="3"/>
  <c r="AR643" i="3"/>
  <c r="L642" i="3"/>
  <c r="E643" i="3" s="1"/>
  <c r="AL643" i="3"/>
  <c r="J643" i="3" l="1"/>
  <c r="H642" i="3"/>
  <c r="AO643" i="3"/>
  <c r="AQ642" i="3"/>
  <c r="AT642" i="3" s="1"/>
  <c r="K642" i="3"/>
  <c r="N642" i="3" s="1"/>
  <c r="I643" i="3"/>
  <c r="G643" i="3" s="1"/>
  <c r="AK643" i="3"/>
  <c r="DR643" i="3" s="1"/>
  <c r="AN642" i="3"/>
  <c r="AP643" i="3"/>
  <c r="AV643" i="3" s="1"/>
  <c r="BY643" i="3"/>
  <c r="DS643" i="3"/>
  <c r="CU643" i="3"/>
  <c r="P643" i="3"/>
  <c r="BQ643" i="3"/>
  <c r="DK643" i="3"/>
  <c r="CM643" i="3"/>
  <c r="S643" i="3"/>
  <c r="DJ643" i="3"/>
  <c r="CL643" i="3"/>
  <c r="BP643" i="3"/>
  <c r="AU643" i="3"/>
  <c r="BR643" i="3" l="1"/>
  <c r="BT643" i="3" s="1"/>
  <c r="O643" i="3"/>
  <c r="BX643" i="3"/>
  <c r="BZ643" i="3" s="1"/>
  <c r="CB643" i="3" s="1"/>
  <c r="CT643" i="3"/>
  <c r="CW643" i="3" s="1"/>
  <c r="R643" i="3"/>
  <c r="T643" i="3" s="1"/>
  <c r="Q643" i="3" s="1"/>
  <c r="AM643" i="3"/>
  <c r="DM643" i="3"/>
  <c r="CO643" i="3"/>
  <c r="DU643" i="3"/>
  <c r="DT643" i="3"/>
  <c r="DQ643" i="3" s="1"/>
  <c r="CN643" i="3"/>
  <c r="DL643" i="3"/>
  <c r="BS643" i="3"/>
  <c r="BU643" i="3" s="1"/>
  <c r="CV643" i="3" l="1"/>
  <c r="CX643" i="3" s="1"/>
  <c r="CY643" i="3" s="1"/>
  <c r="CA643" i="3"/>
  <c r="CD643" i="3" s="1"/>
  <c r="U643" i="3"/>
  <c r="DV643" i="3"/>
  <c r="V643" i="3"/>
  <c r="DI643" i="3"/>
  <c r="DN643" i="3" s="1"/>
  <c r="BV643" i="3"/>
  <c r="CK643" i="3"/>
  <c r="CP643" i="3" s="1"/>
  <c r="CC643" i="3" l="1"/>
  <c r="CZ643" i="3"/>
  <c r="DX643" i="3"/>
  <c r="DW643" i="3"/>
  <c r="W643" i="3"/>
  <c r="X643" i="3"/>
  <c r="DP643" i="3"/>
  <c r="DO643" i="3"/>
  <c r="CQ643" i="3"/>
  <c r="CR643" i="3"/>
  <c r="M643" i="3" l="1"/>
  <c r="F644" i="3" s="1"/>
  <c r="AR644" i="3"/>
  <c r="AS644" i="3"/>
  <c r="AP644" i="3"/>
  <c r="L643" i="3"/>
  <c r="AQ643" i="3"/>
  <c r="AT643" i="3" s="1"/>
  <c r="AN643" i="3"/>
  <c r="AO644" i="3"/>
  <c r="AL644" i="3"/>
  <c r="J644" i="3" l="1"/>
  <c r="H643" i="3"/>
  <c r="E644" i="3"/>
  <c r="CL644" i="3" s="1"/>
  <c r="K643" i="3"/>
  <c r="N643" i="3" s="1"/>
  <c r="I644" i="3"/>
  <c r="O644" i="3" s="1"/>
  <c r="AK644" i="3"/>
  <c r="AV644" i="3"/>
  <c r="AM644" i="3"/>
  <c r="AU644" i="3"/>
  <c r="P644" i="3"/>
  <c r="BY644" i="3"/>
  <c r="DS644" i="3"/>
  <c r="CU644" i="3"/>
  <c r="DK644" i="3"/>
  <c r="CM644" i="3"/>
  <c r="BQ644" i="3"/>
  <c r="S644" i="3"/>
  <c r="DJ644" i="3" l="1"/>
  <c r="BP644" i="3"/>
  <c r="G644" i="3"/>
  <c r="R644" i="3"/>
  <c r="U644" i="3" s="1"/>
  <c r="CT644" i="3"/>
  <c r="CW644" i="3" s="1"/>
  <c r="DR644" i="3"/>
  <c r="DU644" i="3" s="1"/>
  <c r="BX644" i="3"/>
  <c r="BZ644" i="3" s="1"/>
  <c r="CB644" i="3" s="1"/>
  <c r="CV644" i="3"/>
  <c r="CX644" i="3" s="1"/>
  <c r="DM644" i="3"/>
  <c r="DL644" i="3"/>
  <c r="BR644" i="3"/>
  <c r="BT644" i="3" s="1"/>
  <c r="BS644" i="3"/>
  <c r="CO644" i="3"/>
  <c r="CN644" i="3"/>
  <c r="DT644" i="3" l="1"/>
  <c r="DQ644" i="3" s="1"/>
  <c r="T644" i="3"/>
  <c r="Q644" i="3" s="1"/>
  <c r="V644" i="3" s="1"/>
  <c r="CA644" i="3"/>
  <c r="CC644" i="3" s="1"/>
  <c r="DV644" i="3"/>
  <c r="DI644" i="3"/>
  <c r="DN644" i="3" s="1"/>
  <c r="CK644" i="3"/>
  <c r="CP644" i="3" s="1"/>
  <c r="BU644" i="3"/>
  <c r="BV644" i="3"/>
  <c r="CY644" i="3"/>
  <c r="CZ644" i="3"/>
  <c r="CD644" i="3" l="1"/>
  <c r="DX644" i="3"/>
  <c r="DW644" i="3"/>
  <c r="W644" i="3"/>
  <c r="X644" i="3"/>
  <c r="DP644" i="3"/>
  <c r="DO644" i="3"/>
  <c r="CR644" i="3"/>
  <c r="CQ644" i="3"/>
  <c r="M644" i="3" l="1"/>
  <c r="AS645" i="3"/>
  <c r="AR645" i="3"/>
  <c r="L644" i="3"/>
  <c r="J645" i="3"/>
  <c r="AO645" i="3"/>
  <c r="AU645" i="3" s="1"/>
  <c r="AK645" i="3"/>
  <c r="DR645" i="3" s="1"/>
  <c r="AN644" i="3"/>
  <c r="AQ644" i="3" l="1"/>
  <c r="AT644" i="3" s="1"/>
  <c r="K644" i="3"/>
  <c r="N644" i="3" s="1"/>
  <c r="I645" i="3"/>
  <c r="O645" i="3" s="1"/>
  <c r="AL645" i="3"/>
  <c r="BY645" i="3" s="1"/>
  <c r="F645" i="3"/>
  <c r="BQ645" i="3" s="1"/>
  <c r="AP645" i="3"/>
  <c r="AM645" i="3" s="1"/>
  <c r="E645" i="3"/>
  <c r="DJ645" i="3" s="1"/>
  <c r="H644" i="3"/>
  <c r="BX645" i="3"/>
  <c r="CT645" i="3"/>
  <c r="P645" i="3"/>
  <c r="DS645" i="3" l="1"/>
  <c r="DU645" i="3" s="1"/>
  <c r="CU645" i="3"/>
  <c r="CW645" i="3" s="1"/>
  <c r="S645" i="3"/>
  <c r="DK645" i="3"/>
  <c r="CM645" i="3"/>
  <c r="AV645" i="3"/>
  <c r="G645" i="3"/>
  <c r="R645" i="3"/>
  <c r="BP645" i="3"/>
  <c r="BR645" i="3" s="1"/>
  <c r="BT645" i="3" s="1"/>
  <c r="CL645" i="3"/>
  <c r="CA645" i="3"/>
  <c r="BZ645" i="3"/>
  <c r="CB645" i="3" s="1"/>
  <c r="DM645" i="3"/>
  <c r="DL645" i="3"/>
  <c r="DT645" i="3" l="1"/>
  <c r="DQ645" i="3" s="1"/>
  <c r="CV645" i="3"/>
  <c r="CX645" i="3" s="1"/>
  <c r="CZ645" i="3" s="1"/>
  <c r="U645" i="3"/>
  <c r="CO645" i="3"/>
  <c r="BS645" i="3"/>
  <c r="BU645" i="3" s="1"/>
  <c r="T645" i="3"/>
  <c r="Q645" i="3" s="1"/>
  <c r="CN645" i="3"/>
  <c r="CK645" i="3" s="1"/>
  <c r="CP645" i="3" s="1"/>
  <c r="DV645" i="3"/>
  <c r="DI645" i="3"/>
  <c r="DN645" i="3" s="1"/>
  <c r="CD645" i="3"/>
  <c r="CC645" i="3"/>
  <c r="CY645" i="3" l="1"/>
  <c r="V645" i="3"/>
  <c r="BV645" i="3"/>
  <c r="DX645" i="3"/>
  <c r="DW645" i="3"/>
  <c r="DO645" i="3"/>
  <c r="DP645" i="3"/>
  <c r="CR645" i="3"/>
  <c r="CQ645" i="3"/>
  <c r="X645" i="3" l="1"/>
  <c r="AS646" i="3" s="1"/>
  <c r="W645" i="3"/>
  <c r="AR646" i="3" s="1"/>
  <c r="AL646" i="3"/>
  <c r="M645" i="3"/>
  <c r="J646" i="3" s="1"/>
  <c r="L645" i="3"/>
  <c r="I646" i="3" s="1"/>
  <c r="AK646" i="3"/>
  <c r="E646" i="3"/>
  <c r="AO646" i="3" l="1"/>
  <c r="AQ645" i="3"/>
  <c r="AT645" i="3" s="1"/>
  <c r="AP646" i="3"/>
  <c r="AV646" i="3" s="1"/>
  <c r="AN645" i="3"/>
  <c r="F646" i="3"/>
  <c r="BQ646" i="3" s="1"/>
  <c r="K645" i="3"/>
  <c r="N645" i="3" s="1"/>
  <c r="H645" i="3"/>
  <c r="BP646" i="3"/>
  <c r="DJ646" i="3"/>
  <c r="CL646" i="3"/>
  <c r="R646" i="3"/>
  <c r="DR646" i="3"/>
  <c r="CT646" i="3"/>
  <c r="BX646" i="3"/>
  <c r="DS646" i="3"/>
  <c r="CU646" i="3"/>
  <c r="BY646" i="3"/>
  <c r="P646" i="3"/>
  <c r="O646" i="3"/>
  <c r="G646" i="3"/>
  <c r="CM646" i="3" l="1"/>
  <c r="CN646" i="3" s="1"/>
  <c r="AM646" i="3"/>
  <c r="AU646" i="3"/>
  <c r="DK646" i="3"/>
  <c r="DL646" i="3" s="1"/>
  <c r="S646" i="3"/>
  <c r="U646" i="3" s="1"/>
  <c r="DT646" i="3"/>
  <c r="DQ646" i="3" s="1"/>
  <c r="DU646" i="3"/>
  <c r="T646" i="3"/>
  <c r="Q646" i="3" s="1"/>
  <c r="CA646" i="3"/>
  <c r="BZ646" i="3"/>
  <c r="CB646" i="3" s="1"/>
  <c r="CW646" i="3"/>
  <c r="CV646" i="3"/>
  <c r="CX646" i="3" s="1"/>
  <c r="BS646" i="3"/>
  <c r="BR646" i="3"/>
  <c r="BT646" i="3" s="1"/>
  <c r="DM646" i="3" l="1"/>
  <c r="CO646" i="3"/>
  <c r="DV646" i="3"/>
  <c r="V646" i="3"/>
  <c r="DI646" i="3"/>
  <c r="DN646" i="3" s="1"/>
  <c r="BV646" i="3"/>
  <c r="BU646" i="3"/>
  <c r="CY646" i="3"/>
  <c r="CZ646" i="3"/>
  <c r="CD646" i="3"/>
  <c r="CC646" i="3"/>
  <c r="CK646" i="3"/>
  <c r="CP646" i="3" s="1"/>
  <c r="DW646" i="3" l="1"/>
  <c r="DX646" i="3"/>
  <c r="W646" i="3"/>
  <c r="X646" i="3"/>
  <c r="DP646" i="3"/>
  <c r="DO646" i="3"/>
  <c r="CR646" i="3"/>
  <c r="M646" i="3" s="1"/>
  <c r="CQ646" i="3"/>
  <c r="AS647" i="3" l="1"/>
  <c r="AR647" i="3"/>
  <c r="L646" i="3"/>
  <c r="E647" i="3" s="1"/>
  <c r="AL647" i="3"/>
  <c r="F647" i="3"/>
  <c r="J647" i="3"/>
  <c r="AO647" i="3"/>
  <c r="AK647" i="3"/>
  <c r="AQ646" i="3" l="1"/>
  <c r="AT646" i="3" s="1"/>
  <c r="K646" i="3"/>
  <c r="N646" i="3" s="1"/>
  <c r="I647" i="3"/>
  <c r="H646" i="3"/>
  <c r="AP647" i="3"/>
  <c r="AM647" i="3" s="1"/>
  <c r="AN646" i="3"/>
  <c r="P647" i="3"/>
  <c r="AU647" i="3"/>
  <c r="CL647" i="3"/>
  <c r="BP647" i="3"/>
  <c r="DJ647" i="3"/>
  <c r="R647" i="3"/>
  <c r="BQ647" i="3"/>
  <c r="CM647" i="3"/>
  <c r="DK647" i="3"/>
  <c r="S647" i="3"/>
  <c r="CT647" i="3"/>
  <c r="DR647" i="3"/>
  <c r="BX647" i="3"/>
  <c r="O647" i="3"/>
  <c r="G647" i="3"/>
  <c r="AV647" i="3"/>
  <c r="CU647" i="3"/>
  <c r="BY647" i="3"/>
  <c r="DS647" i="3"/>
  <c r="DL647" i="3" l="1"/>
  <c r="DM647" i="3"/>
  <c r="BR647" i="3"/>
  <c r="BT647" i="3" s="1"/>
  <c r="BS647" i="3"/>
  <c r="DT647" i="3"/>
  <c r="DQ647" i="3" s="1"/>
  <c r="DU647" i="3"/>
  <c r="CO647" i="3"/>
  <c r="CN647" i="3"/>
  <c r="U647" i="3"/>
  <c r="T647" i="3"/>
  <c r="Q647" i="3" s="1"/>
  <c r="CW647" i="3"/>
  <c r="CV647" i="3"/>
  <c r="CX647" i="3" s="1"/>
  <c r="CA647" i="3"/>
  <c r="BZ647" i="3"/>
  <c r="CB647" i="3" s="1"/>
  <c r="CD647" i="3" l="1"/>
  <c r="DV647" i="3"/>
  <c r="V647" i="3"/>
  <c r="DI647" i="3"/>
  <c r="DN647" i="3" s="1"/>
  <c r="CK647" i="3"/>
  <c r="CP647" i="3" s="1"/>
  <c r="CY647" i="3"/>
  <c r="CZ647" i="3"/>
  <c r="CC647" i="3"/>
  <c r="BV647" i="3"/>
  <c r="BU647" i="3"/>
  <c r="DW647" i="3" l="1"/>
  <c r="DX647" i="3"/>
  <c r="X647" i="3"/>
  <c r="W647" i="3"/>
  <c r="DO647" i="3"/>
  <c r="DP647" i="3"/>
  <c r="CR647" i="3"/>
  <c r="CQ647" i="3"/>
  <c r="M647" i="3" l="1"/>
  <c r="AS648" i="3"/>
  <c r="AR648" i="3"/>
  <c r="L647" i="3"/>
  <c r="AQ647" i="3"/>
  <c r="AT647" i="3" s="1"/>
  <c r="E648" i="3"/>
  <c r="AK648" i="3"/>
  <c r="AO648" i="3"/>
  <c r="H647" i="3" l="1"/>
  <c r="J648" i="3"/>
  <c r="P648" i="3" s="1"/>
  <c r="F648" i="3"/>
  <c r="CM648" i="3" s="1"/>
  <c r="K647" i="3"/>
  <c r="N647" i="3" s="1"/>
  <c r="I648" i="3"/>
  <c r="O648" i="3" s="1"/>
  <c r="AN647" i="3"/>
  <c r="AP648" i="3"/>
  <c r="AV648" i="3" s="1"/>
  <c r="AL648" i="3"/>
  <c r="AU648" i="3"/>
  <c r="DR648" i="3"/>
  <c r="CT648" i="3"/>
  <c r="BX648" i="3"/>
  <c r="DJ648" i="3"/>
  <c r="CL648" i="3"/>
  <c r="BP648" i="3"/>
  <c r="R648" i="3"/>
  <c r="S648" i="3" l="1"/>
  <c r="U648" i="3" s="1"/>
  <c r="G648" i="3"/>
  <c r="DK648" i="3"/>
  <c r="DL648" i="3" s="1"/>
  <c r="BQ648" i="3"/>
  <c r="BS648" i="3" s="1"/>
  <c r="AM648" i="3"/>
  <c r="CU648" i="3"/>
  <c r="CV648" i="3" s="1"/>
  <c r="CX648" i="3" s="1"/>
  <c r="BY648" i="3"/>
  <c r="CA648" i="3" s="1"/>
  <c r="DS648" i="3"/>
  <c r="DU648" i="3" s="1"/>
  <c r="T648" i="3"/>
  <c r="Q648" i="3" s="1"/>
  <c r="CN648" i="3"/>
  <c r="CO648" i="3"/>
  <c r="DM648" i="3" l="1"/>
  <c r="BR648" i="3"/>
  <c r="BT648" i="3" s="1"/>
  <c r="BV648" i="3" s="1"/>
  <c r="BZ648" i="3"/>
  <c r="CW648" i="3"/>
  <c r="CZ648" i="3" s="1"/>
  <c r="DT648" i="3"/>
  <c r="DQ648" i="3" s="1"/>
  <c r="DV648" i="3" s="1"/>
  <c r="V648" i="3"/>
  <c r="DI648" i="3"/>
  <c r="DN648" i="3" s="1"/>
  <c r="CK648" i="3"/>
  <c r="CP648" i="3" s="1"/>
  <c r="CB648" i="3" l="1"/>
  <c r="CC648" i="3" s="1"/>
  <c r="BU648" i="3"/>
  <c r="CY648" i="3"/>
  <c r="DX648" i="3"/>
  <c r="DW648" i="3"/>
  <c r="X648" i="3"/>
  <c r="W648" i="3"/>
  <c r="DP648" i="3"/>
  <c r="DO648" i="3"/>
  <c r="CR648" i="3"/>
  <c r="CQ648" i="3"/>
  <c r="CD648" i="3" l="1"/>
  <c r="M648" i="3"/>
  <c r="AS649" i="3"/>
  <c r="AR649" i="3"/>
  <c r="L648" i="3"/>
  <c r="H648" i="3" s="1"/>
  <c r="AK649" i="3"/>
  <c r="BX649" i="3" s="1"/>
  <c r="AP649" i="3"/>
  <c r="AV649" i="3" s="1"/>
  <c r="AO649" i="3"/>
  <c r="AN648" i="3"/>
  <c r="F649" i="3"/>
  <c r="E649" i="3" l="1"/>
  <c r="AM649" i="3"/>
  <c r="AL649" i="3"/>
  <c r="BY649" i="3" s="1"/>
  <c r="BZ649" i="3" s="1"/>
  <c r="CB649" i="3" s="1"/>
  <c r="AQ648" i="3"/>
  <c r="AT648" i="3" s="1"/>
  <c r="CT649" i="3"/>
  <c r="DR649" i="3"/>
  <c r="K648" i="3"/>
  <c r="N648" i="3" s="1"/>
  <c r="I649" i="3"/>
  <c r="O649" i="3" s="1"/>
  <c r="J649" i="3"/>
  <c r="P649" i="3" s="1"/>
  <c r="AU649" i="3"/>
  <c r="CM649" i="3"/>
  <c r="BQ649" i="3"/>
  <c r="DK649" i="3"/>
  <c r="S649" i="3"/>
  <c r="BP649" i="3"/>
  <c r="CL649" i="3"/>
  <c r="DJ649" i="3"/>
  <c r="R649" i="3"/>
  <c r="CA649" i="3" l="1"/>
  <c r="DS649" i="3"/>
  <c r="CU649" i="3"/>
  <c r="CW649" i="3" s="1"/>
  <c r="DU649" i="3"/>
  <c r="G649" i="3"/>
  <c r="DT649" i="3"/>
  <c r="DQ649" i="3" s="1"/>
  <c r="DV649" i="3" s="1"/>
  <c r="BR649" i="3"/>
  <c r="BT649" i="3" s="1"/>
  <c r="CN649" i="3"/>
  <c r="CK649" i="3" s="1"/>
  <c r="CP649" i="3" s="1"/>
  <c r="U649" i="3"/>
  <c r="DM649" i="3"/>
  <c r="T649" i="3"/>
  <c r="Q649" i="3" s="1"/>
  <c r="BS649" i="3"/>
  <c r="DL649" i="3"/>
  <c r="CO649" i="3"/>
  <c r="CC649" i="3"/>
  <c r="CD649" i="3"/>
  <c r="CV649" i="3" l="1"/>
  <c r="CX649" i="3" s="1"/>
  <c r="CZ649" i="3" s="1"/>
  <c r="BU649" i="3"/>
  <c r="DW649" i="3"/>
  <c r="DX649" i="3"/>
  <c r="V649" i="3"/>
  <c r="DI649" i="3"/>
  <c r="DN649" i="3" s="1"/>
  <c r="CQ649" i="3"/>
  <c r="CR649" i="3"/>
  <c r="BV649" i="3"/>
  <c r="CY649" i="3" l="1"/>
  <c r="X649" i="3"/>
  <c r="AL650" i="3" s="1"/>
  <c r="W649" i="3"/>
  <c r="AQ649" i="3" s="1"/>
  <c r="DO649" i="3"/>
  <c r="L649" i="3" s="1"/>
  <c r="I650" i="3" s="1"/>
  <c r="DP649" i="3"/>
  <c r="M649" i="3" s="1"/>
  <c r="AP650" i="3"/>
  <c r="AS650" i="3" l="1"/>
  <c r="AR650" i="3"/>
  <c r="K649" i="3"/>
  <c r="N649" i="3" s="1"/>
  <c r="E650" i="3"/>
  <c r="CL650" i="3" s="1"/>
  <c r="H649" i="3"/>
  <c r="AT649" i="3"/>
  <c r="O650" i="3"/>
  <c r="AK650" i="3"/>
  <c r="R650" i="3" s="1"/>
  <c r="AO650" i="3"/>
  <c r="AU650" i="3" s="1"/>
  <c r="AN649" i="3"/>
  <c r="J650" i="3"/>
  <c r="F650" i="3"/>
  <c r="AV650" i="3"/>
  <c r="BY650" i="3"/>
  <c r="CU650" i="3"/>
  <c r="DS650" i="3"/>
  <c r="BP650" i="3" l="1"/>
  <c r="DJ650" i="3"/>
  <c r="BX650" i="3"/>
  <c r="CT650" i="3"/>
  <c r="CW650" i="3" s="1"/>
  <c r="DR650" i="3"/>
  <c r="DT650" i="3" s="1"/>
  <c r="DQ650" i="3" s="1"/>
  <c r="AM650" i="3"/>
  <c r="P650" i="3"/>
  <c r="BQ650" i="3"/>
  <c r="BR650" i="3" s="1"/>
  <c r="BT650" i="3" s="1"/>
  <c r="DK650" i="3"/>
  <c r="CM650" i="3"/>
  <c r="CO650" i="3" s="1"/>
  <c r="S650" i="3"/>
  <c r="T650" i="3" s="1"/>
  <c r="Q650" i="3" s="1"/>
  <c r="CA650" i="3"/>
  <c r="BZ650" i="3"/>
  <c r="CB650" i="3" s="1"/>
  <c r="G650" i="3"/>
  <c r="CV650" i="3"/>
  <c r="CX650" i="3" s="1"/>
  <c r="DM650" i="3" l="1"/>
  <c r="DU650" i="3"/>
  <c r="DL650" i="3"/>
  <c r="DI650" i="3" s="1"/>
  <c r="DN650" i="3" s="1"/>
  <c r="U650" i="3"/>
  <c r="DV650" i="3"/>
  <c r="V650" i="3"/>
  <c r="CY650" i="3"/>
  <c r="CZ650" i="3"/>
  <c r="BS650" i="3"/>
  <c r="BV650" i="3" s="1"/>
  <c r="CC650" i="3"/>
  <c r="CD650" i="3"/>
  <c r="CN650" i="3"/>
  <c r="DX650" i="3" l="1"/>
  <c r="DW650" i="3"/>
  <c r="W650" i="3"/>
  <c r="X650" i="3"/>
  <c r="DP650" i="3"/>
  <c r="DO650" i="3"/>
  <c r="BU650" i="3"/>
  <c r="CK650" i="3"/>
  <c r="CP650" i="3" s="1"/>
  <c r="AS651" i="3" l="1"/>
  <c r="AR651" i="3"/>
  <c r="CR650" i="3"/>
  <c r="M650" i="3" s="1"/>
  <c r="CQ650" i="3"/>
  <c r="L650" i="3" s="1"/>
  <c r="AP651" i="3"/>
  <c r="AL651" i="3"/>
  <c r="AN650" i="3"/>
  <c r="AO651" i="3" l="1"/>
  <c r="AU651" i="3" s="1"/>
  <c r="AQ650" i="3"/>
  <c r="K650" i="3"/>
  <c r="N650" i="3" s="1"/>
  <c r="I651" i="3"/>
  <c r="AK651" i="3"/>
  <c r="AT650" i="3"/>
  <c r="AV651" i="3"/>
  <c r="CU651" i="3"/>
  <c r="DS651" i="3"/>
  <c r="BY651" i="3"/>
  <c r="AM651" i="3"/>
  <c r="H650" i="3"/>
  <c r="E651" i="3"/>
  <c r="J651" i="3"/>
  <c r="F651" i="3"/>
  <c r="CT651" i="3" l="1"/>
  <c r="CW651" i="3" s="1"/>
  <c r="DR651" i="3"/>
  <c r="DU651" i="3" s="1"/>
  <c r="BX651" i="3"/>
  <c r="CA651" i="3" s="1"/>
  <c r="CV651" i="3"/>
  <c r="CX651" i="3" s="1"/>
  <c r="BZ651" i="3"/>
  <c r="CB651" i="3" s="1"/>
  <c r="BQ651" i="3"/>
  <c r="DK651" i="3"/>
  <c r="CM651" i="3"/>
  <c r="S651" i="3"/>
  <c r="DJ651" i="3"/>
  <c r="BP651" i="3"/>
  <c r="CL651" i="3"/>
  <c r="R651" i="3"/>
  <c r="O651" i="3"/>
  <c r="G651" i="3"/>
  <c r="P651" i="3"/>
  <c r="DT651" i="3" l="1"/>
  <c r="DQ651" i="3" s="1"/>
  <c r="DV651" i="3" s="1"/>
  <c r="T651" i="3"/>
  <c r="Q651" i="3" s="1"/>
  <c r="U651" i="3"/>
  <c r="CN651" i="3"/>
  <c r="CO651" i="3"/>
  <c r="BS651" i="3"/>
  <c r="BR651" i="3"/>
  <c r="BT651" i="3" s="1"/>
  <c r="CD651" i="3"/>
  <c r="CC651" i="3"/>
  <c r="DL651" i="3"/>
  <c r="DM651" i="3"/>
  <c r="CZ651" i="3"/>
  <c r="CY651" i="3"/>
  <c r="DX651" i="3" l="1"/>
  <c r="DW651" i="3"/>
  <c r="V651" i="3"/>
  <c r="DI651" i="3"/>
  <c r="DN651" i="3" s="1"/>
  <c r="CK651" i="3"/>
  <c r="CP651" i="3" s="1"/>
  <c r="BV651" i="3"/>
  <c r="BU651" i="3"/>
  <c r="W651" i="3" l="1"/>
  <c r="AR652" i="3" s="1"/>
  <c r="X651" i="3"/>
  <c r="AP652" i="3" s="1"/>
  <c r="DO651" i="3"/>
  <c r="DP651" i="3"/>
  <c r="CQ651" i="3"/>
  <c r="CR651" i="3"/>
  <c r="AK652" i="3"/>
  <c r="AS652" i="3" l="1"/>
  <c r="AO652" i="3"/>
  <c r="AM652" i="3" s="1"/>
  <c r="AQ651" i="3"/>
  <c r="M651" i="3"/>
  <c r="J652" i="3" s="1"/>
  <c r="L651" i="3"/>
  <c r="E652" i="3" s="1"/>
  <c r="AN651" i="3"/>
  <c r="AT651" i="3"/>
  <c r="AL652" i="3"/>
  <c r="CU652" i="3" s="1"/>
  <c r="AV652" i="3"/>
  <c r="BX652" i="3"/>
  <c r="DR652" i="3"/>
  <c r="CT652" i="3"/>
  <c r="AU652" i="3" l="1"/>
  <c r="F652" i="3"/>
  <c r="CM652" i="3" s="1"/>
  <c r="K651" i="3"/>
  <c r="N651" i="3" s="1"/>
  <c r="I652" i="3"/>
  <c r="O652" i="3" s="1"/>
  <c r="H651" i="3"/>
  <c r="BY652" i="3"/>
  <c r="CA652" i="3" s="1"/>
  <c r="DS652" i="3"/>
  <c r="DU652" i="3" s="1"/>
  <c r="BP652" i="3"/>
  <c r="DJ652" i="3"/>
  <c r="CL652" i="3"/>
  <c r="R652" i="3"/>
  <c r="CW652" i="3"/>
  <c r="CV652" i="3"/>
  <c r="CX652" i="3" s="1"/>
  <c r="BQ652" i="3"/>
  <c r="DK652" i="3"/>
  <c r="S652" i="3"/>
  <c r="P652" i="3"/>
  <c r="G652" i="3" l="1"/>
  <c r="BZ652" i="3"/>
  <c r="DT652" i="3"/>
  <c r="DQ652" i="3" s="1"/>
  <c r="DV652" i="3" s="1"/>
  <c r="T652" i="3"/>
  <c r="Q652" i="3" s="1"/>
  <c r="U652" i="3"/>
  <c r="CO652" i="3"/>
  <c r="CN652" i="3"/>
  <c r="CZ652" i="3"/>
  <c r="CY652" i="3"/>
  <c r="DM652" i="3"/>
  <c r="DL652" i="3"/>
  <c r="BS652" i="3"/>
  <c r="BR652" i="3"/>
  <c r="BT652" i="3" s="1"/>
  <c r="CB652" i="3" l="1"/>
  <c r="CC652" i="3" s="1"/>
  <c r="DX652" i="3"/>
  <c r="DW652" i="3"/>
  <c r="V652" i="3"/>
  <c r="DI652" i="3"/>
  <c r="DN652" i="3" s="1"/>
  <c r="CK652" i="3"/>
  <c r="CP652" i="3" s="1"/>
  <c r="BU652" i="3"/>
  <c r="BV652" i="3"/>
  <c r="CD652" i="3" l="1"/>
  <c r="X652" i="3"/>
  <c r="AP653" i="3" s="1"/>
  <c r="AV653" i="3" s="1"/>
  <c r="W652" i="3"/>
  <c r="AR653" i="3" s="1"/>
  <c r="DP652" i="3"/>
  <c r="DO652" i="3"/>
  <c r="CR652" i="3"/>
  <c r="CQ652" i="3"/>
  <c r="M652" i="3" l="1"/>
  <c r="L652" i="3"/>
  <c r="I653" i="3" s="1"/>
  <c r="AS653" i="3"/>
  <c r="AQ652" i="3"/>
  <c r="AT652" i="3" s="1"/>
  <c r="AL653" i="3"/>
  <c r="DS653" i="3" s="1"/>
  <c r="K652" i="3"/>
  <c r="N652" i="3" s="1"/>
  <c r="AK653" i="3"/>
  <c r="BX653" i="3" s="1"/>
  <c r="AO653" i="3"/>
  <c r="AU653" i="3" s="1"/>
  <c r="AN652" i="3"/>
  <c r="H652" i="3"/>
  <c r="E653" i="3"/>
  <c r="J653" i="3"/>
  <c r="F653" i="3"/>
  <c r="BY653" i="3" l="1"/>
  <c r="CA653" i="3" s="1"/>
  <c r="CU653" i="3"/>
  <c r="AM653" i="3"/>
  <c r="DR653" i="3"/>
  <c r="DU653" i="3" s="1"/>
  <c r="CT653" i="3"/>
  <c r="CW653" i="3" s="1"/>
  <c r="BP653" i="3"/>
  <c r="CL653" i="3"/>
  <c r="DJ653" i="3"/>
  <c r="R653" i="3"/>
  <c r="CM653" i="3"/>
  <c r="BQ653" i="3"/>
  <c r="DK653" i="3"/>
  <c r="S653" i="3"/>
  <c r="O653" i="3"/>
  <c r="G653" i="3"/>
  <c r="BZ653" i="3"/>
  <c r="CB653" i="3" s="1"/>
  <c r="P653" i="3"/>
  <c r="DT653" i="3" l="1"/>
  <c r="DQ653" i="3" s="1"/>
  <c r="DV653" i="3" s="1"/>
  <c r="CV653" i="3"/>
  <c r="CX653" i="3" s="1"/>
  <c r="CY653" i="3" s="1"/>
  <c r="U653" i="3"/>
  <c r="T653" i="3"/>
  <c r="Q653" i="3" s="1"/>
  <c r="CD653" i="3"/>
  <c r="CC653" i="3"/>
  <c r="DM653" i="3"/>
  <c r="DL653" i="3"/>
  <c r="CO653" i="3"/>
  <c r="CN653" i="3"/>
  <c r="BR653" i="3"/>
  <c r="BT653" i="3" s="1"/>
  <c r="BS653" i="3"/>
  <c r="CZ653" i="3" l="1"/>
  <c r="DW653" i="3"/>
  <c r="DX653" i="3"/>
  <c r="V653" i="3"/>
  <c r="DI653" i="3"/>
  <c r="DN653" i="3" s="1"/>
  <c r="BV653" i="3"/>
  <c r="BU653" i="3"/>
  <c r="CK653" i="3"/>
  <c r="CP653" i="3" s="1"/>
  <c r="W653" i="3" l="1"/>
  <c r="AR654" i="3" s="1"/>
  <c r="X653" i="3"/>
  <c r="DP653" i="3"/>
  <c r="DO653" i="3"/>
  <c r="CQ653" i="3"/>
  <c r="CR653" i="3"/>
  <c r="M653" i="3" s="1"/>
  <c r="AO654" i="3"/>
  <c r="AN653" i="3" l="1"/>
  <c r="AS654" i="3"/>
  <c r="AQ653" i="3"/>
  <c r="AT653" i="3" s="1"/>
  <c r="L653" i="3"/>
  <c r="I654" i="3" s="1"/>
  <c r="AK654" i="3"/>
  <c r="CT654" i="3" s="1"/>
  <c r="AL654" i="3"/>
  <c r="CU654" i="3" s="1"/>
  <c r="AP654" i="3"/>
  <c r="AV654" i="3" s="1"/>
  <c r="F654" i="3"/>
  <c r="J654" i="3"/>
  <c r="AU654" i="3"/>
  <c r="DR654" i="3" l="1"/>
  <c r="BX654" i="3"/>
  <c r="E654" i="3"/>
  <c r="CL654" i="3" s="1"/>
  <c r="H653" i="3"/>
  <c r="K653" i="3"/>
  <c r="N653" i="3" s="1"/>
  <c r="AM654" i="3"/>
  <c r="BY654" i="3"/>
  <c r="BZ654" i="3" s="1"/>
  <c r="CB654" i="3" s="1"/>
  <c r="DS654" i="3"/>
  <c r="O654" i="3"/>
  <c r="G654" i="3"/>
  <c r="CW654" i="3"/>
  <c r="CV654" i="3"/>
  <c r="CX654" i="3" s="1"/>
  <c r="P654" i="3"/>
  <c r="BQ654" i="3"/>
  <c r="DK654" i="3"/>
  <c r="CM654" i="3"/>
  <c r="S654" i="3"/>
  <c r="DJ654" i="3" l="1"/>
  <c r="DM654" i="3" s="1"/>
  <c r="DT654" i="3"/>
  <c r="DQ654" i="3" s="1"/>
  <c r="DV654" i="3" s="1"/>
  <c r="CA654" i="3"/>
  <c r="CD654" i="3" s="1"/>
  <c r="R654" i="3"/>
  <c r="DU654" i="3"/>
  <c r="BP654" i="3"/>
  <c r="BR654" i="3" s="1"/>
  <c r="BT654" i="3" s="1"/>
  <c r="T654" i="3"/>
  <c r="Q654" i="3" s="1"/>
  <c r="U654" i="3"/>
  <c r="CO654" i="3"/>
  <c r="CN654" i="3"/>
  <c r="CZ654" i="3"/>
  <c r="CY654" i="3"/>
  <c r="CC654" i="3" l="1"/>
  <c r="DL654" i="3"/>
  <c r="BS654" i="3"/>
  <c r="BV654" i="3" s="1"/>
  <c r="DW654" i="3"/>
  <c r="DX654" i="3"/>
  <c r="V654" i="3"/>
  <c r="DI654" i="3"/>
  <c r="DN654" i="3" s="1"/>
  <c r="BU654" i="3"/>
  <c r="CK654" i="3"/>
  <c r="CP654" i="3" s="1"/>
  <c r="X654" i="3" l="1"/>
  <c r="AP655" i="3" s="1"/>
  <c r="W654" i="3"/>
  <c r="AQ654" i="3" s="1"/>
  <c r="DO654" i="3"/>
  <c r="DP654" i="3"/>
  <c r="CQ654" i="3"/>
  <c r="CR654" i="3"/>
  <c r="AL655" i="3"/>
  <c r="M654" i="3" l="1"/>
  <c r="L654" i="3"/>
  <c r="I655" i="3" s="1"/>
  <c r="AS655" i="3"/>
  <c r="AR655" i="3"/>
  <c r="K654" i="3"/>
  <c r="N654" i="3" s="1"/>
  <c r="AN654" i="3"/>
  <c r="AK655" i="3"/>
  <c r="DR655" i="3" s="1"/>
  <c r="AO655" i="3"/>
  <c r="AU655" i="3" s="1"/>
  <c r="AT654" i="3"/>
  <c r="J655" i="3"/>
  <c r="F655" i="3"/>
  <c r="AV655" i="3"/>
  <c r="CU655" i="3"/>
  <c r="DS655" i="3"/>
  <c r="BY655" i="3"/>
  <c r="H654" i="3"/>
  <c r="E655" i="3" l="1"/>
  <c r="CT655" i="3"/>
  <c r="CW655" i="3" s="1"/>
  <c r="BX655" i="3"/>
  <c r="AM655" i="3"/>
  <c r="DT655" i="3"/>
  <c r="DQ655" i="3" s="1"/>
  <c r="CA655" i="3"/>
  <c r="BZ655" i="3"/>
  <c r="CB655" i="3" s="1"/>
  <c r="DU655" i="3"/>
  <c r="BP655" i="3"/>
  <c r="DJ655" i="3"/>
  <c r="CL655" i="3"/>
  <c r="R655" i="3"/>
  <c r="O655" i="3"/>
  <c r="G655" i="3"/>
  <c r="BQ655" i="3"/>
  <c r="DK655" i="3"/>
  <c r="CM655" i="3"/>
  <c r="S655" i="3"/>
  <c r="P655" i="3"/>
  <c r="CV655" i="3" l="1"/>
  <c r="CX655" i="3" s="1"/>
  <c r="CY655" i="3" s="1"/>
  <c r="T655" i="3"/>
  <c r="Q655" i="3" s="1"/>
  <c r="DV655" i="3"/>
  <c r="DM655" i="3"/>
  <c r="DL655" i="3"/>
  <c r="CN655" i="3"/>
  <c r="CO655" i="3"/>
  <c r="BS655" i="3"/>
  <c r="BR655" i="3"/>
  <c r="BT655" i="3" s="1"/>
  <c r="U655" i="3"/>
  <c r="CD655" i="3"/>
  <c r="CC655" i="3"/>
  <c r="CZ655" i="3" l="1"/>
  <c r="V655" i="3"/>
  <c r="DX655" i="3"/>
  <c r="DW655" i="3"/>
  <c r="DI655" i="3"/>
  <c r="DN655" i="3" s="1"/>
  <c r="CK655" i="3"/>
  <c r="CP655" i="3" s="1"/>
  <c r="BV655" i="3"/>
  <c r="BU655" i="3"/>
  <c r="X655" i="3" l="1"/>
  <c r="AL656" i="3" s="1"/>
  <c r="W655" i="3"/>
  <c r="AQ655" i="3" s="1"/>
  <c r="DP655" i="3"/>
  <c r="DO655" i="3"/>
  <c r="CR655" i="3"/>
  <c r="CQ655" i="3"/>
  <c r="AP656" i="3"/>
  <c r="AS656" i="3" l="1"/>
  <c r="AR656" i="3"/>
  <c r="M655" i="3"/>
  <c r="L655" i="3"/>
  <c r="I656" i="3" s="1"/>
  <c r="AK656" i="3"/>
  <c r="CT656" i="3" s="1"/>
  <c r="AT655" i="3"/>
  <c r="AO656" i="3"/>
  <c r="AM656" i="3" s="1"/>
  <c r="AN655" i="3"/>
  <c r="BY656" i="3"/>
  <c r="DS656" i="3"/>
  <c r="CU656" i="3"/>
  <c r="F656" i="3"/>
  <c r="J656" i="3"/>
  <c r="AV656" i="3"/>
  <c r="E656" i="3" l="1"/>
  <c r="H655" i="3"/>
  <c r="K655" i="3"/>
  <c r="N655" i="3" s="1"/>
  <c r="AU656" i="3"/>
  <c r="DR656" i="3"/>
  <c r="BX656" i="3"/>
  <c r="CA656" i="3" s="1"/>
  <c r="CL656" i="3"/>
  <c r="BP656" i="3"/>
  <c r="DJ656" i="3"/>
  <c r="R656" i="3"/>
  <c r="O656" i="3"/>
  <c r="G656" i="3"/>
  <c r="CW656" i="3"/>
  <c r="CV656" i="3"/>
  <c r="CX656" i="3" s="1"/>
  <c r="DU656" i="3"/>
  <c r="DT656" i="3"/>
  <c r="DQ656" i="3" s="1"/>
  <c r="P656" i="3"/>
  <c r="BQ656" i="3"/>
  <c r="CM656" i="3"/>
  <c r="DK656" i="3"/>
  <c r="S656" i="3"/>
  <c r="BZ656" i="3" l="1"/>
  <c r="CB656" i="3" s="1"/>
  <c r="DV656" i="3"/>
  <c r="U656" i="3"/>
  <c r="T656" i="3"/>
  <c r="Q656" i="3" s="1"/>
  <c r="DL656" i="3"/>
  <c r="DM656" i="3"/>
  <c r="CD656" i="3"/>
  <c r="CC656" i="3"/>
  <c r="CY656" i="3"/>
  <c r="CZ656" i="3"/>
  <c r="BS656" i="3"/>
  <c r="BR656" i="3"/>
  <c r="BT656" i="3" s="1"/>
  <c r="CO656" i="3"/>
  <c r="CN656" i="3"/>
  <c r="DX656" i="3" l="1"/>
  <c r="DW656" i="3"/>
  <c r="V656" i="3"/>
  <c r="DI656" i="3"/>
  <c r="DN656" i="3" s="1"/>
  <c r="CK656" i="3"/>
  <c r="CP656" i="3" s="1"/>
  <c r="BV656" i="3"/>
  <c r="BU656" i="3"/>
  <c r="W656" i="3" l="1"/>
  <c r="AR657" i="3" s="1"/>
  <c r="X656" i="3"/>
  <c r="AS657" i="3" s="1"/>
  <c r="DP656" i="3"/>
  <c r="DO656" i="3"/>
  <c r="CQ656" i="3"/>
  <c r="CR656" i="3"/>
  <c r="AK657" i="3"/>
  <c r="M656" i="3" l="1"/>
  <c r="J657" i="3" s="1"/>
  <c r="L656" i="3"/>
  <c r="I657" i="3" s="1"/>
  <c r="AO657" i="3"/>
  <c r="AU657" i="3" s="1"/>
  <c r="AQ656" i="3"/>
  <c r="AT656" i="3" s="1"/>
  <c r="K656" i="3"/>
  <c r="N656" i="3" s="1"/>
  <c r="AP657" i="3"/>
  <c r="AL657" i="3"/>
  <c r="CU657" i="3" s="1"/>
  <c r="AN656" i="3"/>
  <c r="F657" i="3"/>
  <c r="BX657" i="3"/>
  <c r="DR657" i="3"/>
  <c r="CT657" i="3"/>
  <c r="H656" i="3"/>
  <c r="E657" i="3"/>
  <c r="AM657" i="3" l="1"/>
  <c r="AV657" i="3"/>
  <c r="DS657" i="3"/>
  <c r="BY657" i="3"/>
  <c r="CA657" i="3" s="1"/>
  <c r="O657" i="3"/>
  <c r="G657" i="3"/>
  <c r="DU657" i="3"/>
  <c r="DT657" i="3"/>
  <c r="DQ657" i="3" s="1"/>
  <c r="CV657" i="3"/>
  <c r="CX657" i="3" s="1"/>
  <c r="CW657" i="3"/>
  <c r="DJ657" i="3"/>
  <c r="BP657" i="3"/>
  <c r="CL657" i="3"/>
  <c r="R657" i="3"/>
  <c r="P657" i="3"/>
  <c r="BQ657" i="3"/>
  <c r="CM657" i="3"/>
  <c r="DK657" i="3"/>
  <c r="S657" i="3"/>
  <c r="BZ657" i="3" l="1"/>
  <c r="CB657" i="3" s="1"/>
  <c r="DM657" i="3"/>
  <c r="DV657" i="3"/>
  <c r="CO657" i="3"/>
  <c r="BR657" i="3"/>
  <c r="BT657" i="3" s="1"/>
  <c r="CZ657" i="3"/>
  <c r="CY657" i="3"/>
  <c r="CN657" i="3"/>
  <c r="DL657" i="3"/>
  <c r="U657" i="3"/>
  <c r="T657" i="3"/>
  <c r="Q657" i="3" s="1"/>
  <c r="BS657" i="3"/>
  <c r="CD657" i="3"/>
  <c r="CC657" i="3"/>
  <c r="BU657" i="3" l="1"/>
  <c r="BV657" i="3"/>
  <c r="DW657" i="3"/>
  <c r="DX657" i="3"/>
  <c r="V657" i="3"/>
  <c r="DI657" i="3"/>
  <c r="DN657" i="3" s="1"/>
  <c r="CK657" i="3"/>
  <c r="CP657" i="3" s="1"/>
  <c r="W657" i="3" l="1"/>
  <c r="AR658" i="3" s="1"/>
  <c r="X657" i="3"/>
  <c r="AS658" i="3" s="1"/>
  <c r="DP657" i="3"/>
  <c r="DO657" i="3"/>
  <c r="CR657" i="3"/>
  <c r="CQ657" i="3"/>
  <c r="AK658" i="3"/>
  <c r="AO658" i="3" l="1"/>
  <c r="AQ657" i="3"/>
  <c r="M657" i="3"/>
  <c r="L657" i="3"/>
  <c r="E658" i="3" s="1"/>
  <c r="AN657" i="3"/>
  <c r="AP658" i="3"/>
  <c r="AL658" i="3"/>
  <c r="CU658" i="3" s="1"/>
  <c r="AT657" i="3"/>
  <c r="AU658" i="3"/>
  <c r="CT658" i="3"/>
  <c r="BX658" i="3"/>
  <c r="DR658" i="3"/>
  <c r="J658" i="3"/>
  <c r="F658" i="3"/>
  <c r="AV658" i="3"/>
  <c r="H657" i="3"/>
  <c r="AM658" i="3" l="1"/>
  <c r="K657" i="3"/>
  <c r="N657" i="3" s="1"/>
  <c r="I658" i="3"/>
  <c r="O658" i="3" s="1"/>
  <c r="DS658" i="3"/>
  <c r="DU658" i="3" s="1"/>
  <c r="BY658" i="3"/>
  <c r="CA658" i="3" s="1"/>
  <c r="BQ658" i="3"/>
  <c r="CM658" i="3"/>
  <c r="DK658" i="3"/>
  <c r="S658" i="3"/>
  <c r="P658" i="3"/>
  <c r="CW658" i="3"/>
  <c r="CV658" i="3"/>
  <c r="CX658" i="3" s="1"/>
  <c r="DJ658" i="3"/>
  <c r="CL658" i="3"/>
  <c r="BP658" i="3"/>
  <c r="R658" i="3"/>
  <c r="BZ658" i="3" l="1"/>
  <c r="CB658" i="3" s="1"/>
  <c r="G658" i="3"/>
  <c r="DT658" i="3"/>
  <c r="DQ658" i="3" s="1"/>
  <c r="DV658" i="3" s="1"/>
  <c r="CD658" i="3"/>
  <c r="CC658" i="3"/>
  <c r="T658" i="3"/>
  <c r="Q658" i="3" s="1"/>
  <c r="U658" i="3"/>
  <c r="BR658" i="3"/>
  <c r="BT658" i="3" s="1"/>
  <c r="BS658" i="3"/>
  <c r="CO658" i="3"/>
  <c r="CN658" i="3"/>
  <c r="CZ658" i="3"/>
  <c r="CY658" i="3"/>
  <c r="DM658" i="3"/>
  <c r="DL658" i="3"/>
  <c r="DW658" i="3" l="1"/>
  <c r="DX658" i="3"/>
  <c r="V658" i="3"/>
  <c r="DI658" i="3"/>
  <c r="DN658" i="3" s="1"/>
  <c r="CK658" i="3"/>
  <c r="CP658" i="3" s="1"/>
  <c r="BV658" i="3"/>
  <c r="BU658" i="3"/>
  <c r="W658" i="3" l="1"/>
  <c r="AR659" i="3" s="1"/>
  <c r="X658" i="3"/>
  <c r="AN658" i="3" s="1"/>
  <c r="DP658" i="3"/>
  <c r="DO658" i="3"/>
  <c r="CQ658" i="3"/>
  <c r="CR658" i="3"/>
  <c r="M658" i="3" s="1"/>
  <c r="AL659" i="3"/>
  <c r="L658" i="3" l="1"/>
  <c r="I659" i="3" s="1"/>
  <c r="AS659" i="3"/>
  <c r="AO659" i="3"/>
  <c r="AU659" i="3" s="1"/>
  <c r="AQ658" i="3"/>
  <c r="K658" i="3"/>
  <c r="N658" i="3" s="1"/>
  <c r="AK659" i="3"/>
  <c r="BX659" i="3" s="1"/>
  <c r="AP659" i="3"/>
  <c r="AV659" i="3" s="1"/>
  <c r="AT658" i="3"/>
  <c r="J659" i="3"/>
  <c r="F659" i="3"/>
  <c r="CU659" i="3"/>
  <c r="DS659" i="3"/>
  <c r="BY659" i="3"/>
  <c r="H658" i="3"/>
  <c r="E659" i="3"/>
  <c r="CT659" i="3" l="1"/>
  <c r="DR659" i="3"/>
  <c r="DU659" i="3" s="1"/>
  <c r="AM659" i="3"/>
  <c r="BZ659" i="3"/>
  <c r="CB659" i="3" s="1"/>
  <c r="CW659" i="3"/>
  <c r="CV659" i="3"/>
  <c r="DJ659" i="3"/>
  <c r="CL659" i="3"/>
  <c r="BP659" i="3"/>
  <c r="R659" i="3"/>
  <c r="DT659" i="3"/>
  <c r="DQ659" i="3" s="1"/>
  <c r="O659" i="3"/>
  <c r="G659" i="3"/>
  <c r="BQ659" i="3"/>
  <c r="CM659" i="3"/>
  <c r="DK659" i="3"/>
  <c r="S659" i="3"/>
  <c r="CA659" i="3"/>
  <c r="P659" i="3"/>
  <c r="CC659" i="3" l="1"/>
  <c r="DV659" i="3"/>
  <c r="DX659" i="3" s="1"/>
  <c r="CX659" i="3"/>
  <c r="CY659" i="3" s="1"/>
  <c r="T659" i="3"/>
  <c r="Q659" i="3" s="1"/>
  <c r="BS659" i="3"/>
  <c r="BR659" i="3"/>
  <c r="BT659" i="3" s="1"/>
  <c r="CN659" i="3"/>
  <c r="CO659" i="3"/>
  <c r="DL659" i="3"/>
  <c r="DM659" i="3"/>
  <c r="U659" i="3"/>
  <c r="CD659" i="3"/>
  <c r="DW659" i="3" l="1"/>
  <c r="V659" i="3"/>
  <c r="DI659" i="3"/>
  <c r="DN659" i="3" s="1"/>
  <c r="CZ659" i="3"/>
  <c r="BV659" i="3"/>
  <c r="BU659" i="3"/>
  <c r="CK659" i="3"/>
  <c r="CP659" i="3" s="1"/>
  <c r="X659" i="3" l="1"/>
  <c r="AS660" i="3" s="1"/>
  <c r="W659" i="3"/>
  <c r="AQ659" i="3" s="1"/>
  <c r="DO659" i="3"/>
  <c r="DP659" i="3"/>
  <c r="CR659" i="3"/>
  <c r="CQ659" i="3"/>
  <c r="AR660" i="3" l="1"/>
  <c r="L659" i="3"/>
  <c r="I660" i="3" s="1"/>
  <c r="M659" i="3"/>
  <c r="F660" i="3" s="1"/>
  <c r="AO660" i="3"/>
  <c r="AU660" i="3" s="1"/>
  <c r="AK660" i="3"/>
  <c r="BX660" i="3" s="1"/>
  <c r="AN659" i="3"/>
  <c r="AT659" i="3"/>
  <c r="AL660" i="3"/>
  <c r="BY660" i="3" s="1"/>
  <c r="AP660" i="3"/>
  <c r="AV660" i="3" s="1"/>
  <c r="J660" i="3" l="1"/>
  <c r="G660" i="3" s="1"/>
  <c r="H659" i="3"/>
  <c r="E660" i="3"/>
  <c r="BP660" i="3" s="1"/>
  <c r="K659" i="3"/>
  <c r="N659" i="3" s="1"/>
  <c r="AM660" i="3"/>
  <c r="CT660" i="3"/>
  <c r="CA660" i="3"/>
  <c r="DR660" i="3"/>
  <c r="DS660" i="3"/>
  <c r="CU660" i="3"/>
  <c r="BZ660" i="3"/>
  <c r="CB660" i="3" s="1"/>
  <c r="DJ660" i="3"/>
  <c r="R660" i="3"/>
  <c r="O660" i="3"/>
  <c r="BQ660" i="3"/>
  <c r="CM660" i="3"/>
  <c r="DK660" i="3"/>
  <c r="S660" i="3"/>
  <c r="CL660" i="3" l="1"/>
  <c r="CD660" i="3"/>
  <c r="P660" i="3"/>
  <c r="DU660" i="3"/>
  <c r="CW660" i="3"/>
  <c r="CV660" i="3"/>
  <c r="CX660" i="3" s="1"/>
  <c r="CY660" i="3" s="1"/>
  <c r="DT660" i="3"/>
  <c r="DQ660" i="3" s="1"/>
  <c r="CC660" i="3"/>
  <c r="DM660" i="3"/>
  <c r="DL660" i="3"/>
  <c r="BS660" i="3"/>
  <c r="BR660" i="3"/>
  <c r="BT660" i="3" s="1"/>
  <c r="U660" i="3"/>
  <c r="T660" i="3"/>
  <c r="Q660" i="3" s="1"/>
  <c r="CN660" i="3"/>
  <c r="CO660" i="3"/>
  <c r="CZ660" i="3" l="1"/>
  <c r="DV660" i="3"/>
  <c r="V660" i="3"/>
  <c r="DI660" i="3"/>
  <c r="DN660" i="3" s="1"/>
  <c r="CK660" i="3"/>
  <c r="CP660" i="3" s="1"/>
  <c r="BU660" i="3"/>
  <c r="BV660" i="3"/>
  <c r="DX660" i="3" l="1"/>
  <c r="DW660" i="3"/>
  <c r="X660" i="3"/>
  <c r="AP661" i="3" s="1"/>
  <c r="W660" i="3"/>
  <c r="DP660" i="3"/>
  <c r="DO660" i="3"/>
  <c r="CR660" i="3"/>
  <c r="CQ660" i="3"/>
  <c r="M660" i="3" l="1"/>
  <c r="AS661" i="3"/>
  <c r="AR661" i="3"/>
  <c r="L660" i="3"/>
  <c r="H660" i="3" s="1"/>
  <c r="AQ660" i="3"/>
  <c r="AT660" i="3" s="1"/>
  <c r="AK661" i="3"/>
  <c r="BX661" i="3" s="1"/>
  <c r="AL661" i="3"/>
  <c r="CU661" i="3" s="1"/>
  <c r="AO661" i="3"/>
  <c r="AM661" i="3" s="1"/>
  <c r="AN660" i="3"/>
  <c r="AV661" i="3"/>
  <c r="F661" i="3"/>
  <c r="J661" i="3"/>
  <c r="E661" i="3" l="1"/>
  <c r="K660" i="3"/>
  <c r="N660" i="3" s="1"/>
  <c r="I661" i="3"/>
  <c r="O661" i="3" s="1"/>
  <c r="AU661" i="3"/>
  <c r="CT661" i="3"/>
  <c r="CV661" i="3" s="1"/>
  <c r="CX661" i="3" s="1"/>
  <c r="DR661" i="3"/>
  <c r="R661" i="3"/>
  <c r="BY661" i="3"/>
  <c r="CA661" i="3" s="1"/>
  <c r="DS661" i="3"/>
  <c r="P661" i="3"/>
  <c r="DK661" i="3"/>
  <c r="BQ661" i="3"/>
  <c r="CM661" i="3"/>
  <c r="S661" i="3"/>
  <c r="BP661" i="3"/>
  <c r="CL661" i="3"/>
  <c r="DJ661" i="3"/>
  <c r="G661" i="3" l="1"/>
  <c r="CW661" i="3"/>
  <c r="CZ661" i="3" s="1"/>
  <c r="T661" i="3"/>
  <c r="Q661" i="3" s="1"/>
  <c r="DU661" i="3"/>
  <c r="DT661" i="3"/>
  <c r="DQ661" i="3" s="1"/>
  <c r="DV661" i="3" s="1"/>
  <c r="U661" i="3"/>
  <c r="BZ661" i="3"/>
  <c r="CN661" i="3"/>
  <c r="CK661" i="3" s="1"/>
  <c r="BR661" i="3"/>
  <c r="BT661" i="3" s="1"/>
  <c r="DM661" i="3"/>
  <c r="DL661" i="3"/>
  <c r="CO661" i="3"/>
  <c r="BS661" i="3"/>
  <c r="CY661" i="3"/>
  <c r="CB661" i="3" l="1"/>
  <c r="CC661" i="3" s="1"/>
  <c r="V661" i="3"/>
  <c r="CD661" i="3"/>
  <c r="BV661" i="3"/>
  <c r="DX661" i="3"/>
  <c r="DW661" i="3"/>
  <c r="DI661" i="3"/>
  <c r="DN661" i="3" s="1"/>
  <c r="CP661" i="3"/>
  <c r="CR661" i="3" s="1"/>
  <c r="BU661" i="3"/>
  <c r="W661" i="3" l="1"/>
  <c r="AR662" i="3" s="1"/>
  <c r="X661" i="3"/>
  <c r="AS662" i="3" s="1"/>
  <c r="AQ661" i="3"/>
  <c r="AT661" i="3" s="1"/>
  <c r="CQ661" i="3"/>
  <c r="AP662" i="3"/>
  <c r="AV662" i="3" s="1"/>
  <c r="AL662" i="3"/>
  <c r="DS662" i="3" s="1"/>
  <c r="DO661" i="3"/>
  <c r="DP661" i="3"/>
  <c r="M661" i="3" s="1"/>
  <c r="AO662" i="3"/>
  <c r="AN661" i="3"/>
  <c r="AK662" i="3"/>
  <c r="L661" i="3" l="1"/>
  <c r="CU662" i="3"/>
  <c r="BY662" i="3"/>
  <c r="F662" i="3"/>
  <c r="S662" i="3" s="1"/>
  <c r="J662" i="3"/>
  <c r="P662" i="3" s="1"/>
  <c r="DR662" i="3"/>
  <c r="BX662" i="3"/>
  <c r="CT662" i="3"/>
  <c r="AM662" i="3"/>
  <c r="AU662" i="3"/>
  <c r="H661" i="3"/>
  <c r="E662" i="3"/>
  <c r="K661" i="3" l="1"/>
  <c r="N661" i="3" s="1"/>
  <c r="I662" i="3"/>
  <c r="DK662" i="3"/>
  <c r="BQ662" i="3"/>
  <c r="CM662" i="3"/>
  <c r="CV662" i="3"/>
  <c r="CX662" i="3" s="1"/>
  <c r="CW662" i="3"/>
  <c r="BP662" i="3"/>
  <c r="CL662" i="3"/>
  <c r="DJ662" i="3"/>
  <c r="R662" i="3"/>
  <c r="O662" i="3"/>
  <c r="G662" i="3"/>
  <c r="BZ662" i="3"/>
  <c r="CB662" i="3" s="1"/>
  <c r="CA662" i="3"/>
  <c r="DU662" i="3"/>
  <c r="DT662" i="3"/>
  <c r="DQ662" i="3" s="1"/>
  <c r="DV662" i="3" l="1"/>
  <c r="CO662" i="3"/>
  <c r="CN662" i="3"/>
  <c r="CD662" i="3"/>
  <c r="CC662" i="3"/>
  <c r="BS662" i="3"/>
  <c r="BR662" i="3"/>
  <c r="BT662" i="3" s="1"/>
  <c r="U662" i="3"/>
  <c r="T662" i="3"/>
  <c r="Q662" i="3" s="1"/>
  <c r="DL662" i="3"/>
  <c r="DM662" i="3"/>
  <c r="CZ662" i="3"/>
  <c r="CY662" i="3"/>
  <c r="DX662" i="3" l="1"/>
  <c r="DW662" i="3"/>
  <c r="V662" i="3"/>
  <c r="DI662" i="3"/>
  <c r="DN662" i="3" s="1"/>
  <c r="BV662" i="3"/>
  <c r="BU662" i="3"/>
  <c r="CK662" i="3"/>
  <c r="CP662" i="3" s="1"/>
  <c r="X662" i="3" l="1"/>
  <c r="AL663" i="3" s="1"/>
  <c r="W662" i="3"/>
  <c r="AQ662" i="3" s="1"/>
  <c r="DO662" i="3"/>
  <c r="DP662" i="3"/>
  <c r="CQ662" i="3"/>
  <c r="CR662" i="3"/>
  <c r="M662" i="3" l="1"/>
  <c r="AS663" i="3"/>
  <c r="AR663" i="3"/>
  <c r="L662" i="3"/>
  <c r="AP663" i="3"/>
  <c r="AV663" i="3" s="1"/>
  <c r="AT662" i="3"/>
  <c r="AO663" i="3"/>
  <c r="AM663" i="3" s="1"/>
  <c r="AK663" i="3"/>
  <c r="BX663" i="3" s="1"/>
  <c r="AN662" i="3"/>
  <c r="CU663" i="3"/>
  <c r="DS663" i="3"/>
  <c r="BY663" i="3"/>
  <c r="F663" i="3"/>
  <c r="J663" i="3"/>
  <c r="H662" i="3"/>
  <c r="E663" i="3"/>
  <c r="K662" i="3" l="1"/>
  <c r="N662" i="3" s="1"/>
  <c r="I663" i="3"/>
  <c r="O663" i="3" s="1"/>
  <c r="AU663" i="3"/>
  <c r="DR663" i="3"/>
  <c r="DU663" i="3" s="1"/>
  <c r="CT663" i="3"/>
  <c r="CW663" i="3" s="1"/>
  <c r="BQ663" i="3"/>
  <c r="CM663" i="3"/>
  <c r="DK663" i="3"/>
  <c r="S663" i="3"/>
  <c r="P663" i="3"/>
  <c r="BP663" i="3"/>
  <c r="DJ663" i="3"/>
  <c r="CL663" i="3"/>
  <c r="R663" i="3"/>
  <c r="CA663" i="3"/>
  <c r="BZ663" i="3"/>
  <c r="CB663" i="3" s="1"/>
  <c r="G663" i="3" l="1"/>
  <c r="CV663" i="3"/>
  <c r="CX663" i="3" s="1"/>
  <c r="CZ663" i="3" s="1"/>
  <c r="DT663" i="3"/>
  <c r="DQ663" i="3" s="1"/>
  <c r="DV663" i="3" s="1"/>
  <c r="DM663" i="3"/>
  <c r="DL663" i="3"/>
  <c r="CN663" i="3"/>
  <c r="CO663" i="3"/>
  <c r="BS663" i="3"/>
  <c r="BR663" i="3"/>
  <c r="BT663" i="3" s="1"/>
  <c r="U663" i="3"/>
  <c r="T663" i="3"/>
  <c r="Q663" i="3" s="1"/>
  <c r="CD663" i="3"/>
  <c r="CC663" i="3"/>
  <c r="CY663" i="3" l="1"/>
  <c r="DX663" i="3"/>
  <c r="DW663" i="3"/>
  <c r="V663" i="3"/>
  <c r="DI663" i="3"/>
  <c r="DN663" i="3" s="1"/>
  <c r="BV663" i="3"/>
  <c r="BU663" i="3"/>
  <c r="CK663" i="3"/>
  <c r="CP663" i="3" s="1"/>
  <c r="W663" i="3" l="1"/>
  <c r="AR664" i="3" s="1"/>
  <c r="X663" i="3"/>
  <c r="AL664" i="3" s="1"/>
  <c r="DP663" i="3"/>
  <c r="DO663" i="3"/>
  <c r="CR663" i="3"/>
  <c r="CQ663" i="3"/>
  <c r="L663" i="3" l="1"/>
  <c r="I664" i="3" s="1"/>
  <c r="M663" i="3"/>
  <c r="AS664" i="3"/>
  <c r="AO664" i="3"/>
  <c r="AU664" i="3" s="1"/>
  <c r="AQ663" i="3"/>
  <c r="AT663" i="3" s="1"/>
  <c r="AK664" i="3"/>
  <c r="DR664" i="3" s="1"/>
  <c r="K663" i="3"/>
  <c r="H663" i="3"/>
  <c r="AN663" i="3"/>
  <c r="AP664" i="3"/>
  <c r="E664" i="3"/>
  <c r="BY664" i="3"/>
  <c r="CU664" i="3"/>
  <c r="DS664" i="3"/>
  <c r="J664" i="3"/>
  <c r="AM664" i="3" l="1"/>
  <c r="CT664" i="3"/>
  <c r="CV664" i="3" s="1"/>
  <c r="CX664" i="3" s="1"/>
  <c r="BX664" i="3"/>
  <c r="BZ664" i="3" s="1"/>
  <c r="CB664" i="3" s="1"/>
  <c r="F664" i="3"/>
  <c r="DK664" i="3" s="1"/>
  <c r="AV664" i="3"/>
  <c r="N663" i="3"/>
  <c r="DT664" i="3"/>
  <c r="DQ664" i="3" s="1"/>
  <c r="DU664" i="3"/>
  <c r="BP664" i="3"/>
  <c r="CL664" i="3"/>
  <c r="DJ664" i="3"/>
  <c r="R664" i="3"/>
  <c r="O664" i="3"/>
  <c r="G664" i="3"/>
  <c r="P664" i="3"/>
  <c r="CW664" i="3"/>
  <c r="BQ664" i="3" l="1"/>
  <c r="CM664" i="3"/>
  <c r="CO664" i="3" s="1"/>
  <c r="CA664" i="3"/>
  <c r="CC664" i="3" s="1"/>
  <c r="S664" i="3"/>
  <c r="U664" i="3" s="1"/>
  <c r="DV664" i="3"/>
  <c r="DL664" i="3"/>
  <c r="DM664" i="3"/>
  <c r="CN664" i="3"/>
  <c r="BS664" i="3"/>
  <c r="BR664" i="3"/>
  <c r="BT664" i="3" s="1"/>
  <c r="CY664" i="3"/>
  <c r="CZ664" i="3"/>
  <c r="T664" i="3" l="1"/>
  <c r="Q664" i="3" s="1"/>
  <c r="CD664" i="3"/>
  <c r="DW664" i="3"/>
  <c r="DX664" i="3"/>
  <c r="V664" i="3"/>
  <c r="DI664" i="3"/>
  <c r="DN664" i="3" s="1"/>
  <c r="BU664" i="3"/>
  <c r="BV664" i="3"/>
  <c r="CK664" i="3"/>
  <c r="CP664" i="3" s="1"/>
  <c r="X664" i="3" l="1"/>
  <c r="AL665" i="3" s="1"/>
  <c r="W664" i="3"/>
  <c r="DO664" i="3"/>
  <c r="DP664" i="3"/>
  <c r="CR664" i="3"/>
  <c r="CQ664" i="3"/>
  <c r="M664" i="3" l="1"/>
  <c r="AS665" i="3"/>
  <c r="AQ664" i="3"/>
  <c r="AT664" i="3" s="1"/>
  <c r="AR665" i="3"/>
  <c r="L664" i="3"/>
  <c r="AO665" i="3"/>
  <c r="AU665" i="3" s="1"/>
  <c r="AP665" i="3"/>
  <c r="J665" i="3"/>
  <c r="AN664" i="3"/>
  <c r="AK665" i="3"/>
  <c r="BX665" i="3" s="1"/>
  <c r="CU665" i="3"/>
  <c r="BY665" i="3"/>
  <c r="DS665" i="3"/>
  <c r="E665" i="3"/>
  <c r="AM665" i="3" l="1"/>
  <c r="K664" i="3"/>
  <c r="N664" i="3" s="1"/>
  <c r="I665" i="3"/>
  <c r="O665" i="3" s="1"/>
  <c r="CT665" i="3"/>
  <c r="CV665" i="3" s="1"/>
  <c r="CX665" i="3" s="1"/>
  <c r="AV665" i="3"/>
  <c r="DR665" i="3"/>
  <c r="DT665" i="3" s="1"/>
  <c r="DQ665" i="3" s="1"/>
  <c r="F665" i="3"/>
  <c r="S665" i="3" s="1"/>
  <c r="H664" i="3"/>
  <c r="BP665" i="3"/>
  <c r="CL665" i="3"/>
  <c r="DJ665" i="3"/>
  <c r="R665" i="3"/>
  <c r="P665" i="3"/>
  <c r="BZ665" i="3"/>
  <c r="CB665" i="3" s="1"/>
  <c r="CA665" i="3"/>
  <c r="G665" i="3" l="1"/>
  <c r="CW665" i="3"/>
  <c r="CZ665" i="3" s="1"/>
  <c r="DU665" i="3"/>
  <c r="CM665" i="3"/>
  <c r="CN665" i="3" s="1"/>
  <c r="DK665" i="3"/>
  <c r="DM665" i="3" s="1"/>
  <c r="BQ665" i="3"/>
  <c r="BS665" i="3" s="1"/>
  <c r="DV665" i="3"/>
  <c r="CO665" i="3"/>
  <c r="CD665" i="3"/>
  <c r="CC665" i="3"/>
  <c r="U665" i="3"/>
  <c r="T665" i="3"/>
  <c r="Q665" i="3" s="1"/>
  <c r="CY665" i="3" l="1"/>
  <c r="BR665" i="3"/>
  <c r="BT665" i="3" s="1"/>
  <c r="BV665" i="3" s="1"/>
  <c r="DL665" i="3"/>
  <c r="DI665" i="3" s="1"/>
  <c r="DN665" i="3" s="1"/>
  <c r="DX665" i="3"/>
  <c r="DW665" i="3"/>
  <c r="V665" i="3"/>
  <c r="CK665" i="3"/>
  <c r="CP665" i="3" s="1"/>
  <c r="BU665" i="3" l="1"/>
  <c r="W665" i="3"/>
  <c r="AR666" i="3" s="1"/>
  <c r="X665" i="3"/>
  <c r="AL666" i="3" s="1"/>
  <c r="DP665" i="3"/>
  <c r="DO665" i="3"/>
  <c r="CR665" i="3"/>
  <c r="CQ665" i="3"/>
  <c r="M665" i="3" l="1"/>
  <c r="AS666" i="3"/>
  <c r="AQ665" i="3"/>
  <c r="L665" i="3"/>
  <c r="AO666" i="3"/>
  <c r="AU666" i="3" s="1"/>
  <c r="AK666" i="3"/>
  <c r="DR666" i="3" s="1"/>
  <c r="AN665" i="3"/>
  <c r="AT665" i="3"/>
  <c r="AP666" i="3"/>
  <c r="AV666" i="3" s="1"/>
  <c r="DS666" i="3"/>
  <c r="BY666" i="3"/>
  <c r="CU666" i="3"/>
  <c r="E666" i="3"/>
  <c r="F666" i="3"/>
  <c r="K665" i="3" l="1"/>
  <c r="N665" i="3" s="1"/>
  <c r="I666" i="3"/>
  <c r="J666" i="3"/>
  <c r="P666" i="3" s="1"/>
  <c r="CT666" i="3"/>
  <c r="CV666" i="3" s="1"/>
  <c r="CX666" i="3" s="1"/>
  <c r="BX666" i="3"/>
  <c r="BZ666" i="3" s="1"/>
  <c r="CB666" i="3" s="1"/>
  <c r="H665" i="3"/>
  <c r="AM666" i="3"/>
  <c r="BQ666" i="3"/>
  <c r="DK666" i="3"/>
  <c r="CM666" i="3"/>
  <c r="S666" i="3"/>
  <c r="CL666" i="3"/>
  <c r="BP666" i="3"/>
  <c r="DJ666" i="3"/>
  <c r="R666" i="3"/>
  <c r="DT666" i="3"/>
  <c r="DQ666" i="3" s="1"/>
  <c r="DU666" i="3"/>
  <c r="CW666" i="3" l="1"/>
  <c r="CA666" i="3"/>
  <c r="CD666" i="3" s="1"/>
  <c r="G666" i="3"/>
  <c r="O666" i="3"/>
  <c r="DV666" i="3"/>
  <c r="BR666" i="3"/>
  <c r="BT666" i="3" s="1"/>
  <c r="BS666" i="3"/>
  <c r="T666" i="3"/>
  <c r="Q666" i="3" s="1"/>
  <c r="U666" i="3"/>
  <c r="CO666" i="3"/>
  <c r="CN666" i="3"/>
  <c r="CY666" i="3"/>
  <c r="CZ666" i="3"/>
  <c r="DM666" i="3"/>
  <c r="DL666" i="3"/>
  <c r="CC666" i="3" l="1"/>
  <c r="DW666" i="3"/>
  <c r="DX666" i="3"/>
  <c r="V666" i="3"/>
  <c r="DI666" i="3"/>
  <c r="DN666" i="3" s="1"/>
  <c r="CK666" i="3"/>
  <c r="CP666" i="3" s="1"/>
  <c r="BV666" i="3"/>
  <c r="BU666" i="3"/>
  <c r="W666" i="3" l="1"/>
  <c r="X666" i="3"/>
  <c r="AP667" i="3" s="1"/>
  <c r="DP666" i="3"/>
  <c r="DO666" i="3"/>
  <c r="AK667" i="3"/>
  <c r="AO667" i="3"/>
  <c r="CR666" i="3"/>
  <c r="M666" i="3" s="1"/>
  <c r="CQ666" i="3"/>
  <c r="AS667" i="3" l="1"/>
  <c r="AQ666" i="3"/>
  <c r="AT666" i="3" s="1"/>
  <c r="AR667" i="3"/>
  <c r="L666" i="3"/>
  <c r="H666" i="3" s="1"/>
  <c r="AN666" i="3"/>
  <c r="AL667" i="3"/>
  <c r="DS667" i="3" s="1"/>
  <c r="AU667" i="3"/>
  <c r="AM667" i="3"/>
  <c r="J667" i="3"/>
  <c r="F667" i="3"/>
  <c r="DR667" i="3"/>
  <c r="CT667" i="3"/>
  <c r="BX667" i="3"/>
  <c r="AV667" i="3"/>
  <c r="E667" i="3" l="1"/>
  <c r="BP667" i="3" s="1"/>
  <c r="K666" i="3"/>
  <c r="N666" i="3" s="1"/>
  <c r="I667" i="3"/>
  <c r="BY667" i="3"/>
  <c r="CU667" i="3"/>
  <c r="CV667" i="3" s="1"/>
  <c r="CX667" i="3" s="1"/>
  <c r="P667" i="3"/>
  <c r="BZ667" i="3"/>
  <c r="CB667" i="3" s="1"/>
  <c r="CA667" i="3"/>
  <c r="DU667" i="3"/>
  <c r="DT667" i="3"/>
  <c r="DQ667" i="3" s="1"/>
  <c r="CM667" i="3"/>
  <c r="DK667" i="3"/>
  <c r="BQ667" i="3"/>
  <c r="S667" i="3"/>
  <c r="O667" i="3"/>
  <c r="G667" i="3"/>
  <c r="R667" i="3" l="1"/>
  <c r="U667" i="3" s="1"/>
  <c r="DJ667" i="3"/>
  <c r="CL667" i="3"/>
  <c r="CN667" i="3" s="1"/>
  <c r="CW667" i="3"/>
  <c r="CY667" i="3" s="1"/>
  <c r="DV667" i="3"/>
  <c r="CD667" i="3"/>
  <c r="DM667" i="3"/>
  <c r="DL667" i="3"/>
  <c r="BS667" i="3"/>
  <c r="BR667" i="3"/>
  <c r="BT667" i="3" s="1"/>
  <c r="CC667" i="3"/>
  <c r="T667" i="3" l="1"/>
  <c r="Q667" i="3" s="1"/>
  <c r="CZ667" i="3"/>
  <c r="CO667" i="3"/>
  <c r="DW667" i="3"/>
  <c r="DX667" i="3"/>
  <c r="V667" i="3"/>
  <c r="DI667" i="3"/>
  <c r="DN667" i="3" s="1"/>
  <c r="BU667" i="3"/>
  <c r="BV667" i="3"/>
  <c r="CK667" i="3"/>
  <c r="CP667" i="3" s="1"/>
  <c r="W667" i="3" l="1"/>
  <c r="AR668" i="3" s="1"/>
  <c r="X667" i="3"/>
  <c r="AP668" i="3" s="1"/>
  <c r="DP667" i="3"/>
  <c r="DO667" i="3"/>
  <c r="CQ667" i="3"/>
  <c r="CR667" i="3"/>
  <c r="M667" i="3" s="1"/>
  <c r="AK668" i="3"/>
  <c r="AS668" i="3" l="1"/>
  <c r="AO668" i="3"/>
  <c r="AQ667" i="3"/>
  <c r="AT667" i="3" s="1"/>
  <c r="L667" i="3"/>
  <c r="E668" i="3" s="1"/>
  <c r="AN667" i="3"/>
  <c r="AL668" i="3"/>
  <c r="BY668" i="3" s="1"/>
  <c r="F668" i="3"/>
  <c r="J668" i="3"/>
  <c r="BX668" i="3"/>
  <c r="CT668" i="3"/>
  <c r="DR668" i="3"/>
  <c r="AM668" i="3"/>
  <c r="AV668" i="3"/>
  <c r="AU668" i="3"/>
  <c r="H667" i="3"/>
  <c r="CU668" i="3" l="1"/>
  <c r="K667" i="3"/>
  <c r="N667" i="3" s="1"/>
  <c r="I668" i="3"/>
  <c r="G668" i="3" s="1"/>
  <c r="DS668" i="3"/>
  <c r="BZ668" i="3"/>
  <c r="CB668" i="3" s="1"/>
  <c r="CV668" i="3"/>
  <c r="CX668" i="3" s="1"/>
  <c r="CW668" i="3"/>
  <c r="CA668" i="3"/>
  <c r="CL668" i="3"/>
  <c r="BP668" i="3"/>
  <c r="DJ668" i="3"/>
  <c r="R668" i="3"/>
  <c r="O668" i="3"/>
  <c r="P668" i="3"/>
  <c r="DT668" i="3"/>
  <c r="DQ668" i="3" s="1"/>
  <c r="DU668" i="3"/>
  <c r="CM668" i="3"/>
  <c r="DK668" i="3"/>
  <c r="BQ668" i="3"/>
  <c r="S668" i="3"/>
  <c r="CC668" i="3" l="1"/>
  <c r="DV668" i="3"/>
  <c r="CN668" i="3"/>
  <c r="CO668" i="3"/>
  <c r="DL668" i="3"/>
  <c r="DM668" i="3"/>
  <c r="CD668" i="3"/>
  <c r="BR668" i="3"/>
  <c r="BT668" i="3" s="1"/>
  <c r="BS668" i="3"/>
  <c r="U668" i="3"/>
  <c r="T668" i="3"/>
  <c r="Q668" i="3" s="1"/>
  <c r="CY668" i="3"/>
  <c r="CZ668" i="3"/>
  <c r="DW668" i="3" l="1"/>
  <c r="DX668" i="3"/>
  <c r="V668" i="3"/>
  <c r="DI668" i="3"/>
  <c r="DN668" i="3" s="1"/>
  <c r="BU668" i="3"/>
  <c r="BV668" i="3"/>
  <c r="CK668" i="3"/>
  <c r="CP668" i="3" s="1"/>
  <c r="W668" i="3" l="1"/>
  <c r="X668" i="3"/>
  <c r="AP669" i="3" s="1"/>
  <c r="DO668" i="3"/>
  <c r="DP668" i="3"/>
  <c r="CR668" i="3"/>
  <c r="CQ668" i="3"/>
  <c r="L668" i="3" s="1"/>
  <c r="I669" i="3" s="1"/>
  <c r="AS669" i="3" l="1"/>
  <c r="AQ668" i="3"/>
  <c r="AT668" i="3" s="1"/>
  <c r="AR669" i="3"/>
  <c r="M668" i="3"/>
  <c r="H668" i="3" s="1"/>
  <c r="AO669" i="3"/>
  <c r="AU669" i="3" s="1"/>
  <c r="AK669" i="3"/>
  <c r="DR669" i="3" s="1"/>
  <c r="AL669" i="3"/>
  <c r="BY669" i="3" s="1"/>
  <c r="AN668" i="3"/>
  <c r="E669" i="3"/>
  <c r="AV669" i="3"/>
  <c r="K668" i="3" l="1"/>
  <c r="N668" i="3" s="1"/>
  <c r="F669" i="3"/>
  <c r="CM669" i="3" s="1"/>
  <c r="J669" i="3"/>
  <c r="G669" i="3" s="1"/>
  <c r="CT669" i="3"/>
  <c r="BX669" i="3"/>
  <c r="BZ669" i="3" s="1"/>
  <c r="CB669" i="3" s="1"/>
  <c r="AM669" i="3"/>
  <c r="DS669" i="3"/>
  <c r="DU669" i="3" s="1"/>
  <c r="CU669" i="3"/>
  <c r="CV669" i="3" s="1"/>
  <c r="CX669" i="3" s="1"/>
  <c r="O669" i="3"/>
  <c r="CL669" i="3"/>
  <c r="DJ669" i="3"/>
  <c r="BP669" i="3"/>
  <c r="R669" i="3"/>
  <c r="P669" i="3"/>
  <c r="S669" i="3" l="1"/>
  <c r="BQ669" i="3"/>
  <c r="DK669" i="3"/>
  <c r="CA669" i="3"/>
  <c r="CC669" i="3" s="1"/>
  <c r="DT669" i="3"/>
  <c r="DQ669" i="3" s="1"/>
  <c r="DV669" i="3" s="1"/>
  <c r="CW669" i="3"/>
  <c r="CZ669" i="3" s="1"/>
  <c r="CN669" i="3"/>
  <c r="CO669" i="3"/>
  <c r="T669" i="3"/>
  <c r="Q669" i="3" s="1"/>
  <c r="U669" i="3"/>
  <c r="BS669" i="3"/>
  <c r="BR669" i="3"/>
  <c r="BT669" i="3" s="1"/>
  <c r="DL669" i="3"/>
  <c r="DM669" i="3"/>
  <c r="CY669" i="3" l="1"/>
  <c r="CD669" i="3"/>
  <c r="DW669" i="3"/>
  <c r="DX669" i="3"/>
  <c r="V669" i="3"/>
  <c r="DI669" i="3"/>
  <c r="DN669" i="3" s="1"/>
  <c r="BU669" i="3"/>
  <c r="BV669" i="3"/>
  <c r="CK669" i="3"/>
  <c r="CP669" i="3" s="1"/>
  <c r="X669" i="3" l="1"/>
  <c r="AL670" i="3" s="1"/>
  <c r="W669" i="3"/>
  <c r="AQ669" i="3" s="1"/>
  <c r="DO669" i="3"/>
  <c r="DP669" i="3"/>
  <c r="CR669" i="3"/>
  <c r="CQ669" i="3"/>
  <c r="AS670" i="3" l="1"/>
  <c r="AR670" i="3"/>
  <c r="M669" i="3"/>
  <c r="L669" i="3"/>
  <c r="E670" i="3" s="1"/>
  <c r="AK670" i="3"/>
  <c r="CT670" i="3" s="1"/>
  <c r="AP670" i="3"/>
  <c r="AV670" i="3" s="1"/>
  <c r="AO670" i="3"/>
  <c r="AU670" i="3" s="1"/>
  <c r="AT669" i="3"/>
  <c r="AN669" i="3"/>
  <c r="DS670" i="3"/>
  <c r="BY670" i="3"/>
  <c r="CU670" i="3"/>
  <c r="DR670" i="3" l="1"/>
  <c r="BX670" i="3"/>
  <c r="CA670" i="3" s="1"/>
  <c r="K669" i="3"/>
  <c r="N669" i="3" s="1"/>
  <c r="I670" i="3"/>
  <c r="O670" i="3" s="1"/>
  <c r="F670" i="3"/>
  <c r="DK670" i="3" s="1"/>
  <c r="H669" i="3"/>
  <c r="J670" i="3"/>
  <c r="G670" i="3" s="1"/>
  <c r="AM670" i="3"/>
  <c r="CV670" i="3"/>
  <c r="CX670" i="3" s="1"/>
  <c r="DT670" i="3"/>
  <c r="DQ670" i="3" s="1"/>
  <c r="CW670" i="3"/>
  <c r="BZ670" i="3"/>
  <c r="CB670" i="3" s="1"/>
  <c r="DJ670" i="3"/>
  <c r="CL670" i="3"/>
  <c r="BP670" i="3"/>
  <c r="R670" i="3"/>
  <c r="DU670" i="3"/>
  <c r="P670" i="3" l="1"/>
  <c r="S670" i="3"/>
  <c r="U670" i="3" s="1"/>
  <c r="CM670" i="3"/>
  <c r="BQ670" i="3"/>
  <c r="BR670" i="3" s="1"/>
  <c r="BT670" i="3" s="1"/>
  <c r="CC670" i="3"/>
  <c r="CZ670" i="3"/>
  <c r="DV670" i="3"/>
  <c r="T670" i="3"/>
  <c r="Q670" i="3" s="1"/>
  <c r="CY670" i="3"/>
  <c r="DM670" i="3"/>
  <c r="DL670" i="3"/>
  <c r="CO670" i="3"/>
  <c r="CN670" i="3"/>
  <c r="CD670" i="3"/>
  <c r="BS670" i="3" l="1"/>
  <c r="DX670" i="3"/>
  <c r="DW670" i="3"/>
  <c r="V670" i="3"/>
  <c r="DI670" i="3"/>
  <c r="DN670" i="3" s="1"/>
  <c r="CK670" i="3"/>
  <c r="CP670" i="3" s="1"/>
  <c r="BV670" i="3"/>
  <c r="BU670" i="3"/>
  <c r="X670" i="3" l="1"/>
  <c r="AL671" i="3" s="1"/>
  <c r="W670" i="3"/>
  <c r="AQ670" i="3" s="1"/>
  <c r="DO670" i="3"/>
  <c r="DP670" i="3"/>
  <c r="CQ670" i="3"/>
  <c r="CR670" i="3"/>
  <c r="M670" i="3" l="1"/>
  <c r="L670" i="3"/>
  <c r="I671" i="3" s="1"/>
  <c r="AS671" i="3"/>
  <c r="AR671" i="3"/>
  <c r="K670" i="3"/>
  <c r="N670" i="3" s="1"/>
  <c r="AP671" i="3"/>
  <c r="AV671" i="3" s="1"/>
  <c r="AN670" i="3"/>
  <c r="AK671" i="3"/>
  <c r="BX671" i="3" s="1"/>
  <c r="AO671" i="3"/>
  <c r="AT670" i="3"/>
  <c r="J671" i="3"/>
  <c r="F671" i="3"/>
  <c r="H670" i="3"/>
  <c r="E671" i="3"/>
  <c r="BY671" i="3"/>
  <c r="DS671" i="3"/>
  <c r="CU671" i="3"/>
  <c r="DR671" i="3" l="1"/>
  <c r="CT671" i="3"/>
  <c r="CV671" i="3" s="1"/>
  <c r="CX671" i="3" s="1"/>
  <c r="AM671" i="3"/>
  <c r="AU671" i="3"/>
  <c r="BP671" i="3"/>
  <c r="DJ671" i="3"/>
  <c r="CL671" i="3"/>
  <c r="R671" i="3"/>
  <c r="O671" i="3"/>
  <c r="G671" i="3"/>
  <c r="BQ671" i="3"/>
  <c r="CM671" i="3"/>
  <c r="DK671" i="3"/>
  <c r="S671" i="3"/>
  <c r="DT671" i="3"/>
  <c r="DQ671" i="3" s="1"/>
  <c r="DU671" i="3"/>
  <c r="P671" i="3"/>
  <c r="BZ671" i="3"/>
  <c r="CB671" i="3" s="1"/>
  <c r="CA671" i="3"/>
  <c r="CW671" i="3" l="1"/>
  <c r="DV671" i="3"/>
  <c r="T671" i="3"/>
  <c r="Q671" i="3" s="1"/>
  <c r="U671" i="3"/>
  <c r="CO671" i="3"/>
  <c r="CN671" i="3"/>
  <c r="CZ671" i="3"/>
  <c r="CY671" i="3"/>
  <c r="DM671" i="3"/>
  <c r="DL671" i="3"/>
  <c r="CC671" i="3"/>
  <c r="CD671" i="3"/>
  <c r="BR671" i="3"/>
  <c r="BT671" i="3" s="1"/>
  <c r="BS671" i="3"/>
  <c r="DX671" i="3" l="1"/>
  <c r="DW671" i="3"/>
  <c r="V671" i="3"/>
  <c r="DI671" i="3"/>
  <c r="DN671" i="3" s="1"/>
  <c r="CK671" i="3"/>
  <c r="CP671" i="3" s="1"/>
  <c r="BV671" i="3"/>
  <c r="BU671" i="3"/>
  <c r="X671" i="3" l="1"/>
  <c r="AL672" i="3" s="1"/>
  <c r="W671" i="3"/>
  <c r="AQ671" i="3" s="1"/>
  <c r="DP671" i="3"/>
  <c r="DO671" i="3"/>
  <c r="CR671" i="3"/>
  <c r="CQ671" i="3"/>
  <c r="L671" i="3" s="1"/>
  <c r="I672" i="3" s="1"/>
  <c r="AP672" i="3"/>
  <c r="M671" i="3" l="1"/>
  <c r="AS672" i="3"/>
  <c r="AR672" i="3"/>
  <c r="K671" i="3"/>
  <c r="AO672" i="3"/>
  <c r="AN671" i="3"/>
  <c r="AT671" i="3"/>
  <c r="AK672" i="3"/>
  <c r="BX672" i="3" s="1"/>
  <c r="J672" i="3"/>
  <c r="F672" i="3"/>
  <c r="BY672" i="3"/>
  <c r="CU672" i="3"/>
  <c r="DS672" i="3"/>
  <c r="AU672" i="3"/>
  <c r="AM672" i="3"/>
  <c r="N671" i="3"/>
  <c r="H671" i="3"/>
  <c r="E672" i="3"/>
  <c r="AV672" i="3"/>
  <c r="CT672" i="3" l="1"/>
  <c r="DR672" i="3"/>
  <c r="BZ672" i="3"/>
  <c r="CB672" i="3" s="1"/>
  <c r="CA672" i="3"/>
  <c r="DJ672" i="3"/>
  <c r="CL672" i="3"/>
  <c r="BP672" i="3"/>
  <c r="R672" i="3"/>
  <c r="DK672" i="3"/>
  <c r="BQ672" i="3"/>
  <c r="CM672" i="3"/>
  <c r="S672" i="3"/>
  <c r="DT672" i="3"/>
  <c r="DQ672" i="3" s="1"/>
  <c r="DU672" i="3"/>
  <c r="O672" i="3"/>
  <c r="G672" i="3"/>
  <c r="CV672" i="3"/>
  <c r="CX672" i="3" s="1"/>
  <c r="CW672" i="3"/>
  <c r="P672" i="3"/>
  <c r="DV672" i="3" l="1"/>
  <c r="T672" i="3"/>
  <c r="Q672" i="3" s="1"/>
  <c r="U672" i="3"/>
  <c r="DL672" i="3"/>
  <c r="DM672" i="3"/>
  <c r="BR672" i="3"/>
  <c r="BT672" i="3" s="1"/>
  <c r="BS672" i="3"/>
  <c r="CN672" i="3"/>
  <c r="CO672" i="3"/>
  <c r="CZ672" i="3"/>
  <c r="CY672" i="3"/>
  <c r="CD672" i="3"/>
  <c r="CC672" i="3"/>
  <c r="DW672" i="3" l="1"/>
  <c r="DX672" i="3"/>
  <c r="V672" i="3"/>
  <c r="DI672" i="3"/>
  <c r="DN672" i="3" s="1"/>
  <c r="BV672" i="3"/>
  <c r="BU672" i="3"/>
  <c r="CK672" i="3"/>
  <c r="CP672" i="3" s="1"/>
  <c r="W672" i="3" l="1"/>
  <c r="AR673" i="3" s="1"/>
  <c r="X672" i="3"/>
  <c r="AP673" i="3" s="1"/>
  <c r="DP672" i="3"/>
  <c r="DO672" i="3"/>
  <c r="CR672" i="3"/>
  <c r="M672" i="3" s="1"/>
  <c r="CQ672" i="3"/>
  <c r="L672" i="3" s="1"/>
  <c r="I673" i="3" s="1"/>
  <c r="AK673" i="3"/>
  <c r="AS673" i="3" l="1"/>
  <c r="AQ672" i="3"/>
  <c r="K672" i="3"/>
  <c r="N672" i="3" s="1"/>
  <c r="AO673" i="3"/>
  <c r="AU673" i="3" s="1"/>
  <c r="AT672" i="3"/>
  <c r="AN672" i="3"/>
  <c r="AL673" i="3"/>
  <c r="BY673" i="3" s="1"/>
  <c r="AV673" i="3"/>
  <c r="DR673" i="3"/>
  <c r="BX673" i="3"/>
  <c r="CT673" i="3"/>
  <c r="H672" i="3"/>
  <c r="E673" i="3"/>
  <c r="J673" i="3"/>
  <c r="P673" i="3" s="1"/>
  <c r="F673" i="3"/>
  <c r="AM673" i="3" l="1"/>
  <c r="CU673" i="3"/>
  <c r="CV673" i="3" s="1"/>
  <c r="CX673" i="3" s="1"/>
  <c r="DS673" i="3"/>
  <c r="DT673" i="3" s="1"/>
  <c r="DQ673" i="3" s="1"/>
  <c r="DK673" i="3"/>
  <c r="BQ673" i="3"/>
  <c r="CM673" i="3"/>
  <c r="S673" i="3"/>
  <c r="CA673" i="3"/>
  <c r="BZ673" i="3"/>
  <c r="CB673" i="3" s="1"/>
  <c r="BP673" i="3"/>
  <c r="CL673" i="3"/>
  <c r="DJ673" i="3"/>
  <c r="R673" i="3"/>
  <c r="O673" i="3"/>
  <c r="G673" i="3"/>
  <c r="DU673" i="3" l="1"/>
  <c r="CW673" i="3"/>
  <c r="DV673" i="3"/>
  <c r="T673" i="3"/>
  <c r="Q673" i="3" s="1"/>
  <c r="U673" i="3"/>
  <c r="DL673" i="3"/>
  <c r="DM673" i="3"/>
  <c r="CO673" i="3"/>
  <c r="CN673" i="3"/>
  <c r="BR673" i="3"/>
  <c r="BT673" i="3" s="1"/>
  <c r="BS673" i="3"/>
  <c r="CD673" i="3"/>
  <c r="CC673" i="3"/>
  <c r="CZ673" i="3"/>
  <c r="CY673" i="3"/>
  <c r="DW673" i="3" l="1"/>
  <c r="DX673" i="3"/>
  <c r="V673" i="3"/>
  <c r="DI673" i="3"/>
  <c r="DN673" i="3" s="1"/>
  <c r="CK673" i="3"/>
  <c r="CP673" i="3" s="1"/>
  <c r="BU673" i="3"/>
  <c r="BV673" i="3"/>
  <c r="X673" i="3" l="1"/>
  <c r="AP674" i="3" s="1"/>
  <c r="W673" i="3"/>
  <c r="AR674" i="3" s="1"/>
  <c r="DO673" i="3"/>
  <c r="DP673" i="3"/>
  <c r="CQ673" i="3"/>
  <c r="CR673" i="3"/>
  <c r="M673" i="3" l="1"/>
  <c r="L673" i="3"/>
  <c r="I674" i="3" s="1"/>
  <c r="AS674" i="3"/>
  <c r="AQ673" i="3"/>
  <c r="AL674" i="3"/>
  <c r="CU674" i="3" s="1"/>
  <c r="K673" i="3"/>
  <c r="N673" i="3" s="1"/>
  <c r="AO674" i="3"/>
  <c r="AU674" i="3" s="1"/>
  <c r="AT673" i="3"/>
  <c r="AN673" i="3"/>
  <c r="AK674" i="3"/>
  <c r="CT674" i="3" s="1"/>
  <c r="J674" i="3"/>
  <c r="F674" i="3"/>
  <c r="H673" i="3"/>
  <c r="E674" i="3"/>
  <c r="AV674" i="3"/>
  <c r="DS674" i="3" l="1"/>
  <c r="BY674" i="3"/>
  <c r="AM674" i="3"/>
  <c r="DR674" i="3"/>
  <c r="BX674" i="3"/>
  <c r="CA674" i="3" s="1"/>
  <c r="CW674" i="3"/>
  <c r="CM674" i="3"/>
  <c r="DK674" i="3"/>
  <c r="BQ674" i="3"/>
  <c r="S674" i="3"/>
  <c r="P674" i="3"/>
  <c r="BP674" i="3"/>
  <c r="DJ674" i="3"/>
  <c r="CL674" i="3"/>
  <c r="R674" i="3"/>
  <c r="O674" i="3"/>
  <c r="G674" i="3"/>
  <c r="CV674" i="3"/>
  <c r="CX674" i="3" s="1"/>
  <c r="DT674" i="3" l="1"/>
  <c r="DQ674" i="3" s="1"/>
  <c r="DU674" i="3"/>
  <c r="BZ674" i="3"/>
  <c r="U674" i="3"/>
  <c r="DV674" i="3"/>
  <c r="DM674" i="3"/>
  <c r="DL674" i="3"/>
  <c r="T674" i="3"/>
  <c r="Q674" i="3" s="1"/>
  <c r="CY674" i="3"/>
  <c r="CZ674" i="3"/>
  <c r="BS674" i="3"/>
  <c r="BR674" i="3"/>
  <c r="BT674" i="3" s="1"/>
  <c r="CO674" i="3"/>
  <c r="CN674" i="3"/>
  <c r="CB674" i="3" l="1"/>
  <c r="CD674" i="3" s="1"/>
  <c r="CC674" i="3"/>
  <c r="DW674" i="3"/>
  <c r="DX674" i="3"/>
  <c r="V674" i="3"/>
  <c r="DI674" i="3"/>
  <c r="DN674" i="3" s="1"/>
  <c r="BV674" i="3"/>
  <c r="BU674" i="3"/>
  <c r="CK674" i="3"/>
  <c r="CP674" i="3" s="1"/>
  <c r="X674" i="3" l="1"/>
  <c r="AL675" i="3" s="1"/>
  <c r="W674" i="3"/>
  <c r="AQ674" i="3" s="1"/>
  <c r="DO674" i="3"/>
  <c r="DP674" i="3"/>
  <c r="CQ674" i="3"/>
  <c r="CR674" i="3"/>
  <c r="L674" i="3" l="1"/>
  <c r="I675" i="3" s="1"/>
  <c r="M674" i="3"/>
  <c r="AS675" i="3"/>
  <c r="AR675" i="3"/>
  <c r="AP675" i="3"/>
  <c r="AV675" i="3" s="1"/>
  <c r="K674" i="3"/>
  <c r="N674" i="3" s="1"/>
  <c r="AN674" i="3"/>
  <c r="AK675" i="3"/>
  <c r="DR675" i="3" s="1"/>
  <c r="AO675" i="3"/>
  <c r="AU675" i="3" s="1"/>
  <c r="AT674" i="3"/>
  <c r="CU675" i="3"/>
  <c r="DS675" i="3"/>
  <c r="BY675" i="3"/>
  <c r="F675" i="3"/>
  <c r="J675" i="3"/>
  <c r="H674" i="3"/>
  <c r="E675" i="3"/>
  <c r="BX675" i="3" l="1"/>
  <c r="CT675" i="3"/>
  <c r="AM675" i="3"/>
  <c r="P675" i="3"/>
  <c r="BQ675" i="3"/>
  <c r="CM675" i="3"/>
  <c r="DK675" i="3"/>
  <c r="S675" i="3"/>
  <c r="DT675" i="3"/>
  <c r="DQ675" i="3" s="1"/>
  <c r="DU675" i="3"/>
  <c r="O675" i="3"/>
  <c r="G675" i="3"/>
  <c r="CW675" i="3"/>
  <c r="CV675" i="3"/>
  <c r="CX675" i="3" s="1"/>
  <c r="BP675" i="3"/>
  <c r="CL675" i="3"/>
  <c r="DJ675" i="3"/>
  <c r="R675" i="3"/>
  <c r="BZ675" i="3"/>
  <c r="CB675" i="3" s="1"/>
  <c r="CA675" i="3"/>
  <c r="DV675" i="3" l="1"/>
  <c r="CZ675" i="3"/>
  <c r="CY675" i="3"/>
  <c r="BS675" i="3"/>
  <c r="BR675" i="3"/>
  <c r="BT675" i="3" s="1"/>
  <c r="CC675" i="3"/>
  <c r="CD675" i="3"/>
  <c r="T675" i="3"/>
  <c r="Q675" i="3" s="1"/>
  <c r="U675" i="3"/>
  <c r="CN675" i="3"/>
  <c r="CO675" i="3"/>
  <c r="DL675" i="3"/>
  <c r="DM675" i="3"/>
  <c r="DW675" i="3" l="1"/>
  <c r="DX675" i="3"/>
  <c r="V675" i="3"/>
  <c r="DI675" i="3"/>
  <c r="DN675" i="3" s="1"/>
  <c r="BV675" i="3"/>
  <c r="BU675" i="3"/>
  <c r="CK675" i="3"/>
  <c r="CP675" i="3" s="1"/>
  <c r="W675" i="3" l="1"/>
  <c r="AR676" i="3" s="1"/>
  <c r="X675" i="3"/>
  <c r="AL676" i="3" s="1"/>
  <c r="DO675" i="3"/>
  <c r="DP675" i="3"/>
  <c r="CQ675" i="3"/>
  <c r="CR675" i="3"/>
  <c r="M675" i="3" l="1"/>
  <c r="AS676" i="3"/>
  <c r="AQ675" i="3"/>
  <c r="L675" i="3"/>
  <c r="E676" i="3" s="1"/>
  <c r="AK676" i="3"/>
  <c r="DR676" i="3" s="1"/>
  <c r="AO676" i="3"/>
  <c r="AU676" i="3" s="1"/>
  <c r="AT675" i="3"/>
  <c r="AP676" i="3"/>
  <c r="AV676" i="3" s="1"/>
  <c r="AN675" i="3"/>
  <c r="J676" i="3"/>
  <c r="F676" i="3"/>
  <c r="BY676" i="3"/>
  <c r="CU676" i="3"/>
  <c r="DS676" i="3"/>
  <c r="BX676" i="3"/>
  <c r="CT676" i="3" l="1"/>
  <c r="CV676" i="3" s="1"/>
  <c r="CX676" i="3" s="1"/>
  <c r="K675" i="3"/>
  <c r="N675" i="3" s="1"/>
  <c r="I676" i="3"/>
  <c r="G676" i="3" s="1"/>
  <c r="H675" i="3"/>
  <c r="AM676" i="3"/>
  <c r="CA676" i="3"/>
  <c r="BZ676" i="3"/>
  <c r="CB676" i="3" s="1"/>
  <c r="O676" i="3"/>
  <c r="CW676" i="3"/>
  <c r="CL676" i="3"/>
  <c r="BP676" i="3"/>
  <c r="DJ676" i="3"/>
  <c r="R676" i="3"/>
  <c r="P676" i="3"/>
  <c r="DU676" i="3"/>
  <c r="DT676" i="3"/>
  <c r="DQ676" i="3" s="1"/>
  <c r="BQ676" i="3"/>
  <c r="DK676" i="3"/>
  <c r="CM676" i="3"/>
  <c r="S676" i="3"/>
  <c r="DV676" i="3" l="1"/>
  <c r="T676" i="3"/>
  <c r="Q676" i="3" s="1"/>
  <c r="U676" i="3"/>
  <c r="CZ676" i="3"/>
  <c r="CY676" i="3"/>
  <c r="CO676" i="3"/>
  <c r="CN676" i="3"/>
  <c r="DL676" i="3"/>
  <c r="DM676" i="3"/>
  <c r="CD676" i="3"/>
  <c r="CC676" i="3"/>
  <c r="BR676" i="3"/>
  <c r="BT676" i="3" s="1"/>
  <c r="BS676" i="3"/>
  <c r="DW676" i="3" l="1"/>
  <c r="DX676" i="3"/>
  <c r="V676" i="3"/>
  <c r="DI676" i="3"/>
  <c r="DN676" i="3" s="1"/>
  <c r="BV676" i="3"/>
  <c r="BU676" i="3"/>
  <c r="CK676" i="3"/>
  <c r="CP676" i="3" s="1"/>
  <c r="W676" i="3" l="1"/>
  <c r="AR677" i="3" s="1"/>
  <c r="X676" i="3"/>
  <c r="AS677" i="3" s="1"/>
  <c r="DP676" i="3"/>
  <c r="DO676" i="3"/>
  <c r="CQ676" i="3"/>
  <c r="CR676" i="3"/>
  <c r="AK677" i="3"/>
  <c r="M676" i="3" l="1"/>
  <c r="F677" i="3" s="1"/>
  <c r="L676" i="3"/>
  <c r="I677" i="3" s="1"/>
  <c r="AO677" i="3"/>
  <c r="AU677" i="3" s="1"/>
  <c r="AQ676" i="3"/>
  <c r="AT676" i="3" s="1"/>
  <c r="AN676" i="3"/>
  <c r="AP677" i="3"/>
  <c r="AV677" i="3" s="1"/>
  <c r="AL677" i="3"/>
  <c r="DS677" i="3" s="1"/>
  <c r="DR677" i="3"/>
  <c r="CT677" i="3"/>
  <c r="BX677" i="3"/>
  <c r="H676" i="3"/>
  <c r="E677" i="3"/>
  <c r="J677" i="3" l="1"/>
  <c r="K676" i="3"/>
  <c r="N676" i="3" s="1"/>
  <c r="AM677" i="3"/>
  <c r="CU677" i="3"/>
  <c r="CW677" i="3" s="1"/>
  <c r="BY677" i="3"/>
  <c r="BZ677" i="3" s="1"/>
  <c r="CB677" i="3" s="1"/>
  <c r="CV677" i="3"/>
  <c r="CX677" i="3" s="1"/>
  <c r="BQ677" i="3"/>
  <c r="DK677" i="3"/>
  <c r="CM677" i="3"/>
  <c r="S677" i="3"/>
  <c r="O677" i="3"/>
  <c r="G677" i="3"/>
  <c r="CL677" i="3"/>
  <c r="DJ677" i="3"/>
  <c r="BP677" i="3"/>
  <c r="R677" i="3"/>
  <c r="P677" i="3"/>
  <c r="DU677" i="3"/>
  <c r="DT677" i="3"/>
  <c r="DQ677" i="3" s="1"/>
  <c r="CA677" i="3" l="1"/>
  <c r="DV677" i="3"/>
  <c r="DL677" i="3"/>
  <c r="DM677" i="3"/>
  <c r="CN677" i="3"/>
  <c r="CO677" i="3"/>
  <c r="CY677" i="3"/>
  <c r="CZ677" i="3"/>
  <c r="BR677" i="3"/>
  <c r="BT677" i="3" s="1"/>
  <c r="BS677" i="3"/>
  <c r="U677" i="3"/>
  <c r="T677" i="3"/>
  <c r="Q677" i="3" s="1"/>
  <c r="CC677" i="3"/>
  <c r="CD677" i="3"/>
  <c r="DX677" i="3" l="1"/>
  <c r="DW677" i="3"/>
  <c r="V677" i="3"/>
  <c r="DI677" i="3"/>
  <c r="DN677" i="3" s="1"/>
  <c r="CK677" i="3"/>
  <c r="CP677" i="3" s="1"/>
  <c r="BU677" i="3"/>
  <c r="BV677" i="3"/>
  <c r="X677" i="3" l="1"/>
  <c r="AP678" i="3" s="1"/>
  <c r="W677" i="3"/>
  <c r="DO677" i="3"/>
  <c r="DP677" i="3"/>
  <c r="CR677" i="3"/>
  <c r="CQ677" i="3"/>
  <c r="AS678" i="3" l="1"/>
  <c r="AL678" i="3"/>
  <c r="BY678" i="3" s="1"/>
  <c r="AQ677" i="3"/>
  <c r="AT677" i="3" s="1"/>
  <c r="AR678" i="3"/>
  <c r="M677" i="3"/>
  <c r="F678" i="3" s="1"/>
  <c r="L677" i="3"/>
  <c r="AK678" i="3"/>
  <c r="BX678" i="3" s="1"/>
  <c r="AN677" i="3"/>
  <c r="AO678" i="3"/>
  <c r="AU678" i="3" s="1"/>
  <c r="AV678" i="3"/>
  <c r="H677" i="3" l="1"/>
  <c r="CU678" i="3"/>
  <c r="DS678" i="3"/>
  <c r="E678" i="3"/>
  <c r="BP678" i="3" s="1"/>
  <c r="J678" i="3"/>
  <c r="P678" i="3" s="1"/>
  <c r="K677" i="3"/>
  <c r="N677" i="3" s="1"/>
  <c r="I678" i="3"/>
  <c r="G678" i="3" s="1"/>
  <c r="CT678" i="3"/>
  <c r="CV678" i="3" s="1"/>
  <c r="CX678" i="3" s="1"/>
  <c r="DR678" i="3"/>
  <c r="AM678" i="3"/>
  <c r="CA678" i="3"/>
  <c r="BZ678" i="3"/>
  <c r="CB678" i="3" s="1"/>
  <c r="CM678" i="3"/>
  <c r="BQ678" i="3"/>
  <c r="DK678" i="3"/>
  <c r="S678" i="3"/>
  <c r="DU678" i="3" l="1"/>
  <c r="R678" i="3"/>
  <c r="U678" i="3" s="1"/>
  <c r="O678" i="3"/>
  <c r="CL678" i="3"/>
  <c r="CN678" i="3" s="1"/>
  <c r="DJ678" i="3"/>
  <c r="DL678" i="3" s="1"/>
  <c r="CW678" i="3"/>
  <c r="CY678" i="3" s="1"/>
  <c r="DT678" i="3"/>
  <c r="DQ678" i="3" s="1"/>
  <c r="DV678" i="3" s="1"/>
  <c r="CO678" i="3"/>
  <c r="CC678" i="3"/>
  <c r="CD678" i="3"/>
  <c r="BR678" i="3"/>
  <c r="BT678" i="3" s="1"/>
  <c r="BS678" i="3"/>
  <c r="T678" i="3"/>
  <c r="Q678" i="3" s="1"/>
  <c r="CZ678" i="3" l="1"/>
  <c r="DM678" i="3"/>
  <c r="DX678" i="3"/>
  <c r="DW678" i="3"/>
  <c r="V678" i="3"/>
  <c r="DI678" i="3"/>
  <c r="DN678" i="3" s="1"/>
  <c r="BV678" i="3"/>
  <c r="BU678" i="3"/>
  <c r="CK678" i="3"/>
  <c r="CP678" i="3" s="1"/>
  <c r="W678" i="3" l="1"/>
  <c r="AR679" i="3" s="1"/>
  <c r="X678" i="3"/>
  <c r="AN678" i="3" s="1"/>
  <c r="DO678" i="3"/>
  <c r="DP678" i="3"/>
  <c r="CR678" i="3"/>
  <c r="CQ678" i="3"/>
  <c r="AK679" i="3"/>
  <c r="AS679" i="3" l="1"/>
  <c r="AO679" i="3"/>
  <c r="AQ678" i="3"/>
  <c r="M678" i="3"/>
  <c r="F679" i="3" s="1"/>
  <c r="L678" i="3"/>
  <c r="AT678" i="3"/>
  <c r="AP679" i="3"/>
  <c r="AV679" i="3" s="1"/>
  <c r="AL679" i="3"/>
  <c r="DS679" i="3" s="1"/>
  <c r="CT679" i="3"/>
  <c r="DR679" i="3"/>
  <c r="BX679" i="3"/>
  <c r="AU679" i="3"/>
  <c r="K678" i="3" l="1"/>
  <c r="N678" i="3" s="1"/>
  <c r="I679" i="3"/>
  <c r="O679" i="3" s="1"/>
  <c r="AM679" i="3"/>
  <c r="CU679" i="3"/>
  <c r="CV679" i="3" s="1"/>
  <c r="CX679" i="3" s="1"/>
  <c r="E679" i="3"/>
  <c r="CL679" i="3" s="1"/>
  <c r="H678" i="3"/>
  <c r="BY679" i="3"/>
  <c r="BZ679" i="3" s="1"/>
  <c r="CB679" i="3" s="1"/>
  <c r="J679" i="3"/>
  <c r="G679" i="3" s="1"/>
  <c r="DT679" i="3"/>
  <c r="DQ679" i="3" s="1"/>
  <c r="DU679" i="3"/>
  <c r="DK679" i="3"/>
  <c r="CM679" i="3"/>
  <c r="BQ679" i="3"/>
  <c r="S679" i="3"/>
  <c r="DJ679" i="3" l="1"/>
  <c r="CA679" i="3"/>
  <c r="CC679" i="3" s="1"/>
  <c r="CW679" i="3"/>
  <c r="CZ679" i="3" s="1"/>
  <c r="R679" i="3"/>
  <c r="U679" i="3" s="1"/>
  <c r="BP679" i="3"/>
  <c r="BS679" i="3" s="1"/>
  <c r="P679" i="3"/>
  <c r="CD679" i="3"/>
  <c r="DV679" i="3"/>
  <c r="CN679" i="3"/>
  <c r="CO679" i="3"/>
  <c r="DM679" i="3"/>
  <c r="DL679" i="3"/>
  <c r="CY679" i="3" l="1"/>
  <c r="T679" i="3"/>
  <c r="Q679" i="3" s="1"/>
  <c r="BR679" i="3"/>
  <c r="BT679" i="3" s="1"/>
  <c r="BU679" i="3" s="1"/>
  <c r="DX679" i="3"/>
  <c r="DW679" i="3"/>
  <c r="DI679" i="3"/>
  <c r="DN679" i="3" s="1"/>
  <c r="CK679" i="3"/>
  <c r="CP679" i="3" s="1"/>
  <c r="V679" i="3" l="1"/>
  <c r="BV679" i="3"/>
  <c r="DO679" i="3"/>
  <c r="DP679" i="3"/>
  <c r="CR679" i="3"/>
  <c r="CQ679" i="3"/>
  <c r="X679" i="3" l="1"/>
  <c r="AL680" i="3" s="1"/>
  <c r="DS680" i="3" s="1"/>
  <c r="W679" i="3"/>
  <c r="AQ679" i="3" s="1"/>
  <c r="AT679" i="3" s="1"/>
  <c r="M679" i="3"/>
  <c r="L679" i="3"/>
  <c r="E680" i="3" s="1"/>
  <c r="AK680" i="3"/>
  <c r="DR680" i="3" s="1"/>
  <c r="AP680" i="3"/>
  <c r="AV680" i="3" s="1"/>
  <c r="AO680" i="3"/>
  <c r="AN679" i="3"/>
  <c r="CU680" i="3"/>
  <c r="BY680" i="3" l="1"/>
  <c r="AR680" i="3"/>
  <c r="AS680" i="3"/>
  <c r="AM680" i="3"/>
  <c r="BX680" i="3"/>
  <c r="CT680" i="3"/>
  <c r="K679" i="3"/>
  <c r="N679" i="3" s="1"/>
  <c r="I680" i="3"/>
  <c r="O680" i="3" s="1"/>
  <c r="H679" i="3"/>
  <c r="AU680" i="3"/>
  <c r="J680" i="3"/>
  <c r="F680" i="3"/>
  <c r="DK680" i="3" s="1"/>
  <c r="DT680" i="3"/>
  <c r="DQ680" i="3" s="1"/>
  <c r="DU680" i="3"/>
  <c r="CW680" i="3"/>
  <c r="CV680" i="3"/>
  <c r="CX680" i="3" s="1"/>
  <c r="CL680" i="3"/>
  <c r="BP680" i="3"/>
  <c r="DJ680" i="3"/>
  <c r="R680" i="3"/>
  <c r="BZ680" i="3" l="1"/>
  <c r="CB680" i="3" s="1"/>
  <c r="CA680" i="3"/>
  <c r="G680" i="3"/>
  <c r="P680" i="3"/>
  <c r="BQ680" i="3"/>
  <c r="BS680" i="3" s="1"/>
  <c r="S680" i="3"/>
  <c r="U680" i="3" s="1"/>
  <c r="CM680" i="3"/>
  <c r="CN680" i="3" s="1"/>
  <c r="DV680" i="3"/>
  <c r="DM680" i="3"/>
  <c r="CY680" i="3"/>
  <c r="CZ680" i="3"/>
  <c r="DL680" i="3"/>
  <c r="CD680" i="3" l="1"/>
  <c r="CC680" i="3"/>
  <c r="BR680" i="3"/>
  <c r="BT680" i="3" s="1"/>
  <c r="BU680" i="3" s="1"/>
  <c r="CO680" i="3"/>
  <c r="T680" i="3"/>
  <c r="Q680" i="3" s="1"/>
  <c r="DW680" i="3"/>
  <c r="DX680" i="3"/>
  <c r="DI680" i="3"/>
  <c r="DN680" i="3" s="1"/>
  <c r="CK680" i="3"/>
  <c r="CP680" i="3" s="1"/>
  <c r="BV680" i="3" l="1"/>
  <c r="V680" i="3"/>
  <c r="DP680" i="3"/>
  <c r="DO680" i="3"/>
  <c r="CR680" i="3"/>
  <c r="M680" i="3" s="1"/>
  <c r="CQ680" i="3"/>
  <c r="X680" i="3" l="1"/>
  <c r="AL681" i="3" s="1"/>
  <c r="W680" i="3"/>
  <c r="AQ680" i="3" s="1"/>
  <c r="AT680" i="3" s="1"/>
  <c r="AP681" i="3"/>
  <c r="L680" i="3"/>
  <c r="E681" i="3" s="1"/>
  <c r="AO681" i="3"/>
  <c r="AU681" i="3" s="1"/>
  <c r="AK681" i="3"/>
  <c r="DR681" i="3" s="1"/>
  <c r="AN680" i="3"/>
  <c r="BY681" i="3"/>
  <c r="DS681" i="3"/>
  <c r="CU681" i="3"/>
  <c r="AV681" i="3"/>
  <c r="F681" i="3"/>
  <c r="J681" i="3"/>
  <c r="AS681" i="3" l="1"/>
  <c r="AR681" i="3"/>
  <c r="H680" i="3"/>
  <c r="AM681" i="3"/>
  <c r="K680" i="3"/>
  <c r="N680" i="3" s="1"/>
  <c r="I681" i="3"/>
  <c r="G681" i="3" s="1"/>
  <c r="CT681" i="3"/>
  <c r="CV681" i="3" s="1"/>
  <c r="CX681" i="3" s="1"/>
  <c r="BX681" i="3"/>
  <c r="BZ681" i="3" s="1"/>
  <c r="CB681" i="3" s="1"/>
  <c r="CL681" i="3"/>
  <c r="DJ681" i="3"/>
  <c r="BP681" i="3"/>
  <c r="R681" i="3"/>
  <c r="P681" i="3"/>
  <c r="DK681" i="3"/>
  <c r="BQ681" i="3"/>
  <c r="CM681" i="3"/>
  <c r="S681" i="3"/>
  <c r="DU681" i="3"/>
  <c r="DT681" i="3"/>
  <c r="DQ681" i="3" s="1"/>
  <c r="CW681" i="3" l="1"/>
  <c r="CY681" i="3" s="1"/>
  <c r="CA681" i="3"/>
  <c r="O681" i="3"/>
  <c r="DV681" i="3"/>
  <c r="T681" i="3"/>
  <c r="Q681" i="3" s="1"/>
  <c r="U681" i="3"/>
  <c r="CC681" i="3"/>
  <c r="CD681" i="3"/>
  <c r="BR681" i="3"/>
  <c r="BT681" i="3" s="1"/>
  <c r="BS681" i="3"/>
  <c r="CZ681" i="3"/>
  <c r="DM681" i="3"/>
  <c r="DL681" i="3"/>
  <c r="CO681" i="3"/>
  <c r="CN681" i="3"/>
  <c r="DX681" i="3" l="1"/>
  <c r="DW681" i="3"/>
  <c r="V681" i="3"/>
  <c r="DI681" i="3"/>
  <c r="DN681" i="3" s="1"/>
  <c r="BV681" i="3"/>
  <c r="BU681" i="3"/>
  <c r="CK681" i="3"/>
  <c r="CP681" i="3" s="1"/>
  <c r="W681" i="3" l="1"/>
  <c r="AR682" i="3" s="1"/>
  <c r="X681" i="3"/>
  <c r="AP682" i="3" s="1"/>
  <c r="AV682" i="3" s="1"/>
  <c r="DO681" i="3"/>
  <c r="DP681" i="3"/>
  <c r="AK682" i="3"/>
  <c r="CQ681" i="3"/>
  <c r="L681" i="3" s="1"/>
  <c r="I682" i="3" s="1"/>
  <c r="CR681" i="3"/>
  <c r="M681" i="3" s="1"/>
  <c r="AS682" i="3" l="1"/>
  <c r="AQ681" i="3"/>
  <c r="K681" i="3"/>
  <c r="N681" i="3" s="1"/>
  <c r="AO682" i="3"/>
  <c r="AM682" i="3" s="1"/>
  <c r="AT681" i="3"/>
  <c r="AN681" i="3"/>
  <c r="AL682" i="3"/>
  <c r="BY682" i="3" s="1"/>
  <c r="J682" i="3"/>
  <c r="F682" i="3"/>
  <c r="H681" i="3"/>
  <c r="E682" i="3"/>
  <c r="DR682" i="3"/>
  <c r="BX682" i="3"/>
  <c r="CT682" i="3"/>
  <c r="AU682" i="3"/>
  <c r="CU682" i="3" l="1"/>
  <c r="CW682" i="3" s="1"/>
  <c r="DS682" i="3"/>
  <c r="DT682" i="3" s="1"/>
  <c r="DQ682" i="3" s="1"/>
  <c r="O682" i="3"/>
  <c r="G682" i="3"/>
  <c r="DJ682" i="3"/>
  <c r="BP682" i="3"/>
  <c r="CL682" i="3"/>
  <c r="R682" i="3"/>
  <c r="BZ682" i="3"/>
  <c r="CB682" i="3" s="1"/>
  <c r="CA682" i="3"/>
  <c r="BQ682" i="3"/>
  <c r="DK682" i="3"/>
  <c r="CM682" i="3"/>
  <c r="S682" i="3"/>
  <c r="P682" i="3"/>
  <c r="CV682" i="3" l="1"/>
  <c r="DU682" i="3"/>
  <c r="DV682" i="3"/>
  <c r="CX682" i="3"/>
  <c r="CZ682" i="3" s="1"/>
  <c r="T682" i="3"/>
  <c r="Q682" i="3" s="1"/>
  <c r="CO682" i="3"/>
  <c r="CN682" i="3"/>
  <c r="BS682" i="3"/>
  <c r="BR682" i="3"/>
  <c r="BT682" i="3" s="1"/>
  <c r="DM682" i="3"/>
  <c r="DL682" i="3"/>
  <c r="CD682" i="3"/>
  <c r="CC682" i="3"/>
  <c r="U682" i="3"/>
  <c r="DX682" i="3" l="1"/>
  <c r="DW682" i="3"/>
  <c r="V682" i="3"/>
  <c r="DI682" i="3"/>
  <c r="DN682" i="3" s="1"/>
  <c r="CY682" i="3"/>
  <c r="BU682" i="3"/>
  <c r="BV682" i="3"/>
  <c r="CK682" i="3"/>
  <c r="CP682" i="3" s="1"/>
  <c r="X682" i="3" l="1"/>
  <c r="AP683" i="3" s="1"/>
  <c r="AV683" i="3" s="1"/>
  <c r="W682" i="3"/>
  <c r="AQ682" i="3" s="1"/>
  <c r="DP682" i="3"/>
  <c r="DO682" i="3"/>
  <c r="CQ682" i="3"/>
  <c r="CR682" i="3"/>
  <c r="AL683" i="3"/>
  <c r="M682" i="3" l="1"/>
  <c r="L682" i="3"/>
  <c r="I683" i="3" s="1"/>
  <c r="AS683" i="3"/>
  <c r="AR683" i="3"/>
  <c r="K682" i="3"/>
  <c r="N682" i="3" s="1"/>
  <c r="AK683" i="3"/>
  <c r="DR683" i="3" s="1"/>
  <c r="AT682" i="3"/>
  <c r="AO683" i="3"/>
  <c r="AU683" i="3" s="1"/>
  <c r="AN682" i="3"/>
  <c r="H682" i="3"/>
  <c r="E683" i="3"/>
  <c r="J683" i="3"/>
  <c r="F683" i="3"/>
  <c r="BY683" i="3"/>
  <c r="DS683" i="3"/>
  <c r="CU683" i="3"/>
  <c r="CT683" i="3" l="1"/>
  <c r="CW683" i="3" s="1"/>
  <c r="BX683" i="3"/>
  <c r="BZ683" i="3" s="1"/>
  <c r="CB683" i="3" s="1"/>
  <c r="AM683" i="3"/>
  <c r="DK683" i="3"/>
  <c r="CM683" i="3"/>
  <c r="CO683" i="3" s="1"/>
  <c r="BQ683" i="3"/>
  <c r="S683" i="3"/>
  <c r="DJ683" i="3"/>
  <c r="BP683" i="3"/>
  <c r="CL683" i="3"/>
  <c r="R683" i="3"/>
  <c r="O683" i="3"/>
  <c r="G683" i="3"/>
  <c r="DT683" i="3"/>
  <c r="DQ683" i="3" s="1"/>
  <c r="DU683" i="3"/>
  <c r="P683" i="3"/>
  <c r="CV683" i="3" l="1"/>
  <c r="CX683" i="3" s="1"/>
  <c r="CZ683" i="3" s="1"/>
  <c r="DL683" i="3"/>
  <c r="CA683" i="3"/>
  <c r="CD683" i="3" s="1"/>
  <c r="BS683" i="3"/>
  <c r="DV683" i="3"/>
  <c r="DI683" i="3"/>
  <c r="DN683" i="3" s="1"/>
  <c r="U683" i="3"/>
  <c r="T683" i="3"/>
  <c r="Q683" i="3" s="1"/>
  <c r="CN683" i="3"/>
  <c r="BR683" i="3"/>
  <c r="BT683" i="3" s="1"/>
  <c r="DM683" i="3"/>
  <c r="CC683" i="3"/>
  <c r="CY683" i="3" l="1"/>
  <c r="DW683" i="3"/>
  <c r="DX683" i="3"/>
  <c r="V683" i="3"/>
  <c r="DO683" i="3"/>
  <c r="BV683" i="3"/>
  <c r="BU683" i="3"/>
  <c r="CK683" i="3"/>
  <c r="CP683" i="3" s="1"/>
  <c r="DP683" i="3"/>
  <c r="W683" i="3" l="1"/>
  <c r="AR684" i="3" s="1"/>
  <c r="X683" i="3"/>
  <c r="AN683" i="3" s="1"/>
  <c r="CQ683" i="3"/>
  <c r="L683" i="3" s="1"/>
  <c r="I684" i="3" s="1"/>
  <c r="CR683" i="3"/>
  <c r="M683" i="3" s="1"/>
  <c r="AO684" i="3"/>
  <c r="AK684" i="3"/>
  <c r="AS684" i="3" l="1"/>
  <c r="AQ683" i="3"/>
  <c r="AT683" i="3" s="1"/>
  <c r="K683" i="3"/>
  <c r="AL684" i="3"/>
  <c r="DS684" i="3" s="1"/>
  <c r="AP684" i="3"/>
  <c r="AM684" i="3" s="1"/>
  <c r="AU684" i="3"/>
  <c r="BY684" i="3"/>
  <c r="N683" i="3"/>
  <c r="H683" i="3"/>
  <c r="E684" i="3"/>
  <c r="J684" i="3"/>
  <c r="F684" i="3"/>
  <c r="CT684" i="3"/>
  <c r="BX684" i="3"/>
  <c r="DR684" i="3"/>
  <c r="CU684" i="3" l="1"/>
  <c r="CV684" i="3" s="1"/>
  <c r="CX684" i="3" s="1"/>
  <c r="AV684" i="3"/>
  <c r="CM684" i="3"/>
  <c r="BQ684" i="3"/>
  <c r="DK684" i="3"/>
  <c r="S684" i="3"/>
  <c r="CL684" i="3"/>
  <c r="BP684" i="3"/>
  <c r="DJ684" i="3"/>
  <c r="R684" i="3"/>
  <c r="DT684" i="3"/>
  <c r="DQ684" i="3" s="1"/>
  <c r="DU684" i="3"/>
  <c r="O684" i="3"/>
  <c r="G684" i="3"/>
  <c r="P684" i="3"/>
  <c r="BZ684" i="3"/>
  <c r="CB684" i="3" s="1"/>
  <c r="CA684" i="3"/>
  <c r="CW684" i="3" l="1"/>
  <c r="CZ684" i="3" s="1"/>
  <c r="DV684" i="3"/>
  <c r="CO684" i="3"/>
  <c r="CN684" i="3"/>
  <c r="CD684" i="3"/>
  <c r="CC684" i="3"/>
  <c r="T684" i="3"/>
  <c r="Q684" i="3" s="1"/>
  <c r="U684" i="3"/>
  <c r="DM684" i="3"/>
  <c r="DL684" i="3"/>
  <c r="BR684" i="3"/>
  <c r="BT684" i="3" s="1"/>
  <c r="BS684" i="3"/>
  <c r="CY684" i="3" l="1"/>
  <c r="DX684" i="3"/>
  <c r="DW684" i="3"/>
  <c r="V684" i="3"/>
  <c r="DI684" i="3"/>
  <c r="DN684" i="3" s="1"/>
  <c r="BV684" i="3"/>
  <c r="BU684" i="3"/>
  <c r="CK684" i="3"/>
  <c r="CP684" i="3" s="1"/>
  <c r="W684" i="3" l="1"/>
  <c r="X684" i="3"/>
  <c r="AS685" i="3" s="1"/>
  <c r="DP684" i="3"/>
  <c r="DO684" i="3"/>
  <c r="CR684" i="3"/>
  <c r="CQ684" i="3"/>
  <c r="L684" i="3" l="1"/>
  <c r="I685" i="3" s="1"/>
  <c r="M684" i="3"/>
  <c r="J685" i="3" s="1"/>
  <c r="AQ684" i="3"/>
  <c r="AT684" i="3" s="1"/>
  <c r="AR685" i="3"/>
  <c r="K684" i="3"/>
  <c r="N684" i="3" s="1"/>
  <c r="AK685" i="3"/>
  <c r="BX685" i="3" s="1"/>
  <c r="AO685" i="3"/>
  <c r="AN684" i="3"/>
  <c r="AP685" i="3"/>
  <c r="AV685" i="3" s="1"/>
  <c r="AL685" i="3"/>
  <c r="CU685" i="3" s="1"/>
  <c r="F685" i="3"/>
  <c r="H684" i="3"/>
  <c r="E685" i="3"/>
  <c r="DR685" i="3" l="1"/>
  <c r="CT685" i="3"/>
  <c r="CW685" i="3" s="1"/>
  <c r="AM685" i="3"/>
  <c r="AU685" i="3"/>
  <c r="BY685" i="3"/>
  <c r="CA685" i="3" s="1"/>
  <c r="DS685" i="3"/>
  <c r="DT685" i="3" s="1"/>
  <c r="DQ685" i="3" s="1"/>
  <c r="DJ685" i="3"/>
  <c r="CL685" i="3"/>
  <c r="BP685" i="3"/>
  <c r="R685" i="3"/>
  <c r="O685" i="3"/>
  <c r="G685" i="3"/>
  <c r="CM685" i="3"/>
  <c r="DK685" i="3"/>
  <c r="BQ685" i="3"/>
  <c r="S685" i="3"/>
  <c r="P685" i="3"/>
  <c r="CV685" i="3" l="1"/>
  <c r="CX685" i="3" s="1"/>
  <c r="BZ685" i="3"/>
  <c r="DU685" i="3"/>
  <c r="DV685" i="3"/>
  <c r="U685" i="3"/>
  <c r="T685" i="3"/>
  <c r="Q685" i="3" s="1"/>
  <c r="CY685" i="3"/>
  <c r="CZ685" i="3"/>
  <c r="BR685" i="3"/>
  <c r="BT685" i="3" s="1"/>
  <c r="BS685" i="3"/>
  <c r="CO685" i="3"/>
  <c r="CN685" i="3"/>
  <c r="DL685" i="3"/>
  <c r="DM685" i="3"/>
  <c r="CB685" i="3" l="1"/>
  <c r="CC685" i="3" s="1"/>
  <c r="CD685" i="3"/>
  <c r="DX685" i="3"/>
  <c r="DW685" i="3"/>
  <c r="V685" i="3"/>
  <c r="DI685" i="3"/>
  <c r="DN685" i="3" s="1"/>
  <c r="BV685" i="3"/>
  <c r="BU685" i="3"/>
  <c r="CK685" i="3"/>
  <c r="CP685" i="3" s="1"/>
  <c r="X685" i="3" l="1"/>
  <c r="AL686" i="3" s="1"/>
  <c r="W685" i="3"/>
  <c r="AQ685" i="3" s="1"/>
  <c r="DP685" i="3"/>
  <c r="DO685" i="3"/>
  <c r="AP686" i="3"/>
  <c r="CQ685" i="3"/>
  <c r="CR685" i="3"/>
  <c r="M685" i="3" s="1"/>
  <c r="L685" i="3" l="1"/>
  <c r="I686" i="3" s="1"/>
  <c r="AS686" i="3"/>
  <c r="AR686" i="3"/>
  <c r="K685" i="3"/>
  <c r="N685" i="3" s="1"/>
  <c r="AN685" i="3"/>
  <c r="AO686" i="3"/>
  <c r="AU686" i="3" s="1"/>
  <c r="AK686" i="3"/>
  <c r="DR686" i="3" s="1"/>
  <c r="AT685" i="3"/>
  <c r="F686" i="3"/>
  <c r="J686" i="3"/>
  <c r="H685" i="3"/>
  <c r="E686" i="3"/>
  <c r="AV686" i="3"/>
  <c r="BY686" i="3"/>
  <c r="CU686" i="3"/>
  <c r="DS686" i="3"/>
  <c r="BX686" i="3" l="1"/>
  <c r="CA686" i="3" s="1"/>
  <c r="CT686" i="3"/>
  <c r="AM686" i="3"/>
  <c r="DT686" i="3"/>
  <c r="DQ686" i="3" s="1"/>
  <c r="CV686" i="3"/>
  <c r="CX686" i="3" s="1"/>
  <c r="O686" i="3"/>
  <c r="G686" i="3"/>
  <c r="CL686" i="3"/>
  <c r="DJ686" i="3"/>
  <c r="BP686" i="3"/>
  <c r="R686" i="3"/>
  <c r="P686" i="3"/>
  <c r="BZ686" i="3"/>
  <c r="CB686" i="3" s="1"/>
  <c r="DU686" i="3"/>
  <c r="CW686" i="3"/>
  <c r="BQ686" i="3"/>
  <c r="DK686" i="3"/>
  <c r="CM686" i="3"/>
  <c r="S686" i="3"/>
  <c r="CY686" i="3" l="1"/>
  <c r="DV686" i="3"/>
  <c r="T686" i="3"/>
  <c r="Q686" i="3" s="1"/>
  <c r="CZ686" i="3"/>
  <c r="U686" i="3"/>
  <c r="DM686" i="3"/>
  <c r="DL686" i="3"/>
  <c r="BS686" i="3"/>
  <c r="BR686" i="3"/>
  <c r="BT686" i="3" s="1"/>
  <c r="CN686" i="3"/>
  <c r="CO686" i="3"/>
  <c r="CC686" i="3"/>
  <c r="CD686" i="3"/>
  <c r="DX686" i="3" l="1"/>
  <c r="DW686" i="3"/>
  <c r="V686" i="3"/>
  <c r="DI686" i="3"/>
  <c r="DN686" i="3" s="1"/>
  <c r="BU686" i="3"/>
  <c r="BV686" i="3"/>
  <c r="CK686" i="3"/>
  <c r="CP686" i="3" s="1"/>
  <c r="W686" i="3" l="1"/>
  <c r="AR687" i="3" s="1"/>
  <c r="X686" i="3"/>
  <c r="AL687" i="3" s="1"/>
  <c r="DO686" i="3"/>
  <c r="DP686" i="3"/>
  <c r="CR686" i="3"/>
  <c r="CQ686" i="3"/>
  <c r="M686" i="3" l="1"/>
  <c r="AS687" i="3"/>
  <c r="AQ686" i="3"/>
  <c r="L686" i="3"/>
  <c r="H686" i="3" s="1"/>
  <c r="AO687" i="3"/>
  <c r="AK687" i="3"/>
  <c r="CT687" i="3" s="1"/>
  <c r="AN686" i="3"/>
  <c r="AT686" i="3"/>
  <c r="AP687" i="3"/>
  <c r="DS687" i="3"/>
  <c r="CU687" i="3"/>
  <c r="BY687" i="3"/>
  <c r="F687" i="3"/>
  <c r="J687" i="3"/>
  <c r="AU687" i="3"/>
  <c r="AM687" i="3" l="1"/>
  <c r="E687" i="3"/>
  <c r="CL687" i="3" s="1"/>
  <c r="K686" i="3"/>
  <c r="N686" i="3" s="1"/>
  <c r="I687" i="3"/>
  <c r="G687" i="3" s="1"/>
  <c r="BX687" i="3"/>
  <c r="CA687" i="3" s="1"/>
  <c r="DR687" i="3"/>
  <c r="DT687" i="3" s="1"/>
  <c r="DQ687" i="3" s="1"/>
  <c r="CW687" i="3"/>
  <c r="AV687" i="3"/>
  <c r="DK687" i="3"/>
  <c r="CM687" i="3"/>
  <c r="BQ687" i="3"/>
  <c r="S687" i="3"/>
  <c r="P687" i="3"/>
  <c r="CV687" i="3"/>
  <c r="DU687" i="3" l="1"/>
  <c r="R687" i="3"/>
  <c r="O687" i="3"/>
  <c r="DJ687" i="3"/>
  <c r="DL687" i="3" s="1"/>
  <c r="BP687" i="3"/>
  <c r="BS687" i="3" s="1"/>
  <c r="BZ687" i="3"/>
  <c r="T687" i="3"/>
  <c r="Q687" i="3" s="1"/>
  <c r="DV687" i="3"/>
  <c r="CX687" i="3"/>
  <c r="CY687" i="3" s="1"/>
  <c r="U687" i="3"/>
  <c r="CO687" i="3"/>
  <c r="CN687" i="3"/>
  <c r="CB687" i="3" l="1"/>
  <c r="CC687" i="3" s="1"/>
  <c r="BR687" i="3"/>
  <c r="BT687" i="3" s="1"/>
  <c r="DM687" i="3"/>
  <c r="CD687" i="3"/>
  <c r="V687" i="3"/>
  <c r="DX687" i="3"/>
  <c r="DW687" i="3"/>
  <c r="CZ687" i="3"/>
  <c r="DI687" i="3"/>
  <c r="DN687" i="3" s="1"/>
  <c r="CK687" i="3"/>
  <c r="CP687" i="3" s="1"/>
  <c r="BU687" i="3"/>
  <c r="BV687" i="3"/>
  <c r="X687" i="3" l="1"/>
  <c r="AS688" i="3" s="1"/>
  <c r="W687" i="3"/>
  <c r="AR688" i="3" s="1"/>
  <c r="AP688" i="3"/>
  <c r="AK688" i="3"/>
  <c r="CT688" i="3" s="1"/>
  <c r="DO687" i="3"/>
  <c r="DP687" i="3"/>
  <c r="CR687" i="3"/>
  <c r="CQ687" i="3"/>
  <c r="M687" i="3" l="1"/>
  <c r="AO688" i="3"/>
  <c r="AU688" i="3" s="1"/>
  <c r="AQ687" i="3"/>
  <c r="AT687" i="3" s="1"/>
  <c r="L687" i="3"/>
  <c r="BX688" i="3"/>
  <c r="AN687" i="3"/>
  <c r="AL688" i="3"/>
  <c r="BY688" i="3" s="1"/>
  <c r="CA688" i="3" s="1"/>
  <c r="H687" i="3"/>
  <c r="DR688" i="3"/>
  <c r="AV688" i="3"/>
  <c r="AM688" i="3" l="1"/>
  <c r="K687" i="3"/>
  <c r="N687" i="3" s="1"/>
  <c r="I688" i="3"/>
  <c r="O688" i="3" s="1"/>
  <c r="DS688" i="3"/>
  <c r="DT688" i="3" s="1"/>
  <c r="DQ688" i="3" s="1"/>
  <c r="DV688" i="3" s="1"/>
  <c r="CU688" i="3"/>
  <c r="CV688" i="3" s="1"/>
  <c r="CX688" i="3" s="1"/>
  <c r="F688" i="3"/>
  <c r="BQ688" i="3" s="1"/>
  <c r="J688" i="3"/>
  <c r="P688" i="3" s="1"/>
  <c r="E688" i="3"/>
  <c r="BP688" i="3" s="1"/>
  <c r="BZ688" i="3"/>
  <c r="CB688" i="3" l="1"/>
  <c r="CC688" i="3" s="1"/>
  <c r="DU688" i="3"/>
  <c r="S688" i="3"/>
  <c r="CW688" i="3"/>
  <c r="CY688" i="3" s="1"/>
  <c r="DK688" i="3"/>
  <c r="CM688" i="3"/>
  <c r="R688" i="3"/>
  <c r="U688" i="3" s="1"/>
  <c r="CL688" i="3"/>
  <c r="G688" i="3"/>
  <c r="DJ688" i="3"/>
  <c r="CD688" i="3"/>
  <c r="DW688" i="3"/>
  <c r="DX688" i="3"/>
  <c r="BS688" i="3"/>
  <c r="BR688" i="3"/>
  <c r="BT688" i="3" s="1"/>
  <c r="CO688" i="3" l="1"/>
  <c r="DL688" i="3"/>
  <c r="DI688" i="3" s="1"/>
  <c r="DN688" i="3" s="1"/>
  <c r="CN688" i="3"/>
  <c r="DM688" i="3"/>
  <c r="T688" i="3"/>
  <c r="Q688" i="3" s="1"/>
  <c r="CZ688" i="3"/>
  <c r="CK688" i="3"/>
  <c r="CP688" i="3" s="1"/>
  <c r="BU688" i="3"/>
  <c r="BV688" i="3"/>
  <c r="V688" i="3" l="1"/>
  <c r="DO688" i="3"/>
  <c r="DP688" i="3"/>
  <c r="CR688" i="3"/>
  <c r="CQ688" i="3"/>
  <c r="AK689" i="3"/>
  <c r="W688" i="3" l="1"/>
  <c r="AR689" i="3" s="1"/>
  <c r="X688" i="3"/>
  <c r="AP689" i="3" s="1"/>
  <c r="AV689" i="3" s="1"/>
  <c r="AO689" i="3"/>
  <c r="AU689" i="3" s="1"/>
  <c r="AQ688" i="3"/>
  <c r="AT688" i="3" s="1"/>
  <c r="M688" i="3"/>
  <c r="F689" i="3" s="1"/>
  <c r="L688" i="3"/>
  <c r="AN688" i="3"/>
  <c r="AL689" i="3"/>
  <c r="BY689" i="3" s="1"/>
  <c r="CT689" i="3"/>
  <c r="BX689" i="3"/>
  <c r="DR689" i="3"/>
  <c r="H688" i="3" l="1"/>
  <c r="AM689" i="3"/>
  <c r="E689" i="3"/>
  <c r="CL689" i="3" s="1"/>
  <c r="AS689" i="3"/>
  <c r="J689" i="3"/>
  <c r="P689" i="3" s="1"/>
  <c r="K688" i="3"/>
  <c r="N688" i="3" s="1"/>
  <c r="I689" i="3"/>
  <c r="O689" i="3" s="1"/>
  <c r="CU689" i="3"/>
  <c r="CV689" i="3" s="1"/>
  <c r="CX689" i="3" s="1"/>
  <c r="DS689" i="3"/>
  <c r="DU689" i="3" s="1"/>
  <c r="BZ689" i="3"/>
  <c r="CB689" i="3" s="1"/>
  <c r="CA689" i="3"/>
  <c r="CM689" i="3"/>
  <c r="DK689" i="3"/>
  <c r="BQ689" i="3"/>
  <c r="S689" i="3"/>
  <c r="R689" i="3" l="1"/>
  <c r="DJ689" i="3"/>
  <c r="DL689" i="3" s="1"/>
  <c r="BP689" i="3"/>
  <c r="BS689" i="3" s="1"/>
  <c r="G689" i="3"/>
  <c r="CW689" i="3"/>
  <c r="CZ689" i="3" s="1"/>
  <c r="DT689" i="3"/>
  <c r="DQ689" i="3" s="1"/>
  <c r="DV689" i="3" s="1"/>
  <c r="U689" i="3"/>
  <c r="T689" i="3"/>
  <c r="Q689" i="3" s="1"/>
  <c r="CN689" i="3"/>
  <c r="CO689" i="3"/>
  <c r="CC689" i="3"/>
  <c r="CD689" i="3"/>
  <c r="BR689" i="3" l="1"/>
  <c r="BT689" i="3" s="1"/>
  <c r="BV689" i="3" s="1"/>
  <c r="DM689" i="3"/>
  <c r="CY689" i="3"/>
  <c r="DX689" i="3"/>
  <c r="DW689" i="3"/>
  <c r="V689" i="3"/>
  <c r="DI689" i="3"/>
  <c r="DN689" i="3" s="1"/>
  <c r="CK689" i="3"/>
  <c r="CP689" i="3" s="1"/>
  <c r="BU689" i="3" l="1"/>
  <c r="X689" i="3"/>
  <c r="AP690" i="3" s="1"/>
  <c r="W689" i="3"/>
  <c r="AQ689" i="3" s="1"/>
  <c r="DP689" i="3"/>
  <c r="DO689" i="3"/>
  <c r="CR689" i="3"/>
  <c r="M689" i="3" s="1"/>
  <c r="CQ689" i="3"/>
  <c r="L689" i="3" s="1"/>
  <c r="I690" i="3" s="1"/>
  <c r="AS690" i="3" l="1"/>
  <c r="AR690" i="3"/>
  <c r="AL690" i="3"/>
  <c r="CU690" i="3" s="1"/>
  <c r="K689" i="3"/>
  <c r="N689" i="3" s="1"/>
  <c r="AT689" i="3"/>
  <c r="AK690" i="3"/>
  <c r="BX690" i="3" s="1"/>
  <c r="AO690" i="3"/>
  <c r="AU690" i="3" s="1"/>
  <c r="AN689" i="3"/>
  <c r="H689" i="3"/>
  <c r="E690" i="3"/>
  <c r="J690" i="3"/>
  <c r="F690" i="3"/>
  <c r="AV690" i="3"/>
  <c r="DS690" i="3" l="1"/>
  <c r="BY690" i="3"/>
  <c r="CA690" i="3" s="1"/>
  <c r="DR690" i="3"/>
  <c r="CT690" i="3"/>
  <c r="CW690" i="3" s="1"/>
  <c r="AM690" i="3"/>
  <c r="P690" i="3"/>
  <c r="O690" i="3"/>
  <c r="G690" i="3"/>
  <c r="CL690" i="3"/>
  <c r="BP690" i="3"/>
  <c r="DJ690" i="3"/>
  <c r="R690" i="3"/>
  <c r="CM690" i="3"/>
  <c r="BQ690" i="3"/>
  <c r="DK690" i="3"/>
  <c r="S690" i="3"/>
  <c r="BZ690" i="3" l="1"/>
  <c r="CB690" i="3" s="1"/>
  <c r="DT690" i="3"/>
  <c r="DQ690" i="3" s="1"/>
  <c r="DU690" i="3"/>
  <c r="CV690" i="3"/>
  <c r="CX690" i="3" s="1"/>
  <c r="CZ690" i="3" s="1"/>
  <c r="DV690" i="3"/>
  <c r="DL690" i="3"/>
  <c r="DM690" i="3"/>
  <c r="U690" i="3"/>
  <c r="T690" i="3"/>
  <c r="Q690" i="3" s="1"/>
  <c r="BS690" i="3"/>
  <c r="BR690" i="3"/>
  <c r="BT690" i="3" s="1"/>
  <c r="CO690" i="3"/>
  <c r="CN690" i="3"/>
  <c r="CD690" i="3"/>
  <c r="CC690" i="3"/>
  <c r="CY690" i="3" l="1"/>
  <c r="DX690" i="3"/>
  <c r="DW690" i="3"/>
  <c r="V690" i="3"/>
  <c r="DI690" i="3"/>
  <c r="DN690" i="3" s="1"/>
  <c r="CK690" i="3"/>
  <c r="CP690" i="3" s="1"/>
  <c r="BV690" i="3"/>
  <c r="BU690" i="3"/>
  <c r="W690" i="3" l="1"/>
  <c r="X690" i="3"/>
  <c r="AP691" i="3" s="1"/>
  <c r="AV691" i="3" s="1"/>
  <c r="DO690" i="3"/>
  <c r="DP690" i="3"/>
  <c r="CR690" i="3"/>
  <c r="CQ690" i="3"/>
  <c r="AS691" i="3" l="1"/>
  <c r="AQ690" i="3"/>
  <c r="AR691" i="3"/>
  <c r="M690" i="3"/>
  <c r="F691" i="3" s="1"/>
  <c r="L690" i="3"/>
  <c r="AO691" i="3"/>
  <c r="AM691" i="3" s="1"/>
  <c r="AK691" i="3"/>
  <c r="BX691" i="3" s="1"/>
  <c r="AT690" i="3"/>
  <c r="AN690" i="3"/>
  <c r="AL691" i="3"/>
  <c r="BY691" i="3" s="1"/>
  <c r="H690" i="3" l="1"/>
  <c r="J691" i="3"/>
  <c r="E691" i="3"/>
  <c r="K690" i="3"/>
  <c r="N690" i="3" s="1"/>
  <c r="I691" i="3"/>
  <c r="G691" i="3" s="1"/>
  <c r="AU691" i="3"/>
  <c r="CT691" i="3"/>
  <c r="DR691" i="3"/>
  <c r="DS691" i="3"/>
  <c r="CU691" i="3"/>
  <c r="CA691" i="3"/>
  <c r="P691" i="3"/>
  <c r="DJ691" i="3"/>
  <c r="BP691" i="3"/>
  <c r="CL691" i="3"/>
  <c r="R691" i="3"/>
  <c r="BQ691" i="3"/>
  <c r="DK691" i="3"/>
  <c r="CM691" i="3"/>
  <c r="S691" i="3"/>
  <c r="BZ691" i="3"/>
  <c r="CB691" i="3" s="1"/>
  <c r="O691" i="3" l="1"/>
  <c r="CW691" i="3"/>
  <c r="DU691" i="3"/>
  <c r="CV691" i="3"/>
  <c r="CX691" i="3" s="1"/>
  <c r="CY691" i="3" s="1"/>
  <c r="DT691" i="3"/>
  <c r="DQ691" i="3" s="1"/>
  <c r="DV691" i="3" s="1"/>
  <c r="DX691" i="3" s="1"/>
  <c r="U691" i="3"/>
  <c r="CO691" i="3"/>
  <c r="CN691" i="3"/>
  <c r="DL691" i="3"/>
  <c r="DM691" i="3"/>
  <c r="BR691" i="3"/>
  <c r="BT691" i="3" s="1"/>
  <c r="BS691" i="3"/>
  <c r="CD691" i="3"/>
  <c r="CC691" i="3"/>
  <c r="T691" i="3"/>
  <c r="Q691" i="3" s="1"/>
  <c r="V691" i="3" l="1"/>
  <c r="DW691" i="3"/>
  <c r="DI691" i="3"/>
  <c r="DN691" i="3" s="1"/>
  <c r="CZ691" i="3"/>
  <c r="BV691" i="3"/>
  <c r="BU691" i="3"/>
  <c r="CK691" i="3"/>
  <c r="CP691" i="3" s="1"/>
  <c r="X691" i="3" l="1"/>
  <c r="AP692" i="3" s="1"/>
  <c r="W691" i="3"/>
  <c r="AQ691" i="3" s="1"/>
  <c r="DP691" i="3"/>
  <c r="DO691" i="3"/>
  <c r="CR691" i="3"/>
  <c r="M691" i="3" s="1"/>
  <c r="CQ691" i="3"/>
  <c r="L691" i="3" l="1"/>
  <c r="I692" i="3" s="1"/>
  <c r="AS692" i="3"/>
  <c r="AR692" i="3"/>
  <c r="K691" i="3"/>
  <c r="N691" i="3" s="1"/>
  <c r="AK692" i="3"/>
  <c r="CT692" i="3" s="1"/>
  <c r="AN691" i="3"/>
  <c r="AO692" i="3"/>
  <c r="AM692" i="3" s="1"/>
  <c r="AL692" i="3"/>
  <c r="CU692" i="3" s="1"/>
  <c r="AT691" i="3"/>
  <c r="F692" i="3"/>
  <c r="J692" i="3"/>
  <c r="H691" i="3"/>
  <c r="E692" i="3"/>
  <c r="AV692" i="3"/>
  <c r="DR692" i="3" l="1"/>
  <c r="BX692" i="3"/>
  <c r="AU692" i="3"/>
  <c r="BY692" i="3"/>
  <c r="CA692" i="3" s="1"/>
  <c r="DS692" i="3"/>
  <c r="CV692" i="3"/>
  <c r="CX692" i="3" s="1"/>
  <c r="CW692" i="3"/>
  <c r="CL692" i="3"/>
  <c r="DJ692" i="3"/>
  <c r="BP692" i="3"/>
  <c r="R692" i="3"/>
  <c r="O692" i="3"/>
  <c r="G692" i="3"/>
  <c r="DU692" i="3"/>
  <c r="DT692" i="3"/>
  <c r="DQ692" i="3" s="1"/>
  <c r="P692" i="3"/>
  <c r="BQ692" i="3"/>
  <c r="CM692" i="3"/>
  <c r="DK692" i="3"/>
  <c r="S692" i="3"/>
  <c r="BZ692" i="3" l="1"/>
  <c r="DV692" i="3"/>
  <c r="BS692" i="3"/>
  <c r="BR692" i="3"/>
  <c r="BT692" i="3" s="1"/>
  <c r="DM692" i="3"/>
  <c r="DL692" i="3"/>
  <c r="CN692" i="3"/>
  <c r="CO692" i="3"/>
  <c r="CZ692" i="3"/>
  <c r="CY692" i="3"/>
  <c r="T692" i="3"/>
  <c r="Q692" i="3" s="1"/>
  <c r="U692" i="3"/>
  <c r="CB692" i="3" l="1"/>
  <c r="CC692" i="3" s="1"/>
  <c r="CD692" i="3"/>
  <c r="DW692" i="3"/>
  <c r="DX692" i="3"/>
  <c r="V692" i="3"/>
  <c r="DI692" i="3"/>
  <c r="DN692" i="3" s="1"/>
  <c r="CK692" i="3"/>
  <c r="CP692" i="3" s="1"/>
  <c r="BV692" i="3"/>
  <c r="BU692" i="3"/>
  <c r="W692" i="3" l="1"/>
  <c r="AR693" i="3" s="1"/>
  <c r="X692" i="3"/>
  <c r="AS693" i="3" s="1"/>
  <c r="DO692" i="3"/>
  <c r="DP692" i="3"/>
  <c r="CQ692" i="3"/>
  <c r="CR692" i="3"/>
  <c r="M692" i="3" s="1"/>
  <c r="AK693" i="3" l="1"/>
  <c r="AQ692" i="3"/>
  <c r="AT692" i="3" s="1"/>
  <c r="AO693" i="3"/>
  <c r="L692" i="3"/>
  <c r="I693" i="3" s="1"/>
  <c r="AP693" i="3"/>
  <c r="AV693" i="3" s="1"/>
  <c r="AL693" i="3"/>
  <c r="BY693" i="3" s="1"/>
  <c r="AN692" i="3"/>
  <c r="J693" i="3"/>
  <c r="F693" i="3"/>
  <c r="BX693" i="3"/>
  <c r="CT693" i="3"/>
  <c r="DR693" i="3"/>
  <c r="E693" i="3" l="1"/>
  <c r="K692" i="3"/>
  <c r="N692" i="3" s="1"/>
  <c r="H692" i="3"/>
  <c r="AM693" i="3"/>
  <c r="AU693" i="3"/>
  <c r="DS693" i="3"/>
  <c r="DT693" i="3" s="1"/>
  <c r="DQ693" i="3" s="1"/>
  <c r="CU693" i="3"/>
  <c r="CV693" i="3" s="1"/>
  <c r="CX693" i="3" s="1"/>
  <c r="DK693" i="3"/>
  <c r="CM693" i="3"/>
  <c r="BQ693" i="3"/>
  <c r="S693" i="3"/>
  <c r="CA693" i="3"/>
  <c r="BZ693" i="3"/>
  <c r="CB693" i="3" s="1"/>
  <c r="BP693" i="3"/>
  <c r="CL693" i="3"/>
  <c r="DJ693" i="3"/>
  <c r="R693" i="3"/>
  <c r="O693" i="3"/>
  <c r="G693" i="3"/>
  <c r="P693" i="3"/>
  <c r="CW693" i="3" l="1"/>
  <c r="CZ693" i="3" s="1"/>
  <c r="DU693" i="3"/>
  <c r="DV693" i="3"/>
  <c r="BR693" i="3"/>
  <c r="BT693" i="3" s="1"/>
  <c r="BS693" i="3"/>
  <c r="CD693" i="3"/>
  <c r="CC693" i="3"/>
  <c r="DM693" i="3"/>
  <c r="DL693" i="3"/>
  <c r="CY693" i="3"/>
  <c r="U693" i="3"/>
  <c r="T693" i="3"/>
  <c r="Q693" i="3" s="1"/>
  <c r="CN693" i="3"/>
  <c r="CO693" i="3"/>
  <c r="DX693" i="3" l="1"/>
  <c r="DW693" i="3"/>
  <c r="V693" i="3"/>
  <c r="DI693" i="3"/>
  <c r="DN693" i="3" s="1"/>
  <c r="CK693" i="3"/>
  <c r="CP693" i="3" s="1"/>
  <c r="BU693" i="3"/>
  <c r="BV693" i="3"/>
  <c r="W693" i="3" l="1"/>
  <c r="AR694" i="3" s="1"/>
  <c r="X693" i="3"/>
  <c r="AL694" i="3" s="1"/>
  <c r="DO693" i="3"/>
  <c r="DP693" i="3"/>
  <c r="CR693" i="3"/>
  <c r="CQ693" i="3"/>
  <c r="L693" i="3" s="1"/>
  <c r="I694" i="3" s="1"/>
  <c r="AK694" i="3"/>
  <c r="AS694" i="3" l="1"/>
  <c r="AO694" i="3"/>
  <c r="AQ693" i="3"/>
  <c r="M693" i="3"/>
  <c r="F694" i="3" s="1"/>
  <c r="AN693" i="3"/>
  <c r="AT693" i="3"/>
  <c r="AP694" i="3"/>
  <c r="AV694" i="3" s="1"/>
  <c r="CU694" i="3"/>
  <c r="BY694" i="3"/>
  <c r="DS694" i="3"/>
  <c r="E694" i="3"/>
  <c r="AU694" i="3"/>
  <c r="CT694" i="3"/>
  <c r="BX694" i="3"/>
  <c r="DR694" i="3"/>
  <c r="J694" i="3" l="1"/>
  <c r="K693" i="3"/>
  <c r="N693" i="3" s="1"/>
  <c r="H693" i="3"/>
  <c r="AM694" i="3"/>
  <c r="DJ694" i="3"/>
  <c r="CL694" i="3"/>
  <c r="BP694" i="3"/>
  <c r="R694" i="3"/>
  <c r="O694" i="3"/>
  <c r="G694" i="3"/>
  <c r="CW694" i="3"/>
  <c r="CV694" i="3"/>
  <c r="CX694" i="3" s="1"/>
  <c r="DT694" i="3"/>
  <c r="DQ694" i="3" s="1"/>
  <c r="DU694" i="3"/>
  <c r="P694" i="3"/>
  <c r="CA694" i="3"/>
  <c r="BZ694" i="3"/>
  <c r="CB694" i="3" s="1"/>
  <c r="BQ694" i="3"/>
  <c r="CM694" i="3"/>
  <c r="DK694" i="3"/>
  <c r="S694" i="3"/>
  <c r="DV694" i="3" l="1"/>
  <c r="CD694" i="3"/>
  <c r="CC694" i="3"/>
  <c r="U694" i="3"/>
  <c r="T694" i="3"/>
  <c r="Q694" i="3" s="1"/>
  <c r="BR694" i="3"/>
  <c r="BT694" i="3" s="1"/>
  <c r="BS694" i="3"/>
  <c r="CY694" i="3"/>
  <c r="CZ694" i="3"/>
  <c r="CN694" i="3"/>
  <c r="CO694" i="3"/>
  <c r="DM694" i="3"/>
  <c r="DL694" i="3"/>
  <c r="DW694" i="3" l="1"/>
  <c r="DX694" i="3"/>
  <c r="V694" i="3"/>
  <c r="DI694" i="3"/>
  <c r="DN694" i="3" s="1"/>
  <c r="BV694" i="3"/>
  <c r="BU694" i="3"/>
  <c r="CK694" i="3"/>
  <c r="CP694" i="3" s="1"/>
  <c r="X694" i="3" l="1"/>
  <c r="AL695" i="3" s="1"/>
  <c r="W694" i="3"/>
  <c r="AQ694" i="3" s="1"/>
  <c r="DP694" i="3"/>
  <c r="DO694" i="3"/>
  <c r="CR694" i="3"/>
  <c r="CQ694" i="3"/>
  <c r="AP695" i="3"/>
  <c r="AS695" i="3" l="1"/>
  <c r="AR695" i="3"/>
  <c r="M694" i="3"/>
  <c r="F695" i="3" s="1"/>
  <c r="L694" i="3"/>
  <c r="AK695" i="3"/>
  <c r="BX695" i="3" s="1"/>
  <c r="AN694" i="3"/>
  <c r="AT694" i="3"/>
  <c r="AO695" i="3"/>
  <c r="AU695" i="3" s="1"/>
  <c r="DS695" i="3"/>
  <c r="BY695" i="3"/>
  <c r="CU695" i="3"/>
  <c r="AV695" i="3"/>
  <c r="J695" i="3" l="1"/>
  <c r="K694" i="3"/>
  <c r="N694" i="3" s="1"/>
  <c r="I695" i="3"/>
  <c r="O695" i="3" s="1"/>
  <c r="DR695" i="3"/>
  <c r="DU695" i="3" s="1"/>
  <c r="CT695" i="3"/>
  <c r="CW695" i="3" s="1"/>
  <c r="E695" i="3"/>
  <c r="R695" i="3" s="1"/>
  <c r="AM695" i="3"/>
  <c r="H694" i="3"/>
  <c r="BZ695" i="3"/>
  <c r="CB695" i="3" s="1"/>
  <c r="CA695" i="3"/>
  <c r="P695" i="3"/>
  <c r="DK695" i="3"/>
  <c r="BQ695" i="3"/>
  <c r="CM695" i="3"/>
  <c r="S695" i="3"/>
  <c r="CV695" i="3" l="1"/>
  <c r="CX695" i="3" s="1"/>
  <c r="DJ695" i="3"/>
  <c r="DL695" i="3" s="1"/>
  <c r="CL695" i="3"/>
  <c r="CN695" i="3" s="1"/>
  <c r="G695" i="3"/>
  <c r="DT695" i="3"/>
  <c r="DQ695" i="3" s="1"/>
  <c r="DV695" i="3" s="1"/>
  <c r="BP695" i="3"/>
  <c r="BS695" i="3" s="1"/>
  <c r="CO695" i="3"/>
  <c r="CY695" i="3"/>
  <c r="CZ695" i="3"/>
  <c r="CD695" i="3"/>
  <c r="CC695" i="3"/>
  <c r="T695" i="3"/>
  <c r="Q695" i="3" s="1"/>
  <c r="U695" i="3"/>
  <c r="DM695" i="3"/>
  <c r="BR695" i="3" l="1"/>
  <c r="BT695" i="3" s="1"/>
  <c r="BU695" i="3" s="1"/>
  <c r="DX695" i="3"/>
  <c r="DW695" i="3"/>
  <c r="V695" i="3"/>
  <c r="DI695" i="3"/>
  <c r="DN695" i="3" s="1"/>
  <c r="CK695" i="3"/>
  <c r="CP695" i="3" s="1"/>
  <c r="BV695" i="3" l="1"/>
  <c r="W695" i="3"/>
  <c r="AR696" i="3" s="1"/>
  <c r="X695" i="3"/>
  <c r="AL696" i="3" s="1"/>
  <c r="DP695" i="3"/>
  <c r="DO695" i="3"/>
  <c r="CR695" i="3"/>
  <c r="CQ695" i="3"/>
  <c r="AK696" i="3"/>
  <c r="AS696" i="3" l="1"/>
  <c r="AO696" i="3"/>
  <c r="AU696" i="3" s="1"/>
  <c r="AQ695" i="3"/>
  <c r="M695" i="3"/>
  <c r="L695" i="3"/>
  <c r="H695" i="3" s="1"/>
  <c r="AT695" i="3"/>
  <c r="AN695" i="3"/>
  <c r="AP696" i="3"/>
  <c r="AV696" i="3" s="1"/>
  <c r="BX696" i="3"/>
  <c r="DR696" i="3"/>
  <c r="CT696" i="3"/>
  <c r="CU696" i="3"/>
  <c r="BY696" i="3"/>
  <c r="DS696" i="3"/>
  <c r="E696" i="3"/>
  <c r="K695" i="3" l="1"/>
  <c r="N695" i="3" s="1"/>
  <c r="I696" i="3"/>
  <c r="J696" i="3"/>
  <c r="G696" i="3" s="1"/>
  <c r="F696" i="3"/>
  <c r="S696" i="3" s="1"/>
  <c r="AM696" i="3"/>
  <c r="DJ696" i="3"/>
  <c r="CL696" i="3"/>
  <c r="BP696" i="3"/>
  <c r="R696" i="3"/>
  <c r="O696" i="3"/>
  <c r="CW696" i="3"/>
  <c r="CV696" i="3"/>
  <c r="CX696" i="3" s="1"/>
  <c r="DU696" i="3"/>
  <c r="DT696" i="3"/>
  <c r="DQ696" i="3" s="1"/>
  <c r="CA696" i="3"/>
  <c r="BZ696" i="3"/>
  <c r="CB696" i="3" s="1"/>
  <c r="P696" i="3" l="1"/>
  <c r="CM696" i="3"/>
  <c r="CO696" i="3" s="1"/>
  <c r="BQ696" i="3"/>
  <c r="BR696" i="3" s="1"/>
  <c r="BT696" i="3" s="1"/>
  <c r="DK696" i="3"/>
  <c r="DL696" i="3" s="1"/>
  <c r="DV696" i="3"/>
  <c r="U696" i="3"/>
  <c r="T696" i="3"/>
  <c r="Q696" i="3" s="1"/>
  <c r="CC696" i="3"/>
  <c r="CD696" i="3"/>
  <c r="CY696" i="3"/>
  <c r="CZ696" i="3"/>
  <c r="DM696" i="3" l="1"/>
  <c r="CN696" i="3"/>
  <c r="BS696" i="3"/>
  <c r="BV696" i="3" s="1"/>
  <c r="DW696" i="3"/>
  <c r="DX696" i="3"/>
  <c r="V696" i="3"/>
  <c r="DI696" i="3"/>
  <c r="DN696" i="3" s="1"/>
  <c r="CK696" i="3"/>
  <c r="CP696" i="3" s="1"/>
  <c r="BU696" i="3" l="1"/>
  <c r="X696" i="3"/>
  <c r="AP697" i="3" s="1"/>
  <c r="W696" i="3"/>
  <c r="AQ696" i="3" s="1"/>
  <c r="DO696" i="3"/>
  <c r="DP696" i="3"/>
  <c r="CR696" i="3"/>
  <c r="CQ696" i="3"/>
  <c r="L696" i="3" l="1"/>
  <c r="I697" i="3" s="1"/>
  <c r="AS697" i="3"/>
  <c r="AL697" i="3"/>
  <c r="CU697" i="3" s="1"/>
  <c r="AR697" i="3"/>
  <c r="M696" i="3"/>
  <c r="K696" i="3" s="1"/>
  <c r="N696" i="3" s="1"/>
  <c r="AT696" i="3"/>
  <c r="AN696" i="3"/>
  <c r="AK697" i="3"/>
  <c r="CT697" i="3" s="1"/>
  <c r="AO697" i="3"/>
  <c r="AU697" i="3" s="1"/>
  <c r="E697" i="3"/>
  <c r="AV697" i="3"/>
  <c r="J697" i="3" l="1"/>
  <c r="H696" i="3"/>
  <c r="F697" i="3"/>
  <c r="BQ697" i="3" s="1"/>
  <c r="DS697" i="3"/>
  <c r="BY697" i="3"/>
  <c r="AM697" i="3"/>
  <c r="DR697" i="3"/>
  <c r="DU697" i="3" s="1"/>
  <c r="BX697" i="3"/>
  <c r="CA697" i="3" s="1"/>
  <c r="CW697" i="3"/>
  <c r="P697" i="3"/>
  <c r="BP697" i="3"/>
  <c r="DJ697" i="3"/>
  <c r="CL697" i="3"/>
  <c r="R697" i="3"/>
  <c r="CM697" i="3"/>
  <c r="S697" i="3"/>
  <c r="O697" i="3"/>
  <c r="G697" i="3"/>
  <c r="CV697" i="3"/>
  <c r="DK697" i="3" l="1"/>
  <c r="BZ697" i="3"/>
  <c r="DT697" i="3"/>
  <c r="DQ697" i="3" s="1"/>
  <c r="DV697" i="3" s="1"/>
  <c r="DW697" i="3" s="1"/>
  <c r="U697" i="3"/>
  <c r="CX697" i="3"/>
  <c r="CZ697" i="3" s="1"/>
  <c r="DL697" i="3"/>
  <c r="DM697" i="3"/>
  <c r="BS697" i="3"/>
  <c r="BR697" i="3"/>
  <c r="BT697" i="3" s="1"/>
  <c r="T697" i="3"/>
  <c r="Q697" i="3" s="1"/>
  <c r="CN697" i="3"/>
  <c r="CO697" i="3"/>
  <c r="CB697" i="3" l="1"/>
  <c r="CD697" i="3" s="1"/>
  <c r="DX697" i="3"/>
  <c r="CY697" i="3"/>
  <c r="V697" i="3"/>
  <c r="DI697" i="3"/>
  <c r="DN697" i="3" s="1"/>
  <c r="CK697" i="3"/>
  <c r="CP697" i="3" s="1"/>
  <c r="BV697" i="3"/>
  <c r="BU697" i="3"/>
  <c r="CC697" i="3" l="1"/>
  <c r="W697" i="3"/>
  <c r="X697" i="3"/>
  <c r="DO697" i="3"/>
  <c r="DP697" i="3"/>
  <c r="AK698" i="3"/>
  <c r="AO698" i="3"/>
  <c r="CQ697" i="3"/>
  <c r="L697" i="3" s="1"/>
  <c r="I698" i="3" s="1"/>
  <c r="CR697" i="3"/>
  <c r="M697" i="3" s="1"/>
  <c r="AP698" i="3" l="1"/>
  <c r="AS698" i="3"/>
  <c r="AQ697" i="3"/>
  <c r="AR698" i="3"/>
  <c r="K697" i="3"/>
  <c r="N697" i="3" s="1"/>
  <c r="AT697" i="3"/>
  <c r="AN697" i="3"/>
  <c r="AL698" i="3"/>
  <c r="DS698" i="3" s="1"/>
  <c r="H697" i="3"/>
  <c r="E698" i="3"/>
  <c r="J698" i="3"/>
  <c r="F698" i="3"/>
  <c r="AU698" i="3"/>
  <c r="AM698" i="3"/>
  <c r="DR698" i="3"/>
  <c r="BX698" i="3"/>
  <c r="CT698" i="3"/>
  <c r="AV698" i="3"/>
  <c r="BY698" i="3" l="1"/>
  <c r="CU698" i="3"/>
  <c r="CV698" i="3" s="1"/>
  <c r="CX698" i="3" s="1"/>
  <c r="P698" i="3"/>
  <c r="BQ698" i="3"/>
  <c r="DK698" i="3"/>
  <c r="CM698" i="3"/>
  <c r="S698" i="3"/>
  <c r="CW698" i="3"/>
  <c r="O698" i="3"/>
  <c r="G698" i="3"/>
  <c r="BZ698" i="3"/>
  <c r="CB698" i="3" s="1"/>
  <c r="CA698" i="3"/>
  <c r="BP698" i="3"/>
  <c r="DJ698" i="3"/>
  <c r="CL698" i="3"/>
  <c r="R698" i="3"/>
  <c r="DT698" i="3"/>
  <c r="DQ698" i="3" s="1"/>
  <c r="DU698" i="3"/>
  <c r="DV698" i="3" l="1"/>
  <c r="DL698" i="3"/>
  <c r="DM698" i="3"/>
  <c r="BS698" i="3"/>
  <c r="BR698" i="3"/>
  <c r="BT698" i="3" s="1"/>
  <c r="CD698" i="3"/>
  <c r="CC698" i="3"/>
  <c r="T698" i="3"/>
  <c r="Q698" i="3" s="1"/>
  <c r="U698" i="3"/>
  <c r="CN698" i="3"/>
  <c r="CO698" i="3"/>
  <c r="CZ698" i="3"/>
  <c r="CY698" i="3"/>
  <c r="DX698" i="3" l="1"/>
  <c r="DW698" i="3"/>
  <c r="V698" i="3"/>
  <c r="DI698" i="3"/>
  <c r="DN698" i="3" s="1"/>
  <c r="BV698" i="3"/>
  <c r="BU698" i="3"/>
  <c r="CK698" i="3"/>
  <c r="CP698" i="3" s="1"/>
  <c r="X698" i="3" l="1"/>
  <c r="AP699" i="3" s="1"/>
  <c r="W698" i="3"/>
  <c r="DO698" i="3"/>
  <c r="DP698" i="3"/>
  <c r="CR698" i="3"/>
  <c r="CQ698" i="3"/>
  <c r="AL699" i="3"/>
  <c r="AS699" i="3" l="1"/>
  <c r="AQ698" i="3"/>
  <c r="AR699" i="3"/>
  <c r="M698" i="3"/>
  <c r="J699" i="3" s="1"/>
  <c r="L698" i="3"/>
  <c r="E699" i="3" s="1"/>
  <c r="AO699" i="3"/>
  <c r="AU699" i="3" s="1"/>
  <c r="AN698" i="3"/>
  <c r="AT698" i="3"/>
  <c r="AK699" i="3"/>
  <c r="DR699" i="3" s="1"/>
  <c r="BY699" i="3"/>
  <c r="DS699" i="3"/>
  <c r="CU699" i="3"/>
  <c r="AV699" i="3"/>
  <c r="K698" i="3" l="1"/>
  <c r="N698" i="3" s="1"/>
  <c r="I699" i="3"/>
  <c r="G699" i="3" s="1"/>
  <c r="AM699" i="3"/>
  <c r="H698" i="3"/>
  <c r="F699" i="3"/>
  <c r="S699" i="3" s="1"/>
  <c r="CT699" i="3"/>
  <c r="CV699" i="3" s="1"/>
  <c r="CX699" i="3" s="1"/>
  <c r="BX699" i="3"/>
  <c r="CA699" i="3" s="1"/>
  <c r="CL699" i="3"/>
  <c r="DJ699" i="3"/>
  <c r="BP699" i="3"/>
  <c r="R699" i="3"/>
  <c r="DU699" i="3"/>
  <c r="DT699" i="3"/>
  <c r="DQ699" i="3" s="1"/>
  <c r="P699" i="3"/>
  <c r="O699" i="3"/>
  <c r="CM699" i="3" l="1"/>
  <c r="DK699" i="3"/>
  <c r="DM699" i="3" s="1"/>
  <c r="BQ699" i="3"/>
  <c r="BR699" i="3" s="1"/>
  <c r="BT699" i="3" s="1"/>
  <c r="CW699" i="3"/>
  <c r="CY699" i="3" s="1"/>
  <c r="BZ699" i="3"/>
  <c r="DV699" i="3"/>
  <c r="T699" i="3"/>
  <c r="Q699" i="3" s="1"/>
  <c r="U699" i="3"/>
  <c r="CO699" i="3"/>
  <c r="CN699" i="3"/>
  <c r="CB699" i="3" l="1"/>
  <c r="CD699" i="3" s="1"/>
  <c r="DL699" i="3"/>
  <c r="BS699" i="3"/>
  <c r="BU699" i="3" s="1"/>
  <c r="CZ699" i="3"/>
  <c r="CC699" i="3"/>
  <c r="DW699" i="3"/>
  <c r="DX699" i="3"/>
  <c r="V699" i="3"/>
  <c r="DI699" i="3"/>
  <c r="DN699" i="3" s="1"/>
  <c r="CK699" i="3"/>
  <c r="CP699" i="3" s="1"/>
  <c r="BV699" i="3"/>
  <c r="W699" i="3" l="1"/>
  <c r="AR700" i="3" s="1"/>
  <c r="X699" i="3"/>
  <c r="AS700" i="3" s="1"/>
  <c r="DO699" i="3"/>
  <c r="DP699" i="3"/>
  <c r="CQ699" i="3"/>
  <c r="L699" i="3" s="1"/>
  <c r="I700" i="3" s="1"/>
  <c r="CR699" i="3"/>
  <c r="AK700" i="3"/>
  <c r="M699" i="3" l="1"/>
  <c r="AO700" i="3"/>
  <c r="AU700" i="3" s="1"/>
  <c r="AQ699" i="3"/>
  <c r="K699" i="3"/>
  <c r="AT699" i="3"/>
  <c r="AL700" i="3"/>
  <c r="DS700" i="3" s="1"/>
  <c r="AP700" i="3"/>
  <c r="AV700" i="3" s="1"/>
  <c r="AN699" i="3"/>
  <c r="J700" i="3"/>
  <c r="F700" i="3"/>
  <c r="BX700" i="3"/>
  <c r="DR700" i="3"/>
  <c r="CT700" i="3"/>
  <c r="H699" i="3"/>
  <c r="N699" i="3"/>
  <c r="E700" i="3"/>
  <c r="AM700" i="3" l="1"/>
  <c r="BY700" i="3"/>
  <c r="CU700" i="3"/>
  <c r="CW700" i="3" s="1"/>
  <c r="DT700" i="3"/>
  <c r="DQ700" i="3" s="1"/>
  <c r="DU700" i="3"/>
  <c r="CA700" i="3"/>
  <c r="BZ700" i="3"/>
  <c r="CB700" i="3" s="1"/>
  <c r="CV700" i="3"/>
  <c r="CX700" i="3" s="1"/>
  <c r="CL700" i="3"/>
  <c r="BP700" i="3"/>
  <c r="DJ700" i="3"/>
  <c r="R700" i="3"/>
  <c r="BQ700" i="3"/>
  <c r="CM700" i="3"/>
  <c r="DK700" i="3"/>
  <c r="S700" i="3"/>
  <c r="O700" i="3"/>
  <c r="G700" i="3"/>
  <c r="P700" i="3"/>
  <c r="DV700" i="3" l="1"/>
  <c r="CO700" i="3"/>
  <c r="CN700" i="3"/>
  <c r="CC700" i="3"/>
  <c r="CD700" i="3"/>
  <c r="BS700" i="3"/>
  <c r="BR700" i="3"/>
  <c r="BT700" i="3" s="1"/>
  <c r="T700" i="3"/>
  <c r="Q700" i="3" s="1"/>
  <c r="U700" i="3"/>
  <c r="CY700" i="3"/>
  <c r="CZ700" i="3"/>
  <c r="DL700" i="3"/>
  <c r="DM700" i="3"/>
  <c r="DX700" i="3" l="1"/>
  <c r="DW700" i="3"/>
  <c r="V700" i="3"/>
  <c r="DI700" i="3"/>
  <c r="DN700" i="3" s="1"/>
  <c r="BV700" i="3"/>
  <c r="BU700" i="3"/>
  <c r="CK700" i="3"/>
  <c r="CP700" i="3" s="1"/>
  <c r="W700" i="3" l="1"/>
  <c r="AR701" i="3" s="1"/>
  <c r="X700" i="3"/>
  <c r="AP701" i="3" s="1"/>
  <c r="DO700" i="3"/>
  <c r="DP700" i="3"/>
  <c r="CQ700" i="3"/>
  <c r="CR700" i="3"/>
  <c r="AO701" i="3"/>
  <c r="AS701" i="3" l="1"/>
  <c r="AK701" i="3"/>
  <c r="AQ700" i="3"/>
  <c r="M700" i="3"/>
  <c r="J701" i="3" s="1"/>
  <c r="L700" i="3"/>
  <c r="I701" i="3" s="1"/>
  <c r="AN700" i="3"/>
  <c r="AT700" i="3"/>
  <c r="AL701" i="3"/>
  <c r="DS701" i="3" s="1"/>
  <c r="AM701" i="3"/>
  <c r="AU701" i="3"/>
  <c r="AV701" i="3"/>
  <c r="BX701" i="3"/>
  <c r="CT701" i="3"/>
  <c r="DR701" i="3"/>
  <c r="F701" i="3" l="1"/>
  <c r="BQ701" i="3" s="1"/>
  <c r="K700" i="3"/>
  <c r="N700" i="3" s="1"/>
  <c r="E701" i="3"/>
  <c r="DJ701" i="3" s="1"/>
  <c r="H700" i="3"/>
  <c r="CU701" i="3"/>
  <c r="CV701" i="3" s="1"/>
  <c r="CX701" i="3" s="1"/>
  <c r="BY701" i="3"/>
  <c r="BZ701" i="3" s="1"/>
  <c r="CB701" i="3" s="1"/>
  <c r="O701" i="3"/>
  <c r="G701" i="3"/>
  <c r="DU701" i="3"/>
  <c r="DT701" i="3"/>
  <c r="DQ701" i="3" s="1"/>
  <c r="P701" i="3"/>
  <c r="CM701" i="3" l="1"/>
  <c r="S701" i="3"/>
  <c r="DK701" i="3"/>
  <c r="DM701" i="3" s="1"/>
  <c r="R701" i="3"/>
  <c r="T701" i="3" s="1"/>
  <c r="Q701" i="3" s="1"/>
  <c r="CL701" i="3"/>
  <c r="CO701" i="3" s="1"/>
  <c r="BP701" i="3"/>
  <c r="BS701" i="3" s="1"/>
  <c r="CW701" i="3"/>
  <c r="CZ701" i="3" s="1"/>
  <c r="CA701" i="3"/>
  <c r="CD701" i="3" s="1"/>
  <c r="DV701" i="3"/>
  <c r="U701" i="3" l="1"/>
  <c r="DL701" i="3"/>
  <c r="DI701" i="3" s="1"/>
  <c r="DN701" i="3" s="1"/>
  <c r="CN701" i="3"/>
  <c r="CK701" i="3" s="1"/>
  <c r="CP701" i="3" s="1"/>
  <c r="CC701" i="3"/>
  <c r="BR701" i="3"/>
  <c r="BT701" i="3" s="1"/>
  <c r="BV701" i="3" s="1"/>
  <c r="CY701" i="3"/>
  <c r="DX701" i="3"/>
  <c r="DW701" i="3"/>
  <c r="V701" i="3"/>
  <c r="BU701" i="3" l="1"/>
  <c r="X701" i="3"/>
  <c r="AL702" i="3" s="1"/>
  <c r="W701" i="3"/>
  <c r="AQ701" i="3" s="1"/>
  <c r="DO701" i="3"/>
  <c r="DP701" i="3"/>
  <c r="CR701" i="3"/>
  <c r="CQ701" i="3"/>
  <c r="AP702" i="3"/>
  <c r="M701" i="3" l="1"/>
  <c r="J702" i="3" s="1"/>
  <c r="AS702" i="3"/>
  <c r="AR702" i="3"/>
  <c r="L701" i="3"/>
  <c r="AK702" i="3"/>
  <c r="BX702" i="3" s="1"/>
  <c r="AN701" i="3"/>
  <c r="AT701" i="3"/>
  <c r="AO702" i="3"/>
  <c r="AM702" i="3" s="1"/>
  <c r="F702" i="3"/>
  <c r="CU702" i="3"/>
  <c r="BY702" i="3"/>
  <c r="DS702" i="3"/>
  <c r="AV702" i="3"/>
  <c r="CT702" i="3" l="1"/>
  <c r="CW702" i="3" s="1"/>
  <c r="DR702" i="3"/>
  <c r="DU702" i="3" s="1"/>
  <c r="K701" i="3"/>
  <c r="N701" i="3" s="1"/>
  <c r="I702" i="3"/>
  <c r="O702" i="3" s="1"/>
  <c r="E702" i="3"/>
  <c r="DJ702" i="3" s="1"/>
  <c r="H701" i="3"/>
  <c r="AU702" i="3"/>
  <c r="BQ702" i="3"/>
  <c r="DK702" i="3"/>
  <c r="CM702" i="3"/>
  <c r="S702" i="3"/>
  <c r="DT702" i="3"/>
  <c r="DQ702" i="3" s="1"/>
  <c r="BZ702" i="3"/>
  <c r="CB702" i="3" s="1"/>
  <c r="CA702" i="3"/>
  <c r="P702" i="3"/>
  <c r="G702" i="3" l="1"/>
  <c r="CV702" i="3"/>
  <c r="CX702" i="3" s="1"/>
  <c r="CZ702" i="3" s="1"/>
  <c r="BP702" i="3"/>
  <c r="BR702" i="3" s="1"/>
  <c r="BT702" i="3" s="1"/>
  <c r="R702" i="3"/>
  <c r="U702" i="3" s="1"/>
  <c r="CL702" i="3"/>
  <c r="CN702" i="3" s="1"/>
  <c r="DV702" i="3"/>
  <c r="DL702" i="3"/>
  <c r="DM702" i="3"/>
  <c r="CD702" i="3"/>
  <c r="CC702" i="3"/>
  <c r="CY702" i="3" l="1"/>
  <c r="T702" i="3"/>
  <c r="Q702" i="3" s="1"/>
  <c r="V702" i="3" s="1"/>
  <c r="BS702" i="3"/>
  <c r="BV702" i="3" s="1"/>
  <c r="CO702" i="3"/>
  <c r="DX702" i="3"/>
  <c r="DW702" i="3"/>
  <c r="DI702" i="3"/>
  <c r="DN702" i="3" s="1"/>
  <c r="CK702" i="3"/>
  <c r="CP702" i="3" s="1"/>
  <c r="BU702" i="3" l="1"/>
  <c r="X702" i="3"/>
  <c r="AL703" i="3" s="1"/>
  <c r="W702" i="3"/>
  <c r="AQ702" i="3" s="1"/>
  <c r="DP702" i="3"/>
  <c r="DO702" i="3"/>
  <c r="CR702" i="3"/>
  <c r="M702" i="3" s="1"/>
  <c r="CQ702" i="3"/>
  <c r="AP703" i="3"/>
  <c r="AV703" i="3" s="1"/>
  <c r="AS703" i="3" l="1"/>
  <c r="AR703" i="3"/>
  <c r="L702" i="3"/>
  <c r="H702" i="3" s="1"/>
  <c r="AK703" i="3"/>
  <c r="BX703" i="3" s="1"/>
  <c r="AO703" i="3"/>
  <c r="AM703" i="3" s="1"/>
  <c r="AT702" i="3"/>
  <c r="AN702" i="3"/>
  <c r="DR703" i="3"/>
  <c r="J703" i="3"/>
  <c r="F703" i="3"/>
  <c r="CU703" i="3"/>
  <c r="DS703" i="3"/>
  <c r="BY703" i="3"/>
  <c r="E703" i="3" l="1"/>
  <c r="K702" i="3"/>
  <c r="N702" i="3" s="1"/>
  <c r="I703" i="3"/>
  <c r="O703" i="3" s="1"/>
  <c r="CT703" i="3"/>
  <c r="CW703" i="3" s="1"/>
  <c r="AU703" i="3"/>
  <c r="DU703" i="3"/>
  <c r="BZ703" i="3"/>
  <c r="CB703" i="3" s="1"/>
  <c r="BP703" i="3"/>
  <c r="DJ703" i="3"/>
  <c r="CL703" i="3"/>
  <c r="R703" i="3"/>
  <c r="CM703" i="3"/>
  <c r="DK703" i="3"/>
  <c r="BQ703" i="3"/>
  <c r="S703" i="3"/>
  <c r="CA703" i="3"/>
  <c r="P703" i="3"/>
  <c r="DT703" i="3"/>
  <c r="DQ703" i="3" s="1"/>
  <c r="G703" i="3" l="1"/>
  <c r="CV703" i="3"/>
  <c r="CX703" i="3" s="1"/>
  <c r="CZ703" i="3" s="1"/>
  <c r="CD703" i="3"/>
  <c r="DV703" i="3"/>
  <c r="U703" i="3"/>
  <c r="CY703" i="3"/>
  <c r="CC703" i="3"/>
  <c r="T703" i="3"/>
  <c r="Q703" i="3" s="1"/>
  <c r="CO703" i="3"/>
  <c r="CN703" i="3"/>
  <c r="DL703" i="3"/>
  <c r="DM703" i="3"/>
  <c r="BS703" i="3"/>
  <c r="BR703" i="3"/>
  <c r="BT703" i="3" s="1"/>
  <c r="DX703" i="3" l="1"/>
  <c r="DW703" i="3"/>
  <c r="V703" i="3"/>
  <c r="DI703" i="3"/>
  <c r="DN703" i="3" s="1"/>
  <c r="BV703" i="3"/>
  <c r="BU703" i="3"/>
  <c r="CK703" i="3"/>
  <c r="CP703" i="3" s="1"/>
  <c r="W703" i="3" l="1"/>
  <c r="X703" i="3"/>
  <c r="AS704" i="3" s="1"/>
  <c r="DO703" i="3"/>
  <c r="DP703" i="3"/>
  <c r="CR703" i="3"/>
  <c r="CQ703" i="3"/>
  <c r="L703" i="3" s="1"/>
  <c r="I704" i="3" s="1"/>
  <c r="AK704" i="3"/>
  <c r="M703" i="3" l="1"/>
  <c r="AQ703" i="3"/>
  <c r="AR704" i="3"/>
  <c r="K703" i="3"/>
  <c r="N703" i="3" s="1"/>
  <c r="AO704" i="3"/>
  <c r="AU704" i="3" s="1"/>
  <c r="AT703" i="3"/>
  <c r="AP704" i="3"/>
  <c r="AV704" i="3" s="1"/>
  <c r="AL704" i="3"/>
  <c r="DS704" i="3" s="1"/>
  <c r="AN703" i="3"/>
  <c r="H703" i="3"/>
  <c r="E704" i="3"/>
  <c r="J704" i="3"/>
  <c r="F704" i="3"/>
  <c r="BX704" i="3"/>
  <c r="DR704" i="3"/>
  <c r="CT704" i="3"/>
  <c r="AM704" i="3" l="1"/>
  <c r="BY704" i="3"/>
  <c r="CU704" i="3"/>
  <c r="CW704" i="3" s="1"/>
  <c r="P704" i="3"/>
  <c r="CV704" i="3"/>
  <c r="CX704" i="3" s="1"/>
  <c r="BZ704" i="3"/>
  <c r="CB704" i="3" s="1"/>
  <c r="CA704" i="3"/>
  <c r="DJ704" i="3"/>
  <c r="CL704" i="3"/>
  <c r="BP704" i="3"/>
  <c r="DT704" i="3"/>
  <c r="DQ704" i="3" s="1"/>
  <c r="DU704" i="3"/>
  <c r="O704" i="3"/>
  <c r="G704" i="3"/>
  <c r="BQ704" i="3"/>
  <c r="DK704" i="3"/>
  <c r="CM704" i="3"/>
  <c r="S704" i="3"/>
  <c r="R704" i="3"/>
  <c r="DV704" i="3" l="1"/>
  <c r="CN704" i="3"/>
  <c r="CO704" i="3"/>
  <c r="DM704" i="3"/>
  <c r="DL704" i="3"/>
  <c r="CD704" i="3"/>
  <c r="CC704" i="3"/>
  <c r="CY704" i="3"/>
  <c r="CZ704" i="3"/>
  <c r="U704" i="3"/>
  <c r="T704" i="3"/>
  <c r="Q704" i="3" s="1"/>
  <c r="BS704" i="3"/>
  <c r="BR704" i="3"/>
  <c r="BT704" i="3" s="1"/>
  <c r="DX704" i="3" l="1"/>
  <c r="DW704" i="3"/>
  <c r="V704" i="3"/>
  <c r="DI704" i="3"/>
  <c r="DN704" i="3" s="1"/>
  <c r="BU704" i="3"/>
  <c r="BV704" i="3"/>
  <c r="CK704" i="3"/>
  <c r="CP704" i="3" s="1"/>
  <c r="X704" i="3" l="1"/>
  <c r="AP705" i="3" s="1"/>
  <c r="W704" i="3"/>
  <c r="AQ704" i="3" s="1"/>
  <c r="DO704" i="3"/>
  <c r="DP704" i="3"/>
  <c r="CQ704" i="3"/>
  <c r="CR704" i="3"/>
  <c r="AL705" i="3"/>
  <c r="M704" i="3" l="1"/>
  <c r="J705" i="3" s="1"/>
  <c r="L704" i="3"/>
  <c r="I705" i="3" s="1"/>
  <c r="AS705" i="3"/>
  <c r="AR705" i="3"/>
  <c r="AT704" i="3"/>
  <c r="AO705" i="3"/>
  <c r="AM705" i="3" s="1"/>
  <c r="AK705" i="3"/>
  <c r="DR705" i="3" s="1"/>
  <c r="AN704" i="3"/>
  <c r="BY705" i="3"/>
  <c r="DS705" i="3"/>
  <c r="CU705" i="3"/>
  <c r="F705" i="3"/>
  <c r="AV705" i="3"/>
  <c r="H704" i="3" l="1"/>
  <c r="K704" i="3"/>
  <c r="N704" i="3" s="1"/>
  <c r="E705" i="3"/>
  <c r="BP705" i="3" s="1"/>
  <c r="BX705" i="3"/>
  <c r="BZ705" i="3" s="1"/>
  <c r="CB705" i="3" s="1"/>
  <c r="AU705" i="3"/>
  <c r="CT705" i="3"/>
  <c r="CW705" i="3" s="1"/>
  <c r="CL705" i="3"/>
  <c r="DJ705" i="3"/>
  <c r="O705" i="3"/>
  <c r="G705" i="3"/>
  <c r="P705" i="3"/>
  <c r="DT705" i="3"/>
  <c r="DQ705" i="3" s="1"/>
  <c r="DU705" i="3"/>
  <c r="DK705" i="3"/>
  <c r="BQ705" i="3"/>
  <c r="CM705" i="3"/>
  <c r="S705" i="3"/>
  <c r="R705" i="3" l="1"/>
  <c r="CA705" i="3"/>
  <c r="CV705" i="3"/>
  <c r="CX705" i="3" s="1"/>
  <c r="CY705" i="3" s="1"/>
  <c r="DV705" i="3"/>
  <c r="U705" i="3"/>
  <c r="T705" i="3"/>
  <c r="Q705" i="3" s="1"/>
  <c r="DM705" i="3"/>
  <c r="DL705" i="3"/>
  <c r="BR705" i="3"/>
  <c r="BT705" i="3" s="1"/>
  <c r="BS705" i="3"/>
  <c r="CO705" i="3"/>
  <c r="CN705" i="3"/>
  <c r="CC705" i="3"/>
  <c r="CD705" i="3"/>
  <c r="CZ705" i="3" l="1"/>
  <c r="DX705" i="3"/>
  <c r="DW705" i="3"/>
  <c r="V705" i="3"/>
  <c r="DI705" i="3"/>
  <c r="DN705" i="3" s="1"/>
  <c r="CK705" i="3"/>
  <c r="CP705" i="3" s="1"/>
  <c r="BU705" i="3"/>
  <c r="BV705" i="3"/>
  <c r="X705" i="3" l="1"/>
  <c r="AL706" i="3" s="1"/>
  <c r="W705" i="3"/>
  <c r="DP705" i="3"/>
  <c r="DO705" i="3"/>
  <c r="CR705" i="3"/>
  <c r="CQ705" i="3"/>
  <c r="L705" i="3" l="1"/>
  <c r="I706" i="3" s="1"/>
  <c r="AS706" i="3"/>
  <c r="AQ705" i="3"/>
  <c r="AR706" i="3"/>
  <c r="M705" i="3"/>
  <c r="J706" i="3" s="1"/>
  <c r="AK706" i="3"/>
  <c r="DR706" i="3" s="1"/>
  <c r="AO706" i="3"/>
  <c r="AT705" i="3"/>
  <c r="AN705" i="3"/>
  <c r="AP706" i="3"/>
  <c r="AV706" i="3" s="1"/>
  <c r="E706" i="3"/>
  <c r="DS706" i="3"/>
  <c r="CU706" i="3"/>
  <c r="BY706" i="3"/>
  <c r="K705" i="3" l="1"/>
  <c r="N705" i="3" s="1"/>
  <c r="H705" i="3"/>
  <c r="F706" i="3"/>
  <c r="BQ706" i="3" s="1"/>
  <c r="CT706" i="3"/>
  <c r="CW706" i="3" s="1"/>
  <c r="BX706" i="3"/>
  <c r="BZ706" i="3" s="1"/>
  <c r="CB706" i="3" s="1"/>
  <c r="AM706" i="3"/>
  <c r="AU706" i="3"/>
  <c r="BP706" i="3"/>
  <c r="CL706" i="3"/>
  <c r="DJ706" i="3"/>
  <c r="R706" i="3"/>
  <c r="DT706" i="3"/>
  <c r="DQ706" i="3" s="1"/>
  <c r="DU706" i="3"/>
  <c r="P706" i="3"/>
  <c r="O706" i="3"/>
  <c r="G706" i="3"/>
  <c r="S706" i="3" l="1"/>
  <c r="DK706" i="3"/>
  <c r="CV706" i="3"/>
  <c r="CX706" i="3" s="1"/>
  <c r="CY706" i="3" s="1"/>
  <c r="CM706" i="3"/>
  <c r="CN706" i="3" s="1"/>
  <c r="CA706" i="3"/>
  <c r="CC706" i="3" s="1"/>
  <c r="DV706" i="3"/>
  <c r="DL706" i="3"/>
  <c r="DM706" i="3"/>
  <c r="U706" i="3"/>
  <c r="T706" i="3"/>
  <c r="Q706" i="3" s="1"/>
  <c r="BS706" i="3"/>
  <c r="BR706" i="3"/>
  <c r="BT706" i="3" s="1"/>
  <c r="CZ706" i="3" l="1"/>
  <c r="CO706" i="3"/>
  <c r="CD706" i="3"/>
  <c r="DW706" i="3"/>
  <c r="DX706" i="3"/>
  <c r="V706" i="3"/>
  <c r="DI706" i="3"/>
  <c r="DN706" i="3" s="1"/>
  <c r="BU706" i="3"/>
  <c r="BV706" i="3"/>
  <c r="CK706" i="3"/>
  <c r="CP706" i="3" s="1"/>
  <c r="W706" i="3" l="1"/>
  <c r="AR707" i="3" s="1"/>
  <c r="X706" i="3"/>
  <c r="AL707" i="3" s="1"/>
  <c r="DO706" i="3"/>
  <c r="DP706" i="3"/>
  <c r="CQ706" i="3"/>
  <c r="CR706" i="3"/>
  <c r="M706" i="3" s="1"/>
  <c r="AO707" i="3"/>
  <c r="AS707" i="3" l="1"/>
  <c r="AK707" i="3"/>
  <c r="CT707" i="3" s="1"/>
  <c r="AQ706" i="3"/>
  <c r="L706" i="3"/>
  <c r="AP707" i="3"/>
  <c r="AM707" i="3" s="1"/>
  <c r="AN706" i="3"/>
  <c r="AT706" i="3"/>
  <c r="E707" i="3"/>
  <c r="DS707" i="3"/>
  <c r="CU707" i="3"/>
  <c r="BY707" i="3"/>
  <c r="F707" i="3"/>
  <c r="S707" i="3" s="1"/>
  <c r="J707" i="3"/>
  <c r="DR707" i="3"/>
  <c r="BX707" i="3"/>
  <c r="AU707" i="3"/>
  <c r="AV707" i="3" l="1"/>
  <c r="K706" i="3"/>
  <c r="N706" i="3" s="1"/>
  <c r="I707" i="3"/>
  <c r="H706" i="3"/>
  <c r="DU707" i="3"/>
  <c r="DT707" i="3"/>
  <c r="DQ707" i="3" s="1"/>
  <c r="BZ707" i="3"/>
  <c r="CB707" i="3" s="1"/>
  <c r="CA707" i="3"/>
  <c r="DJ707" i="3"/>
  <c r="BP707" i="3"/>
  <c r="CL707" i="3"/>
  <c r="R707" i="3"/>
  <c r="P707" i="3"/>
  <c r="CM707" i="3"/>
  <c r="DK707" i="3"/>
  <c r="BQ707" i="3"/>
  <c r="CV707" i="3"/>
  <c r="CX707" i="3" s="1"/>
  <c r="CW707" i="3"/>
  <c r="O707" i="3"/>
  <c r="G707" i="3"/>
  <c r="DV707" i="3" l="1"/>
  <c r="CY707" i="3"/>
  <c r="CZ707" i="3"/>
  <c r="DL707" i="3"/>
  <c r="DM707" i="3"/>
  <c r="CO707" i="3"/>
  <c r="CN707" i="3"/>
  <c r="BR707" i="3"/>
  <c r="BT707" i="3" s="1"/>
  <c r="BS707" i="3"/>
  <c r="CD707" i="3"/>
  <c r="CC707" i="3"/>
  <c r="U707" i="3"/>
  <c r="T707" i="3"/>
  <c r="Q707" i="3" s="1"/>
  <c r="DX707" i="3" l="1"/>
  <c r="DW707" i="3"/>
  <c r="V707" i="3"/>
  <c r="DI707" i="3"/>
  <c r="DN707" i="3" s="1"/>
  <c r="BU707" i="3"/>
  <c r="BV707" i="3"/>
  <c r="CK707" i="3"/>
  <c r="CP707" i="3" s="1"/>
  <c r="W707" i="3" l="1"/>
  <c r="AR708" i="3" s="1"/>
  <c r="X707" i="3"/>
  <c r="AL708" i="3" s="1"/>
  <c r="DO707" i="3"/>
  <c r="DP707" i="3"/>
  <c r="CQ707" i="3"/>
  <c r="CR707" i="3"/>
  <c r="AK708" i="3"/>
  <c r="M707" i="3" l="1"/>
  <c r="L707" i="3"/>
  <c r="I708" i="3" s="1"/>
  <c r="AS708" i="3"/>
  <c r="AO708" i="3"/>
  <c r="AQ707" i="3"/>
  <c r="AT707" i="3" s="1"/>
  <c r="K707" i="3"/>
  <c r="N707" i="3" s="1"/>
  <c r="AN707" i="3"/>
  <c r="AP708" i="3"/>
  <c r="AM708" i="3" s="1"/>
  <c r="F708" i="3"/>
  <c r="J708" i="3"/>
  <c r="P708" i="3" s="1"/>
  <c r="DS708" i="3"/>
  <c r="BY708" i="3"/>
  <c r="CU708" i="3"/>
  <c r="AU708" i="3"/>
  <c r="CT708" i="3"/>
  <c r="BX708" i="3"/>
  <c r="DR708" i="3"/>
  <c r="H707" i="3"/>
  <c r="E708" i="3"/>
  <c r="AV708" i="3" l="1"/>
  <c r="DU708" i="3"/>
  <c r="DT708" i="3"/>
  <c r="DQ708" i="3" s="1"/>
  <c r="CL708" i="3"/>
  <c r="DJ708" i="3"/>
  <c r="BP708" i="3"/>
  <c r="R708" i="3"/>
  <c r="BQ708" i="3"/>
  <c r="BR708" i="3" s="1"/>
  <c r="BT708" i="3" s="1"/>
  <c r="CM708" i="3"/>
  <c r="DK708" i="3"/>
  <c r="S708" i="3"/>
  <c r="CA708" i="3"/>
  <c r="BZ708" i="3"/>
  <c r="CB708" i="3" s="1"/>
  <c r="CV708" i="3"/>
  <c r="CX708" i="3" s="1"/>
  <c r="CW708" i="3"/>
  <c r="O708" i="3"/>
  <c r="G708" i="3"/>
  <c r="DV708" i="3" l="1"/>
  <c r="CZ708" i="3"/>
  <c r="CY708" i="3"/>
  <c r="DL708" i="3"/>
  <c r="DM708" i="3"/>
  <c r="CN708" i="3"/>
  <c r="CO708" i="3"/>
  <c r="CC708" i="3"/>
  <c r="CD708" i="3"/>
  <c r="U708" i="3"/>
  <c r="T708" i="3"/>
  <c r="Q708" i="3" s="1"/>
  <c r="BS708" i="3"/>
  <c r="BV708" i="3" s="1"/>
  <c r="DX708" i="3" l="1"/>
  <c r="DW708" i="3"/>
  <c r="V708" i="3"/>
  <c r="DI708" i="3"/>
  <c r="DN708" i="3" s="1"/>
  <c r="CK708" i="3"/>
  <c r="CP708" i="3" s="1"/>
  <c r="BU708" i="3"/>
  <c r="X708" i="3" l="1"/>
  <c r="AP709" i="3" s="1"/>
  <c r="W708" i="3"/>
  <c r="AR709" i="3" s="1"/>
  <c r="DO708" i="3"/>
  <c r="DP708" i="3"/>
  <c r="CR708" i="3"/>
  <c r="CQ708" i="3"/>
  <c r="AL709" i="3"/>
  <c r="M708" i="3" l="1"/>
  <c r="AS709" i="3"/>
  <c r="AQ708" i="3"/>
  <c r="L708" i="3"/>
  <c r="E709" i="3" s="1"/>
  <c r="AN708" i="3"/>
  <c r="AK709" i="3"/>
  <c r="DR709" i="3" s="1"/>
  <c r="AO709" i="3"/>
  <c r="AU709" i="3" s="1"/>
  <c r="AT708" i="3"/>
  <c r="BY709" i="3"/>
  <c r="CU709" i="3"/>
  <c r="DS709" i="3"/>
  <c r="AV709" i="3"/>
  <c r="J709" i="3"/>
  <c r="CT709" i="3" l="1"/>
  <c r="CV709" i="3" s="1"/>
  <c r="CX709" i="3" s="1"/>
  <c r="H708" i="3"/>
  <c r="K708" i="3"/>
  <c r="N708" i="3" s="1"/>
  <c r="I709" i="3"/>
  <c r="O709" i="3" s="1"/>
  <c r="F709" i="3"/>
  <c r="BQ709" i="3" s="1"/>
  <c r="AM709" i="3"/>
  <c r="BX709" i="3"/>
  <c r="BZ709" i="3" s="1"/>
  <c r="CB709" i="3" s="1"/>
  <c r="DU709" i="3"/>
  <c r="DT709" i="3"/>
  <c r="DQ709" i="3" s="1"/>
  <c r="BP709" i="3"/>
  <c r="DJ709" i="3"/>
  <c r="CL709" i="3"/>
  <c r="R709" i="3"/>
  <c r="CW709" i="3"/>
  <c r="P709" i="3"/>
  <c r="CA709" i="3" l="1"/>
  <c r="CD709" i="3" s="1"/>
  <c r="S709" i="3"/>
  <c r="T709" i="3" s="1"/>
  <c r="Q709" i="3" s="1"/>
  <c r="G709" i="3"/>
  <c r="DK709" i="3"/>
  <c r="DM709" i="3" s="1"/>
  <c r="CM709" i="3"/>
  <c r="CN709" i="3" s="1"/>
  <c r="DV709" i="3"/>
  <c r="BS709" i="3"/>
  <c r="BR709" i="3"/>
  <c r="BT709" i="3" s="1"/>
  <c r="CY709" i="3"/>
  <c r="CZ709" i="3"/>
  <c r="DL709" i="3" l="1"/>
  <c r="CC709" i="3"/>
  <c r="CO709" i="3"/>
  <c r="U709" i="3"/>
  <c r="DW709" i="3"/>
  <c r="DX709" i="3"/>
  <c r="V709" i="3"/>
  <c r="DI709" i="3"/>
  <c r="DN709" i="3" s="1"/>
  <c r="CK709" i="3"/>
  <c r="CP709" i="3" s="1"/>
  <c r="BV709" i="3"/>
  <c r="BU709" i="3"/>
  <c r="W709" i="3" l="1"/>
  <c r="AR710" i="3" s="1"/>
  <c r="X709" i="3"/>
  <c r="AS710" i="3" s="1"/>
  <c r="DP709" i="3"/>
  <c r="DO709" i="3"/>
  <c r="CQ709" i="3"/>
  <c r="CR709" i="3"/>
  <c r="M709" i="3" s="1"/>
  <c r="AO710" i="3"/>
  <c r="L709" i="3" l="1"/>
  <c r="I710" i="3" s="1"/>
  <c r="AK710" i="3"/>
  <c r="CT710" i="3" s="1"/>
  <c r="AQ709" i="3"/>
  <c r="AT709" i="3" s="1"/>
  <c r="K709" i="3"/>
  <c r="AP710" i="3"/>
  <c r="AM710" i="3" s="1"/>
  <c r="AL710" i="3"/>
  <c r="CU710" i="3" s="1"/>
  <c r="AN709" i="3"/>
  <c r="F710" i="3"/>
  <c r="J710" i="3"/>
  <c r="AU710" i="3"/>
  <c r="DR710" i="3" l="1"/>
  <c r="BX710" i="3"/>
  <c r="AV710" i="3"/>
  <c r="H709" i="3"/>
  <c r="DS710" i="3"/>
  <c r="E710" i="3"/>
  <c r="BP710" i="3" s="1"/>
  <c r="G710" i="3"/>
  <c r="N709" i="3"/>
  <c r="BY710" i="3"/>
  <c r="CW710" i="3"/>
  <c r="CV710" i="3"/>
  <c r="CX710" i="3" s="1"/>
  <c r="P710" i="3"/>
  <c r="BQ710" i="3"/>
  <c r="DK710" i="3"/>
  <c r="CM710" i="3"/>
  <c r="S710" i="3"/>
  <c r="CA710" i="3" l="1"/>
  <c r="DT710" i="3"/>
  <c r="DQ710" i="3" s="1"/>
  <c r="DU710" i="3"/>
  <c r="O710" i="3"/>
  <c r="R710" i="3"/>
  <c r="T710" i="3" s="1"/>
  <c r="Q710" i="3" s="1"/>
  <c r="DJ710" i="3"/>
  <c r="DM710" i="3" s="1"/>
  <c r="CL710" i="3"/>
  <c r="CN710" i="3" s="1"/>
  <c r="DV710" i="3"/>
  <c r="BZ710" i="3"/>
  <c r="BR710" i="3"/>
  <c r="BT710" i="3" s="1"/>
  <c r="BS710" i="3"/>
  <c r="CZ710" i="3"/>
  <c r="CY710" i="3"/>
  <c r="CB710" i="3" l="1"/>
  <c r="CC710" i="3" s="1"/>
  <c r="U710" i="3"/>
  <c r="DL710" i="3"/>
  <c r="CO710" i="3"/>
  <c r="CD710" i="3"/>
  <c r="DW710" i="3"/>
  <c r="DX710" i="3"/>
  <c r="V710" i="3"/>
  <c r="DI710" i="3"/>
  <c r="DN710" i="3" s="1"/>
  <c r="BV710" i="3"/>
  <c r="BU710" i="3"/>
  <c r="CK710" i="3"/>
  <c r="CP710" i="3" s="1"/>
  <c r="X710" i="3" l="1"/>
  <c r="AP711" i="3" s="1"/>
  <c r="W710" i="3"/>
  <c r="AQ710" i="3" s="1"/>
  <c r="DP710" i="3"/>
  <c r="DO710" i="3"/>
  <c r="AL711" i="3"/>
  <c r="CR710" i="3"/>
  <c r="M710" i="3" s="1"/>
  <c r="CQ710" i="3"/>
  <c r="L710" i="3" s="1"/>
  <c r="I711" i="3" s="1"/>
  <c r="AS711" i="3" l="1"/>
  <c r="AR711" i="3"/>
  <c r="K710" i="3"/>
  <c r="N710" i="3" s="1"/>
  <c r="AO711" i="3"/>
  <c r="AU711" i="3" s="1"/>
  <c r="AT710" i="3"/>
  <c r="AK711" i="3"/>
  <c r="BX711" i="3" s="1"/>
  <c r="AN710" i="3"/>
  <c r="J711" i="3"/>
  <c r="F711" i="3"/>
  <c r="H710" i="3"/>
  <c r="E711" i="3"/>
  <c r="DS711" i="3"/>
  <c r="CU711" i="3"/>
  <c r="BY711" i="3"/>
  <c r="AV711" i="3"/>
  <c r="AM711" i="3" l="1"/>
  <c r="DR711" i="3"/>
  <c r="DT711" i="3" s="1"/>
  <c r="DQ711" i="3" s="1"/>
  <c r="CT711" i="3"/>
  <c r="CV711" i="3" s="1"/>
  <c r="CX711" i="3" s="1"/>
  <c r="BZ711" i="3"/>
  <c r="CB711" i="3" s="1"/>
  <c r="O711" i="3"/>
  <c r="G711" i="3"/>
  <c r="CW711" i="3"/>
  <c r="CM711" i="3"/>
  <c r="BQ711" i="3"/>
  <c r="DK711" i="3"/>
  <c r="S711" i="3"/>
  <c r="CA711" i="3"/>
  <c r="DJ711" i="3"/>
  <c r="BP711" i="3"/>
  <c r="CL711" i="3"/>
  <c r="R711" i="3"/>
  <c r="P711" i="3"/>
  <c r="DU711" i="3" l="1"/>
  <c r="CY711" i="3"/>
  <c r="CD711" i="3"/>
  <c r="DV711" i="3"/>
  <c r="T711" i="3"/>
  <c r="Q711" i="3" s="1"/>
  <c r="CZ711" i="3"/>
  <c r="CC711" i="3"/>
  <c r="U711" i="3"/>
  <c r="DL711" i="3"/>
  <c r="DM711" i="3"/>
  <c r="CN711" i="3"/>
  <c r="CO711" i="3"/>
  <c r="BR711" i="3"/>
  <c r="BT711" i="3" s="1"/>
  <c r="BS711" i="3"/>
  <c r="DX711" i="3" l="1"/>
  <c r="DW711" i="3"/>
  <c r="V711" i="3"/>
  <c r="DI711" i="3"/>
  <c r="DN711" i="3" s="1"/>
  <c r="BV711" i="3"/>
  <c r="BU711" i="3"/>
  <c r="CK711" i="3"/>
  <c r="CP711" i="3" s="1"/>
  <c r="W711" i="3" l="1"/>
  <c r="AR712" i="3" s="1"/>
  <c r="X711" i="3"/>
  <c r="AN711" i="3" s="1"/>
  <c r="DP711" i="3"/>
  <c r="DO711" i="3"/>
  <c r="CQ711" i="3"/>
  <c r="CR711" i="3"/>
  <c r="M711" i="3" s="1"/>
  <c r="AK712" i="3"/>
  <c r="AS712" i="3" l="1"/>
  <c r="AO712" i="3"/>
  <c r="AQ711" i="3"/>
  <c r="AT711" i="3" s="1"/>
  <c r="L711" i="3"/>
  <c r="E712" i="3" s="1"/>
  <c r="AL712" i="3"/>
  <c r="CU712" i="3" s="1"/>
  <c r="AP712" i="3"/>
  <c r="AM712" i="3" s="1"/>
  <c r="H711" i="3"/>
  <c r="CT712" i="3"/>
  <c r="BX712" i="3"/>
  <c r="DR712" i="3"/>
  <c r="J712" i="3"/>
  <c r="F712" i="3"/>
  <c r="AU712" i="3"/>
  <c r="K711" i="3" l="1"/>
  <c r="N711" i="3" s="1"/>
  <c r="I712" i="3"/>
  <c r="DS712" i="3"/>
  <c r="BY712" i="3"/>
  <c r="CA712" i="3" s="1"/>
  <c r="AV712" i="3"/>
  <c r="DT712" i="3"/>
  <c r="DQ712" i="3" s="1"/>
  <c r="DU712" i="3"/>
  <c r="BZ712" i="3"/>
  <c r="CB712" i="3" s="1"/>
  <c r="BP712" i="3"/>
  <c r="DJ712" i="3"/>
  <c r="CL712" i="3"/>
  <c r="R712" i="3"/>
  <c r="O712" i="3"/>
  <c r="G712" i="3"/>
  <c r="DK712" i="3"/>
  <c r="BQ712" i="3"/>
  <c r="CM712" i="3"/>
  <c r="S712" i="3"/>
  <c r="CW712" i="3"/>
  <c r="CV712" i="3"/>
  <c r="CX712" i="3" s="1"/>
  <c r="P712" i="3"/>
  <c r="DV712" i="3" l="1"/>
  <c r="BS712" i="3"/>
  <c r="BR712" i="3"/>
  <c r="BT712" i="3" s="1"/>
  <c r="U712" i="3"/>
  <c r="T712" i="3"/>
  <c r="Q712" i="3" s="1"/>
  <c r="CC712" i="3"/>
  <c r="CD712" i="3"/>
  <c r="CN712" i="3"/>
  <c r="CO712" i="3"/>
  <c r="DM712" i="3"/>
  <c r="DL712" i="3"/>
  <c r="CZ712" i="3"/>
  <c r="CY712" i="3"/>
  <c r="DW712" i="3" l="1"/>
  <c r="DX712" i="3"/>
  <c r="V712" i="3"/>
  <c r="DI712" i="3"/>
  <c r="DN712" i="3" s="1"/>
  <c r="CK712" i="3"/>
  <c r="CP712" i="3" s="1"/>
  <c r="BV712" i="3"/>
  <c r="BU712" i="3"/>
  <c r="W712" i="3" l="1"/>
  <c r="AR713" i="3" s="1"/>
  <c r="X712" i="3"/>
  <c r="AP713" i="3" s="1"/>
  <c r="DP712" i="3"/>
  <c r="DO712" i="3"/>
  <c r="CQ712" i="3"/>
  <c r="CR712" i="3"/>
  <c r="AO713" i="3"/>
  <c r="M712" i="3" l="1"/>
  <c r="AS713" i="3"/>
  <c r="AK713" i="3"/>
  <c r="BX713" i="3" s="1"/>
  <c r="AQ712" i="3"/>
  <c r="L712" i="3"/>
  <c r="H712" i="3" s="1"/>
  <c r="AN712" i="3"/>
  <c r="AT712" i="3"/>
  <c r="AL713" i="3"/>
  <c r="BY713" i="3" s="1"/>
  <c r="F713" i="3"/>
  <c r="J713" i="3"/>
  <c r="AV713" i="3"/>
  <c r="AU713" i="3"/>
  <c r="AM713" i="3"/>
  <c r="DR713" i="3" l="1"/>
  <c r="CT713" i="3"/>
  <c r="K712" i="3"/>
  <c r="N712" i="3" s="1"/>
  <c r="I713" i="3"/>
  <c r="O713" i="3" s="1"/>
  <c r="E713" i="3"/>
  <c r="R713" i="3" s="1"/>
  <c r="DS713" i="3"/>
  <c r="DT713" i="3" s="1"/>
  <c r="DQ713" i="3" s="1"/>
  <c r="CU713" i="3"/>
  <c r="CV713" i="3" s="1"/>
  <c r="CX713" i="3" s="1"/>
  <c r="P713" i="3"/>
  <c r="BQ713" i="3"/>
  <c r="CM713" i="3"/>
  <c r="DK713" i="3"/>
  <c r="S713" i="3"/>
  <c r="BZ713" i="3"/>
  <c r="CB713" i="3" s="1"/>
  <c r="CA713" i="3"/>
  <c r="DJ713" i="3" l="1"/>
  <c r="CL713" i="3"/>
  <c r="CO713" i="3" s="1"/>
  <c r="BP713" i="3"/>
  <c r="G713" i="3"/>
  <c r="DU713" i="3"/>
  <c r="CW713" i="3"/>
  <c r="CY713" i="3" s="1"/>
  <c r="DV713" i="3"/>
  <c r="CN713" i="3"/>
  <c r="T713" i="3"/>
  <c r="Q713" i="3" s="1"/>
  <c r="U713" i="3"/>
  <c r="CC713" i="3"/>
  <c r="CD713" i="3"/>
  <c r="BS713" i="3"/>
  <c r="BR713" i="3"/>
  <c r="BT713" i="3" s="1"/>
  <c r="DM713" i="3"/>
  <c r="DL713" i="3"/>
  <c r="CZ713" i="3" l="1"/>
  <c r="DX713" i="3"/>
  <c r="DW713" i="3"/>
  <c r="V713" i="3"/>
  <c r="DI713" i="3"/>
  <c r="DN713" i="3" s="1"/>
  <c r="CK713" i="3"/>
  <c r="CP713" i="3" s="1"/>
  <c r="BV713" i="3"/>
  <c r="BU713" i="3"/>
  <c r="W713" i="3" l="1"/>
  <c r="AR714" i="3" s="1"/>
  <c r="X713" i="3"/>
  <c r="AP714" i="3" s="1"/>
  <c r="DO713" i="3"/>
  <c r="DP713" i="3"/>
  <c r="CQ713" i="3"/>
  <c r="CR713" i="3"/>
  <c r="M713" i="3" l="1"/>
  <c r="AS714" i="3"/>
  <c r="AK714" i="3"/>
  <c r="BX714" i="3" s="1"/>
  <c r="AQ713" i="3"/>
  <c r="AO714" i="3"/>
  <c r="AU714" i="3" s="1"/>
  <c r="L713" i="3"/>
  <c r="H713" i="3" s="1"/>
  <c r="AN713" i="3"/>
  <c r="AT713" i="3"/>
  <c r="AL714" i="3"/>
  <c r="BY714" i="3" s="1"/>
  <c r="J714" i="3"/>
  <c r="F714" i="3"/>
  <c r="AV714" i="3"/>
  <c r="CT714" i="3" l="1"/>
  <c r="DR714" i="3"/>
  <c r="AM714" i="3"/>
  <c r="E714" i="3"/>
  <c r="BP714" i="3" s="1"/>
  <c r="K713" i="3"/>
  <c r="N713" i="3" s="1"/>
  <c r="I714" i="3"/>
  <c r="G714" i="3" s="1"/>
  <c r="CU714" i="3"/>
  <c r="CV714" i="3" s="1"/>
  <c r="CX714" i="3" s="1"/>
  <c r="DS714" i="3"/>
  <c r="DU714" i="3" s="1"/>
  <c r="CA714" i="3"/>
  <c r="BZ714" i="3"/>
  <c r="CB714" i="3" s="1"/>
  <c r="CM714" i="3"/>
  <c r="DK714" i="3"/>
  <c r="BQ714" i="3"/>
  <c r="S714" i="3"/>
  <c r="CL714" i="3"/>
  <c r="DJ714" i="3"/>
  <c r="P714" i="3"/>
  <c r="R714" i="3" l="1"/>
  <c r="O714" i="3"/>
  <c r="CO714" i="3"/>
  <c r="DM714" i="3"/>
  <c r="CW714" i="3"/>
  <c r="CZ714" i="3" s="1"/>
  <c r="DT714" i="3"/>
  <c r="DQ714" i="3" s="1"/>
  <c r="DV714" i="3" s="1"/>
  <c r="BR714" i="3"/>
  <c r="BT714" i="3" s="1"/>
  <c r="T714" i="3"/>
  <c r="Q714" i="3" s="1"/>
  <c r="U714" i="3"/>
  <c r="BS714" i="3"/>
  <c r="CC714" i="3"/>
  <c r="CD714" i="3"/>
  <c r="DL714" i="3"/>
  <c r="CN714" i="3"/>
  <c r="BV714" i="3" l="1"/>
  <c r="CY714" i="3"/>
  <c r="DX714" i="3"/>
  <c r="DW714" i="3"/>
  <c r="V714" i="3"/>
  <c r="DI714" i="3"/>
  <c r="DN714" i="3" s="1"/>
  <c r="BU714" i="3"/>
  <c r="CK714" i="3"/>
  <c r="CP714" i="3" s="1"/>
  <c r="W714" i="3" l="1"/>
  <c r="AR715" i="3" s="1"/>
  <c r="X714" i="3"/>
  <c r="AN714" i="3" s="1"/>
  <c r="DP714" i="3"/>
  <c r="DO714" i="3"/>
  <c r="CR714" i="3"/>
  <c r="CQ714" i="3"/>
  <c r="M714" i="3" l="1"/>
  <c r="AS715" i="3"/>
  <c r="AK715" i="3"/>
  <c r="BX715" i="3" s="1"/>
  <c r="AQ714" i="3"/>
  <c r="AT714" i="3" s="1"/>
  <c r="AO715" i="3"/>
  <c r="AU715" i="3" s="1"/>
  <c r="L714" i="3"/>
  <c r="AP715" i="3"/>
  <c r="AV715" i="3" s="1"/>
  <c r="AL715" i="3"/>
  <c r="DS715" i="3" s="1"/>
  <c r="H714" i="3" l="1"/>
  <c r="CT715" i="3"/>
  <c r="DR715" i="3"/>
  <c r="DT715" i="3" s="1"/>
  <c r="DQ715" i="3" s="1"/>
  <c r="E715" i="3"/>
  <c r="CL715" i="3" s="1"/>
  <c r="K714" i="3"/>
  <c r="N714" i="3" s="1"/>
  <c r="I715" i="3"/>
  <c r="O715" i="3" s="1"/>
  <c r="AM715" i="3"/>
  <c r="F715" i="3"/>
  <c r="DK715" i="3" s="1"/>
  <c r="BY715" i="3"/>
  <c r="CA715" i="3" s="1"/>
  <c r="J715" i="3"/>
  <c r="CU715" i="3"/>
  <c r="CV715" i="3" s="1"/>
  <c r="CX715" i="3" s="1"/>
  <c r="DU715" i="3"/>
  <c r="R715" i="3" l="1"/>
  <c r="BP715" i="3"/>
  <c r="DJ715" i="3"/>
  <c r="BQ715" i="3"/>
  <c r="BS715" i="3" s="1"/>
  <c r="G715" i="3"/>
  <c r="P715" i="3"/>
  <c r="BZ715" i="3"/>
  <c r="S715" i="3"/>
  <c r="U715" i="3" s="1"/>
  <c r="CM715" i="3"/>
  <c r="CN715" i="3" s="1"/>
  <c r="CW715" i="3"/>
  <c r="CY715" i="3" s="1"/>
  <c r="DV715" i="3"/>
  <c r="DM715" i="3"/>
  <c r="DL715" i="3"/>
  <c r="CB715" i="3" l="1"/>
  <c r="CC715" i="3" s="1"/>
  <c r="BR715" i="3"/>
  <c r="BT715" i="3" s="1"/>
  <c r="T715" i="3"/>
  <c r="Q715" i="3" s="1"/>
  <c r="V715" i="3" s="1"/>
  <c r="CO715" i="3"/>
  <c r="CD715" i="3"/>
  <c r="CZ715" i="3"/>
  <c r="DX715" i="3"/>
  <c r="DW715" i="3"/>
  <c r="DI715" i="3"/>
  <c r="DN715" i="3" s="1"/>
  <c r="BV715" i="3"/>
  <c r="BU715" i="3"/>
  <c r="CK715" i="3"/>
  <c r="CP715" i="3" s="1"/>
  <c r="X715" i="3" l="1"/>
  <c r="AP716" i="3" s="1"/>
  <c r="W715" i="3"/>
  <c r="DO715" i="3"/>
  <c r="DP715" i="3"/>
  <c r="CQ715" i="3"/>
  <c r="CR715" i="3"/>
  <c r="M715" i="3" s="1"/>
  <c r="AS716" i="3" l="1"/>
  <c r="AQ715" i="3"/>
  <c r="AR716" i="3"/>
  <c r="L715" i="3"/>
  <c r="E716" i="3" s="1"/>
  <c r="AL716" i="3"/>
  <c r="CU716" i="3" s="1"/>
  <c r="AT715" i="3"/>
  <c r="AN715" i="3"/>
  <c r="AK716" i="3"/>
  <c r="BX716" i="3" s="1"/>
  <c r="AO716" i="3"/>
  <c r="AM716" i="3" s="1"/>
  <c r="F716" i="3"/>
  <c r="J716" i="3"/>
  <c r="AV716" i="3"/>
  <c r="H715" i="3" l="1"/>
  <c r="BY716" i="3"/>
  <c r="CA716" i="3" s="1"/>
  <c r="DS716" i="3"/>
  <c r="K715" i="3"/>
  <c r="N715" i="3" s="1"/>
  <c r="I716" i="3"/>
  <c r="O716" i="3" s="1"/>
  <c r="R716" i="3"/>
  <c r="DR716" i="3"/>
  <c r="DT716" i="3" s="1"/>
  <c r="DQ716" i="3" s="1"/>
  <c r="CT716" i="3"/>
  <c r="CV716" i="3" s="1"/>
  <c r="CX716" i="3" s="1"/>
  <c r="AU716" i="3"/>
  <c r="DJ716" i="3"/>
  <c r="BP716" i="3"/>
  <c r="CL716" i="3"/>
  <c r="P716" i="3"/>
  <c r="DK716" i="3"/>
  <c r="CM716" i="3"/>
  <c r="BQ716" i="3"/>
  <c r="S716" i="3"/>
  <c r="BZ716" i="3" l="1"/>
  <c r="CB716" i="3" s="1"/>
  <c r="T716" i="3"/>
  <c r="Q716" i="3" s="1"/>
  <c r="G716" i="3"/>
  <c r="CW716" i="3"/>
  <c r="CY716" i="3" s="1"/>
  <c r="DU716" i="3"/>
  <c r="DV716" i="3"/>
  <c r="DL716" i="3"/>
  <c r="DM716" i="3"/>
  <c r="CO716" i="3"/>
  <c r="CN716" i="3"/>
  <c r="U716" i="3"/>
  <c r="BS716" i="3"/>
  <c r="BR716" i="3"/>
  <c r="BT716" i="3" s="1"/>
  <c r="CC716" i="3"/>
  <c r="CD716" i="3"/>
  <c r="V716" i="3" l="1"/>
  <c r="CZ716" i="3"/>
  <c r="DX716" i="3"/>
  <c r="DW716" i="3"/>
  <c r="DI716" i="3"/>
  <c r="DN716" i="3" s="1"/>
  <c r="CK716" i="3"/>
  <c r="CP716" i="3" s="1"/>
  <c r="BV716" i="3"/>
  <c r="BU716" i="3"/>
  <c r="X716" i="3" l="1"/>
  <c r="AS717" i="3" s="1"/>
  <c r="W716" i="3"/>
  <c r="AR717" i="3" s="1"/>
  <c r="AQ716" i="3"/>
  <c r="AT716" i="3" s="1"/>
  <c r="DO716" i="3"/>
  <c r="DP716" i="3"/>
  <c r="CQ716" i="3"/>
  <c r="L716" i="3" s="1"/>
  <c r="I717" i="3" s="1"/>
  <c r="CR716" i="3"/>
  <c r="AP717" i="3"/>
  <c r="AV717" i="3" s="1"/>
  <c r="AL717" i="3"/>
  <c r="AN716" i="3"/>
  <c r="AK717" i="3"/>
  <c r="AO717" i="3"/>
  <c r="M716" i="3" l="1"/>
  <c r="K716" i="3" s="1"/>
  <c r="N716" i="3" s="1"/>
  <c r="E717" i="3"/>
  <c r="AM717" i="3"/>
  <c r="AU717" i="3"/>
  <c r="BY717" i="3"/>
  <c r="CU717" i="3"/>
  <c r="DS717" i="3"/>
  <c r="DR717" i="3"/>
  <c r="BX717" i="3"/>
  <c r="CT717" i="3"/>
  <c r="H716" i="3" l="1"/>
  <c r="F717" i="3"/>
  <c r="DK717" i="3" s="1"/>
  <c r="J717" i="3"/>
  <c r="G717" i="3" s="1"/>
  <c r="CV717" i="3"/>
  <c r="CX717" i="3" s="1"/>
  <c r="CW717" i="3"/>
  <c r="DU717" i="3"/>
  <c r="DT717" i="3"/>
  <c r="DQ717" i="3" s="1"/>
  <c r="CA717" i="3"/>
  <c r="BZ717" i="3"/>
  <c r="CB717" i="3" s="1"/>
  <c r="O717" i="3"/>
  <c r="BQ717" i="3"/>
  <c r="CM717" i="3"/>
  <c r="DJ717" i="3"/>
  <c r="BP717" i="3"/>
  <c r="CL717" i="3"/>
  <c r="R717" i="3"/>
  <c r="P717" i="3" l="1"/>
  <c r="S717" i="3"/>
  <c r="T717" i="3" s="1"/>
  <c r="Q717" i="3" s="1"/>
  <c r="DV717" i="3"/>
  <c r="CC717" i="3"/>
  <c r="CD717" i="3"/>
  <c r="DL717" i="3"/>
  <c r="DM717" i="3"/>
  <c r="BR717" i="3"/>
  <c r="BT717" i="3" s="1"/>
  <c r="BS717" i="3"/>
  <c r="CO717" i="3"/>
  <c r="CN717" i="3"/>
  <c r="CZ717" i="3"/>
  <c r="CY717" i="3"/>
  <c r="U717" i="3" l="1"/>
  <c r="DW717" i="3"/>
  <c r="DX717" i="3"/>
  <c r="V717" i="3"/>
  <c r="DI717" i="3"/>
  <c r="DN717" i="3" s="1"/>
  <c r="CK717" i="3"/>
  <c r="CP717" i="3" s="1"/>
  <c r="BV717" i="3"/>
  <c r="BU717" i="3"/>
  <c r="X717" i="3" l="1"/>
  <c r="AL718" i="3" s="1"/>
  <c r="W717" i="3"/>
  <c r="DO717" i="3"/>
  <c r="DP717" i="3"/>
  <c r="CR717" i="3"/>
  <c r="CQ717" i="3"/>
  <c r="L717" i="3" s="1"/>
  <c r="I718" i="3" s="1"/>
  <c r="AS718" i="3" l="1"/>
  <c r="AQ717" i="3"/>
  <c r="AT717" i="3" s="1"/>
  <c r="AR718" i="3"/>
  <c r="M717" i="3"/>
  <c r="F718" i="3" s="1"/>
  <c r="AO718" i="3"/>
  <c r="AU718" i="3" s="1"/>
  <c r="AK718" i="3"/>
  <c r="DR718" i="3" s="1"/>
  <c r="AN717" i="3"/>
  <c r="AP718" i="3"/>
  <c r="AV718" i="3" s="1"/>
  <c r="E718" i="3"/>
  <c r="CU718" i="3"/>
  <c r="DS718" i="3"/>
  <c r="BY718" i="3"/>
  <c r="K717" i="3" l="1"/>
  <c r="N717" i="3" s="1"/>
  <c r="J718" i="3"/>
  <c r="G718" i="3" s="1"/>
  <c r="H717" i="3"/>
  <c r="CT718" i="3"/>
  <c r="CW718" i="3" s="1"/>
  <c r="BX718" i="3"/>
  <c r="CA718" i="3" s="1"/>
  <c r="AM718" i="3"/>
  <c r="CV718" i="3"/>
  <c r="CX718" i="3" s="1"/>
  <c r="DK718" i="3"/>
  <c r="CM718" i="3"/>
  <c r="BQ718" i="3"/>
  <c r="S718" i="3"/>
  <c r="CL718" i="3"/>
  <c r="DJ718" i="3"/>
  <c r="BP718" i="3"/>
  <c r="R718" i="3"/>
  <c r="O718" i="3"/>
  <c r="DT718" i="3"/>
  <c r="DQ718" i="3" s="1"/>
  <c r="DU718" i="3"/>
  <c r="P718" i="3" l="1"/>
  <c r="BZ718" i="3"/>
  <c r="DV718" i="3"/>
  <c r="CO718" i="3"/>
  <c r="CN718" i="3"/>
  <c r="T718" i="3"/>
  <c r="Q718" i="3" s="1"/>
  <c r="U718" i="3"/>
  <c r="BR718" i="3"/>
  <c r="BT718" i="3" s="1"/>
  <c r="BS718" i="3"/>
  <c r="CY718" i="3"/>
  <c r="CZ718" i="3"/>
  <c r="DM718" i="3"/>
  <c r="DL718" i="3"/>
  <c r="CB718" i="3" l="1"/>
  <c r="CD718" i="3" s="1"/>
  <c r="CC718" i="3"/>
  <c r="DW718" i="3"/>
  <c r="DX718" i="3"/>
  <c r="V718" i="3"/>
  <c r="DI718" i="3"/>
  <c r="DN718" i="3" s="1"/>
  <c r="BU718" i="3"/>
  <c r="BV718" i="3"/>
  <c r="CK718" i="3"/>
  <c r="CP718" i="3" s="1"/>
  <c r="X718" i="3" l="1"/>
  <c r="AP719" i="3" s="1"/>
  <c r="W718" i="3"/>
  <c r="AQ718" i="3" s="1"/>
  <c r="DP718" i="3"/>
  <c r="DO718" i="3"/>
  <c r="CR718" i="3"/>
  <c r="CQ718" i="3"/>
  <c r="M718" i="3" l="1"/>
  <c r="AS719" i="3"/>
  <c r="AR719" i="3"/>
  <c r="AL719" i="3"/>
  <c r="BY719" i="3" s="1"/>
  <c r="L718" i="3"/>
  <c r="H718" i="3" s="1"/>
  <c r="AN718" i="3"/>
  <c r="AT718" i="3"/>
  <c r="AK719" i="3"/>
  <c r="BX719" i="3" s="1"/>
  <c r="AO719" i="3"/>
  <c r="AM719" i="3" s="1"/>
  <c r="J719" i="3"/>
  <c r="F719" i="3"/>
  <c r="AV719" i="3"/>
  <c r="E719" i="3" l="1"/>
  <c r="DR719" i="3"/>
  <c r="CU719" i="3"/>
  <c r="DS719" i="3"/>
  <c r="DT719" i="3" s="1"/>
  <c r="DQ719" i="3" s="1"/>
  <c r="K718" i="3"/>
  <c r="N718" i="3" s="1"/>
  <c r="I719" i="3"/>
  <c r="O719" i="3" s="1"/>
  <c r="CT719" i="3"/>
  <c r="CW719" i="3" s="1"/>
  <c r="AU719" i="3"/>
  <c r="P719" i="3"/>
  <c r="BZ719" i="3"/>
  <c r="CB719" i="3" s="1"/>
  <c r="CA719" i="3"/>
  <c r="BP719" i="3"/>
  <c r="CL719" i="3"/>
  <c r="DJ719" i="3"/>
  <c r="R719" i="3"/>
  <c r="DK719" i="3"/>
  <c r="BQ719" i="3"/>
  <c r="CM719" i="3"/>
  <c r="S719" i="3"/>
  <c r="G719" i="3" l="1"/>
  <c r="DU719" i="3"/>
  <c r="CV719" i="3"/>
  <c r="CX719" i="3" s="1"/>
  <c r="CZ719" i="3" s="1"/>
  <c r="DV719" i="3"/>
  <c r="CD719" i="3"/>
  <c r="CC719" i="3"/>
  <c r="T719" i="3"/>
  <c r="Q719" i="3" s="1"/>
  <c r="U719" i="3"/>
  <c r="DM719" i="3"/>
  <c r="DL719" i="3"/>
  <c r="CO719" i="3"/>
  <c r="CN719" i="3"/>
  <c r="BR719" i="3"/>
  <c r="BT719" i="3" s="1"/>
  <c r="BS719" i="3"/>
  <c r="CY719" i="3" l="1"/>
  <c r="DX719" i="3"/>
  <c r="DW719" i="3"/>
  <c r="V719" i="3"/>
  <c r="DI719" i="3"/>
  <c r="DN719" i="3" s="1"/>
  <c r="BU719" i="3"/>
  <c r="BV719" i="3"/>
  <c r="CK719" i="3"/>
  <c r="CP719" i="3" s="1"/>
  <c r="X719" i="3" l="1"/>
  <c r="AS720" i="3" s="1"/>
  <c r="W719" i="3"/>
  <c r="AR720" i="3" s="1"/>
  <c r="DO719" i="3"/>
  <c r="DP719" i="3"/>
  <c r="AL720" i="3"/>
  <c r="AP720" i="3"/>
  <c r="CQ719" i="3"/>
  <c r="L719" i="3" s="1"/>
  <c r="I720" i="3" s="1"/>
  <c r="CR719" i="3"/>
  <c r="M719" i="3" s="1"/>
  <c r="AQ719" i="3" l="1"/>
  <c r="K719" i="3"/>
  <c r="N719" i="3" s="1"/>
  <c r="AN719" i="3"/>
  <c r="AK720" i="3"/>
  <c r="DR720" i="3" s="1"/>
  <c r="AO720" i="3"/>
  <c r="AM720" i="3" s="1"/>
  <c r="AT719" i="3"/>
  <c r="F720" i="3"/>
  <c r="J720" i="3"/>
  <c r="P720" i="3" s="1"/>
  <c r="H719" i="3"/>
  <c r="E720" i="3"/>
  <c r="BY720" i="3"/>
  <c r="DS720" i="3"/>
  <c r="CU720" i="3"/>
  <c r="AV720" i="3"/>
  <c r="CT720" i="3" l="1"/>
  <c r="CW720" i="3" s="1"/>
  <c r="BX720" i="3"/>
  <c r="AU720" i="3"/>
  <c r="DT720" i="3"/>
  <c r="CA720" i="3"/>
  <c r="BZ720" i="3"/>
  <c r="CB720" i="3" s="1"/>
  <c r="O720" i="3"/>
  <c r="G720" i="3"/>
  <c r="DU720" i="3"/>
  <c r="DJ720" i="3"/>
  <c r="CL720" i="3"/>
  <c r="BP720" i="3"/>
  <c r="R720" i="3"/>
  <c r="DK720" i="3"/>
  <c r="BQ720" i="3"/>
  <c r="CM720" i="3"/>
  <c r="S720" i="3"/>
  <c r="CV720" i="3" l="1"/>
  <c r="CX720" i="3" s="1"/>
  <c r="CY720" i="3" s="1"/>
  <c r="CC720" i="3"/>
  <c r="DQ720" i="3"/>
  <c r="DV720" i="3" s="1"/>
  <c r="T720" i="3"/>
  <c r="Q720" i="3" s="1"/>
  <c r="DL720" i="3"/>
  <c r="DM720" i="3"/>
  <c r="CD720" i="3"/>
  <c r="U720" i="3"/>
  <c r="BS720" i="3"/>
  <c r="BR720" i="3"/>
  <c r="BT720" i="3" s="1"/>
  <c r="CO720" i="3"/>
  <c r="CN720" i="3"/>
  <c r="CZ720" i="3" l="1"/>
  <c r="DW720" i="3"/>
  <c r="DX720" i="3"/>
  <c r="V720" i="3"/>
  <c r="DI720" i="3"/>
  <c r="DN720" i="3" s="1"/>
  <c r="CK720" i="3"/>
  <c r="CP720" i="3" s="1"/>
  <c r="BU720" i="3"/>
  <c r="BV720" i="3"/>
  <c r="W720" i="3" l="1"/>
  <c r="AR721" i="3" s="1"/>
  <c r="X720" i="3"/>
  <c r="AS721" i="3" s="1"/>
  <c r="DP720" i="3"/>
  <c r="DO720" i="3"/>
  <c r="CR720" i="3"/>
  <c r="CQ720" i="3"/>
  <c r="L720" i="3" s="1"/>
  <c r="I721" i="3" s="1"/>
  <c r="M720" i="3" l="1"/>
  <c r="AQ720" i="3"/>
  <c r="AT720" i="3" s="1"/>
  <c r="K720" i="3"/>
  <c r="N720" i="3" s="1"/>
  <c r="AN720" i="3"/>
  <c r="AL721" i="3"/>
  <c r="DS721" i="3" s="1"/>
  <c r="AP721" i="3"/>
  <c r="AV721" i="3" s="1"/>
  <c r="AO721" i="3"/>
  <c r="AU721" i="3" s="1"/>
  <c r="AK721" i="3"/>
  <c r="J721" i="3"/>
  <c r="F721" i="3"/>
  <c r="H720" i="3"/>
  <c r="E721" i="3"/>
  <c r="AM721" i="3" l="1"/>
  <c r="CU721" i="3"/>
  <c r="BY721" i="3"/>
  <c r="BX721" i="3"/>
  <c r="BZ721" i="3" s="1"/>
  <c r="CB721" i="3" s="1"/>
  <c r="CT721" i="3"/>
  <c r="CW721" i="3" s="1"/>
  <c r="DR721" i="3"/>
  <c r="DU721" i="3" s="1"/>
  <c r="CA721" i="3"/>
  <c r="DK721" i="3"/>
  <c r="CM721" i="3"/>
  <c r="BQ721" i="3"/>
  <c r="S721" i="3"/>
  <c r="O721" i="3"/>
  <c r="G721" i="3"/>
  <c r="P721" i="3"/>
  <c r="CL721" i="3"/>
  <c r="DJ721" i="3"/>
  <c r="BP721" i="3"/>
  <c r="R721" i="3"/>
  <c r="CV721" i="3" l="1"/>
  <c r="CX721" i="3" s="1"/>
  <c r="CZ721" i="3" s="1"/>
  <c r="DT721" i="3"/>
  <c r="DQ721" i="3" s="1"/>
  <c r="CN721" i="3"/>
  <c r="CO721" i="3"/>
  <c r="CC721" i="3"/>
  <c r="CD721" i="3"/>
  <c r="T721" i="3"/>
  <c r="Q721" i="3" s="1"/>
  <c r="U721" i="3"/>
  <c r="BS721" i="3"/>
  <c r="BR721" i="3"/>
  <c r="BT721" i="3" s="1"/>
  <c r="DL721" i="3"/>
  <c r="DM721" i="3"/>
  <c r="CY721" i="3"/>
  <c r="DV721" i="3" l="1"/>
  <c r="V721" i="3"/>
  <c r="DI721" i="3"/>
  <c r="DN721" i="3" s="1"/>
  <c r="BU721" i="3"/>
  <c r="BV721" i="3"/>
  <c r="CK721" i="3"/>
  <c r="CP721" i="3" s="1"/>
  <c r="DX721" i="3" l="1"/>
  <c r="DW721" i="3"/>
  <c r="X721" i="3"/>
  <c r="W721" i="3"/>
  <c r="DO721" i="3"/>
  <c r="DP721" i="3"/>
  <c r="CQ721" i="3"/>
  <c r="CR721" i="3"/>
  <c r="M721" i="3" l="1"/>
  <c r="AS722" i="3"/>
  <c r="AR722" i="3"/>
  <c r="L721" i="3"/>
  <c r="E722" i="3" s="1"/>
  <c r="AL722" i="3"/>
  <c r="CU722" i="3" s="1"/>
  <c r="AO722" i="3"/>
  <c r="AU722" i="3" s="1"/>
  <c r="AN721" i="3"/>
  <c r="AK722" i="3"/>
  <c r="CT722" i="3" s="1"/>
  <c r="F722" i="3"/>
  <c r="J722" i="3"/>
  <c r="P722" i="3" s="1"/>
  <c r="H721" i="3" l="1"/>
  <c r="BY722" i="3"/>
  <c r="DS722" i="3"/>
  <c r="AQ721" i="3"/>
  <c r="AT721" i="3" s="1"/>
  <c r="K721" i="3"/>
  <c r="N721" i="3" s="1"/>
  <c r="I722" i="3"/>
  <c r="G722" i="3" s="1"/>
  <c r="AP722" i="3"/>
  <c r="AV722" i="3" s="1"/>
  <c r="DR722" i="3"/>
  <c r="DT722" i="3" s="1"/>
  <c r="DQ722" i="3" s="1"/>
  <c r="BX722" i="3"/>
  <c r="CV722" i="3"/>
  <c r="CX722" i="3" s="1"/>
  <c r="CW722" i="3"/>
  <c r="DJ722" i="3"/>
  <c r="CL722" i="3"/>
  <c r="BP722" i="3"/>
  <c r="R722" i="3"/>
  <c r="CM722" i="3"/>
  <c r="BQ722" i="3"/>
  <c r="DK722" i="3"/>
  <c r="S722" i="3"/>
  <c r="O722" i="3" l="1"/>
  <c r="BZ722" i="3"/>
  <c r="CB722" i="3" s="1"/>
  <c r="AM722" i="3"/>
  <c r="DU722" i="3"/>
  <c r="CA722" i="3"/>
  <c r="DV722" i="3"/>
  <c r="CO722" i="3"/>
  <c r="CN722" i="3"/>
  <c r="DL722" i="3"/>
  <c r="DM722" i="3"/>
  <c r="T722" i="3"/>
  <c r="Q722" i="3" s="1"/>
  <c r="U722" i="3"/>
  <c r="BS722" i="3"/>
  <c r="BR722" i="3"/>
  <c r="BT722" i="3" s="1"/>
  <c r="CZ722" i="3"/>
  <c r="CY722" i="3"/>
  <c r="CD722" i="3" l="1"/>
  <c r="CC722" i="3"/>
  <c r="DW722" i="3"/>
  <c r="DX722" i="3"/>
  <c r="V722" i="3"/>
  <c r="DI722" i="3"/>
  <c r="DN722" i="3" s="1"/>
  <c r="BU722" i="3"/>
  <c r="BV722" i="3"/>
  <c r="CK722" i="3"/>
  <c r="CP722" i="3" s="1"/>
  <c r="W722" i="3" l="1"/>
  <c r="X722" i="3"/>
  <c r="AP723" i="3" s="1"/>
  <c r="DO722" i="3"/>
  <c r="DP722" i="3"/>
  <c r="CQ722" i="3"/>
  <c r="CR722" i="3"/>
  <c r="M722" i="3" l="1"/>
  <c r="AS723" i="3"/>
  <c r="AQ722" i="3"/>
  <c r="AT722" i="3" s="1"/>
  <c r="AR723" i="3"/>
  <c r="L722" i="3"/>
  <c r="I723" i="3" s="1"/>
  <c r="AO723" i="3"/>
  <c r="AU723" i="3" s="1"/>
  <c r="AL723" i="3"/>
  <c r="DS723" i="3" s="1"/>
  <c r="AK723" i="3"/>
  <c r="CT723" i="3" s="1"/>
  <c r="AN722" i="3"/>
  <c r="AV723" i="3"/>
  <c r="J723" i="3"/>
  <c r="F723" i="3"/>
  <c r="AM723" i="3" l="1"/>
  <c r="E723" i="3"/>
  <c r="BP723" i="3" s="1"/>
  <c r="H722" i="3"/>
  <c r="K722" i="3"/>
  <c r="N722" i="3" s="1"/>
  <c r="BY723" i="3"/>
  <c r="CU723" i="3"/>
  <c r="CW723" i="3" s="1"/>
  <c r="BX723" i="3"/>
  <c r="BZ723" i="3" s="1"/>
  <c r="CB723" i="3" s="1"/>
  <c r="DR723" i="3"/>
  <c r="DU723" i="3" s="1"/>
  <c r="CM723" i="3"/>
  <c r="BQ723" i="3"/>
  <c r="DK723" i="3"/>
  <c r="S723" i="3"/>
  <c r="O723" i="3"/>
  <c r="G723" i="3"/>
  <c r="P723" i="3"/>
  <c r="DJ723" i="3"/>
  <c r="R723" i="3" l="1"/>
  <c r="CL723" i="3"/>
  <c r="CO723" i="3" s="1"/>
  <c r="CV723" i="3"/>
  <c r="CX723" i="3" s="1"/>
  <c r="CZ723" i="3" s="1"/>
  <c r="CA723" i="3"/>
  <c r="CD723" i="3" s="1"/>
  <c r="DT723" i="3"/>
  <c r="DQ723" i="3" s="1"/>
  <c r="DV723" i="3" s="1"/>
  <c r="DX723" i="3" s="1"/>
  <c r="DM723" i="3"/>
  <c r="U723" i="3"/>
  <c r="T723" i="3"/>
  <c r="Q723" i="3" s="1"/>
  <c r="BR723" i="3"/>
  <c r="BT723" i="3" s="1"/>
  <c r="BS723" i="3"/>
  <c r="DL723" i="3"/>
  <c r="CC723" i="3" l="1"/>
  <c r="CN723" i="3"/>
  <c r="CK723" i="3" s="1"/>
  <c r="CP723" i="3" s="1"/>
  <c r="CY723" i="3"/>
  <c r="DW723" i="3"/>
  <c r="V723" i="3"/>
  <c r="DI723" i="3"/>
  <c r="DN723" i="3" s="1"/>
  <c r="BU723" i="3"/>
  <c r="BV723" i="3"/>
  <c r="X723" i="3" l="1"/>
  <c r="W723" i="3"/>
  <c r="DO723" i="3"/>
  <c r="DP723" i="3"/>
  <c r="CQ723" i="3"/>
  <c r="CR723" i="3"/>
  <c r="M723" i="3" l="1"/>
  <c r="AP724" i="3"/>
  <c r="AS724" i="3"/>
  <c r="AL724" i="3"/>
  <c r="CU724" i="3" s="1"/>
  <c r="AQ723" i="3"/>
  <c r="AT723" i="3" s="1"/>
  <c r="AR724" i="3"/>
  <c r="L723" i="3"/>
  <c r="H723" i="3" s="1"/>
  <c r="AK724" i="3"/>
  <c r="DR724" i="3" s="1"/>
  <c r="AO724" i="3"/>
  <c r="AU724" i="3" s="1"/>
  <c r="AN723" i="3"/>
  <c r="AV724" i="3"/>
  <c r="F724" i="3"/>
  <c r="J724" i="3"/>
  <c r="DS724" i="3" l="1"/>
  <c r="BY724" i="3"/>
  <c r="E724" i="3"/>
  <c r="DJ724" i="3" s="1"/>
  <c r="K723" i="3"/>
  <c r="N723" i="3" s="1"/>
  <c r="I724" i="3"/>
  <c r="O724" i="3" s="1"/>
  <c r="AM724" i="3"/>
  <c r="BX724" i="3"/>
  <c r="CA724" i="3" s="1"/>
  <c r="CT724" i="3"/>
  <c r="CW724" i="3" s="1"/>
  <c r="DU724" i="3"/>
  <c r="DT724" i="3"/>
  <c r="DQ724" i="3" s="1"/>
  <c r="P724" i="3"/>
  <c r="BQ724" i="3"/>
  <c r="CM724" i="3"/>
  <c r="DK724" i="3"/>
  <c r="S724" i="3"/>
  <c r="R724" i="3" l="1"/>
  <c r="BP724" i="3"/>
  <c r="BR724" i="3" s="1"/>
  <c r="BT724" i="3" s="1"/>
  <c r="CL724" i="3"/>
  <c r="CO724" i="3" s="1"/>
  <c r="CV724" i="3"/>
  <c r="CX724" i="3" s="1"/>
  <c r="CZ724" i="3" s="1"/>
  <c r="BZ724" i="3"/>
  <c r="G724" i="3"/>
  <c r="DV724" i="3"/>
  <c r="BS724" i="3"/>
  <c r="DM724" i="3"/>
  <c r="DL724" i="3"/>
  <c r="T724" i="3"/>
  <c r="Q724" i="3" s="1"/>
  <c r="U724" i="3"/>
  <c r="CB724" i="3" l="1"/>
  <c r="CD724" i="3" s="1"/>
  <c r="CN724" i="3"/>
  <c r="CY724" i="3"/>
  <c r="CC724" i="3"/>
  <c r="DX724" i="3"/>
  <c r="DW724" i="3"/>
  <c r="V724" i="3"/>
  <c r="DI724" i="3"/>
  <c r="DN724" i="3" s="1"/>
  <c r="CK724" i="3"/>
  <c r="CP724" i="3" s="1"/>
  <c r="BU724" i="3"/>
  <c r="BV724" i="3"/>
  <c r="X724" i="3" l="1"/>
  <c r="AP725" i="3" s="1"/>
  <c r="W724" i="3"/>
  <c r="AQ724" i="3" s="1"/>
  <c r="DP724" i="3"/>
  <c r="DO724" i="3"/>
  <c r="CQ724" i="3"/>
  <c r="CR724" i="3"/>
  <c r="M724" i="3" s="1"/>
  <c r="AS725" i="3" l="1"/>
  <c r="AR725" i="3"/>
  <c r="L724" i="3"/>
  <c r="I725" i="3" s="1"/>
  <c r="AO725" i="3"/>
  <c r="AM725" i="3" s="1"/>
  <c r="AL725" i="3"/>
  <c r="DS725" i="3" s="1"/>
  <c r="AK725" i="3"/>
  <c r="BX725" i="3" s="1"/>
  <c r="AT724" i="3"/>
  <c r="AN724" i="3"/>
  <c r="F725" i="3"/>
  <c r="J725" i="3"/>
  <c r="AV725" i="3"/>
  <c r="AU725" i="3" l="1"/>
  <c r="K724" i="3"/>
  <c r="N724" i="3" s="1"/>
  <c r="BY725" i="3"/>
  <c r="CA725" i="3" s="1"/>
  <c r="CU725" i="3"/>
  <c r="H724" i="3"/>
  <c r="CT725" i="3"/>
  <c r="DR725" i="3"/>
  <c r="DT725" i="3" s="1"/>
  <c r="DQ725" i="3" s="1"/>
  <c r="DV725" i="3" s="1"/>
  <c r="G725" i="3"/>
  <c r="E725" i="3"/>
  <c r="R725" i="3" s="1"/>
  <c r="P725" i="3"/>
  <c r="BQ725" i="3"/>
  <c r="DK725" i="3"/>
  <c r="CM725" i="3"/>
  <c r="S725" i="3"/>
  <c r="BZ725" i="3" l="1"/>
  <c r="CW725" i="3"/>
  <c r="DU725" i="3"/>
  <c r="DW725" i="3" s="1"/>
  <c r="CV725" i="3"/>
  <c r="CX725" i="3" s="1"/>
  <c r="CY725" i="3" s="1"/>
  <c r="O725" i="3"/>
  <c r="DJ725" i="3"/>
  <c r="DM725" i="3" s="1"/>
  <c r="T725" i="3"/>
  <c r="Q725" i="3" s="1"/>
  <c r="BP725" i="3"/>
  <c r="BS725" i="3" s="1"/>
  <c r="CL725" i="3"/>
  <c r="CN725" i="3" s="1"/>
  <c r="U725" i="3"/>
  <c r="CB725" i="3" l="1"/>
  <c r="CD725" i="3" s="1"/>
  <c r="V725" i="3"/>
  <c r="DX725" i="3"/>
  <c r="CZ725" i="3"/>
  <c r="DL725" i="3"/>
  <c r="DI725" i="3" s="1"/>
  <c r="DN725" i="3" s="1"/>
  <c r="CO725" i="3"/>
  <c r="BR725" i="3"/>
  <c r="BT725" i="3" s="1"/>
  <c r="BU725" i="3" s="1"/>
  <c r="AK726" i="3"/>
  <c r="AO726" i="3"/>
  <c r="CK725" i="3"/>
  <c r="CP725" i="3" s="1"/>
  <c r="CC725" i="3" l="1"/>
  <c r="X725" i="3"/>
  <c r="W725" i="3"/>
  <c r="AS726" i="3"/>
  <c r="AQ725" i="3"/>
  <c r="AR726" i="3"/>
  <c r="AT725" i="3"/>
  <c r="BV725" i="3"/>
  <c r="DP725" i="3"/>
  <c r="DO725" i="3"/>
  <c r="CQ725" i="3"/>
  <c r="CR725" i="3"/>
  <c r="AU726" i="3"/>
  <c r="CT726" i="3"/>
  <c r="BX726" i="3"/>
  <c r="DR726" i="3"/>
  <c r="AL726" i="3"/>
  <c r="AP726" i="3"/>
  <c r="AV726" i="3" s="1"/>
  <c r="AN725" i="3"/>
  <c r="L725" i="3" l="1"/>
  <c r="I726" i="3" s="1"/>
  <c r="M725" i="3"/>
  <c r="F726" i="3" s="1"/>
  <c r="CU726" i="3"/>
  <c r="CV726" i="3" s="1"/>
  <c r="CX726" i="3" s="1"/>
  <c r="BY726" i="3"/>
  <c r="BZ726" i="3" s="1"/>
  <c r="CB726" i="3" s="1"/>
  <c r="DS726" i="3"/>
  <c r="DT726" i="3" s="1"/>
  <c r="DQ726" i="3" s="1"/>
  <c r="E726" i="3"/>
  <c r="AM726" i="3"/>
  <c r="J726" i="3" l="1"/>
  <c r="K725" i="3"/>
  <c r="N725" i="3" s="1"/>
  <c r="H725" i="3"/>
  <c r="DV726" i="3"/>
  <c r="DU726" i="3"/>
  <c r="DJ726" i="3"/>
  <c r="CL726" i="3"/>
  <c r="BP726" i="3"/>
  <c r="R726" i="3"/>
  <c r="CM726" i="3"/>
  <c r="DK726" i="3"/>
  <c r="BQ726" i="3"/>
  <c r="S726" i="3"/>
  <c r="O726" i="3"/>
  <c r="G726" i="3"/>
  <c r="CW726" i="3"/>
  <c r="CZ726" i="3" s="1"/>
  <c r="P726" i="3"/>
  <c r="CA726" i="3"/>
  <c r="CD726" i="3" s="1"/>
  <c r="DW726" i="3" l="1"/>
  <c r="DX726" i="3"/>
  <c r="BR726" i="3"/>
  <c r="BT726" i="3" s="1"/>
  <c r="BS726" i="3"/>
  <c r="DM726" i="3"/>
  <c r="DL726" i="3"/>
  <c r="CY726" i="3"/>
  <c r="CC726" i="3"/>
  <c r="CN726" i="3"/>
  <c r="CO726" i="3"/>
  <c r="U726" i="3"/>
  <c r="T726" i="3"/>
  <c r="Q726" i="3" s="1"/>
  <c r="V726" i="3" l="1"/>
  <c r="DI726" i="3"/>
  <c r="DN726" i="3" s="1"/>
  <c r="CK726" i="3"/>
  <c r="CP726" i="3" s="1"/>
  <c r="BU726" i="3"/>
  <c r="BV726" i="3"/>
  <c r="X726" i="3" l="1"/>
  <c r="W726" i="3"/>
  <c r="DP726" i="3"/>
  <c r="DO726" i="3"/>
  <c r="CR726" i="3"/>
  <c r="M726" i="3" s="1"/>
  <c r="CQ726" i="3"/>
  <c r="AP727" i="3"/>
  <c r="L726" i="3" l="1"/>
  <c r="I727" i="3" s="1"/>
  <c r="AL727" i="3"/>
  <c r="BY727" i="3" s="1"/>
  <c r="AS727" i="3"/>
  <c r="AQ726" i="3"/>
  <c r="AR727" i="3"/>
  <c r="K726" i="3"/>
  <c r="AN726" i="3"/>
  <c r="AT726" i="3"/>
  <c r="AO727" i="3"/>
  <c r="AU727" i="3" s="1"/>
  <c r="AK727" i="3"/>
  <c r="CT727" i="3" s="1"/>
  <c r="AV727" i="3"/>
  <c r="J727" i="3"/>
  <c r="F727" i="3"/>
  <c r="S727" i="3" s="1"/>
  <c r="H726" i="3"/>
  <c r="N726" i="3"/>
  <c r="E727" i="3"/>
  <c r="CU727" i="3"/>
  <c r="DS727" i="3"/>
  <c r="BX727" i="3" l="1"/>
  <c r="CA727" i="3" s="1"/>
  <c r="DR727" i="3"/>
  <c r="DU727" i="3" s="1"/>
  <c r="AM727" i="3"/>
  <c r="BQ727" i="3"/>
  <c r="CM727" i="3"/>
  <c r="DK727" i="3"/>
  <c r="P727" i="3"/>
  <c r="DT727" i="3"/>
  <c r="DQ727" i="3" s="1"/>
  <c r="BP727" i="3"/>
  <c r="CL727" i="3"/>
  <c r="DJ727" i="3"/>
  <c r="R727" i="3"/>
  <c r="O727" i="3"/>
  <c r="G727" i="3"/>
  <c r="CV727" i="3"/>
  <c r="CX727" i="3" s="1"/>
  <c r="CW727" i="3"/>
  <c r="BZ727" i="3" l="1"/>
  <c r="DV727" i="3"/>
  <c r="T727" i="3"/>
  <c r="Q727" i="3" s="1"/>
  <c r="U727" i="3"/>
  <c r="DL727" i="3"/>
  <c r="DM727" i="3"/>
  <c r="CN727" i="3"/>
  <c r="CO727" i="3"/>
  <c r="BR727" i="3"/>
  <c r="BT727" i="3" s="1"/>
  <c r="BS727" i="3"/>
  <c r="CZ727" i="3"/>
  <c r="CY727" i="3"/>
  <c r="CB727" i="3" l="1"/>
  <c r="CD727" i="3" s="1"/>
  <c r="CC727" i="3"/>
  <c r="DX727" i="3"/>
  <c r="DW727" i="3"/>
  <c r="V727" i="3"/>
  <c r="DI727" i="3"/>
  <c r="DN727" i="3" s="1"/>
  <c r="CK727" i="3"/>
  <c r="CP727" i="3" s="1"/>
  <c r="BV727" i="3"/>
  <c r="BU727" i="3"/>
  <c r="X727" i="3" l="1"/>
  <c r="AL728" i="3" s="1"/>
  <c r="W727" i="3"/>
  <c r="AQ727" i="3" s="1"/>
  <c r="DP727" i="3"/>
  <c r="DO727" i="3"/>
  <c r="CQ727" i="3"/>
  <c r="CR727" i="3"/>
  <c r="M727" i="3" s="1"/>
  <c r="AP728" i="3"/>
  <c r="AV728" i="3" s="1"/>
  <c r="L727" i="3" l="1"/>
  <c r="I728" i="3" s="1"/>
  <c r="AS728" i="3"/>
  <c r="AR728" i="3"/>
  <c r="K727" i="3"/>
  <c r="N727" i="3" s="1"/>
  <c r="AN727" i="3"/>
  <c r="AO728" i="3"/>
  <c r="AM728" i="3" s="1"/>
  <c r="AK728" i="3"/>
  <c r="BX728" i="3" s="1"/>
  <c r="AT727" i="3"/>
  <c r="DS728" i="3"/>
  <c r="BY728" i="3"/>
  <c r="CU728" i="3"/>
  <c r="F728" i="3"/>
  <c r="J728" i="3"/>
  <c r="E728" i="3"/>
  <c r="H727" i="3"/>
  <c r="DR728" i="3" l="1"/>
  <c r="CT728" i="3"/>
  <c r="AU728" i="3"/>
  <c r="DJ728" i="3"/>
  <c r="CL728" i="3"/>
  <c r="BP728" i="3"/>
  <c r="R728" i="3"/>
  <c r="P728" i="3"/>
  <c r="DK728" i="3"/>
  <c r="BQ728" i="3"/>
  <c r="CM728" i="3"/>
  <c r="S728" i="3"/>
  <c r="CW728" i="3"/>
  <c r="CV728" i="3"/>
  <c r="CX728" i="3" s="1"/>
  <c r="DT728" i="3"/>
  <c r="DQ728" i="3" s="1"/>
  <c r="DU728" i="3"/>
  <c r="O728" i="3"/>
  <c r="G728" i="3"/>
  <c r="BZ728" i="3"/>
  <c r="CB728" i="3" s="1"/>
  <c r="CA728" i="3"/>
  <c r="DM728" i="3" l="1"/>
  <c r="CN728" i="3"/>
  <c r="DV728" i="3"/>
  <c r="BR728" i="3"/>
  <c r="BT728" i="3" s="1"/>
  <c r="U728" i="3"/>
  <c r="T728" i="3"/>
  <c r="Q728" i="3" s="1"/>
  <c r="CO728" i="3"/>
  <c r="CY728" i="3"/>
  <c r="CZ728" i="3"/>
  <c r="CC728" i="3"/>
  <c r="CD728" i="3"/>
  <c r="CK728" i="3"/>
  <c r="CP728" i="3" s="1"/>
  <c r="BS728" i="3"/>
  <c r="DL728" i="3"/>
  <c r="BV728" i="3" l="1"/>
  <c r="DW728" i="3"/>
  <c r="DX728" i="3"/>
  <c r="V728" i="3"/>
  <c r="DI728" i="3"/>
  <c r="DN728" i="3" s="1"/>
  <c r="CQ728" i="3"/>
  <c r="BU728" i="3"/>
  <c r="CR728" i="3"/>
  <c r="X728" i="3" l="1"/>
  <c r="AP729" i="3" s="1"/>
  <c r="W728" i="3"/>
  <c r="AQ728" i="3" s="1"/>
  <c r="DP728" i="3"/>
  <c r="M728" i="3" s="1"/>
  <c r="DO728" i="3"/>
  <c r="L728" i="3" s="1"/>
  <c r="I729" i="3" s="1"/>
  <c r="AS729" i="3" l="1"/>
  <c r="AR729" i="3"/>
  <c r="K728" i="3"/>
  <c r="AL729" i="3"/>
  <c r="DS729" i="3" s="1"/>
  <c r="O729" i="3"/>
  <c r="E729" i="3"/>
  <c r="CL729" i="3" s="1"/>
  <c r="AN728" i="3"/>
  <c r="H728" i="3"/>
  <c r="AK729" i="3"/>
  <c r="AO729" i="3"/>
  <c r="AM729" i="3" s="1"/>
  <c r="AT728" i="3"/>
  <c r="F729" i="3"/>
  <c r="J729" i="3"/>
  <c r="P729" i="3" s="1"/>
  <c r="N728" i="3"/>
  <c r="AV729" i="3"/>
  <c r="DJ729" i="3" l="1"/>
  <c r="BP729" i="3"/>
  <c r="R729" i="3"/>
  <c r="CU729" i="3"/>
  <c r="G729" i="3"/>
  <c r="BY729" i="3"/>
  <c r="AU729" i="3"/>
  <c r="DR729" i="3"/>
  <c r="DT729" i="3" s="1"/>
  <c r="DQ729" i="3" s="1"/>
  <c r="CT729" i="3"/>
  <c r="BX729" i="3"/>
  <c r="CM729" i="3"/>
  <c r="CO729" i="3" s="1"/>
  <c r="DK729" i="3"/>
  <c r="DM729" i="3" s="1"/>
  <c r="BQ729" i="3"/>
  <c r="BR729" i="3" s="1"/>
  <c r="BT729" i="3" s="1"/>
  <c r="S729" i="3"/>
  <c r="CV729" i="3" l="1"/>
  <c r="CX729" i="3" s="1"/>
  <c r="T729" i="3"/>
  <c r="Q729" i="3" s="1"/>
  <c r="CA729" i="3"/>
  <c r="CW729" i="3"/>
  <c r="CZ729" i="3" s="1"/>
  <c r="DU729" i="3"/>
  <c r="BZ729" i="3"/>
  <c r="DV729" i="3"/>
  <c r="V729" i="3"/>
  <c r="BS729" i="3"/>
  <c r="BU729" i="3" s="1"/>
  <c r="CN729" i="3"/>
  <c r="DL729" i="3"/>
  <c r="U729" i="3"/>
  <c r="CB729" i="3" l="1"/>
  <c r="CD729" i="3" s="1"/>
  <c r="CY729" i="3"/>
  <c r="BV729" i="3"/>
  <c r="CC729" i="3"/>
  <c r="DW729" i="3"/>
  <c r="DX729" i="3"/>
  <c r="W729" i="3"/>
  <c r="DI729" i="3"/>
  <c r="DN729" i="3" s="1"/>
  <c r="CK729" i="3"/>
  <c r="CP729" i="3" s="1"/>
  <c r="X729" i="3"/>
  <c r="AS730" i="3" l="1"/>
  <c r="AR730" i="3"/>
  <c r="AQ729" i="3"/>
  <c r="AT729" i="3" s="1"/>
  <c r="AO730" i="3"/>
  <c r="AU730" i="3" s="1"/>
  <c r="AK730" i="3"/>
  <c r="CT730" i="3" s="1"/>
  <c r="DP729" i="3"/>
  <c r="DO729" i="3"/>
  <c r="CQ729" i="3"/>
  <c r="CR729" i="3"/>
  <c r="AL730" i="3"/>
  <c r="AN729" i="3"/>
  <c r="M729" i="3" l="1"/>
  <c r="AP730" i="3"/>
  <c r="AM730" i="3" s="1"/>
  <c r="L729" i="3"/>
  <c r="H729" i="3" s="1"/>
  <c r="DR730" i="3"/>
  <c r="BX730" i="3"/>
  <c r="BY730" i="3"/>
  <c r="CU730" i="3"/>
  <c r="CV730" i="3" s="1"/>
  <c r="CX730" i="3" s="1"/>
  <c r="DS730" i="3"/>
  <c r="DU730" i="3" s="1"/>
  <c r="J730" i="3"/>
  <c r="P730" i="3" s="1"/>
  <c r="F730" i="3"/>
  <c r="E730" i="3" l="1"/>
  <c r="BP730" i="3" s="1"/>
  <c r="AV730" i="3"/>
  <c r="K729" i="3"/>
  <c r="N729" i="3" s="1"/>
  <c r="I730" i="3"/>
  <c r="G730" i="3" s="1"/>
  <c r="CA730" i="3"/>
  <c r="BZ730" i="3"/>
  <c r="CB730" i="3" s="1"/>
  <c r="DT730" i="3"/>
  <c r="DQ730" i="3" s="1"/>
  <c r="CM730" i="3"/>
  <c r="DK730" i="3"/>
  <c r="BQ730" i="3"/>
  <c r="S730" i="3"/>
  <c r="CW730" i="3"/>
  <c r="CZ730" i="3" s="1"/>
  <c r="CL730" i="3" l="1"/>
  <c r="CO730" i="3" s="1"/>
  <c r="R730" i="3"/>
  <c r="U730" i="3" s="1"/>
  <c r="DJ730" i="3"/>
  <c r="DL730" i="3" s="1"/>
  <c r="O730" i="3"/>
  <c r="CD730" i="3"/>
  <c r="CC730" i="3"/>
  <c r="DV730" i="3"/>
  <c r="DX730" i="3" s="1"/>
  <c r="DM730" i="3"/>
  <c r="CN730" i="3"/>
  <c r="BR730" i="3"/>
  <c r="BT730" i="3" s="1"/>
  <c r="BS730" i="3"/>
  <c r="CY730" i="3"/>
  <c r="T730" i="3" l="1"/>
  <c r="Q730" i="3" s="1"/>
  <c r="V730" i="3" s="1"/>
  <c r="DW730" i="3"/>
  <c r="DI730" i="3"/>
  <c r="DN730" i="3" s="1"/>
  <c r="CK730" i="3"/>
  <c r="CP730" i="3" s="1"/>
  <c r="BU730" i="3"/>
  <c r="BV730" i="3"/>
  <c r="X730" i="3" l="1"/>
  <c r="W730" i="3"/>
  <c r="AQ730" i="3" s="1"/>
  <c r="DP730" i="3"/>
  <c r="DO730" i="3"/>
  <c r="CQ730" i="3"/>
  <c r="CR730" i="3"/>
  <c r="M730" i="3" s="1"/>
  <c r="AP731" i="3"/>
  <c r="L730" i="3" l="1"/>
  <c r="I731" i="3" s="1"/>
  <c r="AL731" i="3"/>
  <c r="CU731" i="3" s="1"/>
  <c r="AS731" i="3"/>
  <c r="AR731" i="3"/>
  <c r="K730" i="3"/>
  <c r="N730" i="3" s="1"/>
  <c r="AO731" i="3"/>
  <c r="AM731" i="3" s="1"/>
  <c r="AK731" i="3"/>
  <c r="CT731" i="3" s="1"/>
  <c r="AT730" i="3"/>
  <c r="AN730" i="3"/>
  <c r="J731" i="3"/>
  <c r="F731" i="3"/>
  <c r="AV731" i="3"/>
  <c r="DS731" i="3" l="1"/>
  <c r="BY731" i="3"/>
  <c r="AU731" i="3"/>
  <c r="E731" i="3"/>
  <c r="BP731" i="3" s="1"/>
  <c r="H730" i="3"/>
  <c r="G731" i="3"/>
  <c r="DR731" i="3"/>
  <c r="DT731" i="3" s="1"/>
  <c r="DQ731" i="3" s="1"/>
  <c r="BX731" i="3"/>
  <c r="CA731" i="3" s="1"/>
  <c r="CW731" i="3"/>
  <c r="BQ731" i="3"/>
  <c r="CM731" i="3"/>
  <c r="DK731" i="3"/>
  <c r="S731" i="3"/>
  <c r="CV731" i="3"/>
  <c r="CX731" i="3" s="1"/>
  <c r="P731" i="3"/>
  <c r="DJ731" i="3" l="1"/>
  <c r="R731" i="3"/>
  <c r="T731" i="3" s="1"/>
  <c r="Q731" i="3" s="1"/>
  <c r="CL731" i="3"/>
  <c r="CO731" i="3" s="1"/>
  <c r="DL731" i="3"/>
  <c r="DI731" i="3" s="1"/>
  <c r="DN731" i="3" s="1"/>
  <c r="O731" i="3"/>
  <c r="DU731" i="3"/>
  <c r="CN731" i="3"/>
  <c r="CK731" i="3" s="1"/>
  <c r="CP731" i="3" s="1"/>
  <c r="BZ731" i="3"/>
  <c r="DV731" i="3"/>
  <c r="BR731" i="3"/>
  <c r="BT731" i="3" s="1"/>
  <c r="BS731" i="3"/>
  <c r="CY731" i="3"/>
  <c r="CZ731" i="3"/>
  <c r="DM731" i="3"/>
  <c r="CB731" i="3" l="1"/>
  <c r="CD731" i="3" s="1"/>
  <c r="U731" i="3"/>
  <c r="CC731" i="3"/>
  <c r="DW731" i="3"/>
  <c r="DX731" i="3"/>
  <c r="V731" i="3"/>
  <c r="DP731" i="3"/>
  <c r="CQ731" i="3"/>
  <c r="CR731" i="3"/>
  <c r="BV731" i="3"/>
  <c r="BU731" i="3"/>
  <c r="DO731" i="3"/>
  <c r="M731" i="3" l="1"/>
  <c r="J732" i="3" s="1"/>
  <c r="L731" i="3"/>
  <c r="X731" i="3"/>
  <c r="AL732" i="3" s="1"/>
  <c r="W731" i="3"/>
  <c r="AQ731" i="3" s="1"/>
  <c r="AS732" i="3" l="1"/>
  <c r="AR732" i="3"/>
  <c r="AP732" i="3"/>
  <c r="AV732" i="3" s="1"/>
  <c r="K731" i="3"/>
  <c r="N731" i="3" s="1"/>
  <c r="I732" i="3"/>
  <c r="AK732" i="3"/>
  <c r="DR732" i="3" s="1"/>
  <c r="F732" i="3"/>
  <c r="BQ732" i="3" s="1"/>
  <c r="AT731" i="3"/>
  <c r="AN731" i="3"/>
  <c r="AO732" i="3"/>
  <c r="P732" i="3"/>
  <c r="H731" i="3"/>
  <c r="E732" i="3"/>
  <c r="BY732" i="3"/>
  <c r="DS732" i="3"/>
  <c r="CU732" i="3"/>
  <c r="AM732" i="3" l="1"/>
  <c r="BX732" i="3"/>
  <c r="BZ732" i="3" s="1"/>
  <c r="CB732" i="3" s="1"/>
  <c r="CT732" i="3"/>
  <c r="CV732" i="3" s="1"/>
  <c r="CX732" i="3" s="1"/>
  <c r="DK732" i="3"/>
  <c r="AU732" i="3"/>
  <c r="S732" i="3"/>
  <c r="CM732" i="3"/>
  <c r="DT732" i="3"/>
  <c r="DQ732" i="3" s="1"/>
  <c r="DV732" i="3" s="1"/>
  <c r="BP732" i="3"/>
  <c r="CL732" i="3"/>
  <c r="DJ732" i="3"/>
  <c r="R732" i="3"/>
  <c r="O732" i="3"/>
  <c r="G732" i="3"/>
  <c r="DU732" i="3"/>
  <c r="CA732" i="3" l="1"/>
  <c r="CD732" i="3" s="1"/>
  <c r="CW732" i="3"/>
  <c r="CY732" i="3" s="1"/>
  <c r="T732" i="3"/>
  <c r="Q732" i="3" s="1"/>
  <c r="DX732" i="3"/>
  <c r="CZ732" i="3"/>
  <c r="DW732" i="3"/>
  <c r="CO732" i="3"/>
  <c r="CN732" i="3"/>
  <c r="BS732" i="3"/>
  <c r="BR732" i="3"/>
  <c r="BT732" i="3" s="1"/>
  <c r="DM732" i="3"/>
  <c r="DL732" i="3"/>
  <c r="U732" i="3"/>
  <c r="CC732" i="3" l="1"/>
  <c r="V732" i="3"/>
  <c r="DI732" i="3"/>
  <c r="DN732" i="3" s="1"/>
  <c r="CK732" i="3"/>
  <c r="CP732" i="3" s="1"/>
  <c r="BU732" i="3"/>
  <c r="BV732" i="3"/>
  <c r="W732" i="3" l="1"/>
  <c r="AR733" i="3" s="1"/>
  <c r="X732" i="3"/>
  <c r="AS733" i="3" s="1"/>
  <c r="AQ732" i="3"/>
  <c r="AT732" i="3" s="1"/>
  <c r="DO732" i="3"/>
  <c r="DP732" i="3"/>
  <c r="CR732" i="3"/>
  <c r="CQ732" i="3"/>
  <c r="AP733" i="3"/>
  <c r="AV733" i="3" s="1"/>
  <c r="AL733" i="3"/>
  <c r="AN732" i="3"/>
  <c r="AO733" i="3"/>
  <c r="AK733" i="3"/>
  <c r="M732" i="3" l="1"/>
  <c r="L732" i="3"/>
  <c r="CU733" i="3"/>
  <c r="BY733" i="3"/>
  <c r="DS733" i="3"/>
  <c r="F733" i="3"/>
  <c r="J733" i="3"/>
  <c r="CT733" i="3"/>
  <c r="BX733" i="3"/>
  <c r="DR733" i="3"/>
  <c r="AU733" i="3"/>
  <c r="AM733" i="3"/>
  <c r="K732" i="3" l="1"/>
  <c r="I733" i="3"/>
  <c r="E733" i="3"/>
  <c r="R733" i="3" s="1"/>
  <c r="O733" i="3"/>
  <c r="H732" i="3"/>
  <c r="N732" i="3"/>
  <c r="DU733" i="3"/>
  <c r="DT733" i="3"/>
  <c r="DQ733" i="3" s="1"/>
  <c r="BZ733" i="3"/>
  <c r="CB733" i="3" s="1"/>
  <c r="CA733" i="3"/>
  <c r="CV733" i="3"/>
  <c r="CX733" i="3" s="1"/>
  <c r="CW733" i="3"/>
  <c r="P733" i="3"/>
  <c r="DJ733" i="3"/>
  <c r="CL733" i="3"/>
  <c r="CM733" i="3"/>
  <c r="BQ733" i="3"/>
  <c r="DK733" i="3"/>
  <c r="S733" i="3"/>
  <c r="G733" i="3"/>
  <c r="BP733" i="3" l="1"/>
  <c r="DV733" i="3"/>
  <c r="CY733" i="3"/>
  <c r="CZ733" i="3"/>
  <c r="CO733" i="3"/>
  <c r="CN733" i="3"/>
  <c r="CC733" i="3"/>
  <c r="CD733" i="3"/>
  <c r="U733" i="3"/>
  <c r="T733" i="3"/>
  <c r="Q733" i="3" s="1"/>
  <c r="DL733" i="3"/>
  <c r="DM733" i="3"/>
  <c r="BR733" i="3"/>
  <c r="BT733" i="3" s="1"/>
  <c r="BS733" i="3"/>
  <c r="DX733" i="3" l="1"/>
  <c r="DW733" i="3"/>
  <c r="V733" i="3"/>
  <c r="DI733" i="3"/>
  <c r="DN733" i="3" s="1"/>
  <c r="BU733" i="3"/>
  <c r="BV733" i="3"/>
  <c r="CK733" i="3"/>
  <c r="CP733" i="3" s="1"/>
  <c r="X733" i="3" l="1"/>
  <c r="AL734" i="3" s="1"/>
  <c r="W733" i="3"/>
  <c r="AQ733" i="3" s="1"/>
  <c r="DO733" i="3"/>
  <c r="DP733" i="3"/>
  <c r="CQ733" i="3"/>
  <c r="CR733" i="3"/>
  <c r="M733" i="3" l="1"/>
  <c r="L733" i="3"/>
  <c r="I734" i="3" s="1"/>
  <c r="AS734" i="3"/>
  <c r="AR734" i="3"/>
  <c r="K733" i="3"/>
  <c r="N733" i="3" s="1"/>
  <c r="AO734" i="3"/>
  <c r="AU734" i="3" s="1"/>
  <c r="AP734" i="3"/>
  <c r="AV734" i="3" s="1"/>
  <c r="AN733" i="3"/>
  <c r="AT733" i="3"/>
  <c r="AK734" i="3"/>
  <c r="DR734" i="3" s="1"/>
  <c r="F734" i="3"/>
  <c r="J734" i="3"/>
  <c r="BY734" i="3"/>
  <c r="CU734" i="3"/>
  <c r="DS734" i="3"/>
  <c r="H733" i="3"/>
  <c r="E734" i="3" l="1"/>
  <c r="AM734" i="3"/>
  <c r="BX734" i="3"/>
  <c r="BZ734" i="3" s="1"/>
  <c r="CB734" i="3" s="1"/>
  <c r="CT734" i="3"/>
  <c r="CW734" i="3" s="1"/>
  <c r="CA734" i="3"/>
  <c r="CV734" i="3"/>
  <c r="CX734" i="3" s="1"/>
  <c r="DU734" i="3"/>
  <c r="DT734" i="3"/>
  <c r="DQ734" i="3" s="1"/>
  <c r="O734" i="3"/>
  <c r="G734" i="3"/>
  <c r="P734" i="3"/>
  <c r="BP734" i="3"/>
  <c r="CL734" i="3"/>
  <c r="DJ734" i="3"/>
  <c r="R734" i="3"/>
  <c r="DK734" i="3"/>
  <c r="CM734" i="3"/>
  <c r="BQ734" i="3"/>
  <c r="S734" i="3"/>
  <c r="CN734" i="3" l="1"/>
  <c r="CK734" i="3" s="1"/>
  <c r="DV734" i="3"/>
  <c r="DM734" i="3"/>
  <c r="BS734" i="3"/>
  <c r="CO734" i="3"/>
  <c r="CY734" i="3"/>
  <c r="CZ734" i="3"/>
  <c r="BR734" i="3"/>
  <c r="BT734" i="3" s="1"/>
  <c r="BV734" i="3" s="1"/>
  <c r="U734" i="3"/>
  <c r="T734" i="3"/>
  <c r="Q734" i="3" s="1"/>
  <c r="DL734" i="3"/>
  <c r="CC734" i="3"/>
  <c r="CD734" i="3"/>
  <c r="DW734" i="3" l="1"/>
  <c r="DX734" i="3"/>
  <c r="V734" i="3"/>
  <c r="DI734" i="3"/>
  <c r="DN734" i="3" s="1"/>
  <c r="CP734" i="3"/>
  <c r="CQ734" i="3" s="1"/>
  <c r="BU734" i="3"/>
  <c r="X734" i="3" l="1"/>
  <c r="AP735" i="3" s="1"/>
  <c r="W734" i="3"/>
  <c r="AQ734" i="3" s="1"/>
  <c r="DP734" i="3"/>
  <c r="DO734" i="3"/>
  <c r="L734" i="3" s="1"/>
  <c r="I735" i="3" s="1"/>
  <c r="CR734" i="3"/>
  <c r="M734" i="3" s="1"/>
  <c r="AS735" i="3" l="1"/>
  <c r="AR735" i="3"/>
  <c r="AL735" i="3"/>
  <c r="DS735" i="3" s="1"/>
  <c r="K734" i="3"/>
  <c r="N734" i="3" s="1"/>
  <c r="F735" i="3"/>
  <c r="BQ735" i="3" s="1"/>
  <c r="AN734" i="3"/>
  <c r="J735" i="3"/>
  <c r="P735" i="3" s="1"/>
  <c r="H734" i="3"/>
  <c r="AK735" i="3"/>
  <c r="CT735" i="3" s="1"/>
  <c r="AT734" i="3"/>
  <c r="AO735" i="3"/>
  <c r="AU735" i="3" s="1"/>
  <c r="E735" i="3"/>
  <c r="CL735" i="3" s="1"/>
  <c r="AV735" i="3"/>
  <c r="O735" i="3"/>
  <c r="G735" i="3" l="1"/>
  <c r="CM735" i="3"/>
  <c r="CN735" i="3" s="1"/>
  <c r="CK735" i="3" s="1"/>
  <c r="DK735" i="3"/>
  <c r="S735" i="3"/>
  <c r="BY735" i="3"/>
  <c r="CU735" i="3"/>
  <c r="CW735" i="3" s="1"/>
  <c r="DR735" i="3"/>
  <c r="DT735" i="3" s="1"/>
  <c r="DQ735" i="3" s="1"/>
  <c r="BX735" i="3"/>
  <c r="BZ735" i="3" s="1"/>
  <c r="CB735" i="3" s="1"/>
  <c r="BP735" i="3"/>
  <c r="BR735" i="3" s="1"/>
  <c r="BT735" i="3" s="1"/>
  <c r="AM735" i="3"/>
  <c r="R735" i="3"/>
  <c r="DJ735" i="3"/>
  <c r="DM735" i="3" s="1"/>
  <c r="CO735" i="3"/>
  <c r="CV735" i="3" l="1"/>
  <c r="CA735" i="3"/>
  <c r="T735" i="3"/>
  <c r="Q735" i="3" s="1"/>
  <c r="V735" i="3" s="1"/>
  <c r="DU735" i="3"/>
  <c r="BS735" i="3"/>
  <c r="BV735" i="3" s="1"/>
  <c r="DL735" i="3"/>
  <c r="DI735" i="3" s="1"/>
  <c r="DN735" i="3" s="1"/>
  <c r="U735" i="3"/>
  <c r="DV735" i="3"/>
  <c r="CX735" i="3"/>
  <c r="CZ735" i="3" s="1"/>
  <c r="CP735" i="3"/>
  <c r="CR735" i="3" s="1"/>
  <c r="CC735" i="3"/>
  <c r="CD735" i="3"/>
  <c r="BU735" i="3" l="1"/>
  <c r="DW735" i="3"/>
  <c r="DX735" i="3"/>
  <c r="X735" i="3"/>
  <c r="W735" i="3"/>
  <c r="DP735" i="3"/>
  <c r="M735" i="3" s="1"/>
  <c r="DO735" i="3"/>
  <c r="CQ735" i="3"/>
  <c r="CY735" i="3"/>
  <c r="AS736" i="3" l="1"/>
  <c r="AR736" i="3"/>
  <c r="L735" i="3"/>
  <c r="I736" i="3" s="1"/>
  <c r="AL736" i="3"/>
  <c r="DS736" i="3" s="1"/>
  <c r="O736" i="3"/>
  <c r="J736" i="3"/>
  <c r="P736" i="3" s="1"/>
  <c r="F736" i="3"/>
  <c r="DK736" i="3" s="1"/>
  <c r="H735" i="3" l="1"/>
  <c r="AQ735" i="3"/>
  <c r="AT735" i="3" s="1"/>
  <c r="K735" i="3"/>
  <c r="N735" i="3" s="1"/>
  <c r="AP736" i="3"/>
  <c r="AV736" i="3" s="1"/>
  <c r="BY736" i="3"/>
  <c r="CU736" i="3"/>
  <c r="AN735" i="3"/>
  <c r="E736" i="3"/>
  <c r="AO736" i="3"/>
  <c r="AK736" i="3"/>
  <c r="CT736" i="3" s="1"/>
  <c r="S736" i="3"/>
  <c r="CM736" i="3"/>
  <c r="BQ736" i="3"/>
  <c r="G736" i="3"/>
  <c r="AM736" i="3" l="1"/>
  <c r="CV736" i="3"/>
  <c r="CX736" i="3" s="1"/>
  <c r="BX736" i="3"/>
  <c r="BZ736" i="3" s="1"/>
  <c r="CB736" i="3" s="1"/>
  <c r="CL736" i="3"/>
  <c r="CO736" i="3" s="1"/>
  <c r="DJ736" i="3"/>
  <c r="BP736" i="3"/>
  <c r="BR736" i="3" s="1"/>
  <c r="BT736" i="3" s="1"/>
  <c r="AU736" i="3"/>
  <c r="CW736" i="3"/>
  <c r="R736" i="3"/>
  <c r="U736" i="3" s="1"/>
  <c r="DR736" i="3"/>
  <c r="DT736" i="3" s="1"/>
  <c r="DQ736" i="3" s="1"/>
  <c r="DV736" i="3" s="1"/>
  <c r="CA736" i="3" l="1"/>
  <c r="T736" i="3"/>
  <c r="Q736" i="3" s="1"/>
  <c r="BS736" i="3"/>
  <c r="CZ736" i="3"/>
  <c r="CN736" i="3"/>
  <c r="CK736" i="3" s="1"/>
  <c r="CP736" i="3" s="1"/>
  <c r="CR736" i="3" s="1"/>
  <c r="CD736" i="3"/>
  <c r="DU736" i="3"/>
  <c r="DX736" i="3" s="1"/>
  <c r="BV736" i="3"/>
  <c r="DL736" i="3"/>
  <c r="DI736" i="3" s="1"/>
  <c r="DN736" i="3" s="1"/>
  <c r="DM736" i="3"/>
  <c r="CY736" i="3"/>
  <c r="BU736" i="3"/>
  <c r="CC736" i="3"/>
  <c r="V736" i="3"/>
  <c r="DP736" i="3" l="1"/>
  <c r="CQ736" i="3"/>
  <c r="DW736" i="3"/>
  <c r="M736" i="3"/>
  <c r="DO736" i="3"/>
  <c r="X736" i="3"/>
  <c r="AP737" i="3" s="1"/>
  <c r="W736" i="3"/>
  <c r="AQ736" i="3" s="1"/>
  <c r="AS737" i="3" l="1"/>
  <c r="AR737" i="3"/>
  <c r="L736" i="3"/>
  <c r="I737" i="3" s="1"/>
  <c r="J737" i="3"/>
  <c r="P737" i="3" s="1"/>
  <c r="F737" i="3"/>
  <c r="DK737" i="3" s="1"/>
  <c r="AL737" i="3"/>
  <c r="DS737" i="3" s="1"/>
  <c r="AN736" i="3"/>
  <c r="AO737" i="3"/>
  <c r="AM737" i="3" s="1"/>
  <c r="AK737" i="3"/>
  <c r="DR737" i="3" s="1"/>
  <c r="AT736" i="3"/>
  <c r="AV737" i="3"/>
  <c r="K736" i="3" l="1"/>
  <c r="N736" i="3" s="1"/>
  <c r="E737" i="3"/>
  <c r="H736" i="3"/>
  <c r="O737" i="3"/>
  <c r="G737" i="3"/>
  <c r="BY737" i="3"/>
  <c r="CU737" i="3"/>
  <c r="CT737" i="3"/>
  <c r="AU737" i="3"/>
  <c r="BQ737" i="3"/>
  <c r="CM737" i="3"/>
  <c r="S737" i="3"/>
  <c r="BX737" i="3"/>
  <c r="R737" i="3"/>
  <c r="DU737" i="3"/>
  <c r="DT737" i="3"/>
  <c r="DQ737" i="3" s="1"/>
  <c r="CW737" i="3" l="1"/>
  <c r="CA737" i="3"/>
  <c r="CV737" i="3"/>
  <c r="CX737" i="3" s="1"/>
  <c r="CZ737" i="3" s="1"/>
  <c r="BP737" i="3"/>
  <c r="BR737" i="3" s="1"/>
  <c r="BT737" i="3" s="1"/>
  <c r="CL737" i="3"/>
  <c r="CO737" i="3" s="1"/>
  <c r="DJ737" i="3"/>
  <c r="BS737" i="3"/>
  <c r="T737" i="3"/>
  <c r="Q737" i="3" s="1"/>
  <c r="U737" i="3"/>
  <c r="BZ737" i="3"/>
  <c r="DV737" i="3"/>
  <c r="CB737" i="3" l="1"/>
  <c r="CD737" i="3" s="1"/>
  <c r="V737" i="3"/>
  <c r="CY737" i="3"/>
  <c r="BV737" i="3"/>
  <c r="BU737" i="3"/>
  <c r="DM737" i="3"/>
  <c r="DL737" i="3"/>
  <c r="DI737" i="3" s="1"/>
  <c r="DN737" i="3" s="1"/>
  <c r="DO737" i="3" s="1"/>
  <c r="CN737" i="3"/>
  <c r="CK737" i="3" s="1"/>
  <c r="CP737" i="3" s="1"/>
  <c r="CQ737" i="3" s="1"/>
  <c r="DW737" i="3"/>
  <c r="DX737" i="3"/>
  <c r="CC737" i="3" l="1"/>
  <c r="W737" i="3"/>
  <c r="X737" i="3"/>
  <c r="AS738" i="3" s="1"/>
  <c r="AR738" i="3"/>
  <c r="CR737" i="3"/>
  <c r="DP737" i="3"/>
  <c r="L737" i="3"/>
  <c r="E738" i="3" s="1"/>
  <c r="CL738" i="3" s="1"/>
  <c r="AO738" i="3" l="1"/>
  <c r="AQ737" i="3"/>
  <c r="AT737" i="3" s="1"/>
  <c r="I738" i="3"/>
  <c r="M737" i="3"/>
  <c r="K737" i="3" s="1"/>
  <c r="N737" i="3" s="1"/>
  <c r="AL738" i="3"/>
  <c r="BY738" i="3" s="1"/>
  <c r="AP738" i="3"/>
  <c r="AM738" i="3" s="1"/>
  <c r="DJ738" i="3"/>
  <c r="BP738" i="3"/>
  <c r="AK738" i="3"/>
  <c r="R738" i="3" s="1"/>
  <c r="AN737" i="3"/>
  <c r="AU738" i="3"/>
  <c r="H737" i="3" l="1"/>
  <c r="J738" i="3"/>
  <c r="F738" i="3"/>
  <c r="BQ738" i="3" s="1"/>
  <c r="BR738" i="3" s="1"/>
  <c r="BT738" i="3" s="1"/>
  <c r="AV738" i="3"/>
  <c r="CM738" i="3"/>
  <c r="CO738" i="3" s="1"/>
  <c r="O738" i="3"/>
  <c r="BS738" i="3"/>
  <c r="S738" i="3"/>
  <c r="U738" i="3" s="1"/>
  <c r="DS738" i="3"/>
  <c r="CU738" i="3"/>
  <c r="DR738" i="3"/>
  <c r="CT738" i="3"/>
  <c r="BX738" i="3"/>
  <c r="CA738" i="3" s="1"/>
  <c r="DK738" i="3" l="1"/>
  <c r="CN738" i="3"/>
  <c r="CK738" i="3" s="1"/>
  <c r="CP738" i="3" s="1"/>
  <c r="CQ738" i="3" s="1"/>
  <c r="T738" i="3"/>
  <c r="Q738" i="3" s="1"/>
  <c r="V738" i="3" s="1"/>
  <c r="P738" i="3"/>
  <c r="G738" i="3"/>
  <c r="CW738" i="3"/>
  <c r="DU738" i="3"/>
  <c r="BZ738" i="3"/>
  <c r="BU738" i="3"/>
  <c r="CV738" i="3"/>
  <c r="CX738" i="3" s="1"/>
  <c r="BV738" i="3"/>
  <c r="DT738" i="3"/>
  <c r="DQ738" i="3" s="1"/>
  <c r="DV738" i="3" s="1"/>
  <c r="CB738" i="3" l="1"/>
  <c r="CC738" i="3" s="1"/>
  <c r="CR738" i="3"/>
  <c r="CY738" i="3"/>
  <c r="DL738" i="3"/>
  <c r="DI738" i="3" s="1"/>
  <c r="DN738" i="3" s="1"/>
  <c r="DM738" i="3"/>
  <c r="X738" i="3"/>
  <c r="W738" i="3"/>
  <c r="CZ738" i="3"/>
  <c r="DW738" i="3"/>
  <c r="DX738" i="3"/>
  <c r="CD738" i="3" l="1"/>
  <c r="DP738" i="3"/>
  <c r="M738" i="3" s="1"/>
  <c r="F739" i="3" s="1"/>
  <c r="DO738" i="3"/>
  <c r="L738" i="3" s="1"/>
  <c r="H738" i="3" s="1"/>
  <c r="AS739" i="3"/>
  <c r="AQ738" i="3"/>
  <c r="AT738" i="3" s="1"/>
  <c r="AR739" i="3"/>
  <c r="AK739" i="3"/>
  <c r="AL739" i="3"/>
  <c r="CU739" i="3" s="1"/>
  <c r="AP739" i="3"/>
  <c r="AV739" i="3" s="1"/>
  <c r="AN738" i="3"/>
  <c r="AO739" i="3"/>
  <c r="J739" i="3" l="1"/>
  <c r="P739" i="3" s="1"/>
  <c r="CM739" i="3"/>
  <c r="DK739" i="3"/>
  <c r="BQ739" i="3"/>
  <c r="I739" i="3"/>
  <c r="E739" i="3"/>
  <c r="R739" i="3" s="1"/>
  <c r="K738" i="3"/>
  <c r="N738" i="3" s="1"/>
  <c r="DS739" i="3"/>
  <c r="AM739" i="3"/>
  <c r="S739" i="3"/>
  <c r="AU739" i="3"/>
  <c r="CT739" i="3"/>
  <c r="CV739" i="3" s="1"/>
  <c r="CX739" i="3" s="1"/>
  <c r="BX739" i="3"/>
  <c r="DR739" i="3"/>
  <c r="BY739" i="3"/>
  <c r="U739" i="3" l="1"/>
  <c r="DT739" i="3"/>
  <c r="DQ739" i="3" s="1"/>
  <c r="T739" i="3"/>
  <c r="Q739" i="3" s="1"/>
  <c r="V739" i="3" s="1"/>
  <c r="BP739" i="3"/>
  <c r="DJ739" i="3"/>
  <c r="CL739" i="3"/>
  <c r="O739" i="3"/>
  <c r="G739" i="3"/>
  <c r="DU739" i="3"/>
  <c r="CW739" i="3"/>
  <c r="CZ739" i="3" s="1"/>
  <c r="BZ739" i="3"/>
  <c r="CB739" i="3" s="1"/>
  <c r="CA739" i="3"/>
  <c r="DV739" i="3"/>
  <c r="CO739" i="3" l="1"/>
  <c r="CN739" i="3"/>
  <c r="CK739" i="3" s="1"/>
  <c r="CP739" i="3" s="1"/>
  <c r="CQ739" i="3" s="1"/>
  <c r="DM739" i="3"/>
  <c r="DL739" i="3"/>
  <c r="DI739" i="3" s="1"/>
  <c r="DN739" i="3" s="1"/>
  <c r="DP739" i="3" s="1"/>
  <c r="BR739" i="3"/>
  <c r="BT739" i="3" s="1"/>
  <c r="BS739" i="3"/>
  <c r="CY739" i="3"/>
  <c r="X739" i="3"/>
  <c r="W739" i="3"/>
  <c r="DW739" i="3"/>
  <c r="CD739" i="3"/>
  <c r="CC739" i="3"/>
  <c r="DX739" i="3"/>
  <c r="AQ739" i="3" s="1"/>
  <c r="CR739" i="3" l="1"/>
  <c r="DO739" i="3"/>
  <c r="BU739" i="3"/>
  <c r="BV739" i="3"/>
  <c r="M739" i="3" s="1"/>
  <c r="AR740" i="3"/>
  <c r="AS740" i="3"/>
  <c r="AO740" i="3"/>
  <c r="AU740" i="3" s="1"/>
  <c r="AT739" i="3"/>
  <c r="AL740" i="3"/>
  <c r="CU740" i="3" s="1"/>
  <c r="AK740" i="3"/>
  <c r="BX740" i="3" s="1"/>
  <c r="AP740" i="3"/>
  <c r="AN739" i="3"/>
  <c r="L739" i="3" l="1"/>
  <c r="I740" i="3" s="1"/>
  <c r="O740" i="3" s="1"/>
  <c r="E740" i="3"/>
  <c r="CL740" i="3" s="1"/>
  <c r="AM740" i="3"/>
  <c r="K739" i="3"/>
  <c r="N739" i="3" s="1"/>
  <c r="H739" i="3"/>
  <c r="J740" i="3"/>
  <c r="P740" i="3" s="1"/>
  <c r="F740" i="3"/>
  <c r="CM740" i="3" s="1"/>
  <c r="BY740" i="3"/>
  <c r="BZ740" i="3" s="1"/>
  <c r="CB740" i="3" s="1"/>
  <c r="DS740" i="3"/>
  <c r="DR740" i="3"/>
  <c r="DU740" i="3" s="1"/>
  <c r="CT740" i="3"/>
  <c r="CW740" i="3" s="1"/>
  <c r="AV740" i="3"/>
  <c r="BP740" i="3" l="1"/>
  <c r="DJ740" i="3"/>
  <c r="G740" i="3"/>
  <c r="R740" i="3"/>
  <c r="S740" i="3"/>
  <c r="DK740" i="3"/>
  <c r="DL740" i="3" s="1"/>
  <c r="CA740" i="3"/>
  <c r="CD740" i="3" s="1"/>
  <c r="BQ740" i="3"/>
  <c r="BR740" i="3" s="1"/>
  <c r="BT740" i="3" s="1"/>
  <c r="CV740" i="3"/>
  <c r="CX740" i="3" s="1"/>
  <c r="CY740" i="3" s="1"/>
  <c r="DT740" i="3"/>
  <c r="DQ740" i="3" s="1"/>
  <c r="DV740" i="3" s="1"/>
  <c r="CO740" i="3"/>
  <c r="CN740" i="3"/>
  <c r="U740" i="3" l="1"/>
  <c r="T740" i="3"/>
  <c r="Q740" i="3" s="1"/>
  <c r="V740" i="3" s="1"/>
  <c r="DM740" i="3"/>
  <c r="BS740" i="3"/>
  <c r="BV740" i="3" s="1"/>
  <c r="CZ740" i="3"/>
  <c r="CC740" i="3"/>
  <c r="DW740" i="3"/>
  <c r="DX740" i="3"/>
  <c r="DI740" i="3"/>
  <c r="DN740" i="3" s="1"/>
  <c r="CK740" i="3"/>
  <c r="CP740" i="3" s="1"/>
  <c r="BU740" i="3" l="1"/>
  <c r="X740" i="3"/>
  <c r="AL741" i="3" s="1"/>
  <c r="W740" i="3"/>
  <c r="AQ740" i="3" s="1"/>
  <c r="DO740" i="3"/>
  <c r="DP740" i="3"/>
  <c r="CQ740" i="3"/>
  <c r="L740" i="3" s="1"/>
  <c r="I741" i="3" s="1"/>
  <c r="CR740" i="3"/>
  <c r="M740" i="3" l="1"/>
  <c r="F741" i="3" s="1"/>
  <c r="AS741" i="3"/>
  <c r="AR741" i="3"/>
  <c r="AP741" i="3"/>
  <c r="AV741" i="3" s="1"/>
  <c r="AN740" i="3"/>
  <c r="AT740" i="3"/>
  <c r="AO741" i="3"/>
  <c r="AK741" i="3"/>
  <c r="E741" i="3"/>
  <c r="CU741" i="3"/>
  <c r="DS741" i="3"/>
  <c r="BY741" i="3"/>
  <c r="K740" i="3" l="1"/>
  <c r="N740" i="3" s="1"/>
  <c r="J741" i="3"/>
  <c r="H740" i="3"/>
  <c r="CT741" i="3"/>
  <c r="CV741" i="3" s="1"/>
  <c r="CX741" i="3" s="1"/>
  <c r="DR741" i="3"/>
  <c r="DU741" i="3" s="1"/>
  <c r="BX741" i="3"/>
  <c r="CA741" i="3" s="1"/>
  <c r="AU741" i="3"/>
  <c r="AM741" i="3"/>
  <c r="DJ741" i="3"/>
  <c r="CL741" i="3"/>
  <c r="BP741" i="3"/>
  <c r="R741" i="3"/>
  <c r="P741" i="3"/>
  <c r="O741" i="3"/>
  <c r="G741" i="3"/>
  <c r="DK741" i="3"/>
  <c r="BQ741" i="3"/>
  <c r="CM741" i="3"/>
  <c r="S741" i="3"/>
  <c r="CW741" i="3" l="1"/>
  <c r="CZ741" i="3" s="1"/>
  <c r="DT741" i="3"/>
  <c r="DQ741" i="3" s="1"/>
  <c r="DV741" i="3" s="1"/>
  <c r="BZ741" i="3"/>
  <c r="BS741" i="3"/>
  <c r="BR741" i="3"/>
  <c r="BT741" i="3" s="1"/>
  <c r="DM741" i="3"/>
  <c r="DL741" i="3"/>
  <c r="CN741" i="3"/>
  <c r="CO741" i="3"/>
  <c r="U741" i="3"/>
  <c r="T741" i="3"/>
  <c r="Q741" i="3" s="1"/>
  <c r="CB741" i="3" l="1"/>
  <c r="CC741" i="3" s="1"/>
  <c r="CY741" i="3"/>
  <c r="DW741" i="3"/>
  <c r="DX741" i="3"/>
  <c r="CD741" i="3"/>
  <c r="V741" i="3"/>
  <c r="DI741" i="3"/>
  <c r="DN741" i="3" s="1"/>
  <c r="CK741" i="3"/>
  <c r="CP741" i="3" s="1"/>
  <c r="BU741" i="3"/>
  <c r="BV741" i="3"/>
  <c r="X741" i="3" l="1"/>
  <c r="AP742" i="3" s="1"/>
  <c r="W741" i="3"/>
  <c r="AQ741" i="3" s="1"/>
  <c r="DP741" i="3"/>
  <c r="DO741" i="3"/>
  <c r="CQ741" i="3"/>
  <c r="CR741" i="3"/>
  <c r="M741" i="3" s="1"/>
  <c r="AS742" i="3" l="1"/>
  <c r="AR742" i="3"/>
  <c r="L741" i="3"/>
  <c r="H741" i="3" s="1"/>
  <c r="AT741" i="3"/>
  <c r="AL742" i="3"/>
  <c r="CU742" i="3" s="1"/>
  <c r="AN741" i="3"/>
  <c r="AO742" i="3"/>
  <c r="AM742" i="3" s="1"/>
  <c r="AK742" i="3"/>
  <c r="DR742" i="3" s="1"/>
  <c r="F742" i="3"/>
  <c r="J742" i="3"/>
  <c r="AV742" i="3"/>
  <c r="E742" i="3" l="1"/>
  <c r="BP742" i="3" s="1"/>
  <c r="BY742" i="3"/>
  <c r="DS742" i="3"/>
  <c r="DU742" i="3" s="1"/>
  <c r="K741" i="3"/>
  <c r="N741" i="3" s="1"/>
  <c r="I742" i="3"/>
  <c r="O742" i="3" s="1"/>
  <c r="AU742" i="3"/>
  <c r="BX742" i="3"/>
  <c r="BZ742" i="3" s="1"/>
  <c r="CB742" i="3" s="1"/>
  <c r="CT742" i="3"/>
  <c r="CV742" i="3" s="1"/>
  <c r="CX742" i="3" s="1"/>
  <c r="DJ742" i="3"/>
  <c r="R742" i="3"/>
  <c r="P742" i="3"/>
  <c r="CM742" i="3"/>
  <c r="BQ742" i="3"/>
  <c r="DK742" i="3"/>
  <c r="S742" i="3"/>
  <c r="CL742" i="3" l="1"/>
  <c r="G742" i="3"/>
  <c r="DT742" i="3"/>
  <c r="DQ742" i="3" s="1"/>
  <c r="DV742" i="3" s="1"/>
  <c r="DW742" i="3" s="1"/>
  <c r="CW742" i="3"/>
  <c r="CY742" i="3" s="1"/>
  <c r="CA742" i="3"/>
  <c r="CC742" i="3" s="1"/>
  <c r="T742" i="3"/>
  <c r="Q742" i="3" s="1"/>
  <c r="U742" i="3"/>
  <c r="BS742" i="3"/>
  <c r="BR742" i="3"/>
  <c r="BT742" i="3" s="1"/>
  <c r="CO742" i="3"/>
  <c r="CN742" i="3"/>
  <c r="DM742" i="3"/>
  <c r="DL742" i="3"/>
  <c r="CZ742" i="3"/>
  <c r="CD742" i="3" l="1"/>
  <c r="DX742" i="3"/>
  <c r="V742" i="3"/>
  <c r="DI742" i="3"/>
  <c r="DN742" i="3" s="1"/>
  <c r="BV742" i="3"/>
  <c r="BU742" i="3"/>
  <c r="CK742" i="3"/>
  <c r="CP742" i="3" s="1"/>
  <c r="W742" i="3" l="1"/>
  <c r="AR743" i="3" s="1"/>
  <c r="X742" i="3"/>
  <c r="AL743" i="3" s="1"/>
  <c r="DP742" i="3"/>
  <c r="DO742" i="3"/>
  <c r="CQ742" i="3"/>
  <c r="CR742" i="3"/>
  <c r="AK743" i="3"/>
  <c r="M742" i="3" l="1"/>
  <c r="J743" i="3" s="1"/>
  <c r="AS743" i="3"/>
  <c r="AO743" i="3"/>
  <c r="AU743" i="3" s="1"/>
  <c r="AQ742" i="3"/>
  <c r="AT742" i="3" s="1"/>
  <c r="L742" i="3"/>
  <c r="I743" i="3" s="1"/>
  <c r="AN742" i="3"/>
  <c r="AP743" i="3"/>
  <c r="AV743" i="3" s="1"/>
  <c r="BY743" i="3"/>
  <c r="CU743" i="3"/>
  <c r="DS743" i="3"/>
  <c r="DR743" i="3"/>
  <c r="CT743" i="3"/>
  <c r="BX743" i="3"/>
  <c r="F743" i="3" l="1"/>
  <c r="K742" i="3"/>
  <c r="N742" i="3" s="1"/>
  <c r="E743" i="3"/>
  <c r="BP743" i="3" s="1"/>
  <c r="H742" i="3"/>
  <c r="AM743" i="3"/>
  <c r="BQ743" i="3"/>
  <c r="CM743" i="3"/>
  <c r="DK743" i="3"/>
  <c r="S743" i="3"/>
  <c r="P743" i="3"/>
  <c r="CV743" i="3"/>
  <c r="CX743" i="3" s="1"/>
  <c r="CW743" i="3"/>
  <c r="BZ743" i="3"/>
  <c r="CB743" i="3" s="1"/>
  <c r="CA743" i="3"/>
  <c r="O743" i="3"/>
  <c r="G743" i="3"/>
  <c r="DT743" i="3"/>
  <c r="DQ743" i="3" s="1"/>
  <c r="DU743" i="3"/>
  <c r="CL743" i="3" l="1"/>
  <c r="CN743" i="3" s="1"/>
  <c r="R743" i="3"/>
  <c r="DJ743" i="3"/>
  <c r="DV743" i="3"/>
  <c r="CZ743" i="3"/>
  <c r="CY743" i="3"/>
  <c r="DM743" i="3"/>
  <c r="DL743" i="3"/>
  <c r="BR743" i="3"/>
  <c r="BT743" i="3" s="1"/>
  <c r="BS743" i="3"/>
  <c r="CC743" i="3"/>
  <c r="CD743" i="3"/>
  <c r="U743" i="3"/>
  <c r="T743" i="3"/>
  <c r="Q743" i="3" s="1"/>
  <c r="CO743" i="3" l="1"/>
  <c r="DX743" i="3"/>
  <c r="DW743" i="3"/>
  <c r="V743" i="3"/>
  <c r="DI743" i="3"/>
  <c r="DN743" i="3" s="1"/>
  <c r="BU743" i="3"/>
  <c r="BV743" i="3"/>
  <c r="CK743" i="3"/>
  <c r="CP743" i="3" s="1"/>
  <c r="X743" i="3" l="1"/>
  <c r="AL744" i="3" s="1"/>
  <c r="W743" i="3"/>
  <c r="AR744" i="3" s="1"/>
  <c r="DP743" i="3"/>
  <c r="DO743" i="3"/>
  <c r="CQ743" i="3"/>
  <c r="CR743" i="3"/>
  <c r="M743" i="3" s="1"/>
  <c r="AS744" i="3" l="1"/>
  <c r="AQ743" i="3"/>
  <c r="AT743" i="3" s="1"/>
  <c r="AP744" i="3"/>
  <c r="AV744" i="3" s="1"/>
  <c r="L743" i="3"/>
  <c r="H743" i="3" s="1"/>
  <c r="AO744" i="3"/>
  <c r="AU744" i="3" s="1"/>
  <c r="AK744" i="3"/>
  <c r="DR744" i="3" s="1"/>
  <c r="AN743" i="3"/>
  <c r="BY744" i="3"/>
  <c r="CU744" i="3"/>
  <c r="DS744" i="3"/>
  <c r="J744" i="3"/>
  <c r="F744" i="3"/>
  <c r="BX744" i="3" l="1"/>
  <c r="BZ744" i="3" s="1"/>
  <c r="CB744" i="3" s="1"/>
  <c r="AM744" i="3"/>
  <c r="CT744" i="3"/>
  <c r="CV744" i="3" s="1"/>
  <c r="CX744" i="3" s="1"/>
  <c r="K743" i="3"/>
  <c r="N743" i="3" s="1"/>
  <c r="I744" i="3"/>
  <c r="E744" i="3"/>
  <c r="BP744" i="3" s="1"/>
  <c r="CW744" i="3"/>
  <c r="DT744" i="3"/>
  <c r="DQ744" i="3" s="1"/>
  <c r="DK744" i="3"/>
  <c r="CM744" i="3"/>
  <c r="BQ744" i="3"/>
  <c r="S744" i="3"/>
  <c r="DU744" i="3"/>
  <c r="O744" i="3"/>
  <c r="G744" i="3"/>
  <c r="P744" i="3"/>
  <c r="CA744" i="3" l="1"/>
  <c r="CC744" i="3" s="1"/>
  <c r="CL744" i="3"/>
  <c r="CO744" i="3" s="1"/>
  <c r="DJ744" i="3"/>
  <c r="DL744" i="3" s="1"/>
  <c r="R744" i="3"/>
  <c r="T744" i="3" s="1"/>
  <c r="Q744" i="3" s="1"/>
  <c r="DV744" i="3"/>
  <c r="BS744" i="3"/>
  <c r="BR744" i="3"/>
  <c r="BT744" i="3" s="1"/>
  <c r="CY744" i="3"/>
  <c r="CZ744" i="3"/>
  <c r="U744" i="3" l="1"/>
  <c r="DM744" i="3"/>
  <c r="CD744" i="3"/>
  <c r="CN744" i="3"/>
  <c r="CK744" i="3" s="1"/>
  <c r="CP744" i="3" s="1"/>
  <c r="V744" i="3"/>
  <c r="DX744" i="3"/>
  <c r="DW744" i="3"/>
  <c r="DI744" i="3"/>
  <c r="DN744" i="3" s="1"/>
  <c r="BV744" i="3"/>
  <c r="BU744" i="3"/>
  <c r="X744" i="3" l="1"/>
  <c r="AS745" i="3" s="1"/>
  <c r="W744" i="3"/>
  <c r="AR745" i="3" s="1"/>
  <c r="AQ744" i="3"/>
  <c r="AT744" i="3" s="1"/>
  <c r="DP744" i="3"/>
  <c r="DO744" i="3"/>
  <c r="CQ744" i="3"/>
  <c r="CR744" i="3"/>
  <c r="M744" i="3" s="1"/>
  <c r="AN744" i="3"/>
  <c r="AP745" i="3"/>
  <c r="AL745" i="3"/>
  <c r="L744" i="3" l="1"/>
  <c r="H744" i="3" s="1"/>
  <c r="AK745" i="3"/>
  <c r="DR745" i="3" s="1"/>
  <c r="AO745" i="3"/>
  <c r="AM745" i="3" s="1"/>
  <c r="AV745" i="3"/>
  <c r="DS745" i="3"/>
  <c r="BY745" i="3"/>
  <c r="CU745" i="3"/>
  <c r="AU745" i="3"/>
  <c r="J745" i="3"/>
  <c r="F745" i="3"/>
  <c r="E745" i="3" l="1"/>
  <c r="CL745" i="3" s="1"/>
  <c r="CT745" i="3"/>
  <c r="CW745" i="3" s="1"/>
  <c r="K744" i="3"/>
  <c r="N744" i="3" s="1"/>
  <c r="I745" i="3"/>
  <c r="O745" i="3" s="1"/>
  <c r="BX745" i="3"/>
  <c r="BZ745" i="3" s="1"/>
  <c r="CB745" i="3" s="1"/>
  <c r="CM745" i="3"/>
  <c r="BQ745" i="3"/>
  <c r="DK745" i="3"/>
  <c r="S745" i="3"/>
  <c r="P745" i="3"/>
  <c r="CV745" i="3"/>
  <c r="CX745" i="3" s="1"/>
  <c r="DU745" i="3"/>
  <c r="DT745" i="3"/>
  <c r="DQ745" i="3" s="1"/>
  <c r="G745" i="3" l="1"/>
  <c r="BP745" i="3"/>
  <c r="DJ745" i="3"/>
  <c r="R745" i="3"/>
  <c r="T745" i="3" s="1"/>
  <c r="Q745" i="3" s="1"/>
  <c r="CA745" i="3"/>
  <c r="CC745" i="3" s="1"/>
  <c r="DV745" i="3"/>
  <c r="CY745" i="3"/>
  <c r="CZ745" i="3"/>
  <c r="CN745" i="3"/>
  <c r="CO745" i="3"/>
  <c r="BR745" i="3"/>
  <c r="BT745" i="3" s="1"/>
  <c r="BS745" i="3"/>
  <c r="DL745" i="3"/>
  <c r="DM745" i="3"/>
  <c r="U745" i="3" l="1"/>
  <c r="CD745" i="3"/>
  <c r="DW745" i="3"/>
  <c r="DX745" i="3"/>
  <c r="V745" i="3"/>
  <c r="DI745" i="3"/>
  <c r="DN745" i="3" s="1"/>
  <c r="BV745" i="3"/>
  <c r="BU745" i="3"/>
  <c r="CK745" i="3"/>
  <c r="CP745" i="3" s="1"/>
  <c r="W745" i="3" l="1"/>
  <c r="AR746" i="3" s="1"/>
  <c r="X745" i="3"/>
  <c r="AL746" i="3" s="1"/>
  <c r="DO745" i="3"/>
  <c r="DP745" i="3"/>
  <c r="CQ745" i="3"/>
  <c r="CR745" i="3"/>
  <c r="AS746" i="3" l="1"/>
  <c r="AQ745" i="3"/>
  <c r="AT745" i="3" s="1"/>
  <c r="M745" i="3"/>
  <c r="L745" i="3"/>
  <c r="E746" i="3" s="1"/>
  <c r="AK746" i="3"/>
  <c r="DR746" i="3" s="1"/>
  <c r="AO746" i="3"/>
  <c r="AU746" i="3" s="1"/>
  <c r="AN745" i="3"/>
  <c r="AP746" i="3"/>
  <c r="DS746" i="3"/>
  <c r="BY746" i="3"/>
  <c r="CU746" i="3"/>
  <c r="J746" i="3"/>
  <c r="F746" i="3"/>
  <c r="AM746" i="3" l="1"/>
  <c r="CT746" i="3"/>
  <c r="CW746" i="3" s="1"/>
  <c r="BX746" i="3"/>
  <c r="H745" i="3"/>
  <c r="K745" i="3"/>
  <c r="N745" i="3" s="1"/>
  <c r="I746" i="3"/>
  <c r="O746" i="3" s="1"/>
  <c r="AV746" i="3"/>
  <c r="P746" i="3"/>
  <c r="DK746" i="3"/>
  <c r="CM746" i="3"/>
  <c r="BQ746" i="3"/>
  <c r="S746" i="3"/>
  <c r="BZ746" i="3"/>
  <c r="CB746" i="3" s="1"/>
  <c r="CA746" i="3"/>
  <c r="DU746" i="3"/>
  <c r="DT746" i="3"/>
  <c r="DQ746" i="3" s="1"/>
  <c r="BP746" i="3"/>
  <c r="DJ746" i="3"/>
  <c r="CL746" i="3"/>
  <c r="R746" i="3"/>
  <c r="CV746" i="3" l="1"/>
  <c r="CX746" i="3" s="1"/>
  <c r="G746" i="3"/>
  <c r="DV746" i="3"/>
  <c r="CC746" i="3"/>
  <c r="CD746" i="3"/>
  <c r="CY746" i="3"/>
  <c r="CZ746" i="3"/>
  <c r="T746" i="3"/>
  <c r="Q746" i="3" s="1"/>
  <c r="U746" i="3"/>
  <c r="DM746" i="3"/>
  <c r="DL746" i="3"/>
  <c r="CO746" i="3"/>
  <c r="CN746" i="3"/>
  <c r="BS746" i="3"/>
  <c r="BR746" i="3"/>
  <c r="BT746" i="3" s="1"/>
  <c r="DW746" i="3" l="1"/>
  <c r="DX746" i="3"/>
  <c r="V746" i="3"/>
  <c r="DI746" i="3"/>
  <c r="DN746" i="3" s="1"/>
  <c r="BU746" i="3"/>
  <c r="BV746" i="3"/>
  <c r="CK746" i="3"/>
  <c r="CP746" i="3" s="1"/>
  <c r="W746" i="3" l="1"/>
  <c r="AR747" i="3" s="1"/>
  <c r="X746" i="3"/>
  <c r="AS747" i="3" s="1"/>
  <c r="DO746" i="3"/>
  <c r="DP746" i="3"/>
  <c r="CQ746" i="3"/>
  <c r="CR746" i="3"/>
  <c r="AK747" i="3"/>
  <c r="M746" i="3" l="1"/>
  <c r="H746" i="3" s="1"/>
  <c r="L746" i="3"/>
  <c r="I747" i="3" s="1"/>
  <c r="AQ746" i="3"/>
  <c r="AT746" i="3" s="1"/>
  <c r="AO747" i="3"/>
  <c r="AU747" i="3" s="1"/>
  <c r="AN746" i="3"/>
  <c r="AL747" i="3"/>
  <c r="DS747" i="3" s="1"/>
  <c r="AP747" i="3"/>
  <c r="AM747" i="3" s="1"/>
  <c r="CT747" i="3"/>
  <c r="BX747" i="3"/>
  <c r="DR747" i="3"/>
  <c r="E747" i="3"/>
  <c r="J747" i="3" l="1"/>
  <c r="F747" i="3"/>
  <c r="BQ747" i="3" s="1"/>
  <c r="K746" i="3"/>
  <c r="N746" i="3" s="1"/>
  <c r="CU747" i="3"/>
  <c r="CV747" i="3" s="1"/>
  <c r="CX747" i="3" s="1"/>
  <c r="AV747" i="3"/>
  <c r="BY747" i="3"/>
  <c r="CA747" i="3" s="1"/>
  <c r="DJ747" i="3"/>
  <c r="BP747" i="3"/>
  <c r="CL747" i="3"/>
  <c r="R747" i="3"/>
  <c r="DU747" i="3"/>
  <c r="DT747" i="3"/>
  <c r="DQ747" i="3" s="1"/>
  <c r="P747" i="3"/>
  <c r="O747" i="3"/>
  <c r="G747" i="3"/>
  <c r="DK747" i="3"/>
  <c r="CM747" i="3"/>
  <c r="S747" i="3"/>
  <c r="CW747" i="3" l="1"/>
  <c r="BZ747" i="3"/>
  <c r="DV747" i="3"/>
  <c r="DX747" i="3" s="1"/>
  <c r="T747" i="3"/>
  <c r="Q747" i="3" s="1"/>
  <c r="CN747" i="3"/>
  <c r="CO747" i="3"/>
  <c r="CZ747" i="3"/>
  <c r="CY747" i="3"/>
  <c r="BR747" i="3"/>
  <c r="BT747" i="3" s="1"/>
  <c r="BS747" i="3"/>
  <c r="U747" i="3"/>
  <c r="DL747" i="3"/>
  <c r="DM747" i="3"/>
  <c r="CB747" i="3" l="1"/>
  <c r="CD747" i="3" s="1"/>
  <c r="DW747" i="3"/>
  <c r="CC747" i="3"/>
  <c r="V747" i="3"/>
  <c r="DI747" i="3"/>
  <c r="DN747" i="3" s="1"/>
  <c r="BV747" i="3"/>
  <c r="BU747" i="3"/>
  <c r="CK747" i="3"/>
  <c r="CP747" i="3" s="1"/>
  <c r="X747" i="3" l="1"/>
  <c r="W747" i="3"/>
  <c r="DP747" i="3"/>
  <c r="DO747" i="3"/>
  <c r="CQ747" i="3"/>
  <c r="CR747" i="3"/>
  <c r="M747" i="3" s="1"/>
  <c r="AP748" i="3" l="1"/>
  <c r="AV748" i="3" s="1"/>
  <c r="AS748" i="3"/>
  <c r="AL748" i="3"/>
  <c r="BY748" i="3" s="1"/>
  <c r="AQ747" i="3"/>
  <c r="AT747" i="3" s="1"/>
  <c r="AR748" i="3"/>
  <c r="L747" i="3"/>
  <c r="H747" i="3" s="1"/>
  <c r="AN747" i="3"/>
  <c r="DS748" i="3"/>
  <c r="AO748" i="3"/>
  <c r="AU748" i="3" s="1"/>
  <c r="AK748" i="3"/>
  <c r="DR748" i="3" s="1"/>
  <c r="J748" i="3"/>
  <c r="F748" i="3"/>
  <c r="E748" i="3" l="1"/>
  <c r="CL748" i="3" s="1"/>
  <c r="CU748" i="3"/>
  <c r="DT748" i="3"/>
  <c r="DQ748" i="3" s="1"/>
  <c r="DV748" i="3" s="1"/>
  <c r="K747" i="3"/>
  <c r="N747" i="3" s="1"/>
  <c r="I748" i="3"/>
  <c r="G748" i="3" s="1"/>
  <c r="CT748" i="3"/>
  <c r="CW748" i="3" s="1"/>
  <c r="BX748" i="3"/>
  <c r="BZ748" i="3" s="1"/>
  <c r="CB748" i="3" s="1"/>
  <c r="AM748" i="3"/>
  <c r="DK748" i="3"/>
  <c r="BQ748" i="3"/>
  <c r="CM748" i="3"/>
  <c r="S748" i="3"/>
  <c r="P748" i="3"/>
  <c r="DU748" i="3"/>
  <c r="DJ748" i="3" l="1"/>
  <c r="R748" i="3"/>
  <c r="U748" i="3" s="1"/>
  <c r="BP748" i="3"/>
  <c r="BR748" i="3" s="1"/>
  <c r="BT748" i="3" s="1"/>
  <c r="O748" i="3"/>
  <c r="CV748" i="3"/>
  <c r="CX748" i="3" s="1"/>
  <c r="CY748" i="3" s="1"/>
  <c r="CA748" i="3"/>
  <c r="CC748" i="3" s="1"/>
  <c r="T748" i="3"/>
  <c r="Q748" i="3" s="1"/>
  <c r="DW748" i="3"/>
  <c r="DX748" i="3"/>
  <c r="BS748" i="3"/>
  <c r="CO748" i="3"/>
  <c r="CN748" i="3"/>
  <c r="DL748" i="3"/>
  <c r="DM748" i="3"/>
  <c r="CD748" i="3" l="1"/>
  <c r="CZ748" i="3"/>
  <c r="V748" i="3"/>
  <c r="DI748" i="3"/>
  <c r="DN748" i="3" s="1"/>
  <c r="CK748" i="3"/>
  <c r="CP748" i="3" s="1"/>
  <c r="BV748" i="3"/>
  <c r="BU748" i="3"/>
  <c r="X748" i="3" l="1"/>
  <c r="AL749" i="3" s="1"/>
  <c r="W748" i="3"/>
  <c r="DP748" i="3"/>
  <c r="DO748" i="3"/>
  <c r="CQ748" i="3"/>
  <c r="CR748" i="3"/>
  <c r="AP749" i="3"/>
  <c r="M748" i="3" l="1"/>
  <c r="J749" i="3" s="1"/>
  <c r="L748" i="3"/>
  <c r="I749" i="3" s="1"/>
  <c r="AS749" i="3"/>
  <c r="AQ748" i="3"/>
  <c r="AR749" i="3"/>
  <c r="AN748" i="3"/>
  <c r="AT748" i="3"/>
  <c r="AO749" i="3"/>
  <c r="AM749" i="3" s="1"/>
  <c r="AK749" i="3"/>
  <c r="DR749" i="3" s="1"/>
  <c r="CU749" i="3"/>
  <c r="BY749" i="3"/>
  <c r="DS749" i="3"/>
  <c r="AV749" i="3"/>
  <c r="H748" i="3" l="1"/>
  <c r="F749" i="3"/>
  <c r="CM749" i="3" s="1"/>
  <c r="K748" i="3"/>
  <c r="N748" i="3" s="1"/>
  <c r="E749" i="3"/>
  <c r="CL749" i="3" s="1"/>
  <c r="AU749" i="3"/>
  <c r="CT749" i="3"/>
  <c r="CV749" i="3" s="1"/>
  <c r="CX749" i="3" s="1"/>
  <c r="BX749" i="3"/>
  <c r="BZ749" i="3" s="1"/>
  <c r="CB749" i="3" s="1"/>
  <c r="P749" i="3"/>
  <c r="O749" i="3"/>
  <c r="G749" i="3"/>
  <c r="DU749" i="3"/>
  <c r="DT749" i="3"/>
  <c r="DQ749" i="3" s="1"/>
  <c r="S749" i="3" l="1"/>
  <c r="BP749" i="3"/>
  <c r="DJ749" i="3"/>
  <c r="BQ749" i="3"/>
  <c r="BR749" i="3" s="1"/>
  <c r="BT749" i="3" s="1"/>
  <c r="DK749" i="3"/>
  <c r="DL749" i="3" s="1"/>
  <c r="R749" i="3"/>
  <c r="U749" i="3" s="1"/>
  <c r="CA749" i="3"/>
  <c r="CD749" i="3" s="1"/>
  <c r="CW749" i="3"/>
  <c r="CY749" i="3" s="1"/>
  <c r="DV749" i="3"/>
  <c r="CO749" i="3"/>
  <c r="CN749" i="3"/>
  <c r="T749" i="3" l="1"/>
  <c r="Q749" i="3" s="1"/>
  <c r="DM749" i="3"/>
  <c r="BS749" i="3"/>
  <c r="BV749" i="3" s="1"/>
  <c r="CC749" i="3"/>
  <c r="CZ749" i="3"/>
  <c r="DX749" i="3"/>
  <c r="DW749" i="3"/>
  <c r="V749" i="3"/>
  <c r="DI749" i="3"/>
  <c r="DN749" i="3" s="1"/>
  <c r="CK749" i="3"/>
  <c r="CP749" i="3" s="1"/>
  <c r="BU749" i="3" l="1"/>
  <c r="X749" i="3"/>
  <c r="AL750" i="3" s="1"/>
  <c r="W749" i="3"/>
  <c r="AQ749" i="3" s="1"/>
  <c r="DO749" i="3"/>
  <c r="DP749" i="3"/>
  <c r="CQ749" i="3"/>
  <c r="CR749" i="3"/>
  <c r="L749" i="3" l="1"/>
  <c r="I750" i="3" s="1"/>
  <c r="AS750" i="3"/>
  <c r="AR750" i="3"/>
  <c r="M749" i="3"/>
  <c r="AO750" i="3"/>
  <c r="AU750" i="3" s="1"/>
  <c r="AP750" i="3"/>
  <c r="AV750" i="3" s="1"/>
  <c r="AN749" i="3"/>
  <c r="AT749" i="3"/>
  <c r="AK750" i="3"/>
  <c r="CT750" i="3" s="1"/>
  <c r="CU750" i="3"/>
  <c r="BY750" i="3"/>
  <c r="DS750" i="3"/>
  <c r="E750" i="3" l="1"/>
  <c r="DJ750" i="3" s="1"/>
  <c r="K749" i="3"/>
  <c r="N749" i="3" s="1"/>
  <c r="H749" i="3"/>
  <c r="F750" i="3"/>
  <c r="S750" i="3" s="1"/>
  <c r="J750" i="3"/>
  <c r="G750" i="3" s="1"/>
  <c r="AM750" i="3"/>
  <c r="DR750" i="3"/>
  <c r="DU750" i="3" s="1"/>
  <c r="BX750" i="3"/>
  <c r="BZ750" i="3" s="1"/>
  <c r="CB750" i="3" s="1"/>
  <c r="O750" i="3"/>
  <c r="BQ750" i="3"/>
  <c r="CM750" i="3"/>
  <c r="DK750" i="3"/>
  <c r="CV750" i="3"/>
  <c r="CX750" i="3" s="1"/>
  <c r="CW750" i="3"/>
  <c r="CL750" i="3" l="1"/>
  <c r="BP750" i="3"/>
  <c r="BS750" i="3" s="1"/>
  <c r="R750" i="3"/>
  <c r="P750" i="3"/>
  <c r="DT750" i="3"/>
  <c r="DQ750" i="3" s="1"/>
  <c r="DV750" i="3" s="1"/>
  <c r="CA750" i="3"/>
  <c r="CC750" i="3" s="1"/>
  <c r="CZ750" i="3"/>
  <c r="CY750" i="3"/>
  <c r="DL750" i="3"/>
  <c r="DM750" i="3"/>
  <c r="CN750" i="3"/>
  <c r="CO750" i="3"/>
  <c r="U750" i="3"/>
  <c r="T750" i="3"/>
  <c r="Q750" i="3" s="1"/>
  <c r="BR750" i="3" l="1"/>
  <c r="BT750" i="3" s="1"/>
  <c r="CD750" i="3"/>
  <c r="DX750" i="3"/>
  <c r="DW750" i="3"/>
  <c r="V750" i="3"/>
  <c r="DI750" i="3"/>
  <c r="DN750" i="3" s="1"/>
  <c r="BU750" i="3"/>
  <c r="BV750" i="3"/>
  <c r="CK750" i="3"/>
  <c r="CP750" i="3" s="1"/>
  <c r="W750" i="3" l="1"/>
  <c r="AR751" i="3" s="1"/>
  <c r="X750" i="3"/>
  <c r="AS751" i="3" s="1"/>
  <c r="DP750" i="3"/>
  <c r="DO750" i="3"/>
  <c r="CQ750" i="3"/>
  <c r="CR750" i="3"/>
  <c r="AQ750" i="3" l="1"/>
  <c r="AT750" i="3" s="1"/>
  <c r="M750" i="3"/>
  <c r="F751" i="3" s="1"/>
  <c r="L750" i="3"/>
  <c r="AK751" i="3"/>
  <c r="DR751" i="3" s="1"/>
  <c r="AO751" i="3"/>
  <c r="AU751" i="3" s="1"/>
  <c r="AP751" i="3"/>
  <c r="AV751" i="3" s="1"/>
  <c r="AL751" i="3"/>
  <c r="CU751" i="3" s="1"/>
  <c r="AN750" i="3"/>
  <c r="J751" i="3" l="1"/>
  <c r="CT751" i="3"/>
  <c r="CW751" i="3" s="1"/>
  <c r="BX751" i="3"/>
  <c r="K750" i="3"/>
  <c r="I751" i="3"/>
  <c r="G751" i="3" s="1"/>
  <c r="N750" i="3"/>
  <c r="H750" i="3"/>
  <c r="AM751" i="3"/>
  <c r="E751" i="3"/>
  <c r="BP751" i="3" s="1"/>
  <c r="BY751" i="3"/>
  <c r="DS751" i="3"/>
  <c r="DU751" i="3" s="1"/>
  <c r="CV751" i="3"/>
  <c r="CX751" i="3" s="1"/>
  <c r="P751" i="3"/>
  <c r="BQ751" i="3"/>
  <c r="DK751" i="3"/>
  <c r="CM751" i="3"/>
  <c r="S751" i="3"/>
  <c r="CA751" i="3" l="1"/>
  <c r="R751" i="3"/>
  <c r="BZ751" i="3"/>
  <c r="CL751" i="3"/>
  <c r="CO751" i="3" s="1"/>
  <c r="DJ751" i="3"/>
  <c r="DM751" i="3" s="1"/>
  <c r="O751" i="3"/>
  <c r="DT751" i="3"/>
  <c r="DQ751" i="3" s="1"/>
  <c r="DV751" i="3" s="1"/>
  <c r="T751" i="3"/>
  <c r="Q751" i="3" s="1"/>
  <c r="BS751" i="3"/>
  <c r="BR751" i="3"/>
  <c r="BT751" i="3" s="1"/>
  <c r="U751" i="3"/>
  <c r="CY751" i="3"/>
  <c r="CZ751" i="3"/>
  <c r="CB751" i="3" l="1"/>
  <c r="CC751" i="3" s="1"/>
  <c r="CN751" i="3"/>
  <c r="DL751" i="3"/>
  <c r="DW751" i="3"/>
  <c r="DX751" i="3"/>
  <c r="V751" i="3"/>
  <c r="DI751" i="3"/>
  <c r="DN751" i="3" s="1"/>
  <c r="CK751" i="3"/>
  <c r="CP751" i="3" s="1"/>
  <c r="BU751" i="3"/>
  <c r="BV751" i="3"/>
  <c r="CD751" i="3" l="1"/>
  <c r="X751" i="3"/>
  <c r="AP752" i="3" s="1"/>
  <c r="W751" i="3"/>
  <c r="AQ751" i="3" s="1"/>
  <c r="DO751" i="3"/>
  <c r="DP751" i="3"/>
  <c r="CQ751" i="3"/>
  <c r="CR751" i="3"/>
  <c r="M751" i="3" s="1"/>
  <c r="AS752" i="3" l="1"/>
  <c r="AR752" i="3"/>
  <c r="AL752" i="3"/>
  <c r="CU752" i="3" s="1"/>
  <c r="L751" i="3"/>
  <c r="H751" i="3" s="1"/>
  <c r="AT751" i="3"/>
  <c r="AN751" i="3"/>
  <c r="AO752" i="3"/>
  <c r="AM752" i="3" s="1"/>
  <c r="AK752" i="3"/>
  <c r="DR752" i="3" s="1"/>
  <c r="F752" i="3"/>
  <c r="J752" i="3"/>
  <c r="AV752" i="3"/>
  <c r="E752" i="3" l="1"/>
  <c r="DS752" i="3"/>
  <c r="BY752" i="3"/>
  <c r="K751" i="3"/>
  <c r="N751" i="3" s="1"/>
  <c r="I752" i="3"/>
  <c r="G752" i="3" s="1"/>
  <c r="AU752" i="3"/>
  <c r="BX752" i="3"/>
  <c r="BZ752" i="3" s="1"/>
  <c r="CB752" i="3" s="1"/>
  <c r="CT752" i="3"/>
  <c r="CW752" i="3" s="1"/>
  <c r="P752" i="3"/>
  <c r="CM752" i="3"/>
  <c r="DK752" i="3"/>
  <c r="BQ752" i="3"/>
  <c r="S752" i="3"/>
  <c r="DT752" i="3"/>
  <c r="DQ752" i="3" s="1"/>
  <c r="DU752" i="3"/>
  <c r="CL752" i="3"/>
  <c r="BP752" i="3"/>
  <c r="DJ752" i="3"/>
  <c r="R752" i="3"/>
  <c r="O752" i="3" l="1"/>
  <c r="CA752" i="3"/>
  <c r="CV752" i="3"/>
  <c r="CX752" i="3" s="1"/>
  <c r="CZ752" i="3" s="1"/>
  <c r="DV752" i="3"/>
  <c r="U752" i="3"/>
  <c r="T752" i="3"/>
  <c r="Q752" i="3" s="1"/>
  <c r="DL752" i="3"/>
  <c r="DM752" i="3"/>
  <c r="BR752" i="3"/>
  <c r="BT752" i="3" s="1"/>
  <c r="BS752" i="3"/>
  <c r="CO752" i="3"/>
  <c r="CN752" i="3"/>
  <c r="CD752" i="3"/>
  <c r="CC752" i="3"/>
  <c r="CY752" i="3"/>
  <c r="DX752" i="3" l="1"/>
  <c r="DW752" i="3"/>
  <c r="V752" i="3"/>
  <c r="DI752" i="3"/>
  <c r="DN752" i="3" s="1"/>
  <c r="CK752" i="3"/>
  <c r="CP752" i="3" s="1"/>
  <c r="BV752" i="3"/>
  <c r="BU752" i="3"/>
  <c r="W752" i="3" l="1"/>
  <c r="AR753" i="3" s="1"/>
  <c r="X752" i="3"/>
  <c r="AS753" i="3" s="1"/>
  <c r="DO752" i="3"/>
  <c r="DP752" i="3"/>
  <c r="CQ752" i="3"/>
  <c r="CR752" i="3"/>
  <c r="L752" i="3" l="1"/>
  <c r="I753" i="3" s="1"/>
  <c r="M752" i="3"/>
  <c r="AK753" i="3"/>
  <c r="DR753" i="3" s="1"/>
  <c r="AQ752" i="3"/>
  <c r="AT752" i="3" s="1"/>
  <c r="AO753" i="3"/>
  <c r="AU753" i="3" s="1"/>
  <c r="AN752" i="3"/>
  <c r="K752" i="3"/>
  <c r="N752" i="3" s="1"/>
  <c r="AL753" i="3"/>
  <c r="CU753" i="3" s="1"/>
  <c r="AP753" i="3"/>
  <c r="AV753" i="3" s="1"/>
  <c r="F753" i="3"/>
  <c r="E753" i="3"/>
  <c r="BX753" i="3" l="1"/>
  <c r="CT753" i="3"/>
  <c r="CW753" i="3" s="1"/>
  <c r="AM753" i="3"/>
  <c r="BY753" i="3"/>
  <c r="CA753" i="3" s="1"/>
  <c r="H752" i="3"/>
  <c r="DS753" i="3"/>
  <c r="DT753" i="3" s="1"/>
  <c r="DQ753" i="3" s="1"/>
  <c r="J753" i="3"/>
  <c r="P753" i="3" s="1"/>
  <c r="CV753" i="3"/>
  <c r="CX753" i="3" s="1"/>
  <c r="CM753" i="3"/>
  <c r="DK753" i="3"/>
  <c r="BQ753" i="3"/>
  <c r="S753" i="3"/>
  <c r="O753" i="3"/>
  <c r="DJ753" i="3"/>
  <c r="BP753" i="3"/>
  <c r="CL753" i="3"/>
  <c r="R753" i="3"/>
  <c r="BZ753" i="3" l="1"/>
  <c r="CB753" i="3" s="1"/>
  <c r="G753" i="3"/>
  <c r="DU753" i="3"/>
  <c r="DV753" i="3"/>
  <c r="CZ753" i="3"/>
  <c r="BR753" i="3"/>
  <c r="BT753" i="3" s="1"/>
  <c r="BS753" i="3"/>
  <c r="CD753" i="3"/>
  <c r="CC753" i="3"/>
  <c r="U753" i="3"/>
  <c r="T753" i="3"/>
  <c r="Q753" i="3" s="1"/>
  <c r="DM753" i="3"/>
  <c r="DL753" i="3"/>
  <c r="CO753" i="3"/>
  <c r="CN753" i="3"/>
  <c r="CY753" i="3"/>
  <c r="DW753" i="3" l="1"/>
  <c r="DX753" i="3"/>
  <c r="V753" i="3"/>
  <c r="DI753" i="3"/>
  <c r="DN753" i="3" s="1"/>
  <c r="CK753" i="3"/>
  <c r="CP753" i="3" s="1"/>
  <c r="BV753" i="3"/>
  <c r="BU753" i="3"/>
  <c r="X753" i="3" l="1"/>
  <c r="AL754" i="3" s="1"/>
  <c r="W753" i="3"/>
  <c r="AQ753" i="3" s="1"/>
  <c r="DP753" i="3"/>
  <c r="DO753" i="3"/>
  <c r="AK754" i="3"/>
  <c r="AO754" i="3"/>
  <c r="CQ753" i="3"/>
  <c r="CR753" i="3"/>
  <c r="M753" i="3" s="1"/>
  <c r="AS754" i="3" l="1"/>
  <c r="AR754" i="3"/>
  <c r="AP754" i="3"/>
  <c r="AM754" i="3" s="1"/>
  <c r="L753" i="3"/>
  <c r="AN753" i="3"/>
  <c r="AT753" i="3"/>
  <c r="J754" i="3"/>
  <c r="F754" i="3"/>
  <c r="AU754" i="3"/>
  <c r="DR754" i="3"/>
  <c r="CT754" i="3"/>
  <c r="BX754" i="3"/>
  <c r="DS754" i="3"/>
  <c r="BY754" i="3"/>
  <c r="CU754" i="3"/>
  <c r="AV754" i="3" l="1"/>
  <c r="K753" i="3"/>
  <c r="N753" i="3" s="1"/>
  <c r="I754" i="3"/>
  <c r="E754" i="3"/>
  <c r="BP754" i="3" s="1"/>
  <c r="H753" i="3"/>
  <c r="P754" i="3"/>
  <c r="O754" i="3"/>
  <c r="G754" i="3"/>
  <c r="CA754" i="3"/>
  <c r="BZ754" i="3"/>
  <c r="CB754" i="3" s="1"/>
  <c r="CV754" i="3"/>
  <c r="CX754" i="3" s="1"/>
  <c r="CW754" i="3"/>
  <c r="CM754" i="3"/>
  <c r="BQ754" i="3"/>
  <c r="DK754" i="3"/>
  <c r="S754" i="3"/>
  <c r="DT754" i="3"/>
  <c r="DQ754" i="3" s="1"/>
  <c r="DU754" i="3"/>
  <c r="R754" i="3" l="1"/>
  <c r="U754" i="3" s="1"/>
  <c r="DJ754" i="3"/>
  <c r="DL754" i="3" s="1"/>
  <c r="CL754" i="3"/>
  <c r="CN754" i="3" s="1"/>
  <c r="DV754" i="3"/>
  <c r="BR754" i="3"/>
  <c r="BT754" i="3" s="1"/>
  <c r="BS754" i="3"/>
  <c r="CD754" i="3"/>
  <c r="CC754" i="3"/>
  <c r="CY754" i="3"/>
  <c r="CZ754" i="3"/>
  <c r="CO754" i="3" l="1"/>
  <c r="T754" i="3"/>
  <c r="Q754" i="3" s="1"/>
  <c r="DM754" i="3"/>
  <c r="DX754" i="3"/>
  <c r="DW754" i="3"/>
  <c r="DI754" i="3"/>
  <c r="DN754" i="3" s="1"/>
  <c r="CK754" i="3"/>
  <c r="CP754" i="3" s="1"/>
  <c r="BU754" i="3"/>
  <c r="BV754" i="3"/>
  <c r="V754" i="3" l="1"/>
  <c r="DO754" i="3"/>
  <c r="DP754" i="3"/>
  <c r="CQ754" i="3"/>
  <c r="CR754" i="3"/>
  <c r="M754" i="3" s="1"/>
  <c r="W754" i="3" l="1"/>
  <c r="AR755" i="3" s="1"/>
  <c r="X754" i="3"/>
  <c r="AS755" i="3" s="1"/>
  <c r="AK755" i="3"/>
  <c r="DR755" i="3" s="1"/>
  <c r="AQ754" i="3"/>
  <c r="AT754" i="3" s="1"/>
  <c r="AO755" i="3"/>
  <c r="AU755" i="3" s="1"/>
  <c r="L754" i="3"/>
  <c r="I755" i="3" s="1"/>
  <c r="AN754" i="3"/>
  <c r="AL755" i="3"/>
  <c r="CU755" i="3" s="1"/>
  <c r="AP755" i="3"/>
  <c r="AV755" i="3" s="1"/>
  <c r="J755" i="3"/>
  <c r="F755" i="3"/>
  <c r="CT755" i="3" l="1"/>
  <c r="H754" i="3"/>
  <c r="BX755" i="3"/>
  <c r="K754" i="3"/>
  <c r="N754" i="3" s="1"/>
  <c r="E755" i="3"/>
  <c r="BP755" i="3" s="1"/>
  <c r="DS755" i="3"/>
  <c r="DT755" i="3" s="1"/>
  <c r="DQ755" i="3" s="1"/>
  <c r="BY755" i="3"/>
  <c r="CA755" i="3" s="1"/>
  <c r="AM755" i="3"/>
  <c r="P755" i="3"/>
  <c r="CM755" i="3"/>
  <c r="DK755" i="3"/>
  <c r="BQ755" i="3"/>
  <c r="S755" i="3"/>
  <c r="CW755" i="3"/>
  <c r="CV755" i="3"/>
  <c r="CX755" i="3" s="1"/>
  <c r="O755" i="3"/>
  <c r="G755" i="3"/>
  <c r="DU755" i="3" l="1"/>
  <c r="CL755" i="3"/>
  <c r="DJ755" i="3"/>
  <c r="R755" i="3"/>
  <c r="U755" i="3" s="1"/>
  <c r="BZ755" i="3"/>
  <c r="DV755" i="3"/>
  <c r="CY755" i="3"/>
  <c r="CZ755" i="3"/>
  <c r="BR755" i="3"/>
  <c r="BT755" i="3" s="1"/>
  <c r="BS755" i="3"/>
  <c r="CO755" i="3"/>
  <c r="CN755" i="3"/>
  <c r="T755" i="3"/>
  <c r="Q755" i="3" s="1"/>
  <c r="DM755" i="3"/>
  <c r="DL755" i="3"/>
  <c r="CB755" i="3" l="1"/>
  <c r="CD755" i="3" s="1"/>
  <c r="CC755" i="3"/>
  <c r="DW755" i="3"/>
  <c r="DX755" i="3"/>
  <c r="V755" i="3"/>
  <c r="DI755" i="3"/>
  <c r="DN755" i="3" s="1"/>
  <c r="BV755" i="3"/>
  <c r="BU755" i="3"/>
  <c r="CK755" i="3"/>
  <c r="CP755" i="3" s="1"/>
  <c r="W755" i="3" l="1"/>
  <c r="AR756" i="3" s="1"/>
  <c r="X755" i="3"/>
  <c r="AS756" i="3" s="1"/>
  <c r="DP755" i="3"/>
  <c r="DO755" i="3"/>
  <c r="CQ755" i="3"/>
  <c r="CR755" i="3"/>
  <c r="M755" i="3" s="1"/>
  <c r="AO756" i="3"/>
  <c r="AK756" i="3" l="1"/>
  <c r="CT756" i="3" s="1"/>
  <c r="AQ755" i="3"/>
  <c r="AT755" i="3" s="1"/>
  <c r="L755" i="3"/>
  <c r="E756" i="3" s="1"/>
  <c r="AL756" i="3"/>
  <c r="BY756" i="3" s="1"/>
  <c r="AN755" i="3"/>
  <c r="AP756" i="3"/>
  <c r="AM756" i="3" s="1"/>
  <c r="F756" i="3"/>
  <c r="S756" i="3" s="1"/>
  <c r="AU756" i="3"/>
  <c r="BX756" i="3"/>
  <c r="DR756" i="3"/>
  <c r="AV756" i="3" l="1"/>
  <c r="K755" i="3"/>
  <c r="I756" i="3"/>
  <c r="O756" i="3" s="1"/>
  <c r="DS756" i="3"/>
  <c r="DT756" i="3" s="1"/>
  <c r="DQ756" i="3" s="1"/>
  <c r="CU756" i="3"/>
  <c r="CV756" i="3" s="1"/>
  <c r="CX756" i="3" s="1"/>
  <c r="H755" i="3"/>
  <c r="J756" i="3"/>
  <c r="P756" i="3" s="1"/>
  <c r="N755" i="3"/>
  <c r="BP756" i="3"/>
  <c r="CL756" i="3"/>
  <c r="DJ756" i="3"/>
  <c r="R756" i="3"/>
  <c r="DU756" i="3"/>
  <c r="CA756" i="3"/>
  <c r="BZ756" i="3"/>
  <c r="CB756" i="3" s="1"/>
  <c r="BQ756" i="3"/>
  <c r="CM756" i="3"/>
  <c r="DK756" i="3"/>
  <c r="G756" i="3" l="1"/>
  <c r="CW756" i="3"/>
  <c r="CY756" i="3" s="1"/>
  <c r="DV756" i="3"/>
  <c r="U756" i="3"/>
  <c r="T756" i="3"/>
  <c r="Q756" i="3" s="1"/>
  <c r="DM756" i="3"/>
  <c r="DL756" i="3"/>
  <c r="CN756" i="3"/>
  <c r="CO756" i="3"/>
  <c r="CC756" i="3"/>
  <c r="CD756" i="3"/>
  <c r="BR756" i="3"/>
  <c r="BT756" i="3" s="1"/>
  <c r="BS756" i="3"/>
  <c r="CZ756" i="3" l="1"/>
  <c r="DW756" i="3"/>
  <c r="DX756" i="3"/>
  <c r="V756" i="3"/>
  <c r="DI756" i="3"/>
  <c r="DN756" i="3" s="1"/>
  <c r="CK756" i="3"/>
  <c r="CP756" i="3" s="1"/>
  <c r="BV756" i="3"/>
  <c r="BU756" i="3"/>
  <c r="W756" i="3" l="1"/>
  <c r="AR757" i="3" s="1"/>
  <c r="X756" i="3"/>
  <c r="AP757" i="3" s="1"/>
  <c r="DP756" i="3"/>
  <c r="DO756" i="3"/>
  <c r="CR756" i="3"/>
  <c r="CQ756" i="3"/>
  <c r="M756" i="3" l="1"/>
  <c r="AS757" i="3"/>
  <c r="AK757" i="3"/>
  <c r="BX757" i="3" s="1"/>
  <c r="AQ756" i="3"/>
  <c r="AO757" i="3"/>
  <c r="AU757" i="3" s="1"/>
  <c r="L756" i="3"/>
  <c r="H756" i="3" s="1"/>
  <c r="AN756" i="3"/>
  <c r="AT756" i="3"/>
  <c r="AL757" i="3"/>
  <c r="BY757" i="3" s="1"/>
  <c r="F757" i="3"/>
  <c r="J757" i="3"/>
  <c r="AV757" i="3"/>
  <c r="DR757" i="3"/>
  <c r="AM757" i="3" l="1"/>
  <c r="E757" i="3"/>
  <c r="DJ757" i="3" s="1"/>
  <c r="CT757" i="3"/>
  <c r="K756" i="3"/>
  <c r="N756" i="3" s="1"/>
  <c r="I757" i="3"/>
  <c r="G757" i="3" s="1"/>
  <c r="CU757" i="3"/>
  <c r="CW757" i="3" s="1"/>
  <c r="DS757" i="3"/>
  <c r="DT757" i="3" s="1"/>
  <c r="DQ757" i="3" s="1"/>
  <c r="P757" i="3"/>
  <c r="DK757" i="3"/>
  <c r="BQ757" i="3"/>
  <c r="CM757" i="3"/>
  <c r="S757" i="3"/>
  <c r="BZ757" i="3"/>
  <c r="CB757" i="3" s="1"/>
  <c r="CA757" i="3"/>
  <c r="BP757" i="3" l="1"/>
  <c r="CV757" i="3"/>
  <c r="CX757" i="3" s="1"/>
  <c r="CZ757" i="3" s="1"/>
  <c r="R757" i="3"/>
  <c r="U757" i="3" s="1"/>
  <c r="CL757" i="3"/>
  <c r="CN757" i="3" s="1"/>
  <c r="O757" i="3"/>
  <c r="DU757" i="3"/>
  <c r="DV757" i="3"/>
  <c r="BS757" i="3"/>
  <c r="BR757" i="3"/>
  <c r="BT757" i="3" s="1"/>
  <c r="DM757" i="3"/>
  <c r="DL757" i="3"/>
  <c r="CC757" i="3"/>
  <c r="CD757" i="3"/>
  <c r="CY757" i="3" l="1"/>
  <c r="CO757" i="3"/>
  <c r="T757" i="3"/>
  <c r="Q757" i="3" s="1"/>
  <c r="V757" i="3" s="1"/>
  <c r="DW757" i="3"/>
  <c r="DX757" i="3"/>
  <c r="DI757" i="3"/>
  <c r="DN757" i="3" s="1"/>
  <c r="BV757" i="3"/>
  <c r="BU757" i="3"/>
  <c r="CK757" i="3"/>
  <c r="CP757" i="3" s="1"/>
  <c r="X757" i="3" l="1"/>
  <c r="AP758" i="3" s="1"/>
  <c r="W757" i="3"/>
  <c r="AQ757" i="3" s="1"/>
  <c r="DO757" i="3"/>
  <c r="DP757" i="3"/>
  <c r="CQ757" i="3"/>
  <c r="CR757" i="3"/>
  <c r="AS758" i="3" l="1"/>
  <c r="AR758" i="3"/>
  <c r="AL758" i="3"/>
  <c r="DS758" i="3" s="1"/>
  <c r="L757" i="3"/>
  <c r="I758" i="3" s="1"/>
  <c r="M757" i="3"/>
  <c r="AN757" i="3"/>
  <c r="AK758" i="3"/>
  <c r="BX758" i="3" s="1"/>
  <c r="AO758" i="3"/>
  <c r="AU758" i="3" s="1"/>
  <c r="AT757" i="3"/>
  <c r="AV758" i="3"/>
  <c r="K757" i="3" l="1"/>
  <c r="N757" i="3" s="1"/>
  <c r="J758" i="3"/>
  <c r="P758" i="3" s="1"/>
  <c r="F758" i="3"/>
  <c r="CU758" i="3"/>
  <c r="BY758" i="3"/>
  <c r="CA758" i="3" s="1"/>
  <c r="AM758" i="3"/>
  <c r="E758" i="3"/>
  <c r="CL758" i="3" s="1"/>
  <c r="O758" i="3"/>
  <c r="CT758" i="3"/>
  <c r="H757" i="3"/>
  <c r="DR758" i="3"/>
  <c r="DT758" i="3" s="1"/>
  <c r="DQ758" i="3" s="1"/>
  <c r="BQ758" i="3"/>
  <c r="DK758" i="3"/>
  <c r="CM758" i="3"/>
  <c r="S758" i="3"/>
  <c r="DJ758" i="3" l="1"/>
  <c r="CW758" i="3"/>
  <c r="BP758" i="3"/>
  <c r="BR758" i="3" s="1"/>
  <c r="BT758" i="3" s="1"/>
  <c r="R758" i="3"/>
  <c r="U758" i="3" s="1"/>
  <c r="BZ758" i="3"/>
  <c r="CV758" i="3"/>
  <c r="CX758" i="3" s="1"/>
  <c r="CY758" i="3" s="1"/>
  <c r="G758" i="3"/>
  <c r="DU758" i="3"/>
  <c r="DV758" i="3"/>
  <c r="CN758" i="3"/>
  <c r="CO758" i="3"/>
  <c r="DM758" i="3"/>
  <c r="DL758" i="3"/>
  <c r="CB758" i="3" l="1"/>
  <c r="CD758" i="3" s="1"/>
  <c r="T758" i="3"/>
  <c r="Q758" i="3" s="1"/>
  <c r="V758" i="3" s="1"/>
  <c r="BS758" i="3"/>
  <c r="BU758" i="3" s="1"/>
  <c r="CC758" i="3"/>
  <c r="CZ758" i="3"/>
  <c r="DX758" i="3"/>
  <c r="DW758" i="3"/>
  <c r="DI758" i="3"/>
  <c r="DN758" i="3" s="1"/>
  <c r="CK758" i="3"/>
  <c r="CP758" i="3" s="1"/>
  <c r="BV758" i="3" l="1"/>
  <c r="W758" i="3"/>
  <c r="AR759" i="3" s="1"/>
  <c r="X758" i="3"/>
  <c r="AL759" i="3" s="1"/>
  <c r="DP758" i="3"/>
  <c r="DO758" i="3"/>
  <c r="CR758" i="3"/>
  <c r="CQ758" i="3"/>
  <c r="AK759" i="3"/>
  <c r="AS759" i="3" l="1"/>
  <c r="AO759" i="3"/>
  <c r="AQ758" i="3"/>
  <c r="M758" i="3"/>
  <c r="J759" i="3" s="1"/>
  <c r="L758" i="3"/>
  <c r="AT758" i="3"/>
  <c r="AP759" i="3"/>
  <c r="AM759" i="3" s="1"/>
  <c r="AN758" i="3"/>
  <c r="BX759" i="3"/>
  <c r="DR759" i="3"/>
  <c r="CT759" i="3"/>
  <c r="DS759" i="3"/>
  <c r="CU759" i="3"/>
  <c r="BY759" i="3"/>
  <c r="AU759" i="3"/>
  <c r="H758" i="3" l="1"/>
  <c r="F759" i="3"/>
  <c r="DK759" i="3" s="1"/>
  <c r="E759" i="3"/>
  <c r="BP759" i="3" s="1"/>
  <c r="K758" i="3"/>
  <c r="N758" i="3" s="1"/>
  <c r="I759" i="3"/>
  <c r="O759" i="3" s="1"/>
  <c r="AV759" i="3"/>
  <c r="P759" i="3"/>
  <c r="CV759" i="3"/>
  <c r="CX759" i="3" s="1"/>
  <c r="CW759" i="3"/>
  <c r="DT759" i="3"/>
  <c r="DQ759" i="3" s="1"/>
  <c r="DU759" i="3"/>
  <c r="BQ759" i="3"/>
  <c r="S759" i="3"/>
  <c r="BZ759" i="3"/>
  <c r="CB759" i="3" s="1"/>
  <c r="CA759" i="3"/>
  <c r="CM759" i="3" l="1"/>
  <c r="DJ759" i="3"/>
  <c r="CL759" i="3"/>
  <c r="G759" i="3"/>
  <c r="R759" i="3"/>
  <c r="T759" i="3" s="1"/>
  <c r="Q759" i="3" s="1"/>
  <c r="DV759" i="3"/>
  <c r="CY759" i="3"/>
  <c r="CZ759" i="3"/>
  <c r="BS759" i="3"/>
  <c r="BR759" i="3"/>
  <c r="BT759" i="3" s="1"/>
  <c r="CD759" i="3"/>
  <c r="CC759" i="3"/>
  <c r="DM759" i="3"/>
  <c r="DL759" i="3"/>
  <c r="CN759" i="3"/>
  <c r="CO759" i="3"/>
  <c r="U759" i="3" l="1"/>
  <c r="DX759" i="3"/>
  <c r="DW759" i="3"/>
  <c r="V759" i="3"/>
  <c r="DI759" i="3"/>
  <c r="DN759" i="3" s="1"/>
  <c r="BU759" i="3"/>
  <c r="BV759" i="3"/>
  <c r="CK759" i="3"/>
  <c r="CP759" i="3" s="1"/>
  <c r="W759" i="3" l="1"/>
  <c r="AR760" i="3" s="1"/>
  <c r="X759" i="3"/>
  <c r="AL760" i="3" s="1"/>
  <c r="DO759" i="3"/>
  <c r="DP759" i="3"/>
  <c r="CR759" i="3"/>
  <c r="CQ759" i="3"/>
  <c r="L759" i="3" s="1"/>
  <c r="I760" i="3" s="1"/>
  <c r="M759" i="3" l="1"/>
  <c r="H759" i="3" s="1"/>
  <c r="AS760" i="3"/>
  <c r="AK760" i="3"/>
  <c r="CT760" i="3" s="1"/>
  <c r="AQ759" i="3"/>
  <c r="AT759" i="3" s="1"/>
  <c r="AO760" i="3"/>
  <c r="AU760" i="3" s="1"/>
  <c r="K759" i="3"/>
  <c r="N759" i="3" s="1"/>
  <c r="AN759" i="3"/>
  <c r="AP760" i="3"/>
  <c r="AM760" i="3" s="1"/>
  <c r="E760" i="3"/>
  <c r="CU760" i="3"/>
  <c r="BY760" i="3"/>
  <c r="DS760" i="3"/>
  <c r="J760" i="3" l="1"/>
  <c r="F760" i="3"/>
  <c r="BQ760" i="3" s="1"/>
  <c r="DR760" i="3"/>
  <c r="BX760" i="3"/>
  <c r="BZ760" i="3" s="1"/>
  <c r="CB760" i="3" s="1"/>
  <c r="AV760" i="3"/>
  <c r="P760" i="3"/>
  <c r="CL760" i="3"/>
  <c r="DJ760" i="3"/>
  <c r="BP760" i="3"/>
  <c r="R760" i="3"/>
  <c r="CV760" i="3"/>
  <c r="CX760" i="3" s="1"/>
  <c r="CW760" i="3"/>
  <c r="DT760" i="3"/>
  <c r="DQ760" i="3" s="1"/>
  <c r="DU760" i="3"/>
  <c r="O760" i="3"/>
  <c r="G760" i="3"/>
  <c r="S760" i="3" l="1"/>
  <c r="CA760" i="3"/>
  <c r="CC760" i="3" s="1"/>
  <c r="CM760" i="3"/>
  <c r="CN760" i="3" s="1"/>
  <c r="DK760" i="3"/>
  <c r="DL760" i="3" s="1"/>
  <c r="DV760" i="3"/>
  <c r="BS760" i="3"/>
  <c r="BR760" i="3"/>
  <c r="BT760" i="3" s="1"/>
  <c r="CD760" i="3"/>
  <c r="CY760" i="3"/>
  <c r="CZ760" i="3"/>
  <c r="T760" i="3"/>
  <c r="Q760" i="3" s="1"/>
  <c r="U760" i="3"/>
  <c r="CO760" i="3" l="1"/>
  <c r="DM760" i="3"/>
  <c r="DW760" i="3"/>
  <c r="DX760" i="3"/>
  <c r="V760" i="3"/>
  <c r="DI760" i="3"/>
  <c r="DN760" i="3" s="1"/>
  <c r="BU760" i="3"/>
  <c r="BV760" i="3"/>
  <c r="CK760" i="3"/>
  <c r="CP760" i="3" s="1"/>
  <c r="X760" i="3" l="1"/>
  <c r="AP761" i="3" s="1"/>
  <c r="W760" i="3"/>
  <c r="AR761" i="3" s="1"/>
  <c r="DP760" i="3"/>
  <c r="DO760" i="3"/>
  <c r="CR760" i="3"/>
  <c r="CQ760" i="3"/>
  <c r="M760" i="3" l="1"/>
  <c r="AS761" i="3"/>
  <c r="AQ760" i="3"/>
  <c r="L760" i="3"/>
  <c r="E761" i="3" s="1"/>
  <c r="AL761" i="3"/>
  <c r="DS761" i="3" s="1"/>
  <c r="AO761" i="3"/>
  <c r="AU761" i="3" s="1"/>
  <c r="AN760" i="3"/>
  <c r="AT760" i="3"/>
  <c r="AK761" i="3"/>
  <c r="DR761" i="3" s="1"/>
  <c r="AV761" i="3"/>
  <c r="F761" i="3"/>
  <c r="J761" i="3"/>
  <c r="BY761" i="3" l="1"/>
  <c r="CU761" i="3"/>
  <c r="K760" i="3"/>
  <c r="N760" i="3" s="1"/>
  <c r="I761" i="3"/>
  <c r="G761" i="3" s="1"/>
  <c r="AM761" i="3"/>
  <c r="H760" i="3"/>
  <c r="CT761" i="3"/>
  <c r="CV761" i="3" s="1"/>
  <c r="CX761" i="3" s="1"/>
  <c r="BX761" i="3"/>
  <c r="BZ761" i="3" s="1"/>
  <c r="CB761" i="3" s="1"/>
  <c r="CL761" i="3"/>
  <c r="DJ761" i="3"/>
  <c r="BP761" i="3"/>
  <c r="R761" i="3"/>
  <c r="P761" i="3"/>
  <c r="DU761" i="3"/>
  <c r="DT761" i="3"/>
  <c r="DQ761" i="3" s="1"/>
  <c r="O761" i="3"/>
  <c r="BQ761" i="3"/>
  <c r="CM761" i="3"/>
  <c r="DK761" i="3"/>
  <c r="S761" i="3"/>
  <c r="CW761" i="3" l="1"/>
  <c r="CA761" i="3"/>
  <c r="DV761" i="3"/>
  <c r="CZ761" i="3"/>
  <c r="CY761" i="3"/>
  <c r="CC761" i="3"/>
  <c r="CD761" i="3"/>
  <c r="BR761" i="3"/>
  <c r="BT761" i="3" s="1"/>
  <c r="BS761" i="3"/>
  <c r="U761" i="3"/>
  <c r="T761" i="3"/>
  <c r="Q761" i="3" s="1"/>
  <c r="DM761" i="3"/>
  <c r="DL761" i="3"/>
  <c r="CN761" i="3"/>
  <c r="CO761" i="3"/>
  <c r="DX761" i="3" l="1"/>
  <c r="DW761" i="3"/>
  <c r="V761" i="3"/>
  <c r="DI761" i="3"/>
  <c r="DN761" i="3" s="1"/>
  <c r="BU761" i="3"/>
  <c r="BV761" i="3"/>
  <c r="CK761" i="3"/>
  <c r="CP761" i="3" s="1"/>
  <c r="X761" i="3" l="1"/>
  <c r="AS762" i="3" s="1"/>
  <c r="W761" i="3"/>
  <c r="AQ761" i="3" s="1"/>
  <c r="DO761" i="3"/>
  <c r="DP761" i="3"/>
  <c r="AL762" i="3"/>
  <c r="AP762" i="3"/>
  <c r="CR761" i="3"/>
  <c r="CQ761" i="3"/>
  <c r="AR762" i="3" l="1"/>
  <c r="M761" i="3"/>
  <c r="L761" i="3"/>
  <c r="AN761" i="3"/>
  <c r="AK762" i="3"/>
  <c r="DR762" i="3" s="1"/>
  <c r="AO762" i="3"/>
  <c r="AM762" i="3" s="1"/>
  <c r="AT761" i="3"/>
  <c r="J762" i="3"/>
  <c r="DS762" i="3"/>
  <c r="BY762" i="3"/>
  <c r="CU762" i="3"/>
  <c r="E762" i="3"/>
  <c r="AV762" i="3"/>
  <c r="K761" i="3" l="1"/>
  <c r="I762" i="3"/>
  <c r="G762" i="3" s="1"/>
  <c r="BX762" i="3"/>
  <c r="BZ762" i="3" s="1"/>
  <c r="CB762" i="3" s="1"/>
  <c r="CT762" i="3"/>
  <c r="CV762" i="3" s="1"/>
  <c r="CX762" i="3" s="1"/>
  <c r="F762" i="3"/>
  <c r="S762" i="3" s="1"/>
  <c r="H761" i="3"/>
  <c r="N761" i="3"/>
  <c r="AU762" i="3"/>
  <c r="CL762" i="3"/>
  <c r="DJ762" i="3"/>
  <c r="BP762" i="3"/>
  <c r="R762" i="3"/>
  <c r="DT762" i="3"/>
  <c r="DQ762" i="3" s="1"/>
  <c r="DU762" i="3"/>
  <c r="O762" i="3"/>
  <c r="P762" i="3"/>
  <c r="BQ762" i="3" l="1"/>
  <c r="BS762" i="3" s="1"/>
  <c r="CW762" i="3"/>
  <c r="CY762" i="3" s="1"/>
  <c r="DK762" i="3"/>
  <c r="DL762" i="3" s="1"/>
  <c r="CA762" i="3"/>
  <c r="CC762" i="3" s="1"/>
  <c r="CM762" i="3"/>
  <c r="CN762" i="3" s="1"/>
  <c r="DV762" i="3"/>
  <c r="U762" i="3"/>
  <c r="T762" i="3"/>
  <c r="Q762" i="3" s="1"/>
  <c r="CZ762" i="3" l="1"/>
  <c r="BR762" i="3"/>
  <c r="BT762" i="3" s="1"/>
  <c r="BU762" i="3" s="1"/>
  <c r="CD762" i="3"/>
  <c r="CO762" i="3"/>
  <c r="DM762" i="3"/>
  <c r="DX762" i="3"/>
  <c r="DW762" i="3"/>
  <c r="V762" i="3"/>
  <c r="DI762" i="3"/>
  <c r="DN762" i="3" s="1"/>
  <c r="CK762" i="3"/>
  <c r="CP762" i="3" s="1"/>
  <c r="BV762" i="3" l="1"/>
  <c r="X762" i="3"/>
  <c r="AS763" i="3" s="1"/>
  <c r="W762" i="3"/>
  <c r="AQ762" i="3" s="1"/>
  <c r="DP762" i="3"/>
  <c r="DO762" i="3"/>
  <c r="AP763" i="3"/>
  <c r="AL763" i="3"/>
  <c r="CQ762" i="3"/>
  <c r="L762" i="3" s="1"/>
  <c r="I763" i="3" s="1"/>
  <c r="CR762" i="3"/>
  <c r="M762" i="3" l="1"/>
  <c r="H762" i="3" s="1"/>
  <c r="AR763" i="3"/>
  <c r="AT762" i="3"/>
  <c r="AK763" i="3"/>
  <c r="CT763" i="3" s="1"/>
  <c r="AO763" i="3"/>
  <c r="AM763" i="3" s="1"/>
  <c r="AN762" i="3"/>
  <c r="F763" i="3"/>
  <c r="J763" i="3"/>
  <c r="E763" i="3"/>
  <c r="BY763" i="3"/>
  <c r="CU763" i="3"/>
  <c r="DS763" i="3"/>
  <c r="AV763" i="3"/>
  <c r="K762" i="3" l="1"/>
  <c r="N762" i="3" s="1"/>
  <c r="DR763" i="3"/>
  <c r="AU763" i="3"/>
  <c r="BX763" i="3"/>
  <c r="CA763" i="3" s="1"/>
  <c r="O763" i="3"/>
  <c r="G763" i="3"/>
  <c r="BP763" i="3"/>
  <c r="DJ763" i="3"/>
  <c r="CL763" i="3"/>
  <c r="R763" i="3"/>
  <c r="DU763" i="3"/>
  <c r="DT763" i="3"/>
  <c r="DQ763" i="3" s="1"/>
  <c r="BZ763" i="3"/>
  <c r="CB763" i="3" s="1"/>
  <c r="CV763" i="3"/>
  <c r="CX763" i="3" s="1"/>
  <c r="CW763" i="3"/>
  <c r="P763" i="3"/>
  <c r="CM763" i="3"/>
  <c r="DK763" i="3"/>
  <c r="BQ763" i="3"/>
  <c r="S763" i="3"/>
  <c r="DV763" i="3" l="1"/>
  <c r="U763" i="3"/>
  <c r="T763" i="3"/>
  <c r="Q763" i="3" s="1"/>
  <c r="CZ763" i="3"/>
  <c r="CY763" i="3"/>
  <c r="DM763" i="3"/>
  <c r="DL763" i="3"/>
  <c r="CD763" i="3"/>
  <c r="CC763" i="3"/>
  <c r="BR763" i="3"/>
  <c r="BT763" i="3" s="1"/>
  <c r="BS763" i="3"/>
  <c r="CO763" i="3"/>
  <c r="CN763" i="3"/>
  <c r="DX763" i="3" l="1"/>
  <c r="DW763" i="3"/>
  <c r="V763" i="3"/>
  <c r="DI763" i="3"/>
  <c r="DN763" i="3" s="1"/>
  <c r="CK763" i="3"/>
  <c r="CP763" i="3" s="1"/>
  <c r="BV763" i="3"/>
  <c r="BU763" i="3"/>
  <c r="X763" i="3" l="1"/>
  <c r="AL764" i="3" s="1"/>
  <c r="W763" i="3"/>
  <c r="DP763" i="3"/>
  <c r="DO763" i="3"/>
  <c r="CQ763" i="3"/>
  <c r="CR763" i="3"/>
  <c r="M763" i="3" s="1"/>
  <c r="AP764" i="3"/>
  <c r="AS764" i="3" l="1"/>
  <c r="AQ763" i="3"/>
  <c r="AR764" i="3"/>
  <c r="L763" i="3"/>
  <c r="H763" i="3" s="1"/>
  <c r="AO764" i="3"/>
  <c r="AU764" i="3" s="1"/>
  <c r="AN763" i="3"/>
  <c r="AT763" i="3"/>
  <c r="AK764" i="3"/>
  <c r="DR764" i="3" s="1"/>
  <c r="F764" i="3"/>
  <c r="J764" i="3"/>
  <c r="BY764" i="3"/>
  <c r="CU764" i="3"/>
  <c r="DS764" i="3"/>
  <c r="AV764" i="3"/>
  <c r="AM764" i="3" l="1"/>
  <c r="E764" i="3"/>
  <c r="K763" i="3"/>
  <c r="N763" i="3" s="1"/>
  <c r="I764" i="3"/>
  <c r="G764" i="3" s="1"/>
  <c r="CT764" i="3"/>
  <c r="CV764" i="3" s="1"/>
  <c r="CX764" i="3" s="1"/>
  <c r="BX764" i="3"/>
  <c r="BZ764" i="3" s="1"/>
  <c r="CB764" i="3" s="1"/>
  <c r="DU764" i="3"/>
  <c r="O764" i="3"/>
  <c r="P764" i="3"/>
  <c r="DT764" i="3"/>
  <c r="DQ764" i="3" s="1"/>
  <c r="DJ764" i="3"/>
  <c r="BP764" i="3"/>
  <c r="CL764" i="3"/>
  <c r="R764" i="3"/>
  <c r="DK764" i="3"/>
  <c r="BQ764" i="3"/>
  <c r="CM764" i="3"/>
  <c r="S764" i="3"/>
  <c r="CW764" i="3" l="1"/>
  <c r="CA764" i="3"/>
  <c r="CD764" i="3" s="1"/>
  <c r="DV764" i="3"/>
  <c r="T764" i="3"/>
  <c r="Q764" i="3" s="1"/>
  <c r="CZ764" i="3"/>
  <c r="CY764" i="3"/>
  <c r="CO764" i="3"/>
  <c r="CN764" i="3"/>
  <c r="BS764" i="3"/>
  <c r="BR764" i="3"/>
  <c r="BT764" i="3" s="1"/>
  <c r="U764" i="3"/>
  <c r="DL764" i="3"/>
  <c r="DM764" i="3"/>
  <c r="CC764" i="3" l="1"/>
  <c r="DW764" i="3"/>
  <c r="DX764" i="3"/>
  <c r="V764" i="3"/>
  <c r="DI764" i="3"/>
  <c r="CK764" i="3"/>
  <c r="CP764" i="3" s="1"/>
  <c r="BU764" i="3"/>
  <c r="BV764" i="3"/>
  <c r="X764" i="3" l="1"/>
  <c r="AL765" i="3" s="1"/>
  <c r="BY765" i="3" s="1"/>
  <c r="W764" i="3"/>
  <c r="AR765" i="3" s="1"/>
  <c r="DN764" i="3"/>
  <c r="DP764" i="3" s="1"/>
  <c r="CR764" i="3"/>
  <c r="CQ764" i="3"/>
  <c r="AS765" i="3" l="1"/>
  <c r="AN764" i="3"/>
  <c r="AQ764" i="3"/>
  <c r="AT764" i="3" s="1"/>
  <c r="M764" i="3"/>
  <c r="F765" i="3" s="1"/>
  <c r="AP765" i="3"/>
  <c r="AV765" i="3" s="1"/>
  <c r="DS765" i="3"/>
  <c r="CU765" i="3"/>
  <c r="AO765" i="3"/>
  <c r="AM765" i="3" s="1"/>
  <c r="AK765" i="3"/>
  <c r="BX765" i="3" s="1"/>
  <c r="DO764" i="3"/>
  <c r="AU765" i="3" l="1"/>
  <c r="L764" i="3"/>
  <c r="CT765" i="3"/>
  <c r="CV765" i="3" s="1"/>
  <c r="CX765" i="3" s="1"/>
  <c r="DR765" i="3"/>
  <c r="DU765" i="3" s="1"/>
  <c r="E765" i="3"/>
  <c r="BP765" i="3" s="1"/>
  <c r="J765" i="3"/>
  <c r="P765" i="3" s="1"/>
  <c r="CA765" i="3"/>
  <c r="BZ765" i="3"/>
  <c r="CB765" i="3" s="1"/>
  <c r="DK765" i="3"/>
  <c r="CM765" i="3"/>
  <c r="BQ765" i="3"/>
  <c r="S765" i="3"/>
  <c r="CW765" i="3" l="1"/>
  <c r="K764" i="3"/>
  <c r="N764" i="3" s="1"/>
  <c r="I765" i="3"/>
  <c r="G765" i="3" s="1"/>
  <c r="H764" i="3"/>
  <c r="DT765" i="3"/>
  <c r="DQ765" i="3" s="1"/>
  <c r="DV765" i="3" s="1"/>
  <c r="R765" i="3"/>
  <c r="T765" i="3" s="1"/>
  <c r="Q765" i="3" s="1"/>
  <c r="DJ765" i="3"/>
  <c r="DL765" i="3" s="1"/>
  <c r="CL765" i="3"/>
  <c r="CO765" i="3" s="1"/>
  <c r="CC765" i="3"/>
  <c r="CD765" i="3"/>
  <c r="BS765" i="3"/>
  <c r="BR765" i="3"/>
  <c r="BT765" i="3" s="1"/>
  <c r="CZ765" i="3"/>
  <c r="CY765" i="3"/>
  <c r="U765" i="3" l="1"/>
  <c r="O765" i="3"/>
  <c r="DM765" i="3"/>
  <c r="CN765" i="3"/>
  <c r="CK765" i="3" s="1"/>
  <c r="CP765" i="3" s="1"/>
  <c r="DW765" i="3"/>
  <c r="DX765" i="3"/>
  <c r="V765" i="3"/>
  <c r="DI765" i="3"/>
  <c r="DN765" i="3" s="1"/>
  <c r="BV765" i="3"/>
  <c r="BU765" i="3"/>
  <c r="W765" i="3" l="1"/>
  <c r="AR766" i="3" s="1"/>
  <c r="X765" i="3"/>
  <c r="AP766" i="3" s="1"/>
  <c r="DO765" i="3"/>
  <c r="DP765" i="3"/>
  <c r="CQ765" i="3"/>
  <c r="CR765" i="3"/>
  <c r="M765" i="3" s="1"/>
  <c r="AS766" i="3" l="1"/>
  <c r="AQ765" i="3"/>
  <c r="L765" i="3"/>
  <c r="H765" i="3" s="1"/>
  <c r="AO766" i="3"/>
  <c r="AM766" i="3" s="1"/>
  <c r="AK766" i="3"/>
  <c r="BX766" i="3" s="1"/>
  <c r="AN765" i="3"/>
  <c r="AT765" i="3"/>
  <c r="AL766" i="3"/>
  <c r="BY766" i="3" s="1"/>
  <c r="F766" i="3"/>
  <c r="J766" i="3"/>
  <c r="AV766" i="3"/>
  <c r="AU766" i="3" l="1"/>
  <c r="E766" i="3"/>
  <c r="K765" i="3"/>
  <c r="N765" i="3" s="1"/>
  <c r="I766" i="3"/>
  <c r="G766" i="3" s="1"/>
  <c r="CU766" i="3"/>
  <c r="DS766" i="3"/>
  <c r="DR766" i="3"/>
  <c r="CT766" i="3"/>
  <c r="P766" i="3"/>
  <c r="CA766" i="3"/>
  <c r="BZ766" i="3"/>
  <c r="CB766" i="3" s="1"/>
  <c r="DJ766" i="3"/>
  <c r="CL766" i="3"/>
  <c r="BP766" i="3"/>
  <c r="R766" i="3"/>
  <c r="O766" i="3"/>
  <c r="DK766" i="3"/>
  <c r="BQ766" i="3"/>
  <c r="CM766" i="3"/>
  <c r="S766" i="3"/>
  <c r="DT766" i="3" l="1"/>
  <c r="DQ766" i="3" s="1"/>
  <c r="DV766" i="3" s="1"/>
  <c r="DU766" i="3"/>
  <c r="CW766" i="3"/>
  <c r="CV766" i="3"/>
  <c r="CX766" i="3" s="1"/>
  <c r="T766" i="3"/>
  <c r="Q766" i="3" s="1"/>
  <c r="U766" i="3"/>
  <c r="CC766" i="3"/>
  <c r="CD766" i="3"/>
  <c r="CO766" i="3"/>
  <c r="CN766" i="3"/>
  <c r="BS766" i="3"/>
  <c r="BR766" i="3"/>
  <c r="BT766" i="3" s="1"/>
  <c r="DL766" i="3"/>
  <c r="DM766" i="3"/>
  <c r="CZ766" i="3" l="1"/>
  <c r="CY766" i="3"/>
  <c r="DW766" i="3"/>
  <c r="DX766" i="3"/>
  <c r="DI766" i="3"/>
  <c r="DN766" i="3" s="1"/>
  <c r="CK766" i="3"/>
  <c r="CP766" i="3" s="1"/>
  <c r="BV766" i="3"/>
  <c r="BU766" i="3"/>
  <c r="V766" i="3" l="1"/>
  <c r="X766" i="3" s="1"/>
  <c r="AS767" i="3" s="1"/>
  <c r="DP766" i="3"/>
  <c r="DO766" i="3"/>
  <c r="CR766" i="3"/>
  <c r="M766" i="3" s="1"/>
  <c r="CQ766" i="3"/>
  <c r="L766" i="3" l="1"/>
  <c r="H766" i="3" s="1"/>
  <c r="AL767" i="3"/>
  <c r="DS767" i="3" s="1"/>
  <c r="AP767" i="3"/>
  <c r="AV767" i="3" s="1"/>
  <c r="W766" i="3"/>
  <c r="J767" i="3"/>
  <c r="F767" i="3"/>
  <c r="AQ766" i="3" l="1"/>
  <c r="AR767" i="3"/>
  <c r="K766" i="3"/>
  <c r="N766" i="3" s="1"/>
  <c r="I767" i="3"/>
  <c r="G767" i="3" s="1"/>
  <c r="E767" i="3"/>
  <c r="CL767" i="3" s="1"/>
  <c r="BY767" i="3"/>
  <c r="CU767" i="3"/>
  <c r="AN766" i="3"/>
  <c r="AT766" i="3"/>
  <c r="AK767" i="3"/>
  <c r="AO767" i="3"/>
  <c r="DK767" i="3"/>
  <c r="BQ767" i="3"/>
  <c r="CM767" i="3"/>
  <c r="S767" i="3"/>
  <c r="O767" i="3"/>
  <c r="P767" i="3"/>
  <c r="R767" i="3" l="1"/>
  <c r="BP767" i="3"/>
  <c r="DJ767" i="3"/>
  <c r="DL767" i="3" s="1"/>
  <c r="DR767" i="3"/>
  <c r="BX767" i="3"/>
  <c r="CT767" i="3"/>
  <c r="AM767" i="3"/>
  <c r="AU767" i="3"/>
  <c r="CN767" i="3"/>
  <c r="CO767" i="3"/>
  <c r="U767" i="3"/>
  <c r="T767" i="3"/>
  <c r="Q767" i="3" s="1"/>
  <c r="BR767" i="3"/>
  <c r="BT767" i="3" s="1"/>
  <c r="BS767" i="3"/>
  <c r="DM767" i="3" l="1"/>
  <c r="CV767" i="3"/>
  <c r="CX767" i="3" s="1"/>
  <c r="CW767" i="3"/>
  <c r="CA767" i="3"/>
  <c r="BZ767" i="3"/>
  <c r="CB767" i="3" s="1"/>
  <c r="DT767" i="3"/>
  <c r="DQ767" i="3" s="1"/>
  <c r="DU767" i="3"/>
  <c r="V767" i="3"/>
  <c r="DI767" i="3"/>
  <c r="DN767" i="3" s="1"/>
  <c r="BU767" i="3"/>
  <c r="BV767" i="3"/>
  <c r="CK767" i="3"/>
  <c r="CP767" i="3" s="1"/>
  <c r="DV767" i="3" l="1"/>
  <c r="CC767" i="3"/>
  <c r="CD767" i="3"/>
  <c r="CZ767" i="3"/>
  <c r="CY767" i="3"/>
  <c r="X767" i="3"/>
  <c r="W767" i="3"/>
  <c r="DO767" i="3"/>
  <c r="DP767" i="3"/>
  <c r="CR767" i="3"/>
  <c r="CQ767" i="3"/>
  <c r="M767" i="3" l="1"/>
  <c r="L767" i="3"/>
  <c r="DW767" i="3"/>
  <c r="AR768" i="3" s="1"/>
  <c r="DX767" i="3"/>
  <c r="AS768" i="3" s="1"/>
  <c r="J768" i="3"/>
  <c r="F768" i="3"/>
  <c r="AQ767" i="3" l="1"/>
  <c r="AT767" i="3" s="1"/>
  <c r="K767" i="3"/>
  <c r="N767" i="3" s="1"/>
  <c r="I768" i="3"/>
  <c r="H767" i="3"/>
  <c r="E768" i="3"/>
  <c r="DJ768" i="3" s="1"/>
  <c r="O768" i="3"/>
  <c r="AK768" i="3"/>
  <c r="DR768" i="3" s="1"/>
  <c r="AO768" i="3"/>
  <c r="AU768" i="3" s="1"/>
  <c r="AP768" i="3"/>
  <c r="AV768" i="3" s="1"/>
  <c r="AL768" i="3"/>
  <c r="CU768" i="3" s="1"/>
  <c r="AN767" i="3"/>
  <c r="BQ768" i="3"/>
  <c r="CM768" i="3"/>
  <c r="DK768" i="3"/>
  <c r="P768" i="3"/>
  <c r="BP768" i="3" l="1"/>
  <c r="BR768" i="3" s="1"/>
  <c r="BT768" i="3" s="1"/>
  <c r="CL768" i="3"/>
  <c r="CN768" i="3" s="1"/>
  <c r="G768" i="3"/>
  <c r="BX768" i="3"/>
  <c r="R768" i="3"/>
  <c r="CT768" i="3"/>
  <c r="CW768" i="3" s="1"/>
  <c r="DS768" i="3"/>
  <c r="DT768" i="3" s="1"/>
  <c r="DQ768" i="3" s="1"/>
  <c r="DV768" i="3" s="1"/>
  <c r="S768" i="3"/>
  <c r="AM768" i="3"/>
  <c r="BY768" i="3"/>
  <c r="DM768" i="3"/>
  <c r="DL768" i="3"/>
  <c r="CO768" i="3" l="1"/>
  <c r="BS768" i="3"/>
  <c r="CA768" i="3"/>
  <c r="U768" i="3"/>
  <c r="CV768" i="3"/>
  <c r="CX768" i="3" s="1"/>
  <c r="CY768" i="3" s="1"/>
  <c r="BZ768" i="3"/>
  <c r="DU768" i="3"/>
  <c r="DW768" i="3" s="1"/>
  <c r="T768" i="3"/>
  <c r="Q768" i="3" s="1"/>
  <c r="DI768" i="3"/>
  <c r="DN768" i="3" s="1"/>
  <c r="CK768" i="3"/>
  <c r="CP768" i="3" s="1"/>
  <c r="BV768" i="3"/>
  <c r="BU768" i="3"/>
  <c r="CB768" i="3" l="1"/>
  <c r="CD768" i="3" s="1"/>
  <c r="V768" i="3"/>
  <c r="CC768" i="3"/>
  <c r="CZ768" i="3"/>
  <c r="DX768" i="3"/>
  <c r="DO768" i="3"/>
  <c r="DP768" i="3"/>
  <c r="CQ768" i="3"/>
  <c r="L768" i="3" s="1"/>
  <c r="I769" i="3" s="1"/>
  <c r="CR768" i="3"/>
  <c r="X768" i="3" l="1"/>
  <c r="AL769" i="3" s="1"/>
  <c r="DS769" i="3" s="1"/>
  <c r="W768" i="3"/>
  <c r="AQ768" i="3"/>
  <c r="AT768" i="3" s="1"/>
  <c r="AR769" i="3"/>
  <c r="M768" i="3"/>
  <c r="H768" i="3" s="1"/>
  <c r="AK769" i="3"/>
  <c r="BX769" i="3" s="1"/>
  <c r="AN768" i="3"/>
  <c r="AO769" i="3"/>
  <c r="AU769" i="3" s="1"/>
  <c r="AP769" i="3"/>
  <c r="E769" i="3"/>
  <c r="BY769" i="3" l="1"/>
  <c r="CU769" i="3"/>
  <c r="AS769" i="3"/>
  <c r="K768" i="3"/>
  <c r="N768" i="3" s="1"/>
  <c r="J769" i="3"/>
  <c r="G769" i="3" s="1"/>
  <c r="F769" i="3"/>
  <c r="DK769" i="3" s="1"/>
  <c r="R769" i="3"/>
  <c r="DR769" i="3"/>
  <c r="DU769" i="3" s="1"/>
  <c r="CT769" i="3"/>
  <c r="AM769" i="3"/>
  <c r="AV769" i="3"/>
  <c r="CA769" i="3"/>
  <c r="BZ769" i="3"/>
  <c r="CB769" i="3" s="1"/>
  <c r="DJ769" i="3"/>
  <c r="BP769" i="3"/>
  <c r="CL769" i="3"/>
  <c r="O769" i="3"/>
  <c r="P769" i="3" l="1"/>
  <c r="CW769" i="3"/>
  <c r="S769" i="3"/>
  <c r="U769" i="3" s="1"/>
  <c r="CM769" i="3"/>
  <c r="CO769" i="3" s="1"/>
  <c r="BQ769" i="3"/>
  <c r="BS769" i="3" s="1"/>
  <c r="CV769" i="3"/>
  <c r="CX769" i="3" s="1"/>
  <c r="CZ769" i="3" s="1"/>
  <c r="DT769" i="3"/>
  <c r="DQ769" i="3" s="1"/>
  <c r="DV769" i="3" s="1"/>
  <c r="CC769" i="3"/>
  <c r="CD769" i="3"/>
  <c r="DL769" i="3"/>
  <c r="DM769" i="3"/>
  <c r="T769" i="3" l="1"/>
  <c r="Q769" i="3" s="1"/>
  <c r="V769" i="3" s="1"/>
  <c r="CY769" i="3"/>
  <c r="BR769" i="3"/>
  <c r="BT769" i="3" s="1"/>
  <c r="BV769" i="3" s="1"/>
  <c r="CN769" i="3"/>
  <c r="CK769" i="3" s="1"/>
  <c r="CP769" i="3" s="1"/>
  <c r="DX769" i="3"/>
  <c r="DW769" i="3"/>
  <c r="W769" i="3"/>
  <c r="DI769" i="3"/>
  <c r="DN769" i="3" s="1"/>
  <c r="X769" i="3"/>
  <c r="BU769" i="3" l="1"/>
  <c r="AS770" i="3"/>
  <c r="AR770" i="3"/>
  <c r="AP770" i="3"/>
  <c r="DP769" i="3"/>
  <c r="DO769" i="3"/>
  <c r="CQ769" i="3"/>
  <c r="CR769" i="3"/>
  <c r="M769" i="3" s="1"/>
  <c r="AN769" i="3" l="1"/>
  <c r="AQ769" i="3"/>
  <c r="AT769" i="3" s="1"/>
  <c r="L769" i="3"/>
  <c r="E770" i="3" s="1"/>
  <c r="AK770" i="3"/>
  <c r="DR770" i="3" s="1"/>
  <c r="AL770" i="3"/>
  <c r="CU770" i="3" s="1"/>
  <c r="AO770" i="3"/>
  <c r="AU770" i="3" s="1"/>
  <c r="H769" i="3"/>
  <c r="AV770" i="3"/>
  <c r="F770" i="3"/>
  <c r="J770" i="3"/>
  <c r="BX770" i="3" l="1"/>
  <c r="CT770" i="3"/>
  <c r="CV770" i="3" s="1"/>
  <c r="CX770" i="3" s="1"/>
  <c r="DS770" i="3"/>
  <c r="DU770" i="3" s="1"/>
  <c r="BY770" i="3"/>
  <c r="CA770" i="3" s="1"/>
  <c r="K769" i="3"/>
  <c r="N769" i="3" s="1"/>
  <c r="I770" i="3"/>
  <c r="O770" i="3" s="1"/>
  <c r="AM770" i="3"/>
  <c r="CW770" i="3"/>
  <c r="P770" i="3"/>
  <c r="BP770" i="3"/>
  <c r="CL770" i="3"/>
  <c r="DJ770" i="3"/>
  <c r="R770" i="3"/>
  <c r="DK770" i="3"/>
  <c r="BQ770" i="3"/>
  <c r="CM770" i="3"/>
  <c r="S770" i="3"/>
  <c r="DT770" i="3" l="1"/>
  <c r="DQ770" i="3" s="1"/>
  <c r="DV770" i="3" s="1"/>
  <c r="DW770" i="3" s="1"/>
  <c r="BZ770" i="3"/>
  <c r="G770" i="3"/>
  <c r="CZ770" i="3"/>
  <c r="CY770" i="3"/>
  <c r="CN770" i="3"/>
  <c r="CO770" i="3"/>
  <c r="BR770" i="3"/>
  <c r="BT770" i="3" s="1"/>
  <c r="BS770" i="3"/>
  <c r="DL770" i="3"/>
  <c r="DM770" i="3"/>
  <c r="T770" i="3"/>
  <c r="Q770" i="3" s="1"/>
  <c r="U770" i="3"/>
  <c r="CB770" i="3" l="1"/>
  <c r="CD770" i="3" s="1"/>
  <c r="CC770" i="3"/>
  <c r="DX770" i="3"/>
  <c r="V770" i="3"/>
  <c r="DI770" i="3"/>
  <c r="DN770" i="3" s="1"/>
  <c r="BU770" i="3"/>
  <c r="BV770" i="3"/>
  <c r="CK770" i="3"/>
  <c r="CP770" i="3" s="1"/>
  <c r="X770" i="3" l="1"/>
  <c r="AL771" i="3" s="1"/>
  <c r="W770" i="3"/>
  <c r="DP770" i="3"/>
  <c r="DO770" i="3"/>
  <c r="CR770" i="3"/>
  <c r="CQ770" i="3"/>
  <c r="M770" i="3" l="1"/>
  <c r="AS771" i="3"/>
  <c r="AQ770" i="3"/>
  <c r="AT770" i="3" s="1"/>
  <c r="AR771" i="3"/>
  <c r="L770" i="3"/>
  <c r="H770" i="3" s="1"/>
  <c r="AP771" i="3"/>
  <c r="AV771" i="3" s="1"/>
  <c r="AN770" i="3"/>
  <c r="AO771" i="3"/>
  <c r="AU771" i="3" s="1"/>
  <c r="AK771" i="3"/>
  <c r="DR771" i="3" s="1"/>
  <c r="J771" i="3"/>
  <c r="F771" i="3"/>
  <c r="BY771" i="3"/>
  <c r="DS771" i="3"/>
  <c r="CU771" i="3"/>
  <c r="E771" i="3" l="1"/>
  <c r="K770" i="3"/>
  <c r="N770" i="3" s="1"/>
  <c r="I771" i="3"/>
  <c r="O771" i="3" s="1"/>
  <c r="AM771" i="3"/>
  <c r="CT771" i="3"/>
  <c r="CW771" i="3" s="1"/>
  <c r="BX771" i="3"/>
  <c r="BZ771" i="3" s="1"/>
  <c r="CB771" i="3" s="1"/>
  <c r="DU771" i="3"/>
  <c r="DT771" i="3"/>
  <c r="DQ771" i="3" s="1"/>
  <c r="CM771" i="3"/>
  <c r="BQ771" i="3"/>
  <c r="DK771" i="3"/>
  <c r="S771" i="3"/>
  <c r="BP771" i="3"/>
  <c r="CL771" i="3"/>
  <c r="DJ771" i="3"/>
  <c r="R771" i="3"/>
  <c r="P771" i="3"/>
  <c r="G771" i="3" l="1"/>
  <c r="CV771" i="3"/>
  <c r="CX771" i="3" s="1"/>
  <c r="CZ771" i="3" s="1"/>
  <c r="CA771" i="3"/>
  <c r="CD771" i="3" s="1"/>
  <c r="DV771" i="3"/>
  <c r="BR771" i="3"/>
  <c r="BT771" i="3" s="1"/>
  <c r="BS771" i="3"/>
  <c r="CC771" i="3"/>
  <c r="T771" i="3"/>
  <c r="Q771" i="3" s="1"/>
  <c r="U771" i="3"/>
  <c r="DL771" i="3"/>
  <c r="DM771" i="3"/>
  <c r="CN771" i="3"/>
  <c r="CO771" i="3"/>
  <c r="CY771" i="3" l="1"/>
  <c r="DX771" i="3"/>
  <c r="DW771" i="3"/>
  <c r="V771" i="3"/>
  <c r="DI771" i="3"/>
  <c r="DN771" i="3" s="1"/>
  <c r="CK771" i="3"/>
  <c r="CP771" i="3" s="1"/>
  <c r="BV771" i="3"/>
  <c r="BU771" i="3"/>
  <c r="W771" i="3" l="1"/>
  <c r="AR772" i="3" s="1"/>
  <c r="X771" i="3"/>
  <c r="AS772" i="3" s="1"/>
  <c r="DO771" i="3"/>
  <c r="DP771" i="3"/>
  <c r="CQ771" i="3"/>
  <c r="L771" i="3" s="1"/>
  <c r="I772" i="3" s="1"/>
  <c r="CR771" i="3"/>
  <c r="AK772" i="3"/>
  <c r="M771" i="3" l="1"/>
  <c r="AO772" i="3"/>
  <c r="AQ771" i="3"/>
  <c r="AT771" i="3" s="1"/>
  <c r="K771" i="3"/>
  <c r="N771" i="3" s="1"/>
  <c r="AN771" i="3"/>
  <c r="AL772" i="3"/>
  <c r="CU772" i="3" s="1"/>
  <c r="AP772" i="3"/>
  <c r="AV772" i="3" s="1"/>
  <c r="AU772" i="3"/>
  <c r="J772" i="3"/>
  <c r="F772" i="3"/>
  <c r="BX772" i="3"/>
  <c r="CT772" i="3"/>
  <c r="DR772" i="3"/>
  <c r="H771" i="3"/>
  <c r="E772" i="3"/>
  <c r="DS772" i="3" l="1"/>
  <c r="DT772" i="3" s="1"/>
  <c r="DQ772" i="3" s="1"/>
  <c r="BY772" i="3"/>
  <c r="AM772" i="3"/>
  <c r="CV772" i="3"/>
  <c r="CX772" i="3" s="1"/>
  <c r="CW772" i="3"/>
  <c r="CA772" i="3"/>
  <c r="BZ772" i="3"/>
  <c r="CB772" i="3" s="1"/>
  <c r="P772" i="3"/>
  <c r="CL772" i="3"/>
  <c r="DJ772" i="3"/>
  <c r="BP772" i="3"/>
  <c r="R772" i="3"/>
  <c r="BQ772" i="3"/>
  <c r="CM772" i="3"/>
  <c r="DK772" i="3"/>
  <c r="S772" i="3"/>
  <c r="O772" i="3"/>
  <c r="G772" i="3"/>
  <c r="DU772" i="3"/>
  <c r="DV772" i="3" l="1"/>
  <c r="DM772" i="3"/>
  <c r="DL772" i="3"/>
  <c r="CO772" i="3"/>
  <c r="CN772" i="3"/>
  <c r="CC772" i="3"/>
  <c r="CD772" i="3"/>
  <c r="T772" i="3"/>
  <c r="Q772" i="3" s="1"/>
  <c r="U772" i="3"/>
  <c r="BS772" i="3"/>
  <c r="BR772" i="3"/>
  <c r="BT772" i="3" s="1"/>
  <c r="CY772" i="3"/>
  <c r="CZ772" i="3"/>
  <c r="DW772" i="3" l="1"/>
  <c r="DX772" i="3"/>
  <c r="V772" i="3"/>
  <c r="DI772" i="3"/>
  <c r="DN772" i="3" s="1"/>
  <c r="BU772" i="3"/>
  <c r="BV772" i="3"/>
  <c r="CK772" i="3"/>
  <c r="CP772" i="3" s="1"/>
  <c r="X772" i="3" l="1"/>
  <c r="AP773" i="3" s="1"/>
  <c r="W772" i="3"/>
  <c r="AQ772" i="3" s="1"/>
  <c r="DP772" i="3"/>
  <c r="DO772" i="3"/>
  <c r="CQ772" i="3"/>
  <c r="CR772" i="3"/>
  <c r="L772" i="3" l="1"/>
  <c r="I773" i="3" s="1"/>
  <c r="M772" i="3"/>
  <c r="AS773" i="3"/>
  <c r="AR773" i="3"/>
  <c r="AL773" i="3"/>
  <c r="BY773" i="3" s="1"/>
  <c r="AN772" i="3"/>
  <c r="AO773" i="3"/>
  <c r="AM773" i="3" s="1"/>
  <c r="AK773" i="3"/>
  <c r="BX773" i="3" s="1"/>
  <c r="AT772" i="3"/>
  <c r="J773" i="3"/>
  <c r="F773" i="3"/>
  <c r="AV773" i="3"/>
  <c r="E773" i="3" l="1"/>
  <c r="H772" i="3"/>
  <c r="K772" i="3"/>
  <c r="N772" i="3" s="1"/>
  <c r="CT773" i="3"/>
  <c r="DR773" i="3"/>
  <c r="AU773" i="3"/>
  <c r="CU773" i="3"/>
  <c r="DS773" i="3"/>
  <c r="O773" i="3"/>
  <c r="G773" i="3"/>
  <c r="DJ773" i="3"/>
  <c r="BP773" i="3"/>
  <c r="CL773" i="3"/>
  <c r="R773" i="3"/>
  <c r="BZ773" i="3"/>
  <c r="CB773" i="3" s="1"/>
  <c r="CA773" i="3"/>
  <c r="DK773" i="3"/>
  <c r="BQ773" i="3"/>
  <c r="CM773" i="3"/>
  <c r="S773" i="3"/>
  <c r="P773" i="3"/>
  <c r="DT773" i="3" l="1"/>
  <c r="DQ773" i="3" s="1"/>
  <c r="CW773" i="3"/>
  <c r="CV773" i="3"/>
  <c r="CX773" i="3" s="1"/>
  <c r="CZ773" i="3" s="1"/>
  <c r="DU773" i="3"/>
  <c r="DV773" i="3"/>
  <c r="CN773" i="3"/>
  <c r="CO773" i="3"/>
  <c r="DL773" i="3"/>
  <c r="DM773" i="3"/>
  <c r="BR773" i="3"/>
  <c r="BT773" i="3" s="1"/>
  <c r="BS773" i="3"/>
  <c r="CC773" i="3"/>
  <c r="CD773" i="3"/>
  <c r="T773" i="3"/>
  <c r="Q773" i="3" s="1"/>
  <c r="U773" i="3"/>
  <c r="CY773" i="3" l="1"/>
  <c r="DX773" i="3"/>
  <c r="DW773" i="3"/>
  <c r="V773" i="3"/>
  <c r="DI773" i="3"/>
  <c r="DN773" i="3" s="1"/>
  <c r="BV773" i="3"/>
  <c r="BU773" i="3"/>
  <c r="CK773" i="3"/>
  <c r="CP773" i="3" s="1"/>
  <c r="X773" i="3" l="1"/>
  <c r="AL774" i="3" s="1"/>
  <c r="W773" i="3"/>
  <c r="AR774" i="3" s="1"/>
  <c r="DO773" i="3"/>
  <c r="DP773" i="3"/>
  <c r="CR773" i="3"/>
  <c r="CQ773" i="3"/>
  <c r="AP774" i="3"/>
  <c r="M773" i="3" l="1"/>
  <c r="AS774" i="3"/>
  <c r="AQ773" i="3"/>
  <c r="AT773" i="3" s="1"/>
  <c r="L773" i="3"/>
  <c r="AK774" i="3"/>
  <c r="DR774" i="3" s="1"/>
  <c r="AO774" i="3"/>
  <c r="AM774" i="3" s="1"/>
  <c r="AN773" i="3"/>
  <c r="AU774" i="3"/>
  <c r="DS774" i="3"/>
  <c r="BY774" i="3"/>
  <c r="CU774" i="3"/>
  <c r="AV774" i="3"/>
  <c r="H773" i="3"/>
  <c r="E774" i="3"/>
  <c r="J774" i="3"/>
  <c r="P774" i="3" s="1"/>
  <c r="K773" i="3" l="1"/>
  <c r="N773" i="3" s="1"/>
  <c r="I774" i="3"/>
  <c r="O774" i="3" s="1"/>
  <c r="F774" i="3"/>
  <c r="BQ774" i="3" s="1"/>
  <c r="CT774" i="3"/>
  <c r="CV774" i="3" s="1"/>
  <c r="CX774" i="3" s="1"/>
  <c r="BX774" i="3"/>
  <c r="BZ774" i="3" s="1"/>
  <c r="CB774" i="3" s="1"/>
  <c r="CM774" i="3"/>
  <c r="BP774" i="3"/>
  <c r="DJ774" i="3"/>
  <c r="CL774" i="3"/>
  <c r="R774" i="3"/>
  <c r="DU774" i="3"/>
  <c r="DT774" i="3"/>
  <c r="DQ774" i="3" s="1"/>
  <c r="G774" i="3" l="1"/>
  <c r="CA774" i="3"/>
  <c r="CD774" i="3" s="1"/>
  <c r="DK774" i="3"/>
  <c r="DM774" i="3" s="1"/>
  <c r="CW774" i="3"/>
  <c r="CZ774" i="3" s="1"/>
  <c r="S774" i="3"/>
  <c r="U774" i="3" s="1"/>
  <c r="DV774" i="3"/>
  <c r="BR774" i="3"/>
  <c r="BT774" i="3" s="1"/>
  <c r="BS774" i="3"/>
  <c r="CN774" i="3"/>
  <c r="CO774" i="3"/>
  <c r="CC774" i="3" l="1"/>
  <c r="DL774" i="3"/>
  <c r="CY774" i="3"/>
  <c r="T774" i="3"/>
  <c r="Q774" i="3" s="1"/>
  <c r="DW774" i="3"/>
  <c r="DX774" i="3"/>
  <c r="DI774" i="3"/>
  <c r="DN774" i="3" s="1"/>
  <c r="CK774" i="3"/>
  <c r="CP774" i="3" s="1"/>
  <c r="BV774" i="3"/>
  <c r="BU774" i="3"/>
  <c r="V774" i="3" l="1"/>
  <c r="DO774" i="3"/>
  <c r="DP774" i="3"/>
  <c r="CR774" i="3"/>
  <c r="CQ774" i="3"/>
  <c r="AP775" i="3"/>
  <c r="X774" i="3" l="1"/>
  <c r="AL775" i="3" s="1"/>
  <c r="BY775" i="3" s="1"/>
  <c r="W774" i="3"/>
  <c r="AQ774" i="3" s="1"/>
  <c r="AT774" i="3" s="1"/>
  <c r="M774" i="3"/>
  <c r="F775" i="3" s="1"/>
  <c r="L774" i="3"/>
  <c r="E775" i="3" s="1"/>
  <c r="AK775" i="3"/>
  <c r="CT775" i="3" s="1"/>
  <c r="AO775" i="3"/>
  <c r="AU775" i="3" s="1"/>
  <c r="AN774" i="3"/>
  <c r="CU775" i="3"/>
  <c r="AV775" i="3"/>
  <c r="J775" i="3"/>
  <c r="DS775" i="3" l="1"/>
  <c r="AS775" i="3"/>
  <c r="AR775" i="3"/>
  <c r="H774" i="3"/>
  <c r="K774" i="3"/>
  <c r="N774" i="3" s="1"/>
  <c r="I775" i="3"/>
  <c r="O775" i="3" s="1"/>
  <c r="DR775" i="3"/>
  <c r="BX775" i="3"/>
  <c r="CA775" i="3" s="1"/>
  <c r="AM775" i="3"/>
  <c r="CM775" i="3"/>
  <c r="DK775" i="3"/>
  <c r="BQ775" i="3"/>
  <c r="S775" i="3"/>
  <c r="P775" i="3"/>
  <c r="CL775" i="3"/>
  <c r="DJ775" i="3"/>
  <c r="BP775" i="3"/>
  <c r="R775" i="3"/>
  <c r="CV775" i="3"/>
  <c r="CX775" i="3" s="1"/>
  <c r="CW775" i="3"/>
  <c r="G775" i="3" l="1"/>
  <c r="DU775" i="3"/>
  <c r="DT775" i="3"/>
  <c r="DQ775" i="3" s="1"/>
  <c r="DV775" i="3" s="1"/>
  <c r="BZ775" i="3"/>
  <c r="CO775" i="3"/>
  <c r="CN775" i="3"/>
  <c r="BR775" i="3"/>
  <c r="BT775" i="3" s="1"/>
  <c r="BS775" i="3"/>
  <c r="CY775" i="3"/>
  <c r="CZ775" i="3"/>
  <c r="DL775" i="3"/>
  <c r="DM775" i="3"/>
  <c r="T775" i="3"/>
  <c r="Q775" i="3" s="1"/>
  <c r="U775" i="3"/>
  <c r="CB775" i="3" l="1"/>
  <c r="CD775" i="3" s="1"/>
  <c r="DX775" i="3"/>
  <c r="DW775" i="3"/>
  <c r="V775" i="3"/>
  <c r="DI775" i="3"/>
  <c r="DN775" i="3" s="1"/>
  <c r="BU775" i="3"/>
  <c r="BV775" i="3"/>
  <c r="CK775" i="3"/>
  <c r="CP775" i="3" s="1"/>
  <c r="CC775" i="3" l="1"/>
  <c r="W775" i="3"/>
  <c r="AR776" i="3" s="1"/>
  <c r="X775" i="3"/>
  <c r="AS776" i="3" s="1"/>
  <c r="DO775" i="3"/>
  <c r="DP775" i="3"/>
  <c r="CQ775" i="3"/>
  <c r="CR775" i="3"/>
  <c r="AK776" i="3"/>
  <c r="L775" i="3" l="1"/>
  <c r="I776" i="3" s="1"/>
  <c r="M775" i="3"/>
  <c r="J776" i="3" s="1"/>
  <c r="AO776" i="3"/>
  <c r="AU776" i="3" s="1"/>
  <c r="AQ775" i="3"/>
  <c r="AT775" i="3" s="1"/>
  <c r="AN775" i="3"/>
  <c r="K775" i="3"/>
  <c r="N775" i="3" s="1"/>
  <c r="AL776" i="3"/>
  <c r="DS776" i="3" s="1"/>
  <c r="AP776" i="3"/>
  <c r="CT776" i="3"/>
  <c r="DR776" i="3"/>
  <c r="BX776" i="3"/>
  <c r="H775" i="3"/>
  <c r="E776" i="3"/>
  <c r="F776" i="3" l="1"/>
  <c r="AM776" i="3"/>
  <c r="AV776" i="3"/>
  <c r="CU776" i="3"/>
  <c r="CW776" i="3" s="1"/>
  <c r="BY776" i="3"/>
  <c r="BZ776" i="3" s="1"/>
  <c r="CB776" i="3" s="1"/>
  <c r="DT776" i="3"/>
  <c r="DQ776" i="3" s="1"/>
  <c r="DU776" i="3"/>
  <c r="BP776" i="3"/>
  <c r="CL776" i="3"/>
  <c r="DJ776" i="3"/>
  <c r="R776" i="3"/>
  <c r="O776" i="3"/>
  <c r="G776" i="3"/>
  <c r="CM776" i="3"/>
  <c r="BQ776" i="3"/>
  <c r="DK776" i="3"/>
  <c r="S776" i="3"/>
  <c r="P776" i="3"/>
  <c r="CV776" i="3" l="1"/>
  <c r="CX776" i="3" s="1"/>
  <c r="CZ776" i="3" s="1"/>
  <c r="CA776" i="3"/>
  <c r="CD776" i="3" s="1"/>
  <c r="DV776" i="3"/>
  <c r="DL776" i="3"/>
  <c r="DM776" i="3"/>
  <c r="CN776" i="3"/>
  <c r="CO776" i="3"/>
  <c r="BR776" i="3"/>
  <c r="BT776" i="3" s="1"/>
  <c r="BS776" i="3"/>
  <c r="T776" i="3"/>
  <c r="Q776" i="3" s="1"/>
  <c r="U776" i="3"/>
  <c r="CC776" i="3" l="1"/>
  <c r="CY776" i="3"/>
  <c r="DW776" i="3"/>
  <c r="DX776" i="3"/>
  <c r="V776" i="3"/>
  <c r="DI776" i="3"/>
  <c r="DN776" i="3" s="1"/>
  <c r="BU776" i="3"/>
  <c r="BV776" i="3"/>
  <c r="CK776" i="3"/>
  <c r="CP776" i="3" s="1"/>
  <c r="X776" i="3" l="1"/>
  <c r="AS777" i="3" s="1"/>
  <c r="W776" i="3"/>
  <c r="AQ776" i="3" s="1"/>
  <c r="DO776" i="3"/>
  <c r="DP776" i="3"/>
  <c r="AL777" i="3"/>
  <c r="AP777" i="3"/>
  <c r="CQ776" i="3"/>
  <c r="CR776" i="3"/>
  <c r="M776" i="3" s="1"/>
  <c r="AR777" i="3" l="1"/>
  <c r="L776" i="3"/>
  <c r="H776" i="3" s="1"/>
  <c r="AN776" i="3"/>
  <c r="AK777" i="3"/>
  <c r="BX777" i="3" s="1"/>
  <c r="AO777" i="3"/>
  <c r="AU777" i="3" s="1"/>
  <c r="AT776" i="3"/>
  <c r="J777" i="3"/>
  <c r="F777" i="3"/>
  <c r="AV777" i="3"/>
  <c r="BY777" i="3"/>
  <c r="CU777" i="3"/>
  <c r="DS777" i="3"/>
  <c r="E777" i="3" l="1"/>
  <c r="R777" i="3" s="1"/>
  <c r="K776" i="3"/>
  <c r="N776" i="3" s="1"/>
  <c r="I777" i="3"/>
  <c r="O777" i="3" s="1"/>
  <c r="AM777" i="3"/>
  <c r="DR777" i="3"/>
  <c r="CT777" i="3"/>
  <c r="CV777" i="3" s="1"/>
  <c r="CX777" i="3" s="1"/>
  <c r="DU777" i="3"/>
  <c r="DT777" i="3"/>
  <c r="DQ777" i="3" s="1"/>
  <c r="CM777" i="3"/>
  <c r="DK777" i="3"/>
  <c r="BQ777" i="3"/>
  <c r="S777" i="3"/>
  <c r="BZ777" i="3"/>
  <c r="CB777" i="3" s="1"/>
  <c r="CA777" i="3"/>
  <c r="DJ777" i="3"/>
  <c r="BP777" i="3"/>
  <c r="CL777" i="3"/>
  <c r="P777" i="3"/>
  <c r="G777" i="3"/>
  <c r="CW777" i="3" l="1"/>
  <c r="CZ777" i="3" s="1"/>
  <c r="U777" i="3"/>
  <c r="DV777" i="3"/>
  <c r="CD777" i="3"/>
  <c r="CC777" i="3"/>
  <c r="T777" i="3"/>
  <c r="Q777" i="3" s="1"/>
  <c r="CN777" i="3"/>
  <c r="CO777" i="3"/>
  <c r="BR777" i="3"/>
  <c r="BT777" i="3" s="1"/>
  <c r="BS777" i="3"/>
  <c r="DM777" i="3"/>
  <c r="DL777" i="3"/>
  <c r="CY777" i="3" l="1"/>
  <c r="DX777" i="3"/>
  <c r="DW777" i="3"/>
  <c r="V777" i="3"/>
  <c r="DI777" i="3"/>
  <c r="DN777" i="3" s="1"/>
  <c r="CK777" i="3"/>
  <c r="CP777" i="3" s="1"/>
  <c r="BV777" i="3"/>
  <c r="BU777" i="3"/>
  <c r="X777" i="3" l="1"/>
  <c r="AL778" i="3" s="1"/>
  <c r="W777" i="3"/>
  <c r="AQ777" i="3" s="1"/>
  <c r="DP777" i="3"/>
  <c r="DO777" i="3"/>
  <c r="CR777" i="3"/>
  <c r="M777" i="3" s="1"/>
  <c r="CQ777" i="3"/>
  <c r="AP778" i="3"/>
  <c r="AS778" i="3" l="1"/>
  <c r="AR778" i="3"/>
  <c r="L777" i="3"/>
  <c r="H777" i="3" s="1"/>
  <c r="AO778" i="3"/>
  <c r="AM778" i="3" s="1"/>
  <c r="AK778" i="3"/>
  <c r="DR778" i="3" s="1"/>
  <c r="AT777" i="3"/>
  <c r="AN777" i="3"/>
  <c r="AV778" i="3"/>
  <c r="F778" i="3"/>
  <c r="J778" i="3"/>
  <c r="BY778" i="3"/>
  <c r="CU778" i="3"/>
  <c r="DS778" i="3"/>
  <c r="AU778" i="3" l="1"/>
  <c r="K777" i="3"/>
  <c r="N777" i="3" s="1"/>
  <c r="I778" i="3"/>
  <c r="O778" i="3" s="1"/>
  <c r="E778" i="3"/>
  <c r="BP778" i="3" s="1"/>
  <c r="CT778" i="3"/>
  <c r="CV778" i="3" s="1"/>
  <c r="CX778" i="3" s="1"/>
  <c r="BX778" i="3"/>
  <c r="BZ778" i="3" s="1"/>
  <c r="CB778" i="3" s="1"/>
  <c r="DT778" i="3"/>
  <c r="DQ778" i="3" s="1"/>
  <c r="DU778" i="3"/>
  <c r="P778" i="3"/>
  <c r="BQ778" i="3"/>
  <c r="CM778" i="3"/>
  <c r="DK778" i="3"/>
  <c r="S778" i="3"/>
  <c r="G778" i="3" l="1"/>
  <c r="R778" i="3"/>
  <c r="T778" i="3" s="1"/>
  <c r="Q778" i="3" s="1"/>
  <c r="CL778" i="3"/>
  <c r="CN778" i="3" s="1"/>
  <c r="DJ778" i="3"/>
  <c r="DM778" i="3" s="1"/>
  <c r="CA778" i="3"/>
  <c r="CC778" i="3" s="1"/>
  <c r="CW778" i="3"/>
  <c r="CY778" i="3" s="1"/>
  <c r="DV778" i="3"/>
  <c r="BR778" i="3"/>
  <c r="BT778" i="3" s="1"/>
  <c r="BS778" i="3"/>
  <c r="DL778" i="3" l="1"/>
  <c r="CO778" i="3"/>
  <c r="U778" i="3"/>
  <c r="CD778" i="3"/>
  <c r="CZ778" i="3"/>
  <c r="DW778" i="3"/>
  <c r="DX778" i="3"/>
  <c r="V778" i="3"/>
  <c r="DI778" i="3"/>
  <c r="DN778" i="3" s="1"/>
  <c r="BU778" i="3"/>
  <c r="BV778" i="3"/>
  <c r="CK778" i="3"/>
  <c r="CP778" i="3" s="1"/>
  <c r="W778" i="3" l="1"/>
  <c r="AR779" i="3" s="1"/>
  <c r="X778" i="3"/>
  <c r="AP779" i="3" s="1"/>
  <c r="DO778" i="3"/>
  <c r="DP778" i="3"/>
  <c r="CR778" i="3"/>
  <c r="CQ778" i="3"/>
  <c r="AS779" i="3" l="1"/>
  <c r="AQ778" i="3"/>
  <c r="AT778" i="3" s="1"/>
  <c r="L778" i="3"/>
  <c r="I779" i="3" s="1"/>
  <c r="M778" i="3"/>
  <c r="AO779" i="3"/>
  <c r="AM779" i="3" s="1"/>
  <c r="AK779" i="3"/>
  <c r="BX779" i="3" s="1"/>
  <c r="AL779" i="3"/>
  <c r="BY779" i="3" s="1"/>
  <c r="AN778" i="3"/>
  <c r="AV779" i="3"/>
  <c r="K778" i="3" l="1"/>
  <c r="N778" i="3" s="1"/>
  <c r="H778" i="3"/>
  <c r="E779" i="3"/>
  <c r="CL779" i="3" s="1"/>
  <c r="J779" i="3"/>
  <c r="G779" i="3" s="1"/>
  <c r="F779" i="3"/>
  <c r="DK779" i="3" s="1"/>
  <c r="AU779" i="3"/>
  <c r="CU779" i="3"/>
  <c r="DS779" i="3"/>
  <c r="DR779" i="3"/>
  <c r="CT779" i="3"/>
  <c r="CA779" i="3"/>
  <c r="BZ779" i="3"/>
  <c r="CB779" i="3" s="1"/>
  <c r="P779" i="3"/>
  <c r="R779" i="3"/>
  <c r="O779" i="3"/>
  <c r="S779" i="3" l="1"/>
  <c r="CM779" i="3"/>
  <c r="BQ779" i="3"/>
  <c r="DJ779" i="3"/>
  <c r="DM779" i="3" s="1"/>
  <c r="BP779" i="3"/>
  <c r="BS779" i="3" s="1"/>
  <c r="CW779" i="3"/>
  <c r="DU779" i="3"/>
  <c r="CV779" i="3"/>
  <c r="CX779" i="3" s="1"/>
  <c r="CY779" i="3" s="1"/>
  <c r="DT779" i="3"/>
  <c r="DQ779" i="3" s="1"/>
  <c r="DV779" i="3" s="1"/>
  <c r="CD779" i="3"/>
  <c r="CC779" i="3"/>
  <c r="CO779" i="3"/>
  <c r="CN779" i="3"/>
  <c r="U779" i="3"/>
  <c r="T779" i="3"/>
  <c r="Q779" i="3" s="1"/>
  <c r="DL779" i="3" l="1"/>
  <c r="DI779" i="3" s="1"/>
  <c r="DN779" i="3" s="1"/>
  <c r="BR779" i="3"/>
  <c r="BT779" i="3" s="1"/>
  <c r="BU779" i="3" s="1"/>
  <c r="CZ779" i="3"/>
  <c r="DX779" i="3"/>
  <c r="DW779" i="3"/>
  <c r="V779" i="3"/>
  <c r="CK779" i="3"/>
  <c r="CP779" i="3" s="1"/>
  <c r="BV779" i="3" l="1"/>
  <c r="W779" i="3"/>
  <c r="AR780" i="3" s="1"/>
  <c r="X779" i="3"/>
  <c r="AL780" i="3" s="1"/>
  <c r="DO779" i="3"/>
  <c r="DP779" i="3"/>
  <c r="AK780" i="3"/>
  <c r="CQ779" i="3"/>
  <c r="CR779" i="3"/>
  <c r="M779" i="3" s="1"/>
  <c r="L779" i="3" l="1"/>
  <c r="I780" i="3" s="1"/>
  <c r="AS780" i="3"/>
  <c r="AO780" i="3"/>
  <c r="AU780" i="3" s="1"/>
  <c r="AQ779" i="3"/>
  <c r="AT779" i="3" s="1"/>
  <c r="K779" i="3"/>
  <c r="N779" i="3" s="1"/>
  <c r="AN779" i="3"/>
  <c r="AP780" i="3"/>
  <c r="AV780" i="3" s="1"/>
  <c r="F780" i="3"/>
  <c r="J780" i="3"/>
  <c r="H779" i="3"/>
  <c r="E780" i="3"/>
  <c r="DR780" i="3"/>
  <c r="CT780" i="3"/>
  <c r="BX780" i="3"/>
  <c r="BY780" i="3"/>
  <c r="DS780" i="3"/>
  <c r="CU780" i="3"/>
  <c r="AM780" i="3" l="1"/>
  <c r="BP780" i="3"/>
  <c r="CL780" i="3"/>
  <c r="DJ780" i="3"/>
  <c r="R780" i="3"/>
  <c r="O780" i="3"/>
  <c r="G780" i="3"/>
  <c r="CW780" i="3"/>
  <c r="CV780" i="3"/>
  <c r="CX780" i="3" s="1"/>
  <c r="DT780" i="3"/>
  <c r="DQ780" i="3" s="1"/>
  <c r="DU780" i="3"/>
  <c r="P780" i="3"/>
  <c r="CA780" i="3"/>
  <c r="BZ780" i="3"/>
  <c r="CB780" i="3" s="1"/>
  <c r="BQ780" i="3"/>
  <c r="CM780" i="3"/>
  <c r="DK780" i="3"/>
  <c r="S780" i="3"/>
  <c r="DV780" i="3" l="1"/>
  <c r="CC780" i="3"/>
  <c r="CD780" i="3"/>
  <c r="T780" i="3"/>
  <c r="Q780" i="3" s="1"/>
  <c r="U780" i="3"/>
  <c r="DL780" i="3"/>
  <c r="DM780" i="3"/>
  <c r="CZ780" i="3"/>
  <c r="CY780" i="3"/>
  <c r="CN780" i="3"/>
  <c r="CO780" i="3"/>
  <c r="BR780" i="3"/>
  <c r="BT780" i="3" s="1"/>
  <c r="BS780" i="3"/>
  <c r="DX780" i="3" l="1"/>
  <c r="DW780" i="3"/>
  <c r="V780" i="3"/>
  <c r="DI780" i="3"/>
  <c r="DN780" i="3" s="1"/>
  <c r="BV780" i="3"/>
  <c r="BU780" i="3"/>
  <c r="CK780" i="3"/>
  <c r="CP780" i="3" s="1"/>
  <c r="W780" i="3" l="1"/>
  <c r="AR781" i="3" s="1"/>
  <c r="X780" i="3"/>
  <c r="AL781" i="3" s="1"/>
  <c r="DP780" i="3"/>
  <c r="DO780" i="3"/>
  <c r="CR780" i="3"/>
  <c r="M780" i="3" s="1"/>
  <c r="CQ780" i="3"/>
  <c r="AK781" i="3"/>
  <c r="L780" i="3" l="1"/>
  <c r="I781" i="3" s="1"/>
  <c r="AS781" i="3"/>
  <c r="AO781" i="3"/>
  <c r="AQ780" i="3"/>
  <c r="K780" i="3"/>
  <c r="N780" i="3" s="1"/>
  <c r="AN780" i="3"/>
  <c r="AT780" i="3"/>
  <c r="AP781" i="3"/>
  <c r="AV781" i="3" s="1"/>
  <c r="H780" i="3"/>
  <c r="E781" i="3"/>
  <c r="BX781" i="3"/>
  <c r="DR781" i="3"/>
  <c r="CT781" i="3"/>
  <c r="AU781" i="3"/>
  <c r="CU781" i="3"/>
  <c r="BY781" i="3"/>
  <c r="DS781" i="3"/>
  <c r="J781" i="3" l="1"/>
  <c r="G781" i="3" s="1"/>
  <c r="F781" i="3"/>
  <c r="DK781" i="3" s="1"/>
  <c r="AM781" i="3"/>
  <c r="CV781" i="3"/>
  <c r="CX781" i="3" s="1"/>
  <c r="CW781" i="3"/>
  <c r="BZ781" i="3"/>
  <c r="CB781" i="3" s="1"/>
  <c r="CA781" i="3"/>
  <c r="BP781" i="3"/>
  <c r="DJ781" i="3"/>
  <c r="CL781" i="3"/>
  <c r="R781" i="3"/>
  <c r="DT781" i="3"/>
  <c r="DQ781" i="3" s="1"/>
  <c r="DU781" i="3"/>
  <c r="P781" i="3"/>
  <c r="O781" i="3"/>
  <c r="S781" i="3" l="1"/>
  <c r="T781" i="3" s="1"/>
  <c r="Q781" i="3" s="1"/>
  <c r="CM781" i="3"/>
  <c r="CO781" i="3" s="1"/>
  <c r="BQ781" i="3"/>
  <c r="BS781" i="3" s="1"/>
  <c r="DV781" i="3"/>
  <c r="DL781" i="3"/>
  <c r="DM781" i="3"/>
  <c r="CD781" i="3"/>
  <c r="CC781" i="3"/>
  <c r="CY781" i="3"/>
  <c r="CZ781" i="3"/>
  <c r="CN781" i="3" l="1"/>
  <c r="U781" i="3"/>
  <c r="BR781" i="3"/>
  <c r="BT781" i="3" s="1"/>
  <c r="BU781" i="3" s="1"/>
  <c r="DW781" i="3"/>
  <c r="DX781" i="3"/>
  <c r="V781" i="3"/>
  <c r="DI781" i="3"/>
  <c r="DN781" i="3" s="1"/>
  <c r="CK781" i="3"/>
  <c r="CP781" i="3" s="1"/>
  <c r="BV781" i="3" l="1"/>
  <c r="X781" i="3"/>
  <c r="AP782" i="3" s="1"/>
  <c r="W781" i="3"/>
  <c r="AQ781" i="3" s="1"/>
  <c r="DO781" i="3"/>
  <c r="DP781" i="3"/>
  <c r="CQ781" i="3"/>
  <c r="CR781" i="3"/>
  <c r="AL782" i="3"/>
  <c r="AS782" i="3" l="1"/>
  <c r="AR782" i="3"/>
  <c r="M781" i="3"/>
  <c r="L781" i="3"/>
  <c r="I782" i="3" s="1"/>
  <c r="AO782" i="3"/>
  <c r="AM782" i="3" s="1"/>
  <c r="AN781" i="3"/>
  <c r="AT781" i="3"/>
  <c r="AK782" i="3"/>
  <c r="DR782" i="3" s="1"/>
  <c r="AV782" i="3"/>
  <c r="BY782" i="3"/>
  <c r="DS782" i="3"/>
  <c r="CU782" i="3"/>
  <c r="F782" i="3"/>
  <c r="J782" i="3"/>
  <c r="K781" i="3" l="1"/>
  <c r="N781" i="3" s="1"/>
  <c r="AU782" i="3"/>
  <c r="BX782" i="3"/>
  <c r="BZ782" i="3" s="1"/>
  <c r="CB782" i="3" s="1"/>
  <c r="E782" i="3"/>
  <c r="BP782" i="3" s="1"/>
  <c r="CT782" i="3"/>
  <c r="CW782" i="3" s="1"/>
  <c r="H781" i="3"/>
  <c r="P782" i="3"/>
  <c r="CV782" i="3"/>
  <c r="CX782" i="3" s="1"/>
  <c r="DU782" i="3"/>
  <c r="DT782" i="3"/>
  <c r="DQ782" i="3" s="1"/>
  <c r="BQ782" i="3"/>
  <c r="CM782" i="3"/>
  <c r="DK782" i="3"/>
  <c r="S782" i="3"/>
  <c r="CL782" i="3"/>
  <c r="O782" i="3"/>
  <c r="G782" i="3"/>
  <c r="DJ782" i="3" l="1"/>
  <c r="CA782" i="3"/>
  <c r="R782" i="3"/>
  <c r="DV782" i="3"/>
  <c r="T782" i="3"/>
  <c r="Q782" i="3" s="1"/>
  <c r="U782" i="3"/>
  <c r="DL782" i="3"/>
  <c r="DM782" i="3"/>
  <c r="CN782" i="3"/>
  <c r="CO782" i="3"/>
  <c r="CY782" i="3"/>
  <c r="CZ782" i="3"/>
  <c r="BR782" i="3"/>
  <c r="BT782" i="3" s="1"/>
  <c r="BS782" i="3"/>
  <c r="CC782" i="3"/>
  <c r="CD782" i="3"/>
  <c r="DW782" i="3" l="1"/>
  <c r="DX782" i="3"/>
  <c r="V782" i="3"/>
  <c r="DI782" i="3"/>
  <c r="DN782" i="3" s="1"/>
  <c r="CK782" i="3"/>
  <c r="CP782" i="3" s="1"/>
  <c r="BU782" i="3"/>
  <c r="BV782" i="3"/>
  <c r="X782" i="3" l="1"/>
  <c r="AL783" i="3" s="1"/>
  <c r="W782" i="3"/>
  <c r="AQ782" i="3" s="1"/>
  <c r="DO782" i="3"/>
  <c r="DP782" i="3"/>
  <c r="CQ782" i="3"/>
  <c r="CR782" i="3"/>
  <c r="M782" i="3" s="1"/>
  <c r="AP783" i="3"/>
  <c r="AV783" i="3" s="1"/>
  <c r="AS783" i="3" l="1"/>
  <c r="AR783" i="3"/>
  <c r="L782" i="3"/>
  <c r="H782" i="3" s="1"/>
  <c r="AT782" i="3"/>
  <c r="AK783" i="3"/>
  <c r="CT783" i="3" s="1"/>
  <c r="AO783" i="3"/>
  <c r="AM783" i="3" s="1"/>
  <c r="AN782" i="3"/>
  <c r="J783" i="3"/>
  <c r="F783" i="3"/>
  <c r="DS783" i="3"/>
  <c r="BY783" i="3"/>
  <c r="CU783" i="3"/>
  <c r="AU783" i="3" l="1"/>
  <c r="E783" i="3"/>
  <c r="DJ783" i="3" s="1"/>
  <c r="K782" i="3"/>
  <c r="N782" i="3" s="1"/>
  <c r="I783" i="3"/>
  <c r="O783" i="3" s="1"/>
  <c r="DR783" i="3"/>
  <c r="BX783" i="3"/>
  <c r="CA783" i="3" s="1"/>
  <c r="DT783" i="3"/>
  <c r="DQ783" i="3" s="1"/>
  <c r="DU783" i="3"/>
  <c r="DK783" i="3"/>
  <c r="CM783" i="3"/>
  <c r="BQ783" i="3"/>
  <c r="S783" i="3"/>
  <c r="P783" i="3"/>
  <c r="CV783" i="3"/>
  <c r="CX783" i="3" s="1"/>
  <c r="CW783" i="3"/>
  <c r="CL783" i="3"/>
  <c r="R783" i="3" l="1"/>
  <c r="BP783" i="3"/>
  <c r="BR783" i="3" s="1"/>
  <c r="BT783" i="3" s="1"/>
  <c r="BZ783" i="3"/>
  <c r="G783" i="3"/>
  <c r="DV783" i="3"/>
  <c r="BS783" i="3"/>
  <c r="CZ783" i="3"/>
  <c r="CY783" i="3"/>
  <c r="DL783" i="3"/>
  <c r="DM783" i="3"/>
  <c r="T783" i="3"/>
  <c r="Q783" i="3" s="1"/>
  <c r="U783" i="3"/>
  <c r="CN783" i="3"/>
  <c r="CO783" i="3"/>
  <c r="CB783" i="3" l="1"/>
  <c r="CD783" i="3" s="1"/>
  <c r="DW783" i="3"/>
  <c r="DX783" i="3"/>
  <c r="V783" i="3"/>
  <c r="DI783" i="3"/>
  <c r="DN783" i="3" s="1"/>
  <c r="BU783" i="3"/>
  <c r="BV783" i="3"/>
  <c r="CK783" i="3"/>
  <c r="CP783" i="3" s="1"/>
  <c r="CC783" i="3" l="1"/>
  <c r="W783" i="3"/>
  <c r="AR784" i="3" s="1"/>
  <c r="X783" i="3"/>
  <c r="AS784" i="3" s="1"/>
  <c r="DO783" i="3"/>
  <c r="DP783" i="3"/>
  <c r="CQ783" i="3"/>
  <c r="CR783" i="3"/>
  <c r="M783" i="3" s="1"/>
  <c r="L783" i="3" l="1"/>
  <c r="I784" i="3" s="1"/>
  <c r="AO784" i="3"/>
  <c r="AU784" i="3" s="1"/>
  <c r="AQ783" i="3"/>
  <c r="AT783" i="3" s="1"/>
  <c r="K783" i="3"/>
  <c r="N783" i="3" s="1"/>
  <c r="AK784" i="3"/>
  <c r="BX784" i="3" s="1"/>
  <c r="AL784" i="3"/>
  <c r="DS784" i="3" s="1"/>
  <c r="AP784" i="3"/>
  <c r="AV784" i="3" s="1"/>
  <c r="AN783" i="3"/>
  <c r="H783" i="3"/>
  <c r="E784" i="3"/>
  <c r="F784" i="3"/>
  <c r="J784" i="3"/>
  <c r="CT784" i="3" l="1"/>
  <c r="BY784" i="3"/>
  <c r="DR784" i="3"/>
  <c r="DT784" i="3" s="1"/>
  <c r="DQ784" i="3" s="1"/>
  <c r="CU784" i="3"/>
  <c r="CV784" i="3" s="1"/>
  <c r="CX784" i="3" s="1"/>
  <c r="AM784" i="3"/>
  <c r="BQ784" i="3"/>
  <c r="CM784" i="3"/>
  <c r="DK784" i="3"/>
  <c r="S784" i="3"/>
  <c r="CL784" i="3"/>
  <c r="BP784" i="3"/>
  <c r="DJ784" i="3"/>
  <c r="R784" i="3"/>
  <c r="CA784" i="3"/>
  <c r="BZ784" i="3"/>
  <c r="CB784" i="3" s="1"/>
  <c r="O784" i="3"/>
  <c r="G784" i="3"/>
  <c r="P784" i="3"/>
  <c r="DU784" i="3" l="1"/>
  <c r="CW784" i="3"/>
  <c r="CZ784" i="3" s="1"/>
  <c r="DV784" i="3"/>
  <c r="DL784" i="3"/>
  <c r="DM784" i="3"/>
  <c r="BS784" i="3"/>
  <c r="BR784" i="3"/>
  <c r="BT784" i="3" s="1"/>
  <c r="CY784" i="3"/>
  <c r="CN784" i="3"/>
  <c r="CO784" i="3"/>
  <c r="T784" i="3"/>
  <c r="Q784" i="3" s="1"/>
  <c r="U784" i="3"/>
  <c r="CC784" i="3"/>
  <c r="CD784" i="3"/>
  <c r="DX784" i="3" l="1"/>
  <c r="DW784" i="3"/>
  <c r="V784" i="3"/>
  <c r="DI784" i="3"/>
  <c r="DN784" i="3" s="1"/>
  <c r="BU784" i="3"/>
  <c r="BV784" i="3"/>
  <c r="CK784" i="3"/>
  <c r="CP784" i="3" s="1"/>
  <c r="X784" i="3" l="1"/>
  <c r="AP785" i="3" s="1"/>
  <c r="W784" i="3"/>
  <c r="AR785" i="3" s="1"/>
  <c r="DO784" i="3"/>
  <c r="DP784" i="3"/>
  <c r="CR784" i="3"/>
  <c r="CQ784" i="3"/>
  <c r="AS785" i="3" l="1"/>
  <c r="AQ784" i="3"/>
  <c r="AT784" i="3" s="1"/>
  <c r="M784" i="3"/>
  <c r="J785" i="3" s="1"/>
  <c r="AL785" i="3"/>
  <c r="CU785" i="3" s="1"/>
  <c r="L784" i="3"/>
  <c r="H784" i="3" s="1"/>
  <c r="AO785" i="3"/>
  <c r="AU785" i="3" s="1"/>
  <c r="AN784" i="3"/>
  <c r="AK785" i="3"/>
  <c r="BX785" i="3" s="1"/>
  <c r="AV785" i="3"/>
  <c r="F785" i="3" l="1"/>
  <c r="BQ785" i="3" s="1"/>
  <c r="E785" i="3"/>
  <c r="CL785" i="3" s="1"/>
  <c r="AM785" i="3"/>
  <c r="BY785" i="3"/>
  <c r="BZ785" i="3" s="1"/>
  <c r="CB785" i="3" s="1"/>
  <c r="DS785" i="3"/>
  <c r="K784" i="3"/>
  <c r="N784" i="3" s="1"/>
  <c r="I785" i="3"/>
  <c r="G785" i="3" s="1"/>
  <c r="DR785" i="3"/>
  <c r="DT785" i="3" s="1"/>
  <c r="DQ785" i="3" s="1"/>
  <c r="CT785" i="3"/>
  <c r="CV785" i="3" s="1"/>
  <c r="CX785" i="3" s="1"/>
  <c r="DK785" i="3"/>
  <c r="P785" i="3"/>
  <c r="R785" i="3" l="1"/>
  <c r="DJ785" i="3"/>
  <c r="DM785" i="3" s="1"/>
  <c r="BP785" i="3"/>
  <c r="BS785" i="3" s="1"/>
  <c r="S785" i="3"/>
  <c r="U785" i="3" s="1"/>
  <c r="CM785" i="3"/>
  <c r="CO785" i="3" s="1"/>
  <c r="O785" i="3"/>
  <c r="CA785" i="3"/>
  <c r="CD785" i="3" s="1"/>
  <c r="DU785" i="3"/>
  <c r="CW785" i="3"/>
  <c r="CZ785" i="3" s="1"/>
  <c r="DV785" i="3"/>
  <c r="CN785" i="3" l="1"/>
  <c r="T785" i="3"/>
  <c r="Q785" i="3" s="1"/>
  <c r="V785" i="3" s="1"/>
  <c r="BR785" i="3"/>
  <c r="BT785" i="3" s="1"/>
  <c r="BU785" i="3" s="1"/>
  <c r="DL785" i="3"/>
  <c r="DI785" i="3" s="1"/>
  <c r="DN785" i="3" s="1"/>
  <c r="CC785" i="3"/>
  <c r="CY785" i="3"/>
  <c r="DW785" i="3"/>
  <c r="DX785" i="3"/>
  <c r="CK785" i="3"/>
  <c r="CP785" i="3" s="1"/>
  <c r="BV785" i="3" l="1"/>
  <c r="X785" i="3"/>
  <c r="AP786" i="3" s="1"/>
  <c r="W785" i="3"/>
  <c r="AQ785" i="3" s="1"/>
  <c r="DO785" i="3"/>
  <c r="DP785" i="3"/>
  <c r="CR785" i="3"/>
  <c r="CQ785" i="3"/>
  <c r="AL786" i="3"/>
  <c r="M785" i="3" l="1"/>
  <c r="AS786" i="3"/>
  <c r="AR786" i="3"/>
  <c r="L785" i="3"/>
  <c r="E786" i="3" s="1"/>
  <c r="AN785" i="3"/>
  <c r="AK786" i="3"/>
  <c r="CT786" i="3" s="1"/>
  <c r="AO786" i="3"/>
  <c r="AM786" i="3" s="1"/>
  <c r="AT785" i="3"/>
  <c r="J786" i="3"/>
  <c r="F786" i="3"/>
  <c r="DS786" i="3"/>
  <c r="BY786" i="3"/>
  <c r="CU786" i="3"/>
  <c r="AV786" i="3"/>
  <c r="K785" i="3" l="1"/>
  <c r="N785" i="3" s="1"/>
  <c r="I786" i="3"/>
  <c r="G786" i="3" s="1"/>
  <c r="BX786" i="3"/>
  <c r="BZ786" i="3" s="1"/>
  <c r="CB786" i="3" s="1"/>
  <c r="H785" i="3"/>
  <c r="DR786" i="3"/>
  <c r="DT786" i="3" s="1"/>
  <c r="DQ786" i="3" s="1"/>
  <c r="AU786" i="3"/>
  <c r="DK786" i="3"/>
  <c r="CM786" i="3"/>
  <c r="BQ786" i="3"/>
  <c r="S786" i="3"/>
  <c r="DJ786" i="3"/>
  <c r="CL786" i="3"/>
  <c r="BP786" i="3"/>
  <c r="R786" i="3"/>
  <c r="CV786" i="3"/>
  <c r="CX786" i="3" s="1"/>
  <c r="CW786" i="3"/>
  <c r="P786" i="3"/>
  <c r="O786" i="3" l="1"/>
  <c r="DU786" i="3"/>
  <c r="CA786" i="3"/>
  <c r="CC786" i="3" s="1"/>
  <c r="DV786" i="3"/>
  <c r="CN786" i="3"/>
  <c r="CO786" i="3"/>
  <c r="CZ786" i="3"/>
  <c r="CY786" i="3"/>
  <c r="T786" i="3"/>
  <c r="Q786" i="3" s="1"/>
  <c r="U786" i="3"/>
  <c r="DL786" i="3"/>
  <c r="DM786" i="3"/>
  <c r="BS786" i="3"/>
  <c r="BR786" i="3"/>
  <c r="BT786" i="3" s="1"/>
  <c r="CD786" i="3" l="1"/>
  <c r="DX786" i="3"/>
  <c r="DW786" i="3"/>
  <c r="V786" i="3"/>
  <c r="DI786" i="3"/>
  <c r="DN786" i="3" s="1"/>
  <c r="BV786" i="3"/>
  <c r="BU786" i="3"/>
  <c r="CK786" i="3"/>
  <c r="CP786" i="3" s="1"/>
  <c r="X786" i="3" l="1"/>
  <c r="AP787" i="3" s="1"/>
  <c r="AV787" i="3" s="1"/>
  <c r="W786" i="3"/>
  <c r="AQ786" i="3" s="1"/>
  <c r="DP786" i="3"/>
  <c r="DO786" i="3"/>
  <c r="CR786" i="3"/>
  <c r="CQ786" i="3"/>
  <c r="L786" i="3" s="1"/>
  <c r="I787" i="3" s="1"/>
  <c r="M786" i="3" l="1"/>
  <c r="AS787" i="3"/>
  <c r="AR787" i="3"/>
  <c r="K786" i="3"/>
  <c r="N786" i="3" s="1"/>
  <c r="AL787" i="3"/>
  <c r="CU787" i="3" s="1"/>
  <c r="AN786" i="3"/>
  <c r="AK787" i="3"/>
  <c r="CT787" i="3" s="1"/>
  <c r="AO787" i="3"/>
  <c r="AM787" i="3" s="1"/>
  <c r="AT786" i="3"/>
  <c r="H786" i="3"/>
  <c r="E787" i="3"/>
  <c r="F787" i="3"/>
  <c r="J787" i="3"/>
  <c r="BY787" i="3" l="1"/>
  <c r="DS787" i="3"/>
  <c r="DR787" i="3"/>
  <c r="BX787" i="3"/>
  <c r="AU787" i="3"/>
  <c r="P787" i="3"/>
  <c r="O787" i="3"/>
  <c r="G787" i="3"/>
  <c r="CM787" i="3"/>
  <c r="BQ787" i="3"/>
  <c r="DK787" i="3"/>
  <c r="S787" i="3"/>
  <c r="DU787" i="3"/>
  <c r="DT787" i="3"/>
  <c r="DQ787" i="3" s="1"/>
  <c r="BZ787" i="3"/>
  <c r="CB787" i="3" s="1"/>
  <c r="CA787" i="3"/>
  <c r="CL787" i="3"/>
  <c r="DJ787" i="3"/>
  <c r="BP787" i="3"/>
  <c r="R787" i="3"/>
  <c r="CV787" i="3"/>
  <c r="CX787" i="3" s="1"/>
  <c r="CW787" i="3"/>
  <c r="DV787" i="3" l="1"/>
  <c r="DL787" i="3"/>
  <c r="DM787" i="3"/>
  <c r="CN787" i="3"/>
  <c r="CO787" i="3"/>
  <c r="CD787" i="3"/>
  <c r="CC787" i="3"/>
  <c r="T787" i="3"/>
  <c r="Q787" i="3" s="1"/>
  <c r="U787" i="3"/>
  <c r="CZ787" i="3"/>
  <c r="CY787" i="3"/>
  <c r="BR787" i="3"/>
  <c r="BT787" i="3" s="1"/>
  <c r="BS787" i="3"/>
  <c r="DX787" i="3" l="1"/>
  <c r="DW787" i="3"/>
  <c r="V787" i="3"/>
  <c r="DI787" i="3"/>
  <c r="DN787" i="3" s="1"/>
  <c r="BV787" i="3"/>
  <c r="BU787" i="3"/>
  <c r="CK787" i="3"/>
  <c r="CP787" i="3" s="1"/>
  <c r="W787" i="3" l="1"/>
  <c r="AR788" i="3" s="1"/>
  <c r="X787" i="3"/>
  <c r="AS788" i="3" s="1"/>
  <c r="DP787" i="3"/>
  <c r="DO787" i="3"/>
  <c r="CQ787" i="3"/>
  <c r="CR787" i="3"/>
  <c r="M787" i="3" s="1"/>
  <c r="L787" i="3" l="1"/>
  <c r="I788" i="3" s="1"/>
  <c r="AQ787" i="3"/>
  <c r="AT787" i="3" s="1"/>
  <c r="AK788" i="3"/>
  <c r="BX788" i="3" s="1"/>
  <c r="AO788" i="3"/>
  <c r="AU788" i="3" s="1"/>
  <c r="AL788" i="3"/>
  <c r="DS788" i="3" s="1"/>
  <c r="AP788" i="3"/>
  <c r="AN787" i="3"/>
  <c r="H787" i="3"/>
  <c r="E788" i="3"/>
  <c r="F788" i="3"/>
  <c r="J788" i="3"/>
  <c r="DR788" i="3" l="1"/>
  <c r="K787" i="3"/>
  <c r="N787" i="3" s="1"/>
  <c r="AM788" i="3"/>
  <c r="BY788" i="3"/>
  <c r="BZ788" i="3" s="1"/>
  <c r="CB788" i="3" s="1"/>
  <c r="CT788" i="3"/>
  <c r="CU788" i="3"/>
  <c r="AV788" i="3"/>
  <c r="CM788" i="3"/>
  <c r="DK788" i="3"/>
  <c r="BQ788" i="3"/>
  <c r="S788" i="3"/>
  <c r="O788" i="3"/>
  <c r="G788" i="3"/>
  <c r="DJ788" i="3"/>
  <c r="BP788" i="3"/>
  <c r="CL788" i="3"/>
  <c r="R788" i="3"/>
  <c r="P788" i="3"/>
  <c r="DT788" i="3"/>
  <c r="DQ788" i="3" s="1"/>
  <c r="DU788" i="3"/>
  <c r="CV788" i="3" l="1"/>
  <c r="CX788" i="3" s="1"/>
  <c r="CA788" i="3"/>
  <c r="CW788" i="3"/>
  <c r="CY788" i="3" s="1"/>
  <c r="DV788" i="3"/>
  <c r="BR788" i="3"/>
  <c r="BT788" i="3" s="1"/>
  <c r="BS788" i="3"/>
  <c r="CC788" i="3"/>
  <c r="CD788" i="3"/>
  <c r="DM788" i="3"/>
  <c r="DL788" i="3"/>
  <c r="CN788" i="3"/>
  <c r="CO788" i="3"/>
  <c r="U788" i="3"/>
  <c r="T788" i="3"/>
  <c r="Q788" i="3" s="1"/>
  <c r="CZ788" i="3" l="1"/>
  <c r="DX788" i="3"/>
  <c r="DW788" i="3"/>
  <c r="V788" i="3"/>
  <c r="DI788" i="3"/>
  <c r="DN788" i="3" s="1"/>
  <c r="CK788" i="3"/>
  <c r="CP788" i="3" s="1"/>
  <c r="BV788" i="3"/>
  <c r="BU788" i="3"/>
  <c r="W788" i="3" l="1"/>
  <c r="X788" i="3"/>
  <c r="AS789" i="3" s="1"/>
  <c r="DP788" i="3"/>
  <c r="DO788" i="3"/>
  <c r="CR788" i="3"/>
  <c r="M788" i="3" s="1"/>
  <c r="CQ788" i="3"/>
  <c r="AK789" i="3"/>
  <c r="AQ788" i="3" l="1"/>
  <c r="AT788" i="3" s="1"/>
  <c r="AR789" i="3"/>
  <c r="L788" i="3"/>
  <c r="I789" i="3" s="1"/>
  <c r="AO789" i="3"/>
  <c r="AN788" i="3"/>
  <c r="AL789" i="3"/>
  <c r="BY789" i="3" s="1"/>
  <c r="AP789" i="3"/>
  <c r="AV789" i="3" s="1"/>
  <c r="CT789" i="3"/>
  <c r="DR789" i="3"/>
  <c r="BX789" i="3"/>
  <c r="J789" i="3"/>
  <c r="F789" i="3"/>
  <c r="H788" i="3"/>
  <c r="K788" i="3" l="1"/>
  <c r="N788" i="3" s="1"/>
  <c r="E789" i="3"/>
  <c r="R789" i="3" s="1"/>
  <c r="CU789" i="3"/>
  <c r="DS789" i="3"/>
  <c r="DU789" i="3" s="1"/>
  <c r="AM789" i="3"/>
  <c r="AU789" i="3"/>
  <c r="CW789" i="3"/>
  <c r="CA789" i="3"/>
  <c r="P789" i="3"/>
  <c r="BZ789" i="3"/>
  <c r="CB789" i="3" s="1"/>
  <c r="O789" i="3"/>
  <c r="G789" i="3"/>
  <c r="CV789" i="3"/>
  <c r="DJ789" i="3"/>
  <c r="CL789" i="3"/>
  <c r="BP789" i="3"/>
  <c r="CM789" i="3"/>
  <c r="BQ789" i="3"/>
  <c r="DK789" i="3"/>
  <c r="S789" i="3"/>
  <c r="DT789" i="3" l="1"/>
  <c r="DQ789" i="3" s="1"/>
  <c r="DV789" i="3" s="1"/>
  <c r="CD789" i="3"/>
  <c r="CX789" i="3"/>
  <c r="CY789" i="3" s="1"/>
  <c r="CC789" i="3"/>
  <c r="U789" i="3"/>
  <c r="T789" i="3"/>
  <c r="Q789" i="3" s="1"/>
  <c r="BS789" i="3"/>
  <c r="BR789" i="3"/>
  <c r="BT789" i="3" s="1"/>
  <c r="CO789" i="3"/>
  <c r="CN789" i="3"/>
  <c r="DM789" i="3"/>
  <c r="DL789" i="3"/>
  <c r="DW789" i="3" l="1"/>
  <c r="DX789" i="3"/>
  <c r="V789" i="3"/>
  <c r="CZ789" i="3"/>
  <c r="DI789" i="3"/>
  <c r="DN789" i="3" s="1"/>
  <c r="BU789" i="3"/>
  <c r="BV789" i="3"/>
  <c r="CK789" i="3"/>
  <c r="CP789" i="3" s="1"/>
  <c r="W789" i="3" l="1"/>
  <c r="X789" i="3"/>
  <c r="AP790" i="3" s="1"/>
  <c r="DO789" i="3"/>
  <c r="DP789" i="3"/>
  <c r="CQ789" i="3"/>
  <c r="CR789" i="3"/>
  <c r="M789" i="3" s="1"/>
  <c r="L789" i="3" l="1"/>
  <c r="I790" i="3" s="1"/>
  <c r="AS790" i="3"/>
  <c r="AQ789" i="3"/>
  <c r="AT789" i="3" s="1"/>
  <c r="AR790" i="3"/>
  <c r="K789" i="3"/>
  <c r="N789" i="3" s="1"/>
  <c r="AO790" i="3"/>
  <c r="AM790" i="3" s="1"/>
  <c r="AL790" i="3"/>
  <c r="CU790" i="3" s="1"/>
  <c r="AN789" i="3"/>
  <c r="AK790" i="3"/>
  <c r="CT790" i="3" s="1"/>
  <c r="H789" i="3"/>
  <c r="E790" i="3"/>
  <c r="J790" i="3"/>
  <c r="F790" i="3"/>
  <c r="AV790" i="3"/>
  <c r="AU790" i="3" l="1"/>
  <c r="BY790" i="3"/>
  <c r="DS790" i="3"/>
  <c r="BX790" i="3"/>
  <c r="DR790" i="3"/>
  <c r="DU790" i="3" s="1"/>
  <c r="BP790" i="3"/>
  <c r="DJ790" i="3"/>
  <c r="CL790" i="3"/>
  <c r="R790" i="3"/>
  <c r="O790" i="3"/>
  <c r="G790" i="3"/>
  <c r="P790" i="3"/>
  <c r="CW790" i="3"/>
  <c r="CV790" i="3"/>
  <c r="CX790" i="3" s="1"/>
  <c r="DK790" i="3"/>
  <c r="CM790" i="3"/>
  <c r="BQ790" i="3"/>
  <c r="S790" i="3"/>
  <c r="CA790" i="3" l="1"/>
  <c r="BZ790" i="3"/>
  <c r="CB790" i="3" s="1"/>
  <c r="DT790" i="3"/>
  <c r="DQ790" i="3" s="1"/>
  <c r="DV790" i="3" s="1"/>
  <c r="CZ790" i="3"/>
  <c r="CY790" i="3"/>
  <c r="T790" i="3"/>
  <c r="Q790" i="3" s="1"/>
  <c r="U790" i="3"/>
  <c r="CN790" i="3"/>
  <c r="CO790" i="3"/>
  <c r="DM790" i="3"/>
  <c r="DL790" i="3"/>
  <c r="BS790" i="3"/>
  <c r="BR790" i="3"/>
  <c r="BT790" i="3" s="1"/>
  <c r="CC790" i="3" l="1"/>
  <c r="CD790" i="3"/>
  <c r="DX790" i="3"/>
  <c r="DW790" i="3"/>
  <c r="V790" i="3"/>
  <c r="DI790" i="3"/>
  <c r="DN790" i="3" s="1"/>
  <c r="CK790" i="3"/>
  <c r="CP790" i="3" s="1"/>
  <c r="BV790" i="3"/>
  <c r="BU790" i="3"/>
  <c r="W790" i="3" l="1"/>
  <c r="X790" i="3"/>
  <c r="AP791" i="3" s="1"/>
  <c r="DO790" i="3"/>
  <c r="DP790" i="3"/>
  <c r="CR790" i="3"/>
  <c r="CQ790" i="3"/>
  <c r="AK791" i="3"/>
  <c r="AS791" i="3" l="1"/>
  <c r="AQ790" i="3"/>
  <c r="AR791" i="3"/>
  <c r="M790" i="3"/>
  <c r="J791" i="3" s="1"/>
  <c r="L790" i="3"/>
  <c r="AO791" i="3"/>
  <c r="AU791" i="3" s="1"/>
  <c r="AL791" i="3"/>
  <c r="DS791" i="3" s="1"/>
  <c r="AT790" i="3"/>
  <c r="AN790" i="3"/>
  <c r="CT791" i="3"/>
  <c r="DR791" i="3"/>
  <c r="BX791" i="3"/>
  <c r="AV791" i="3"/>
  <c r="H790" i="3" l="1"/>
  <c r="E791" i="3"/>
  <c r="F791" i="3"/>
  <c r="DK791" i="3" s="1"/>
  <c r="AM791" i="3"/>
  <c r="K790" i="3"/>
  <c r="N790" i="3" s="1"/>
  <c r="I791" i="3"/>
  <c r="O791" i="3" s="1"/>
  <c r="BY791" i="3"/>
  <c r="BZ791" i="3" s="1"/>
  <c r="CB791" i="3" s="1"/>
  <c r="CU791" i="3"/>
  <c r="CV791" i="3" s="1"/>
  <c r="CX791" i="3" s="1"/>
  <c r="DT791" i="3"/>
  <c r="DQ791" i="3" s="1"/>
  <c r="DV791" i="3" s="1"/>
  <c r="DU791" i="3"/>
  <c r="BP791" i="3"/>
  <c r="DJ791" i="3"/>
  <c r="CL791" i="3"/>
  <c r="R791" i="3"/>
  <c r="CM791" i="3"/>
  <c r="BQ791" i="3"/>
  <c r="P791" i="3"/>
  <c r="G791" i="3" l="1"/>
  <c r="S791" i="3"/>
  <c r="T791" i="3" s="1"/>
  <c r="Q791" i="3" s="1"/>
  <c r="CW791" i="3"/>
  <c r="CZ791" i="3" s="1"/>
  <c r="CA791" i="3"/>
  <c r="CD791" i="3" s="1"/>
  <c r="CO791" i="3"/>
  <c r="DW791" i="3"/>
  <c r="BS791" i="3"/>
  <c r="DM791" i="3"/>
  <c r="DL791" i="3"/>
  <c r="CN791" i="3"/>
  <c r="BR791" i="3"/>
  <c r="BT791" i="3" s="1"/>
  <c r="DX791" i="3"/>
  <c r="CY791" i="3" l="1"/>
  <c r="CC791" i="3"/>
  <c r="U791" i="3"/>
  <c r="V791" i="3"/>
  <c r="DI791" i="3"/>
  <c r="DN791" i="3" s="1"/>
  <c r="BV791" i="3"/>
  <c r="BU791" i="3"/>
  <c r="CK791" i="3"/>
  <c r="CP791" i="3" s="1"/>
  <c r="X791" i="3" l="1"/>
  <c r="AS792" i="3" s="1"/>
  <c r="W791" i="3"/>
  <c r="DO791" i="3"/>
  <c r="DP791" i="3"/>
  <c r="AL792" i="3"/>
  <c r="AP792" i="3"/>
  <c r="CR791" i="3"/>
  <c r="M791" i="3" s="1"/>
  <c r="CQ791" i="3"/>
  <c r="AQ791" i="3" l="1"/>
  <c r="AT791" i="3" s="1"/>
  <c r="AR792" i="3"/>
  <c r="L791" i="3"/>
  <c r="E792" i="3" s="1"/>
  <c r="AO792" i="3"/>
  <c r="AU792" i="3" s="1"/>
  <c r="AK792" i="3"/>
  <c r="DR792" i="3" s="1"/>
  <c r="AN791" i="3"/>
  <c r="H791" i="3"/>
  <c r="J792" i="3"/>
  <c r="F792" i="3"/>
  <c r="AV792" i="3"/>
  <c r="DS792" i="3"/>
  <c r="BY792" i="3"/>
  <c r="CU792" i="3"/>
  <c r="BX792" i="3" l="1"/>
  <c r="CT792" i="3"/>
  <c r="AM792" i="3"/>
  <c r="K791" i="3"/>
  <c r="N791" i="3" s="1"/>
  <c r="I792" i="3"/>
  <c r="G792" i="3" s="1"/>
  <c r="DK792" i="3"/>
  <c r="CM792" i="3"/>
  <c r="BQ792" i="3"/>
  <c r="S792" i="3"/>
  <c r="P792" i="3"/>
  <c r="DT792" i="3"/>
  <c r="DQ792" i="3" s="1"/>
  <c r="DU792" i="3"/>
  <c r="BZ792" i="3"/>
  <c r="CB792" i="3" s="1"/>
  <c r="CA792" i="3"/>
  <c r="BP792" i="3"/>
  <c r="CL792" i="3"/>
  <c r="CN792" i="3" s="1"/>
  <c r="DJ792" i="3"/>
  <c r="R792" i="3"/>
  <c r="CV792" i="3"/>
  <c r="CX792" i="3" s="1"/>
  <c r="CW792" i="3"/>
  <c r="O792" i="3" l="1"/>
  <c r="DL792" i="3"/>
  <c r="DI792" i="3" s="1"/>
  <c r="DN792" i="3" s="1"/>
  <c r="DV792" i="3"/>
  <c r="BS792" i="3"/>
  <c r="CK792" i="3"/>
  <c r="CP792" i="3" s="1"/>
  <c r="BR792" i="3"/>
  <c r="BT792" i="3" s="1"/>
  <c r="U792" i="3"/>
  <c r="T792" i="3"/>
  <c r="Q792" i="3" s="1"/>
  <c r="CD792" i="3"/>
  <c r="CC792" i="3"/>
  <c r="CO792" i="3"/>
  <c r="CY792" i="3"/>
  <c r="CZ792" i="3"/>
  <c r="DM792" i="3"/>
  <c r="BV792" i="3" l="1"/>
  <c r="DX792" i="3"/>
  <c r="DW792" i="3"/>
  <c r="V792" i="3"/>
  <c r="DO792" i="3"/>
  <c r="CR792" i="3"/>
  <c r="CQ792" i="3"/>
  <c r="BU792" i="3"/>
  <c r="DP792" i="3"/>
  <c r="L792" i="3" l="1"/>
  <c r="I793" i="3" s="1"/>
  <c r="M792" i="3"/>
  <c r="F793" i="3" s="1"/>
  <c r="X792" i="3"/>
  <c r="AL793" i="3" s="1"/>
  <c r="W792" i="3"/>
  <c r="H792" i="3"/>
  <c r="E793" i="3"/>
  <c r="J793" i="3"/>
  <c r="K792" i="3" l="1"/>
  <c r="N792" i="3" s="1"/>
  <c r="AS793" i="3"/>
  <c r="AQ792" i="3"/>
  <c r="AT792" i="3" s="1"/>
  <c r="AR793" i="3"/>
  <c r="AP793" i="3"/>
  <c r="AV793" i="3" s="1"/>
  <c r="AN792" i="3"/>
  <c r="AK793" i="3"/>
  <c r="R793" i="3" s="1"/>
  <c r="AO793" i="3"/>
  <c r="P793" i="3"/>
  <c r="DS793" i="3"/>
  <c r="CU793" i="3"/>
  <c r="BY793" i="3"/>
  <c r="CM793" i="3"/>
  <c r="DK793" i="3"/>
  <c r="BQ793" i="3"/>
  <c r="S793" i="3"/>
  <c r="BP793" i="3"/>
  <c r="DJ793" i="3"/>
  <c r="CL793" i="3"/>
  <c r="O793" i="3"/>
  <c r="G793" i="3"/>
  <c r="AM793" i="3" l="1"/>
  <c r="CT793" i="3"/>
  <c r="DR793" i="3"/>
  <c r="DT793" i="3" s="1"/>
  <c r="DQ793" i="3" s="1"/>
  <c r="BX793" i="3"/>
  <c r="CA793" i="3" s="1"/>
  <c r="AU793" i="3"/>
  <c r="BS793" i="3"/>
  <c r="BR793" i="3"/>
  <c r="BT793" i="3" s="1"/>
  <c r="BZ793" i="3"/>
  <c r="CB793" i="3" s="1"/>
  <c r="U793" i="3"/>
  <c r="T793" i="3"/>
  <c r="Q793" i="3" s="1"/>
  <c r="CW793" i="3"/>
  <c r="CV793" i="3"/>
  <c r="CX793" i="3" s="1"/>
  <c r="CN793" i="3"/>
  <c r="CO793" i="3"/>
  <c r="DU793" i="3"/>
  <c r="DM793" i="3"/>
  <c r="DL793" i="3"/>
  <c r="DV793" i="3" l="1"/>
  <c r="V793" i="3"/>
  <c r="DI793" i="3"/>
  <c r="DN793" i="3" s="1"/>
  <c r="CY793" i="3"/>
  <c r="CZ793" i="3"/>
  <c r="CC793" i="3"/>
  <c r="CD793" i="3"/>
  <c r="BU793" i="3"/>
  <c r="BV793" i="3"/>
  <c r="CK793" i="3"/>
  <c r="CP793" i="3" s="1"/>
  <c r="DX793" i="3" l="1"/>
  <c r="DW793" i="3"/>
  <c r="X793" i="3"/>
  <c r="W793" i="3"/>
  <c r="DO793" i="3"/>
  <c r="DP793" i="3"/>
  <c r="CR793" i="3"/>
  <c r="CQ793" i="3"/>
  <c r="M793" i="3" l="1"/>
  <c r="AS794" i="3"/>
  <c r="AR794" i="3"/>
  <c r="L793" i="3"/>
  <c r="H793" i="3" s="1"/>
  <c r="AP794" i="3"/>
  <c r="AO794" i="3"/>
  <c r="E794" i="3"/>
  <c r="J794" i="3"/>
  <c r="F794" i="3"/>
  <c r="AQ793" i="3" l="1"/>
  <c r="K793" i="3"/>
  <c r="N793" i="3" s="1"/>
  <c r="I794" i="3"/>
  <c r="G794" i="3" s="1"/>
  <c r="AK794" i="3"/>
  <c r="R794" i="3" s="1"/>
  <c r="AT793" i="3"/>
  <c r="AL794" i="3"/>
  <c r="S794" i="3" s="1"/>
  <c r="AN793" i="3"/>
  <c r="BQ794" i="3"/>
  <c r="DK794" i="3"/>
  <c r="CM794" i="3"/>
  <c r="AM794" i="3"/>
  <c r="AU794" i="3"/>
  <c r="P794" i="3"/>
  <c r="DR794" i="3"/>
  <c r="BX794" i="3"/>
  <c r="DJ794" i="3"/>
  <c r="CL794" i="3"/>
  <c r="BP794" i="3"/>
  <c r="AV794" i="3"/>
  <c r="CT794" i="3" l="1"/>
  <c r="O794" i="3"/>
  <c r="CU794" i="3"/>
  <c r="CW794" i="3" s="1"/>
  <c r="DS794" i="3"/>
  <c r="DT794" i="3" s="1"/>
  <c r="DQ794" i="3" s="1"/>
  <c r="BY794" i="3"/>
  <c r="BZ794" i="3" s="1"/>
  <c r="CB794" i="3" s="1"/>
  <c r="CN794" i="3"/>
  <c r="CO794" i="3"/>
  <c r="CA794" i="3"/>
  <c r="U794" i="3"/>
  <c r="T794" i="3"/>
  <c r="Q794" i="3" s="1"/>
  <c r="DL794" i="3"/>
  <c r="DM794" i="3"/>
  <c r="BR794" i="3"/>
  <c r="BT794" i="3" s="1"/>
  <c r="BS794" i="3"/>
  <c r="CV794" i="3" l="1"/>
  <c r="CX794" i="3" s="1"/>
  <c r="CY794" i="3" s="1"/>
  <c r="DU794" i="3"/>
  <c r="DV794" i="3"/>
  <c r="V794" i="3"/>
  <c r="DI794" i="3"/>
  <c r="DN794" i="3" s="1"/>
  <c r="CC794" i="3"/>
  <c r="CD794" i="3"/>
  <c r="BU794" i="3"/>
  <c r="BV794" i="3"/>
  <c r="CK794" i="3"/>
  <c r="CP794" i="3" s="1"/>
  <c r="CZ794" i="3" l="1"/>
  <c r="DX794" i="3"/>
  <c r="DW794" i="3"/>
  <c r="X794" i="3"/>
  <c r="W794" i="3"/>
  <c r="DO794" i="3"/>
  <c r="DP794" i="3"/>
  <c r="CQ794" i="3"/>
  <c r="CR794" i="3"/>
  <c r="AS795" i="3" l="1"/>
  <c r="AR795" i="3"/>
  <c r="M794" i="3"/>
  <c r="J795" i="3" s="1"/>
  <c r="L794" i="3"/>
  <c r="E795" i="3" s="1"/>
  <c r="AN794" i="3"/>
  <c r="AO795" i="3"/>
  <c r="AU795" i="3" s="1"/>
  <c r="AK795" i="3"/>
  <c r="DR795" i="3" s="1"/>
  <c r="AL795" i="3"/>
  <c r="H794" i="3" l="1"/>
  <c r="F795" i="3"/>
  <c r="CM795" i="3" s="1"/>
  <c r="AP795" i="3"/>
  <c r="AV795" i="3" s="1"/>
  <c r="AQ794" i="3"/>
  <c r="AT794" i="3" s="1"/>
  <c r="K794" i="3"/>
  <c r="N794" i="3" s="1"/>
  <c r="I795" i="3"/>
  <c r="G795" i="3" s="1"/>
  <c r="BX795" i="3"/>
  <c r="CT795" i="3"/>
  <c r="BP795" i="3"/>
  <c r="DJ795" i="3"/>
  <c r="CL795" i="3"/>
  <c r="R795" i="3"/>
  <c r="P795" i="3"/>
  <c r="BY795" i="3"/>
  <c r="DS795" i="3"/>
  <c r="DU795" i="3" s="1"/>
  <c r="CU795" i="3"/>
  <c r="AM795" i="3" l="1"/>
  <c r="S795" i="3"/>
  <c r="DK795" i="3"/>
  <c r="DL795" i="3" s="1"/>
  <c r="O795" i="3"/>
  <c r="BQ795" i="3"/>
  <c r="BR795" i="3" s="1"/>
  <c r="BT795" i="3" s="1"/>
  <c r="CV795" i="3"/>
  <c r="CX795" i="3" s="1"/>
  <c r="CA795" i="3"/>
  <c r="CO795" i="3"/>
  <c r="DT795" i="3"/>
  <c r="DQ795" i="3" s="1"/>
  <c r="BZ795" i="3"/>
  <c r="CB795" i="3" s="1"/>
  <c r="CN795" i="3"/>
  <c r="CW795" i="3"/>
  <c r="T795" i="3"/>
  <c r="Q795" i="3" s="1"/>
  <c r="U795" i="3"/>
  <c r="DM795" i="3" l="1"/>
  <c r="BS795" i="3"/>
  <c r="BV795" i="3" s="1"/>
  <c r="CY795" i="3"/>
  <c r="DV795" i="3"/>
  <c r="V795" i="3"/>
  <c r="DI795" i="3"/>
  <c r="DN795" i="3" s="1"/>
  <c r="CD795" i="3"/>
  <c r="CC795" i="3"/>
  <c r="CK795" i="3"/>
  <c r="CP795" i="3" s="1"/>
  <c r="CZ795" i="3"/>
  <c r="BU795" i="3" l="1"/>
  <c r="DW795" i="3"/>
  <c r="DX795" i="3"/>
  <c r="X795" i="3"/>
  <c r="W795" i="3"/>
  <c r="DP795" i="3"/>
  <c r="DO795" i="3"/>
  <c r="CR795" i="3"/>
  <c r="CQ795" i="3"/>
  <c r="M795" i="3" l="1"/>
  <c r="AS796" i="3"/>
  <c r="AR796" i="3"/>
  <c r="L795" i="3"/>
  <c r="E796" i="3" s="1"/>
  <c r="AP796" i="3"/>
  <c r="AL796" i="3"/>
  <c r="DS796" i="3" s="1"/>
  <c r="AV796" i="3"/>
  <c r="H795" i="3"/>
  <c r="AK796" i="3"/>
  <c r="AO796" i="3"/>
  <c r="J796" i="3"/>
  <c r="F796" i="3"/>
  <c r="CU796" i="3" l="1"/>
  <c r="AQ795" i="3"/>
  <c r="AT795" i="3" s="1"/>
  <c r="K795" i="3"/>
  <c r="N795" i="3" s="1"/>
  <c r="I796" i="3"/>
  <c r="G796" i="3" s="1"/>
  <c r="AN795" i="3"/>
  <c r="BY796" i="3"/>
  <c r="CM796" i="3"/>
  <c r="BQ796" i="3"/>
  <c r="DK796" i="3"/>
  <c r="S796" i="3"/>
  <c r="AU796" i="3"/>
  <c r="AM796" i="3"/>
  <c r="O796" i="3"/>
  <c r="P796" i="3"/>
  <c r="CT796" i="3"/>
  <c r="DR796" i="3"/>
  <c r="BX796" i="3"/>
  <c r="CL796" i="3"/>
  <c r="DJ796" i="3"/>
  <c r="BP796" i="3"/>
  <c r="R796" i="3"/>
  <c r="DT796" i="3" l="1"/>
  <c r="DQ796" i="3" s="1"/>
  <c r="DU796" i="3"/>
  <c r="CW796" i="3"/>
  <c r="CV796" i="3"/>
  <c r="CX796" i="3" s="1"/>
  <c r="BS796" i="3"/>
  <c r="BR796" i="3"/>
  <c r="BT796" i="3" s="1"/>
  <c r="BZ796" i="3"/>
  <c r="CB796" i="3" s="1"/>
  <c r="CA796" i="3"/>
  <c r="T796" i="3"/>
  <c r="Q796" i="3" s="1"/>
  <c r="U796" i="3"/>
  <c r="DM796" i="3"/>
  <c r="DL796" i="3"/>
  <c r="CO796" i="3"/>
  <c r="CN796" i="3"/>
  <c r="DV796" i="3" l="1"/>
  <c r="V796" i="3"/>
  <c r="DI796" i="3"/>
  <c r="DN796" i="3" s="1"/>
  <c r="CZ796" i="3"/>
  <c r="CY796" i="3"/>
  <c r="BU796" i="3"/>
  <c r="BV796" i="3"/>
  <c r="CK796" i="3"/>
  <c r="CP796" i="3" s="1"/>
  <c r="CC796" i="3"/>
  <c r="CD796" i="3"/>
  <c r="DW796" i="3" l="1"/>
  <c r="DX796" i="3"/>
  <c r="W796" i="3"/>
  <c r="X796" i="3"/>
  <c r="DO796" i="3"/>
  <c r="DP796" i="3"/>
  <c r="CQ796" i="3"/>
  <c r="CR796" i="3"/>
  <c r="AS797" i="3" l="1"/>
  <c r="AR797" i="3"/>
  <c r="M796" i="3"/>
  <c r="L796" i="3"/>
  <c r="E797" i="3" s="1"/>
  <c r="AQ796" i="3"/>
  <c r="AT796" i="3" s="1"/>
  <c r="F797" i="3"/>
  <c r="J797" i="3"/>
  <c r="AO797" i="3"/>
  <c r="AK797" i="3"/>
  <c r="K796" i="3" l="1"/>
  <c r="N796" i="3" s="1"/>
  <c r="I797" i="3"/>
  <c r="H796" i="3"/>
  <c r="AN796" i="3"/>
  <c r="AL797" i="3"/>
  <c r="DS797" i="3" s="1"/>
  <c r="AP797" i="3"/>
  <c r="AV797" i="3" s="1"/>
  <c r="DJ797" i="3"/>
  <c r="BP797" i="3"/>
  <c r="CL797" i="3"/>
  <c r="R797" i="3"/>
  <c r="O797" i="3"/>
  <c r="G797" i="3"/>
  <c r="AU797" i="3"/>
  <c r="CT797" i="3"/>
  <c r="BX797" i="3"/>
  <c r="DR797" i="3"/>
  <c r="P797" i="3"/>
  <c r="BQ797" i="3"/>
  <c r="DK797" i="3"/>
  <c r="CM797" i="3"/>
  <c r="S797" i="3" l="1"/>
  <c r="U797" i="3" s="1"/>
  <c r="BY797" i="3"/>
  <c r="CU797" i="3"/>
  <c r="CV797" i="3" s="1"/>
  <c r="CX797" i="3" s="1"/>
  <c r="AM797" i="3"/>
  <c r="CA797" i="3"/>
  <c r="CW797" i="3"/>
  <c r="DT797" i="3"/>
  <c r="DQ797" i="3" s="1"/>
  <c r="CN797" i="3"/>
  <c r="CO797" i="3"/>
  <c r="BS797" i="3"/>
  <c r="BR797" i="3"/>
  <c r="BT797" i="3" s="1"/>
  <c r="BZ797" i="3"/>
  <c r="CB797" i="3" s="1"/>
  <c r="DM797" i="3"/>
  <c r="DL797" i="3"/>
  <c r="DU797" i="3"/>
  <c r="T797" i="3" l="1"/>
  <c r="Q797" i="3" s="1"/>
  <c r="V797" i="3" s="1"/>
  <c r="DV797" i="3"/>
  <c r="DI797" i="3"/>
  <c r="DN797" i="3" s="1"/>
  <c r="CC797" i="3"/>
  <c r="CD797" i="3"/>
  <c r="CK797" i="3"/>
  <c r="CP797" i="3" s="1"/>
  <c r="BV797" i="3"/>
  <c r="BU797" i="3"/>
  <c r="CY797" i="3"/>
  <c r="CZ797" i="3"/>
  <c r="X797" i="3" l="1"/>
  <c r="W797" i="3"/>
  <c r="DW797" i="3"/>
  <c r="DX797" i="3"/>
  <c r="AS798" i="3" s="1"/>
  <c r="DP797" i="3"/>
  <c r="DO797" i="3"/>
  <c r="CQ797" i="3"/>
  <c r="CR797" i="3"/>
  <c r="M797" i="3" s="1"/>
  <c r="AR798" i="3" l="1"/>
  <c r="L797" i="3"/>
  <c r="AQ797" i="3"/>
  <c r="AT797" i="3" s="1"/>
  <c r="AO798" i="3"/>
  <c r="AK798" i="3"/>
  <c r="F798" i="3"/>
  <c r="J798" i="3"/>
  <c r="AL798" i="3"/>
  <c r="AP798" i="3"/>
  <c r="AN797" i="3" l="1"/>
  <c r="K797" i="3"/>
  <c r="N797" i="3" s="1"/>
  <c r="I798" i="3"/>
  <c r="H797" i="3"/>
  <c r="E798" i="3"/>
  <c r="R798" i="3" s="1"/>
  <c r="O798" i="3"/>
  <c r="G798" i="3"/>
  <c r="P798" i="3"/>
  <c r="AV798" i="3"/>
  <c r="CM798" i="3"/>
  <c r="BQ798" i="3"/>
  <c r="DK798" i="3"/>
  <c r="S798" i="3"/>
  <c r="CU798" i="3"/>
  <c r="DS798" i="3"/>
  <c r="BY798" i="3"/>
  <c r="DR798" i="3"/>
  <c r="CT798" i="3"/>
  <c r="BX798" i="3"/>
  <c r="AU798" i="3"/>
  <c r="AM798" i="3"/>
  <c r="BP798" i="3" l="1"/>
  <c r="DJ798" i="3"/>
  <c r="CL798" i="3"/>
  <c r="DM798" i="3"/>
  <c r="DL798" i="3"/>
  <c r="BS798" i="3"/>
  <c r="CN798" i="3"/>
  <c r="CK798" i="3" s="1"/>
  <c r="CP798" i="3" s="1"/>
  <c r="CO798" i="3"/>
  <c r="T798" i="3"/>
  <c r="Q798" i="3" s="1"/>
  <c r="U798" i="3"/>
  <c r="CA798" i="3"/>
  <c r="BZ798" i="3"/>
  <c r="CB798" i="3" s="1"/>
  <c r="CV798" i="3"/>
  <c r="CX798" i="3" s="1"/>
  <c r="CW798" i="3"/>
  <c r="DU798" i="3"/>
  <c r="DT798" i="3"/>
  <c r="DQ798" i="3" s="1"/>
  <c r="BR798" i="3"/>
  <c r="BT798" i="3" s="1"/>
  <c r="BV798" i="3" l="1"/>
  <c r="DV798" i="3"/>
  <c r="V798" i="3"/>
  <c r="DI798" i="3"/>
  <c r="DN798" i="3" s="1"/>
  <c r="BU798" i="3"/>
  <c r="CC798" i="3"/>
  <c r="CD798" i="3"/>
  <c r="CQ798" i="3"/>
  <c r="CR798" i="3"/>
  <c r="CY798" i="3"/>
  <c r="CZ798" i="3"/>
  <c r="DW798" i="3" l="1"/>
  <c r="DX798" i="3"/>
  <c r="X798" i="3"/>
  <c r="W798" i="3"/>
  <c r="DP798" i="3"/>
  <c r="M798" i="3" s="1"/>
  <c r="DO798" i="3"/>
  <c r="L798" i="3" s="1"/>
  <c r="I799" i="3" s="1"/>
  <c r="AS799" i="3" l="1"/>
  <c r="AR799" i="3"/>
  <c r="K798" i="3"/>
  <c r="N798" i="3" s="1"/>
  <c r="AL799" i="3"/>
  <c r="CU799" i="3" s="1"/>
  <c r="H798" i="3"/>
  <c r="O799" i="3"/>
  <c r="E799" i="3"/>
  <c r="DJ799" i="3" s="1"/>
  <c r="F799" i="3"/>
  <c r="CM799" i="3" s="1"/>
  <c r="J799" i="3"/>
  <c r="P799" i="3" s="1"/>
  <c r="AO799" i="3"/>
  <c r="AK799" i="3"/>
  <c r="DS799" i="3" l="1"/>
  <c r="BY799" i="3"/>
  <c r="AQ798" i="3"/>
  <c r="AT798" i="3" s="1"/>
  <c r="AN798" i="3"/>
  <c r="R799" i="3"/>
  <c r="AP799" i="3"/>
  <c r="AV799" i="3" s="1"/>
  <c r="S799" i="3"/>
  <c r="G799" i="3"/>
  <c r="BQ799" i="3"/>
  <c r="DK799" i="3"/>
  <c r="DL799" i="3" s="1"/>
  <c r="BP799" i="3"/>
  <c r="CL799" i="3"/>
  <c r="CO799" i="3" s="1"/>
  <c r="AU799" i="3"/>
  <c r="DR799" i="3"/>
  <c r="BX799" i="3"/>
  <c r="CT799" i="3"/>
  <c r="BR799" i="3" l="1"/>
  <c r="BT799" i="3" s="1"/>
  <c r="U799" i="3"/>
  <c r="T799" i="3"/>
  <c r="Q799" i="3" s="1"/>
  <c r="AM799" i="3"/>
  <c r="DM799" i="3"/>
  <c r="CN799" i="3"/>
  <c r="CK799" i="3" s="1"/>
  <c r="CP799" i="3" s="1"/>
  <c r="V799" i="3"/>
  <c r="BS799" i="3"/>
  <c r="BV799" i="3" s="1"/>
  <c r="DI799" i="3"/>
  <c r="DN799" i="3" s="1"/>
  <c r="DU799" i="3"/>
  <c r="DT799" i="3"/>
  <c r="DQ799" i="3" s="1"/>
  <c r="CA799" i="3"/>
  <c r="BZ799" i="3"/>
  <c r="CB799" i="3" s="1"/>
  <c r="CW799" i="3"/>
  <c r="CV799" i="3"/>
  <c r="CX799" i="3" s="1"/>
  <c r="BU799" i="3" l="1"/>
  <c r="DV799" i="3"/>
  <c r="W799" i="3"/>
  <c r="X799" i="3"/>
  <c r="DP799" i="3"/>
  <c r="DO799" i="3"/>
  <c r="CQ799" i="3"/>
  <c r="CR799" i="3"/>
  <c r="CY799" i="3"/>
  <c r="CZ799" i="3"/>
  <c r="CC799" i="3"/>
  <c r="CD799" i="3"/>
  <c r="M799" i="3" l="1"/>
  <c r="J800" i="3" s="1"/>
  <c r="L799" i="3"/>
  <c r="DX799" i="3"/>
  <c r="AL800" i="3" s="1"/>
  <c r="DW799" i="3"/>
  <c r="AQ799" i="3" s="1"/>
  <c r="E800" i="3"/>
  <c r="H799" i="3" l="1"/>
  <c r="AS800" i="3"/>
  <c r="AR800" i="3"/>
  <c r="K799" i="3"/>
  <c r="N799" i="3" s="1"/>
  <c r="I800" i="3"/>
  <c r="O800" i="3" s="1"/>
  <c r="F800" i="3"/>
  <c r="BQ800" i="3" s="1"/>
  <c r="AK800" i="3"/>
  <c r="R800" i="3" s="1"/>
  <c r="AO800" i="3"/>
  <c r="AU800" i="3" s="1"/>
  <c r="AT799" i="3"/>
  <c r="AP800" i="3"/>
  <c r="AN799" i="3"/>
  <c r="P800" i="3"/>
  <c r="CU800" i="3"/>
  <c r="DS800" i="3"/>
  <c r="BY800" i="3"/>
  <c r="CL800" i="3"/>
  <c r="BP800" i="3"/>
  <c r="DJ800" i="3"/>
  <c r="DK800" i="3" l="1"/>
  <c r="S800" i="3"/>
  <c r="CM800" i="3"/>
  <c r="G800" i="3"/>
  <c r="AM800" i="3"/>
  <c r="AV800" i="3"/>
  <c r="CT800" i="3"/>
  <c r="CW800" i="3" s="1"/>
  <c r="BX800" i="3"/>
  <c r="BZ800" i="3" s="1"/>
  <c r="CB800" i="3" s="1"/>
  <c r="DR800" i="3"/>
  <c r="DT800" i="3" s="1"/>
  <c r="DQ800" i="3" s="1"/>
  <c r="DV800" i="3" s="1"/>
  <c r="BS800" i="3"/>
  <c r="BR800" i="3"/>
  <c r="BT800" i="3" s="1"/>
  <c r="CO800" i="3"/>
  <c r="CN800" i="3"/>
  <c r="U800" i="3"/>
  <c r="T800" i="3"/>
  <c r="Q800" i="3" s="1"/>
  <c r="DM800" i="3"/>
  <c r="DL800" i="3"/>
  <c r="CA800" i="3" l="1"/>
  <c r="CD800" i="3" s="1"/>
  <c r="DU800" i="3"/>
  <c r="DX800" i="3" s="1"/>
  <c r="CV800" i="3"/>
  <c r="CX800" i="3" s="1"/>
  <c r="CZ800" i="3" s="1"/>
  <c r="V800" i="3"/>
  <c r="DI800" i="3"/>
  <c r="DN800" i="3" s="1"/>
  <c r="CK800" i="3"/>
  <c r="CP800" i="3" s="1"/>
  <c r="BU800" i="3"/>
  <c r="BV800" i="3"/>
  <c r="CC800" i="3" l="1"/>
  <c r="DW800" i="3"/>
  <c r="CY800" i="3"/>
  <c r="W800" i="3"/>
  <c r="X800" i="3"/>
  <c r="AS801" i="3" s="1"/>
  <c r="DP800" i="3"/>
  <c r="DO800" i="3"/>
  <c r="CR800" i="3"/>
  <c r="CQ800" i="3"/>
  <c r="AO801" i="3"/>
  <c r="AR801" i="3" l="1"/>
  <c r="L800" i="3"/>
  <c r="I801" i="3" s="1"/>
  <c r="M800" i="3"/>
  <c r="H800" i="3" s="1"/>
  <c r="AK801" i="3"/>
  <c r="CT801" i="3" s="1"/>
  <c r="AQ800" i="3"/>
  <c r="K800" i="3"/>
  <c r="N800" i="3" s="1"/>
  <c r="AN800" i="3"/>
  <c r="AT800" i="3"/>
  <c r="AU801" i="3"/>
  <c r="E801" i="3"/>
  <c r="AP801" i="3"/>
  <c r="AV801" i="3" s="1"/>
  <c r="AL801" i="3"/>
  <c r="J801" i="3" l="1"/>
  <c r="F801" i="3"/>
  <c r="BQ801" i="3" s="1"/>
  <c r="BX801" i="3"/>
  <c r="DR801" i="3"/>
  <c r="BY801" i="3"/>
  <c r="CA801" i="3" s="1"/>
  <c r="DS801" i="3"/>
  <c r="CU801" i="3"/>
  <c r="CV801" i="3" s="1"/>
  <c r="CX801" i="3" s="1"/>
  <c r="P801" i="3"/>
  <c r="O801" i="3"/>
  <c r="G801" i="3"/>
  <c r="CL801" i="3"/>
  <c r="BP801" i="3"/>
  <c r="DJ801" i="3"/>
  <c r="R801" i="3"/>
  <c r="AM801" i="3"/>
  <c r="CM801" i="3"/>
  <c r="DU801" i="3" l="1"/>
  <c r="S801" i="3"/>
  <c r="DK801" i="3"/>
  <c r="DM801" i="3" s="1"/>
  <c r="DT801" i="3"/>
  <c r="DQ801" i="3" s="1"/>
  <c r="DV801" i="3" s="1"/>
  <c r="BZ801" i="3"/>
  <c r="T801" i="3"/>
  <c r="Q801" i="3" s="1"/>
  <c r="CW801" i="3"/>
  <c r="CZ801" i="3" s="1"/>
  <c r="U801" i="3"/>
  <c r="DL801" i="3"/>
  <c r="BS801" i="3"/>
  <c r="BR801" i="3"/>
  <c r="BT801" i="3" s="1"/>
  <c r="CO801" i="3"/>
  <c r="CN801" i="3"/>
  <c r="CB801" i="3" l="1"/>
  <c r="CC801" i="3" s="1"/>
  <c r="CD801" i="3"/>
  <c r="CY801" i="3"/>
  <c r="DW801" i="3"/>
  <c r="DX801" i="3"/>
  <c r="V801" i="3"/>
  <c r="DI801" i="3"/>
  <c r="DN801" i="3" s="1"/>
  <c r="CK801" i="3"/>
  <c r="CP801" i="3" s="1"/>
  <c r="BU801" i="3"/>
  <c r="BV801" i="3"/>
  <c r="W801" i="3" l="1"/>
  <c r="AO802" i="3" s="1"/>
  <c r="X801" i="3"/>
  <c r="AP802" i="3" s="1"/>
  <c r="DO801" i="3"/>
  <c r="DP801" i="3"/>
  <c r="CQ801" i="3"/>
  <c r="CR801" i="3"/>
  <c r="M801" i="3" l="1"/>
  <c r="AS802" i="3"/>
  <c r="AR802" i="3"/>
  <c r="AK802" i="3"/>
  <c r="BX802" i="3" s="1"/>
  <c r="AQ801" i="3"/>
  <c r="L801" i="3"/>
  <c r="H801" i="3" s="1"/>
  <c r="AN801" i="3"/>
  <c r="AT801" i="3"/>
  <c r="AL802" i="3"/>
  <c r="CU802" i="3" s="1"/>
  <c r="F802" i="3"/>
  <c r="J802" i="3"/>
  <c r="AV802" i="3"/>
  <c r="AU802" i="3"/>
  <c r="AM802" i="3"/>
  <c r="CT802" i="3" l="1"/>
  <c r="DR802" i="3"/>
  <c r="E802" i="3"/>
  <c r="K801" i="3"/>
  <c r="N801" i="3" s="1"/>
  <c r="I802" i="3"/>
  <c r="O802" i="3" s="1"/>
  <c r="BY802" i="3"/>
  <c r="BZ802" i="3" s="1"/>
  <c r="CB802" i="3" s="1"/>
  <c r="DS802" i="3"/>
  <c r="DT802" i="3" s="1"/>
  <c r="DQ802" i="3" s="1"/>
  <c r="BQ802" i="3"/>
  <c r="DK802" i="3"/>
  <c r="CM802" i="3"/>
  <c r="S802" i="3"/>
  <c r="P802" i="3"/>
  <c r="CL802" i="3"/>
  <c r="DJ802" i="3"/>
  <c r="BP802" i="3"/>
  <c r="R802" i="3"/>
  <c r="CV802" i="3"/>
  <c r="CX802" i="3" s="1"/>
  <c r="CW802" i="3"/>
  <c r="G802" i="3" l="1"/>
  <c r="CA802" i="3"/>
  <c r="CD802" i="3" s="1"/>
  <c r="DU802" i="3"/>
  <c r="DV802" i="3"/>
  <c r="CY802" i="3"/>
  <c r="CZ802" i="3"/>
  <c r="CN802" i="3"/>
  <c r="CO802" i="3"/>
  <c r="U802" i="3"/>
  <c r="T802" i="3"/>
  <c r="Q802" i="3" s="1"/>
  <c r="BS802" i="3"/>
  <c r="BR802" i="3"/>
  <c r="BT802" i="3" s="1"/>
  <c r="DL802" i="3"/>
  <c r="DM802" i="3"/>
  <c r="CC802" i="3" l="1"/>
  <c r="DW802" i="3"/>
  <c r="DX802" i="3"/>
  <c r="V802" i="3"/>
  <c r="DI802" i="3"/>
  <c r="DN802" i="3" s="1"/>
  <c r="CK802" i="3"/>
  <c r="CP802" i="3" s="1"/>
  <c r="BU802" i="3"/>
  <c r="BV802" i="3"/>
  <c r="W802" i="3" l="1"/>
  <c r="X802" i="3"/>
  <c r="AS803" i="3" s="1"/>
  <c r="DO802" i="3"/>
  <c r="DP802" i="3"/>
  <c r="CQ802" i="3"/>
  <c r="CR802" i="3"/>
  <c r="M802" i="3" s="1"/>
  <c r="L802" i="3" l="1"/>
  <c r="I803" i="3" s="1"/>
  <c r="AQ802" i="3"/>
  <c r="AT802" i="3" s="1"/>
  <c r="AR803" i="3"/>
  <c r="AK803" i="3"/>
  <c r="DR803" i="3" s="1"/>
  <c r="AO803" i="3"/>
  <c r="AU803" i="3" s="1"/>
  <c r="AN802" i="3"/>
  <c r="AP803" i="3"/>
  <c r="AV803" i="3" s="1"/>
  <c r="AL803" i="3"/>
  <c r="DS803" i="3" s="1"/>
  <c r="F803" i="3"/>
  <c r="J803" i="3"/>
  <c r="K802" i="3" l="1"/>
  <c r="N802" i="3" s="1"/>
  <c r="E803" i="3"/>
  <c r="R803" i="3" s="1"/>
  <c r="H802" i="3"/>
  <c r="CT803" i="3"/>
  <c r="BX803" i="3"/>
  <c r="AM803" i="3"/>
  <c r="BY803" i="3"/>
  <c r="CU803" i="3"/>
  <c r="DK803" i="3"/>
  <c r="CM803" i="3"/>
  <c r="BQ803" i="3"/>
  <c r="S803" i="3"/>
  <c r="P803" i="3"/>
  <c r="BP803" i="3"/>
  <c r="CL803" i="3"/>
  <c r="DJ803" i="3"/>
  <c r="O803" i="3"/>
  <c r="G803" i="3"/>
  <c r="DU803" i="3"/>
  <c r="DT803" i="3"/>
  <c r="DQ803" i="3" s="1"/>
  <c r="CW803" i="3" l="1"/>
  <c r="CA803" i="3"/>
  <c r="BZ803" i="3"/>
  <c r="CB803" i="3" s="1"/>
  <c r="CV803" i="3"/>
  <c r="CX803" i="3" s="1"/>
  <c r="DV803" i="3"/>
  <c r="U803" i="3"/>
  <c r="T803" i="3"/>
  <c r="Q803" i="3" s="1"/>
  <c r="DL803" i="3"/>
  <c r="DM803" i="3"/>
  <c r="CN803" i="3"/>
  <c r="CO803" i="3"/>
  <c r="BS803" i="3"/>
  <c r="BR803" i="3"/>
  <c r="BT803" i="3" s="1"/>
  <c r="CY803" i="3" l="1"/>
  <c r="CZ803" i="3"/>
  <c r="CC803" i="3"/>
  <c r="CD803" i="3"/>
  <c r="DW803" i="3"/>
  <c r="DX803" i="3"/>
  <c r="V803" i="3"/>
  <c r="DI803" i="3"/>
  <c r="DN803" i="3" s="1"/>
  <c r="BU803" i="3"/>
  <c r="BV803" i="3"/>
  <c r="CK803" i="3"/>
  <c r="CP803" i="3" s="1"/>
  <c r="X803" i="3" l="1"/>
  <c r="AP804" i="3" s="1"/>
  <c r="W803" i="3"/>
  <c r="DO803" i="3"/>
  <c r="DP803" i="3"/>
  <c r="CQ803" i="3"/>
  <c r="CR803" i="3"/>
  <c r="M803" i="3" s="1"/>
  <c r="AS804" i="3" l="1"/>
  <c r="AQ803" i="3"/>
  <c r="AR804" i="3"/>
  <c r="AL804" i="3"/>
  <c r="CU804" i="3" s="1"/>
  <c r="L803" i="3"/>
  <c r="I804" i="3" s="1"/>
  <c r="AO804" i="3"/>
  <c r="AM804" i="3" s="1"/>
  <c r="AT803" i="3"/>
  <c r="AK804" i="3"/>
  <c r="DR804" i="3" s="1"/>
  <c r="AN803" i="3"/>
  <c r="J804" i="3"/>
  <c r="F804" i="3"/>
  <c r="AV804" i="3"/>
  <c r="DS804" i="3" l="1"/>
  <c r="BY804" i="3"/>
  <c r="K803" i="3"/>
  <c r="N803" i="3" s="1"/>
  <c r="H803" i="3"/>
  <c r="E804" i="3"/>
  <c r="BP804" i="3" s="1"/>
  <c r="CT804" i="3"/>
  <c r="CV804" i="3" s="1"/>
  <c r="CX804" i="3" s="1"/>
  <c r="BX804" i="3"/>
  <c r="CA804" i="3" s="1"/>
  <c r="AU804" i="3"/>
  <c r="DU804" i="3"/>
  <c r="DT804" i="3"/>
  <c r="DQ804" i="3" s="1"/>
  <c r="O804" i="3"/>
  <c r="G804" i="3"/>
  <c r="BQ804" i="3"/>
  <c r="DK804" i="3"/>
  <c r="CM804" i="3"/>
  <c r="S804" i="3"/>
  <c r="P804" i="3"/>
  <c r="BZ804" i="3" l="1"/>
  <c r="CW804" i="3"/>
  <c r="CZ804" i="3" s="1"/>
  <c r="DJ804" i="3"/>
  <c r="R804" i="3"/>
  <c r="T804" i="3" s="1"/>
  <c r="Q804" i="3" s="1"/>
  <c r="CL804" i="3"/>
  <c r="CN804" i="3" s="1"/>
  <c r="DV804" i="3"/>
  <c r="DL804" i="3"/>
  <c r="DM804" i="3"/>
  <c r="BS804" i="3"/>
  <c r="BR804" i="3"/>
  <c r="BT804" i="3" s="1"/>
  <c r="CB804" i="3" l="1"/>
  <c r="CC804" i="3" s="1"/>
  <c r="U804" i="3"/>
  <c r="CY804" i="3"/>
  <c r="CO804" i="3"/>
  <c r="DW804" i="3"/>
  <c r="DX804" i="3"/>
  <c r="V804" i="3"/>
  <c r="DI804" i="3"/>
  <c r="DN804" i="3" s="1"/>
  <c r="CK804" i="3"/>
  <c r="CP804" i="3" s="1"/>
  <c r="BU804" i="3"/>
  <c r="BV804" i="3"/>
  <c r="CD804" i="3" l="1"/>
  <c r="X804" i="3"/>
  <c r="AP805" i="3" s="1"/>
  <c r="W804" i="3"/>
  <c r="AR805" i="3" s="1"/>
  <c r="DO804" i="3"/>
  <c r="DP804" i="3"/>
  <c r="CR804" i="3"/>
  <c r="CQ804" i="3"/>
  <c r="AL805" i="3"/>
  <c r="M804" i="3" l="1"/>
  <c r="AS805" i="3"/>
  <c r="AQ804" i="3"/>
  <c r="L804" i="3"/>
  <c r="AN804" i="3"/>
  <c r="AK805" i="3"/>
  <c r="CT805" i="3" s="1"/>
  <c r="AO805" i="3"/>
  <c r="AM805" i="3" s="1"/>
  <c r="AT804" i="3"/>
  <c r="AV805" i="3"/>
  <c r="DS805" i="3"/>
  <c r="CU805" i="3"/>
  <c r="BY805" i="3"/>
  <c r="F805" i="3"/>
  <c r="J805" i="3"/>
  <c r="H804" i="3"/>
  <c r="E805" i="3"/>
  <c r="AU805" i="3" l="1"/>
  <c r="K804" i="3"/>
  <c r="N804" i="3" s="1"/>
  <c r="I805" i="3"/>
  <c r="O805" i="3" s="1"/>
  <c r="BX805" i="3"/>
  <c r="BZ805" i="3" s="1"/>
  <c r="CB805" i="3" s="1"/>
  <c r="DR805" i="3"/>
  <c r="DT805" i="3" s="1"/>
  <c r="DQ805" i="3" s="1"/>
  <c r="DJ805" i="3"/>
  <c r="CL805" i="3"/>
  <c r="BP805" i="3"/>
  <c r="R805" i="3"/>
  <c r="P805" i="3"/>
  <c r="CW805" i="3"/>
  <c r="CV805" i="3"/>
  <c r="CX805" i="3" s="1"/>
  <c r="CM805" i="3"/>
  <c r="BQ805" i="3"/>
  <c r="DK805" i="3"/>
  <c r="S805" i="3"/>
  <c r="G805" i="3" l="1"/>
  <c r="DU805" i="3"/>
  <c r="CA805" i="3"/>
  <c r="CD805" i="3" s="1"/>
  <c r="DV805" i="3"/>
  <c r="BS805" i="3"/>
  <c r="BR805" i="3"/>
  <c r="BT805" i="3" s="1"/>
  <c r="U805" i="3"/>
  <c r="T805" i="3"/>
  <c r="Q805" i="3" s="1"/>
  <c r="CN805" i="3"/>
  <c r="CO805" i="3"/>
  <c r="CZ805" i="3"/>
  <c r="CY805" i="3"/>
  <c r="DL805" i="3"/>
  <c r="DM805" i="3"/>
  <c r="CC805" i="3" l="1"/>
  <c r="DX805" i="3"/>
  <c r="DW805" i="3"/>
  <c r="V805" i="3"/>
  <c r="DI805" i="3"/>
  <c r="DN805" i="3" s="1"/>
  <c r="CK805" i="3"/>
  <c r="CP805" i="3" s="1"/>
  <c r="BV805" i="3"/>
  <c r="BU805" i="3"/>
  <c r="X805" i="3" l="1"/>
  <c r="AL806" i="3" s="1"/>
  <c r="W805" i="3"/>
  <c r="AR806" i="3" s="1"/>
  <c r="DO805" i="3"/>
  <c r="DP805" i="3"/>
  <c r="CQ805" i="3"/>
  <c r="CR805" i="3"/>
  <c r="M805" i="3" l="1"/>
  <c r="J806" i="3" s="1"/>
  <c r="L805" i="3"/>
  <c r="I806" i="3" s="1"/>
  <c r="AS806" i="3"/>
  <c r="AQ805" i="3"/>
  <c r="AP806" i="3"/>
  <c r="AV806" i="3" s="1"/>
  <c r="AT805" i="3"/>
  <c r="AO806" i="3"/>
  <c r="AM806" i="3" s="1"/>
  <c r="AK806" i="3"/>
  <c r="BX806" i="3" s="1"/>
  <c r="AN805" i="3"/>
  <c r="E806" i="3"/>
  <c r="CU806" i="3"/>
  <c r="DS806" i="3"/>
  <c r="BY806" i="3"/>
  <c r="H805" i="3" l="1"/>
  <c r="K805" i="3"/>
  <c r="N805" i="3" s="1"/>
  <c r="F806" i="3"/>
  <c r="CM806" i="3" s="1"/>
  <c r="AU806" i="3"/>
  <c r="DR806" i="3"/>
  <c r="DU806" i="3" s="1"/>
  <c r="CT806" i="3"/>
  <c r="CV806" i="3" s="1"/>
  <c r="CX806" i="3" s="1"/>
  <c r="O806" i="3"/>
  <c r="G806" i="3"/>
  <c r="BP806" i="3"/>
  <c r="DJ806" i="3"/>
  <c r="CL806" i="3"/>
  <c r="R806" i="3"/>
  <c r="P806" i="3"/>
  <c r="CA806" i="3"/>
  <c r="BZ806" i="3"/>
  <c r="CB806" i="3" s="1"/>
  <c r="BQ806" i="3"/>
  <c r="S806" i="3" l="1"/>
  <c r="DK806" i="3"/>
  <c r="CW806" i="3"/>
  <c r="DT806" i="3"/>
  <c r="DQ806" i="3" s="1"/>
  <c r="DV806" i="3" s="1"/>
  <c r="T806" i="3"/>
  <c r="Q806" i="3" s="1"/>
  <c r="U806" i="3"/>
  <c r="DL806" i="3"/>
  <c r="DM806" i="3"/>
  <c r="CD806" i="3"/>
  <c r="CC806" i="3"/>
  <c r="CO806" i="3"/>
  <c r="CN806" i="3"/>
  <c r="BR806" i="3"/>
  <c r="BT806" i="3" s="1"/>
  <c r="BS806" i="3"/>
  <c r="CZ806" i="3"/>
  <c r="CY806" i="3"/>
  <c r="DX806" i="3" l="1"/>
  <c r="DW806" i="3"/>
  <c r="V806" i="3"/>
  <c r="DI806" i="3"/>
  <c r="DN806" i="3" s="1"/>
  <c r="CK806" i="3"/>
  <c r="CP806" i="3" s="1"/>
  <c r="BU806" i="3"/>
  <c r="BV806" i="3"/>
  <c r="W806" i="3" l="1"/>
  <c r="AR807" i="3" s="1"/>
  <c r="X806" i="3"/>
  <c r="AL807" i="3" s="1"/>
  <c r="DO806" i="3"/>
  <c r="DP806" i="3"/>
  <c r="AO807" i="3"/>
  <c r="AK807" i="3"/>
  <c r="CR806" i="3"/>
  <c r="CQ806" i="3"/>
  <c r="M806" i="3" l="1"/>
  <c r="AS807" i="3"/>
  <c r="AQ806" i="3"/>
  <c r="L806" i="3"/>
  <c r="E807" i="3" s="1"/>
  <c r="AN806" i="3"/>
  <c r="AT806" i="3"/>
  <c r="AP807" i="3"/>
  <c r="AM807" i="3" s="1"/>
  <c r="F807" i="3"/>
  <c r="J807" i="3"/>
  <c r="CU807" i="3"/>
  <c r="BY807" i="3"/>
  <c r="DS807" i="3"/>
  <c r="BX807" i="3"/>
  <c r="CT807" i="3"/>
  <c r="DR807" i="3"/>
  <c r="AU807" i="3"/>
  <c r="K806" i="3" l="1"/>
  <c r="N806" i="3" s="1"/>
  <c r="I807" i="3"/>
  <c r="G807" i="3" s="1"/>
  <c r="H806" i="3"/>
  <c r="AV807" i="3"/>
  <c r="DU807" i="3"/>
  <c r="DT807" i="3"/>
  <c r="DQ807" i="3" s="1"/>
  <c r="CV807" i="3"/>
  <c r="CX807" i="3" s="1"/>
  <c r="CW807" i="3"/>
  <c r="BZ807" i="3"/>
  <c r="CB807" i="3" s="1"/>
  <c r="CA807" i="3"/>
  <c r="DJ807" i="3"/>
  <c r="BP807" i="3"/>
  <c r="CL807" i="3"/>
  <c r="R807" i="3"/>
  <c r="P807" i="3"/>
  <c r="CM807" i="3"/>
  <c r="DK807" i="3"/>
  <c r="BQ807" i="3"/>
  <c r="S807" i="3"/>
  <c r="O807" i="3" l="1"/>
  <c r="DV807" i="3"/>
  <c r="U807" i="3"/>
  <c r="T807" i="3"/>
  <c r="Q807" i="3" s="1"/>
  <c r="CN807" i="3"/>
  <c r="CO807" i="3"/>
  <c r="BR807" i="3"/>
  <c r="BT807" i="3" s="1"/>
  <c r="BS807" i="3"/>
  <c r="CY807" i="3"/>
  <c r="CZ807" i="3"/>
  <c r="CD807" i="3"/>
  <c r="CC807" i="3"/>
  <c r="DL807" i="3"/>
  <c r="DM807" i="3"/>
  <c r="DX807" i="3" l="1"/>
  <c r="DW807" i="3"/>
  <c r="V807" i="3"/>
  <c r="DI807" i="3"/>
  <c r="DN807" i="3" s="1"/>
  <c r="BU807" i="3"/>
  <c r="BV807" i="3"/>
  <c r="CK807" i="3"/>
  <c r="CP807" i="3" s="1"/>
  <c r="W807" i="3" l="1"/>
  <c r="X807" i="3"/>
  <c r="AS808" i="3" s="1"/>
  <c r="DP807" i="3"/>
  <c r="DO807" i="3"/>
  <c r="CQ807" i="3"/>
  <c r="CR807" i="3"/>
  <c r="M807" i="3" s="1"/>
  <c r="AQ807" i="3" l="1"/>
  <c r="AR808" i="3"/>
  <c r="L807" i="3"/>
  <c r="AO808" i="3"/>
  <c r="AU808" i="3" s="1"/>
  <c r="AK808" i="3"/>
  <c r="CT808" i="3" s="1"/>
  <c r="AN807" i="3"/>
  <c r="AL808" i="3"/>
  <c r="DS808" i="3" s="1"/>
  <c r="AP808" i="3"/>
  <c r="AM808" i="3" s="1"/>
  <c r="AT807" i="3"/>
  <c r="F808" i="3"/>
  <c r="J808" i="3"/>
  <c r="H807" i="3"/>
  <c r="E808" i="3"/>
  <c r="K807" i="3" l="1"/>
  <c r="N807" i="3" s="1"/>
  <c r="I808" i="3"/>
  <c r="O808" i="3" s="1"/>
  <c r="CU808" i="3"/>
  <c r="CW808" i="3" s="1"/>
  <c r="BY808" i="3"/>
  <c r="BX808" i="3"/>
  <c r="BZ808" i="3" s="1"/>
  <c r="CB808" i="3" s="1"/>
  <c r="DR808" i="3"/>
  <c r="DU808" i="3" s="1"/>
  <c r="AV808" i="3"/>
  <c r="DJ808" i="3"/>
  <c r="CL808" i="3"/>
  <c r="BP808" i="3"/>
  <c r="R808" i="3"/>
  <c r="P808" i="3"/>
  <c r="DK808" i="3"/>
  <c r="CM808" i="3"/>
  <c r="BQ808" i="3"/>
  <c r="S808" i="3"/>
  <c r="CA808" i="3" l="1"/>
  <c r="G808" i="3"/>
  <c r="CV808" i="3"/>
  <c r="CX808" i="3" s="1"/>
  <c r="DT808" i="3"/>
  <c r="DQ808" i="3" s="1"/>
  <c r="DV808" i="3" s="1"/>
  <c r="CN808" i="3"/>
  <c r="CO808" i="3"/>
  <c r="T808" i="3"/>
  <c r="Q808" i="3" s="1"/>
  <c r="U808" i="3"/>
  <c r="BR808" i="3"/>
  <c r="BT808" i="3" s="1"/>
  <c r="BS808" i="3"/>
  <c r="DM808" i="3"/>
  <c r="DL808" i="3"/>
  <c r="CC808" i="3"/>
  <c r="CD808" i="3"/>
  <c r="CY808" i="3"/>
  <c r="CZ808" i="3"/>
  <c r="DW808" i="3" l="1"/>
  <c r="DX808" i="3"/>
  <c r="V808" i="3"/>
  <c r="DI808" i="3"/>
  <c r="DN808" i="3" s="1"/>
  <c r="BU808" i="3"/>
  <c r="BV808" i="3"/>
  <c r="CK808" i="3"/>
  <c r="CP808" i="3" s="1"/>
  <c r="X808" i="3" l="1"/>
  <c r="AP809" i="3" s="1"/>
  <c r="W808" i="3"/>
  <c r="AR809" i="3" s="1"/>
  <c r="DO808" i="3"/>
  <c r="DP808" i="3"/>
  <c r="CQ808" i="3"/>
  <c r="L808" i="3" s="1"/>
  <c r="I809" i="3" s="1"/>
  <c r="CR808" i="3"/>
  <c r="M808" i="3" l="1"/>
  <c r="AS809" i="3"/>
  <c r="AQ808" i="3"/>
  <c r="K808" i="3"/>
  <c r="N808" i="3" s="1"/>
  <c r="AO809" i="3"/>
  <c r="AL809" i="3"/>
  <c r="DS809" i="3" s="1"/>
  <c r="AT808" i="3"/>
  <c r="AN808" i="3"/>
  <c r="AK809" i="3"/>
  <c r="DR809" i="3" s="1"/>
  <c r="F809" i="3"/>
  <c r="J809" i="3"/>
  <c r="H808" i="3"/>
  <c r="E809" i="3"/>
  <c r="AV809" i="3"/>
  <c r="AU809" i="3"/>
  <c r="AM809" i="3"/>
  <c r="BY809" i="3" l="1"/>
  <c r="CU809" i="3"/>
  <c r="BX809" i="3"/>
  <c r="CT809" i="3"/>
  <c r="P809" i="3"/>
  <c r="DT809" i="3"/>
  <c r="DQ809" i="3" s="1"/>
  <c r="DU809" i="3"/>
  <c r="BP809" i="3"/>
  <c r="CL809" i="3"/>
  <c r="DJ809" i="3"/>
  <c r="R809" i="3"/>
  <c r="O809" i="3"/>
  <c r="G809" i="3"/>
  <c r="BZ809" i="3"/>
  <c r="CB809" i="3" s="1"/>
  <c r="CA809" i="3"/>
  <c r="BQ809" i="3"/>
  <c r="CM809" i="3"/>
  <c r="DK809" i="3"/>
  <c r="S809" i="3"/>
  <c r="CV809" i="3" l="1"/>
  <c r="CX809" i="3" s="1"/>
  <c r="CW809" i="3"/>
  <c r="DV809" i="3"/>
  <c r="CN809" i="3"/>
  <c r="CO809" i="3"/>
  <c r="BS809" i="3"/>
  <c r="BR809" i="3"/>
  <c r="BT809" i="3" s="1"/>
  <c r="T809" i="3"/>
  <c r="Q809" i="3" s="1"/>
  <c r="U809" i="3"/>
  <c r="CD809" i="3"/>
  <c r="CC809" i="3"/>
  <c r="DL809" i="3"/>
  <c r="DM809" i="3"/>
  <c r="CZ809" i="3" l="1"/>
  <c r="CY809" i="3"/>
  <c r="DX809" i="3"/>
  <c r="DW809" i="3"/>
  <c r="V809" i="3"/>
  <c r="DI809" i="3"/>
  <c r="DN809" i="3" s="1"/>
  <c r="BU809" i="3"/>
  <c r="BV809" i="3"/>
  <c r="CK809" i="3"/>
  <c r="CP809" i="3" s="1"/>
  <c r="X809" i="3" l="1"/>
  <c r="AL810" i="3" s="1"/>
  <c r="W809" i="3"/>
  <c r="AQ809" i="3" s="1"/>
  <c r="DP809" i="3"/>
  <c r="DO809" i="3"/>
  <c r="CR809" i="3"/>
  <c r="CQ809" i="3"/>
  <c r="AP810" i="3"/>
  <c r="M809" i="3" l="1"/>
  <c r="AS810" i="3"/>
  <c r="AR810" i="3"/>
  <c r="L809" i="3"/>
  <c r="I810" i="3" s="1"/>
  <c r="AN809" i="3"/>
  <c r="AO810" i="3"/>
  <c r="AU810" i="3" s="1"/>
  <c r="AK810" i="3"/>
  <c r="CT810" i="3" s="1"/>
  <c r="AT809" i="3"/>
  <c r="F810" i="3"/>
  <c r="J810" i="3"/>
  <c r="AV810" i="3"/>
  <c r="BY810" i="3"/>
  <c r="CU810" i="3"/>
  <c r="DS810" i="3"/>
  <c r="K809" i="3" l="1"/>
  <c r="N809" i="3" s="1"/>
  <c r="H809" i="3"/>
  <c r="BX810" i="3"/>
  <c r="DR810" i="3"/>
  <c r="DT810" i="3" s="1"/>
  <c r="DQ810" i="3" s="1"/>
  <c r="AM810" i="3"/>
  <c r="CA810" i="3"/>
  <c r="O810" i="3"/>
  <c r="E810" i="3"/>
  <c r="R810" i="3" s="1"/>
  <c r="DK810" i="3"/>
  <c r="CM810" i="3"/>
  <c r="BQ810" i="3"/>
  <c r="S810" i="3"/>
  <c r="CV810" i="3"/>
  <c r="CX810" i="3" s="1"/>
  <c r="CW810" i="3"/>
  <c r="BZ810" i="3"/>
  <c r="CB810" i="3" s="1"/>
  <c r="P810" i="3"/>
  <c r="DU810" i="3" l="1"/>
  <c r="CL810" i="3"/>
  <c r="DJ810" i="3"/>
  <c r="BP810" i="3"/>
  <c r="BS810" i="3" s="1"/>
  <c r="G810" i="3"/>
  <c r="T810" i="3"/>
  <c r="Q810" i="3" s="1"/>
  <c r="DV810" i="3"/>
  <c r="CY810" i="3"/>
  <c r="CC810" i="3"/>
  <c r="CD810" i="3"/>
  <c r="U810" i="3"/>
  <c r="DL810" i="3"/>
  <c r="DM810" i="3"/>
  <c r="CN810" i="3"/>
  <c r="CO810" i="3"/>
  <c r="CZ810" i="3"/>
  <c r="V810" i="3" l="1"/>
  <c r="BR810" i="3"/>
  <c r="BT810" i="3" s="1"/>
  <c r="BV810" i="3" s="1"/>
  <c r="DX810" i="3"/>
  <c r="DW810" i="3"/>
  <c r="DI810" i="3"/>
  <c r="DN810" i="3" s="1"/>
  <c r="CK810" i="3"/>
  <c r="CP810" i="3" s="1"/>
  <c r="X810" i="3" l="1"/>
  <c r="AS811" i="3" s="1"/>
  <c r="W810" i="3"/>
  <c r="AR811" i="3" s="1"/>
  <c r="BU810" i="3"/>
  <c r="AP811" i="3"/>
  <c r="AO811" i="3"/>
  <c r="AU811" i="3" s="1"/>
  <c r="AK811" i="3"/>
  <c r="CT811" i="3" s="1"/>
  <c r="DP810" i="3"/>
  <c r="DO810" i="3"/>
  <c r="CR810" i="3"/>
  <c r="CQ810" i="3"/>
  <c r="M810" i="3" l="1"/>
  <c r="J811" i="3" s="1"/>
  <c r="AQ810" i="3"/>
  <c r="L810" i="3"/>
  <c r="H810" i="3" s="1"/>
  <c r="AM811" i="3"/>
  <c r="AN810" i="3"/>
  <c r="AT810" i="3"/>
  <c r="AL811" i="3"/>
  <c r="CU811" i="3" s="1"/>
  <c r="CV811" i="3" s="1"/>
  <c r="CX811" i="3" s="1"/>
  <c r="BX811" i="3"/>
  <c r="DR811" i="3"/>
  <c r="AV811" i="3"/>
  <c r="E811" i="3"/>
  <c r="F811" i="3" l="1"/>
  <c r="K810" i="3"/>
  <c r="N810" i="3" s="1"/>
  <c r="I811" i="3"/>
  <c r="DS811" i="3"/>
  <c r="DU811" i="3" s="1"/>
  <c r="BY811" i="3"/>
  <c r="CA811" i="3" s="1"/>
  <c r="O811" i="3"/>
  <c r="G811" i="3"/>
  <c r="CL811" i="3"/>
  <c r="DJ811" i="3"/>
  <c r="BP811" i="3"/>
  <c r="R811" i="3"/>
  <c r="P811" i="3"/>
  <c r="CW811" i="3"/>
  <c r="CZ811" i="3" s="1"/>
  <c r="CM811" i="3"/>
  <c r="DK811" i="3"/>
  <c r="BQ811" i="3"/>
  <c r="S811" i="3"/>
  <c r="BZ811" i="3" l="1"/>
  <c r="DT811" i="3"/>
  <c r="DQ811" i="3" s="1"/>
  <c r="DV811" i="3" s="1"/>
  <c r="CN811" i="3"/>
  <c r="CO811" i="3"/>
  <c r="BR811" i="3"/>
  <c r="BT811" i="3" s="1"/>
  <c r="BS811" i="3"/>
  <c r="CY811" i="3"/>
  <c r="T811" i="3"/>
  <c r="Q811" i="3" s="1"/>
  <c r="U811" i="3"/>
  <c r="DM811" i="3"/>
  <c r="DL811" i="3"/>
  <c r="CB811" i="3" l="1"/>
  <c r="CC811" i="3" s="1"/>
  <c r="CD811" i="3"/>
  <c r="DW811" i="3"/>
  <c r="DX811" i="3"/>
  <c r="V811" i="3"/>
  <c r="DI811" i="3"/>
  <c r="DN811" i="3" s="1"/>
  <c r="BU811" i="3"/>
  <c r="BV811" i="3"/>
  <c r="CK811" i="3"/>
  <c r="CP811" i="3" s="1"/>
  <c r="W811" i="3" l="1"/>
  <c r="AR812" i="3" s="1"/>
  <c r="X811" i="3"/>
  <c r="AL812" i="3" s="1"/>
  <c r="DO811" i="3"/>
  <c r="DP811" i="3"/>
  <c r="CQ811" i="3"/>
  <c r="CR811" i="3"/>
  <c r="M811" i="3" s="1"/>
  <c r="AO812" i="3"/>
  <c r="AS812" i="3" l="1"/>
  <c r="AK812" i="3"/>
  <c r="CT812" i="3" s="1"/>
  <c r="AQ811" i="3"/>
  <c r="AT811" i="3" s="1"/>
  <c r="L811" i="3"/>
  <c r="I812" i="3" s="1"/>
  <c r="AN811" i="3"/>
  <c r="AP812" i="3"/>
  <c r="AM812" i="3" s="1"/>
  <c r="H811" i="3"/>
  <c r="F812" i="3"/>
  <c r="J812" i="3"/>
  <c r="AU812" i="3"/>
  <c r="CU812" i="3"/>
  <c r="BY812" i="3"/>
  <c r="DS812" i="3"/>
  <c r="K811" i="3" l="1"/>
  <c r="N811" i="3" s="1"/>
  <c r="E812" i="3"/>
  <c r="CL812" i="3" s="1"/>
  <c r="DR812" i="3"/>
  <c r="DU812" i="3" s="1"/>
  <c r="BX812" i="3"/>
  <c r="CA812" i="3" s="1"/>
  <c r="AV812" i="3"/>
  <c r="O812" i="3"/>
  <c r="G812" i="3"/>
  <c r="P812" i="3"/>
  <c r="DK812" i="3"/>
  <c r="CM812" i="3"/>
  <c r="BQ812" i="3"/>
  <c r="S812" i="3"/>
  <c r="CW812" i="3"/>
  <c r="CV812" i="3"/>
  <c r="CX812" i="3" s="1"/>
  <c r="DT812" i="3" l="1"/>
  <c r="DQ812" i="3" s="1"/>
  <c r="R812" i="3"/>
  <c r="T812" i="3" s="1"/>
  <c r="Q812" i="3" s="1"/>
  <c r="DJ812" i="3"/>
  <c r="BP812" i="3"/>
  <c r="BS812" i="3" s="1"/>
  <c r="BZ812" i="3"/>
  <c r="DV812" i="3"/>
  <c r="CN812" i="3"/>
  <c r="CO812" i="3"/>
  <c r="CZ812" i="3"/>
  <c r="CY812" i="3"/>
  <c r="U812" i="3"/>
  <c r="DM812" i="3"/>
  <c r="DL812" i="3"/>
  <c r="BR812" i="3"/>
  <c r="BT812" i="3" s="1"/>
  <c r="CB812" i="3" l="1"/>
  <c r="CC812" i="3" s="1"/>
  <c r="CD812" i="3"/>
  <c r="DX812" i="3"/>
  <c r="DW812" i="3"/>
  <c r="V812" i="3"/>
  <c r="DI812" i="3"/>
  <c r="DN812" i="3" s="1"/>
  <c r="BV812" i="3"/>
  <c r="BU812" i="3"/>
  <c r="CK812" i="3"/>
  <c r="CP812" i="3" s="1"/>
  <c r="W812" i="3" l="1"/>
  <c r="AR813" i="3" s="1"/>
  <c r="X812" i="3"/>
  <c r="AL813" i="3" s="1"/>
  <c r="DP812" i="3"/>
  <c r="DO812" i="3"/>
  <c r="CR812" i="3"/>
  <c r="CQ812" i="3"/>
  <c r="M812" i="3" l="1"/>
  <c r="AS813" i="3"/>
  <c r="AO813" i="3"/>
  <c r="AU813" i="3" s="1"/>
  <c r="AQ812" i="3"/>
  <c r="AK813" i="3"/>
  <c r="CT813" i="3" s="1"/>
  <c r="L812" i="3"/>
  <c r="H812" i="3" s="1"/>
  <c r="AN812" i="3"/>
  <c r="AT812" i="3"/>
  <c r="AP813" i="3"/>
  <c r="F813" i="3"/>
  <c r="J813" i="3"/>
  <c r="DS813" i="3"/>
  <c r="BY813" i="3"/>
  <c r="CU813" i="3"/>
  <c r="AM813" i="3" l="1"/>
  <c r="BX813" i="3"/>
  <c r="CA813" i="3" s="1"/>
  <c r="DR813" i="3"/>
  <c r="DU813" i="3" s="1"/>
  <c r="K812" i="3"/>
  <c r="N812" i="3" s="1"/>
  <c r="I813" i="3"/>
  <c r="O813" i="3" s="1"/>
  <c r="AV813" i="3"/>
  <c r="E813" i="3"/>
  <c r="DJ813" i="3" s="1"/>
  <c r="BZ813" i="3"/>
  <c r="CB813" i="3" s="1"/>
  <c r="CV813" i="3"/>
  <c r="CX813" i="3" s="1"/>
  <c r="CW813" i="3"/>
  <c r="CM813" i="3"/>
  <c r="BQ813" i="3"/>
  <c r="DK813" i="3"/>
  <c r="S813" i="3"/>
  <c r="P813" i="3"/>
  <c r="G813" i="3" l="1"/>
  <c r="DT813" i="3"/>
  <c r="DQ813" i="3" s="1"/>
  <c r="DV813" i="3" s="1"/>
  <c r="R813" i="3"/>
  <c r="U813" i="3" s="1"/>
  <c r="CL813" i="3"/>
  <c r="CO813" i="3" s="1"/>
  <c r="BP813" i="3"/>
  <c r="BS813" i="3" s="1"/>
  <c r="CC813" i="3"/>
  <c r="CY813" i="3"/>
  <c r="CZ813" i="3"/>
  <c r="DM813" i="3"/>
  <c r="DL813" i="3"/>
  <c r="CD813" i="3"/>
  <c r="T813" i="3" l="1"/>
  <c r="Q813" i="3" s="1"/>
  <c r="V813" i="3" s="1"/>
  <c r="BR813" i="3"/>
  <c r="BT813" i="3" s="1"/>
  <c r="BV813" i="3" s="1"/>
  <c r="CN813" i="3"/>
  <c r="DX813" i="3"/>
  <c r="DW813" i="3"/>
  <c r="DI813" i="3"/>
  <c r="DN813" i="3" s="1"/>
  <c r="CK813" i="3"/>
  <c r="CP813" i="3" s="1"/>
  <c r="BU813" i="3" l="1"/>
  <c r="X813" i="3"/>
  <c r="AS814" i="3" s="1"/>
  <c r="W813" i="3"/>
  <c r="AR814" i="3" s="1"/>
  <c r="DP813" i="3"/>
  <c r="DO813" i="3"/>
  <c r="AL814" i="3"/>
  <c r="AP814" i="3"/>
  <c r="CQ813" i="3"/>
  <c r="CR813" i="3"/>
  <c r="M813" i="3" l="1"/>
  <c r="F814" i="3" s="1"/>
  <c r="AQ813" i="3"/>
  <c r="AT813" i="3" s="1"/>
  <c r="L813" i="3"/>
  <c r="AO814" i="3"/>
  <c r="AM814" i="3" s="1"/>
  <c r="AK814" i="3"/>
  <c r="CT814" i="3" s="1"/>
  <c r="AN813" i="3"/>
  <c r="AV814" i="3"/>
  <c r="DS814" i="3"/>
  <c r="BY814" i="3"/>
  <c r="CU814" i="3"/>
  <c r="J814" i="3" l="1"/>
  <c r="K813" i="3"/>
  <c r="N813" i="3" s="1"/>
  <c r="I814" i="3"/>
  <c r="AU814" i="3"/>
  <c r="E814" i="3"/>
  <c r="BP814" i="3" s="1"/>
  <c r="BX814" i="3"/>
  <c r="BZ814" i="3" s="1"/>
  <c r="CB814" i="3" s="1"/>
  <c r="H813" i="3"/>
  <c r="DR814" i="3"/>
  <c r="DT814" i="3" s="1"/>
  <c r="DQ814" i="3" s="1"/>
  <c r="P814" i="3"/>
  <c r="CW814" i="3"/>
  <c r="CV814" i="3"/>
  <c r="CX814" i="3" s="1"/>
  <c r="O814" i="3"/>
  <c r="G814" i="3"/>
  <c r="DK814" i="3"/>
  <c r="BQ814" i="3"/>
  <c r="CM814" i="3"/>
  <c r="S814" i="3"/>
  <c r="CA814" i="3" l="1"/>
  <c r="CD814" i="3" s="1"/>
  <c r="R814" i="3"/>
  <c r="U814" i="3" s="1"/>
  <c r="CL814" i="3"/>
  <c r="CO814" i="3" s="1"/>
  <c r="DJ814" i="3"/>
  <c r="DM814" i="3" s="1"/>
  <c r="DU814" i="3"/>
  <c r="DV814" i="3"/>
  <c r="BS814" i="3"/>
  <c r="BR814" i="3"/>
  <c r="BT814" i="3" s="1"/>
  <c r="CC814" i="3"/>
  <c r="CY814" i="3"/>
  <c r="CZ814" i="3"/>
  <c r="DL814" i="3" l="1"/>
  <c r="CN814" i="3"/>
  <c r="T814" i="3"/>
  <c r="Q814" i="3" s="1"/>
  <c r="DW814" i="3"/>
  <c r="DX814" i="3"/>
  <c r="DI814" i="3"/>
  <c r="DN814" i="3" s="1"/>
  <c r="CK814" i="3"/>
  <c r="CP814" i="3" s="1"/>
  <c r="BU814" i="3"/>
  <c r="BV814" i="3"/>
  <c r="V814" i="3" l="1"/>
  <c r="DO814" i="3"/>
  <c r="DP814" i="3"/>
  <c r="CQ814" i="3"/>
  <c r="CR814" i="3"/>
  <c r="M814" i="3" l="1"/>
  <c r="W814" i="3"/>
  <c r="X814" i="3"/>
  <c r="AL815" i="3" s="1"/>
  <c r="DS815" i="3" s="1"/>
  <c r="AQ814" i="3"/>
  <c r="AT814" i="3" s="1"/>
  <c r="AR815" i="3"/>
  <c r="L814" i="3"/>
  <c r="I815" i="3" s="1"/>
  <c r="AO815" i="3"/>
  <c r="AU815" i="3" s="1"/>
  <c r="AK815" i="3"/>
  <c r="BX815" i="3" s="1"/>
  <c r="AN814" i="3"/>
  <c r="AP815" i="3"/>
  <c r="AV815" i="3" s="1"/>
  <c r="F815" i="3"/>
  <c r="J815" i="3"/>
  <c r="BY815" i="3" l="1"/>
  <c r="CU815" i="3"/>
  <c r="H814" i="3"/>
  <c r="E815" i="3"/>
  <c r="R815" i="3" s="1"/>
  <c r="AS815" i="3"/>
  <c r="DR815" i="3"/>
  <c r="DT815" i="3" s="1"/>
  <c r="DQ815" i="3" s="1"/>
  <c r="CT815" i="3"/>
  <c r="CW815" i="3" s="1"/>
  <c r="K814" i="3"/>
  <c r="N814" i="3" s="1"/>
  <c r="AM815" i="3"/>
  <c r="BZ815" i="3"/>
  <c r="CB815" i="3" s="1"/>
  <c r="O815" i="3"/>
  <c r="G815" i="3"/>
  <c r="CA815" i="3"/>
  <c r="DJ815" i="3"/>
  <c r="BP815" i="3"/>
  <c r="P815" i="3"/>
  <c r="CM815" i="3"/>
  <c r="DK815" i="3"/>
  <c r="BQ815" i="3"/>
  <c r="S815" i="3"/>
  <c r="CL815" i="3" l="1"/>
  <c r="DU815" i="3"/>
  <c r="CV815" i="3"/>
  <c r="CX815" i="3" s="1"/>
  <c r="CZ815" i="3" s="1"/>
  <c r="CC815" i="3"/>
  <c r="DV815" i="3"/>
  <c r="U815" i="3"/>
  <c r="BR815" i="3"/>
  <c r="BT815" i="3" s="1"/>
  <c r="BS815" i="3"/>
  <c r="DL815" i="3"/>
  <c r="DM815" i="3"/>
  <c r="CD815" i="3"/>
  <c r="T815" i="3"/>
  <c r="Q815" i="3" s="1"/>
  <c r="CN815" i="3"/>
  <c r="CO815" i="3"/>
  <c r="CY815" i="3" l="1"/>
  <c r="DX815" i="3"/>
  <c r="DW815" i="3"/>
  <c r="V815" i="3"/>
  <c r="DI815" i="3"/>
  <c r="DN815" i="3" s="1"/>
  <c r="CK815" i="3"/>
  <c r="CP815" i="3" s="1"/>
  <c r="BV815" i="3"/>
  <c r="BU815" i="3"/>
  <c r="X815" i="3" l="1"/>
  <c r="AL816" i="3" s="1"/>
  <c r="W815" i="3"/>
  <c r="AQ815" i="3" s="1"/>
  <c r="DP815" i="3"/>
  <c r="DO815" i="3"/>
  <c r="CQ815" i="3"/>
  <c r="CR815" i="3"/>
  <c r="M815" i="3" s="1"/>
  <c r="AS816" i="3" l="1"/>
  <c r="AR816" i="3"/>
  <c r="AP816" i="3"/>
  <c r="L815" i="3"/>
  <c r="E816" i="3" s="1"/>
  <c r="AN815" i="3"/>
  <c r="AO816" i="3"/>
  <c r="AM816" i="3" s="1"/>
  <c r="AT815" i="3"/>
  <c r="AK816" i="3"/>
  <c r="BX816" i="3" s="1"/>
  <c r="BY816" i="3"/>
  <c r="DS816" i="3"/>
  <c r="CU816" i="3"/>
  <c r="AV816" i="3"/>
  <c r="J816" i="3"/>
  <c r="F816" i="3"/>
  <c r="K815" i="3" l="1"/>
  <c r="N815" i="3" s="1"/>
  <c r="I816" i="3"/>
  <c r="G816" i="3" s="1"/>
  <c r="H815" i="3"/>
  <c r="AU816" i="3"/>
  <c r="CT816" i="3"/>
  <c r="CW816" i="3" s="1"/>
  <c r="DR816" i="3"/>
  <c r="DT816" i="3" s="1"/>
  <c r="DQ816" i="3" s="1"/>
  <c r="BZ816" i="3"/>
  <c r="CB816" i="3" s="1"/>
  <c r="CA816" i="3"/>
  <c r="P816" i="3"/>
  <c r="CL816" i="3"/>
  <c r="DJ816" i="3"/>
  <c r="BP816" i="3"/>
  <c r="R816" i="3"/>
  <c r="DK816" i="3"/>
  <c r="CM816" i="3"/>
  <c r="BQ816" i="3"/>
  <c r="S816" i="3"/>
  <c r="O816" i="3" l="1"/>
  <c r="CV816" i="3"/>
  <c r="CX816" i="3" s="1"/>
  <c r="CZ816" i="3" s="1"/>
  <c r="DU816" i="3"/>
  <c r="DV816" i="3"/>
  <c r="DM816" i="3"/>
  <c r="DL816" i="3"/>
  <c r="CN816" i="3"/>
  <c r="CO816" i="3"/>
  <c r="T816" i="3"/>
  <c r="Q816" i="3" s="1"/>
  <c r="U816" i="3"/>
  <c r="BR816" i="3"/>
  <c r="BT816" i="3" s="1"/>
  <c r="BS816" i="3"/>
  <c r="CD816" i="3"/>
  <c r="CC816" i="3"/>
  <c r="CY816" i="3" l="1"/>
  <c r="DX816" i="3"/>
  <c r="DW816" i="3"/>
  <c r="V816" i="3"/>
  <c r="DI816" i="3"/>
  <c r="DN816" i="3" s="1"/>
  <c r="CK816" i="3"/>
  <c r="CP816" i="3" s="1"/>
  <c r="BU816" i="3"/>
  <c r="BV816" i="3"/>
  <c r="W816" i="3" l="1"/>
  <c r="AR817" i="3" s="1"/>
  <c r="X816" i="3"/>
  <c r="AP817" i="3" s="1"/>
  <c r="DP816" i="3"/>
  <c r="DO816" i="3"/>
  <c r="CR816" i="3"/>
  <c r="M816" i="3" s="1"/>
  <c r="CQ816" i="3"/>
  <c r="L816" i="3" s="1"/>
  <c r="I817" i="3" s="1"/>
  <c r="AS817" i="3" l="1"/>
  <c r="AK817" i="3"/>
  <c r="BX817" i="3" s="1"/>
  <c r="AQ816" i="3"/>
  <c r="K816" i="3"/>
  <c r="N816" i="3" s="1"/>
  <c r="AO817" i="3"/>
  <c r="AU817" i="3" s="1"/>
  <c r="AN816" i="3"/>
  <c r="AL817" i="3"/>
  <c r="DS817" i="3" s="1"/>
  <c r="AT816" i="3"/>
  <c r="AV817" i="3"/>
  <c r="H816" i="3"/>
  <c r="E817" i="3"/>
  <c r="J817" i="3"/>
  <c r="F817" i="3"/>
  <c r="CT817" i="3" l="1"/>
  <c r="DR817" i="3"/>
  <c r="DT817" i="3" s="1"/>
  <c r="DQ817" i="3" s="1"/>
  <c r="AM817" i="3"/>
  <c r="BY817" i="3"/>
  <c r="BZ817" i="3" s="1"/>
  <c r="CB817" i="3" s="1"/>
  <c r="CU817" i="3"/>
  <c r="CV817" i="3" s="1"/>
  <c r="CX817" i="3" s="1"/>
  <c r="DU817" i="3"/>
  <c r="O817" i="3"/>
  <c r="G817" i="3"/>
  <c r="BP817" i="3"/>
  <c r="DJ817" i="3"/>
  <c r="CL817" i="3"/>
  <c r="R817" i="3"/>
  <c r="P817" i="3"/>
  <c r="BQ817" i="3"/>
  <c r="CM817" i="3"/>
  <c r="DK817" i="3"/>
  <c r="S817" i="3"/>
  <c r="CA817" i="3" l="1"/>
  <c r="CD817" i="3" s="1"/>
  <c r="CW817" i="3"/>
  <c r="CY817" i="3" s="1"/>
  <c r="DV817" i="3"/>
  <c r="DW817" i="3" s="1"/>
  <c r="T817" i="3"/>
  <c r="Q817" i="3" s="1"/>
  <c r="CZ817" i="3"/>
  <c r="CO817" i="3"/>
  <c r="CN817" i="3"/>
  <c r="DM817" i="3"/>
  <c r="DL817" i="3"/>
  <c r="BR817" i="3"/>
  <c r="BT817" i="3" s="1"/>
  <c r="BS817" i="3"/>
  <c r="U817" i="3"/>
  <c r="CC817" i="3"/>
  <c r="V817" i="3" l="1"/>
  <c r="DX817" i="3"/>
  <c r="DI817" i="3"/>
  <c r="DN817" i="3" s="1"/>
  <c r="BU817" i="3"/>
  <c r="BV817" i="3"/>
  <c r="CK817" i="3"/>
  <c r="CP817" i="3" s="1"/>
  <c r="X817" i="3" l="1"/>
  <c r="AP818" i="3" s="1"/>
  <c r="AV818" i="3" s="1"/>
  <c r="W817" i="3"/>
  <c r="DP817" i="3"/>
  <c r="DO817" i="3"/>
  <c r="CR817" i="3"/>
  <c r="CQ817" i="3"/>
  <c r="M817" i="3" l="1"/>
  <c r="AS818" i="3"/>
  <c r="AQ817" i="3"/>
  <c r="AR818" i="3"/>
  <c r="L817" i="3"/>
  <c r="E818" i="3" s="1"/>
  <c r="AL818" i="3"/>
  <c r="BY818" i="3" s="1"/>
  <c r="AT817" i="3"/>
  <c r="AN817" i="3"/>
  <c r="AK818" i="3"/>
  <c r="CT818" i="3" s="1"/>
  <c r="AO818" i="3"/>
  <c r="AM818" i="3" s="1"/>
  <c r="F818" i="3"/>
  <c r="DS818" i="3" l="1"/>
  <c r="K817" i="3"/>
  <c r="N817" i="3" s="1"/>
  <c r="I818" i="3"/>
  <c r="O818" i="3" s="1"/>
  <c r="CU818" i="3"/>
  <c r="CV818" i="3" s="1"/>
  <c r="CX818" i="3" s="1"/>
  <c r="H817" i="3"/>
  <c r="AU818" i="3"/>
  <c r="J818" i="3"/>
  <c r="P818" i="3" s="1"/>
  <c r="BX818" i="3"/>
  <c r="CA818" i="3" s="1"/>
  <c r="DR818" i="3"/>
  <c r="DU818" i="3" s="1"/>
  <c r="CM818" i="3"/>
  <c r="DK818" i="3"/>
  <c r="BQ818" i="3"/>
  <c r="S818" i="3"/>
  <c r="DJ818" i="3"/>
  <c r="BP818" i="3"/>
  <c r="CL818" i="3"/>
  <c r="R818" i="3"/>
  <c r="CW818" i="3" l="1"/>
  <c r="CY818" i="3" s="1"/>
  <c r="G818" i="3"/>
  <c r="BZ818" i="3"/>
  <c r="DT818" i="3"/>
  <c r="DQ818" i="3" s="1"/>
  <c r="DV818" i="3" s="1"/>
  <c r="T818" i="3"/>
  <c r="Q818" i="3" s="1"/>
  <c r="U818" i="3"/>
  <c r="BR818" i="3"/>
  <c r="BT818" i="3" s="1"/>
  <c r="BS818" i="3"/>
  <c r="DM818" i="3"/>
  <c r="DL818" i="3"/>
  <c r="CZ818" i="3"/>
  <c r="CN818" i="3"/>
  <c r="CO818" i="3"/>
  <c r="CB818" i="3" l="1"/>
  <c r="CC818" i="3" s="1"/>
  <c r="DW818" i="3"/>
  <c r="DX818" i="3"/>
  <c r="V818" i="3"/>
  <c r="DI818" i="3"/>
  <c r="DN818" i="3" s="1"/>
  <c r="BV818" i="3"/>
  <c r="BU818" i="3"/>
  <c r="CK818" i="3"/>
  <c r="CP818" i="3" s="1"/>
  <c r="CD818" i="3" l="1"/>
  <c r="X818" i="3"/>
  <c r="AL819" i="3" s="1"/>
  <c r="W818" i="3"/>
  <c r="AQ818" i="3" s="1"/>
  <c r="DO818" i="3"/>
  <c r="DP818" i="3"/>
  <c r="CQ818" i="3"/>
  <c r="CR818" i="3"/>
  <c r="M818" i="3" s="1"/>
  <c r="AS819" i="3" l="1"/>
  <c r="AR819" i="3"/>
  <c r="L818" i="3"/>
  <c r="H818" i="3" s="1"/>
  <c r="AP819" i="3"/>
  <c r="AV819" i="3" s="1"/>
  <c r="AN818" i="3"/>
  <c r="AK819" i="3"/>
  <c r="BX819" i="3" s="1"/>
  <c r="AO819" i="3"/>
  <c r="AM819" i="3" s="1"/>
  <c r="AT818" i="3"/>
  <c r="J819" i="3"/>
  <c r="F819" i="3"/>
  <c r="BY819" i="3"/>
  <c r="CU819" i="3"/>
  <c r="DS819" i="3"/>
  <c r="E819" i="3" l="1"/>
  <c r="R819" i="3" s="1"/>
  <c r="CT819" i="3"/>
  <c r="CV819" i="3" s="1"/>
  <c r="CX819" i="3" s="1"/>
  <c r="K818" i="3"/>
  <c r="N818" i="3" s="1"/>
  <c r="I819" i="3"/>
  <c r="G819" i="3" s="1"/>
  <c r="DR819" i="3"/>
  <c r="DT819" i="3" s="1"/>
  <c r="DQ819" i="3" s="1"/>
  <c r="AU819" i="3"/>
  <c r="DJ819" i="3"/>
  <c r="BP819" i="3"/>
  <c r="CL819" i="3"/>
  <c r="BQ819" i="3"/>
  <c r="CM819" i="3"/>
  <c r="DK819" i="3"/>
  <c r="S819" i="3"/>
  <c r="P819" i="3"/>
  <c r="BZ819" i="3"/>
  <c r="CB819" i="3" s="1"/>
  <c r="CA819" i="3"/>
  <c r="CW819" i="3" l="1"/>
  <c r="O819" i="3"/>
  <c r="DU819" i="3"/>
  <c r="DV819" i="3"/>
  <c r="U819" i="3"/>
  <c r="T819" i="3"/>
  <c r="Q819" i="3" s="1"/>
  <c r="CY819" i="3"/>
  <c r="CZ819" i="3"/>
  <c r="CC819" i="3"/>
  <c r="CD819" i="3"/>
  <c r="CN819" i="3"/>
  <c r="CO819" i="3"/>
  <c r="BR819" i="3"/>
  <c r="BT819" i="3" s="1"/>
  <c r="BS819" i="3"/>
  <c r="DL819" i="3"/>
  <c r="DM819" i="3"/>
  <c r="DW819" i="3" l="1"/>
  <c r="DX819" i="3"/>
  <c r="V819" i="3"/>
  <c r="DI819" i="3"/>
  <c r="DN819" i="3" s="1"/>
  <c r="CK819" i="3"/>
  <c r="CP819" i="3" s="1"/>
  <c r="BV819" i="3"/>
  <c r="BU819" i="3"/>
  <c r="X819" i="3" l="1"/>
  <c r="AL820" i="3" s="1"/>
  <c r="W819" i="3"/>
  <c r="AQ819" i="3" s="1"/>
  <c r="DP819" i="3"/>
  <c r="DO819" i="3"/>
  <c r="CR819" i="3"/>
  <c r="CQ819" i="3"/>
  <c r="L819" i="3" s="1"/>
  <c r="I820" i="3" s="1"/>
  <c r="M819" i="3" l="1"/>
  <c r="AS820" i="3"/>
  <c r="AR820" i="3"/>
  <c r="AP820" i="3"/>
  <c r="AV820" i="3" s="1"/>
  <c r="K819" i="3"/>
  <c r="N819" i="3" s="1"/>
  <c r="AO820" i="3"/>
  <c r="AU820" i="3" s="1"/>
  <c r="AN819" i="3"/>
  <c r="AT819" i="3"/>
  <c r="AK820" i="3"/>
  <c r="DR820" i="3" s="1"/>
  <c r="H819" i="3"/>
  <c r="E820" i="3"/>
  <c r="F820" i="3"/>
  <c r="J820" i="3"/>
  <c r="CU820" i="3"/>
  <c r="DS820" i="3"/>
  <c r="BY820" i="3"/>
  <c r="AM820" i="3" l="1"/>
  <c r="BX820" i="3"/>
  <c r="CA820" i="3" s="1"/>
  <c r="CT820" i="3"/>
  <c r="CV820" i="3" s="1"/>
  <c r="CX820" i="3" s="1"/>
  <c r="BQ820" i="3"/>
  <c r="CM820" i="3"/>
  <c r="DK820" i="3"/>
  <c r="S820" i="3"/>
  <c r="P820" i="3"/>
  <c r="DJ820" i="3"/>
  <c r="BP820" i="3"/>
  <c r="CL820" i="3"/>
  <c r="R820" i="3"/>
  <c r="CW820" i="3"/>
  <c r="O820" i="3"/>
  <c r="G820" i="3"/>
  <c r="DU820" i="3"/>
  <c r="DT820" i="3"/>
  <c r="DQ820" i="3" s="1"/>
  <c r="BZ820" i="3"/>
  <c r="CB820" i="3" s="1"/>
  <c r="DV820" i="3" l="1"/>
  <c r="CY820" i="3"/>
  <c r="DM820" i="3"/>
  <c r="DL820" i="3"/>
  <c r="CZ820" i="3"/>
  <c r="U820" i="3"/>
  <c r="T820" i="3"/>
  <c r="Q820" i="3" s="1"/>
  <c r="CO820" i="3"/>
  <c r="CN820" i="3"/>
  <c r="CC820" i="3"/>
  <c r="CD820" i="3"/>
  <c r="BS820" i="3"/>
  <c r="BR820" i="3"/>
  <c r="BT820" i="3" s="1"/>
  <c r="DW820" i="3" l="1"/>
  <c r="DX820" i="3"/>
  <c r="V820" i="3"/>
  <c r="DI820" i="3"/>
  <c r="DN820" i="3" s="1"/>
  <c r="BV820" i="3"/>
  <c r="BU820" i="3"/>
  <c r="CK820" i="3"/>
  <c r="CP820" i="3" s="1"/>
  <c r="X820" i="3" l="1"/>
  <c r="AL821" i="3" s="1"/>
  <c r="W820" i="3"/>
  <c r="AR821" i="3" s="1"/>
  <c r="DO820" i="3"/>
  <c r="DP820" i="3"/>
  <c r="CQ820" i="3"/>
  <c r="CR820" i="3"/>
  <c r="L820" i="3" l="1"/>
  <c r="I821" i="3" s="1"/>
  <c r="M820" i="3"/>
  <c r="AS821" i="3"/>
  <c r="AP821" i="3"/>
  <c r="AV821" i="3" s="1"/>
  <c r="AQ820" i="3"/>
  <c r="K820" i="3"/>
  <c r="AO821" i="3"/>
  <c r="AU821" i="3" s="1"/>
  <c r="AT820" i="3"/>
  <c r="AK821" i="3"/>
  <c r="DR821" i="3" s="1"/>
  <c r="AN820" i="3"/>
  <c r="F821" i="3"/>
  <c r="J821" i="3"/>
  <c r="BY821" i="3"/>
  <c r="DS821" i="3"/>
  <c r="CU821" i="3"/>
  <c r="AM821" i="3" l="1"/>
  <c r="H820" i="3"/>
  <c r="BX821" i="3"/>
  <c r="CA821" i="3" s="1"/>
  <c r="CT821" i="3"/>
  <c r="CW821" i="3" s="1"/>
  <c r="DU821" i="3"/>
  <c r="E821" i="3"/>
  <c r="DJ821" i="3" s="1"/>
  <c r="G821" i="3"/>
  <c r="N820" i="3"/>
  <c r="DT821" i="3"/>
  <c r="DQ821" i="3" s="1"/>
  <c r="P821" i="3"/>
  <c r="CM821" i="3"/>
  <c r="BQ821" i="3"/>
  <c r="DK821" i="3"/>
  <c r="S821" i="3"/>
  <c r="BZ821" i="3" l="1"/>
  <c r="O821" i="3"/>
  <c r="CV821" i="3"/>
  <c r="CX821" i="3" s="1"/>
  <c r="CZ821" i="3" s="1"/>
  <c r="DV821" i="3"/>
  <c r="R821" i="3"/>
  <c r="U821" i="3" s="1"/>
  <c r="BP821" i="3"/>
  <c r="BS821" i="3" s="1"/>
  <c r="CL821" i="3"/>
  <c r="CO821" i="3" s="1"/>
  <c r="DM821" i="3"/>
  <c r="DL821" i="3"/>
  <c r="CB821" i="3" l="1"/>
  <c r="CD821" i="3" s="1"/>
  <c r="CY821" i="3"/>
  <c r="CC821" i="3"/>
  <c r="T821" i="3"/>
  <c r="Q821" i="3" s="1"/>
  <c r="BR821" i="3"/>
  <c r="BT821" i="3" s="1"/>
  <c r="BV821" i="3" s="1"/>
  <c r="DX821" i="3"/>
  <c r="DW821" i="3"/>
  <c r="CN821" i="3"/>
  <c r="CK821" i="3" s="1"/>
  <c r="CP821" i="3" s="1"/>
  <c r="DI821" i="3"/>
  <c r="DN821" i="3" s="1"/>
  <c r="V821" i="3" l="1"/>
  <c r="BU821" i="3"/>
  <c r="DO821" i="3"/>
  <c r="DP821" i="3"/>
  <c r="CR821" i="3"/>
  <c r="CQ821" i="3"/>
  <c r="W821" i="3" l="1"/>
  <c r="AR822" i="3" s="1"/>
  <c r="X821" i="3"/>
  <c r="AS822" i="3" s="1"/>
  <c r="AQ821" i="3"/>
  <c r="AT821" i="3" s="1"/>
  <c r="M821" i="3"/>
  <c r="J822" i="3" s="1"/>
  <c r="L821" i="3"/>
  <c r="E822" i="3" s="1"/>
  <c r="AP822" i="3"/>
  <c r="AV822" i="3" s="1"/>
  <c r="AL822" i="3"/>
  <c r="AN821" i="3"/>
  <c r="AO822" i="3"/>
  <c r="AK822" i="3"/>
  <c r="F822" i="3" l="1"/>
  <c r="K821" i="3"/>
  <c r="N821" i="3" s="1"/>
  <c r="I822" i="3"/>
  <c r="G822" i="3" s="1"/>
  <c r="H821" i="3"/>
  <c r="CU822" i="3"/>
  <c r="BY822" i="3"/>
  <c r="DS822" i="3"/>
  <c r="DR822" i="3"/>
  <c r="CT822" i="3"/>
  <c r="BX822" i="3"/>
  <c r="AM822" i="3"/>
  <c r="AU822" i="3"/>
  <c r="BQ822" i="3"/>
  <c r="CM822" i="3"/>
  <c r="DK822" i="3"/>
  <c r="S822" i="3"/>
  <c r="P822" i="3"/>
  <c r="DJ822" i="3"/>
  <c r="CL822" i="3"/>
  <c r="BP822" i="3"/>
  <c r="R822" i="3"/>
  <c r="O822" i="3" l="1"/>
  <c r="BZ822" i="3"/>
  <c r="CB822" i="3" s="1"/>
  <c r="CA822" i="3"/>
  <c r="CV822" i="3"/>
  <c r="CX822" i="3" s="1"/>
  <c r="CW822" i="3"/>
  <c r="DU822" i="3"/>
  <c r="DT822" i="3"/>
  <c r="DQ822" i="3" s="1"/>
  <c r="CN822" i="3"/>
  <c r="CO822" i="3"/>
  <c r="DM822" i="3"/>
  <c r="DL822" i="3"/>
  <c r="U822" i="3"/>
  <c r="T822" i="3"/>
  <c r="Q822" i="3" s="1"/>
  <c r="BR822" i="3"/>
  <c r="BT822" i="3" s="1"/>
  <c r="BS822" i="3"/>
  <c r="DV822" i="3" l="1"/>
  <c r="V822" i="3"/>
  <c r="CZ822" i="3"/>
  <c r="CY822" i="3"/>
  <c r="CC822" i="3"/>
  <c r="CD822" i="3"/>
  <c r="DI822" i="3"/>
  <c r="DN822" i="3" s="1"/>
  <c r="BU822" i="3"/>
  <c r="BV822" i="3"/>
  <c r="CK822" i="3"/>
  <c r="CP822" i="3" s="1"/>
  <c r="DX822" i="3" l="1"/>
  <c r="DW822" i="3"/>
  <c r="X822" i="3"/>
  <c r="W822" i="3"/>
  <c r="DO822" i="3"/>
  <c r="DP822" i="3"/>
  <c r="CR822" i="3"/>
  <c r="CQ822" i="3"/>
  <c r="AS823" i="3" l="1"/>
  <c r="AR823" i="3"/>
  <c r="M822" i="3"/>
  <c r="J823" i="3" s="1"/>
  <c r="P823" i="3" s="1"/>
  <c r="L822" i="3"/>
  <c r="AL823" i="3"/>
  <c r="DS823" i="3" s="1"/>
  <c r="AO823" i="3"/>
  <c r="E823" i="3"/>
  <c r="AQ822" i="3" l="1"/>
  <c r="K822" i="3"/>
  <c r="N822" i="3" s="1"/>
  <c r="I823" i="3"/>
  <c r="H822" i="3"/>
  <c r="AK823" i="3"/>
  <c r="R823" i="3" s="1"/>
  <c r="F823" i="3"/>
  <c r="S823" i="3" s="1"/>
  <c r="CU823" i="3"/>
  <c r="BY823" i="3"/>
  <c r="AT822" i="3"/>
  <c r="AN822" i="3"/>
  <c r="AP823" i="3"/>
  <c r="AV823" i="3" s="1"/>
  <c r="AU823" i="3"/>
  <c r="O823" i="3"/>
  <c r="G823" i="3"/>
  <c r="CL823" i="3"/>
  <c r="BP823" i="3"/>
  <c r="DJ823" i="3"/>
  <c r="CM823" i="3" l="1"/>
  <c r="BQ823" i="3"/>
  <c r="BS823" i="3" s="1"/>
  <c r="DK823" i="3"/>
  <c r="BX823" i="3"/>
  <c r="CA823" i="3" s="1"/>
  <c r="DR823" i="3"/>
  <c r="CT823" i="3"/>
  <c r="AM823" i="3"/>
  <c r="CN823" i="3"/>
  <c r="CO823" i="3"/>
  <c r="T823" i="3"/>
  <c r="Q823" i="3" s="1"/>
  <c r="U823" i="3"/>
  <c r="DL823" i="3"/>
  <c r="DM823" i="3"/>
  <c r="BR823" i="3" l="1"/>
  <c r="BT823" i="3" s="1"/>
  <c r="CW823" i="3"/>
  <c r="CV823" i="3"/>
  <c r="CX823" i="3" s="1"/>
  <c r="DU823" i="3"/>
  <c r="DT823" i="3"/>
  <c r="DQ823" i="3" s="1"/>
  <c r="DV823" i="3" s="1"/>
  <c r="DX823" i="3" s="1"/>
  <c r="BZ823" i="3"/>
  <c r="CB823" i="3" s="1"/>
  <c r="V823" i="3"/>
  <c r="DI823" i="3"/>
  <c r="DN823" i="3" s="1"/>
  <c r="CK823" i="3"/>
  <c r="CP823" i="3" s="1"/>
  <c r="BV823" i="3"/>
  <c r="BU823" i="3"/>
  <c r="CD823" i="3" l="1"/>
  <c r="CC823" i="3"/>
  <c r="DW823" i="3"/>
  <c r="CZ823" i="3"/>
  <c r="CY823" i="3"/>
  <c r="X823" i="3"/>
  <c r="AP824" i="3" s="1"/>
  <c r="W823" i="3"/>
  <c r="DO823" i="3"/>
  <c r="DP823" i="3"/>
  <c r="CR823" i="3"/>
  <c r="CQ823" i="3"/>
  <c r="M823" i="3" l="1"/>
  <c r="J824" i="3" s="1"/>
  <c r="AS824" i="3"/>
  <c r="AR824" i="3"/>
  <c r="L823" i="3"/>
  <c r="I824" i="3" s="1"/>
  <c r="AL824" i="3"/>
  <c r="CU824" i="3" s="1"/>
  <c r="AN823" i="3"/>
  <c r="AV824" i="3"/>
  <c r="F824" i="3"/>
  <c r="K823" i="3" l="1"/>
  <c r="N823" i="3" s="1"/>
  <c r="AO824" i="3"/>
  <c r="AM824" i="3" s="1"/>
  <c r="AQ823" i="3"/>
  <c r="AT823" i="3" s="1"/>
  <c r="AK824" i="3"/>
  <c r="BY824" i="3"/>
  <c r="E824" i="3"/>
  <c r="H823" i="3"/>
  <c r="DS824" i="3"/>
  <c r="O824" i="3"/>
  <c r="G824" i="3"/>
  <c r="CM824" i="3"/>
  <c r="DK824" i="3"/>
  <c r="BQ824" i="3"/>
  <c r="S824" i="3"/>
  <c r="P824" i="3"/>
  <c r="AU824" i="3" l="1"/>
  <c r="R824" i="3"/>
  <c r="U824" i="3" s="1"/>
  <c r="BX824" i="3"/>
  <c r="CA824" i="3" s="1"/>
  <c r="CT824" i="3"/>
  <c r="DR824" i="3"/>
  <c r="DT824" i="3" s="1"/>
  <c r="DQ824" i="3" s="1"/>
  <c r="DV824" i="3" s="1"/>
  <c r="DJ824" i="3"/>
  <c r="DM824" i="3" s="1"/>
  <c r="CL824" i="3"/>
  <c r="CN824" i="3" s="1"/>
  <c r="BP824" i="3"/>
  <c r="BR824" i="3" s="1"/>
  <c r="BT824" i="3" s="1"/>
  <c r="T824" i="3" l="1"/>
  <c r="Q824" i="3" s="1"/>
  <c r="DL824" i="3"/>
  <c r="DI824" i="3" s="1"/>
  <c r="DN824" i="3" s="1"/>
  <c r="CO824" i="3"/>
  <c r="CV824" i="3"/>
  <c r="CX824" i="3" s="1"/>
  <c r="CW824" i="3"/>
  <c r="DU824" i="3"/>
  <c r="DX824" i="3" s="1"/>
  <c r="BZ824" i="3"/>
  <c r="CB824" i="3" s="1"/>
  <c r="BS824" i="3"/>
  <c r="BV824" i="3" s="1"/>
  <c r="V824" i="3"/>
  <c r="CK824" i="3"/>
  <c r="CP824" i="3" s="1"/>
  <c r="DW824" i="3" l="1"/>
  <c r="BU824" i="3"/>
  <c r="CZ824" i="3"/>
  <c r="CY824" i="3"/>
  <c r="CC824" i="3"/>
  <c r="CD824" i="3"/>
  <c r="X824" i="3"/>
  <c r="W824" i="3"/>
  <c r="DP824" i="3"/>
  <c r="DO824" i="3"/>
  <c r="CQ824" i="3"/>
  <c r="CR824" i="3"/>
  <c r="L824" i="3" l="1"/>
  <c r="I825" i="3" s="1"/>
  <c r="AS825" i="3"/>
  <c r="AR825" i="3"/>
  <c r="AP825" i="3"/>
  <c r="AV825" i="3" s="1"/>
  <c r="M824" i="3"/>
  <c r="F825" i="3" s="1"/>
  <c r="AK825" i="3"/>
  <c r="DR825" i="3" s="1"/>
  <c r="AO825" i="3"/>
  <c r="E825" i="3" l="1"/>
  <c r="DJ825" i="3" s="1"/>
  <c r="K824" i="3"/>
  <c r="N824" i="3" s="1"/>
  <c r="J825" i="3"/>
  <c r="P825" i="3" s="1"/>
  <c r="H824" i="3"/>
  <c r="AQ824" i="3"/>
  <c r="AT824" i="3" s="1"/>
  <c r="AN824" i="3"/>
  <c r="AM825" i="3"/>
  <c r="AL825" i="3"/>
  <c r="CU825" i="3" s="1"/>
  <c r="BX825" i="3"/>
  <c r="CT825" i="3"/>
  <c r="AU825" i="3"/>
  <c r="CM825" i="3"/>
  <c r="DK825" i="3"/>
  <c r="BQ825" i="3"/>
  <c r="O825" i="3"/>
  <c r="G825" i="3"/>
  <c r="R825" i="3" l="1"/>
  <c r="BP825" i="3"/>
  <c r="CL825" i="3"/>
  <c r="CO825" i="3" s="1"/>
  <c r="DS825" i="3"/>
  <c r="DU825" i="3" s="1"/>
  <c r="CW825" i="3"/>
  <c r="CV825" i="3"/>
  <c r="CX825" i="3" s="1"/>
  <c r="BY825" i="3"/>
  <c r="CA825" i="3" s="1"/>
  <c r="S825" i="3"/>
  <c r="T825" i="3" s="1"/>
  <c r="Q825" i="3" s="1"/>
  <c r="DM825" i="3"/>
  <c r="DL825" i="3"/>
  <c r="BS825" i="3"/>
  <c r="BR825" i="3"/>
  <c r="BT825" i="3" s="1"/>
  <c r="CN825" i="3" l="1"/>
  <c r="U825" i="3"/>
  <c r="DT825" i="3"/>
  <c r="DQ825" i="3" s="1"/>
  <c r="DV825" i="3" s="1"/>
  <c r="DW825" i="3" s="1"/>
  <c r="BZ825" i="3"/>
  <c r="CB825" i="3" s="1"/>
  <c r="CC825" i="3" s="1"/>
  <c r="CZ825" i="3"/>
  <c r="CY825" i="3"/>
  <c r="CD825" i="3"/>
  <c r="V825" i="3"/>
  <c r="DI825" i="3"/>
  <c r="DN825" i="3" s="1"/>
  <c r="CK825" i="3"/>
  <c r="CP825" i="3" s="1"/>
  <c r="BU825" i="3"/>
  <c r="BV825" i="3"/>
  <c r="DX825" i="3" l="1"/>
  <c r="W825" i="3"/>
  <c r="AR826" i="3" s="1"/>
  <c r="X825" i="3"/>
  <c r="AP826" i="3" s="1"/>
  <c r="AV826" i="3" s="1"/>
  <c r="DP825" i="3"/>
  <c r="DO825" i="3"/>
  <c r="CQ825" i="3"/>
  <c r="CR825" i="3"/>
  <c r="M825" i="3" s="1"/>
  <c r="AK826" i="3"/>
  <c r="AS826" i="3" l="1"/>
  <c r="AO826" i="3"/>
  <c r="AQ825" i="3"/>
  <c r="L825" i="3"/>
  <c r="E826" i="3" s="1"/>
  <c r="AN825" i="3"/>
  <c r="AL826" i="3"/>
  <c r="DS826" i="3" s="1"/>
  <c r="AT825" i="3"/>
  <c r="F826" i="3"/>
  <c r="J826" i="3"/>
  <c r="CT826" i="3"/>
  <c r="DR826" i="3"/>
  <c r="BX826" i="3"/>
  <c r="AU826" i="3"/>
  <c r="AM826" i="3"/>
  <c r="K825" i="3" l="1"/>
  <c r="N825" i="3" s="1"/>
  <c r="I826" i="3"/>
  <c r="H825" i="3"/>
  <c r="CU826" i="3"/>
  <c r="CV826" i="3" s="1"/>
  <c r="CX826" i="3" s="1"/>
  <c r="BY826" i="3"/>
  <c r="CA826" i="3" s="1"/>
  <c r="DT826" i="3"/>
  <c r="DQ826" i="3" s="1"/>
  <c r="DU826" i="3"/>
  <c r="O826" i="3"/>
  <c r="DJ826" i="3"/>
  <c r="BP826" i="3"/>
  <c r="CL826" i="3"/>
  <c r="R826" i="3"/>
  <c r="P826" i="3"/>
  <c r="CM826" i="3"/>
  <c r="BQ826" i="3"/>
  <c r="DK826" i="3"/>
  <c r="S826" i="3"/>
  <c r="CW826" i="3" l="1"/>
  <c r="BZ826" i="3"/>
  <c r="CB826" i="3" s="1"/>
  <c r="G826" i="3"/>
  <c r="DV826" i="3"/>
  <c r="CN826" i="3"/>
  <c r="CO826" i="3"/>
  <c r="BS826" i="3"/>
  <c r="BR826" i="3"/>
  <c r="BT826" i="3" s="1"/>
  <c r="CZ826" i="3"/>
  <c r="CY826" i="3"/>
  <c r="DM826" i="3"/>
  <c r="DL826" i="3"/>
  <c r="U826" i="3"/>
  <c r="T826" i="3"/>
  <c r="Q826" i="3" s="1"/>
  <c r="CD826" i="3"/>
  <c r="CC826" i="3"/>
  <c r="DX826" i="3" l="1"/>
  <c r="DW826" i="3"/>
  <c r="V826" i="3"/>
  <c r="DI826" i="3"/>
  <c r="DN826" i="3" s="1"/>
  <c r="BU826" i="3"/>
  <c r="BV826" i="3"/>
  <c r="CK826" i="3"/>
  <c r="CP826" i="3" s="1"/>
  <c r="X826" i="3" l="1"/>
  <c r="AP827" i="3" s="1"/>
  <c r="W826" i="3"/>
  <c r="AQ826" i="3" s="1"/>
  <c r="DP826" i="3"/>
  <c r="DO826" i="3"/>
  <c r="CQ826" i="3"/>
  <c r="CR826" i="3"/>
  <c r="M826" i="3" l="1"/>
  <c r="L826" i="3"/>
  <c r="I827" i="3" s="1"/>
  <c r="AS827" i="3"/>
  <c r="AR827" i="3"/>
  <c r="AL827" i="3"/>
  <c r="CU827" i="3" s="1"/>
  <c r="AO827" i="3"/>
  <c r="AU827" i="3" s="1"/>
  <c r="AT826" i="3"/>
  <c r="AN826" i="3"/>
  <c r="AK827" i="3"/>
  <c r="BX827" i="3" s="1"/>
  <c r="F827" i="3"/>
  <c r="J827" i="3"/>
  <c r="AV827" i="3"/>
  <c r="K826" i="3" l="1"/>
  <c r="DS827" i="3"/>
  <c r="BY827" i="3"/>
  <c r="CA827" i="3" s="1"/>
  <c r="AM827" i="3"/>
  <c r="H826" i="3"/>
  <c r="DR827" i="3"/>
  <c r="DT827" i="3" s="1"/>
  <c r="DQ827" i="3" s="1"/>
  <c r="CT827" i="3"/>
  <c r="CW827" i="3" s="1"/>
  <c r="E827" i="3"/>
  <c r="R827" i="3" s="1"/>
  <c r="N826" i="3"/>
  <c r="O827" i="3"/>
  <c r="P827" i="3"/>
  <c r="BQ827" i="3"/>
  <c r="CM827" i="3"/>
  <c r="DK827" i="3"/>
  <c r="S827" i="3"/>
  <c r="BZ827" i="3" l="1"/>
  <c r="BP827" i="3"/>
  <c r="CV827" i="3"/>
  <c r="CX827" i="3" s="1"/>
  <c r="CZ827" i="3" s="1"/>
  <c r="DU827" i="3"/>
  <c r="DJ827" i="3"/>
  <c r="DM827" i="3" s="1"/>
  <c r="CL827" i="3"/>
  <c r="CN827" i="3" s="1"/>
  <c r="G827" i="3"/>
  <c r="DV827" i="3"/>
  <c r="U827" i="3"/>
  <c r="T827" i="3"/>
  <c r="Q827" i="3" s="1"/>
  <c r="BS827" i="3"/>
  <c r="BR827" i="3"/>
  <c r="BT827" i="3" s="1"/>
  <c r="CB827" i="3" l="1"/>
  <c r="CD827" i="3" s="1"/>
  <c r="CY827" i="3"/>
  <c r="CO827" i="3"/>
  <c r="DL827" i="3"/>
  <c r="DW827" i="3"/>
  <c r="DX827" i="3"/>
  <c r="V827" i="3"/>
  <c r="DI827" i="3"/>
  <c r="DN827" i="3" s="1"/>
  <c r="BU827" i="3"/>
  <c r="BV827" i="3"/>
  <c r="CK827" i="3"/>
  <c r="CP827" i="3" s="1"/>
  <c r="CC827" i="3" l="1"/>
  <c r="X827" i="3"/>
  <c r="AP828" i="3" s="1"/>
  <c r="W827" i="3"/>
  <c r="AQ827" i="3" s="1"/>
  <c r="DO827" i="3"/>
  <c r="DP827" i="3"/>
  <c r="CQ827" i="3"/>
  <c r="CR827" i="3"/>
  <c r="AS828" i="3" l="1"/>
  <c r="AR828" i="3"/>
  <c r="M827" i="3"/>
  <c r="F828" i="3" s="1"/>
  <c r="L827" i="3"/>
  <c r="E828" i="3" s="1"/>
  <c r="AK828" i="3"/>
  <c r="BX828" i="3" s="1"/>
  <c r="AL828" i="3"/>
  <c r="CU828" i="3" s="1"/>
  <c r="AO828" i="3"/>
  <c r="AM828" i="3" s="1"/>
  <c r="AT827" i="3"/>
  <c r="AN827" i="3"/>
  <c r="AV828" i="3"/>
  <c r="CT828" i="3" l="1"/>
  <c r="J828" i="3"/>
  <c r="H827" i="3"/>
  <c r="AU828" i="3"/>
  <c r="K827" i="3"/>
  <c r="N827" i="3" s="1"/>
  <c r="I828" i="3"/>
  <c r="G828" i="3" s="1"/>
  <c r="DR828" i="3"/>
  <c r="DT828" i="3" s="1"/>
  <c r="DQ828" i="3" s="1"/>
  <c r="DV828" i="3" s="1"/>
  <c r="BY828" i="3"/>
  <c r="BZ828" i="3" s="1"/>
  <c r="CB828" i="3" s="1"/>
  <c r="DS828" i="3"/>
  <c r="CW828" i="3"/>
  <c r="CV828" i="3"/>
  <c r="CX828" i="3" s="1"/>
  <c r="CL828" i="3"/>
  <c r="DJ828" i="3"/>
  <c r="BP828" i="3"/>
  <c r="R828" i="3"/>
  <c r="DK828" i="3"/>
  <c r="CM828" i="3"/>
  <c r="BQ828" i="3"/>
  <c r="S828" i="3"/>
  <c r="P828" i="3"/>
  <c r="DU828" i="3" l="1"/>
  <c r="DX828" i="3" s="1"/>
  <c r="CA828" i="3"/>
  <c r="CD828" i="3" s="1"/>
  <c r="O828" i="3"/>
  <c r="T828" i="3"/>
  <c r="Q828" i="3" s="1"/>
  <c r="DM828" i="3"/>
  <c r="DL828" i="3"/>
  <c r="CZ828" i="3"/>
  <c r="CY828" i="3"/>
  <c r="CN828" i="3"/>
  <c r="CO828" i="3"/>
  <c r="U828" i="3"/>
  <c r="BR828" i="3"/>
  <c r="BT828" i="3" s="1"/>
  <c r="BS828" i="3"/>
  <c r="DW828" i="3" l="1"/>
  <c r="CC828" i="3"/>
  <c r="V828" i="3"/>
  <c r="DI828" i="3"/>
  <c r="CK828" i="3"/>
  <c r="CP828" i="3" s="1"/>
  <c r="BV828" i="3"/>
  <c r="BU828" i="3"/>
  <c r="X828" i="3" l="1"/>
  <c r="W828" i="3"/>
  <c r="AR829" i="3" s="1"/>
  <c r="DN828" i="3"/>
  <c r="DO828" i="3" s="1"/>
  <c r="CR828" i="3"/>
  <c r="CQ828" i="3"/>
  <c r="AL829" i="3" l="1"/>
  <c r="AS829" i="3"/>
  <c r="AQ828" i="3"/>
  <c r="L828" i="3"/>
  <c r="I829" i="3" s="1"/>
  <c r="AO829" i="3"/>
  <c r="AU829" i="3" s="1"/>
  <c r="AP829" i="3"/>
  <c r="AV829" i="3" s="1"/>
  <c r="AT828" i="3"/>
  <c r="AK829" i="3"/>
  <c r="AN828" i="3"/>
  <c r="DP828" i="3"/>
  <c r="M828" i="3" s="1"/>
  <c r="DS829" i="3"/>
  <c r="CU829" i="3"/>
  <c r="BY829" i="3"/>
  <c r="AM829" i="3" l="1"/>
  <c r="K828" i="3"/>
  <c r="N828" i="3" s="1"/>
  <c r="E829" i="3"/>
  <c r="R829" i="3" s="1"/>
  <c r="CT829" i="3"/>
  <c r="CV829" i="3" s="1"/>
  <c r="CX829" i="3" s="1"/>
  <c r="BX829" i="3"/>
  <c r="BZ829" i="3" s="1"/>
  <c r="CB829" i="3" s="1"/>
  <c r="DR829" i="3"/>
  <c r="DU829" i="3" s="1"/>
  <c r="H828" i="3"/>
  <c r="F829" i="3"/>
  <c r="DK829" i="3" s="1"/>
  <c r="J829" i="3"/>
  <c r="P829" i="3" s="1"/>
  <c r="O829" i="3"/>
  <c r="CW829" i="3" l="1"/>
  <c r="DJ829" i="3"/>
  <c r="CL829" i="3"/>
  <c r="BP829" i="3"/>
  <c r="CA829" i="3"/>
  <c r="CC829" i="3" s="1"/>
  <c r="S829" i="3"/>
  <c r="U829" i="3" s="1"/>
  <c r="BQ829" i="3"/>
  <c r="BS829" i="3" s="1"/>
  <c r="CM829" i="3"/>
  <c r="CN829" i="3" s="1"/>
  <c r="G829" i="3"/>
  <c r="DT829" i="3"/>
  <c r="DQ829" i="3" s="1"/>
  <c r="DV829" i="3" s="1"/>
  <c r="CY829" i="3"/>
  <c r="CZ829" i="3"/>
  <c r="DL829" i="3"/>
  <c r="DM829" i="3"/>
  <c r="CO829" i="3" l="1"/>
  <c r="T829" i="3"/>
  <c r="Q829" i="3" s="1"/>
  <c r="CD829" i="3"/>
  <c r="BR829" i="3"/>
  <c r="BT829" i="3" s="1"/>
  <c r="BV829" i="3" s="1"/>
  <c r="DX829" i="3"/>
  <c r="DW829" i="3"/>
  <c r="DI829" i="3"/>
  <c r="DN829" i="3" s="1"/>
  <c r="CK829" i="3"/>
  <c r="CP829" i="3" s="1"/>
  <c r="V829" i="3" l="1"/>
  <c r="BU829" i="3"/>
  <c r="DO829" i="3"/>
  <c r="DP829" i="3"/>
  <c r="CQ829" i="3"/>
  <c r="CR829" i="3"/>
  <c r="M829" i="3" l="1"/>
  <c r="X829" i="3"/>
  <c r="AP830" i="3" s="1"/>
  <c r="W829" i="3"/>
  <c r="AQ829" i="3" s="1"/>
  <c r="AT829" i="3" s="1"/>
  <c r="L829" i="3"/>
  <c r="H829" i="3" s="1"/>
  <c r="AO830" i="3"/>
  <c r="AM830" i="3" s="1"/>
  <c r="AL830" i="3"/>
  <c r="DS830" i="3" s="1"/>
  <c r="AK830" i="3"/>
  <c r="DR830" i="3" s="1"/>
  <c r="AN829" i="3"/>
  <c r="F830" i="3"/>
  <c r="J830" i="3"/>
  <c r="AV830" i="3"/>
  <c r="AS830" i="3" l="1"/>
  <c r="AU830" i="3"/>
  <c r="AR830" i="3"/>
  <c r="E830" i="3"/>
  <c r="DJ830" i="3" s="1"/>
  <c r="K829" i="3"/>
  <c r="N829" i="3" s="1"/>
  <c r="I830" i="3"/>
  <c r="G830" i="3" s="1"/>
  <c r="BY830" i="3"/>
  <c r="BX830" i="3"/>
  <c r="CU830" i="3"/>
  <c r="CT830" i="3"/>
  <c r="P830" i="3"/>
  <c r="DK830" i="3"/>
  <c r="CM830" i="3"/>
  <c r="BQ830" i="3"/>
  <c r="S830" i="3"/>
  <c r="O830" i="3"/>
  <c r="DT830" i="3"/>
  <c r="DQ830" i="3" s="1"/>
  <c r="DU830" i="3"/>
  <c r="R830" i="3" l="1"/>
  <c r="T830" i="3" s="1"/>
  <c r="Q830" i="3" s="1"/>
  <c r="BP830" i="3"/>
  <c r="BS830" i="3" s="1"/>
  <c r="CL830" i="3"/>
  <c r="CN830" i="3" s="1"/>
  <c r="CV830" i="3"/>
  <c r="CX830" i="3" s="1"/>
  <c r="CA830" i="3"/>
  <c r="CW830" i="3"/>
  <c r="BZ830" i="3"/>
  <c r="DV830" i="3"/>
  <c r="DL830" i="3"/>
  <c r="DM830" i="3"/>
  <c r="CB830" i="3" l="1"/>
  <c r="CC830" i="3" s="1"/>
  <c r="U830" i="3"/>
  <c r="CO830" i="3"/>
  <c r="BR830" i="3"/>
  <c r="BT830" i="3" s="1"/>
  <c r="BV830" i="3" s="1"/>
  <c r="CZ830" i="3"/>
  <c r="CY830" i="3"/>
  <c r="CD830" i="3"/>
  <c r="DW830" i="3"/>
  <c r="DX830" i="3"/>
  <c r="V830" i="3"/>
  <c r="DI830" i="3"/>
  <c r="DN830" i="3" s="1"/>
  <c r="CK830" i="3"/>
  <c r="CP830" i="3" s="1"/>
  <c r="BU830" i="3" l="1"/>
  <c r="W830" i="3"/>
  <c r="AR831" i="3" s="1"/>
  <c r="X830" i="3"/>
  <c r="AP831" i="3" s="1"/>
  <c r="DO830" i="3"/>
  <c r="DP830" i="3"/>
  <c r="CR830" i="3"/>
  <c r="CQ830" i="3"/>
  <c r="M830" i="3" l="1"/>
  <c r="J831" i="3" s="1"/>
  <c r="AS831" i="3"/>
  <c r="AQ830" i="3"/>
  <c r="L830" i="3"/>
  <c r="I831" i="3" s="1"/>
  <c r="AK831" i="3"/>
  <c r="DR831" i="3" s="1"/>
  <c r="AO831" i="3"/>
  <c r="AM831" i="3" s="1"/>
  <c r="AT830" i="3"/>
  <c r="AN830" i="3"/>
  <c r="AL831" i="3"/>
  <c r="BY831" i="3" s="1"/>
  <c r="F831" i="3"/>
  <c r="AV831" i="3"/>
  <c r="K830" i="3" l="1"/>
  <c r="N830" i="3" s="1"/>
  <c r="E831" i="3"/>
  <c r="DJ831" i="3" s="1"/>
  <c r="CT831" i="3"/>
  <c r="H830" i="3"/>
  <c r="AU831" i="3"/>
  <c r="BX831" i="3"/>
  <c r="CA831" i="3" s="1"/>
  <c r="DS831" i="3"/>
  <c r="DT831" i="3" s="1"/>
  <c r="DQ831" i="3" s="1"/>
  <c r="CU831" i="3"/>
  <c r="CV831" i="3" s="1"/>
  <c r="CX831" i="3" s="1"/>
  <c r="P831" i="3"/>
  <c r="CL831" i="3"/>
  <c r="O831" i="3"/>
  <c r="G831" i="3"/>
  <c r="CM831" i="3"/>
  <c r="BQ831" i="3"/>
  <c r="DK831" i="3"/>
  <c r="S831" i="3"/>
  <c r="R831" i="3" l="1"/>
  <c r="BP831" i="3"/>
  <c r="BZ831" i="3"/>
  <c r="CB831" i="3" s="1"/>
  <c r="DU831" i="3"/>
  <c r="CW831" i="3"/>
  <c r="CY831" i="3" s="1"/>
  <c r="DV831" i="3"/>
  <c r="DW831" i="3" s="1"/>
  <c r="BS831" i="3"/>
  <c r="BR831" i="3"/>
  <c r="BT831" i="3" s="1"/>
  <c r="DL831" i="3"/>
  <c r="DM831" i="3"/>
  <c r="CO831" i="3"/>
  <c r="CN831" i="3"/>
  <c r="T831" i="3"/>
  <c r="Q831" i="3" s="1"/>
  <c r="U831" i="3"/>
  <c r="CD831" i="3"/>
  <c r="CC831" i="3"/>
  <c r="CZ831" i="3" l="1"/>
  <c r="V831" i="3"/>
  <c r="DX831" i="3"/>
  <c r="DI831" i="3"/>
  <c r="DN831" i="3" s="1"/>
  <c r="BV831" i="3"/>
  <c r="BU831" i="3"/>
  <c r="CK831" i="3"/>
  <c r="CP831" i="3" s="1"/>
  <c r="X831" i="3" l="1"/>
  <c r="AL832" i="3" s="1"/>
  <c r="W831" i="3"/>
  <c r="DO831" i="3"/>
  <c r="DP831" i="3"/>
  <c r="CQ831" i="3"/>
  <c r="L831" i="3" s="1"/>
  <c r="I832" i="3" s="1"/>
  <c r="CR831" i="3"/>
  <c r="M831" i="3" l="1"/>
  <c r="AS832" i="3"/>
  <c r="AQ831" i="3"/>
  <c r="AR832" i="3"/>
  <c r="K831" i="3"/>
  <c r="N831" i="3" s="1"/>
  <c r="AK832" i="3"/>
  <c r="DR832" i="3" s="1"/>
  <c r="AP832" i="3"/>
  <c r="AV832" i="3" s="1"/>
  <c r="AT831" i="3"/>
  <c r="AO832" i="3"/>
  <c r="AU832" i="3" s="1"/>
  <c r="AN831" i="3"/>
  <c r="J832" i="3"/>
  <c r="F832" i="3"/>
  <c r="H831" i="3"/>
  <c r="E832" i="3"/>
  <c r="BY832" i="3"/>
  <c r="DS832" i="3"/>
  <c r="CU832" i="3"/>
  <c r="CT832" i="3" l="1"/>
  <c r="BX832" i="3"/>
  <c r="BZ832" i="3" s="1"/>
  <c r="CB832" i="3" s="1"/>
  <c r="AM832" i="3"/>
  <c r="BP832" i="3"/>
  <c r="CL832" i="3"/>
  <c r="DJ832" i="3"/>
  <c r="R832" i="3"/>
  <c r="O832" i="3"/>
  <c r="G832" i="3"/>
  <c r="DU832" i="3"/>
  <c r="DT832" i="3"/>
  <c r="DQ832" i="3" s="1"/>
  <c r="CW832" i="3"/>
  <c r="CV832" i="3"/>
  <c r="CX832" i="3" s="1"/>
  <c r="DK832" i="3"/>
  <c r="CM832" i="3"/>
  <c r="BQ832" i="3"/>
  <c r="S832" i="3"/>
  <c r="P832" i="3"/>
  <c r="CA832" i="3" l="1"/>
  <c r="CC832" i="3" s="1"/>
  <c r="DV832" i="3"/>
  <c r="CZ832" i="3"/>
  <c r="CY832" i="3"/>
  <c r="T832" i="3"/>
  <c r="Q832" i="3" s="1"/>
  <c r="U832" i="3"/>
  <c r="DM832" i="3"/>
  <c r="DL832" i="3"/>
  <c r="CN832" i="3"/>
  <c r="CO832" i="3"/>
  <c r="CD832" i="3"/>
  <c r="BR832" i="3"/>
  <c r="BT832" i="3" s="1"/>
  <c r="BS832" i="3"/>
  <c r="DX832" i="3" l="1"/>
  <c r="DW832" i="3"/>
  <c r="V832" i="3"/>
  <c r="DI832" i="3"/>
  <c r="DN832" i="3" s="1"/>
  <c r="BU832" i="3"/>
  <c r="BV832" i="3"/>
  <c r="CK832" i="3"/>
  <c r="CP832" i="3" s="1"/>
  <c r="W832" i="3" l="1"/>
  <c r="AR833" i="3" s="1"/>
  <c r="X832" i="3"/>
  <c r="AS833" i="3" s="1"/>
  <c r="DO832" i="3"/>
  <c r="DP832" i="3"/>
  <c r="CR832" i="3"/>
  <c r="CQ832" i="3"/>
  <c r="L832" i="3" s="1"/>
  <c r="I833" i="3" s="1"/>
  <c r="M832" i="3" l="1"/>
  <c r="K832" i="3" s="1"/>
  <c r="N832" i="3" s="1"/>
  <c r="AQ832" i="3"/>
  <c r="AT832" i="3" s="1"/>
  <c r="AO833" i="3"/>
  <c r="AU833" i="3" s="1"/>
  <c r="AK833" i="3"/>
  <c r="CT833" i="3" s="1"/>
  <c r="AP833" i="3"/>
  <c r="AM833" i="3" s="1"/>
  <c r="AL833" i="3"/>
  <c r="BY833" i="3" s="1"/>
  <c r="AN832" i="3"/>
  <c r="H832" i="3"/>
  <c r="E833" i="3"/>
  <c r="F833" i="3"/>
  <c r="J833" i="3"/>
  <c r="DR833" i="3" l="1"/>
  <c r="BX833" i="3"/>
  <c r="BZ833" i="3" s="1"/>
  <c r="CB833" i="3" s="1"/>
  <c r="AV833" i="3"/>
  <c r="CU833" i="3"/>
  <c r="CW833" i="3" s="1"/>
  <c r="DS833" i="3"/>
  <c r="DT833" i="3" s="1"/>
  <c r="DQ833" i="3" s="1"/>
  <c r="P833" i="3"/>
  <c r="BQ833" i="3"/>
  <c r="DK833" i="3"/>
  <c r="CM833" i="3"/>
  <c r="S833" i="3"/>
  <c r="O833" i="3"/>
  <c r="G833" i="3"/>
  <c r="DJ833" i="3"/>
  <c r="BP833" i="3"/>
  <c r="CL833" i="3"/>
  <c r="R833" i="3"/>
  <c r="DU833" i="3" l="1"/>
  <c r="CA833" i="3"/>
  <c r="CV833" i="3"/>
  <c r="CX833" i="3" s="1"/>
  <c r="CY833" i="3" s="1"/>
  <c r="DV833" i="3"/>
  <c r="DL833" i="3"/>
  <c r="DM833" i="3"/>
  <c r="CC833" i="3"/>
  <c r="CD833" i="3"/>
  <c r="T833" i="3"/>
  <c r="Q833" i="3" s="1"/>
  <c r="U833" i="3"/>
  <c r="BR833" i="3"/>
  <c r="BT833" i="3" s="1"/>
  <c r="BS833" i="3"/>
  <c r="CN833" i="3"/>
  <c r="CO833" i="3"/>
  <c r="CZ833" i="3" l="1"/>
  <c r="DX833" i="3"/>
  <c r="DW833" i="3"/>
  <c r="V833" i="3"/>
  <c r="DI833" i="3"/>
  <c r="DN833" i="3" s="1"/>
  <c r="CK833" i="3"/>
  <c r="CP833" i="3" s="1"/>
  <c r="BV833" i="3"/>
  <c r="BU833" i="3"/>
  <c r="W833" i="3" l="1"/>
  <c r="AR834" i="3" s="1"/>
  <c r="X833" i="3"/>
  <c r="AS834" i="3" s="1"/>
  <c r="DO833" i="3"/>
  <c r="DP833" i="3"/>
  <c r="CQ833" i="3"/>
  <c r="CR833" i="3"/>
  <c r="L833" i="3" l="1"/>
  <c r="I834" i="3" s="1"/>
  <c r="M833" i="3"/>
  <c r="H833" i="3" s="1"/>
  <c r="AQ833" i="3"/>
  <c r="AT833" i="3" s="1"/>
  <c r="K833" i="3"/>
  <c r="N833" i="3" s="1"/>
  <c r="AK834" i="3"/>
  <c r="DR834" i="3" s="1"/>
  <c r="AO834" i="3"/>
  <c r="AU834" i="3" s="1"/>
  <c r="AP834" i="3"/>
  <c r="AL834" i="3"/>
  <c r="BY834" i="3" s="1"/>
  <c r="AN833" i="3"/>
  <c r="E834" i="3"/>
  <c r="F834" i="3"/>
  <c r="J834" i="3"/>
  <c r="CT834" i="3" l="1"/>
  <c r="BX834" i="3"/>
  <c r="CA834" i="3" s="1"/>
  <c r="DS834" i="3"/>
  <c r="DT834" i="3" s="1"/>
  <c r="DQ834" i="3" s="1"/>
  <c r="CU834" i="3"/>
  <c r="CV834" i="3" s="1"/>
  <c r="CX834" i="3" s="1"/>
  <c r="AM834" i="3"/>
  <c r="AV834" i="3"/>
  <c r="BQ834" i="3"/>
  <c r="DK834" i="3"/>
  <c r="CM834" i="3"/>
  <c r="S834" i="3"/>
  <c r="O834" i="3"/>
  <c r="G834" i="3"/>
  <c r="CL834" i="3"/>
  <c r="BP834" i="3"/>
  <c r="DJ834" i="3"/>
  <c r="R834" i="3"/>
  <c r="P834" i="3"/>
  <c r="DU834" i="3" l="1"/>
  <c r="BZ834" i="3"/>
  <c r="CW834" i="3"/>
  <c r="CY834" i="3" s="1"/>
  <c r="DV834" i="3"/>
  <c r="U834" i="3"/>
  <c r="T834" i="3"/>
  <c r="Q834" i="3" s="1"/>
  <c r="DM834" i="3"/>
  <c r="DL834" i="3"/>
  <c r="BR834" i="3"/>
  <c r="BT834" i="3" s="1"/>
  <c r="BS834" i="3"/>
  <c r="CN834" i="3"/>
  <c r="CO834" i="3"/>
  <c r="CB834" i="3" l="1"/>
  <c r="CD834" i="3" s="1"/>
  <c r="CZ834" i="3"/>
  <c r="DW834" i="3"/>
  <c r="DX834" i="3"/>
  <c r="V834" i="3"/>
  <c r="DI834" i="3"/>
  <c r="DN834" i="3" s="1"/>
  <c r="CK834" i="3"/>
  <c r="CP834" i="3" s="1"/>
  <c r="BU834" i="3"/>
  <c r="BV834" i="3"/>
  <c r="CC834" i="3" l="1"/>
  <c r="W834" i="3"/>
  <c r="AR835" i="3" s="1"/>
  <c r="X834" i="3"/>
  <c r="AP835" i="3" s="1"/>
  <c r="DP834" i="3"/>
  <c r="DO834" i="3"/>
  <c r="CQ834" i="3"/>
  <c r="CR834" i="3"/>
  <c r="M834" i="3" s="1"/>
  <c r="L834" i="3" l="1"/>
  <c r="I835" i="3" s="1"/>
  <c r="AS835" i="3"/>
  <c r="AQ834" i="3"/>
  <c r="K834" i="3"/>
  <c r="N834" i="3" s="1"/>
  <c r="AO835" i="3"/>
  <c r="AM835" i="3" s="1"/>
  <c r="AL835" i="3"/>
  <c r="CU835" i="3" s="1"/>
  <c r="AK835" i="3"/>
  <c r="DR835" i="3" s="1"/>
  <c r="AT834" i="3"/>
  <c r="AN834" i="3"/>
  <c r="AV835" i="3"/>
  <c r="J835" i="3"/>
  <c r="F835" i="3"/>
  <c r="AU835" i="3" l="1"/>
  <c r="DS835" i="3"/>
  <c r="DU835" i="3" s="1"/>
  <c r="BY835" i="3"/>
  <c r="E835" i="3"/>
  <c r="CL835" i="3" s="1"/>
  <c r="H834" i="3"/>
  <c r="O835" i="3"/>
  <c r="CT835" i="3"/>
  <c r="CW835" i="3" s="1"/>
  <c r="BX835" i="3"/>
  <c r="CA835" i="3" s="1"/>
  <c r="BQ835" i="3"/>
  <c r="DK835" i="3"/>
  <c r="CM835" i="3"/>
  <c r="S835" i="3"/>
  <c r="P835" i="3"/>
  <c r="DT835" i="3"/>
  <c r="DQ835" i="3" s="1"/>
  <c r="CV835" i="3" l="1"/>
  <c r="CX835" i="3" s="1"/>
  <c r="CY835" i="3" s="1"/>
  <c r="G835" i="3"/>
  <c r="R835" i="3"/>
  <c r="U835" i="3" s="1"/>
  <c r="BP835" i="3"/>
  <c r="BS835" i="3" s="1"/>
  <c r="DJ835" i="3"/>
  <c r="DM835" i="3" s="1"/>
  <c r="BZ835" i="3"/>
  <c r="DV835" i="3"/>
  <c r="DW835" i="3" s="1"/>
  <c r="CN835" i="3"/>
  <c r="CO835" i="3"/>
  <c r="CB835" i="3" l="1"/>
  <c r="CC835" i="3" s="1"/>
  <c r="CZ835" i="3"/>
  <c r="T835" i="3"/>
  <c r="Q835" i="3" s="1"/>
  <c r="BR835" i="3"/>
  <c r="BT835" i="3" s="1"/>
  <c r="BV835" i="3" s="1"/>
  <c r="CD835" i="3"/>
  <c r="DL835" i="3"/>
  <c r="DI835" i="3" s="1"/>
  <c r="DN835" i="3" s="1"/>
  <c r="DX835" i="3"/>
  <c r="CK835" i="3"/>
  <c r="CP835" i="3" s="1"/>
  <c r="BU835" i="3" l="1"/>
  <c r="V835" i="3"/>
  <c r="DP835" i="3"/>
  <c r="DO835" i="3"/>
  <c r="CQ835" i="3"/>
  <c r="CR835" i="3"/>
  <c r="M835" i="3" s="1"/>
  <c r="W835" i="3" l="1"/>
  <c r="X835" i="3"/>
  <c r="AS836" i="3" s="1"/>
  <c r="AQ835" i="3"/>
  <c r="AT835" i="3" s="1"/>
  <c r="AR836" i="3"/>
  <c r="L835" i="3"/>
  <c r="H835" i="3" s="1"/>
  <c r="AP836" i="3"/>
  <c r="AV836" i="3" s="1"/>
  <c r="AN835" i="3"/>
  <c r="AL836" i="3"/>
  <c r="AK836" i="3"/>
  <c r="AO836" i="3"/>
  <c r="J836" i="3"/>
  <c r="F836" i="3"/>
  <c r="E836" i="3" l="1"/>
  <c r="K835" i="3"/>
  <c r="N835" i="3" s="1"/>
  <c r="I836" i="3"/>
  <c r="G836" i="3" s="1"/>
  <c r="DS836" i="3"/>
  <c r="BY836" i="3"/>
  <c r="CU836" i="3"/>
  <c r="AU836" i="3"/>
  <c r="AM836" i="3"/>
  <c r="DR836" i="3"/>
  <c r="BX836" i="3"/>
  <c r="CT836" i="3"/>
  <c r="CL836" i="3"/>
  <c r="BP836" i="3"/>
  <c r="DJ836" i="3"/>
  <c r="R836" i="3"/>
  <c r="O836" i="3"/>
  <c r="DK836" i="3"/>
  <c r="CM836" i="3"/>
  <c r="BQ836" i="3"/>
  <c r="S836" i="3"/>
  <c r="P836" i="3"/>
  <c r="CO836" i="3" l="1"/>
  <c r="DM836" i="3"/>
  <c r="BS836" i="3"/>
  <c r="CA836" i="3"/>
  <c r="BZ836" i="3"/>
  <c r="CB836" i="3" s="1"/>
  <c r="DU836" i="3"/>
  <c r="DT836" i="3"/>
  <c r="DQ836" i="3" s="1"/>
  <c r="CV836" i="3"/>
  <c r="CX836" i="3" s="1"/>
  <c r="CW836" i="3"/>
  <c r="T836" i="3"/>
  <c r="Q836" i="3" s="1"/>
  <c r="U836" i="3"/>
  <c r="DL836" i="3"/>
  <c r="BR836" i="3"/>
  <c r="BT836" i="3" s="1"/>
  <c r="CN836" i="3"/>
  <c r="DV836" i="3" l="1"/>
  <c r="CY836" i="3"/>
  <c r="CZ836" i="3"/>
  <c r="V836" i="3"/>
  <c r="CD836" i="3"/>
  <c r="CC836" i="3"/>
  <c r="DI836" i="3"/>
  <c r="DN836" i="3" s="1"/>
  <c r="CK836" i="3"/>
  <c r="CP836" i="3" s="1"/>
  <c r="BV836" i="3"/>
  <c r="BU836" i="3"/>
  <c r="DX836" i="3" l="1"/>
  <c r="DW836" i="3"/>
  <c r="X836" i="3"/>
  <c r="W836" i="3"/>
  <c r="DO836" i="3"/>
  <c r="DP836" i="3"/>
  <c r="CR836" i="3"/>
  <c r="CQ836" i="3"/>
  <c r="M836" i="3" l="1"/>
  <c r="AS837" i="3"/>
  <c r="AR837" i="3"/>
  <c r="L836" i="3"/>
  <c r="E837" i="3" s="1"/>
  <c r="AP837" i="3"/>
  <c r="AV837" i="3" s="1"/>
  <c r="AQ836" i="3"/>
  <c r="AT836" i="3" s="1"/>
  <c r="AN836" i="3"/>
  <c r="AO837" i="3"/>
  <c r="AU837" i="3" s="1"/>
  <c r="AL837" i="3"/>
  <c r="DS837" i="3" s="1"/>
  <c r="AK837" i="3"/>
  <c r="CT837" i="3" s="1"/>
  <c r="K836" i="3" l="1"/>
  <c r="N836" i="3" s="1"/>
  <c r="I837" i="3"/>
  <c r="O837" i="3" s="1"/>
  <c r="AM837" i="3"/>
  <c r="H836" i="3"/>
  <c r="J837" i="3"/>
  <c r="P837" i="3" s="1"/>
  <c r="F837" i="3"/>
  <c r="CM837" i="3" s="1"/>
  <c r="BX837" i="3"/>
  <c r="BY837" i="3"/>
  <c r="DR837" i="3"/>
  <c r="DU837" i="3" s="1"/>
  <c r="CU837" i="3"/>
  <c r="CW837" i="3" s="1"/>
  <c r="DJ837" i="3"/>
  <c r="CL837" i="3"/>
  <c r="BP837" i="3"/>
  <c r="R837" i="3"/>
  <c r="G837" i="3" l="1"/>
  <c r="CA837" i="3"/>
  <c r="S837" i="3"/>
  <c r="T837" i="3" s="1"/>
  <c r="Q837" i="3" s="1"/>
  <c r="DK837" i="3"/>
  <c r="DL837" i="3" s="1"/>
  <c r="BZ837" i="3"/>
  <c r="CB837" i="3" s="1"/>
  <c r="BQ837" i="3"/>
  <c r="BS837" i="3" s="1"/>
  <c r="DT837" i="3"/>
  <c r="DQ837" i="3" s="1"/>
  <c r="DV837" i="3" s="1"/>
  <c r="CV837" i="3"/>
  <c r="CX837" i="3" s="1"/>
  <c r="CZ837" i="3" s="1"/>
  <c r="CN837" i="3"/>
  <c r="CO837" i="3"/>
  <c r="CC837" i="3" l="1"/>
  <c r="DM837" i="3"/>
  <c r="U837" i="3"/>
  <c r="CD837" i="3"/>
  <c r="CY837" i="3"/>
  <c r="BR837" i="3"/>
  <c r="BT837" i="3" s="1"/>
  <c r="BU837" i="3" s="1"/>
  <c r="DX837" i="3"/>
  <c r="DW837" i="3"/>
  <c r="V837" i="3"/>
  <c r="DI837" i="3"/>
  <c r="DN837" i="3" s="1"/>
  <c r="CK837" i="3"/>
  <c r="CP837" i="3" s="1"/>
  <c r="BV837" i="3" l="1"/>
  <c r="X837" i="3"/>
  <c r="AP838" i="3" s="1"/>
  <c r="W837" i="3"/>
  <c r="AQ837" i="3" s="1"/>
  <c r="DP837" i="3"/>
  <c r="DO837" i="3"/>
  <c r="CQ837" i="3"/>
  <c r="CR837" i="3"/>
  <c r="L837" i="3" l="1"/>
  <c r="I838" i="3" s="1"/>
  <c r="AS838" i="3"/>
  <c r="AR838" i="3"/>
  <c r="M837" i="3"/>
  <c r="K837" i="3" s="1"/>
  <c r="N837" i="3" s="1"/>
  <c r="AL838" i="3"/>
  <c r="DS838" i="3" s="1"/>
  <c r="AO838" i="3"/>
  <c r="AM838" i="3" s="1"/>
  <c r="AN837" i="3"/>
  <c r="AT837" i="3"/>
  <c r="AK838" i="3"/>
  <c r="CT838" i="3" s="1"/>
  <c r="E838" i="3"/>
  <c r="AV838" i="3"/>
  <c r="H837" i="3" l="1"/>
  <c r="J838" i="3"/>
  <c r="F838" i="3"/>
  <c r="DK838" i="3" s="1"/>
  <c r="BY838" i="3"/>
  <c r="CU838" i="3"/>
  <c r="CW838" i="3" s="1"/>
  <c r="AU838" i="3"/>
  <c r="BX838" i="3"/>
  <c r="DR838" i="3"/>
  <c r="DT838" i="3" s="1"/>
  <c r="DQ838" i="3" s="1"/>
  <c r="O838" i="3"/>
  <c r="G838" i="3"/>
  <c r="P838" i="3"/>
  <c r="CL838" i="3"/>
  <c r="DJ838" i="3"/>
  <c r="BP838" i="3"/>
  <c r="R838" i="3"/>
  <c r="CA838" i="3" l="1"/>
  <c r="S838" i="3"/>
  <c r="CM838" i="3"/>
  <c r="CN838" i="3" s="1"/>
  <c r="BQ838" i="3"/>
  <c r="CV838" i="3"/>
  <c r="CX838" i="3" s="1"/>
  <c r="CZ838" i="3" s="1"/>
  <c r="BZ838" i="3"/>
  <c r="DU838" i="3"/>
  <c r="DV838" i="3"/>
  <c r="DL838" i="3"/>
  <c r="DM838" i="3"/>
  <c r="U838" i="3"/>
  <c r="T838" i="3"/>
  <c r="Q838" i="3" s="1"/>
  <c r="BS838" i="3"/>
  <c r="BR838" i="3"/>
  <c r="BT838" i="3" s="1"/>
  <c r="CB838" i="3" l="1"/>
  <c r="CC838" i="3" s="1"/>
  <c r="CO838" i="3"/>
  <c r="CY838" i="3"/>
  <c r="DW838" i="3"/>
  <c r="DX838" i="3"/>
  <c r="V838" i="3"/>
  <c r="DI838" i="3"/>
  <c r="DN838" i="3" s="1"/>
  <c r="BV838" i="3"/>
  <c r="BU838" i="3"/>
  <c r="CK838" i="3"/>
  <c r="CP838" i="3" s="1"/>
  <c r="CD838" i="3" l="1"/>
  <c r="W838" i="3"/>
  <c r="AR839" i="3" s="1"/>
  <c r="X838" i="3"/>
  <c r="AP839" i="3" s="1"/>
  <c r="DO838" i="3"/>
  <c r="DP838" i="3"/>
  <c r="CR838" i="3"/>
  <c r="CQ838" i="3"/>
  <c r="L838" i="3" s="1"/>
  <c r="I839" i="3" s="1"/>
  <c r="M838" i="3" l="1"/>
  <c r="AS839" i="3"/>
  <c r="AQ838" i="3"/>
  <c r="K838" i="3"/>
  <c r="N838" i="3" s="1"/>
  <c r="AO839" i="3"/>
  <c r="AU839" i="3" s="1"/>
  <c r="AL839" i="3"/>
  <c r="BY839" i="3" s="1"/>
  <c r="AK839" i="3"/>
  <c r="DR839" i="3" s="1"/>
  <c r="AT838" i="3"/>
  <c r="AN838" i="3"/>
  <c r="H838" i="3"/>
  <c r="E839" i="3"/>
  <c r="AV839" i="3"/>
  <c r="F839" i="3"/>
  <c r="J839" i="3"/>
  <c r="AM839" i="3" l="1"/>
  <c r="DS839" i="3"/>
  <c r="CU839" i="3"/>
  <c r="S839" i="3"/>
  <c r="CT839" i="3"/>
  <c r="BX839" i="3"/>
  <c r="BZ839" i="3" s="1"/>
  <c r="CB839" i="3" s="1"/>
  <c r="DU839" i="3"/>
  <c r="O839" i="3"/>
  <c r="G839" i="3"/>
  <c r="P839" i="3"/>
  <c r="CL839" i="3"/>
  <c r="BP839" i="3"/>
  <c r="DJ839" i="3"/>
  <c r="R839" i="3"/>
  <c r="DT839" i="3"/>
  <c r="DQ839" i="3" s="1"/>
  <c r="CM839" i="3"/>
  <c r="DK839" i="3"/>
  <c r="BQ839" i="3"/>
  <c r="CV839" i="3" l="1"/>
  <c r="CX839" i="3" s="1"/>
  <c r="CW839" i="3"/>
  <c r="CA839" i="3"/>
  <c r="CC839" i="3" s="1"/>
  <c r="DV839" i="3"/>
  <c r="CN839" i="3"/>
  <c r="CO839" i="3"/>
  <c r="BS839" i="3"/>
  <c r="BR839" i="3"/>
  <c r="BT839" i="3" s="1"/>
  <c r="DL839" i="3"/>
  <c r="DM839" i="3"/>
  <c r="T839" i="3"/>
  <c r="Q839" i="3" s="1"/>
  <c r="U839" i="3"/>
  <c r="CY839" i="3" l="1"/>
  <c r="CZ839" i="3"/>
  <c r="CD839" i="3"/>
  <c r="DX839" i="3"/>
  <c r="DW839" i="3"/>
  <c r="V839" i="3"/>
  <c r="DI839" i="3"/>
  <c r="DN839" i="3" s="1"/>
  <c r="BU839" i="3"/>
  <c r="BV839" i="3"/>
  <c r="CK839" i="3"/>
  <c r="CP839" i="3" s="1"/>
  <c r="W839" i="3" l="1"/>
  <c r="X839" i="3"/>
  <c r="AP840" i="3" s="1"/>
  <c r="DO839" i="3"/>
  <c r="DP839" i="3"/>
  <c r="CQ839" i="3"/>
  <c r="CR839" i="3"/>
  <c r="M839" i="3" l="1"/>
  <c r="L839" i="3"/>
  <c r="I840" i="3" s="1"/>
  <c r="AS840" i="3"/>
  <c r="AQ839" i="3"/>
  <c r="AT839" i="3" s="1"/>
  <c r="AR840" i="3"/>
  <c r="K839" i="3"/>
  <c r="N839" i="3" s="1"/>
  <c r="AO840" i="3"/>
  <c r="AM840" i="3" s="1"/>
  <c r="AK840" i="3"/>
  <c r="BX840" i="3" s="1"/>
  <c r="AL840" i="3"/>
  <c r="BY840" i="3" s="1"/>
  <c r="AN839" i="3"/>
  <c r="F840" i="3"/>
  <c r="J840" i="3"/>
  <c r="AV840" i="3"/>
  <c r="H839" i="3"/>
  <c r="E840" i="3"/>
  <c r="AU840" i="3" l="1"/>
  <c r="DS840" i="3"/>
  <c r="CU840" i="3"/>
  <c r="DR840" i="3"/>
  <c r="CT840" i="3"/>
  <c r="BZ840" i="3"/>
  <c r="CB840" i="3" s="1"/>
  <c r="CA840" i="3"/>
  <c r="O840" i="3"/>
  <c r="G840" i="3"/>
  <c r="P840" i="3"/>
  <c r="CL840" i="3"/>
  <c r="BP840" i="3"/>
  <c r="DJ840" i="3"/>
  <c r="R840" i="3"/>
  <c r="DK840" i="3"/>
  <c r="BQ840" i="3"/>
  <c r="CM840" i="3"/>
  <c r="S840" i="3"/>
  <c r="DT840" i="3" l="1"/>
  <c r="DQ840" i="3" s="1"/>
  <c r="DV840" i="3" s="1"/>
  <c r="DU840" i="3"/>
  <c r="CW840" i="3"/>
  <c r="CO840" i="3"/>
  <c r="CV840" i="3"/>
  <c r="CX840" i="3" s="1"/>
  <c r="CY840" i="3" s="1"/>
  <c r="CD840" i="3"/>
  <c r="DL840" i="3"/>
  <c r="BR840" i="3"/>
  <c r="BT840" i="3" s="1"/>
  <c r="U840" i="3"/>
  <c r="T840" i="3"/>
  <c r="Q840" i="3" s="1"/>
  <c r="CN840" i="3"/>
  <c r="CC840" i="3"/>
  <c r="BS840" i="3"/>
  <c r="DM840" i="3"/>
  <c r="BV840" i="3" l="1"/>
  <c r="CZ840" i="3"/>
  <c r="BU840" i="3"/>
  <c r="DW840" i="3"/>
  <c r="DX840" i="3"/>
  <c r="V840" i="3"/>
  <c r="DI840" i="3"/>
  <c r="DN840" i="3" s="1"/>
  <c r="CK840" i="3"/>
  <c r="CP840" i="3" s="1"/>
  <c r="W840" i="3" l="1"/>
  <c r="AR841" i="3" s="1"/>
  <c r="X840" i="3"/>
  <c r="AL841" i="3" s="1"/>
  <c r="DP840" i="3"/>
  <c r="DO840" i="3"/>
  <c r="CR840" i="3"/>
  <c r="M840" i="3" s="1"/>
  <c r="CQ840" i="3"/>
  <c r="L840" i="3" s="1"/>
  <c r="AO841" i="3"/>
  <c r="AS841" i="3" l="1"/>
  <c r="AQ840" i="3"/>
  <c r="K840" i="3"/>
  <c r="N840" i="3" s="1"/>
  <c r="I841" i="3"/>
  <c r="AK841" i="3"/>
  <c r="CT841" i="3" s="1"/>
  <c r="AN840" i="3"/>
  <c r="AT840" i="3"/>
  <c r="AP841" i="3"/>
  <c r="AM841" i="3" s="1"/>
  <c r="AU841" i="3"/>
  <c r="H840" i="3"/>
  <c r="E841" i="3"/>
  <c r="CU841" i="3"/>
  <c r="DS841" i="3"/>
  <c r="BY841" i="3"/>
  <c r="J841" i="3"/>
  <c r="F841" i="3"/>
  <c r="DR841" i="3" l="1"/>
  <c r="BX841" i="3"/>
  <c r="BZ841" i="3" s="1"/>
  <c r="CB841" i="3" s="1"/>
  <c r="AV841" i="3"/>
  <c r="CL841" i="3"/>
  <c r="BP841" i="3"/>
  <c r="DJ841" i="3"/>
  <c r="R841" i="3"/>
  <c r="DK841" i="3"/>
  <c r="CM841" i="3"/>
  <c r="BQ841" i="3"/>
  <c r="S841" i="3"/>
  <c r="CV841" i="3"/>
  <c r="CX841" i="3" s="1"/>
  <c r="CW841" i="3"/>
  <c r="O841" i="3"/>
  <c r="G841" i="3"/>
  <c r="P841" i="3"/>
  <c r="DU841" i="3"/>
  <c r="DT841" i="3"/>
  <c r="DQ841" i="3" s="1"/>
  <c r="CA841" i="3" l="1"/>
  <c r="CC841" i="3" s="1"/>
  <c r="DV841" i="3"/>
  <c r="CY841" i="3"/>
  <c r="CZ841" i="3"/>
  <c r="U841" i="3"/>
  <c r="T841" i="3"/>
  <c r="Q841" i="3" s="1"/>
  <c r="DM841" i="3"/>
  <c r="DL841" i="3"/>
  <c r="BS841" i="3"/>
  <c r="BR841" i="3"/>
  <c r="BT841" i="3" s="1"/>
  <c r="CN841" i="3"/>
  <c r="CO841" i="3"/>
  <c r="CD841" i="3" l="1"/>
  <c r="DX841" i="3"/>
  <c r="DW841" i="3"/>
  <c r="V841" i="3"/>
  <c r="DI841" i="3"/>
  <c r="DN841" i="3" s="1"/>
  <c r="CK841" i="3"/>
  <c r="CP841" i="3" s="1"/>
  <c r="BU841" i="3"/>
  <c r="BV841" i="3"/>
  <c r="X841" i="3" l="1"/>
  <c r="AL842" i="3" s="1"/>
  <c r="W841" i="3"/>
  <c r="AQ841" i="3" s="1"/>
  <c r="DO841" i="3"/>
  <c r="DP841" i="3"/>
  <c r="CQ841" i="3"/>
  <c r="CR841" i="3"/>
  <c r="M841" i="3" s="1"/>
  <c r="AS842" i="3" l="1"/>
  <c r="AR842" i="3"/>
  <c r="AP842" i="3"/>
  <c r="AV842" i="3" s="1"/>
  <c r="L841" i="3"/>
  <c r="E842" i="3" s="1"/>
  <c r="AO842" i="3"/>
  <c r="AT841" i="3"/>
  <c r="AN841" i="3"/>
  <c r="AK842" i="3"/>
  <c r="CT842" i="3" s="1"/>
  <c r="F842" i="3"/>
  <c r="J842" i="3"/>
  <c r="BY842" i="3"/>
  <c r="CU842" i="3"/>
  <c r="DS842" i="3"/>
  <c r="H841" i="3" l="1"/>
  <c r="AM842" i="3"/>
  <c r="K841" i="3"/>
  <c r="N841" i="3" s="1"/>
  <c r="I842" i="3"/>
  <c r="G842" i="3" s="1"/>
  <c r="AU842" i="3"/>
  <c r="DR842" i="3"/>
  <c r="DU842" i="3" s="1"/>
  <c r="BX842" i="3"/>
  <c r="CA842" i="3" s="1"/>
  <c r="BP842" i="3"/>
  <c r="CL842" i="3"/>
  <c r="DJ842" i="3"/>
  <c r="R842" i="3"/>
  <c r="P842" i="3"/>
  <c r="CV842" i="3"/>
  <c r="CX842" i="3" s="1"/>
  <c r="CW842" i="3"/>
  <c r="BQ842" i="3"/>
  <c r="CM842" i="3"/>
  <c r="DK842" i="3"/>
  <c r="S842" i="3"/>
  <c r="O842" i="3" l="1"/>
  <c r="DT842" i="3"/>
  <c r="DQ842" i="3" s="1"/>
  <c r="DV842" i="3" s="1"/>
  <c r="BZ842" i="3"/>
  <c r="T842" i="3"/>
  <c r="Q842" i="3" s="1"/>
  <c r="U842" i="3"/>
  <c r="CY842" i="3"/>
  <c r="CZ842" i="3"/>
  <c r="DL842" i="3"/>
  <c r="DM842" i="3"/>
  <c r="CO842" i="3"/>
  <c r="CN842" i="3"/>
  <c r="BR842" i="3"/>
  <c r="BT842" i="3" s="1"/>
  <c r="BS842" i="3"/>
  <c r="CB842" i="3" l="1"/>
  <c r="CD842" i="3" s="1"/>
  <c r="CC842" i="3"/>
  <c r="DX842" i="3"/>
  <c r="DW842" i="3"/>
  <c r="V842" i="3"/>
  <c r="DI842" i="3"/>
  <c r="DN842" i="3" s="1"/>
  <c r="CK842" i="3"/>
  <c r="CP842" i="3" s="1"/>
  <c r="BV842" i="3"/>
  <c r="BU842" i="3"/>
  <c r="W842" i="3" l="1"/>
  <c r="X842" i="3"/>
  <c r="AS843" i="3" s="1"/>
  <c r="DP842" i="3"/>
  <c r="DO842" i="3"/>
  <c r="CQ842" i="3"/>
  <c r="CR842" i="3"/>
  <c r="L842" i="3" l="1"/>
  <c r="I843" i="3" s="1"/>
  <c r="AQ842" i="3"/>
  <c r="AT842" i="3" s="1"/>
  <c r="AR843" i="3"/>
  <c r="M842" i="3"/>
  <c r="J843" i="3" s="1"/>
  <c r="AK843" i="3"/>
  <c r="DR843" i="3" s="1"/>
  <c r="AO843" i="3"/>
  <c r="AU843" i="3" s="1"/>
  <c r="AL843" i="3"/>
  <c r="CU843" i="3" s="1"/>
  <c r="AP843" i="3"/>
  <c r="AV843" i="3" s="1"/>
  <c r="AN842" i="3"/>
  <c r="E843" i="3"/>
  <c r="H842" i="3" l="1"/>
  <c r="F843" i="3"/>
  <c r="DK843" i="3" s="1"/>
  <c r="K842" i="3"/>
  <c r="N842" i="3" s="1"/>
  <c r="BX843" i="3"/>
  <c r="CT843" i="3"/>
  <c r="CV843" i="3" s="1"/>
  <c r="CX843" i="3" s="1"/>
  <c r="AM843" i="3"/>
  <c r="DS843" i="3"/>
  <c r="DU843" i="3" s="1"/>
  <c r="BY843" i="3"/>
  <c r="BZ843" i="3" s="1"/>
  <c r="CB843" i="3" s="1"/>
  <c r="O843" i="3"/>
  <c r="G843" i="3"/>
  <c r="DJ843" i="3"/>
  <c r="BP843" i="3"/>
  <c r="CL843" i="3"/>
  <c r="R843" i="3"/>
  <c r="P843" i="3"/>
  <c r="S843" i="3" l="1"/>
  <c r="CM843" i="3"/>
  <c r="CO843" i="3" s="1"/>
  <c r="BQ843" i="3"/>
  <c r="BS843" i="3" s="1"/>
  <c r="CW843" i="3"/>
  <c r="CZ843" i="3" s="1"/>
  <c r="CA843" i="3"/>
  <c r="CC843" i="3" s="1"/>
  <c r="DT843" i="3"/>
  <c r="DQ843" i="3" s="1"/>
  <c r="DV843" i="3" s="1"/>
  <c r="T843" i="3"/>
  <c r="Q843" i="3" s="1"/>
  <c r="CN843" i="3"/>
  <c r="DM843" i="3"/>
  <c r="DL843" i="3"/>
  <c r="U843" i="3"/>
  <c r="CY843" i="3" l="1"/>
  <c r="BR843" i="3"/>
  <c r="BT843" i="3" s="1"/>
  <c r="BV843" i="3" s="1"/>
  <c r="CD843" i="3"/>
  <c r="DX843" i="3"/>
  <c r="DW843" i="3"/>
  <c r="V843" i="3"/>
  <c r="DI843" i="3"/>
  <c r="DN843" i="3" s="1"/>
  <c r="BU843" i="3"/>
  <c r="CK843" i="3"/>
  <c r="CP843" i="3" s="1"/>
  <c r="W843" i="3" l="1"/>
  <c r="AR844" i="3" s="1"/>
  <c r="X843" i="3"/>
  <c r="AS844" i="3" s="1"/>
  <c r="DP843" i="3"/>
  <c r="DO843" i="3"/>
  <c r="CQ843" i="3"/>
  <c r="CR843" i="3"/>
  <c r="M843" i="3" l="1"/>
  <c r="AQ843" i="3"/>
  <c r="AT843" i="3" s="1"/>
  <c r="L843" i="3"/>
  <c r="E844" i="3" s="1"/>
  <c r="AO844" i="3"/>
  <c r="AU844" i="3" s="1"/>
  <c r="AK844" i="3"/>
  <c r="DR844" i="3" s="1"/>
  <c r="AN843" i="3"/>
  <c r="AP844" i="3"/>
  <c r="AL844" i="3"/>
  <c r="BY844" i="3" s="1"/>
  <c r="F844" i="3"/>
  <c r="J844" i="3"/>
  <c r="AM844" i="3" l="1"/>
  <c r="K843" i="3"/>
  <c r="N843" i="3" s="1"/>
  <c r="I844" i="3"/>
  <c r="O844" i="3" s="1"/>
  <c r="H843" i="3"/>
  <c r="BX844" i="3"/>
  <c r="CA844" i="3" s="1"/>
  <c r="AV844" i="3"/>
  <c r="CT844" i="3"/>
  <c r="DS844" i="3"/>
  <c r="DU844" i="3" s="1"/>
  <c r="CU844" i="3"/>
  <c r="BP844" i="3"/>
  <c r="DJ844" i="3"/>
  <c r="CL844" i="3"/>
  <c r="R844" i="3"/>
  <c r="P844" i="3"/>
  <c r="G844" i="3"/>
  <c r="CM844" i="3"/>
  <c r="BQ844" i="3"/>
  <c r="DK844" i="3"/>
  <c r="S844" i="3"/>
  <c r="CW844" i="3" l="1"/>
  <c r="CV844" i="3"/>
  <c r="CX844" i="3" s="1"/>
  <c r="CY844" i="3" s="1"/>
  <c r="BZ844" i="3"/>
  <c r="DT844" i="3"/>
  <c r="DQ844" i="3" s="1"/>
  <c r="DV844" i="3" s="1"/>
  <c r="DW844" i="3" s="1"/>
  <c r="T844" i="3"/>
  <c r="Q844" i="3" s="1"/>
  <c r="DL844" i="3"/>
  <c r="DM844" i="3"/>
  <c r="BS844" i="3"/>
  <c r="BR844" i="3"/>
  <c r="BT844" i="3" s="1"/>
  <c r="U844" i="3"/>
  <c r="CN844" i="3"/>
  <c r="CO844" i="3"/>
  <c r="CB844" i="3" l="1"/>
  <c r="CD844" i="3" s="1"/>
  <c r="CZ844" i="3"/>
  <c r="CC844" i="3"/>
  <c r="V844" i="3"/>
  <c r="DX844" i="3"/>
  <c r="DI844" i="3"/>
  <c r="DN844" i="3" s="1"/>
  <c r="BV844" i="3"/>
  <c r="BU844" i="3"/>
  <c r="CK844" i="3"/>
  <c r="CP844" i="3" s="1"/>
  <c r="X844" i="3" l="1"/>
  <c r="AQ844" i="3" s="1"/>
  <c r="AT844" i="3" s="1"/>
  <c r="W844" i="3"/>
  <c r="AR845" i="3" s="1"/>
  <c r="AS845" i="3"/>
  <c r="DO844" i="3"/>
  <c r="DP844" i="3"/>
  <c r="CQ844" i="3"/>
  <c r="L844" i="3" s="1"/>
  <c r="I845" i="3" s="1"/>
  <c r="CR844" i="3"/>
  <c r="AP845" i="3"/>
  <c r="AL845" i="3"/>
  <c r="AN844" i="3"/>
  <c r="AK845" i="3"/>
  <c r="AO845" i="3"/>
  <c r="M844" i="3" l="1"/>
  <c r="J845" i="3" s="1"/>
  <c r="AM845" i="3"/>
  <c r="AU845" i="3"/>
  <c r="CT845" i="3"/>
  <c r="BX845" i="3"/>
  <c r="DR845" i="3"/>
  <c r="DS845" i="3"/>
  <c r="CU845" i="3"/>
  <c r="BY845" i="3"/>
  <c r="AV845" i="3"/>
  <c r="E845" i="3"/>
  <c r="K844" i="3" l="1"/>
  <c r="N844" i="3" s="1"/>
  <c r="H844" i="3"/>
  <c r="F845" i="3"/>
  <c r="CM845" i="3" s="1"/>
  <c r="P845" i="3"/>
  <c r="BQ845" i="3"/>
  <c r="DK845" i="3"/>
  <c r="S845" i="3"/>
  <c r="BZ845" i="3"/>
  <c r="CB845" i="3" s="1"/>
  <c r="CA845" i="3"/>
  <c r="CL845" i="3"/>
  <c r="BP845" i="3"/>
  <c r="DJ845" i="3"/>
  <c r="R845" i="3"/>
  <c r="O845" i="3"/>
  <c r="G845" i="3"/>
  <c r="CW845" i="3"/>
  <c r="CV845" i="3"/>
  <c r="CX845" i="3" s="1"/>
  <c r="DU845" i="3"/>
  <c r="DT845" i="3"/>
  <c r="DQ845" i="3" s="1"/>
  <c r="CN845" i="3" l="1"/>
  <c r="BS845" i="3"/>
  <c r="DV845" i="3"/>
  <c r="DL845" i="3"/>
  <c r="CC845" i="3"/>
  <c r="CD845" i="3"/>
  <c r="U845" i="3"/>
  <c r="T845" i="3"/>
  <c r="Q845" i="3" s="1"/>
  <c r="DM845" i="3"/>
  <c r="CY845" i="3"/>
  <c r="CZ845" i="3"/>
  <c r="BR845" i="3"/>
  <c r="BT845" i="3" s="1"/>
  <c r="CO845" i="3"/>
  <c r="CK845" i="3"/>
  <c r="CP845" i="3" s="1"/>
  <c r="DW845" i="3" l="1"/>
  <c r="DX845" i="3"/>
  <c r="V845" i="3"/>
  <c r="DI845" i="3"/>
  <c r="DN845" i="3" s="1"/>
  <c r="CQ845" i="3"/>
  <c r="CR845" i="3"/>
  <c r="BU845" i="3"/>
  <c r="BV845" i="3"/>
  <c r="X845" i="3" l="1"/>
  <c r="AS846" i="3" s="1"/>
  <c r="W845" i="3"/>
  <c r="AQ845" i="3" s="1"/>
  <c r="DP845" i="3"/>
  <c r="M845" i="3" s="1"/>
  <c r="F846" i="3" s="1"/>
  <c r="DO845" i="3"/>
  <c r="L845" i="3" s="1"/>
  <c r="I846" i="3" s="1"/>
  <c r="AP846" i="3"/>
  <c r="AL846" i="3"/>
  <c r="AR846" i="3" l="1"/>
  <c r="K845" i="3"/>
  <c r="N845" i="3" s="1"/>
  <c r="AT845" i="3"/>
  <c r="J846" i="3"/>
  <c r="P846" i="3" s="1"/>
  <c r="H845" i="3"/>
  <c r="E846" i="3"/>
  <c r="DJ846" i="3" s="1"/>
  <c r="O846" i="3"/>
  <c r="AO846" i="3"/>
  <c r="AM846" i="3" s="1"/>
  <c r="AN845" i="3"/>
  <c r="AK846" i="3"/>
  <c r="DR846" i="3" s="1"/>
  <c r="CU846" i="3"/>
  <c r="DS846" i="3"/>
  <c r="BY846" i="3"/>
  <c r="AV846" i="3"/>
  <c r="BQ846" i="3"/>
  <c r="CM846" i="3"/>
  <c r="DK846" i="3"/>
  <c r="S846" i="3"/>
  <c r="G846" i="3" l="1"/>
  <c r="CL846" i="3"/>
  <c r="CO846" i="3" s="1"/>
  <c r="BP846" i="3"/>
  <c r="BS846" i="3" s="1"/>
  <c r="CT846" i="3"/>
  <c r="CV846" i="3" s="1"/>
  <c r="CX846" i="3" s="1"/>
  <c r="R846" i="3"/>
  <c r="T846" i="3" s="1"/>
  <c r="Q846" i="3" s="1"/>
  <c r="AU846" i="3"/>
  <c r="BX846" i="3"/>
  <c r="CA846" i="3" s="1"/>
  <c r="CN846" i="3"/>
  <c r="DL846" i="3"/>
  <c r="DM846" i="3"/>
  <c r="DU846" i="3"/>
  <c r="DT846" i="3"/>
  <c r="DQ846" i="3" s="1"/>
  <c r="CW846" i="3"/>
  <c r="U846" i="3" l="1"/>
  <c r="BR846" i="3"/>
  <c r="BT846" i="3" s="1"/>
  <c r="BV846" i="3" s="1"/>
  <c r="DV846" i="3"/>
  <c r="BZ846" i="3"/>
  <c r="V846" i="3"/>
  <c r="DI846" i="3"/>
  <c r="DN846" i="3" s="1"/>
  <c r="BU846" i="3"/>
  <c r="CZ846" i="3"/>
  <c r="CY846" i="3"/>
  <c r="CK846" i="3"/>
  <c r="CP846" i="3" s="1"/>
  <c r="CB846" i="3" l="1"/>
  <c r="CD846" i="3" s="1"/>
  <c r="DW846" i="3"/>
  <c r="DX846" i="3"/>
  <c r="X846" i="3"/>
  <c r="W846" i="3"/>
  <c r="DO846" i="3"/>
  <c r="DP846" i="3"/>
  <c r="CR846" i="3"/>
  <c r="CQ846" i="3"/>
  <c r="CC846" i="3" l="1"/>
  <c r="AS847" i="3"/>
  <c r="AR847" i="3"/>
  <c r="M846" i="3"/>
  <c r="L846" i="3"/>
  <c r="AN846" i="3"/>
  <c r="F847" i="3"/>
  <c r="J847" i="3"/>
  <c r="AP847" i="3"/>
  <c r="AL847" i="3"/>
  <c r="AO847" i="3"/>
  <c r="AK847" i="3"/>
  <c r="AQ846" i="3" l="1"/>
  <c r="AT846" i="3" s="1"/>
  <c r="K846" i="3"/>
  <c r="N846" i="3" s="1"/>
  <c r="I847" i="3"/>
  <c r="O847" i="3" s="1"/>
  <c r="E847" i="3"/>
  <c r="CL847" i="3" s="1"/>
  <c r="H846" i="3"/>
  <c r="DR847" i="3"/>
  <c r="BX847" i="3"/>
  <c r="CT847" i="3"/>
  <c r="AM847" i="3"/>
  <c r="AU847" i="3"/>
  <c r="AV847" i="3"/>
  <c r="P847" i="3"/>
  <c r="DS847" i="3"/>
  <c r="CU847" i="3"/>
  <c r="BY847" i="3"/>
  <c r="DK847" i="3"/>
  <c r="CM847" i="3"/>
  <c r="BQ847" i="3"/>
  <c r="S847" i="3"/>
  <c r="DJ847" i="3" l="1"/>
  <c r="BP847" i="3"/>
  <c r="G847" i="3"/>
  <c r="R847" i="3"/>
  <c r="BR847" i="3"/>
  <c r="BT847" i="3" s="1"/>
  <c r="BS847" i="3"/>
  <c r="BZ847" i="3"/>
  <c r="CB847" i="3" s="1"/>
  <c r="CA847" i="3"/>
  <c r="DT847" i="3"/>
  <c r="DQ847" i="3" s="1"/>
  <c r="DU847" i="3"/>
  <c r="DL847" i="3"/>
  <c r="DM847" i="3"/>
  <c r="CV847" i="3"/>
  <c r="CX847" i="3" s="1"/>
  <c r="CW847" i="3"/>
  <c r="T847" i="3"/>
  <c r="Q847" i="3" s="1"/>
  <c r="U847" i="3"/>
  <c r="CN847" i="3"/>
  <c r="CO847" i="3"/>
  <c r="DV847" i="3" l="1"/>
  <c r="V847" i="3"/>
  <c r="DI847" i="3"/>
  <c r="DN847" i="3" s="1"/>
  <c r="CK847" i="3"/>
  <c r="CP847" i="3" s="1"/>
  <c r="CC847" i="3"/>
  <c r="CD847" i="3"/>
  <c r="CY847" i="3"/>
  <c r="CZ847" i="3"/>
  <c r="BU847" i="3"/>
  <c r="BV847" i="3"/>
  <c r="DX847" i="3" l="1"/>
  <c r="DW847" i="3"/>
  <c r="X847" i="3"/>
  <c r="AL848" i="3" s="1"/>
  <c r="W847" i="3"/>
  <c r="DP847" i="3"/>
  <c r="DO847" i="3"/>
  <c r="CQ847" i="3"/>
  <c r="CR847" i="3"/>
  <c r="M847" i="3" l="1"/>
  <c r="AS848" i="3"/>
  <c r="AR848" i="3"/>
  <c r="L847" i="3"/>
  <c r="H847" i="3" s="1"/>
  <c r="AQ847" i="3"/>
  <c r="AP848" i="3"/>
  <c r="AV848" i="3" s="1"/>
  <c r="AT847" i="3"/>
  <c r="AN847" i="3"/>
  <c r="AO848" i="3"/>
  <c r="F848" i="3"/>
  <c r="J848" i="3"/>
  <c r="CU848" i="3"/>
  <c r="DS848" i="3"/>
  <c r="BY848" i="3"/>
  <c r="E848" i="3" l="1"/>
  <c r="K847" i="3"/>
  <c r="N847" i="3" s="1"/>
  <c r="I848" i="3"/>
  <c r="O848" i="3" s="1"/>
  <c r="AK848" i="3"/>
  <c r="R848" i="3" s="1"/>
  <c r="CM848" i="3"/>
  <c r="BQ848" i="3"/>
  <c r="DK848" i="3"/>
  <c r="S848" i="3"/>
  <c r="P848" i="3"/>
  <c r="CL848" i="3"/>
  <c r="BP848" i="3"/>
  <c r="DJ848" i="3"/>
  <c r="AM848" i="3"/>
  <c r="AU848" i="3"/>
  <c r="G848" i="3" l="1"/>
  <c r="BX848" i="3"/>
  <c r="CA848" i="3" s="1"/>
  <c r="DR848" i="3"/>
  <c r="DT848" i="3" s="1"/>
  <c r="DQ848" i="3" s="1"/>
  <c r="CT848" i="3"/>
  <c r="CW848" i="3" s="1"/>
  <c r="BS848" i="3"/>
  <c r="BR848" i="3"/>
  <c r="BT848" i="3" s="1"/>
  <c r="DL848" i="3"/>
  <c r="DM848" i="3"/>
  <c r="CN848" i="3"/>
  <c r="CO848" i="3"/>
  <c r="U848" i="3"/>
  <c r="T848" i="3"/>
  <c r="Q848" i="3" s="1"/>
  <c r="BZ848" i="3" l="1"/>
  <c r="CB848" i="3" s="1"/>
  <c r="DU848" i="3"/>
  <c r="CV848" i="3"/>
  <c r="CX848" i="3" s="1"/>
  <c r="CY848" i="3" s="1"/>
  <c r="DV848" i="3"/>
  <c r="V848" i="3"/>
  <c r="DI848" i="3"/>
  <c r="CD848" i="3"/>
  <c r="CC848" i="3"/>
  <c r="BV848" i="3"/>
  <c r="BU848" i="3"/>
  <c r="CK848" i="3"/>
  <c r="CP848" i="3" s="1"/>
  <c r="CZ848" i="3" l="1"/>
  <c r="DW848" i="3"/>
  <c r="DX848" i="3"/>
  <c r="W848" i="3"/>
  <c r="X848" i="3"/>
  <c r="DN848" i="3"/>
  <c r="DO848" i="3" s="1"/>
  <c r="CQ848" i="3"/>
  <c r="CR848" i="3"/>
  <c r="AS849" i="3" l="1"/>
  <c r="AR849" i="3"/>
  <c r="L848" i="3"/>
  <c r="I849" i="3" s="1"/>
  <c r="AQ848" i="3"/>
  <c r="AL849" i="3"/>
  <c r="BY849" i="3" s="1"/>
  <c r="AP849" i="3"/>
  <c r="AV849" i="3" s="1"/>
  <c r="DP848" i="3"/>
  <c r="M848" i="3" s="1"/>
  <c r="AT848" i="3"/>
  <c r="CU849" i="3" l="1"/>
  <c r="DS849" i="3"/>
  <c r="AO849" i="3"/>
  <c r="AM849" i="3" s="1"/>
  <c r="K848" i="3"/>
  <c r="N848" i="3" s="1"/>
  <c r="AK849" i="3"/>
  <c r="DR849" i="3" s="1"/>
  <c r="AN848" i="3"/>
  <c r="O849" i="3"/>
  <c r="E849" i="3"/>
  <c r="DJ849" i="3" s="1"/>
  <c r="F849" i="3"/>
  <c r="BQ849" i="3" s="1"/>
  <c r="H848" i="3"/>
  <c r="J849" i="3"/>
  <c r="P849" i="3" s="1"/>
  <c r="CT849" i="3" l="1"/>
  <c r="CW849" i="3" s="1"/>
  <c r="BX849" i="3"/>
  <c r="CA849" i="3" s="1"/>
  <c r="AU849" i="3"/>
  <c r="R849" i="3"/>
  <c r="BP849" i="3"/>
  <c r="BR849" i="3" s="1"/>
  <c r="BT849" i="3" s="1"/>
  <c r="CL849" i="3"/>
  <c r="G849" i="3"/>
  <c r="S849" i="3"/>
  <c r="T849" i="3" s="1"/>
  <c r="Q849" i="3" s="1"/>
  <c r="DK849" i="3"/>
  <c r="DL849" i="3" s="1"/>
  <c r="CM849" i="3"/>
  <c r="DU849" i="3"/>
  <c r="DT849" i="3"/>
  <c r="DQ849" i="3" s="1"/>
  <c r="BS849" i="3" l="1"/>
  <c r="BZ849" i="3"/>
  <c r="CV849" i="3"/>
  <c r="CX849" i="3" s="1"/>
  <c r="CY849" i="3" s="1"/>
  <c r="CN849" i="3"/>
  <c r="CK849" i="3" s="1"/>
  <c r="CP849" i="3" s="1"/>
  <c r="U849" i="3"/>
  <c r="CO849" i="3"/>
  <c r="DM849" i="3"/>
  <c r="DV849" i="3"/>
  <c r="V849" i="3"/>
  <c r="DI849" i="3"/>
  <c r="DN849" i="3" s="1"/>
  <c r="BU849" i="3"/>
  <c r="BV849" i="3"/>
  <c r="CB849" i="3" l="1"/>
  <c r="CC849" i="3" s="1"/>
  <c r="CD849" i="3"/>
  <c r="CZ849" i="3"/>
  <c r="DW849" i="3"/>
  <c r="DX849" i="3"/>
  <c r="W849" i="3"/>
  <c r="X849" i="3"/>
  <c r="DO849" i="3"/>
  <c r="DP849" i="3"/>
  <c r="CQ849" i="3"/>
  <c r="CR849" i="3"/>
  <c r="M849" i="3" l="1"/>
  <c r="AS850" i="3"/>
  <c r="AR850" i="3"/>
  <c r="L849" i="3"/>
  <c r="F850" i="3"/>
  <c r="J850" i="3"/>
  <c r="H849" i="3"/>
  <c r="AK850" i="3"/>
  <c r="AO850" i="3"/>
  <c r="AQ849" i="3" l="1"/>
  <c r="AT849" i="3" s="1"/>
  <c r="K849" i="3"/>
  <c r="N849" i="3" s="1"/>
  <c r="I850" i="3"/>
  <c r="O850" i="3" s="1"/>
  <c r="E850" i="3"/>
  <c r="R850" i="3" s="1"/>
  <c r="AL850" i="3"/>
  <c r="CU850" i="3" s="1"/>
  <c r="AP850" i="3"/>
  <c r="AM850" i="3" s="1"/>
  <c r="AN849" i="3"/>
  <c r="AU850" i="3"/>
  <c r="P850" i="3"/>
  <c r="BX850" i="3"/>
  <c r="DR850" i="3"/>
  <c r="CT850" i="3"/>
  <c r="CM850" i="3"/>
  <c r="DK850" i="3"/>
  <c r="BQ850" i="3"/>
  <c r="G850" i="3" l="1"/>
  <c r="BP850" i="3"/>
  <c r="BR850" i="3" s="1"/>
  <c r="BT850" i="3" s="1"/>
  <c r="CL850" i="3"/>
  <c r="CO850" i="3" s="1"/>
  <c r="DJ850" i="3"/>
  <c r="DM850" i="3" s="1"/>
  <c r="S850" i="3"/>
  <c r="U850" i="3" s="1"/>
  <c r="DS850" i="3"/>
  <c r="DT850" i="3" s="1"/>
  <c r="DQ850" i="3" s="1"/>
  <c r="BY850" i="3"/>
  <c r="CA850" i="3" s="1"/>
  <c r="AV850" i="3"/>
  <c r="CV850" i="3"/>
  <c r="CX850" i="3" s="1"/>
  <c r="CW850" i="3"/>
  <c r="BS850" i="3"/>
  <c r="DL850" i="3" l="1"/>
  <c r="CN850" i="3"/>
  <c r="BZ850" i="3"/>
  <c r="T850" i="3"/>
  <c r="Q850" i="3" s="1"/>
  <c r="V850" i="3" s="1"/>
  <c r="DU850" i="3"/>
  <c r="DV850" i="3"/>
  <c r="DI850" i="3"/>
  <c r="DN850" i="3" s="1"/>
  <c r="CY850" i="3"/>
  <c r="BV850" i="3"/>
  <c r="BU850" i="3"/>
  <c r="CZ850" i="3"/>
  <c r="CK850" i="3"/>
  <c r="CP850" i="3" s="1"/>
  <c r="CB850" i="3" l="1"/>
  <c r="CD850" i="3" s="1"/>
  <c r="DX850" i="3"/>
  <c r="DW850" i="3"/>
  <c r="W850" i="3"/>
  <c r="X850" i="3"/>
  <c r="DP850" i="3"/>
  <c r="DO850" i="3"/>
  <c r="CR850" i="3"/>
  <c r="CQ850" i="3"/>
  <c r="CC850" i="3" l="1"/>
  <c r="AR851" i="3"/>
  <c r="AS851" i="3"/>
  <c r="M850" i="3"/>
  <c r="J851" i="3" s="1"/>
  <c r="L850" i="3"/>
  <c r="AL851" i="3"/>
  <c r="CU851" i="3" s="1"/>
  <c r="E851" i="3"/>
  <c r="F851" i="3"/>
  <c r="H850" i="3" l="1"/>
  <c r="AO851" i="3"/>
  <c r="AQ850" i="3"/>
  <c r="AT850" i="3" s="1"/>
  <c r="K850" i="3"/>
  <c r="N850" i="3" s="1"/>
  <c r="I851" i="3"/>
  <c r="O851" i="3" s="1"/>
  <c r="AK851" i="3"/>
  <c r="R851" i="3" s="1"/>
  <c r="BY851" i="3"/>
  <c r="DS851" i="3"/>
  <c r="AN850" i="3"/>
  <c r="AP851" i="3"/>
  <c r="AV851" i="3" s="1"/>
  <c r="AU851" i="3"/>
  <c r="P851" i="3"/>
  <c r="DJ851" i="3"/>
  <c r="BP851" i="3"/>
  <c r="CL851" i="3"/>
  <c r="CM851" i="3"/>
  <c r="DK851" i="3"/>
  <c r="BQ851" i="3"/>
  <c r="S851" i="3"/>
  <c r="G851" i="3" l="1"/>
  <c r="BX851" i="3"/>
  <c r="CT851" i="3"/>
  <c r="CV851" i="3" s="1"/>
  <c r="CX851" i="3" s="1"/>
  <c r="DR851" i="3"/>
  <c r="AM851" i="3"/>
  <c r="BZ851" i="3"/>
  <c r="CB851" i="3" s="1"/>
  <c r="CA851" i="3"/>
  <c r="T851" i="3"/>
  <c r="Q851" i="3" s="1"/>
  <c r="U851" i="3"/>
  <c r="BS851" i="3"/>
  <c r="BR851" i="3"/>
  <c r="BT851" i="3" s="1"/>
  <c r="CO851" i="3"/>
  <c r="CN851" i="3"/>
  <c r="DT851" i="3"/>
  <c r="DQ851" i="3" s="1"/>
  <c r="DU851" i="3"/>
  <c r="DL851" i="3"/>
  <c r="DM851" i="3"/>
  <c r="CW851" i="3" l="1"/>
  <c r="DV851" i="3"/>
  <c r="V851" i="3"/>
  <c r="DI851" i="3"/>
  <c r="DN851" i="3" s="1"/>
  <c r="BU851" i="3"/>
  <c r="BV851" i="3"/>
  <c r="CY851" i="3"/>
  <c r="CZ851" i="3"/>
  <c r="CK851" i="3"/>
  <c r="CP851" i="3" s="1"/>
  <c r="CC851" i="3"/>
  <c r="CD851" i="3"/>
  <c r="DW851" i="3" l="1"/>
  <c r="DX851" i="3"/>
  <c r="X851" i="3"/>
  <c r="W851" i="3"/>
  <c r="DP851" i="3"/>
  <c r="DO851" i="3"/>
  <c r="CR851" i="3"/>
  <c r="CQ851" i="3"/>
  <c r="M851" i="3" l="1"/>
  <c r="AS852" i="3"/>
  <c r="AR852" i="3"/>
  <c r="L851" i="3"/>
  <c r="H851" i="3" s="1"/>
  <c r="AN851" i="3"/>
  <c r="F852" i="3"/>
  <c r="J852" i="3"/>
  <c r="AK852" i="3"/>
  <c r="AO852" i="3"/>
  <c r="E852" i="3" l="1"/>
  <c r="AP852" i="3"/>
  <c r="AQ851" i="3"/>
  <c r="AT851" i="3" s="1"/>
  <c r="K851" i="3"/>
  <c r="N851" i="3" s="1"/>
  <c r="I852" i="3"/>
  <c r="G852" i="3" s="1"/>
  <c r="AL852" i="3"/>
  <c r="DS852" i="3" s="1"/>
  <c r="P852" i="3"/>
  <c r="BP852" i="3"/>
  <c r="CL852" i="3"/>
  <c r="DJ852" i="3"/>
  <c r="R852" i="3"/>
  <c r="AV852" i="3"/>
  <c r="DR852" i="3"/>
  <c r="CT852" i="3"/>
  <c r="BX852" i="3"/>
  <c r="O852" i="3"/>
  <c r="DK852" i="3"/>
  <c r="CM852" i="3"/>
  <c r="BQ852" i="3"/>
  <c r="AU852" i="3"/>
  <c r="AM852" i="3"/>
  <c r="CU852" i="3" l="1"/>
  <c r="S852" i="3"/>
  <c r="BY852" i="3"/>
  <c r="BZ852" i="3" s="1"/>
  <c r="CB852" i="3" s="1"/>
  <c r="DL852" i="3"/>
  <c r="DM852" i="3"/>
  <c r="T852" i="3"/>
  <c r="Q852" i="3" s="1"/>
  <c r="U852" i="3"/>
  <c r="CA852" i="3"/>
  <c r="CN852" i="3"/>
  <c r="CO852" i="3"/>
  <c r="CW852" i="3"/>
  <c r="CV852" i="3"/>
  <c r="CX852" i="3" s="1"/>
  <c r="BS852" i="3"/>
  <c r="BR852" i="3"/>
  <c r="BT852" i="3" s="1"/>
  <c r="DU852" i="3"/>
  <c r="DT852" i="3"/>
  <c r="DQ852" i="3" s="1"/>
  <c r="DV852" i="3" l="1"/>
  <c r="V852" i="3"/>
  <c r="DI852" i="3"/>
  <c r="DN852" i="3" s="1"/>
  <c r="CD852" i="3"/>
  <c r="CC852" i="3"/>
  <c r="BV852" i="3"/>
  <c r="BU852" i="3"/>
  <c r="CK852" i="3"/>
  <c r="CP852" i="3" s="1"/>
  <c r="CZ852" i="3"/>
  <c r="CY852" i="3"/>
  <c r="DX852" i="3" l="1"/>
  <c r="DW852" i="3"/>
  <c r="W852" i="3"/>
  <c r="X852" i="3"/>
  <c r="DO852" i="3"/>
  <c r="DP852" i="3"/>
  <c r="CQ852" i="3"/>
  <c r="CR852" i="3"/>
  <c r="L852" i="3" l="1"/>
  <c r="I853" i="3" s="1"/>
  <c r="M852" i="3"/>
  <c r="H852" i="3" s="1"/>
  <c r="AS853" i="3"/>
  <c r="AR853" i="3"/>
  <c r="AP853" i="3"/>
  <c r="AV853" i="3" s="1"/>
  <c r="F853" i="3"/>
  <c r="E853" i="3"/>
  <c r="K852" i="3" l="1"/>
  <c r="N852" i="3" s="1"/>
  <c r="J853" i="3"/>
  <c r="AQ852" i="3"/>
  <c r="AT852" i="3" s="1"/>
  <c r="AO853" i="3"/>
  <c r="AU853" i="3" s="1"/>
  <c r="AL853" i="3"/>
  <c r="CU853" i="3" s="1"/>
  <c r="AK853" i="3"/>
  <c r="R853" i="3" s="1"/>
  <c r="AN852" i="3"/>
  <c r="AM853" i="3"/>
  <c r="DK853" i="3"/>
  <c r="CM853" i="3"/>
  <c r="BQ853" i="3"/>
  <c r="O853" i="3"/>
  <c r="G853" i="3"/>
  <c r="BP853" i="3"/>
  <c r="DJ853" i="3"/>
  <c r="CL853" i="3"/>
  <c r="P853" i="3"/>
  <c r="BY853" i="3" l="1"/>
  <c r="S853" i="3"/>
  <c r="U853" i="3" s="1"/>
  <c r="DS853" i="3"/>
  <c r="CT853" i="3"/>
  <c r="DR853" i="3"/>
  <c r="BX853" i="3"/>
  <c r="CN853" i="3"/>
  <c r="CO853" i="3"/>
  <c r="DL853" i="3"/>
  <c r="DM853" i="3"/>
  <c r="BS853" i="3"/>
  <c r="BR853" i="3"/>
  <c r="BT853" i="3" s="1"/>
  <c r="T853" i="3" l="1"/>
  <c r="Q853" i="3" s="1"/>
  <c r="V853" i="3" s="1"/>
  <c r="CA853" i="3"/>
  <c r="BZ853" i="3"/>
  <c r="CB853" i="3" s="1"/>
  <c r="DU853" i="3"/>
  <c r="DT853" i="3"/>
  <c r="CW853" i="3"/>
  <c r="CV853" i="3"/>
  <c r="CX853" i="3" s="1"/>
  <c r="CZ853" i="3" s="1"/>
  <c r="DI853" i="3"/>
  <c r="DN853" i="3" s="1"/>
  <c r="CK853" i="3"/>
  <c r="CP853" i="3" s="1"/>
  <c r="BU853" i="3"/>
  <c r="BV853" i="3"/>
  <c r="DQ853" i="3" l="1"/>
  <c r="DV853" i="3" s="1"/>
  <c r="CY853" i="3"/>
  <c r="CD853" i="3"/>
  <c r="CC853" i="3"/>
  <c r="W853" i="3"/>
  <c r="X853" i="3"/>
  <c r="DO853" i="3"/>
  <c r="DP853" i="3"/>
  <c r="CR853" i="3"/>
  <c r="CQ853" i="3"/>
  <c r="M853" i="3" l="1"/>
  <c r="L853" i="3"/>
  <c r="F854" i="3"/>
  <c r="DW853" i="3"/>
  <c r="AR854" i="3" s="1"/>
  <c r="DX853" i="3"/>
  <c r="AS854" i="3" s="1"/>
  <c r="H853" i="3"/>
  <c r="E854" i="3"/>
  <c r="AQ853" i="3" l="1"/>
  <c r="AT853" i="3" s="1"/>
  <c r="K853" i="3"/>
  <c r="N853" i="3" s="1"/>
  <c r="I854" i="3"/>
  <c r="AK854" i="3"/>
  <c r="BX854" i="3" s="1"/>
  <c r="J854" i="3"/>
  <c r="G854" i="3" s="1"/>
  <c r="AO854" i="3"/>
  <c r="AU854" i="3" s="1"/>
  <c r="CT854" i="3"/>
  <c r="DR854" i="3"/>
  <c r="AP854" i="3"/>
  <c r="AN853" i="3"/>
  <c r="AL854" i="3"/>
  <c r="S854" i="3" s="1"/>
  <c r="CM854" i="3"/>
  <c r="DK854" i="3"/>
  <c r="BQ854" i="3"/>
  <c r="O854" i="3"/>
  <c r="BP854" i="3"/>
  <c r="DJ854" i="3"/>
  <c r="CL854" i="3"/>
  <c r="P854" i="3" l="1"/>
  <c r="R854" i="3"/>
  <c r="U854" i="3" s="1"/>
  <c r="BY854" i="3"/>
  <c r="CU854" i="3"/>
  <c r="DS854" i="3"/>
  <c r="AV854" i="3"/>
  <c r="AM854" i="3"/>
  <c r="T854" i="3"/>
  <c r="Q854" i="3" s="1"/>
  <c r="CN854" i="3"/>
  <c r="CO854" i="3"/>
  <c r="DM854" i="3"/>
  <c r="DL854" i="3"/>
  <c r="BS854" i="3"/>
  <c r="BR854" i="3"/>
  <c r="BT854" i="3" s="1"/>
  <c r="DT854" i="3" l="1"/>
  <c r="DQ854" i="3" s="1"/>
  <c r="DV854" i="3" s="1"/>
  <c r="DU854" i="3"/>
  <c r="CW854" i="3"/>
  <c r="CV854" i="3"/>
  <c r="CX854" i="3" s="1"/>
  <c r="BZ854" i="3"/>
  <c r="CB854" i="3" s="1"/>
  <c r="CA854" i="3"/>
  <c r="V854" i="3"/>
  <c r="DI854" i="3"/>
  <c r="DN854" i="3" s="1"/>
  <c r="BV854" i="3"/>
  <c r="BU854" i="3"/>
  <c r="CK854" i="3"/>
  <c r="CP854" i="3" s="1"/>
  <c r="DW854" i="3" l="1"/>
  <c r="CZ854" i="3"/>
  <c r="CY854" i="3"/>
  <c r="DX854" i="3"/>
  <c r="CD854" i="3"/>
  <c r="CC854" i="3"/>
  <c r="W854" i="3"/>
  <c r="X854" i="3"/>
  <c r="DP854" i="3"/>
  <c r="DO854" i="3"/>
  <c r="CQ854" i="3"/>
  <c r="L854" i="3" s="1"/>
  <c r="I855" i="3" s="1"/>
  <c r="CR854" i="3"/>
  <c r="AS855" i="3" l="1"/>
  <c r="AR855" i="3"/>
  <c r="M854" i="3"/>
  <c r="K854" i="3" s="1"/>
  <c r="N854" i="3" s="1"/>
  <c r="AL855" i="3"/>
  <c r="BY855" i="3" s="1"/>
  <c r="AQ854" i="3"/>
  <c r="AT854" i="3" s="1"/>
  <c r="AP855" i="3"/>
  <c r="AV855" i="3" s="1"/>
  <c r="AN854" i="3"/>
  <c r="DS855" i="3"/>
  <c r="E855" i="3"/>
  <c r="F855" i="3" l="1"/>
  <c r="J855" i="3"/>
  <c r="G855" i="3" s="1"/>
  <c r="H854" i="3"/>
  <c r="CU855" i="3"/>
  <c r="AO855" i="3"/>
  <c r="AK855" i="3"/>
  <c r="CT855" i="3" s="1"/>
  <c r="CW855" i="3" s="1"/>
  <c r="P855" i="3"/>
  <c r="CM855" i="3"/>
  <c r="DK855" i="3"/>
  <c r="BQ855" i="3"/>
  <c r="S855" i="3"/>
  <c r="BP855" i="3"/>
  <c r="CL855" i="3"/>
  <c r="DJ855" i="3"/>
  <c r="O855" i="3"/>
  <c r="R855" i="3" l="1"/>
  <c r="CV855" i="3"/>
  <c r="CX855" i="3" s="1"/>
  <c r="CY855" i="3" s="1"/>
  <c r="BX855" i="3"/>
  <c r="BZ855" i="3" s="1"/>
  <c r="CB855" i="3" s="1"/>
  <c r="DR855" i="3"/>
  <c r="DU855" i="3" s="1"/>
  <c r="AU855" i="3"/>
  <c r="AM855" i="3"/>
  <c r="CA855" i="3"/>
  <c r="U855" i="3"/>
  <c r="T855" i="3"/>
  <c r="Q855" i="3" s="1"/>
  <c r="DL855" i="3"/>
  <c r="DM855" i="3"/>
  <c r="CO855" i="3"/>
  <c r="CN855" i="3"/>
  <c r="BR855" i="3"/>
  <c r="BT855" i="3" s="1"/>
  <c r="BS855" i="3"/>
  <c r="CZ855" i="3"/>
  <c r="CC855" i="3" l="1"/>
  <c r="DT855" i="3"/>
  <c r="DQ855" i="3" s="1"/>
  <c r="DV855" i="3" s="1"/>
  <c r="DW855" i="3" s="1"/>
  <c r="CD855" i="3"/>
  <c r="V855" i="3"/>
  <c r="DI855" i="3"/>
  <c r="DN855" i="3" s="1"/>
  <c r="CK855" i="3"/>
  <c r="CP855" i="3" s="1"/>
  <c r="BV855" i="3"/>
  <c r="BU855" i="3"/>
  <c r="DX855" i="3" l="1"/>
  <c r="X855" i="3"/>
  <c r="AL856" i="3" s="1"/>
  <c r="W855" i="3"/>
  <c r="AQ855" i="3" s="1"/>
  <c r="DO855" i="3"/>
  <c r="DP855" i="3"/>
  <c r="CQ855" i="3"/>
  <c r="CR855" i="3"/>
  <c r="L855" i="3" l="1"/>
  <c r="I856" i="3" s="1"/>
  <c r="M855" i="3"/>
  <c r="AS856" i="3"/>
  <c r="AR856" i="3"/>
  <c r="K855" i="3"/>
  <c r="N855" i="3" s="1"/>
  <c r="AT855" i="3"/>
  <c r="AK856" i="3"/>
  <c r="DR856" i="3" s="1"/>
  <c r="AO856" i="3"/>
  <c r="AU856" i="3" s="1"/>
  <c r="AP856" i="3"/>
  <c r="AV856" i="3" s="1"/>
  <c r="AN855" i="3"/>
  <c r="CU856" i="3"/>
  <c r="BY856" i="3"/>
  <c r="DS856" i="3"/>
  <c r="F856" i="3"/>
  <c r="J856" i="3"/>
  <c r="H855" i="3"/>
  <c r="E856" i="3"/>
  <c r="CT856" i="3" l="1"/>
  <c r="CW856" i="3" s="1"/>
  <c r="BX856" i="3"/>
  <c r="AM856" i="3"/>
  <c r="P856" i="3"/>
  <c r="DU856" i="3"/>
  <c r="DT856" i="3"/>
  <c r="DQ856" i="3" s="1"/>
  <c r="CA856" i="3"/>
  <c r="BZ856" i="3"/>
  <c r="CB856" i="3" s="1"/>
  <c r="CV856" i="3"/>
  <c r="CX856" i="3" s="1"/>
  <c r="DJ856" i="3"/>
  <c r="CL856" i="3"/>
  <c r="BP856" i="3"/>
  <c r="R856" i="3"/>
  <c r="DK856" i="3"/>
  <c r="CM856" i="3"/>
  <c r="BQ856" i="3"/>
  <c r="S856" i="3"/>
  <c r="O856" i="3"/>
  <c r="G856" i="3"/>
  <c r="DV856" i="3" l="1"/>
  <c r="CD856" i="3"/>
  <c r="CC856" i="3"/>
  <c r="T856" i="3"/>
  <c r="Q856" i="3" s="1"/>
  <c r="U856" i="3"/>
  <c r="CY856" i="3"/>
  <c r="CZ856" i="3"/>
  <c r="CN856" i="3"/>
  <c r="CO856" i="3"/>
  <c r="BS856" i="3"/>
  <c r="BR856" i="3"/>
  <c r="BT856" i="3" s="1"/>
  <c r="DL856" i="3"/>
  <c r="DM856" i="3"/>
  <c r="DX856" i="3" l="1"/>
  <c r="DW856" i="3"/>
  <c r="V856" i="3"/>
  <c r="DI856" i="3"/>
  <c r="DN856" i="3" s="1"/>
  <c r="BU856" i="3"/>
  <c r="BV856" i="3"/>
  <c r="CK856" i="3"/>
  <c r="CP856" i="3" s="1"/>
  <c r="X856" i="3" l="1"/>
  <c r="AP857" i="3" s="1"/>
  <c r="W856" i="3"/>
  <c r="AQ856" i="3" s="1"/>
  <c r="DO856" i="3"/>
  <c r="DP856" i="3"/>
  <c r="CR856" i="3"/>
  <c r="CQ856" i="3"/>
  <c r="M856" i="3" l="1"/>
  <c r="AS857" i="3"/>
  <c r="AR857" i="3"/>
  <c r="AL857" i="3"/>
  <c r="DS857" i="3" s="1"/>
  <c r="L856" i="3"/>
  <c r="I857" i="3" s="1"/>
  <c r="AN856" i="3"/>
  <c r="AK857" i="3"/>
  <c r="CT857" i="3" s="1"/>
  <c r="AO857" i="3"/>
  <c r="AM857" i="3" s="1"/>
  <c r="AT856" i="3"/>
  <c r="F857" i="3"/>
  <c r="J857" i="3"/>
  <c r="AV857" i="3"/>
  <c r="K856" i="3" l="1"/>
  <c r="N856" i="3" s="1"/>
  <c r="CU857" i="3"/>
  <c r="CV857" i="3" s="1"/>
  <c r="CX857" i="3" s="1"/>
  <c r="BY857" i="3"/>
  <c r="E857" i="3"/>
  <c r="BP857" i="3" s="1"/>
  <c r="H856" i="3"/>
  <c r="BX857" i="3"/>
  <c r="CA857" i="3" s="1"/>
  <c r="DR857" i="3"/>
  <c r="DT857" i="3" s="1"/>
  <c r="DQ857" i="3" s="1"/>
  <c r="AU857" i="3"/>
  <c r="O857" i="3"/>
  <c r="G857" i="3"/>
  <c r="P857" i="3"/>
  <c r="DK857" i="3"/>
  <c r="BQ857" i="3"/>
  <c r="CM857" i="3"/>
  <c r="S857" i="3"/>
  <c r="R857" i="3" l="1"/>
  <c r="DJ857" i="3"/>
  <c r="DM857" i="3" s="1"/>
  <c r="CL857" i="3"/>
  <c r="CN857" i="3" s="1"/>
  <c r="BZ857" i="3"/>
  <c r="CW857" i="3"/>
  <c r="CY857" i="3" s="1"/>
  <c r="DU857" i="3"/>
  <c r="DV857" i="3"/>
  <c r="CZ857" i="3"/>
  <c r="U857" i="3"/>
  <c r="T857" i="3"/>
  <c r="Q857" i="3" s="1"/>
  <c r="BR857" i="3"/>
  <c r="BT857" i="3" s="1"/>
  <c r="BS857" i="3"/>
  <c r="DL857" i="3"/>
  <c r="CB857" i="3" l="1"/>
  <c r="CC857" i="3" s="1"/>
  <c r="CD857" i="3"/>
  <c r="CO857" i="3"/>
  <c r="DX857" i="3"/>
  <c r="DW857" i="3"/>
  <c r="V857" i="3"/>
  <c r="DI857" i="3"/>
  <c r="DN857" i="3" s="1"/>
  <c r="CK857" i="3"/>
  <c r="CP857" i="3" s="1"/>
  <c r="BU857" i="3"/>
  <c r="BV857" i="3"/>
  <c r="W857" i="3" l="1"/>
  <c r="AR858" i="3" s="1"/>
  <c r="X857" i="3"/>
  <c r="AS858" i="3" s="1"/>
  <c r="DO857" i="3"/>
  <c r="DP857" i="3"/>
  <c r="CQ857" i="3"/>
  <c r="CR857" i="3"/>
  <c r="AO858" i="3"/>
  <c r="M857" i="3" l="1"/>
  <c r="L857" i="3"/>
  <c r="I858" i="3" s="1"/>
  <c r="AN857" i="3"/>
  <c r="AK858" i="3"/>
  <c r="CT858" i="3" s="1"/>
  <c r="AQ857" i="3"/>
  <c r="AT857" i="3" s="1"/>
  <c r="K857" i="3"/>
  <c r="N857" i="3" s="1"/>
  <c r="AP858" i="3"/>
  <c r="AV858" i="3" s="1"/>
  <c r="AL858" i="3"/>
  <c r="DS858" i="3" s="1"/>
  <c r="AU858" i="3"/>
  <c r="F858" i="3"/>
  <c r="J858" i="3"/>
  <c r="H857" i="3" l="1"/>
  <c r="DR858" i="3"/>
  <c r="DU858" i="3" s="1"/>
  <c r="E858" i="3"/>
  <c r="R858" i="3" s="1"/>
  <c r="AM858" i="3"/>
  <c r="BX858" i="3"/>
  <c r="BY858" i="3"/>
  <c r="CU858" i="3"/>
  <c r="CV858" i="3" s="1"/>
  <c r="CX858" i="3" s="1"/>
  <c r="DK858" i="3"/>
  <c r="BQ858" i="3"/>
  <c r="CM858" i="3"/>
  <c r="S858" i="3"/>
  <c r="O858" i="3"/>
  <c r="G858" i="3"/>
  <c r="BP858" i="3"/>
  <c r="DJ858" i="3"/>
  <c r="CL858" i="3"/>
  <c r="P858" i="3"/>
  <c r="DT858" i="3" l="1"/>
  <c r="DQ858" i="3" s="1"/>
  <c r="CA858" i="3"/>
  <c r="BZ858" i="3"/>
  <c r="CB858" i="3" s="1"/>
  <c r="CW858" i="3"/>
  <c r="CZ858" i="3" s="1"/>
  <c r="DV858" i="3"/>
  <c r="CO858" i="3"/>
  <c r="CN858" i="3"/>
  <c r="DL858" i="3"/>
  <c r="DM858" i="3"/>
  <c r="U858" i="3"/>
  <c r="T858" i="3"/>
  <c r="Q858" i="3" s="1"/>
  <c r="BS858" i="3"/>
  <c r="BR858" i="3"/>
  <c r="BT858" i="3" s="1"/>
  <c r="CD858" i="3" l="1"/>
  <c r="CC858" i="3"/>
  <c r="CY858" i="3"/>
  <c r="DX858" i="3"/>
  <c r="DW858" i="3"/>
  <c r="V858" i="3"/>
  <c r="DI858" i="3"/>
  <c r="DN858" i="3" s="1"/>
  <c r="CK858" i="3"/>
  <c r="CP858" i="3" s="1"/>
  <c r="BV858" i="3"/>
  <c r="BU858" i="3"/>
  <c r="W858" i="3" l="1"/>
  <c r="AR859" i="3" s="1"/>
  <c r="X858" i="3"/>
  <c r="AL859" i="3" s="1"/>
  <c r="DO858" i="3"/>
  <c r="DP858" i="3"/>
  <c r="CQ858" i="3"/>
  <c r="CR858" i="3"/>
  <c r="L858" i="3" l="1"/>
  <c r="I859" i="3" s="1"/>
  <c r="AS859" i="3"/>
  <c r="AK859" i="3"/>
  <c r="DR859" i="3" s="1"/>
  <c r="AQ858" i="3"/>
  <c r="M858" i="3"/>
  <c r="H858" i="3" s="1"/>
  <c r="AO859" i="3"/>
  <c r="AU859" i="3" s="1"/>
  <c r="AT858" i="3"/>
  <c r="AP859" i="3"/>
  <c r="AN858" i="3"/>
  <c r="E859" i="3"/>
  <c r="CU859" i="3"/>
  <c r="BY859" i="3"/>
  <c r="DS859" i="3"/>
  <c r="AM859" i="3" l="1"/>
  <c r="CT859" i="3"/>
  <c r="K858" i="3"/>
  <c r="N858" i="3" s="1"/>
  <c r="BX859" i="3"/>
  <c r="CA859" i="3" s="1"/>
  <c r="F859" i="3"/>
  <c r="DK859" i="3" s="1"/>
  <c r="J859" i="3"/>
  <c r="G859" i="3" s="1"/>
  <c r="AV859" i="3"/>
  <c r="BQ859" i="3"/>
  <c r="DT859" i="3"/>
  <c r="DQ859" i="3" s="1"/>
  <c r="DU859" i="3"/>
  <c r="O859" i="3"/>
  <c r="CV859" i="3"/>
  <c r="CX859" i="3" s="1"/>
  <c r="CW859" i="3"/>
  <c r="BZ859" i="3"/>
  <c r="CB859" i="3" s="1"/>
  <c r="CL859" i="3"/>
  <c r="BP859" i="3"/>
  <c r="DJ859" i="3"/>
  <c r="R859" i="3"/>
  <c r="CM859" i="3" l="1"/>
  <c r="P859" i="3"/>
  <c r="S859" i="3"/>
  <c r="U859" i="3" s="1"/>
  <c r="DV859" i="3"/>
  <c r="CD859" i="3"/>
  <c r="CC859" i="3"/>
  <c r="CZ859" i="3"/>
  <c r="CY859" i="3"/>
  <c r="DL859" i="3"/>
  <c r="DM859" i="3"/>
  <c r="BR859" i="3"/>
  <c r="BT859" i="3" s="1"/>
  <c r="BS859" i="3"/>
  <c r="CO859" i="3"/>
  <c r="CN859" i="3"/>
  <c r="T859" i="3" l="1"/>
  <c r="Q859" i="3" s="1"/>
  <c r="V859" i="3" s="1"/>
  <c r="DW859" i="3"/>
  <c r="DX859" i="3"/>
  <c r="DI859" i="3"/>
  <c r="DN859" i="3" s="1"/>
  <c r="CK859" i="3"/>
  <c r="CP859" i="3" s="1"/>
  <c r="BU859" i="3"/>
  <c r="BV859" i="3"/>
  <c r="W859" i="3" l="1"/>
  <c r="AR860" i="3" s="1"/>
  <c r="X859" i="3"/>
  <c r="AS860" i="3" s="1"/>
  <c r="DO859" i="3"/>
  <c r="DP859" i="3"/>
  <c r="CQ859" i="3"/>
  <c r="CR859" i="3"/>
  <c r="AK860" i="3"/>
  <c r="M859" i="3" l="1"/>
  <c r="L859" i="3"/>
  <c r="I860" i="3" s="1"/>
  <c r="AO860" i="3"/>
  <c r="AQ859" i="3"/>
  <c r="AT859" i="3" s="1"/>
  <c r="K859" i="3"/>
  <c r="N859" i="3" s="1"/>
  <c r="AL860" i="3"/>
  <c r="DS860" i="3" s="1"/>
  <c r="AP860" i="3"/>
  <c r="AV860" i="3" s="1"/>
  <c r="AN859" i="3"/>
  <c r="J860" i="3"/>
  <c r="F860" i="3"/>
  <c r="E860" i="3"/>
  <c r="AU860" i="3"/>
  <c r="BX860" i="3"/>
  <c r="CT860" i="3"/>
  <c r="DR860" i="3"/>
  <c r="BY860" i="3" l="1"/>
  <c r="CU860" i="3"/>
  <c r="AM860" i="3"/>
  <c r="H859" i="3"/>
  <c r="BZ860" i="3"/>
  <c r="CB860" i="3" s="1"/>
  <c r="DT860" i="3"/>
  <c r="DQ860" i="3" s="1"/>
  <c r="CV860" i="3"/>
  <c r="CX860" i="3" s="1"/>
  <c r="BP860" i="3"/>
  <c r="CL860" i="3"/>
  <c r="DJ860" i="3"/>
  <c r="R860" i="3"/>
  <c r="O860" i="3"/>
  <c r="G860" i="3"/>
  <c r="CA860" i="3"/>
  <c r="BQ860" i="3"/>
  <c r="CM860" i="3"/>
  <c r="DK860" i="3"/>
  <c r="S860" i="3"/>
  <c r="CW860" i="3"/>
  <c r="DU860" i="3"/>
  <c r="P860" i="3"/>
  <c r="CD860" i="3" l="1"/>
  <c r="CY860" i="3"/>
  <c r="CC860" i="3"/>
  <c r="DV860" i="3"/>
  <c r="U860" i="3"/>
  <c r="CZ860" i="3"/>
  <c r="DM860" i="3"/>
  <c r="DL860" i="3"/>
  <c r="CO860" i="3"/>
  <c r="CN860" i="3"/>
  <c r="T860" i="3"/>
  <c r="Q860" i="3" s="1"/>
  <c r="BR860" i="3"/>
  <c r="BT860" i="3" s="1"/>
  <c r="BS860" i="3"/>
  <c r="DX860" i="3" l="1"/>
  <c r="DW860" i="3"/>
  <c r="V860" i="3"/>
  <c r="DI860" i="3"/>
  <c r="DN860" i="3" s="1"/>
  <c r="CK860" i="3"/>
  <c r="CP860" i="3" s="1"/>
  <c r="BU860" i="3"/>
  <c r="BV860" i="3"/>
  <c r="W860" i="3" l="1"/>
  <c r="AR861" i="3" s="1"/>
  <c r="X860" i="3"/>
  <c r="AP861" i="3" s="1"/>
  <c r="DP860" i="3"/>
  <c r="DO860" i="3"/>
  <c r="CR860" i="3"/>
  <c r="CQ860" i="3"/>
  <c r="M860" i="3" l="1"/>
  <c r="AS861" i="3"/>
  <c r="AQ860" i="3"/>
  <c r="AT860" i="3" s="1"/>
  <c r="L860" i="3"/>
  <c r="AK861" i="3"/>
  <c r="CT861" i="3" s="1"/>
  <c r="AO861" i="3"/>
  <c r="AM861" i="3" s="1"/>
  <c r="AN860" i="3"/>
  <c r="AL861" i="3"/>
  <c r="CU861" i="3" s="1"/>
  <c r="J861" i="3"/>
  <c r="F861" i="3"/>
  <c r="AV861" i="3"/>
  <c r="DR861" i="3" l="1"/>
  <c r="BX861" i="3"/>
  <c r="K860" i="3"/>
  <c r="I861" i="3"/>
  <c r="G861" i="3" s="1"/>
  <c r="AU861" i="3"/>
  <c r="E861" i="3"/>
  <c r="DJ861" i="3" s="1"/>
  <c r="N860" i="3"/>
  <c r="H860" i="3"/>
  <c r="BY861" i="3"/>
  <c r="DS861" i="3"/>
  <c r="DU861" i="3" s="1"/>
  <c r="P861" i="3"/>
  <c r="BQ861" i="3"/>
  <c r="DK861" i="3"/>
  <c r="CM861" i="3"/>
  <c r="S861" i="3"/>
  <c r="CV861" i="3"/>
  <c r="CX861" i="3" s="1"/>
  <c r="CW861" i="3"/>
  <c r="O861" i="3" l="1"/>
  <c r="BZ861" i="3"/>
  <c r="CB861" i="3" s="1"/>
  <c r="R861" i="3"/>
  <c r="DT861" i="3"/>
  <c r="DQ861" i="3" s="1"/>
  <c r="DV861" i="3" s="1"/>
  <c r="CL861" i="3"/>
  <c r="CO861" i="3" s="1"/>
  <c r="BP861" i="3"/>
  <c r="BS861" i="3" s="1"/>
  <c r="CA861" i="3"/>
  <c r="DL861" i="3"/>
  <c r="DM861" i="3"/>
  <c r="CY861" i="3"/>
  <c r="CZ861" i="3"/>
  <c r="T861" i="3"/>
  <c r="Q861" i="3" s="1"/>
  <c r="U861" i="3"/>
  <c r="CC861" i="3" l="1"/>
  <c r="CD861" i="3"/>
  <c r="CN861" i="3"/>
  <c r="CK861" i="3" s="1"/>
  <c r="CP861" i="3" s="1"/>
  <c r="BR861" i="3"/>
  <c r="BT861" i="3" s="1"/>
  <c r="BV861" i="3" s="1"/>
  <c r="DW861" i="3"/>
  <c r="DX861" i="3"/>
  <c r="V861" i="3"/>
  <c r="DI861" i="3"/>
  <c r="DN861" i="3" s="1"/>
  <c r="BU861" i="3" l="1"/>
  <c r="W861" i="3"/>
  <c r="AR862" i="3" s="1"/>
  <c r="X861" i="3"/>
  <c r="AL862" i="3" s="1"/>
  <c r="DO861" i="3"/>
  <c r="DP861" i="3"/>
  <c r="CQ861" i="3"/>
  <c r="CR861" i="3"/>
  <c r="L861" i="3" l="1"/>
  <c r="I862" i="3" s="1"/>
  <c r="AS862" i="3"/>
  <c r="AQ861" i="3"/>
  <c r="M861" i="3"/>
  <c r="F862" i="3" s="1"/>
  <c r="AK862" i="3"/>
  <c r="DR862" i="3" s="1"/>
  <c r="AO862" i="3"/>
  <c r="AT861" i="3"/>
  <c r="AN861" i="3"/>
  <c r="AP862" i="3"/>
  <c r="AV862" i="3" s="1"/>
  <c r="E862" i="3"/>
  <c r="CU862" i="3"/>
  <c r="DS862" i="3"/>
  <c r="BY862" i="3"/>
  <c r="K861" i="3" l="1"/>
  <c r="N861" i="3" s="1"/>
  <c r="J862" i="3"/>
  <c r="H861" i="3"/>
  <c r="BX862" i="3"/>
  <c r="CA862" i="3" s="1"/>
  <c r="CT862" i="3"/>
  <c r="CV862" i="3" s="1"/>
  <c r="CX862" i="3" s="1"/>
  <c r="AM862" i="3"/>
  <c r="AU862" i="3"/>
  <c r="DU862" i="3"/>
  <c r="DT862" i="3"/>
  <c r="DQ862" i="3" s="1"/>
  <c r="O862" i="3"/>
  <c r="G862" i="3"/>
  <c r="DJ862" i="3"/>
  <c r="BP862" i="3"/>
  <c r="CL862" i="3"/>
  <c r="R862" i="3"/>
  <c r="P862" i="3"/>
  <c r="BQ862" i="3"/>
  <c r="DK862" i="3"/>
  <c r="CM862" i="3"/>
  <c r="S862" i="3"/>
  <c r="BZ862" i="3" l="1"/>
  <c r="CW862" i="3"/>
  <c r="CY862" i="3" s="1"/>
  <c r="DV862" i="3"/>
  <c r="DM862" i="3"/>
  <c r="DL862" i="3"/>
  <c r="T862" i="3"/>
  <c r="Q862" i="3" s="1"/>
  <c r="U862" i="3"/>
  <c r="CN862" i="3"/>
  <c r="CO862" i="3"/>
  <c r="BS862" i="3"/>
  <c r="BR862" i="3"/>
  <c r="BT862" i="3" s="1"/>
  <c r="CB862" i="3" l="1"/>
  <c r="CD862" i="3" s="1"/>
  <c r="CC862" i="3"/>
  <c r="CZ862" i="3"/>
  <c r="DX862" i="3"/>
  <c r="DW862" i="3"/>
  <c r="V862" i="3"/>
  <c r="DI862" i="3"/>
  <c r="DN862" i="3" s="1"/>
  <c r="BU862" i="3"/>
  <c r="BV862" i="3"/>
  <c r="CK862" i="3"/>
  <c r="CP862" i="3" s="1"/>
  <c r="W862" i="3" l="1"/>
  <c r="AR863" i="3" s="1"/>
  <c r="X862" i="3"/>
  <c r="AS863" i="3" s="1"/>
  <c r="DO862" i="3"/>
  <c r="DP862" i="3"/>
  <c r="CR862" i="3"/>
  <c r="CQ862" i="3"/>
  <c r="L862" i="3" s="1"/>
  <c r="I863" i="3" s="1"/>
  <c r="AK863" i="3" l="1"/>
  <c r="AQ862" i="3"/>
  <c r="M862" i="3"/>
  <c r="K862" i="3" s="1"/>
  <c r="N862" i="3" s="1"/>
  <c r="AO863" i="3"/>
  <c r="AN862" i="3"/>
  <c r="AL863" i="3"/>
  <c r="CU863" i="3" s="1"/>
  <c r="AP863" i="3"/>
  <c r="AV863" i="3" s="1"/>
  <c r="AT862" i="3"/>
  <c r="CT863" i="3"/>
  <c r="DR863" i="3"/>
  <c r="BX863" i="3"/>
  <c r="H862" i="3"/>
  <c r="E863" i="3"/>
  <c r="J863" i="3"/>
  <c r="F863" i="3"/>
  <c r="AM863" i="3" l="1"/>
  <c r="AU863" i="3"/>
  <c r="DS863" i="3"/>
  <c r="DT863" i="3" s="1"/>
  <c r="DQ863" i="3" s="1"/>
  <c r="BY863" i="3"/>
  <c r="CA863" i="3" s="1"/>
  <c r="DU863" i="3"/>
  <c r="O863" i="3"/>
  <c r="G863" i="3"/>
  <c r="CL863" i="3"/>
  <c r="DJ863" i="3"/>
  <c r="BP863" i="3"/>
  <c r="R863" i="3"/>
  <c r="CV863" i="3"/>
  <c r="CX863" i="3" s="1"/>
  <c r="CW863" i="3"/>
  <c r="BQ863" i="3"/>
  <c r="DK863" i="3"/>
  <c r="CM863" i="3"/>
  <c r="S863" i="3"/>
  <c r="P863" i="3"/>
  <c r="BZ863" i="3" l="1"/>
  <c r="DV863" i="3"/>
  <c r="CO863" i="3"/>
  <c r="CN863" i="3"/>
  <c r="CY863" i="3"/>
  <c r="CZ863" i="3"/>
  <c r="U863" i="3"/>
  <c r="T863" i="3"/>
  <c r="Q863" i="3" s="1"/>
  <c r="BR863" i="3"/>
  <c r="BT863" i="3" s="1"/>
  <c r="BS863" i="3"/>
  <c r="DL863" i="3"/>
  <c r="DM863" i="3"/>
  <c r="CB863" i="3" l="1"/>
  <c r="CD863" i="3" s="1"/>
  <c r="CC863" i="3"/>
  <c r="DW863" i="3"/>
  <c r="DX863" i="3"/>
  <c r="V863" i="3"/>
  <c r="DI863" i="3"/>
  <c r="DN863" i="3" s="1"/>
  <c r="CK863" i="3"/>
  <c r="CP863" i="3" s="1"/>
  <c r="BV863" i="3"/>
  <c r="BU863" i="3"/>
  <c r="X863" i="3" l="1"/>
  <c r="AL864" i="3" s="1"/>
  <c r="W863" i="3"/>
  <c r="AQ863" i="3" s="1"/>
  <c r="DP863" i="3"/>
  <c r="DO863" i="3"/>
  <c r="CR863" i="3"/>
  <c r="CQ863" i="3"/>
  <c r="M863" i="3" l="1"/>
  <c r="AS864" i="3"/>
  <c r="AR864" i="3"/>
  <c r="AP864" i="3"/>
  <c r="AV864" i="3" s="1"/>
  <c r="L863" i="3"/>
  <c r="H863" i="3" s="1"/>
  <c r="AO864" i="3"/>
  <c r="AU864" i="3" s="1"/>
  <c r="AT863" i="3"/>
  <c r="AN863" i="3"/>
  <c r="AK864" i="3"/>
  <c r="CT864" i="3" s="1"/>
  <c r="DS864" i="3"/>
  <c r="CU864" i="3"/>
  <c r="BY864" i="3"/>
  <c r="F864" i="3"/>
  <c r="J864" i="3"/>
  <c r="E864" i="3" l="1"/>
  <c r="K863" i="3"/>
  <c r="N863" i="3" s="1"/>
  <c r="I864" i="3"/>
  <c r="O864" i="3" s="1"/>
  <c r="AM864" i="3"/>
  <c r="BX864" i="3"/>
  <c r="BZ864" i="3" s="1"/>
  <c r="CB864" i="3" s="1"/>
  <c r="DR864" i="3"/>
  <c r="DT864" i="3" s="1"/>
  <c r="DQ864" i="3" s="1"/>
  <c r="CV864" i="3"/>
  <c r="CX864" i="3" s="1"/>
  <c r="CW864" i="3"/>
  <c r="DJ864" i="3"/>
  <c r="CL864" i="3"/>
  <c r="BP864" i="3"/>
  <c r="R864" i="3"/>
  <c r="G864" i="3"/>
  <c r="P864" i="3"/>
  <c r="CM864" i="3"/>
  <c r="BQ864" i="3"/>
  <c r="DK864" i="3"/>
  <c r="S864" i="3"/>
  <c r="CA864" i="3" l="1"/>
  <c r="DU864" i="3"/>
  <c r="DV864" i="3"/>
  <c r="CN864" i="3"/>
  <c r="CO864" i="3"/>
  <c r="DM864" i="3"/>
  <c r="DL864" i="3"/>
  <c r="CD864" i="3"/>
  <c r="CC864" i="3"/>
  <c r="U864" i="3"/>
  <c r="T864" i="3"/>
  <c r="Q864" i="3" s="1"/>
  <c r="BS864" i="3"/>
  <c r="BR864" i="3"/>
  <c r="BT864" i="3" s="1"/>
  <c r="CY864" i="3"/>
  <c r="CZ864" i="3"/>
  <c r="DW864" i="3" l="1"/>
  <c r="DX864" i="3"/>
  <c r="V864" i="3"/>
  <c r="DI864" i="3"/>
  <c r="DN864" i="3" s="1"/>
  <c r="BV864" i="3"/>
  <c r="BU864" i="3"/>
  <c r="CK864" i="3"/>
  <c r="CP864" i="3" s="1"/>
  <c r="W864" i="3" l="1"/>
  <c r="AR865" i="3" s="1"/>
  <c r="X864" i="3"/>
  <c r="AL865" i="3" s="1"/>
  <c r="DO864" i="3"/>
  <c r="DP864" i="3"/>
  <c r="CQ864" i="3"/>
  <c r="L864" i="3" s="1"/>
  <c r="I865" i="3" s="1"/>
  <c r="CR864" i="3"/>
  <c r="M864" i="3" s="1"/>
  <c r="AS865" i="3" l="1"/>
  <c r="AQ864" i="3"/>
  <c r="K864" i="3"/>
  <c r="N864" i="3" s="1"/>
  <c r="AK865" i="3"/>
  <c r="DR865" i="3" s="1"/>
  <c r="AO865" i="3"/>
  <c r="AU865" i="3" s="1"/>
  <c r="AT864" i="3"/>
  <c r="AN864" i="3"/>
  <c r="AP865" i="3"/>
  <c r="AV865" i="3" s="1"/>
  <c r="F865" i="3"/>
  <c r="J865" i="3"/>
  <c r="P865" i="3" s="1"/>
  <c r="H864" i="3"/>
  <c r="E865" i="3"/>
  <c r="DS865" i="3"/>
  <c r="CU865" i="3"/>
  <c r="BY865" i="3"/>
  <c r="CT865" i="3" l="1"/>
  <c r="BX865" i="3"/>
  <c r="CA865" i="3" s="1"/>
  <c r="AM865" i="3"/>
  <c r="CW865" i="3"/>
  <c r="CV865" i="3"/>
  <c r="CX865" i="3" s="1"/>
  <c r="DT865" i="3"/>
  <c r="DQ865" i="3" s="1"/>
  <c r="DU865" i="3"/>
  <c r="O865" i="3"/>
  <c r="G865" i="3"/>
  <c r="CL865" i="3"/>
  <c r="DJ865" i="3"/>
  <c r="BP865" i="3"/>
  <c r="R865" i="3"/>
  <c r="DK865" i="3"/>
  <c r="CM865" i="3"/>
  <c r="BQ865" i="3"/>
  <c r="S865" i="3"/>
  <c r="BZ865" i="3" l="1"/>
  <c r="CB865" i="3" s="1"/>
  <c r="DV865" i="3"/>
  <c r="U865" i="3"/>
  <c r="T865" i="3"/>
  <c r="Q865" i="3" s="1"/>
  <c r="BS865" i="3"/>
  <c r="BR865" i="3"/>
  <c r="BT865" i="3" s="1"/>
  <c r="DL865" i="3"/>
  <c r="DM865" i="3"/>
  <c r="CN865" i="3"/>
  <c r="CO865" i="3"/>
  <c r="CZ865" i="3"/>
  <c r="CY865" i="3"/>
  <c r="CD865" i="3"/>
  <c r="CC865" i="3"/>
  <c r="DW865" i="3" l="1"/>
  <c r="DX865" i="3"/>
  <c r="V865" i="3"/>
  <c r="DI865" i="3"/>
  <c r="DN865" i="3" s="1"/>
  <c r="BU865" i="3"/>
  <c r="BV865" i="3"/>
  <c r="CK865" i="3"/>
  <c r="CP865" i="3" s="1"/>
  <c r="W865" i="3" l="1"/>
  <c r="AR866" i="3" s="1"/>
  <c r="X865" i="3"/>
  <c r="AP866" i="3" s="1"/>
  <c r="DP865" i="3"/>
  <c r="DO865" i="3"/>
  <c r="CQ865" i="3"/>
  <c r="CR865" i="3"/>
  <c r="M865" i="3" s="1"/>
  <c r="AK866" i="3"/>
  <c r="L865" i="3" l="1"/>
  <c r="I866" i="3" s="1"/>
  <c r="AS866" i="3"/>
  <c r="AO866" i="3"/>
  <c r="AM866" i="3" s="1"/>
  <c r="AQ865" i="3"/>
  <c r="K865" i="3"/>
  <c r="AT865" i="3"/>
  <c r="AN865" i="3"/>
  <c r="AL866" i="3"/>
  <c r="DS866" i="3" s="1"/>
  <c r="AV866" i="3"/>
  <c r="J866" i="3"/>
  <c r="P866" i="3" s="1"/>
  <c r="F866" i="3"/>
  <c r="BX866" i="3"/>
  <c r="CT866" i="3"/>
  <c r="DR866" i="3"/>
  <c r="H865" i="3"/>
  <c r="N865" i="3"/>
  <c r="E866" i="3"/>
  <c r="AU866" i="3" l="1"/>
  <c r="BY866" i="3"/>
  <c r="CA866" i="3" s="1"/>
  <c r="CU866" i="3"/>
  <c r="CW866" i="3" s="1"/>
  <c r="CL866" i="3"/>
  <c r="DJ866" i="3"/>
  <c r="BP866" i="3"/>
  <c r="R866" i="3"/>
  <c r="BQ866" i="3"/>
  <c r="DK866" i="3"/>
  <c r="CM866" i="3"/>
  <c r="S866" i="3"/>
  <c r="O866" i="3"/>
  <c r="G866" i="3"/>
  <c r="DU866" i="3"/>
  <c r="DT866" i="3"/>
  <c r="DQ866" i="3" s="1"/>
  <c r="BZ866" i="3" l="1"/>
  <c r="CB866" i="3" s="1"/>
  <c r="CV866" i="3"/>
  <c r="CX866" i="3" s="1"/>
  <c r="CY866" i="3" s="1"/>
  <c r="DV866" i="3"/>
  <c r="U866" i="3"/>
  <c r="T866" i="3"/>
  <c r="Q866" i="3" s="1"/>
  <c r="CZ866" i="3"/>
  <c r="CO866" i="3"/>
  <c r="CN866" i="3"/>
  <c r="BS866" i="3"/>
  <c r="BR866" i="3"/>
  <c r="BT866" i="3" s="1"/>
  <c r="DM866" i="3"/>
  <c r="DL866" i="3"/>
  <c r="CD866" i="3"/>
  <c r="CC866" i="3"/>
  <c r="DX866" i="3" l="1"/>
  <c r="DW866" i="3"/>
  <c r="V866" i="3"/>
  <c r="DI866" i="3"/>
  <c r="DN866" i="3" s="1"/>
  <c r="BU866" i="3"/>
  <c r="BV866" i="3"/>
  <c r="CK866" i="3"/>
  <c r="CP866" i="3" s="1"/>
  <c r="W866" i="3" l="1"/>
  <c r="AR867" i="3" s="1"/>
  <c r="X866" i="3"/>
  <c r="AL867" i="3" s="1"/>
  <c r="DO866" i="3"/>
  <c r="DP866" i="3"/>
  <c r="CR866" i="3"/>
  <c r="CQ866" i="3"/>
  <c r="AS867" i="3" l="1"/>
  <c r="AO867" i="3"/>
  <c r="AQ866" i="3"/>
  <c r="AK867" i="3"/>
  <c r="BX867" i="3" s="1"/>
  <c r="M866" i="3"/>
  <c r="J867" i="3" s="1"/>
  <c r="L866" i="3"/>
  <c r="AT866" i="3"/>
  <c r="AN866" i="3"/>
  <c r="AP867" i="3"/>
  <c r="AV867" i="3" s="1"/>
  <c r="BY867" i="3"/>
  <c r="CU867" i="3"/>
  <c r="DS867" i="3"/>
  <c r="AU867" i="3"/>
  <c r="F867" i="3"/>
  <c r="H866" i="3" l="1"/>
  <c r="CT867" i="3"/>
  <c r="DR867" i="3"/>
  <c r="DT867" i="3" s="1"/>
  <c r="DQ867" i="3" s="1"/>
  <c r="K866" i="3"/>
  <c r="N866" i="3" s="1"/>
  <c r="I867" i="3"/>
  <c r="O867" i="3" s="1"/>
  <c r="E867" i="3"/>
  <c r="CL867" i="3" s="1"/>
  <c r="AM867" i="3"/>
  <c r="CA867" i="3"/>
  <c r="BZ867" i="3"/>
  <c r="CB867" i="3" s="1"/>
  <c r="BQ867" i="3"/>
  <c r="CM867" i="3"/>
  <c r="DK867" i="3"/>
  <c r="S867" i="3"/>
  <c r="DU867" i="3"/>
  <c r="CW867" i="3"/>
  <c r="CV867" i="3"/>
  <c r="CX867" i="3" s="1"/>
  <c r="P867" i="3"/>
  <c r="DJ867" i="3" l="1"/>
  <c r="BP867" i="3"/>
  <c r="R867" i="3"/>
  <c r="U867" i="3" s="1"/>
  <c r="G867" i="3"/>
  <c r="DV867" i="3"/>
  <c r="T867" i="3"/>
  <c r="Q867" i="3" s="1"/>
  <c r="CN867" i="3"/>
  <c r="CO867" i="3"/>
  <c r="DM867" i="3"/>
  <c r="DL867" i="3"/>
  <c r="CY867" i="3"/>
  <c r="CZ867" i="3"/>
  <c r="BR867" i="3"/>
  <c r="BT867" i="3" s="1"/>
  <c r="BS867" i="3"/>
  <c r="CD867" i="3"/>
  <c r="CC867" i="3"/>
  <c r="DX867" i="3" l="1"/>
  <c r="DW867" i="3"/>
  <c r="V867" i="3"/>
  <c r="DI867" i="3"/>
  <c r="DN867" i="3" s="1"/>
  <c r="BV867" i="3"/>
  <c r="BU867" i="3"/>
  <c r="CK867" i="3"/>
  <c r="CP867" i="3" s="1"/>
  <c r="X867" i="3" l="1"/>
  <c r="AP868" i="3" s="1"/>
  <c r="W867" i="3"/>
  <c r="AQ867" i="3" s="1"/>
  <c r="DP867" i="3"/>
  <c r="DO867" i="3"/>
  <c r="CQ867" i="3"/>
  <c r="CR867" i="3"/>
  <c r="M867" i="3" s="1"/>
  <c r="AS868" i="3" l="1"/>
  <c r="AR868" i="3"/>
  <c r="L867" i="3"/>
  <c r="H867" i="3" s="1"/>
  <c r="AN867" i="3"/>
  <c r="AL868" i="3"/>
  <c r="BY868" i="3" s="1"/>
  <c r="AK868" i="3"/>
  <c r="DR868" i="3" s="1"/>
  <c r="AT867" i="3"/>
  <c r="AO868" i="3"/>
  <c r="AM868" i="3" s="1"/>
  <c r="AV868" i="3"/>
  <c r="F868" i="3"/>
  <c r="J868" i="3"/>
  <c r="E868" i="3" l="1"/>
  <c r="K867" i="3"/>
  <c r="N867" i="3" s="1"/>
  <c r="I868" i="3"/>
  <c r="CU868" i="3"/>
  <c r="CT868" i="3"/>
  <c r="CW868" i="3" s="1"/>
  <c r="BX868" i="3"/>
  <c r="CA868" i="3" s="1"/>
  <c r="DS868" i="3"/>
  <c r="DU868" i="3" s="1"/>
  <c r="AU868" i="3"/>
  <c r="BP868" i="3"/>
  <c r="DJ868" i="3"/>
  <c r="CL868" i="3"/>
  <c r="R868" i="3"/>
  <c r="P868" i="3"/>
  <c r="O868" i="3"/>
  <c r="G868" i="3"/>
  <c r="BQ868" i="3"/>
  <c r="DK868" i="3"/>
  <c r="CM868" i="3"/>
  <c r="S868" i="3"/>
  <c r="BZ868" i="3" l="1"/>
  <c r="CB868" i="3" s="1"/>
  <c r="DT868" i="3"/>
  <c r="DQ868" i="3" s="1"/>
  <c r="DV868" i="3" s="1"/>
  <c r="CV868" i="3"/>
  <c r="CX868" i="3" s="1"/>
  <c r="CY868" i="3" s="1"/>
  <c r="BR868" i="3"/>
  <c r="BT868" i="3" s="1"/>
  <c r="DL868" i="3"/>
  <c r="DI868" i="3" s="1"/>
  <c r="DN868" i="3" s="1"/>
  <c r="CC868" i="3"/>
  <c r="CN868" i="3"/>
  <c r="CK868" i="3" s="1"/>
  <c r="CP868" i="3" s="1"/>
  <c r="U868" i="3"/>
  <c r="T868" i="3"/>
  <c r="Q868" i="3" s="1"/>
  <c r="DM868" i="3"/>
  <c r="BS868" i="3"/>
  <c r="CO868" i="3"/>
  <c r="CD868" i="3"/>
  <c r="BV868" i="3" l="1"/>
  <c r="CZ868" i="3"/>
  <c r="DX868" i="3"/>
  <c r="DW868" i="3"/>
  <c r="V868" i="3"/>
  <c r="DO868" i="3"/>
  <c r="CQ868" i="3"/>
  <c r="CR868" i="3"/>
  <c r="BU868" i="3"/>
  <c r="DP868" i="3"/>
  <c r="M868" i="3" l="1"/>
  <c r="L868" i="3"/>
  <c r="W868" i="3"/>
  <c r="AR869" i="3" s="1"/>
  <c r="X868" i="3"/>
  <c r="AL869" i="3" s="1"/>
  <c r="AS869" i="3" l="1"/>
  <c r="AK869" i="3"/>
  <c r="DR869" i="3" s="1"/>
  <c r="AQ868" i="3"/>
  <c r="AT868" i="3" s="1"/>
  <c r="K868" i="3"/>
  <c r="N868" i="3" s="1"/>
  <c r="I869" i="3"/>
  <c r="AO869" i="3"/>
  <c r="AU869" i="3" s="1"/>
  <c r="AN868" i="3"/>
  <c r="AP869" i="3"/>
  <c r="AV869" i="3" s="1"/>
  <c r="H868" i="3"/>
  <c r="E869" i="3"/>
  <c r="DS869" i="3"/>
  <c r="CU869" i="3"/>
  <c r="BY869" i="3"/>
  <c r="J869" i="3"/>
  <c r="F869" i="3"/>
  <c r="CT869" i="3" l="1"/>
  <c r="BX869" i="3"/>
  <c r="AM869" i="3"/>
  <c r="DT869" i="3"/>
  <c r="DQ869" i="3" s="1"/>
  <c r="CV869" i="3"/>
  <c r="CX869" i="3" s="1"/>
  <c r="BZ869" i="3"/>
  <c r="CB869" i="3" s="1"/>
  <c r="P869" i="3"/>
  <c r="DU869" i="3"/>
  <c r="BP869" i="3"/>
  <c r="CL869" i="3"/>
  <c r="DJ869" i="3"/>
  <c r="R869" i="3"/>
  <c r="O869" i="3"/>
  <c r="G869" i="3"/>
  <c r="CW869" i="3"/>
  <c r="CM869" i="3"/>
  <c r="DK869" i="3"/>
  <c r="BQ869" i="3"/>
  <c r="S869" i="3"/>
  <c r="CA869" i="3"/>
  <c r="U869" i="3" l="1"/>
  <c r="DV869" i="3"/>
  <c r="CZ869" i="3"/>
  <c r="CD869" i="3"/>
  <c r="CY869" i="3"/>
  <c r="DM869" i="3"/>
  <c r="DL869" i="3"/>
  <c r="CO869" i="3"/>
  <c r="CN869" i="3"/>
  <c r="BR869" i="3"/>
  <c r="BT869" i="3" s="1"/>
  <c r="BS869" i="3"/>
  <c r="T869" i="3"/>
  <c r="Q869" i="3" s="1"/>
  <c r="CC869" i="3"/>
  <c r="DX869" i="3" l="1"/>
  <c r="DW869" i="3"/>
  <c r="V869" i="3"/>
  <c r="DI869" i="3"/>
  <c r="DN869" i="3" s="1"/>
  <c r="CK869" i="3"/>
  <c r="CP869" i="3" s="1"/>
  <c r="BV869" i="3"/>
  <c r="BU869" i="3"/>
  <c r="X869" i="3" l="1"/>
  <c r="AP870" i="3" s="1"/>
  <c r="W869" i="3"/>
  <c r="AQ869" i="3" s="1"/>
  <c r="DO869" i="3"/>
  <c r="DP869" i="3"/>
  <c r="CR869" i="3"/>
  <c r="CQ869" i="3"/>
  <c r="AL870" i="3"/>
  <c r="M869" i="3" l="1"/>
  <c r="J870" i="3" s="1"/>
  <c r="AS870" i="3"/>
  <c r="AR870" i="3"/>
  <c r="L869" i="3"/>
  <c r="AN869" i="3"/>
  <c r="AK870" i="3"/>
  <c r="BX870" i="3" s="1"/>
  <c r="AO870" i="3"/>
  <c r="AM870" i="3" s="1"/>
  <c r="AT869" i="3"/>
  <c r="F870" i="3"/>
  <c r="AV870" i="3"/>
  <c r="BY870" i="3"/>
  <c r="CU870" i="3"/>
  <c r="DS870" i="3"/>
  <c r="H869" i="3" l="1"/>
  <c r="E870" i="3"/>
  <c r="BP870" i="3" s="1"/>
  <c r="K869" i="3"/>
  <c r="N869" i="3" s="1"/>
  <c r="I870" i="3"/>
  <c r="O870" i="3" s="1"/>
  <c r="AU870" i="3"/>
  <c r="CT870" i="3"/>
  <c r="CW870" i="3" s="1"/>
  <c r="G870" i="3"/>
  <c r="DR870" i="3"/>
  <c r="DT870" i="3" s="1"/>
  <c r="DQ870" i="3" s="1"/>
  <c r="BZ870" i="3"/>
  <c r="CB870" i="3" s="1"/>
  <c r="CA870" i="3"/>
  <c r="P870" i="3"/>
  <c r="BQ870" i="3"/>
  <c r="CM870" i="3"/>
  <c r="DK870" i="3"/>
  <c r="S870" i="3"/>
  <c r="DJ870" i="3"/>
  <c r="CL870" i="3" l="1"/>
  <c r="R870" i="3"/>
  <c r="CV870" i="3"/>
  <c r="CX870" i="3" s="1"/>
  <c r="CZ870" i="3" s="1"/>
  <c r="DU870" i="3"/>
  <c r="DV870" i="3"/>
  <c r="T870" i="3"/>
  <c r="Q870" i="3" s="1"/>
  <c r="U870" i="3"/>
  <c r="CO870" i="3"/>
  <c r="CN870" i="3"/>
  <c r="DM870" i="3"/>
  <c r="DL870" i="3"/>
  <c r="CD870" i="3"/>
  <c r="CC870" i="3"/>
  <c r="BS870" i="3"/>
  <c r="BR870" i="3"/>
  <c r="BT870" i="3" s="1"/>
  <c r="CY870" i="3" l="1"/>
  <c r="DW870" i="3"/>
  <c r="DX870" i="3"/>
  <c r="V870" i="3"/>
  <c r="DI870" i="3"/>
  <c r="DN870" i="3" s="1"/>
  <c r="CK870" i="3"/>
  <c r="CP870" i="3" s="1"/>
  <c r="BV870" i="3"/>
  <c r="BU870" i="3"/>
  <c r="X870" i="3" l="1"/>
  <c r="AL871" i="3" s="1"/>
  <c r="W870" i="3"/>
  <c r="AQ870" i="3" s="1"/>
  <c r="DO870" i="3"/>
  <c r="DP870" i="3"/>
  <c r="AP871" i="3"/>
  <c r="CQ870" i="3"/>
  <c r="CR870" i="3"/>
  <c r="AS871" i="3" l="1"/>
  <c r="AR871" i="3"/>
  <c r="M870" i="3"/>
  <c r="F871" i="3" s="1"/>
  <c r="L870" i="3"/>
  <c r="AT870" i="3"/>
  <c r="AO871" i="3"/>
  <c r="AM871" i="3" s="1"/>
  <c r="AK871" i="3"/>
  <c r="BX871" i="3" s="1"/>
  <c r="AN870" i="3"/>
  <c r="AV871" i="3"/>
  <c r="BY871" i="3"/>
  <c r="DS871" i="3"/>
  <c r="CU871" i="3"/>
  <c r="J871" i="3" l="1"/>
  <c r="K870" i="3"/>
  <c r="N870" i="3" s="1"/>
  <c r="I871" i="3"/>
  <c r="O871" i="3" s="1"/>
  <c r="AU871" i="3"/>
  <c r="E871" i="3"/>
  <c r="DJ871" i="3" s="1"/>
  <c r="H870" i="3"/>
  <c r="DR871" i="3"/>
  <c r="DT871" i="3" s="1"/>
  <c r="DQ871" i="3" s="1"/>
  <c r="CT871" i="3"/>
  <c r="CW871" i="3" s="1"/>
  <c r="CA871" i="3"/>
  <c r="BZ871" i="3"/>
  <c r="CB871" i="3" s="1"/>
  <c r="P871" i="3"/>
  <c r="DK871" i="3"/>
  <c r="CM871" i="3"/>
  <c r="BQ871" i="3"/>
  <c r="S871" i="3"/>
  <c r="G871" i="3" l="1"/>
  <c r="CV871" i="3"/>
  <c r="CX871" i="3" s="1"/>
  <c r="CY871" i="3" s="1"/>
  <c r="CL871" i="3"/>
  <c r="CN871" i="3" s="1"/>
  <c r="R871" i="3"/>
  <c r="T871" i="3" s="1"/>
  <c r="Q871" i="3" s="1"/>
  <c r="BP871" i="3"/>
  <c r="BR871" i="3" s="1"/>
  <c r="BT871" i="3" s="1"/>
  <c r="DU871" i="3"/>
  <c r="DV871" i="3"/>
  <c r="CO871" i="3"/>
  <c r="DM871" i="3"/>
  <c r="DL871" i="3"/>
  <c r="CD871" i="3"/>
  <c r="CC871" i="3"/>
  <c r="BS871" i="3" l="1"/>
  <c r="CZ871" i="3"/>
  <c r="U871" i="3"/>
  <c r="DW871" i="3"/>
  <c r="DX871" i="3"/>
  <c r="V871" i="3"/>
  <c r="DI871" i="3"/>
  <c r="DN871" i="3" s="1"/>
  <c r="CK871" i="3"/>
  <c r="CP871" i="3" s="1"/>
  <c r="BV871" i="3"/>
  <c r="BU871" i="3"/>
  <c r="W871" i="3" l="1"/>
  <c r="AR872" i="3" s="1"/>
  <c r="X871" i="3"/>
  <c r="AL872" i="3" s="1"/>
  <c r="DP871" i="3"/>
  <c r="DO871" i="3"/>
  <c r="AO872" i="3"/>
  <c r="AK872" i="3"/>
  <c r="CQ871" i="3"/>
  <c r="CR871" i="3"/>
  <c r="M871" i="3" s="1"/>
  <c r="AS872" i="3" l="1"/>
  <c r="AQ871" i="3"/>
  <c r="L871" i="3"/>
  <c r="E872" i="3" s="1"/>
  <c r="AT871" i="3"/>
  <c r="AP872" i="3"/>
  <c r="AM872" i="3" s="1"/>
  <c r="AN871" i="3"/>
  <c r="F872" i="3"/>
  <c r="J872" i="3"/>
  <c r="BX872" i="3"/>
  <c r="CT872" i="3"/>
  <c r="DR872" i="3"/>
  <c r="DS872" i="3"/>
  <c r="CU872" i="3"/>
  <c r="BY872" i="3"/>
  <c r="AU872" i="3"/>
  <c r="K871" i="3" l="1"/>
  <c r="N871" i="3" s="1"/>
  <c r="I872" i="3"/>
  <c r="H871" i="3"/>
  <c r="AV872" i="3"/>
  <c r="CW872" i="3"/>
  <c r="CV872" i="3"/>
  <c r="CX872" i="3" s="1"/>
  <c r="O872" i="3"/>
  <c r="G872" i="3"/>
  <c r="BZ872" i="3"/>
  <c r="CB872" i="3" s="1"/>
  <c r="CA872" i="3"/>
  <c r="CL872" i="3"/>
  <c r="BP872" i="3"/>
  <c r="DJ872" i="3"/>
  <c r="R872" i="3"/>
  <c r="P872" i="3"/>
  <c r="DU872" i="3"/>
  <c r="DT872" i="3"/>
  <c r="DQ872" i="3" s="1"/>
  <c r="CM872" i="3"/>
  <c r="BQ872" i="3"/>
  <c r="DK872" i="3"/>
  <c r="S872" i="3"/>
  <c r="DV872" i="3" l="1"/>
  <c r="CC872" i="3"/>
  <c r="CD872" i="3"/>
  <c r="T872" i="3"/>
  <c r="Q872" i="3" s="1"/>
  <c r="U872" i="3"/>
  <c r="DM872" i="3"/>
  <c r="DL872" i="3"/>
  <c r="CZ872" i="3"/>
  <c r="CY872" i="3"/>
  <c r="CO872" i="3"/>
  <c r="CN872" i="3"/>
  <c r="BS872" i="3"/>
  <c r="BR872" i="3"/>
  <c r="BT872" i="3" s="1"/>
  <c r="DW872" i="3" l="1"/>
  <c r="DX872" i="3"/>
  <c r="V872" i="3"/>
  <c r="DI872" i="3"/>
  <c r="DN872" i="3" s="1"/>
  <c r="BU872" i="3"/>
  <c r="BV872" i="3"/>
  <c r="CK872" i="3"/>
  <c r="CP872" i="3" s="1"/>
  <c r="X872" i="3" l="1"/>
  <c r="AP873" i="3" s="1"/>
  <c r="W872" i="3"/>
  <c r="AQ872" i="3" s="1"/>
  <c r="DO872" i="3"/>
  <c r="DP872" i="3"/>
  <c r="CQ872" i="3"/>
  <c r="CR872" i="3"/>
  <c r="M872" i="3" s="1"/>
  <c r="AL873" i="3"/>
  <c r="AS873" i="3" l="1"/>
  <c r="AR873" i="3"/>
  <c r="L872" i="3"/>
  <c r="E873" i="3" s="1"/>
  <c r="AN872" i="3"/>
  <c r="AK873" i="3"/>
  <c r="BX873" i="3" s="1"/>
  <c r="AT872" i="3"/>
  <c r="AO873" i="3"/>
  <c r="AM873" i="3" s="1"/>
  <c r="F873" i="3"/>
  <c r="J873" i="3"/>
  <c r="DS873" i="3"/>
  <c r="BY873" i="3"/>
  <c r="CU873" i="3"/>
  <c r="AV873" i="3"/>
  <c r="H872" i="3"/>
  <c r="DR873" i="3" l="1"/>
  <c r="CT873" i="3"/>
  <c r="K872" i="3"/>
  <c r="N872" i="3" s="1"/>
  <c r="I873" i="3"/>
  <c r="O873" i="3" s="1"/>
  <c r="AU873" i="3"/>
  <c r="CV873" i="3"/>
  <c r="CX873" i="3" s="1"/>
  <c r="BZ873" i="3"/>
  <c r="CB873" i="3" s="1"/>
  <c r="DU873" i="3"/>
  <c r="CA873" i="3"/>
  <c r="DT873" i="3"/>
  <c r="DQ873" i="3" s="1"/>
  <c r="P873" i="3"/>
  <c r="CW873" i="3"/>
  <c r="CL873" i="3"/>
  <c r="BP873" i="3"/>
  <c r="DJ873" i="3"/>
  <c r="R873" i="3"/>
  <c r="BQ873" i="3"/>
  <c r="CM873" i="3"/>
  <c r="DK873" i="3"/>
  <c r="S873" i="3"/>
  <c r="G873" i="3" l="1"/>
  <c r="CY873" i="3"/>
  <c r="CD873" i="3"/>
  <c r="DV873" i="3"/>
  <c r="DX873" i="3" s="1"/>
  <c r="T873" i="3"/>
  <c r="Q873" i="3" s="1"/>
  <c r="DL873" i="3"/>
  <c r="DM873" i="3"/>
  <c r="BS873" i="3"/>
  <c r="BR873" i="3"/>
  <c r="BT873" i="3" s="1"/>
  <c r="U873" i="3"/>
  <c r="CC873" i="3"/>
  <c r="CN873" i="3"/>
  <c r="CO873" i="3"/>
  <c r="CZ873" i="3"/>
  <c r="V873" i="3" l="1"/>
  <c r="DW873" i="3"/>
  <c r="DI873" i="3"/>
  <c r="DN873" i="3" s="1"/>
  <c r="BU873" i="3"/>
  <c r="BV873" i="3"/>
  <c r="CK873" i="3"/>
  <c r="CP873" i="3" s="1"/>
  <c r="X873" i="3" l="1"/>
  <c r="W873" i="3"/>
  <c r="AQ873" i="3" s="1"/>
  <c r="DP873" i="3"/>
  <c r="DO873" i="3"/>
  <c r="CR873" i="3"/>
  <c r="M873" i="3" s="1"/>
  <c r="CQ873" i="3"/>
  <c r="AL874" i="3" l="1"/>
  <c r="CU874" i="3" s="1"/>
  <c r="AS874" i="3"/>
  <c r="AR874" i="3"/>
  <c r="L873" i="3"/>
  <c r="I874" i="3" s="1"/>
  <c r="AO874" i="3"/>
  <c r="AU874" i="3" s="1"/>
  <c r="AP874" i="3"/>
  <c r="AV874" i="3" s="1"/>
  <c r="AT873" i="3"/>
  <c r="AN873" i="3"/>
  <c r="AK874" i="3"/>
  <c r="BY874" i="3"/>
  <c r="J874" i="3"/>
  <c r="F874" i="3"/>
  <c r="DS874" i="3" l="1"/>
  <c r="E874" i="3"/>
  <c r="R874" i="3" s="1"/>
  <c r="H873" i="3"/>
  <c r="K873" i="3"/>
  <c r="N873" i="3" s="1"/>
  <c r="AM874" i="3"/>
  <c r="BX874" i="3"/>
  <c r="BZ874" i="3" s="1"/>
  <c r="CB874" i="3" s="1"/>
  <c r="CT874" i="3"/>
  <c r="CW874" i="3" s="1"/>
  <c r="DR874" i="3"/>
  <c r="P874" i="3"/>
  <c r="BQ874" i="3"/>
  <c r="CM874" i="3"/>
  <c r="DK874" i="3"/>
  <c r="S874" i="3"/>
  <c r="O874" i="3"/>
  <c r="G874" i="3"/>
  <c r="BP874" i="3" l="1"/>
  <c r="CL874" i="3"/>
  <c r="CO874" i="3" s="1"/>
  <c r="DJ874" i="3"/>
  <c r="DM874" i="3" s="1"/>
  <c r="CA874" i="3"/>
  <c r="CC874" i="3" s="1"/>
  <c r="CV874" i="3"/>
  <c r="CX874" i="3" s="1"/>
  <c r="CZ874" i="3" s="1"/>
  <c r="DT874" i="3"/>
  <c r="DQ874" i="3" s="1"/>
  <c r="DU874" i="3"/>
  <c r="BS874" i="3"/>
  <c r="BR874" i="3"/>
  <c r="BT874" i="3" s="1"/>
  <c r="U874" i="3"/>
  <c r="T874" i="3"/>
  <c r="Q874" i="3" s="1"/>
  <c r="DL874" i="3"/>
  <c r="CN874" i="3"/>
  <c r="CD874" i="3" l="1"/>
  <c r="CY874" i="3"/>
  <c r="DV874" i="3"/>
  <c r="V874" i="3"/>
  <c r="DI874" i="3"/>
  <c r="DN874" i="3" s="1"/>
  <c r="CK874" i="3"/>
  <c r="CP874" i="3" s="1"/>
  <c r="BV874" i="3"/>
  <c r="BU874" i="3"/>
  <c r="DW874" i="3" l="1"/>
  <c r="DX874" i="3"/>
  <c r="W874" i="3"/>
  <c r="X874" i="3"/>
  <c r="DP874" i="3"/>
  <c r="DO874" i="3"/>
  <c r="CR874" i="3"/>
  <c r="CQ874" i="3"/>
  <c r="M874" i="3" l="1"/>
  <c r="AS875" i="3"/>
  <c r="AR875" i="3"/>
  <c r="L874" i="3"/>
  <c r="H874" i="3" s="1"/>
  <c r="AL875" i="3"/>
  <c r="DS875" i="3" s="1"/>
  <c r="AO875" i="3"/>
  <c r="AK875" i="3"/>
  <c r="BX875" i="3" s="1"/>
  <c r="F875" i="3"/>
  <c r="J875" i="3"/>
  <c r="E875" i="3" l="1"/>
  <c r="AP875" i="3"/>
  <c r="AV875" i="3" s="1"/>
  <c r="AN874" i="3"/>
  <c r="AQ874" i="3"/>
  <c r="AT874" i="3" s="1"/>
  <c r="K874" i="3"/>
  <c r="N874" i="3" s="1"/>
  <c r="I875" i="3"/>
  <c r="O875" i="3" s="1"/>
  <c r="CU875" i="3"/>
  <c r="BY875" i="3"/>
  <c r="CA875" i="3" s="1"/>
  <c r="CT875" i="3"/>
  <c r="AU875" i="3"/>
  <c r="DR875" i="3"/>
  <c r="DU875" i="3" s="1"/>
  <c r="BP875" i="3"/>
  <c r="CL875" i="3"/>
  <c r="DJ875" i="3"/>
  <c r="R875" i="3"/>
  <c r="P875" i="3"/>
  <c r="DK875" i="3"/>
  <c r="CM875" i="3"/>
  <c r="BQ875" i="3"/>
  <c r="S875" i="3"/>
  <c r="G875" i="3" l="1"/>
  <c r="AM875" i="3"/>
  <c r="BZ875" i="3"/>
  <c r="CV875" i="3"/>
  <c r="CW875" i="3"/>
  <c r="DT875" i="3"/>
  <c r="DQ875" i="3" s="1"/>
  <c r="DV875" i="3" s="1"/>
  <c r="CX875" i="3"/>
  <c r="U875" i="3"/>
  <c r="T875" i="3"/>
  <c r="Q875" i="3" s="1"/>
  <c r="DL875" i="3"/>
  <c r="DM875" i="3"/>
  <c r="CN875" i="3"/>
  <c r="CO875" i="3"/>
  <c r="BR875" i="3"/>
  <c r="BT875" i="3" s="1"/>
  <c r="BS875" i="3"/>
  <c r="CB875" i="3" l="1"/>
  <c r="CC875" i="3" s="1"/>
  <c r="CZ875" i="3"/>
  <c r="CY875" i="3"/>
  <c r="DX875" i="3"/>
  <c r="DW875" i="3"/>
  <c r="V875" i="3"/>
  <c r="DI875" i="3"/>
  <c r="DN875" i="3" s="1"/>
  <c r="CK875" i="3"/>
  <c r="CP875" i="3" s="1"/>
  <c r="BV875" i="3"/>
  <c r="BU875" i="3"/>
  <c r="CD875" i="3" l="1"/>
  <c r="W875" i="3"/>
  <c r="X875" i="3"/>
  <c r="AL876" i="3" s="1"/>
  <c r="DO875" i="3"/>
  <c r="DP875" i="3"/>
  <c r="CQ875" i="3"/>
  <c r="CR875" i="3"/>
  <c r="AK876" i="3"/>
  <c r="M875" i="3" l="1"/>
  <c r="AS876" i="3"/>
  <c r="AQ875" i="3"/>
  <c r="AR876" i="3"/>
  <c r="L875" i="3"/>
  <c r="E876" i="3" s="1"/>
  <c r="AO876" i="3"/>
  <c r="AU876" i="3" s="1"/>
  <c r="AP876" i="3"/>
  <c r="AV876" i="3" s="1"/>
  <c r="AT875" i="3"/>
  <c r="AN875" i="3"/>
  <c r="DS876" i="3"/>
  <c r="BY876" i="3"/>
  <c r="CU876" i="3"/>
  <c r="F876" i="3"/>
  <c r="J876" i="3"/>
  <c r="BX876" i="3"/>
  <c r="DR876" i="3"/>
  <c r="CT876" i="3"/>
  <c r="BZ876" i="3" l="1"/>
  <c r="CB876" i="3" s="1"/>
  <c r="K875" i="3"/>
  <c r="N875" i="3" s="1"/>
  <c r="I876" i="3"/>
  <c r="AM876" i="3"/>
  <c r="H875" i="3"/>
  <c r="P876" i="3"/>
  <c r="CA876" i="3"/>
  <c r="BP876" i="3"/>
  <c r="CL876" i="3"/>
  <c r="DJ876" i="3"/>
  <c r="R876" i="3"/>
  <c r="O876" i="3"/>
  <c r="G876" i="3"/>
  <c r="CM876" i="3"/>
  <c r="DK876" i="3"/>
  <c r="BQ876" i="3"/>
  <c r="S876" i="3"/>
  <c r="CV876" i="3"/>
  <c r="CX876" i="3" s="1"/>
  <c r="CW876" i="3"/>
  <c r="DU876" i="3"/>
  <c r="DT876" i="3"/>
  <c r="DQ876" i="3" s="1"/>
  <c r="CC876" i="3" l="1"/>
  <c r="DV876" i="3"/>
  <c r="BR876" i="3"/>
  <c r="BT876" i="3" s="1"/>
  <c r="CN876" i="3"/>
  <c r="CK876" i="3" s="1"/>
  <c r="CD876" i="3"/>
  <c r="DM876" i="3"/>
  <c r="T876" i="3"/>
  <c r="Q876" i="3" s="1"/>
  <c r="U876" i="3"/>
  <c r="DL876" i="3"/>
  <c r="CO876" i="3"/>
  <c r="BS876" i="3"/>
  <c r="CZ876" i="3"/>
  <c r="CY876" i="3"/>
  <c r="BU876" i="3" l="1"/>
  <c r="DX876" i="3"/>
  <c r="DW876" i="3"/>
  <c r="V876" i="3"/>
  <c r="DI876" i="3"/>
  <c r="DN876" i="3" s="1"/>
  <c r="CP876" i="3"/>
  <c r="CR876" i="3" s="1"/>
  <c r="BV876" i="3"/>
  <c r="W876" i="3" l="1"/>
  <c r="AR877" i="3" s="1"/>
  <c r="X876" i="3"/>
  <c r="AS877" i="3" s="1"/>
  <c r="DO876" i="3"/>
  <c r="DP876" i="3"/>
  <c r="CQ876" i="3"/>
  <c r="L876" i="3" l="1"/>
  <c r="I877" i="3" s="1"/>
  <c r="AK877" i="3"/>
  <c r="CT877" i="3" s="1"/>
  <c r="AQ876" i="3"/>
  <c r="M876" i="3"/>
  <c r="K876" i="3" s="1"/>
  <c r="N876" i="3" s="1"/>
  <c r="AO877" i="3"/>
  <c r="AU877" i="3" s="1"/>
  <c r="AT876" i="3"/>
  <c r="E877" i="3"/>
  <c r="BP877" i="3" s="1"/>
  <c r="AL877" i="3"/>
  <c r="BY877" i="3" s="1"/>
  <c r="AP877" i="3"/>
  <c r="AN876" i="3"/>
  <c r="BX877" i="3"/>
  <c r="DR877" i="3"/>
  <c r="F877" i="3" l="1"/>
  <c r="CM877" i="3" s="1"/>
  <c r="H876" i="3"/>
  <c r="J877" i="3"/>
  <c r="P877" i="3" s="1"/>
  <c r="AM877" i="3"/>
  <c r="CU877" i="3"/>
  <c r="CV877" i="3" s="1"/>
  <c r="CX877" i="3" s="1"/>
  <c r="DS877" i="3"/>
  <c r="DT877" i="3" s="1"/>
  <c r="DQ877" i="3" s="1"/>
  <c r="DK877" i="3"/>
  <c r="DJ877" i="3"/>
  <c r="DL877" i="3" s="1"/>
  <c r="BQ877" i="3"/>
  <c r="BR877" i="3" s="1"/>
  <c r="BT877" i="3" s="1"/>
  <c r="S877" i="3"/>
  <c r="AV877" i="3"/>
  <c r="CL877" i="3"/>
  <c r="CO877" i="3" s="1"/>
  <c r="R877" i="3"/>
  <c r="O877" i="3"/>
  <c r="BZ877" i="3"/>
  <c r="CB877" i="3" s="1"/>
  <c r="CA877" i="3"/>
  <c r="DU877" i="3" l="1"/>
  <c r="CW877" i="3"/>
  <c r="CY877" i="3" s="1"/>
  <c r="G877" i="3"/>
  <c r="BS877" i="3"/>
  <c r="BU877" i="3" s="1"/>
  <c r="U877" i="3"/>
  <c r="DM877" i="3"/>
  <c r="T877" i="3"/>
  <c r="Q877" i="3" s="1"/>
  <c r="CN877" i="3"/>
  <c r="CK877" i="3" s="1"/>
  <c r="CP877" i="3" s="1"/>
  <c r="DV877" i="3"/>
  <c r="DI877" i="3"/>
  <c r="DN877" i="3" s="1"/>
  <c r="CD877" i="3"/>
  <c r="CC877" i="3"/>
  <c r="V877" i="3" l="1"/>
  <c r="CZ877" i="3"/>
  <c r="BV877" i="3"/>
  <c r="DX877" i="3"/>
  <c r="DW877" i="3"/>
  <c r="DP877" i="3"/>
  <c r="DO877" i="3"/>
  <c r="CQ877" i="3"/>
  <c r="CR877" i="3"/>
  <c r="X877" i="3" l="1"/>
  <c r="AS878" i="3" s="1"/>
  <c r="W877" i="3"/>
  <c r="AR878" i="3" s="1"/>
  <c r="M877" i="3"/>
  <c r="F878" i="3" s="1"/>
  <c r="L877" i="3"/>
  <c r="E878" i="3" s="1"/>
  <c r="AL878" i="3"/>
  <c r="AQ877" i="3"/>
  <c r="J878" i="3" l="1"/>
  <c r="P878" i="3" s="1"/>
  <c r="K877" i="3"/>
  <c r="N877" i="3" s="1"/>
  <c r="I878" i="3"/>
  <c r="O878" i="3" s="1"/>
  <c r="H877" i="3"/>
  <c r="AK878" i="3"/>
  <c r="BX878" i="3" s="1"/>
  <c r="AO878" i="3"/>
  <c r="AU878" i="3" s="1"/>
  <c r="AP878" i="3"/>
  <c r="AT877" i="3"/>
  <c r="AN877" i="3"/>
  <c r="CL878" i="3"/>
  <c r="DJ878" i="3"/>
  <c r="BP878" i="3"/>
  <c r="DS878" i="3"/>
  <c r="BY878" i="3"/>
  <c r="CU878" i="3"/>
  <c r="CM878" i="3"/>
  <c r="BQ878" i="3"/>
  <c r="DK878" i="3"/>
  <c r="S878" i="3"/>
  <c r="G878" i="3" l="1"/>
  <c r="DR878" i="3"/>
  <c r="DU878" i="3" s="1"/>
  <c r="CT878" i="3"/>
  <c r="CV878" i="3" s="1"/>
  <c r="CX878" i="3" s="1"/>
  <c r="CA878" i="3"/>
  <c r="AM878" i="3"/>
  <c r="DT878" i="3"/>
  <c r="DQ878" i="3" s="1"/>
  <c r="DV878" i="3" s="1"/>
  <c r="R878" i="3"/>
  <c r="U878" i="3" s="1"/>
  <c r="AV878" i="3"/>
  <c r="BZ878" i="3"/>
  <c r="CB878" i="3" s="1"/>
  <c r="BR878" i="3"/>
  <c r="BT878" i="3" s="1"/>
  <c r="BS878" i="3"/>
  <c r="DL878" i="3"/>
  <c r="DM878" i="3"/>
  <c r="CN878" i="3"/>
  <c r="CO878" i="3"/>
  <c r="CD878" i="3" l="1"/>
  <c r="CW878" i="3"/>
  <c r="CY878" i="3" s="1"/>
  <c r="T878" i="3"/>
  <c r="Q878" i="3" s="1"/>
  <c r="DW878" i="3"/>
  <c r="CZ878" i="3"/>
  <c r="CC878" i="3"/>
  <c r="DI878" i="3"/>
  <c r="DN878" i="3" s="1"/>
  <c r="CK878" i="3"/>
  <c r="CP878" i="3" s="1"/>
  <c r="BV878" i="3"/>
  <c r="BU878" i="3"/>
  <c r="DX878" i="3"/>
  <c r="V878" i="3" l="1"/>
  <c r="AP879" i="3"/>
  <c r="AQ878" i="3"/>
  <c r="DP878" i="3"/>
  <c r="DO878" i="3"/>
  <c r="AK879" i="3"/>
  <c r="AO879" i="3"/>
  <c r="CQ878" i="3"/>
  <c r="CR878" i="3"/>
  <c r="W878" i="3" l="1"/>
  <c r="AR879" i="3" s="1"/>
  <c r="X878" i="3"/>
  <c r="AS879" i="3" s="1"/>
  <c r="M878" i="3"/>
  <c r="J879" i="3" s="1"/>
  <c r="L878" i="3"/>
  <c r="E879" i="3" s="1"/>
  <c r="AT878" i="3"/>
  <c r="AL879" i="3"/>
  <c r="BY879" i="3" s="1"/>
  <c r="AN878" i="3"/>
  <c r="AM879" i="3"/>
  <c r="AV879" i="3"/>
  <c r="AU879" i="3"/>
  <c r="CT879" i="3"/>
  <c r="BX879" i="3"/>
  <c r="DR879" i="3"/>
  <c r="F879" i="3" l="1"/>
  <c r="K878" i="3"/>
  <c r="N878" i="3" s="1"/>
  <c r="I879" i="3"/>
  <c r="G879" i="3" s="1"/>
  <c r="H878" i="3"/>
  <c r="DS879" i="3"/>
  <c r="DT879" i="3" s="1"/>
  <c r="DQ879" i="3" s="1"/>
  <c r="CU879" i="3"/>
  <c r="CV879" i="3" s="1"/>
  <c r="BZ879" i="3"/>
  <c r="CB879" i="3" s="1"/>
  <c r="DU879" i="3"/>
  <c r="CA879" i="3"/>
  <c r="CL879" i="3"/>
  <c r="BP879" i="3"/>
  <c r="DJ879" i="3"/>
  <c r="R879" i="3"/>
  <c r="P879" i="3"/>
  <c r="DK879" i="3"/>
  <c r="CM879" i="3"/>
  <c r="BQ879" i="3"/>
  <c r="S879" i="3"/>
  <c r="CW879" i="3" l="1"/>
  <c r="O879" i="3"/>
  <c r="CD879" i="3"/>
  <c r="T879" i="3"/>
  <c r="Q879" i="3" s="1"/>
  <c r="DV879" i="3"/>
  <c r="CX879" i="3"/>
  <c r="CZ879" i="3" s="1"/>
  <c r="CN879" i="3"/>
  <c r="CO879" i="3"/>
  <c r="U879" i="3"/>
  <c r="DM879" i="3"/>
  <c r="DL879" i="3"/>
  <c r="CC879" i="3"/>
  <c r="BS879" i="3"/>
  <c r="BR879" i="3"/>
  <c r="BT879" i="3" s="1"/>
  <c r="V879" i="3" l="1"/>
  <c r="DX879" i="3"/>
  <c r="DW879" i="3"/>
  <c r="DI879" i="3"/>
  <c r="DN879" i="3" s="1"/>
  <c r="CY879" i="3"/>
  <c r="BU879" i="3"/>
  <c r="BV879" i="3"/>
  <c r="CK879" i="3"/>
  <c r="CP879" i="3" s="1"/>
  <c r="X879" i="3" l="1"/>
  <c r="W879" i="3"/>
  <c r="AR880" i="3" s="1"/>
  <c r="AS880" i="3"/>
  <c r="AP880" i="3"/>
  <c r="DP879" i="3"/>
  <c r="DO879" i="3"/>
  <c r="CQ879" i="3"/>
  <c r="CR879" i="3"/>
  <c r="AN879" i="3" l="1"/>
  <c r="AQ879" i="3"/>
  <c r="AT879" i="3" s="1"/>
  <c r="M879" i="3"/>
  <c r="J880" i="3" s="1"/>
  <c r="L879" i="3"/>
  <c r="AL880" i="3"/>
  <c r="BY880" i="3" s="1"/>
  <c r="AK880" i="3"/>
  <c r="CT880" i="3" s="1"/>
  <c r="AO880" i="3"/>
  <c r="AU880" i="3" s="1"/>
  <c r="F880" i="3"/>
  <c r="AV880" i="3"/>
  <c r="K879" i="3" l="1"/>
  <c r="N879" i="3" s="1"/>
  <c r="I880" i="3"/>
  <c r="O880" i="3" s="1"/>
  <c r="DR880" i="3"/>
  <c r="BX880" i="3"/>
  <c r="BZ880" i="3" s="1"/>
  <c r="CB880" i="3" s="1"/>
  <c r="CU880" i="3"/>
  <c r="CV880" i="3" s="1"/>
  <c r="CX880" i="3" s="1"/>
  <c r="DS880" i="3"/>
  <c r="DU880" i="3" s="1"/>
  <c r="AM880" i="3"/>
  <c r="H879" i="3"/>
  <c r="E880" i="3"/>
  <c r="BP880" i="3" s="1"/>
  <c r="P880" i="3"/>
  <c r="CM880" i="3"/>
  <c r="DK880" i="3"/>
  <c r="BQ880" i="3"/>
  <c r="S880" i="3"/>
  <c r="CW880" i="3" l="1"/>
  <c r="CA880" i="3"/>
  <c r="CD880" i="3" s="1"/>
  <c r="DT880" i="3"/>
  <c r="DQ880" i="3" s="1"/>
  <c r="DV880" i="3" s="1"/>
  <c r="R880" i="3"/>
  <c r="U880" i="3" s="1"/>
  <c r="G880" i="3"/>
  <c r="CL880" i="3"/>
  <c r="CN880" i="3" s="1"/>
  <c r="CK880" i="3" s="1"/>
  <c r="DJ880" i="3"/>
  <c r="DM880" i="3" s="1"/>
  <c r="BS880" i="3"/>
  <c r="CY880" i="3"/>
  <c r="CZ880" i="3"/>
  <c r="BR880" i="3"/>
  <c r="BT880" i="3" s="1"/>
  <c r="CC880" i="3" l="1"/>
  <c r="T880" i="3"/>
  <c r="Q880" i="3" s="1"/>
  <c r="CO880" i="3"/>
  <c r="DL880" i="3"/>
  <c r="DX880" i="3"/>
  <c r="DW880" i="3"/>
  <c r="DI880" i="3"/>
  <c r="DN880" i="3" s="1"/>
  <c r="CP880" i="3"/>
  <c r="BV880" i="3"/>
  <c r="BU880" i="3"/>
  <c r="V880" i="3" l="1"/>
  <c r="CR880" i="3"/>
  <c r="DO880" i="3"/>
  <c r="DP880" i="3"/>
  <c r="M880" i="3" s="1"/>
  <c r="CQ880" i="3"/>
  <c r="X880" i="3" l="1"/>
  <c r="AL881" i="3" s="1"/>
  <c r="W880" i="3"/>
  <c r="AQ880" i="3" s="1"/>
  <c r="AS881" i="3"/>
  <c r="L880" i="3"/>
  <c r="AO881" i="3"/>
  <c r="AU881" i="3" s="1"/>
  <c r="AP881" i="3"/>
  <c r="AV881" i="3" s="1"/>
  <c r="AT880" i="3"/>
  <c r="AN880" i="3"/>
  <c r="AK881" i="3"/>
  <c r="DR881" i="3" s="1"/>
  <c r="J881" i="3"/>
  <c r="P881" i="3" s="1"/>
  <c r="F881" i="3"/>
  <c r="BQ881" i="3" s="1"/>
  <c r="BY881" i="3"/>
  <c r="CU881" i="3"/>
  <c r="DS881" i="3"/>
  <c r="H880" i="3"/>
  <c r="E881" i="3"/>
  <c r="AR881" i="3" l="1"/>
  <c r="K880" i="3"/>
  <c r="N880" i="3" s="1"/>
  <c r="I881" i="3"/>
  <c r="O881" i="3" s="1"/>
  <c r="AM881" i="3"/>
  <c r="S881" i="3"/>
  <c r="DK881" i="3"/>
  <c r="BX881" i="3"/>
  <c r="CA881" i="3" s="1"/>
  <c r="CT881" i="3"/>
  <c r="CV881" i="3" s="1"/>
  <c r="CX881" i="3" s="1"/>
  <c r="CM881" i="3"/>
  <c r="DU881" i="3"/>
  <c r="DT881" i="3"/>
  <c r="DQ881" i="3" s="1"/>
  <c r="CL881" i="3"/>
  <c r="BP881" i="3"/>
  <c r="DJ881" i="3"/>
  <c r="R881" i="3"/>
  <c r="G881" i="3" l="1"/>
  <c r="BZ881" i="3"/>
  <c r="CW881" i="3"/>
  <c r="CZ881" i="3" s="1"/>
  <c r="DV881" i="3"/>
  <c r="DL881" i="3"/>
  <c r="DM881" i="3"/>
  <c r="BR881" i="3"/>
  <c r="BT881" i="3" s="1"/>
  <c r="BS881" i="3"/>
  <c r="U881" i="3"/>
  <c r="T881" i="3"/>
  <c r="Q881" i="3" s="1"/>
  <c r="CO881" i="3"/>
  <c r="CN881" i="3"/>
  <c r="CB881" i="3" l="1"/>
  <c r="CD881" i="3" s="1"/>
  <c r="CY881" i="3"/>
  <c r="CC881" i="3"/>
  <c r="DX881" i="3"/>
  <c r="DW881" i="3"/>
  <c r="V881" i="3"/>
  <c r="DI881" i="3"/>
  <c r="DN881" i="3" s="1"/>
  <c r="BV881" i="3"/>
  <c r="BU881" i="3"/>
  <c r="CK881" i="3"/>
  <c r="CP881" i="3" s="1"/>
  <c r="W881" i="3" l="1"/>
  <c r="X881" i="3"/>
  <c r="AP882" i="3" s="1"/>
  <c r="AV882" i="3" s="1"/>
  <c r="DO881" i="3"/>
  <c r="DP881" i="3"/>
  <c r="CQ881" i="3"/>
  <c r="CR881" i="3"/>
  <c r="M881" i="3" s="1"/>
  <c r="AS882" i="3" l="1"/>
  <c r="AQ881" i="3"/>
  <c r="AR882" i="3"/>
  <c r="L881" i="3"/>
  <c r="H881" i="3" s="1"/>
  <c r="AK882" i="3"/>
  <c r="CT882" i="3" s="1"/>
  <c r="AO882" i="3"/>
  <c r="AU882" i="3" s="1"/>
  <c r="AL882" i="3"/>
  <c r="DS882" i="3" s="1"/>
  <c r="AT881" i="3"/>
  <c r="AN881" i="3"/>
  <c r="J882" i="3"/>
  <c r="P882" i="3" s="1"/>
  <c r="F882" i="3"/>
  <c r="E882" i="3" l="1"/>
  <c r="DR882" i="3"/>
  <c r="DT882" i="3" s="1"/>
  <c r="DQ882" i="3" s="1"/>
  <c r="BX882" i="3"/>
  <c r="K881" i="3"/>
  <c r="N881" i="3" s="1"/>
  <c r="I882" i="3"/>
  <c r="O882" i="3" s="1"/>
  <c r="AM882" i="3"/>
  <c r="CU882" i="3"/>
  <c r="CW882" i="3" s="1"/>
  <c r="BY882" i="3"/>
  <c r="BZ882" i="3" s="1"/>
  <c r="CB882" i="3" s="1"/>
  <c r="BQ882" i="3"/>
  <c r="CM882" i="3"/>
  <c r="DK882" i="3"/>
  <c r="S882" i="3"/>
  <c r="CL882" i="3"/>
  <c r="DJ882" i="3"/>
  <c r="BP882" i="3"/>
  <c r="R882" i="3"/>
  <c r="DU882" i="3" l="1"/>
  <c r="G882" i="3"/>
  <c r="CV882" i="3"/>
  <c r="CX882" i="3" s="1"/>
  <c r="CY882" i="3" s="1"/>
  <c r="CA882" i="3"/>
  <c r="CD882" i="3" s="1"/>
  <c r="DV882" i="3"/>
  <c r="DM882" i="3"/>
  <c r="DL882" i="3"/>
  <c r="T882" i="3"/>
  <c r="Q882" i="3" s="1"/>
  <c r="U882" i="3"/>
  <c r="BS882" i="3"/>
  <c r="BR882" i="3"/>
  <c r="BT882" i="3" s="1"/>
  <c r="CO882" i="3"/>
  <c r="CN882" i="3"/>
  <c r="CZ882" i="3"/>
  <c r="CC882" i="3" l="1"/>
  <c r="DX882" i="3"/>
  <c r="DW882" i="3"/>
  <c r="V882" i="3"/>
  <c r="DI882" i="3"/>
  <c r="DN882" i="3" s="1"/>
  <c r="BV882" i="3"/>
  <c r="BU882" i="3"/>
  <c r="CK882" i="3"/>
  <c r="CP882" i="3" s="1"/>
  <c r="X882" i="3" l="1"/>
  <c r="AP883" i="3" s="1"/>
  <c r="W882" i="3"/>
  <c r="AQ882" i="3" s="1"/>
  <c r="DP882" i="3"/>
  <c r="DO882" i="3"/>
  <c r="CR882" i="3"/>
  <c r="M882" i="3" s="1"/>
  <c r="CQ882" i="3"/>
  <c r="L882" i="3" l="1"/>
  <c r="I883" i="3" s="1"/>
  <c r="AS883" i="3"/>
  <c r="AR883" i="3"/>
  <c r="K882" i="3"/>
  <c r="N882" i="3" s="1"/>
  <c r="AK883" i="3"/>
  <c r="CT883" i="3" s="1"/>
  <c r="AL883" i="3"/>
  <c r="CU883" i="3" s="1"/>
  <c r="AO883" i="3"/>
  <c r="AM883" i="3" s="1"/>
  <c r="AN882" i="3"/>
  <c r="AT882" i="3"/>
  <c r="H882" i="3"/>
  <c r="E883" i="3"/>
  <c r="AV883" i="3"/>
  <c r="J883" i="3"/>
  <c r="F883" i="3"/>
  <c r="BX883" i="3" l="1"/>
  <c r="DR883" i="3"/>
  <c r="DS883" i="3"/>
  <c r="BY883" i="3"/>
  <c r="AU883" i="3"/>
  <c r="CM883" i="3"/>
  <c r="DK883" i="3"/>
  <c r="BQ883" i="3"/>
  <c r="S883" i="3"/>
  <c r="DJ883" i="3"/>
  <c r="BP883" i="3"/>
  <c r="CL883" i="3"/>
  <c r="R883" i="3"/>
  <c r="P883" i="3"/>
  <c r="CV883" i="3"/>
  <c r="CX883" i="3" s="1"/>
  <c r="CW883" i="3"/>
  <c r="O883" i="3"/>
  <c r="G883" i="3"/>
  <c r="DT883" i="3" l="1"/>
  <c r="DQ883" i="3" s="1"/>
  <c r="DV883" i="3" s="1"/>
  <c r="DU883" i="3"/>
  <c r="CA883" i="3"/>
  <c r="BZ883" i="3"/>
  <c r="CB883" i="3" s="1"/>
  <c r="CO883" i="3"/>
  <c r="CN883" i="3"/>
  <c r="DM883" i="3"/>
  <c r="DL883" i="3"/>
  <c r="CZ883" i="3"/>
  <c r="CY883" i="3"/>
  <c r="T883" i="3"/>
  <c r="Q883" i="3" s="1"/>
  <c r="U883" i="3"/>
  <c r="BS883" i="3"/>
  <c r="BR883" i="3"/>
  <c r="BT883" i="3" s="1"/>
  <c r="CC883" i="3" l="1"/>
  <c r="CD883" i="3"/>
  <c r="DW883" i="3"/>
  <c r="DX883" i="3"/>
  <c r="V883" i="3"/>
  <c r="DI883" i="3"/>
  <c r="DN883" i="3" s="1"/>
  <c r="BU883" i="3"/>
  <c r="BV883" i="3"/>
  <c r="CK883" i="3"/>
  <c r="CP883" i="3" s="1"/>
  <c r="X883" i="3" l="1"/>
  <c r="AL884" i="3" s="1"/>
  <c r="W883" i="3"/>
  <c r="AR884" i="3" s="1"/>
  <c r="DO883" i="3"/>
  <c r="DP883" i="3"/>
  <c r="CQ883" i="3"/>
  <c r="CR883" i="3"/>
  <c r="M883" i="3" s="1"/>
  <c r="AP884" i="3"/>
  <c r="AS884" i="3" l="1"/>
  <c r="AQ883" i="3"/>
  <c r="L883" i="3"/>
  <c r="I884" i="3" s="1"/>
  <c r="AN883" i="3"/>
  <c r="AK884" i="3"/>
  <c r="BX884" i="3" s="1"/>
  <c r="AO884" i="3"/>
  <c r="AM884" i="3" s="1"/>
  <c r="AT883" i="3"/>
  <c r="J884" i="3"/>
  <c r="F884" i="3"/>
  <c r="BY884" i="3"/>
  <c r="CU884" i="3"/>
  <c r="DS884" i="3"/>
  <c r="AV884" i="3"/>
  <c r="H883" i="3"/>
  <c r="K883" i="3" l="1"/>
  <c r="N883" i="3" s="1"/>
  <c r="E884" i="3"/>
  <c r="DR884" i="3"/>
  <c r="CT884" i="3"/>
  <c r="CW884" i="3" s="1"/>
  <c r="AU884" i="3"/>
  <c r="CV884" i="3"/>
  <c r="CX884" i="3" s="1"/>
  <c r="DU884" i="3"/>
  <c r="DT884" i="3"/>
  <c r="DQ884" i="3" s="1"/>
  <c r="BZ884" i="3"/>
  <c r="CB884" i="3" s="1"/>
  <c r="CA884" i="3"/>
  <c r="O884" i="3"/>
  <c r="G884" i="3"/>
  <c r="BP884" i="3"/>
  <c r="CL884" i="3"/>
  <c r="DJ884" i="3"/>
  <c r="R884" i="3"/>
  <c r="BQ884" i="3"/>
  <c r="DK884" i="3"/>
  <c r="CM884" i="3"/>
  <c r="S884" i="3"/>
  <c r="P884" i="3"/>
  <c r="DV884" i="3" l="1"/>
  <c r="T884" i="3"/>
  <c r="Q884" i="3" s="1"/>
  <c r="U884" i="3"/>
  <c r="CC884" i="3"/>
  <c r="CD884" i="3"/>
  <c r="DL884" i="3"/>
  <c r="DM884" i="3"/>
  <c r="CO884" i="3"/>
  <c r="CN884" i="3"/>
  <c r="CY884" i="3"/>
  <c r="CZ884" i="3"/>
  <c r="BS884" i="3"/>
  <c r="BR884" i="3"/>
  <c r="BT884" i="3" s="1"/>
  <c r="DW884" i="3" l="1"/>
  <c r="DX884" i="3"/>
  <c r="V884" i="3"/>
  <c r="DI884" i="3"/>
  <c r="DN884" i="3" s="1"/>
  <c r="BU884" i="3"/>
  <c r="BV884" i="3"/>
  <c r="CK884" i="3"/>
  <c r="CP884" i="3" s="1"/>
  <c r="W884" i="3" l="1"/>
  <c r="AR885" i="3" s="1"/>
  <c r="X884" i="3"/>
  <c r="AS885" i="3" s="1"/>
  <c r="DO884" i="3"/>
  <c r="DP884" i="3"/>
  <c r="CR884" i="3"/>
  <c r="CQ884" i="3"/>
  <c r="AO885" i="3"/>
  <c r="AK885" i="3" l="1"/>
  <c r="AQ884" i="3"/>
  <c r="AT884" i="3" s="1"/>
  <c r="M884" i="3"/>
  <c r="J885" i="3" s="1"/>
  <c r="L884" i="3"/>
  <c r="AL885" i="3"/>
  <c r="DS885" i="3" s="1"/>
  <c r="AP885" i="3"/>
  <c r="AM885" i="3" s="1"/>
  <c r="AN884" i="3"/>
  <c r="F885" i="3"/>
  <c r="DR885" i="3"/>
  <c r="CT885" i="3"/>
  <c r="BX885" i="3"/>
  <c r="AU885" i="3"/>
  <c r="BY885" i="3" l="1"/>
  <c r="K884" i="3"/>
  <c r="N884" i="3" s="1"/>
  <c r="I885" i="3"/>
  <c r="O885" i="3" s="1"/>
  <c r="AV885" i="3"/>
  <c r="CU885" i="3"/>
  <c r="CV885" i="3" s="1"/>
  <c r="CX885" i="3" s="1"/>
  <c r="E885" i="3"/>
  <c r="BP885" i="3" s="1"/>
  <c r="H884" i="3"/>
  <c r="DT885" i="3"/>
  <c r="DQ885" i="3" s="1"/>
  <c r="DU885" i="3"/>
  <c r="P885" i="3"/>
  <c r="CA885" i="3"/>
  <c r="BZ885" i="3"/>
  <c r="CB885" i="3" s="1"/>
  <c r="BQ885" i="3"/>
  <c r="DK885" i="3"/>
  <c r="CM885" i="3"/>
  <c r="S885" i="3"/>
  <c r="DJ885" i="3" l="1"/>
  <c r="G885" i="3"/>
  <c r="CW885" i="3"/>
  <c r="CL885" i="3"/>
  <c r="CO885" i="3" s="1"/>
  <c r="R885" i="3"/>
  <c r="U885" i="3" s="1"/>
  <c r="DV885" i="3"/>
  <c r="CZ885" i="3"/>
  <c r="CY885" i="3"/>
  <c r="CD885" i="3"/>
  <c r="CC885" i="3"/>
  <c r="BR885" i="3"/>
  <c r="BT885" i="3" s="1"/>
  <c r="BS885" i="3"/>
  <c r="DM885" i="3"/>
  <c r="DL885" i="3"/>
  <c r="T885" i="3" l="1"/>
  <c r="Q885" i="3" s="1"/>
  <c r="V885" i="3" s="1"/>
  <c r="CN885" i="3"/>
  <c r="DX885" i="3"/>
  <c r="DW885" i="3"/>
  <c r="DI885" i="3"/>
  <c r="DN885" i="3" s="1"/>
  <c r="CK885" i="3"/>
  <c r="CP885" i="3" s="1"/>
  <c r="BV885" i="3"/>
  <c r="BU885" i="3"/>
  <c r="W885" i="3" l="1"/>
  <c r="AR886" i="3" s="1"/>
  <c r="X885" i="3"/>
  <c r="AS886" i="3" s="1"/>
  <c r="DP885" i="3"/>
  <c r="DO885" i="3"/>
  <c r="CR885" i="3"/>
  <c r="CQ885" i="3"/>
  <c r="M885" i="3" l="1"/>
  <c r="L885" i="3"/>
  <c r="I886" i="3" s="1"/>
  <c r="AO886" i="3"/>
  <c r="AU886" i="3" s="1"/>
  <c r="AQ885" i="3"/>
  <c r="AT885" i="3" s="1"/>
  <c r="AK886" i="3"/>
  <c r="DR886" i="3" s="1"/>
  <c r="AN885" i="3"/>
  <c r="AP886" i="3"/>
  <c r="AV886" i="3" s="1"/>
  <c r="AL886" i="3"/>
  <c r="CU886" i="3" s="1"/>
  <c r="F886" i="3"/>
  <c r="J886" i="3"/>
  <c r="K885" i="3" l="1"/>
  <c r="N885" i="3" s="1"/>
  <c r="E886" i="3"/>
  <c r="CL886" i="3" s="1"/>
  <c r="H885" i="3"/>
  <c r="CT886" i="3"/>
  <c r="CW886" i="3" s="1"/>
  <c r="BX886" i="3"/>
  <c r="BY886" i="3"/>
  <c r="AM886" i="3"/>
  <c r="DS886" i="3"/>
  <c r="DT886" i="3" s="1"/>
  <c r="DQ886" i="3" s="1"/>
  <c r="O886" i="3"/>
  <c r="G886" i="3"/>
  <c r="P886" i="3"/>
  <c r="BQ886" i="3"/>
  <c r="CM886" i="3"/>
  <c r="DK886" i="3"/>
  <c r="S886" i="3"/>
  <c r="CV886" i="3" l="1"/>
  <c r="CX886" i="3" s="1"/>
  <c r="R886" i="3"/>
  <c r="U886" i="3" s="1"/>
  <c r="DJ886" i="3"/>
  <c r="DL886" i="3" s="1"/>
  <c r="BP886" i="3"/>
  <c r="BS886" i="3" s="1"/>
  <c r="BZ886" i="3"/>
  <c r="CB886" i="3" s="1"/>
  <c r="CA886" i="3"/>
  <c r="DU886" i="3"/>
  <c r="DV886" i="3"/>
  <c r="CY886" i="3"/>
  <c r="CZ886" i="3"/>
  <c r="CO886" i="3"/>
  <c r="CN886" i="3"/>
  <c r="BR886" i="3" l="1"/>
  <c r="BT886" i="3" s="1"/>
  <c r="T886" i="3"/>
  <c r="Q886" i="3" s="1"/>
  <c r="DM886" i="3"/>
  <c r="CC886" i="3"/>
  <c r="CD886" i="3"/>
  <c r="DW886" i="3"/>
  <c r="DX886" i="3"/>
  <c r="V886" i="3"/>
  <c r="DI886" i="3"/>
  <c r="DN886" i="3" s="1"/>
  <c r="CK886" i="3"/>
  <c r="CP886" i="3" s="1"/>
  <c r="BU886" i="3"/>
  <c r="BV886" i="3"/>
  <c r="W886" i="3" l="1"/>
  <c r="AR887" i="3" s="1"/>
  <c r="X886" i="3"/>
  <c r="AS887" i="3" s="1"/>
  <c r="DP886" i="3"/>
  <c r="DO886" i="3"/>
  <c r="CQ886" i="3"/>
  <c r="CR886" i="3"/>
  <c r="M886" i="3" s="1"/>
  <c r="AO887" i="3"/>
  <c r="AK887" i="3" l="1"/>
  <c r="AQ886" i="3"/>
  <c r="L886" i="3"/>
  <c r="I887" i="3" s="1"/>
  <c r="AN886" i="3"/>
  <c r="AL887" i="3"/>
  <c r="BY887" i="3" s="1"/>
  <c r="AP887" i="3"/>
  <c r="AM887" i="3" s="1"/>
  <c r="AT886" i="3"/>
  <c r="F887" i="3"/>
  <c r="J887" i="3"/>
  <c r="AU887" i="3"/>
  <c r="DR887" i="3"/>
  <c r="BX887" i="3"/>
  <c r="CT887" i="3"/>
  <c r="E887" i="3" l="1"/>
  <c r="K886" i="3"/>
  <c r="N886" i="3" s="1"/>
  <c r="AV887" i="3"/>
  <c r="H886" i="3"/>
  <c r="CU887" i="3"/>
  <c r="CV887" i="3" s="1"/>
  <c r="CX887" i="3" s="1"/>
  <c r="DS887" i="3"/>
  <c r="DT887" i="3" s="1"/>
  <c r="DQ887" i="3" s="1"/>
  <c r="DV887" i="3" s="1"/>
  <c r="CA887" i="3"/>
  <c r="BZ887" i="3"/>
  <c r="CB887" i="3" s="1"/>
  <c r="CL887" i="3"/>
  <c r="BP887" i="3"/>
  <c r="DJ887" i="3"/>
  <c r="R887" i="3"/>
  <c r="P887" i="3"/>
  <c r="O887" i="3"/>
  <c r="G887" i="3"/>
  <c r="CM887" i="3"/>
  <c r="BQ887" i="3"/>
  <c r="DK887" i="3"/>
  <c r="S887" i="3"/>
  <c r="CW887" i="3" l="1"/>
  <c r="DU887" i="3"/>
  <c r="DX887" i="3" s="1"/>
  <c r="U887" i="3"/>
  <c r="CZ887" i="3"/>
  <c r="CN887" i="3"/>
  <c r="CO887" i="3"/>
  <c r="CY887" i="3"/>
  <c r="T887" i="3"/>
  <c r="Q887" i="3" s="1"/>
  <c r="DM887" i="3"/>
  <c r="DL887" i="3"/>
  <c r="CD887" i="3"/>
  <c r="CC887" i="3"/>
  <c r="BS887" i="3"/>
  <c r="BR887" i="3"/>
  <c r="BT887" i="3" s="1"/>
  <c r="DW887" i="3" l="1"/>
  <c r="V887" i="3"/>
  <c r="DI887" i="3"/>
  <c r="DN887" i="3" s="1"/>
  <c r="BV887" i="3"/>
  <c r="BU887" i="3"/>
  <c r="CK887" i="3"/>
  <c r="CP887" i="3" s="1"/>
  <c r="W887" i="3" l="1"/>
  <c r="AR888" i="3" s="1"/>
  <c r="X887" i="3"/>
  <c r="DP887" i="3"/>
  <c r="DO887" i="3"/>
  <c r="CQ887" i="3"/>
  <c r="CR887" i="3"/>
  <c r="M887" i="3" s="1"/>
  <c r="AO888" i="3"/>
  <c r="L887" i="3" l="1"/>
  <c r="I888" i="3" s="1"/>
  <c r="AL888" i="3"/>
  <c r="DS888" i="3" s="1"/>
  <c r="AS888" i="3"/>
  <c r="AK888" i="3"/>
  <c r="DR888" i="3" s="1"/>
  <c r="AQ887" i="3"/>
  <c r="AT887" i="3" s="1"/>
  <c r="K887" i="3"/>
  <c r="N887" i="3" s="1"/>
  <c r="AP888" i="3"/>
  <c r="AV888" i="3" s="1"/>
  <c r="AN887" i="3"/>
  <c r="AU888" i="3"/>
  <c r="F888" i="3"/>
  <c r="J888" i="3"/>
  <c r="H887" i="3"/>
  <c r="E888" i="3"/>
  <c r="CU888" i="3" l="1"/>
  <c r="BY888" i="3"/>
  <c r="BX888" i="3"/>
  <c r="CT888" i="3"/>
  <c r="CW888" i="3"/>
  <c r="AM888" i="3"/>
  <c r="CA888" i="3"/>
  <c r="CV888" i="3"/>
  <c r="CX888" i="3" s="1"/>
  <c r="CY888" i="3" s="1"/>
  <c r="O888" i="3"/>
  <c r="G888" i="3"/>
  <c r="DU888" i="3"/>
  <c r="DT888" i="3"/>
  <c r="DQ888" i="3" s="1"/>
  <c r="P888" i="3"/>
  <c r="DJ888" i="3"/>
  <c r="BP888" i="3"/>
  <c r="CL888" i="3"/>
  <c r="R888" i="3"/>
  <c r="CM888" i="3"/>
  <c r="DK888" i="3"/>
  <c r="BQ888" i="3"/>
  <c r="S888" i="3"/>
  <c r="BZ888" i="3"/>
  <c r="CB888" i="3" s="1"/>
  <c r="CC888" i="3" l="1"/>
  <c r="DV888" i="3"/>
  <c r="CZ888" i="3"/>
  <c r="CD888" i="3"/>
  <c r="CO888" i="3"/>
  <c r="CN888" i="3"/>
  <c r="DM888" i="3"/>
  <c r="DL888" i="3"/>
  <c r="T888" i="3"/>
  <c r="Q888" i="3" s="1"/>
  <c r="U888" i="3"/>
  <c r="BS888" i="3"/>
  <c r="BR888" i="3"/>
  <c r="BT888" i="3" s="1"/>
  <c r="DW888" i="3" l="1"/>
  <c r="DX888" i="3"/>
  <c r="V888" i="3"/>
  <c r="DI888" i="3"/>
  <c r="DN888" i="3" s="1"/>
  <c r="CK888" i="3"/>
  <c r="CP888" i="3" s="1"/>
  <c r="BU888" i="3"/>
  <c r="BV888" i="3"/>
  <c r="X888" i="3" l="1"/>
  <c r="AL889" i="3" s="1"/>
  <c r="W888" i="3"/>
  <c r="AQ888" i="3" s="1"/>
  <c r="DP888" i="3"/>
  <c r="DO888" i="3"/>
  <c r="CR888" i="3"/>
  <c r="CQ888" i="3"/>
  <c r="L888" i="3" l="1"/>
  <c r="I889" i="3" s="1"/>
  <c r="M888" i="3"/>
  <c r="F889" i="3" s="1"/>
  <c r="AS889" i="3"/>
  <c r="AR889" i="3"/>
  <c r="AO889" i="3"/>
  <c r="AU889" i="3" s="1"/>
  <c r="AP889" i="3"/>
  <c r="AN888" i="3"/>
  <c r="AT888" i="3"/>
  <c r="AK889" i="3"/>
  <c r="BX889" i="3" s="1"/>
  <c r="E889" i="3"/>
  <c r="CU889" i="3"/>
  <c r="DS889" i="3"/>
  <c r="BY889" i="3"/>
  <c r="K888" i="3" l="1"/>
  <c r="N888" i="3" s="1"/>
  <c r="J889" i="3"/>
  <c r="H888" i="3"/>
  <c r="AM889" i="3"/>
  <c r="DR889" i="3"/>
  <c r="DT889" i="3" s="1"/>
  <c r="DQ889" i="3" s="1"/>
  <c r="AV889" i="3"/>
  <c r="CT889" i="3"/>
  <c r="CW889" i="3" s="1"/>
  <c r="P889" i="3"/>
  <c r="DK889" i="3"/>
  <c r="CM889" i="3"/>
  <c r="BQ889" i="3"/>
  <c r="S889" i="3"/>
  <c r="O889" i="3"/>
  <c r="G889" i="3"/>
  <c r="DJ889" i="3"/>
  <c r="CL889" i="3"/>
  <c r="BP889" i="3"/>
  <c r="R889" i="3"/>
  <c r="CA889" i="3"/>
  <c r="BZ889" i="3"/>
  <c r="CB889" i="3" s="1"/>
  <c r="DU889" i="3" l="1"/>
  <c r="CV889" i="3"/>
  <c r="CX889" i="3" s="1"/>
  <c r="CY889" i="3" s="1"/>
  <c r="DV889" i="3"/>
  <c r="BS889" i="3"/>
  <c r="BR889" i="3"/>
  <c r="BT889" i="3" s="1"/>
  <c r="DM889" i="3"/>
  <c r="DL889" i="3"/>
  <c r="CZ889" i="3"/>
  <c r="CO889" i="3"/>
  <c r="CN889" i="3"/>
  <c r="CD889" i="3"/>
  <c r="CC889" i="3"/>
  <c r="T889" i="3"/>
  <c r="Q889" i="3" s="1"/>
  <c r="U889" i="3"/>
  <c r="DX889" i="3" l="1"/>
  <c r="DW889" i="3"/>
  <c r="V889" i="3"/>
  <c r="DI889" i="3"/>
  <c r="DN889" i="3" s="1"/>
  <c r="CK889" i="3"/>
  <c r="CP889" i="3" s="1"/>
  <c r="BV889" i="3"/>
  <c r="BU889" i="3"/>
  <c r="X889" i="3" l="1"/>
  <c r="AL890" i="3" s="1"/>
  <c r="W889" i="3"/>
  <c r="AQ889" i="3" s="1"/>
  <c r="DP889" i="3"/>
  <c r="DO889" i="3"/>
  <c r="CR889" i="3"/>
  <c r="M889" i="3" s="1"/>
  <c r="CQ889" i="3"/>
  <c r="AP890" i="3"/>
  <c r="AS890" i="3" l="1"/>
  <c r="AR890" i="3"/>
  <c r="L889" i="3"/>
  <c r="E890" i="3" s="1"/>
  <c r="AK890" i="3"/>
  <c r="BX890" i="3" s="1"/>
  <c r="H889" i="3"/>
  <c r="AT889" i="3"/>
  <c r="AN889" i="3"/>
  <c r="AO890" i="3"/>
  <c r="AM890" i="3" s="1"/>
  <c r="J890" i="3"/>
  <c r="F890" i="3"/>
  <c r="AV890" i="3"/>
  <c r="BY890" i="3"/>
  <c r="DS890" i="3"/>
  <c r="CU890" i="3"/>
  <c r="CT890" i="3" l="1"/>
  <c r="CV890" i="3" s="1"/>
  <c r="DR890" i="3"/>
  <c r="DT890" i="3" s="1"/>
  <c r="DQ890" i="3" s="1"/>
  <c r="K889" i="3"/>
  <c r="N889" i="3" s="1"/>
  <c r="I890" i="3"/>
  <c r="G890" i="3" s="1"/>
  <c r="AU890" i="3"/>
  <c r="DU890" i="3"/>
  <c r="CA890" i="3"/>
  <c r="BZ890" i="3"/>
  <c r="CB890" i="3" s="1"/>
  <c r="DJ890" i="3"/>
  <c r="BP890" i="3"/>
  <c r="CL890" i="3"/>
  <c r="R890" i="3"/>
  <c r="P890" i="3"/>
  <c r="O890" i="3"/>
  <c r="BQ890" i="3"/>
  <c r="CM890" i="3"/>
  <c r="DK890" i="3"/>
  <c r="S890" i="3"/>
  <c r="CW890" i="3" l="1"/>
  <c r="DM890" i="3"/>
  <c r="T890" i="3"/>
  <c r="Q890" i="3" s="1"/>
  <c r="DV890" i="3"/>
  <c r="CX890" i="3"/>
  <c r="CY890" i="3" s="1"/>
  <c r="CN890" i="3"/>
  <c r="CK890" i="3" s="1"/>
  <c r="BR890" i="3"/>
  <c r="BT890" i="3" s="1"/>
  <c r="CO890" i="3"/>
  <c r="BS890" i="3"/>
  <c r="DL890" i="3"/>
  <c r="CD890" i="3"/>
  <c r="CC890" i="3"/>
  <c r="U890" i="3"/>
  <c r="V890" i="3" l="1"/>
  <c r="BU890" i="3"/>
  <c r="BV890" i="3"/>
  <c r="DW890" i="3"/>
  <c r="DX890" i="3"/>
  <c r="CZ890" i="3"/>
  <c r="DI890" i="3"/>
  <c r="DN890" i="3" s="1"/>
  <c r="CP890" i="3"/>
  <c r="CR890" i="3" s="1"/>
  <c r="X890" i="3" l="1"/>
  <c r="W890" i="3"/>
  <c r="AR891" i="3" s="1"/>
  <c r="AS891" i="3"/>
  <c r="AO891" i="3"/>
  <c r="AU891" i="3" s="1"/>
  <c r="AK891" i="3"/>
  <c r="DR891" i="3" s="1"/>
  <c r="AL891" i="3"/>
  <c r="DP890" i="3"/>
  <c r="M890" i="3" s="1"/>
  <c r="F891" i="3" s="1"/>
  <c r="DO890" i="3"/>
  <c r="CQ890" i="3"/>
  <c r="L890" i="3" l="1"/>
  <c r="I891" i="3" s="1"/>
  <c r="AQ890" i="3"/>
  <c r="AT890" i="3" s="1"/>
  <c r="K890" i="3"/>
  <c r="H890" i="3"/>
  <c r="AN890" i="3"/>
  <c r="AP891" i="3"/>
  <c r="AM891" i="3" s="1"/>
  <c r="J891" i="3"/>
  <c r="P891" i="3" s="1"/>
  <c r="E891" i="3"/>
  <c r="R891" i="3" s="1"/>
  <c r="O891" i="3"/>
  <c r="BX891" i="3"/>
  <c r="CT891" i="3"/>
  <c r="N890" i="3"/>
  <c r="BY891" i="3"/>
  <c r="DS891" i="3"/>
  <c r="DU891" i="3" s="1"/>
  <c r="CU891" i="3"/>
  <c r="BQ891" i="3"/>
  <c r="CM891" i="3"/>
  <c r="DK891" i="3"/>
  <c r="S891" i="3"/>
  <c r="AV891" i="3" l="1"/>
  <c r="CL891" i="3"/>
  <c r="BP891" i="3"/>
  <c r="BS891" i="3" s="1"/>
  <c r="DJ891" i="3"/>
  <c r="DL891" i="3" s="1"/>
  <c r="G891" i="3"/>
  <c r="CV891" i="3"/>
  <c r="CX891" i="3" s="1"/>
  <c r="CA891" i="3"/>
  <c r="CW891" i="3"/>
  <c r="DT891" i="3"/>
  <c r="DQ891" i="3" s="1"/>
  <c r="T891" i="3"/>
  <c r="Q891" i="3" s="1"/>
  <c r="U891" i="3"/>
  <c r="CO891" i="3"/>
  <c r="CN891" i="3"/>
  <c r="BZ891" i="3"/>
  <c r="CB891" i="3" s="1"/>
  <c r="BR891" i="3" l="1"/>
  <c r="BT891" i="3" s="1"/>
  <c r="DM891" i="3"/>
  <c r="CZ891" i="3"/>
  <c r="V891" i="3"/>
  <c r="DV891" i="3"/>
  <c r="DW891" i="3" s="1"/>
  <c r="CY891" i="3"/>
  <c r="DI891" i="3"/>
  <c r="DN891" i="3" s="1"/>
  <c r="BV891" i="3"/>
  <c r="BU891" i="3"/>
  <c r="CK891" i="3"/>
  <c r="CP891" i="3" s="1"/>
  <c r="CD891" i="3"/>
  <c r="CC891" i="3"/>
  <c r="W891" i="3" l="1"/>
  <c r="AR892" i="3" s="1"/>
  <c r="X891" i="3"/>
  <c r="DX891" i="3"/>
  <c r="DO891" i="3"/>
  <c r="DP891" i="3"/>
  <c r="CR891" i="3"/>
  <c r="CQ891" i="3"/>
  <c r="AS892" i="3" l="1"/>
  <c r="M891" i="3"/>
  <c r="J892" i="3" s="1"/>
  <c r="L891" i="3"/>
  <c r="AK892" i="3"/>
  <c r="BX892" i="3" s="1"/>
  <c r="AL892" i="3"/>
  <c r="DS892" i="3" s="1"/>
  <c r="AO892" i="3"/>
  <c r="AU892" i="3" s="1"/>
  <c r="AN891" i="3"/>
  <c r="F892" i="3"/>
  <c r="AQ891" i="3" l="1"/>
  <c r="AT891" i="3" s="1"/>
  <c r="CT892" i="3"/>
  <c r="DR892" i="3"/>
  <c r="DT892" i="3" s="1"/>
  <c r="DQ892" i="3" s="1"/>
  <c r="K891" i="3"/>
  <c r="N891" i="3" s="1"/>
  <c r="I892" i="3"/>
  <c r="O892" i="3" s="1"/>
  <c r="E892" i="3"/>
  <c r="CL892" i="3" s="1"/>
  <c r="H891" i="3"/>
  <c r="BY892" i="3"/>
  <c r="CA892" i="3" s="1"/>
  <c r="CU892" i="3"/>
  <c r="AP892" i="3"/>
  <c r="AM892" i="3" s="1"/>
  <c r="P892" i="3"/>
  <c r="BQ892" i="3"/>
  <c r="CM892" i="3"/>
  <c r="DK892" i="3"/>
  <c r="S892" i="3"/>
  <c r="R892" i="3" l="1"/>
  <c r="BP892" i="3"/>
  <c r="BS892" i="3" s="1"/>
  <c r="G892" i="3"/>
  <c r="DJ892" i="3"/>
  <c r="DM892" i="3" s="1"/>
  <c r="DU892" i="3"/>
  <c r="CW892" i="3"/>
  <c r="CV892" i="3"/>
  <c r="CX892" i="3" s="1"/>
  <c r="BZ892" i="3"/>
  <c r="AV892" i="3"/>
  <c r="DV892" i="3"/>
  <c r="BR892" i="3"/>
  <c r="BT892" i="3" s="1"/>
  <c r="CO892" i="3"/>
  <c r="CN892" i="3"/>
  <c r="T892" i="3"/>
  <c r="Q892" i="3" s="1"/>
  <c r="U892" i="3"/>
  <c r="CB892" i="3" l="1"/>
  <c r="CC892" i="3" s="1"/>
  <c r="CY892" i="3"/>
  <c r="DL892" i="3"/>
  <c r="CD892" i="3"/>
  <c r="CZ892" i="3"/>
  <c r="DW892" i="3"/>
  <c r="DX892" i="3"/>
  <c r="V892" i="3"/>
  <c r="DI892" i="3"/>
  <c r="DN892" i="3" s="1"/>
  <c r="CK892" i="3"/>
  <c r="CP892" i="3" s="1"/>
  <c r="BU892" i="3"/>
  <c r="BV892" i="3"/>
  <c r="W892" i="3" l="1"/>
  <c r="AR893" i="3" s="1"/>
  <c r="X892" i="3"/>
  <c r="AN892" i="3" s="1"/>
  <c r="DO892" i="3"/>
  <c r="DP892" i="3"/>
  <c r="CQ892" i="3"/>
  <c r="L892" i="3" s="1"/>
  <c r="I893" i="3" s="1"/>
  <c r="CR892" i="3"/>
  <c r="AK893" i="3"/>
  <c r="M892" i="3" l="1"/>
  <c r="J893" i="3" s="1"/>
  <c r="AS893" i="3"/>
  <c r="AO893" i="3"/>
  <c r="AU893" i="3" s="1"/>
  <c r="AQ892" i="3"/>
  <c r="K892" i="3"/>
  <c r="N892" i="3" s="1"/>
  <c r="AP893" i="3"/>
  <c r="AL893" i="3"/>
  <c r="DS893" i="3" s="1"/>
  <c r="AT892" i="3"/>
  <c r="F893" i="3"/>
  <c r="BX893" i="3"/>
  <c r="DR893" i="3"/>
  <c r="CT893" i="3"/>
  <c r="H892" i="3"/>
  <c r="E893" i="3"/>
  <c r="AV893" i="3"/>
  <c r="AM893" i="3" l="1"/>
  <c r="BY893" i="3"/>
  <c r="CA893" i="3" s="1"/>
  <c r="CU893" i="3"/>
  <c r="CV893" i="3" s="1"/>
  <c r="CX893" i="3" s="1"/>
  <c r="DT893" i="3"/>
  <c r="DQ893" i="3" s="1"/>
  <c r="DU893" i="3"/>
  <c r="O893" i="3"/>
  <c r="G893" i="3"/>
  <c r="P893" i="3"/>
  <c r="DJ893" i="3"/>
  <c r="BP893" i="3"/>
  <c r="CL893" i="3"/>
  <c r="R893" i="3"/>
  <c r="CM893" i="3"/>
  <c r="DK893" i="3"/>
  <c r="BQ893" i="3"/>
  <c r="S893" i="3"/>
  <c r="BZ893" i="3" l="1"/>
  <c r="CW893" i="3"/>
  <c r="DV893" i="3"/>
  <c r="T893" i="3"/>
  <c r="Q893" i="3" s="1"/>
  <c r="U893" i="3"/>
  <c r="CN893" i="3"/>
  <c r="CO893" i="3"/>
  <c r="DM893" i="3"/>
  <c r="DL893" i="3"/>
  <c r="BR893" i="3"/>
  <c r="BT893" i="3" s="1"/>
  <c r="BS893" i="3"/>
  <c r="CY893" i="3"/>
  <c r="CZ893" i="3"/>
  <c r="CB893" i="3" l="1"/>
  <c r="CD893" i="3" s="1"/>
  <c r="DW893" i="3"/>
  <c r="DX893" i="3"/>
  <c r="V893" i="3"/>
  <c r="DI893" i="3"/>
  <c r="DN893" i="3" s="1"/>
  <c r="CK893" i="3"/>
  <c r="CP893" i="3" s="1"/>
  <c r="BV893" i="3"/>
  <c r="BU893" i="3"/>
  <c r="CC893" i="3" l="1"/>
  <c r="W893" i="3"/>
  <c r="AR894" i="3" s="1"/>
  <c r="X893" i="3"/>
  <c r="AL894" i="3" s="1"/>
  <c r="DP893" i="3"/>
  <c r="DO893" i="3"/>
  <c r="CQ893" i="3"/>
  <c r="CR893" i="3"/>
  <c r="M893" i="3" s="1"/>
  <c r="L893" i="3" l="1"/>
  <c r="I894" i="3" s="1"/>
  <c r="AS894" i="3"/>
  <c r="AK894" i="3"/>
  <c r="CT894" i="3" s="1"/>
  <c r="AQ893" i="3"/>
  <c r="AO894" i="3"/>
  <c r="AU894" i="3" s="1"/>
  <c r="AT893" i="3"/>
  <c r="AN893" i="3"/>
  <c r="AP894" i="3"/>
  <c r="AV894" i="3" s="1"/>
  <c r="J894" i="3"/>
  <c r="F894" i="3"/>
  <c r="DS894" i="3"/>
  <c r="BY894" i="3"/>
  <c r="CU894" i="3"/>
  <c r="DR894" i="3" l="1"/>
  <c r="K893" i="3"/>
  <c r="N893" i="3" s="1"/>
  <c r="BX894" i="3"/>
  <c r="BZ894" i="3" s="1"/>
  <c r="CB894" i="3" s="1"/>
  <c r="AM894" i="3"/>
  <c r="E894" i="3"/>
  <c r="DJ894" i="3" s="1"/>
  <c r="G894" i="3"/>
  <c r="H893" i="3"/>
  <c r="CA894" i="3"/>
  <c r="CW894" i="3"/>
  <c r="CV894" i="3"/>
  <c r="CX894" i="3" s="1"/>
  <c r="DK894" i="3"/>
  <c r="BQ894" i="3"/>
  <c r="CM894" i="3"/>
  <c r="S894" i="3"/>
  <c r="DU894" i="3"/>
  <c r="DT894" i="3"/>
  <c r="DQ894" i="3" s="1"/>
  <c r="P894" i="3"/>
  <c r="R894" i="3" l="1"/>
  <c r="U894" i="3" s="1"/>
  <c r="CL894" i="3"/>
  <c r="CO894" i="3" s="1"/>
  <c r="BP894" i="3"/>
  <c r="BS894" i="3" s="1"/>
  <c r="O894" i="3"/>
  <c r="DV894" i="3"/>
  <c r="DM894" i="3"/>
  <c r="DL894" i="3"/>
  <c r="CY894" i="3"/>
  <c r="CZ894" i="3"/>
  <c r="CN894" i="3"/>
  <c r="CD894" i="3"/>
  <c r="CC894" i="3"/>
  <c r="BR894" i="3"/>
  <c r="BT894" i="3" s="1"/>
  <c r="T894" i="3" l="1"/>
  <c r="Q894" i="3" s="1"/>
  <c r="DX894" i="3"/>
  <c r="DW894" i="3"/>
  <c r="DI894" i="3"/>
  <c r="DN894" i="3" s="1"/>
  <c r="CK894" i="3"/>
  <c r="CP894" i="3" s="1"/>
  <c r="BU894" i="3"/>
  <c r="BV894" i="3"/>
  <c r="V894" i="3" l="1"/>
  <c r="DO894" i="3"/>
  <c r="DP894" i="3"/>
  <c r="CQ894" i="3"/>
  <c r="CR894" i="3"/>
  <c r="M894" i="3" s="1"/>
  <c r="X894" i="3" l="1"/>
  <c r="AP895" i="3" s="1"/>
  <c r="W894" i="3"/>
  <c r="AR895" i="3" s="1"/>
  <c r="AS895" i="3"/>
  <c r="AQ894" i="3"/>
  <c r="AL895" i="3"/>
  <c r="BY895" i="3" s="1"/>
  <c r="L894" i="3"/>
  <c r="H894" i="3" s="1"/>
  <c r="AN894" i="3"/>
  <c r="AT894" i="3"/>
  <c r="AO895" i="3"/>
  <c r="AU895" i="3" s="1"/>
  <c r="AK895" i="3"/>
  <c r="DR895" i="3" s="1"/>
  <c r="J895" i="3"/>
  <c r="F895" i="3"/>
  <c r="AV895" i="3"/>
  <c r="E895" i="3" l="1"/>
  <c r="DS895" i="3"/>
  <c r="CU895" i="3"/>
  <c r="K894" i="3"/>
  <c r="N894" i="3" s="1"/>
  <c r="I895" i="3"/>
  <c r="O895" i="3" s="1"/>
  <c r="BX895" i="3"/>
  <c r="BZ895" i="3" s="1"/>
  <c r="CB895" i="3" s="1"/>
  <c r="AM895" i="3"/>
  <c r="CT895" i="3"/>
  <c r="CV895" i="3" s="1"/>
  <c r="CX895" i="3" s="1"/>
  <c r="BP895" i="3"/>
  <c r="CL895" i="3"/>
  <c r="DJ895" i="3"/>
  <c r="R895" i="3"/>
  <c r="DT895" i="3"/>
  <c r="DQ895" i="3" s="1"/>
  <c r="DU895" i="3"/>
  <c r="CM895" i="3"/>
  <c r="DK895" i="3"/>
  <c r="BQ895" i="3"/>
  <c r="S895" i="3"/>
  <c r="P895" i="3"/>
  <c r="CA895" i="3" l="1"/>
  <c r="CC895" i="3" s="1"/>
  <c r="G895" i="3"/>
  <c r="CW895" i="3"/>
  <c r="CY895" i="3" s="1"/>
  <c r="DV895" i="3"/>
  <c r="CN895" i="3"/>
  <c r="CO895" i="3"/>
  <c r="U895" i="3"/>
  <c r="T895" i="3"/>
  <c r="Q895" i="3" s="1"/>
  <c r="DM895" i="3"/>
  <c r="DL895" i="3"/>
  <c r="BS895" i="3"/>
  <c r="BR895" i="3"/>
  <c r="BT895" i="3" s="1"/>
  <c r="CD895" i="3" l="1"/>
  <c r="CZ895" i="3"/>
  <c r="DW895" i="3"/>
  <c r="DX895" i="3"/>
  <c r="V895" i="3"/>
  <c r="DI895" i="3"/>
  <c r="DN895" i="3" s="1"/>
  <c r="CK895" i="3"/>
  <c r="CP895" i="3" s="1"/>
  <c r="BU895" i="3"/>
  <c r="BV895" i="3"/>
  <c r="W895" i="3" l="1"/>
  <c r="AR896" i="3" s="1"/>
  <c r="X895" i="3"/>
  <c r="AL896" i="3" s="1"/>
  <c r="DO895" i="3"/>
  <c r="DP895" i="3"/>
  <c r="CR895" i="3"/>
  <c r="CQ895" i="3"/>
  <c r="M895" i="3" l="1"/>
  <c r="AS896" i="3"/>
  <c r="AQ895" i="3"/>
  <c r="L895" i="3"/>
  <c r="AK896" i="3"/>
  <c r="DR896" i="3" s="1"/>
  <c r="AO896" i="3"/>
  <c r="AU896" i="3" s="1"/>
  <c r="AN895" i="3"/>
  <c r="AT895" i="3"/>
  <c r="AP896" i="3"/>
  <c r="CU896" i="3"/>
  <c r="DS896" i="3"/>
  <c r="BY896" i="3"/>
  <c r="CT896" i="3" l="1"/>
  <c r="CW896" i="3" s="1"/>
  <c r="K895" i="3"/>
  <c r="N895" i="3" s="1"/>
  <c r="I896" i="3"/>
  <c r="O896" i="3" s="1"/>
  <c r="E896" i="3"/>
  <c r="R896" i="3" s="1"/>
  <c r="BX896" i="3"/>
  <c r="BZ896" i="3" s="1"/>
  <c r="CB896" i="3" s="1"/>
  <c r="AM896" i="3"/>
  <c r="J896" i="3"/>
  <c r="G896" i="3" s="1"/>
  <c r="F896" i="3"/>
  <c r="DK896" i="3" s="1"/>
  <c r="H895" i="3"/>
  <c r="AV896" i="3"/>
  <c r="DT896" i="3"/>
  <c r="DQ896" i="3" s="1"/>
  <c r="DU896" i="3"/>
  <c r="CV896" i="3"/>
  <c r="CX896" i="3" s="1"/>
  <c r="CL896" i="3" l="1"/>
  <c r="BP896" i="3"/>
  <c r="DJ896" i="3"/>
  <c r="DM896" i="3" s="1"/>
  <c r="S896" i="3"/>
  <c r="T896" i="3" s="1"/>
  <c r="Q896" i="3" s="1"/>
  <c r="CM896" i="3"/>
  <c r="CO896" i="3" s="1"/>
  <c r="CA896" i="3"/>
  <c r="CC896" i="3" s="1"/>
  <c r="BQ896" i="3"/>
  <c r="BS896" i="3" s="1"/>
  <c r="P896" i="3"/>
  <c r="DV896" i="3"/>
  <c r="CZ896" i="3"/>
  <c r="CY896" i="3"/>
  <c r="U896" i="3"/>
  <c r="CN896" i="3"/>
  <c r="DL896" i="3"/>
  <c r="BR896" i="3" l="1"/>
  <c r="BT896" i="3" s="1"/>
  <c r="CD896" i="3"/>
  <c r="DW896" i="3"/>
  <c r="DX896" i="3"/>
  <c r="V896" i="3"/>
  <c r="DI896" i="3"/>
  <c r="DN896" i="3" s="1"/>
  <c r="CK896" i="3"/>
  <c r="CP896" i="3" s="1"/>
  <c r="BV896" i="3"/>
  <c r="BU896" i="3"/>
  <c r="W896" i="3" l="1"/>
  <c r="AR897" i="3" s="1"/>
  <c r="X896" i="3"/>
  <c r="AS897" i="3" s="1"/>
  <c r="DO896" i="3"/>
  <c r="DP896" i="3"/>
  <c r="CQ896" i="3"/>
  <c r="CR896" i="3"/>
  <c r="L896" i="3" l="1"/>
  <c r="I897" i="3" s="1"/>
  <c r="M896" i="3"/>
  <c r="AK897" i="3"/>
  <c r="CT897" i="3" s="1"/>
  <c r="AQ896" i="3"/>
  <c r="AO897" i="3"/>
  <c r="AU897" i="3" s="1"/>
  <c r="AN896" i="3"/>
  <c r="K896" i="3"/>
  <c r="N896" i="3" s="1"/>
  <c r="AT896" i="3"/>
  <c r="AP897" i="3"/>
  <c r="AV897" i="3" s="1"/>
  <c r="AL897" i="3"/>
  <c r="DS897" i="3" s="1"/>
  <c r="H896" i="3"/>
  <c r="E897" i="3"/>
  <c r="J897" i="3"/>
  <c r="F897" i="3"/>
  <c r="BX897" i="3"/>
  <c r="DR897" i="3"/>
  <c r="AM897" i="3" l="1"/>
  <c r="CU897" i="3"/>
  <c r="CW897" i="3" s="1"/>
  <c r="BY897" i="3"/>
  <c r="BZ897" i="3" s="1"/>
  <c r="CB897" i="3" s="1"/>
  <c r="DT897" i="3"/>
  <c r="DQ897" i="3" s="1"/>
  <c r="DU897" i="3"/>
  <c r="P897" i="3"/>
  <c r="DJ897" i="3"/>
  <c r="BP897" i="3"/>
  <c r="CL897" i="3"/>
  <c r="R897" i="3"/>
  <c r="CV897" i="3"/>
  <c r="CX897" i="3" s="1"/>
  <c r="O897" i="3"/>
  <c r="G897" i="3"/>
  <c r="CA897" i="3"/>
  <c r="DK897" i="3"/>
  <c r="CM897" i="3"/>
  <c r="BQ897" i="3"/>
  <c r="S897" i="3"/>
  <c r="T897" i="3" l="1"/>
  <c r="Q897" i="3" s="1"/>
  <c r="CC897" i="3"/>
  <c r="DV897" i="3"/>
  <c r="V897" i="3"/>
  <c r="DM897" i="3"/>
  <c r="DL897" i="3"/>
  <c r="CN897" i="3"/>
  <c r="CO897" i="3"/>
  <c r="CD897" i="3"/>
  <c r="BR897" i="3"/>
  <c r="BT897" i="3" s="1"/>
  <c r="BS897" i="3"/>
  <c r="CZ897" i="3"/>
  <c r="CY897" i="3"/>
  <c r="U897" i="3"/>
  <c r="DW897" i="3" l="1"/>
  <c r="DX897" i="3"/>
  <c r="W897" i="3"/>
  <c r="DI897" i="3"/>
  <c r="DN897" i="3" s="1"/>
  <c r="X897" i="3"/>
  <c r="BU897" i="3"/>
  <c r="BV897" i="3"/>
  <c r="CK897" i="3"/>
  <c r="CP897" i="3" s="1"/>
  <c r="AS898" i="3" l="1"/>
  <c r="AR898" i="3"/>
  <c r="AL898" i="3"/>
  <c r="AQ897" i="3"/>
  <c r="DP897" i="3"/>
  <c r="DO897" i="3"/>
  <c r="CR897" i="3"/>
  <c r="CQ897" i="3"/>
  <c r="AP898" i="3"/>
  <c r="L897" i="3" l="1"/>
  <c r="I898" i="3" s="1"/>
  <c r="M897" i="3"/>
  <c r="K897" i="3" s="1"/>
  <c r="N897" i="3" s="1"/>
  <c r="AN897" i="3"/>
  <c r="AO898" i="3"/>
  <c r="AU898" i="3" s="1"/>
  <c r="AK898" i="3"/>
  <c r="DR898" i="3" s="1"/>
  <c r="AT897" i="3"/>
  <c r="AV898" i="3"/>
  <c r="H897" i="3"/>
  <c r="E898" i="3"/>
  <c r="DS898" i="3"/>
  <c r="BY898" i="3"/>
  <c r="CU898" i="3"/>
  <c r="F898" i="3"/>
  <c r="J898" i="3"/>
  <c r="CT898" i="3" l="1"/>
  <c r="BX898" i="3"/>
  <c r="DT898" i="3"/>
  <c r="DQ898" i="3" s="1"/>
  <c r="AM898" i="3"/>
  <c r="CV898" i="3"/>
  <c r="CX898" i="3" s="1"/>
  <c r="CA898" i="3"/>
  <c r="DV898" i="3"/>
  <c r="O898" i="3"/>
  <c r="G898" i="3"/>
  <c r="BP898" i="3"/>
  <c r="CL898" i="3"/>
  <c r="DJ898" i="3"/>
  <c r="R898" i="3"/>
  <c r="BZ898" i="3"/>
  <c r="CB898" i="3" s="1"/>
  <c r="P898" i="3"/>
  <c r="DU898" i="3"/>
  <c r="DK898" i="3"/>
  <c r="CM898" i="3"/>
  <c r="BQ898" i="3"/>
  <c r="S898" i="3"/>
  <c r="CW898" i="3"/>
  <c r="CY898" i="3" l="1"/>
  <c r="DW898" i="3"/>
  <c r="U898" i="3"/>
  <c r="DM898" i="3"/>
  <c r="DL898" i="3"/>
  <c r="CO898" i="3"/>
  <c r="CN898" i="3"/>
  <c r="BR898" i="3"/>
  <c r="BT898" i="3" s="1"/>
  <c r="BS898" i="3"/>
  <c r="DX898" i="3"/>
  <c r="CC898" i="3"/>
  <c r="CD898" i="3"/>
  <c r="T898" i="3"/>
  <c r="Q898" i="3" s="1"/>
  <c r="CZ898" i="3"/>
  <c r="V898" i="3" l="1"/>
  <c r="DI898" i="3"/>
  <c r="DN898" i="3" s="1"/>
  <c r="BU898" i="3"/>
  <c r="BV898" i="3"/>
  <c r="CK898" i="3"/>
  <c r="CP898" i="3" s="1"/>
  <c r="X898" i="3" l="1"/>
  <c r="W898" i="3"/>
  <c r="DP898" i="3"/>
  <c r="DO898" i="3"/>
  <c r="CQ898" i="3"/>
  <c r="CR898" i="3"/>
  <c r="M898" i="3" s="1"/>
  <c r="AL899" i="3"/>
  <c r="AP899" i="3" l="1"/>
  <c r="AV899" i="3" s="1"/>
  <c r="AS899" i="3"/>
  <c r="AQ898" i="3"/>
  <c r="AT898" i="3" s="1"/>
  <c r="AR899" i="3"/>
  <c r="L898" i="3"/>
  <c r="H898" i="3" s="1"/>
  <c r="AN898" i="3"/>
  <c r="AK899" i="3"/>
  <c r="BX899" i="3" s="1"/>
  <c r="AO899" i="3"/>
  <c r="AM899" i="3" s="1"/>
  <c r="F899" i="3"/>
  <c r="J899" i="3"/>
  <c r="DS899" i="3"/>
  <c r="CU899" i="3"/>
  <c r="BY899" i="3"/>
  <c r="E899" i="3"/>
  <c r="K898" i="3" l="1"/>
  <c r="N898" i="3" s="1"/>
  <c r="I899" i="3"/>
  <c r="CT899" i="3"/>
  <c r="DR899" i="3"/>
  <c r="DU899" i="3" s="1"/>
  <c r="AU899" i="3"/>
  <c r="CA899" i="3"/>
  <c r="BZ899" i="3"/>
  <c r="CB899" i="3" s="1"/>
  <c r="DT899" i="3"/>
  <c r="DQ899" i="3" s="1"/>
  <c r="DK899" i="3"/>
  <c r="CM899" i="3"/>
  <c r="BQ899" i="3"/>
  <c r="S899" i="3"/>
  <c r="CV899" i="3"/>
  <c r="CX899" i="3" s="1"/>
  <c r="CW899" i="3"/>
  <c r="O899" i="3"/>
  <c r="G899" i="3"/>
  <c r="BP899" i="3"/>
  <c r="CL899" i="3"/>
  <c r="DJ899" i="3"/>
  <c r="R899" i="3"/>
  <c r="P899" i="3"/>
  <c r="T899" i="3" l="1"/>
  <c r="Q899" i="3" s="1"/>
  <c r="DV899" i="3"/>
  <c r="CC899" i="3"/>
  <c r="CO899" i="3"/>
  <c r="CN899" i="3"/>
  <c r="BR899" i="3"/>
  <c r="BT899" i="3" s="1"/>
  <c r="BS899" i="3"/>
  <c r="CZ899" i="3"/>
  <c r="CY899" i="3"/>
  <c r="DL899" i="3"/>
  <c r="DM899" i="3"/>
  <c r="U899" i="3"/>
  <c r="CD899" i="3"/>
  <c r="V899" i="3" l="1"/>
  <c r="DX899" i="3"/>
  <c r="DW899" i="3"/>
  <c r="DI899" i="3"/>
  <c r="DN899" i="3" s="1"/>
  <c r="BU899" i="3"/>
  <c r="BV899" i="3"/>
  <c r="CK899" i="3"/>
  <c r="CP899" i="3" s="1"/>
  <c r="X899" i="3" l="1"/>
  <c r="W899" i="3"/>
  <c r="AS900" i="3"/>
  <c r="AR900" i="3"/>
  <c r="AP900" i="3"/>
  <c r="AL900" i="3"/>
  <c r="BY900" i="3" s="1"/>
  <c r="DP899" i="3"/>
  <c r="DO899" i="3"/>
  <c r="AN899" i="3"/>
  <c r="AK900" i="3"/>
  <c r="AO900" i="3"/>
  <c r="CR899" i="3"/>
  <c r="CQ899" i="3"/>
  <c r="AV900" i="3"/>
  <c r="AQ899" i="3" l="1"/>
  <c r="AT899" i="3" s="1"/>
  <c r="M899" i="3"/>
  <c r="L899" i="3"/>
  <c r="E900" i="3" s="1"/>
  <c r="CU900" i="3"/>
  <c r="DS900" i="3"/>
  <c r="J900" i="3"/>
  <c r="F900" i="3"/>
  <c r="DR900" i="3"/>
  <c r="CT900" i="3"/>
  <c r="BX900" i="3"/>
  <c r="AU900" i="3"/>
  <c r="AM900" i="3"/>
  <c r="K899" i="3" l="1"/>
  <c r="N899" i="3" s="1"/>
  <c r="I900" i="3"/>
  <c r="O900" i="3" s="1"/>
  <c r="H899" i="3"/>
  <c r="CW900" i="3"/>
  <c r="CV900" i="3"/>
  <c r="CX900" i="3" s="1"/>
  <c r="DT900" i="3"/>
  <c r="DQ900" i="3" s="1"/>
  <c r="DU900" i="3"/>
  <c r="DJ900" i="3"/>
  <c r="BP900" i="3"/>
  <c r="CL900" i="3"/>
  <c r="R900" i="3"/>
  <c r="CM900" i="3"/>
  <c r="DK900" i="3"/>
  <c r="BQ900" i="3"/>
  <c r="S900" i="3"/>
  <c r="BZ900" i="3"/>
  <c r="CB900" i="3" s="1"/>
  <c r="CA900" i="3"/>
  <c r="P900" i="3"/>
  <c r="G900" i="3" l="1"/>
  <c r="DV900" i="3"/>
  <c r="CN900" i="3"/>
  <c r="CO900" i="3"/>
  <c r="BS900" i="3"/>
  <c r="BR900" i="3"/>
  <c r="BT900" i="3" s="1"/>
  <c r="DM900" i="3"/>
  <c r="DL900" i="3"/>
  <c r="CZ900" i="3"/>
  <c r="CY900" i="3"/>
  <c r="CC900" i="3"/>
  <c r="CD900" i="3"/>
  <c r="T900" i="3"/>
  <c r="Q900" i="3" s="1"/>
  <c r="U900" i="3"/>
  <c r="DW900" i="3" l="1"/>
  <c r="DX900" i="3"/>
  <c r="V900" i="3"/>
  <c r="DI900" i="3"/>
  <c r="DN900" i="3" s="1"/>
  <c r="BV900" i="3"/>
  <c r="BU900" i="3"/>
  <c r="CK900" i="3"/>
  <c r="CP900" i="3" s="1"/>
  <c r="W900" i="3" l="1"/>
  <c r="AR901" i="3" s="1"/>
  <c r="X900" i="3"/>
  <c r="AP901" i="3" s="1"/>
  <c r="DP900" i="3"/>
  <c r="DO900" i="3"/>
  <c r="CQ900" i="3"/>
  <c r="CR900" i="3"/>
  <c r="M900" i="3" l="1"/>
  <c r="AS901" i="3"/>
  <c r="AQ900" i="3"/>
  <c r="AT900" i="3" s="1"/>
  <c r="L900" i="3"/>
  <c r="E901" i="3" s="1"/>
  <c r="AO901" i="3"/>
  <c r="AU901" i="3" s="1"/>
  <c r="AK901" i="3"/>
  <c r="CT901" i="3" s="1"/>
  <c r="AN900" i="3"/>
  <c r="AL901" i="3"/>
  <c r="DS901" i="3" s="1"/>
  <c r="F901" i="3"/>
  <c r="J901" i="3"/>
  <c r="AV901" i="3"/>
  <c r="H900" i="3" l="1"/>
  <c r="AM901" i="3"/>
  <c r="DR901" i="3"/>
  <c r="DU901" i="3" s="1"/>
  <c r="K900" i="3"/>
  <c r="N900" i="3" s="1"/>
  <c r="I901" i="3"/>
  <c r="O901" i="3" s="1"/>
  <c r="BX901" i="3"/>
  <c r="BY901" i="3"/>
  <c r="CU901" i="3"/>
  <c r="CW901" i="3" s="1"/>
  <c r="P901" i="3"/>
  <c r="BP901" i="3"/>
  <c r="DJ901" i="3"/>
  <c r="CL901" i="3"/>
  <c r="R901" i="3"/>
  <c r="CM901" i="3"/>
  <c r="BQ901" i="3"/>
  <c r="DK901" i="3"/>
  <c r="S901" i="3"/>
  <c r="DT901" i="3" l="1"/>
  <c r="DQ901" i="3" s="1"/>
  <c r="DV901" i="3" s="1"/>
  <c r="G901" i="3"/>
  <c r="CA901" i="3"/>
  <c r="BZ901" i="3"/>
  <c r="CB901" i="3" s="1"/>
  <c r="CV901" i="3"/>
  <c r="CX901" i="3" s="1"/>
  <c r="CY901" i="3" s="1"/>
  <c r="U901" i="3"/>
  <c r="T901" i="3"/>
  <c r="Q901" i="3" s="1"/>
  <c r="DM901" i="3"/>
  <c r="DL901" i="3"/>
  <c r="BS901" i="3"/>
  <c r="BR901" i="3"/>
  <c r="BT901" i="3" s="1"/>
  <c r="CN901" i="3"/>
  <c r="CO901" i="3"/>
  <c r="CC901" i="3" l="1"/>
  <c r="CD901" i="3"/>
  <c r="CZ901" i="3"/>
  <c r="DW901" i="3"/>
  <c r="DX901" i="3"/>
  <c r="V901" i="3"/>
  <c r="DI901" i="3"/>
  <c r="DN901" i="3" s="1"/>
  <c r="CK901" i="3"/>
  <c r="CP901" i="3" s="1"/>
  <c r="BU901" i="3"/>
  <c r="BV901" i="3"/>
  <c r="W901" i="3" l="1"/>
  <c r="AR902" i="3" s="1"/>
  <c r="X901" i="3"/>
  <c r="AS902" i="3" s="1"/>
  <c r="DP901" i="3"/>
  <c r="DO901" i="3"/>
  <c r="CQ901" i="3"/>
  <c r="CR901" i="3"/>
  <c r="M901" i="3" s="1"/>
  <c r="AK902" i="3"/>
  <c r="AO902" i="3" l="1"/>
  <c r="AU902" i="3" s="1"/>
  <c r="AQ901" i="3"/>
  <c r="AT901" i="3" s="1"/>
  <c r="L901" i="3"/>
  <c r="AN901" i="3"/>
  <c r="AL902" i="3"/>
  <c r="BY902" i="3" s="1"/>
  <c r="AP902" i="3"/>
  <c r="H901" i="3"/>
  <c r="E902" i="3"/>
  <c r="CT902" i="3"/>
  <c r="BX902" i="3"/>
  <c r="DR902" i="3"/>
  <c r="J902" i="3"/>
  <c r="F902" i="3"/>
  <c r="AM902" i="3" l="1"/>
  <c r="AV902" i="3"/>
  <c r="K901" i="3"/>
  <c r="N901" i="3" s="1"/>
  <c r="I902" i="3"/>
  <c r="O902" i="3" s="1"/>
  <c r="DS902" i="3"/>
  <c r="DU902" i="3" s="1"/>
  <c r="CU902" i="3"/>
  <c r="CW902" i="3" s="1"/>
  <c r="BP902" i="3"/>
  <c r="DJ902" i="3"/>
  <c r="CL902" i="3"/>
  <c r="R902" i="3"/>
  <c r="P902" i="3"/>
  <c r="BZ902" i="3"/>
  <c r="CB902" i="3" s="1"/>
  <c r="CA902" i="3"/>
  <c r="DK902" i="3"/>
  <c r="BQ902" i="3"/>
  <c r="CM902" i="3"/>
  <c r="S902" i="3"/>
  <c r="G902" i="3" l="1"/>
  <c r="DT902" i="3"/>
  <c r="DQ902" i="3" s="1"/>
  <c r="DV902" i="3" s="1"/>
  <c r="CV902" i="3"/>
  <c r="CX902" i="3" s="1"/>
  <c r="CZ902" i="3" s="1"/>
  <c r="U902" i="3"/>
  <c r="T902" i="3"/>
  <c r="Q902" i="3" s="1"/>
  <c r="CO902" i="3"/>
  <c r="CN902" i="3"/>
  <c r="CC902" i="3"/>
  <c r="CD902" i="3"/>
  <c r="DM902" i="3"/>
  <c r="DL902" i="3"/>
  <c r="BS902" i="3"/>
  <c r="BR902" i="3"/>
  <c r="BT902" i="3" s="1"/>
  <c r="CY902" i="3" l="1"/>
  <c r="DW902" i="3"/>
  <c r="DX902" i="3"/>
  <c r="DI902" i="3"/>
  <c r="DN902" i="3" s="1"/>
  <c r="CK902" i="3"/>
  <c r="CP902" i="3" s="1"/>
  <c r="BU902" i="3"/>
  <c r="BV902" i="3"/>
  <c r="V902" i="3" l="1"/>
  <c r="W902" i="3" s="1"/>
  <c r="AR903" i="3" s="1"/>
  <c r="DO902" i="3"/>
  <c r="DP902" i="3"/>
  <c r="CQ902" i="3"/>
  <c r="CR902" i="3"/>
  <c r="M902" i="3" l="1"/>
  <c r="L902" i="3"/>
  <c r="E903" i="3" s="1"/>
  <c r="AK903" i="3"/>
  <c r="BX903" i="3" s="1"/>
  <c r="AO903" i="3"/>
  <c r="AU903" i="3" s="1"/>
  <c r="X902" i="3"/>
  <c r="F903" i="3"/>
  <c r="J903" i="3"/>
  <c r="H902" i="3"/>
  <c r="AN902" i="3" l="1"/>
  <c r="AS903" i="3"/>
  <c r="AQ902" i="3"/>
  <c r="AT902" i="3" s="1"/>
  <c r="CT903" i="3"/>
  <c r="DR903" i="3"/>
  <c r="K902" i="3"/>
  <c r="N902" i="3" s="1"/>
  <c r="I903" i="3"/>
  <c r="G903" i="3" s="1"/>
  <c r="AP903" i="3"/>
  <c r="AL903" i="3"/>
  <c r="S903" i="3" s="1"/>
  <c r="DJ903" i="3"/>
  <c r="BP903" i="3"/>
  <c r="CL903" i="3"/>
  <c r="R903" i="3"/>
  <c r="P903" i="3"/>
  <c r="CM903" i="3"/>
  <c r="BQ903" i="3"/>
  <c r="DK903" i="3"/>
  <c r="O903" i="3" l="1"/>
  <c r="BY903" i="3"/>
  <c r="DS903" i="3"/>
  <c r="CU903" i="3"/>
  <c r="AV903" i="3"/>
  <c r="AM903" i="3"/>
  <c r="DL903" i="3"/>
  <c r="DM903" i="3"/>
  <c r="T903" i="3"/>
  <c r="Q903" i="3" s="1"/>
  <c r="U903" i="3"/>
  <c r="BR903" i="3"/>
  <c r="BT903" i="3" s="1"/>
  <c r="BS903" i="3"/>
  <c r="CO903" i="3"/>
  <c r="CN903" i="3"/>
  <c r="DU903" i="3" l="1"/>
  <c r="DT903" i="3"/>
  <c r="DQ903" i="3" s="1"/>
  <c r="CW903" i="3"/>
  <c r="CV903" i="3"/>
  <c r="CX903" i="3" s="1"/>
  <c r="CA903" i="3"/>
  <c r="BZ903" i="3"/>
  <c r="CB903" i="3" s="1"/>
  <c r="V903" i="3"/>
  <c r="DI903" i="3"/>
  <c r="DN903" i="3" s="1"/>
  <c r="CK903" i="3"/>
  <c r="CP903" i="3" s="1"/>
  <c r="BV903" i="3"/>
  <c r="BU903" i="3"/>
  <c r="DV903" i="3" l="1"/>
  <c r="CC903" i="3"/>
  <c r="CD903" i="3"/>
  <c r="CZ903" i="3"/>
  <c r="CY903" i="3"/>
  <c r="W903" i="3"/>
  <c r="X903" i="3"/>
  <c r="DP903" i="3"/>
  <c r="DO903" i="3"/>
  <c r="CQ903" i="3"/>
  <c r="CR903" i="3"/>
  <c r="M903" i="3" l="1"/>
  <c r="L903" i="3"/>
  <c r="DX903" i="3"/>
  <c r="AS904" i="3" s="1"/>
  <c r="DW903" i="3"/>
  <c r="AQ903" i="3" s="1"/>
  <c r="H903" i="3"/>
  <c r="E904" i="3"/>
  <c r="F904" i="3"/>
  <c r="J904" i="3"/>
  <c r="AR904" i="3" l="1"/>
  <c r="K903" i="3"/>
  <c r="N903" i="3" s="1"/>
  <c r="I904" i="3"/>
  <c r="O904" i="3" s="1"/>
  <c r="AK904" i="3"/>
  <c r="DR904" i="3" s="1"/>
  <c r="AT903" i="3"/>
  <c r="AN903" i="3"/>
  <c r="AO904" i="3"/>
  <c r="AU904" i="3" s="1"/>
  <c r="AP904" i="3"/>
  <c r="AV904" i="3" s="1"/>
  <c r="AL904" i="3"/>
  <c r="DS904" i="3" s="1"/>
  <c r="P904" i="3"/>
  <c r="DJ904" i="3"/>
  <c r="BP904" i="3"/>
  <c r="CL904" i="3"/>
  <c r="BQ904" i="3"/>
  <c r="DK904" i="3"/>
  <c r="CM904" i="3"/>
  <c r="R904" i="3" l="1"/>
  <c r="G904" i="3"/>
  <c r="DT904" i="3"/>
  <c r="DQ904" i="3" s="1"/>
  <c r="DV904" i="3" s="1"/>
  <c r="BX904" i="3"/>
  <c r="DL904" i="3"/>
  <c r="DI904" i="3" s="1"/>
  <c r="DN904" i="3" s="1"/>
  <c r="CT904" i="3"/>
  <c r="S904" i="3"/>
  <c r="T904" i="3" s="1"/>
  <c r="Q904" i="3" s="1"/>
  <c r="DU904" i="3"/>
  <c r="AM904" i="3"/>
  <c r="CU904" i="3"/>
  <c r="BY904" i="3"/>
  <c r="CN904" i="3"/>
  <c r="CO904" i="3"/>
  <c r="BR904" i="3"/>
  <c r="BT904" i="3" s="1"/>
  <c r="BS904" i="3"/>
  <c r="DM904" i="3"/>
  <c r="CA904" i="3" l="1"/>
  <c r="U904" i="3"/>
  <c r="BZ904" i="3"/>
  <c r="CB904" i="3" s="1"/>
  <c r="CV904" i="3"/>
  <c r="CX904" i="3" s="1"/>
  <c r="CW904" i="3"/>
  <c r="DW904" i="3"/>
  <c r="DX904" i="3"/>
  <c r="V904" i="3"/>
  <c r="DP904" i="3"/>
  <c r="DO904" i="3"/>
  <c r="BV904" i="3"/>
  <c r="CK904" i="3"/>
  <c r="CP904" i="3" s="1"/>
  <c r="BU904" i="3"/>
  <c r="CY904" i="3" l="1"/>
  <c r="CZ904" i="3"/>
  <c r="CC904" i="3"/>
  <c r="CD904" i="3"/>
  <c r="X904" i="3"/>
  <c r="W904" i="3"/>
  <c r="CR904" i="3"/>
  <c r="M904" i="3" s="1"/>
  <c r="CQ904" i="3"/>
  <c r="L904" i="3" s="1"/>
  <c r="I905" i="3" s="1"/>
  <c r="AS905" i="3" l="1"/>
  <c r="AR905" i="3"/>
  <c r="K904" i="3"/>
  <c r="AL905" i="3"/>
  <c r="DS905" i="3" s="1"/>
  <c r="AK905" i="3"/>
  <c r="DR905" i="3" s="1"/>
  <c r="AO905" i="3"/>
  <c r="N904" i="3"/>
  <c r="H904" i="3"/>
  <c r="E905" i="3"/>
  <c r="J905" i="3"/>
  <c r="F905" i="3"/>
  <c r="CU905" i="3" l="1"/>
  <c r="AQ904" i="3"/>
  <c r="AT904" i="3" s="1"/>
  <c r="AP905" i="3"/>
  <c r="AV905" i="3" s="1"/>
  <c r="BY905" i="3"/>
  <c r="AN904" i="3"/>
  <c r="BX905" i="3"/>
  <c r="CA905" i="3" s="1"/>
  <c r="AU905" i="3"/>
  <c r="CT905" i="3"/>
  <c r="P905" i="3"/>
  <c r="BP905" i="3"/>
  <c r="DJ905" i="3"/>
  <c r="CL905" i="3"/>
  <c r="R905" i="3"/>
  <c r="O905" i="3"/>
  <c r="G905" i="3"/>
  <c r="DT905" i="3"/>
  <c r="DQ905" i="3" s="1"/>
  <c r="DU905" i="3"/>
  <c r="DK905" i="3"/>
  <c r="BQ905" i="3"/>
  <c r="CM905" i="3"/>
  <c r="S905" i="3"/>
  <c r="CW905" i="3" l="1"/>
  <c r="BZ905" i="3"/>
  <c r="AM905" i="3"/>
  <c r="CV905" i="3"/>
  <c r="CX905" i="3" s="1"/>
  <c r="DV905" i="3"/>
  <c r="U905" i="3"/>
  <c r="T905" i="3"/>
  <c r="Q905" i="3" s="1"/>
  <c r="CN905" i="3"/>
  <c r="CO905" i="3"/>
  <c r="DM905" i="3"/>
  <c r="DL905" i="3"/>
  <c r="BS905" i="3"/>
  <c r="BR905" i="3"/>
  <c r="BT905" i="3" s="1"/>
  <c r="CB905" i="3" l="1"/>
  <c r="CD905" i="3" s="1"/>
  <c r="CY905" i="3"/>
  <c r="CC905" i="3"/>
  <c r="CZ905" i="3"/>
  <c r="DW905" i="3"/>
  <c r="DX905" i="3"/>
  <c r="V905" i="3"/>
  <c r="DI905" i="3"/>
  <c r="DN905" i="3" s="1"/>
  <c r="CK905" i="3"/>
  <c r="CP905" i="3" s="1"/>
  <c r="BU905" i="3"/>
  <c r="BV905" i="3"/>
  <c r="X905" i="3" l="1"/>
  <c r="AL906" i="3" s="1"/>
  <c r="W905" i="3"/>
  <c r="AQ905" i="3" s="1"/>
  <c r="DO905" i="3"/>
  <c r="DP905" i="3"/>
  <c r="CQ905" i="3"/>
  <c r="CR905" i="3"/>
  <c r="AP906" i="3"/>
  <c r="AV906" i="3" s="1"/>
  <c r="L905" i="3" l="1"/>
  <c r="I906" i="3" s="1"/>
  <c r="M905" i="3"/>
  <c r="AS906" i="3"/>
  <c r="AR906" i="3"/>
  <c r="K905" i="3"/>
  <c r="AO906" i="3"/>
  <c r="AM906" i="3" s="1"/>
  <c r="AN905" i="3"/>
  <c r="AT905" i="3"/>
  <c r="AK906" i="3"/>
  <c r="DR906" i="3" s="1"/>
  <c r="J906" i="3"/>
  <c r="F906" i="3"/>
  <c r="CU906" i="3"/>
  <c r="BY906" i="3"/>
  <c r="DS906" i="3"/>
  <c r="AU906" i="3" l="1"/>
  <c r="N905" i="3"/>
  <c r="E906" i="3"/>
  <c r="DJ906" i="3" s="1"/>
  <c r="G906" i="3"/>
  <c r="H905" i="3"/>
  <c r="CT906" i="3"/>
  <c r="CV906" i="3" s="1"/>
  <c r="CX906" i="3" s="1"/>
  <c r="BX906" i="3"/>
  <c r="CA906" i="3" s="1"/>
  <c r="O906" i="3"/>
  <c r="P906" i="3"/>
  <c r="CM906" i="3"/>
  <c r="BQ906" i="3"/>
  <c r="DK906" i="3"/>
  <c r="S906" i="3"/>
  <c r="DU906" i="3"/>
  <c r="DT906" i="3"/>
  <c r="DQ906" i="3" s="1"/>
  <c r="R906" i="3" l="1"/>
  <c r="U906" i="3" s="1"/>
  <c r="CL906" i="3"/>
  <c r="CO906" i="3" s="1"/>
  <c r="BP906" i="3"/>
  <c r="BR906" i="3" s="1"/>
  <c r="BT906" i="3" s="1"/>
  <c r="CW906" i="3"/>
  <c r="CZ906" i="3" s="1"/>
  <c r="BZ906" i="3"/>
  <c r="DV906" i="3"/>
  <c r="T906" i="3"/>
  <c r="Q906" i="3" s="1"/>
  <c r="DM906" i="3"/>
  <c r="DL906" i="3"/>
  <c r="CB906" i="3" l="1"/>
  <c r="CD906" i="3" s="1"/>
  <c r="CY906" i="3"/>
  <c r="CN906" i="3"/>
  <c r="CK906" i="3" s="1"/>
  <c r="CP906" i="3" s="1"/>
  <c r="BS906" i="3"/>
  <c r="BU906" i="3" s="1"/>
  <c r="CC906" i="3"/>
  <c r="DX906" i="3"/>
  <c r="DW906" i="3"/>
  <c r="V906" i="3"/>
  <c r="DI906" i="3"/>
  <c r="DN906" i="3" s="1"/>
  <c r="BV906" i="3" l="1"/>
  <c r="X906" i="3"/>
  <c r="AL907" i="3" s="1"/>
  <c r="W906" i="3"/>
  <c r="DO906" i="3"/>
  <c r="DP906" i="3"/>
  <c r="CR906" i="3"/>
  <c r="CQ906" i="3"/>
  <c r="M906" i="3" l="1"/>
  <c r="AS907" i="3"/>
  <c r="AQ906" i="3"/>
  <c r="AR907" i="3"/>
  <c r="L906" i="3"/>
  <c r="I907" i="3" s="1"/>
  <c r="AK907" i="3"/>
  <c r="DR907" i="3" s="1"/>
  <c r="AO907" i="3"/>
  <c r="AU907" i="3" s="1"/>
  <c r="AT906" i="3"/>
  <c r="AN906" i="3"/>
  <c r="AP907" i="3"/>
  <c r="CU907" i="3"/>
  <c r="DS907" i="3"/>
  <c r="BY907" i="3"/>
  <c r="E907" i="3"/>
  <c r="K906" i="3" l="1"/>
  <c r="H906" i="3"/>
  <c r="BX907" i="3"/>
  <c r="CA907" i="3" s="1"/>
  <c r="CT907" i="3"/>
  <c r="CV907" i="3" s="1"/>
  <c r="CX907" i="3" s="1"/>
  <c r="AM907" i="3"/>
  <c r="AV907" i="3"/>
  <c r="F907" i="3"/>
  <c r="DK907" i="3" s="1"/>
  <c r="J907" i="3"/>
  <c r="G907" i="3" s="1"/>
  <c r="N906" i="3"/>
  <c r="DT907" i="3"/>
  <c r="DQ907" i="3" s="1"/>
  <c r="DU907" i="3"/>
  <c r="O907" i="3"/>
  <c r="BP907" i="3"/>
  <c r="DJ907" i="3"/>
  <c r="CL907" i="3"/>
  <c r="R907" i="3"/>
  <c r="CW907" i="3" l="1"/>
  <c r="BZ907" i="3"/>
  <c r="S907" i="3"/>
  <c r="T907" i="3" s="1"/>
  <c r="Q907" i="3" s="1"/>
  <c r="CM907" i="3"/>
  <c r="P907" i="3"/>
  <c r="BQ907" i="3"/>
  <c r="BS907" i="3" s="1"/>
  <c r="DV907" i="3"/>
  <c r="DM907" i="3"/>
  <c r="DL907" i="3"/>
  <c r="CZ907" i="3"/>
  <c r="CY907" i="3"/>
  <c r="U907" i="3"/>
  <c r="CN907" i="3"/>
  <c r="CO907" i="3"/>
  <c r="CB907" i="3" l="1"/>
  <c r="CC907" i="3" s="1"/>
  <c r="BR907" i="3"/>
  <c r="BT907" i="3" s="1"/>
  <c r="BU907" i="3" s="1"/>
  <c r="DX907" i="3"/>
  <c r="DW907" i="3"/>
  <c r="V907" i="3"/>
  <c r="DI907" i="3"/>
  <c r="DN907" i="3" s="1"/>
  <c r="CK907" i="3"/>
  <c r="CP907" i="3" s="1"/>
  <c r="BV907" i="3"/>
  <c r="CD907" i="3" l="1"/>
  <c r="W907" i="3"/>
  <c r="X907" i="3"/>
  <c r="AS908" i="3" s="1"/>
  <c r="DO907" i="3"/>
  <c r="DP907" i="3"/>
  <c r="CR907" i="3"/>
  <c r="CQ907" i="3"/>
  <c r="L907" i="3" s="1"/>
  <c r="I908" i="3" s="1"/>
  <c r="AO908" i="3"/>
  <c r="M907" i="3" l="1"/>
  <c r="AQ907" i="3"/>
  <c r="AT907" i="3" s="1"/>
  <c r="AR908" i="3"/>
  <c r="K907" i="3"/>
  <c r="N907" i="3" s="1"/>
  <c r="AK908" i="3"/>
  <c r="CT908" i="3" s="1"/>
  <c r="AN907" i="3"/>
  <c r="AL908" i="3"/>
  <c r="BY908" i="3" s="1"/>
  <c r="AP908" i="3"/>
  <c r="AM908" i="3" s="1"/>
  <c r="AU908" i="3"/>
  <c r="F908" i="3"/>
  <c r="J908" i="3"/>
  <c r="H907" i="3"/>
  <c r="E908" i="3"/>
  <c r="BX908" i="3" l="1"/>
  <c r="BZ908" i="3" s="1"/>
  <c r="CB908" i="3" s="1"/>
  <c r="DR908" i="3"/>
  <c r="CU908" i="3"/>
  <c r="CW908" i="3" s="1"/>
  <c r="AV908" i="3"/>
  <c r="DS908" i="3"/>
  <c r="DU908" i="3" s="1"/>
  <c r="O908" i="3"/>
  <c r="G908" i="3"/>
  <c r="BP908" i="3"/>
  <c r="CL908" i="3"/>
  <c r="DJ908" i="3"/>
  <c r="R908" i="3"/>
  <c r="P908" i="3"/>
  <c r="CV908" i="3"/>
  <c r="CX908" i="3" s="1"/>
  <c r="DK908" i="3"/>
  <c r="CM908" i="3"/>
  <c r="BQ908" i="3"/>
  <c r="S908" i="3"/>
  <c r="CA908" i="3" l="1"/>
  <c r="CD908" i="3" s="1"/>
  <c r="DT908" i="3"/>
  <c r="DQ908" i="3" s="1"/>
  <c r="DV908" i="3" s="1"/>
  <c r="CZ908" i="3"/>
  <c r="CY908" i="3"/>
  <c r="CN908" i="3"/>
  <c r="CO908" i="3"/>
  <c r="U908" i="3"/>
  <c r="T908" i="3"/>
  <c r="Q908" i="3" s="1"/>
  <c r="BS908" i="3"/>
  <c r="BR908" i="3"/>
  <c r="BT908" i="3" s="1"/>
  <c r="DM908" i="3"/>
  <c r="DL908" i="3"/>
  <c r="CC908" i="3" l="1"/>
  <c r="DW908" i="3"/>
  <c r="DX908" i="3"/>
  <c r="V908" i="3"/>
  <c r="DI908" i="3"/>
  <c r="DN908" i="3" s="1"/>
  <c r="CK908" i="3"/>
  <c r="CP908" i="3" s="1"/>
  <c r="BU908" i="3"/>
  <c r="BV908" i="3"/>
  <c r="X908" i="3" l="1"/>
  <c r="AP909" i="3" s="1"/>
  <c r="W908" i="3"/>
  <c r="AQ908" i="3" s="1"/>
  <c r="DO908" i="3"/>
  <c r="DP908" i="3"/>
  <c r="CR908" i="3"/>
  <c r="CQ908" i="3"/>
  <c r="L908" i="3" s="1"/>
  <c r="I909" i="3" s="1"/>
  <c r="AL909" i="3"/>
  <c r="M908" i="3" l="1"/>
  <c r="AS909" i="3"/>
  <c r="AR909" i="3"/>
  <c r="K908" i="3"/>
  <c r="AO909" i="3"/>
  <c r="AU909" i="3" s="1"/>
  <c r="AK909" i="3"/>
  <c r="CT909" i="3" s="1"/>
  <c r="AN908" i="3"/>
  <c r="AT908" i="3"/>
  <c r="J909" i="3"/>
  <c r="AV909" i="3"/>
  <c r="CU909" i="3"/>
  <c r="DS909" i="3"/>
  <c r="BY909" i="3"/>
  <c r="N908" i="3"/>
  <c r="H908" i="3"/>
  <c r="E909" i="3"/>
  <c r="F909" i="3" l="1"/>
  <c r="BQ909" i="3" s="1"/>
  <c r="AM909" i="3"/>
  <c r="DR909" i="3"/>
  <c r="BX909" i="3"/>
  <c r="CA909" i="3" s="1"/>
  <c r="CW909" i="3"/>
  <c r="BP909" i="3"/>
  <c r="DJ909" i="3"/>
  <c r="CL909" i="3"/>
  <c r="R909" i="3"/>
  <c r="O909" i="3"/>
  <c r="G909" i="3"/>
  <c r="CV909" i="3"/>
  <c r="CX909" i="3" s="1"/>
  <c r="P909" i="3"/>
  <c r="DU909" i="3"/>
  <c r="DT909" i="3"/>
  <c r="DQ909" i="3" s="1"/>
  <c r="CM909" i="3"/>
  <c r="DK909" i="3" l="1"/>
  <c r="S909" i="3"/>
  <c r="T909" i="3"/>
  <c r="Q909" i="3" s="1"/>
  <c r="BZ909" i="3"/>
  <c r="DV909" i="3"/>
  <c r="U909" i="3"/>
  <c r="CN909" i="3"/>
  <c r="CO909" i="3"/>
  <c r="DM909" i="3"/>
  <c r="DL909" i="3"/>
  <c r="CZ909" i="3"/>
  <c r="CY909" i="3"/>
  <c r="BS909" i="3"/>
  <c r="BR909" i="3"/>
  <c r="BT909" i="3" s="1"/>
  <c r="CB909" i="3" l="1"/>
  <c r="CD909" i="3" s="1"/>
  <c r="V909" i="3"/>
  <c r="CC909" i="3"/>
  <c r="DX909" i="3"/>
  <c r="DW909" i="3"/>
  <c r="DI909" i="3"/>
  <c r="DN909" i="3" s="1"/>
  <c r="BV909" i="3"/>
  <c r="BU909" i="3"/>
  <c r="CK909" i="3"/>
  <c r="CP909" i="3" s="1"/>
  <c r="W909" i="3" l="1"/>
  <c r="AR910" i="3" s="1"/>
  <c r="X909" i="3"/>
  <c r="AS910" i="3" s="1"/>
  <c r="AP910" i="3"/>
  <c r="AV910" i="3" s="1"/>
  <c r="AN909" i="3"/>
  <c r="DO909" i="3"/>
  <c r="DP909" i="3"/>
  <c r="AO910" i="3"/>
  <c r="AK910" i="3"/>
  <c r="DR910" i="3" s="1"/>
  <c r="CQ909" i="3"/>
  <c r="CR909" i="3"/>
  <c r="AQ909" i="3" l="1"/>
  <c r="AT909" i="3" s="1"/>
  <c r="M909" i="3"/>
  <c r="F910" i="3" s="1"/>
  <c r="L909" i="3"/>
  <c r="AL910" i="3"/>
  <c r="AM910" i="3"/>
  <c r="CT910" i="3"/>
  <c r="AU910" i="3"/>
  <c r="BX910" i="3"/>
  <c r="K909" i="3" l="1"/>
  <c r="N909" i="3" s="1"/>
  <c r="I910" i="3"/>
  <c r="O910" i="3" s="1"/>
  <c r="E910" i="3"/>
  <c r="DJ910" i="3" s="1"/>
  <c r="H909" i="3"/>
  <c r="DS910" i="3"/>
  <c r="CU910" i="3"/>
  <c r="CV910" i="3" s="1"/>
  <c r="CX910" i="3" s="1"/>
  <c r="BY910" i="3"/>
  <c r="CA910" i="3" s="1"/>
  <c r="J910" i="3"/>
  <c r="DK910" i="3"/>
  <c r="CM910" i="3"/>
  <c r="BQ910" i="3"/>
  <c r="S910" i="3"/>
  <c r="CW910" i="3" l="1"/>
  <c r="CL910" i="3"/>
  <c r="R910" i="3"/>
  <c r="BP910" i="3"/>
  <c r="BR910" i="3" s="1"/>
  <c r="BT910" i="3" s="1"/>
  <c r="G910" i="3"/>
  <c r="P910" i="3"/>
  <c r="CZ910" i="3"/>
  <c r="BZ910" i="3"/>
  <c r="DU910" i="3"/>
  <c r="DT910" i="3"/>
  <c r="DQ910" i="3" s="1"/>
  <c r="DV910" i="3" s="1"/>
  <c r="CY910" i="3"/>
  <c r="T910" i="3"/>
  <c r="Q910" i="3" s="1"/>
  <c r="U910" i="3"/>
  <c r="BS910" i="3"/>
  <c r="CN910" i="3"/>
  <c r="CO910" i="3"/>
  <c r="DM910" i="3"/>
  <c r="DL910" i="3"/>
  <c r="CB910" i="3" l="1"/>
  <c r="CC910" i="3" s="1"/>
  <c r="DX910" i="3"/>
  <c r="CD910" i="3"/>
  <c r="DW910" i="3"/>
  <c r="V910" i="3"/>
  <c r="DI910" i="3"/>
  <c r="DN910" i="3" s="1"/>
  <c r="BV910" i="3"/>
  <c r="BU910" i="3"/>
  <c r="CK910" i="3"/>
  <c r="CP910" i="3" s="1"/>
  <c r="X910" i="3" l="1"/>
  <c r="AS911" i="3" s="1"/>
  <c r="W910" i="3"/>
  <c r="AQ910" i="3" s="1"/>
  <c r="DP910" i="3"/>
  <c r="DO910" i="3"/>
  <c r="CQ910" i="3"/>
  <c r="CR910" i="3"/>
  <c r="M910" i="3" s="1"/>
  <c r="AR911" i="3" l="1"/>
  <c r="L910" i="3"/>
  <c r="AK911" i="3"/>
  <c r="CT911" i="3" s="1"/>
  <c r="AO911" i="3"/>
  <c r="AU911" i="3" s="1"/>
  <c r="AT910" i="3"/>
  <c r="AP911" i="3"/>
  <c r="AN910" i="3"/>
  <c r="AL911" i="3"/>
  <c r="CU911" i="3" s="1"/>
  <c r="J911" i="3"/>
  <c r="F911" i="3"/>
  <c r="AM911" i="3" l="1"/>
  <c r="BX911" i="3"/>
  <c r="DR911" i="3"/>
  <c r="K910" i="3"/>
  <c r="N910" i="3" s="1"/>
  <c r="I911" i="3"/>
  <c r="O911" i="3" s="1"/>
  <c r="E911" i="3"/>
  <c r="R911" i="3" s="1"/>
  <c r="H910" i="3"/>
  <c r="BY911" i="3"/>
  <c r="CA911" i="3" s="1"/>
  <c r="DS911" i="3"/>
  <c r="AV911" i="3"/>
  <c r="CV911" i="3"/>
  <c r="CX911" i="3" s="1"/>
  <c r="CW911" i="3"/>
  <c r="P911" i="3"/>
  <c r="CM911" i="3"/>
  <c r="DK911" i="3"/>
  <c r="BQ911" i="3"/>
  <c r="S911" i="3"/>
  <c r="G911" i="3" l="1"/>
  <c r="DJ911" i="3"/>
  <c r="DM911" i="3" s="1"/>
  <c r="BP911" i="3"/>
  <c r="BS911" i="3" s="1"/>
  <c r="CL911" i="3"/>
  <c r="CO911" i="3" s="1"/>
  <c r="DT911" i="3"/>
  <c r="DQ911" i="3" s="1"/>
  <c r="DV911" i="3" s="1"/>
  <c r="BZ911" i="3"/>
  <c r="DU911" i="3"/>
  <c r="BR911" i="3"/>
  <c r="BT911" i="3" s="1"/>
  <c r="U911" i="3"/>
  <c r="T911" i="3"/>
  <c r="Q911" i="3" s="1"/>
  <c r="CZ911" i="3"/>
  <c r="CY911" i="3"/>
  <c r="CB911" i="3" l="1"/>
  <c r="CD911" i="3" s="1"/>
  <c r="DL911" i="3"/>
  <c r="CN911" i="3"/>
  <c r="CK911" i="3" s="1"/>
  <c r="CP911" i="3" s="1"/>
  <c r="CC911" i="3"/>
  <c r="DW911" i="3"/>
  <c r="DX911" i="3"/>
  <c r="V911" i="3"/>
  <c r="DI911" i="3"/>
  <c r="DN911" i="3" s="1"/>
  <c r="BV911" i="3"/>
  <c r="BU911" i="3"/>
  <c r="W911" i="3" l="1"/>
  <c r="AR912" i="3" s="1"/>
  <c r="X911" i="3"/>
  <c r="AS912" i="3" s="1"/>
  <c r="DO911" i="3"/>
  <c r="DP911" i="3"/>
  <c r="CR911" i="3"/>
  <c r="CQ911" i="3"/>
  <c r="AK912" i="3"/>
  <c r="M911" i="3" l="1"/>
  <c r="J912" i="3" s="1"/>
  <c r="AO912" i="3"/>
  <c r="AU912" i="3" s="1"/>
  <c r="AQ911" i="3"/>
  <c r="AT911" i="3" s="1"/>
  <c r="L911" i="3"/>
  <c r="I912" i="3" s="1"/>
  <c r="AP912" i="3"/>
  <c r="AV912" i="3" s="1"/>
  <c r="AL912" i="3"/>
  <c r="CU912" i="3" s="1"/>
  <c r="AN911" i="3"/>
  <c r="CT912" i="3"/>
  <c r="DR912" i="3"/>
  <c r="BX912" i="3"/>
  <c r="F912" i="3" l="1"/>
  <c r="CM912" i="3" s="1"/>
  <c r="K911" i="3"/>
  <c r="N911" i="3" s="1"/>
  <c r="E912" i="3"/>
  <c r="CL912" i="3" s="1"/>
  <c r="H911" i="3"/>
  <c r="AM912" i="3"/>
  <c r="DS912" i="3"/>
  <c r="DU912" i="3" s="1"/>
  <c r="BY912" i="3"/>
  <c r="BZ912" i="3" s="1"/>
  <c r="CB912" i="3" s="1"/>
  <c r="CW912" i="3"/>
  <c r="CV912" i="3"/>
  <c r="CX912" i="3" s="1"/>
  <c r="O912" i="3"/>
  <c r="G912" i="3"/>
  <c r="P912" i="3"/>
  <c r="BQ912" i="3" l="1"/>
  <c r="DK912" i="3"/>
  <c r="S912" i="3"/>
  <c r="CA912" i="3"/>
  <c r="CC912" i="3" s="1"/>
  <c r="R912" i="3"/>
  <c r="U912" i="3" s="1"/>
  <c r="BP912" i="3"/>
  <c r="DJ912" i="3"/>
  <c r="DL912" i="3" s="1"/>
  <c r="DT912" i="3"/>
  <c r="DQ912" i="3" s="1"/>
  <c r="DV912" i="3" s="1"/>
  <c r="CN912" i="3"/>
  <c r="CO912" i="3"/>
  <c r="CY912" i="3"/>
  <c r="CZ912" i="3"/>
  <c r="T912" i="3" l="1"/>
  <c r="Q912" i="3" s="1"/>
  <c r="V912" i="3" s="1"/>
  <c r="CD912" i="3"/>
  <c r="BS912" i="3"/>
  <c r="BR912" i="3"/>
  <c r="BT912" i="3" s="1"/>
  <c r="BU912" i="3" s="1"/>
  <c r="DM912" i="3"/>
  <c r="DX912" i="3"/>
  <c r="DW912" i="3"/>
  <c r="DI912" i="3"/>
  <c r="DN912" i="3" s="1"/>
  <c r="CK912" i="3"/>
  <c r="CP912" i="3" s="1"/>
  <c r="BV912" i="3" l="1"/>
  <c r="W912" i="3"/>
  <c r="X912" i="3"/>
  <c r="AP913" i="3" s="1"/>
  <c r="DP912" i="3"/>
  <c r="DO912" i="3"/>
  <c r="CR912" i="3"/>
  <c r="CQ912" i="3"/>
  <c r="L912" i="3" l="1"/>
  <c r="I913" i="3" s="1"/>
  <c r="M912" i="3"/>
  <c r="AS913" i="3"/>
  <c r="AQ912" i="3"/>
  <c r="AT912" i="3" s="1"/>
  <c r="AR913" i="3"/>
  <c r="K912" i="3"/>
  <c r="N912" i="3" s="1"/>
  <c r="AK913" i="3"/>
  <c r="DR913" i="3" s="1"/>
  <c r="AN912" i="3"/>
  <c r="AO913" i="3"/>
  <c r="AM913" i="3" s="1"/>
  <c r="AL913" i="3"/>
  <c r="CU913" i="3" s="1"/>
  <c r="AV913" i="3"/>
  <c r="H912" i="3"/>
  <c r="E913" i="3"/>
  <c r="F913" i="3"/>
  <c r="J913" i="3"/>
  <c r="BX913" i="3" l="1"/>
  <c r="CT913" i="3"/>
  <c r="AU913" i="3"/>
  <c r="BY913" i="3"/>
  <c r="DS913" i="3"/>
  <c r="DT913" i="3" s="1"/>
  <c r="DQ913" i="3" s="1"/>
  <c r="P913" i="3"/>
  <c r="O913" i="3"/>
  <c r="G913" i="3"/>
  <c r="DJ913" i="3"/>
  <c r="CL913" i="3"/>
  <c r="BP913" i="3"/>
  <c r="R913" i="3"/>
  <c r="CW913" i="3"/>
  <c r="CV913" i="3"/>
  <c r="CX913" i="3" s="1"/>
  <c r="DK913" i="3"/>
  <c r="BQ913" i="3"/>
  <c r="CM913" i="3"/>
  <c r="S913" i="3"/>
  <c r="BZ913" i="3" l="1"/>
  <c r="CB913" i="3" s="1"/>
  <c r="CA913" i="3"/>
  <c r="DU913" i="3"/>
  <c r="DV913" i="3"/>
  <c r="DM913" i="3"/>
  <c r="DL913" i="3"/>
  <c r="BS913" i="3"/>
  <c r="BR913" i="3"/>
  <c r="BT913" i="3" s="1"/>
  <c r="CY913" i="3"/>
  <c r="CZ913" i="3"/>
  <c r="T913" i="3"/>
  <c r="Q913" i="3" s="1"/>
  <c r="U913" i="3"/>
  <c r="CO913" i="3"/>
  <c r="CN913" i="3"/>
  <c r="CD913" i="3" l="1"/>
  <c r="CC913" i="3"/>
  <c r="DX913" i="3"/>
  <c r="DW913" i="3"/>
  <c r="V913" i="3"/>
  <c r="DI913" i="3"/>
  <c r="DN913" i="3" s="1"/>
  <c r="BV913" i="3"/>
  <c r="BU913" i="3"/>
  <c r="CK913" i="3"/>
  <c r="CP913" i="3" s="1"/>
  <c r="W913" i="3" l="1"/>
  <c r="AR914" i="3" s="1"/>
  <c r="X913" i="3"/>
  <c r="AS914" i="3" s="1"/>
  <c r="DO913" i="3"/>
  <c r="DP913" i="3"/>
  <c r="CR913" i="3"/>
  <c r="CQ913" i="3"/>
  <c r="AO914" i="3"/>
  <c r="AK914" i="3" l="1"/>
  <c r="BX914" i="3" s="1"/>
  <c r="AQ913" i="3"/>
  <c r="AT913" i="3" s="1"/>
  <c r="M913" i="3"/>
  <c r="L913" i="3"/>
  <c r="E914" i="3" s="1"/>
  <c r="AL914" i="3"/>
  <c r="DS914" i="3" s="1"/>
  <c r="AP914" i="3"/>
  <c r="AV914" i="3" s="1"/>
  <c r="F914" i="3"/>
  <c r="AN913" i="3"/>
  <c r="AU914" i="3"/>
  <c r="DR914" i="3" l="1"/>
  <c r="DT914" i="3" s="1"/>
  <c r="DQ914" i="3" s="1"/>
  <c r="CT914" i="3"/>
  <c r="AM914" i="3"/>
  <c r="K913" i="3"/>
  <c r="N913" i="3" s="1"/>
  <c r="I914" i="3"/>
  <c r="O914" i="3" s="1"/>
  <c r="BY914" i="3"/>
  <c r="BZ914" i="3" s="1"/>
  <c r="CB914" i="3" s="1"/>
  <c r="CU914" i="3"/>
  <c r="CV914" i="3" s="1"/>
  <c r="CX914" i="3" s="1"/>
  <c r="H913" i="3"/>
  <c r="J914" i="3"/>
  <c r="CM914" i="3"/>
  <c r="BQ914" i="3"/>
  <c r="DK914" i="3"/>
  <c r="S914" i="3"/>
  <c r="BP914" i="3"/>
  <c r="CL914" i="3"/>
  <c r="DJ914" i="3"/>
  <c r="R914" i="3"/>
  <c r="G914" i="3" l="1"/>
  <c r="DU914" i="3"/>
  <c r="CW914" i="3"/>
  <c r="CZ914" i="3" s="1"/>
  <c r="CA914" i="3"/>
  <c r="CC914" i="3" s="1"/>
  <c r="P914" i="3"/>
  <c r="DV914" i="3"/>
  <c r="T914" i="3"/>
  <c r="Q914" i="3" s="1"/>
  <c r="U914" i="3"/>
  <c r="DM914" i="3"/>
  <c r="DL914" i="3"/>
  <c r="CN914" i="3"/>
  <c r="CO914" i="3"/>
  <c r="BR914" i="3"/>
  <c r="BT914" i="3" s="1"/>
  <c r="BS914" i="3"/>
  <c r="CD914" i="3"/>
  <c r="CY914" i="3" l="1"/>
  <c r="DX914" i="3"/>
  <c r="DW914" i="3"/>
  <c r="V914" i="3"/>
  <c r="DI914" i="3"/>
  <c r="DN914" i="3" s="1"/>
  <c r="CK914" i="3"/>
  <c r="CP914" i="3" s="1"/>
  <c r="BU914" i="3"/>
  <c r="BV914" i="3"/>
  <c r="X914" i="3" l="1"/>
  <c r="AL915" i="3" s="1"/>
  <c r="W914" i="3"/>
  <c r="AQ914" i="3" s="1"/>
  <c r="DP914" i="3"/>
  <c r="DO914" i="3"/>
  <c r="CQ914" i="3"/>
  <c r="CR914" i="3"/>
  <c r="M914" i="3" s="1"/>
  <c r="AS915" i="3" l="1"/>
  <c r="AR915" i="3"/>
  <c r="AP915" i="3"/>
  <c r="AV915" i="3" s="1"/>
  <c r="L914" i="3"/>
  <c r="I915" i="3" s="1"/>
  <c r="AK915" i="3"/>
  <c r="DR915" i="3" s="1"/>
  <c r="AO915" i="3"/>
  <c r="AM915" i="3" s="1"/>
  <c r="AN914" i="3"/>
  <c r="AT914" i="3"/>
  <c r="J915" i="3"/>
  <c r="F915" i="3"/>
  <c r="DS915" i="3"/>
  <c r="CU915" i="3"/>
  <c r="BY915" i="3"/>
  <c r="H914" i="3" l="1"/>
  <c r="K914" i="3"/>
  <c r="N914" i="3" s="1"/>
  <c r="E915" i="3"/>
  <c r="BP915" i="3" s="1"/>
  <c r="BX915" i="3"/>
  <c r="BZ915" i="3" s="1"/>
  <c r="CB915" i="3" s="1"/>
  <c r="CT915" i="3"/>
  <c r="CV915" i="3" s="1"/>
  <c r="CX915" i="3" s="1"/>
  <c r="AU915" i="3"/>
  <c r="DU915" i="3"/>
  <c r="DT915" i="3"/>
  <c r="DQ915" i="3" s="1"/>
  <c r="O915" i="3"/>
  <c r="G915" i="3"/>
  <c r="DK915" i="3"/>
  <c r="BQ915" i="3"/>
  <c r="CM915" i="3"/>
  <c r="S915" i="3"/>
  <c r="CL915" i="3"/>
  <c r="DJ915" i="3"/>
  <c r="P915" i="3"/>
  <c r="CW915" i="3" l="1"/>
  <c r="R915" i="3"/>
  <c r="CA915" i="3"/>
  <c r="CC915" i="3" s="1"/>
  <c r="DV915" i="3"/>
  <c r="DL915" i="3"/>
  <c r="DM915" i="3"/>
  <c r="BR915" i="3"/>
  <c r="BT915" i="3" s="1"/>
  <c r="BS915" i="3"/>
  <c r="CN915" i="3"/>
  <c r="CO915" i="3"/>
  <c r="CY915" i="3"/>
  <c r="CZ915" i="3"/>
  <c r="U915" i="3"/>
  <c r="T915" i="3"/>
  <c r="Q915" i="3" s="1"/>
  <c r="CD915" i="3" l="1"/>
  <c r="DW915" i="3"/>
  <c r="DX915" i="3"/>
  <c r="V915" i="3"/>
  <c r="DI915" i="3"/>
  <c r="DN915" i="3" s="1"/>
  <c r="CK915" i="3"/>
  <c r="CP915" i="3" s="1"/>
  <c r="BV915" i="3"/>
  <c r="BU915" i="3"/>
  <c r="X915" i="3" l="1"/>
  <c r="AP916" i="3" s="1"/>
  <c r="W915" i="3"/>
  <c r="AQ915" i="3" s="1"/>
  <c r="DP915" i="3"/>
  <c r="DO915" i="3"/>
  <c r="CQ915" i="3"/>
  <c r="CR915" i="3"/>
  <c r="M915" i="3" s="1"/>
  <c r="AS916" i="3" l="1"/>
  <c r="AR916" i="3"/>
  <c r="L915" i="3"/>
  <c r="H915" i="3" s="1"/>
  <c r="AL916" i="3"/>
  <c r="BY916" i="3" s="1"/>
  <c r="AT915" i="3"/>
  <c r="AO916" i="3"/>
  <c r="AU916" i="3" s="1"/>
  <c r="AK916" i="3"/>
  <c r="BX916" i="3" s="1"/>
  <c r="AN915" i="3"/>
  <c r="J916" i="3"/>
  <c r="F916" i="3"/>
  <c r="AV916" i="3"/>
  <c r="E916" i="3" l="1"/>
  <c r="DS916" i="3"/>
  <c r="CU916" i="3"/>
  <c r="K915" i="3"/>
  <c r="N915" i="3" s="1"/>
  <c r="I916" i="3"/>
  <c r="O916" i="3" s="1"/>
  <c r="CT916" i="3"/>
  <c r="CW916" i="3" s="1"/>
  <c r="AM916" i="3"/>
  <c r="DR916" i="3"/>
  <c r="BZ916" i="3"/>
  <c r="CB916" i="3" s="1"/>
  <c r="CA916" i="3"/>
  <c r="BP916" i="3"/>
  <c r="DJ916" i="3"/>
  <c r="CL916" i="3"/>
  <c r="R916" i="3"/>
  <c r="BQ916" i="3"/>
  <c r="DK916" i="3"/>
  <c r="CM916" i="3"/>
  <c r="S916" i="3"/>
  <c r="P916" i="3"/>
  <c r="G916" i="3" l="1"/>
  <c r="CV916" i="3"/>
  <c r="CX916" i="3" s="1"/>
  <c r="DT916" i="3"/>
  <c r="DQ916" i="3" s="1"/>
  <c r="DV916" i="3" s="1"/>
  <c r="DU916" i="3"/>
  <c r="CC916" i="3"/>
  <c r="CY916" i="3"/>
  <c r="T916" i="3"/>
  <c r="Q916" i="3" s="1"/>
  <c r="CN916" i="3"/>
  <c r="CO916" i="3"/>
  <c r="DL916" i="3"/>
  <c r="DM916" i="3"/>
  <c r="BR916" i="3"/>
  <c r="BT916" i="3" s="1"/>
  <c r="BS916" i="3"/>
  <c r="CD916" i="3"/>
  <c r="U916" i="3"/>
  <c r="CZ916" i="3"/>
  <c r="DX916" i="3" l="1"/>
  <c r="DW916" i="3"/>
  <c r="V916" i="3"/>
  <c r="DI916" i="3"/>
  <c r="BV916" i="3"/>
  <c r="BU916" i="3"/>
  <c r="CK916" i="3"/>
  <c r="CP916" i="3" s="1"/>
  <c r="W916" i="3" l="1"/>
  <c r="X916" i="3"/>
  <c r="AN916" i="3" s="1"/>
  <c r="DN916" i="3"/>
  <c r="DP916" i="3" s="1"/>
  <c r="CR916" i="3"/>
  <c r="CQ916" i="3"/>
  <c r="AS917" i="3" l="1"/>
  <c r="AQ916" i="3"/>
  <c r="AT916" i="3" s="1"/>
  <c r="AR917" i="3"/>
  <c r="M916" i="3"/>
  <c r="F917" i="3" s="1"/>
  <c r="AK917" i="3"/>
  <c r="AO917" i="3"/>
  <c r="AU917" i="3" s="1"/>
  <c r="AL917" i="3"/>
  <c r="BY917" i="3" s="1"/>
  <c r="AP917" i="3"/>
  <c r="AV917" i="3" s="1"/>
  <c r="DO916" i="3"/>
  <c r="L916" i="3" s="1"/>
  <c r="K916" i="3" l="1"/>
  <c r="N916" i="3" s="1"/>
  <c r="I917" i="3"/>
  <c r="O917" i="3" s="1"/>
  <c r="DS917" i="3"/>
  <c r="CU917" i="3"/>
  <c r="DR917" i="3"/>
  <c r="DU917" i="3" s="1"/>
  <c r="BX917" i="3"/>
  <c r="CA917" i="3" s="1"/>
  <c r="CT917" i="3"/>
  <c r="J917" i="3"/>
  <c r="P917" i="3" s="1"/>
  <c r="AM917" i="3"/>
  <c r="E917" i="3"/>
  <c r="CL917" i="3" s="1"/>
  <c r="H916" i="3"/>
  <c r="CM917" i="3"/>
  <c r="DK917" i="3"/>
  <c r="BQ917" i="3"/>
  <c r="S917" i="3"/>
  <c r="CV917" i="3" l="1"/>
  <c r="CX917" i="3" s="1"/>
  <c r="CW917" i="3"/>
  <c r="DT917" i="3"/>
  <c r="DQ917" i="3" s="1"/>
  <c r="DV917" i="3" s="1"/>
  <c r="DX917" i="3" s="1"/>
  <c r="BZ917" i="3"/>
  <c r="CB917" i="3" s="1"/>
  <c r="G917" i="3"/>
  <c r="BP917" i="3"/>
  <c r="BS917" i="3" s="1"/>
  <c r="R917" i="3"/>
  <c r="T917" i="3" s="1"/>
  <c r="Q917" i="3" s="1"/>
  <c r="DJ917" i="3"/>
  <c r="DL917" i="3" s="1"/>
  <c r="CN917" i="3"/>
  <c r="CO917" i="3"/>
  <c r="CY917" i="3" l="1"/>
  <c r="BR917" i="3"/>
  <c r="BT917" i="3" s="1"/>
  <c r="BV917" i="3" s="1"/>
  <c r="CC917" i="3"/>
  <c r="CD917" i="3"/>
  <c r="DW917" i="3"/>
  <c r="DM917" i="3"/>
  <c r="CZ917" i="3"/>
  <c r="U917" i="3"/>
  <c r="V917" i="3"/>
  <c r="DI917" i="3"/>
  <c r="DN917" i="3" s="1"/>
  <c r="CK917" i="3"/>
  <c r="CP917" i="3" s="1"/>
  <c r="BU917" i="3" l="1"/>
  <c r="W917" i="3"/>
  <c r="AR918" i="3" s="1"/>
  <c r="X917" i="3"/>
  <c r="AS918" i="3" s="1"/>
  <c r="DO917" i="3"/>
  <c r="DP917" i="3"/>
  <c r="CR917" i="3"/>
  <c r="CQ917" i="3"/>
  <c r="L917" i="3" s="1"/>
  <c r="I918" i="3" s="1"/>
  <c r="M917" i="3" l="1"/>
  <c r="AK918" i="3"/>
  <c r="BX918" i="3" s="1"/>
  <c r="AQ917" i="3"/>
  <c r="AT917" i="3" s="1"/>
  <c r="AO918" i="3"/>
  <c r="AU918" i="3" s="1"/>
  <c r="K917" i="3"/>
  <c r="N917" i="3" s="1"/>
  <c r="AN917" i="3"/>
  <c r="AL918" i="3"/>
  <c r="DS918" i="3" s="1"/>
  <c r="AP918" i="3"/>
  <c r="AV918" i="3" s="1"/>
  <c r="H917" i="3"/>
  <c r="E918" i="3"/>
  <c r="F918" i="3"/>
  <c r="J918" i="3"/>
  <c r="CT918" i="3" l="1"/>
  <c r="DR918" i="3"/>
  <c r="DT918" i="3" s="1"/>
  <c r="DQ918" i="3" s="1"/>
  <c r="AM918" i="3"/>
  <c r="CU918" i="3"/>
  <c r="CV918" i="3" s="1"/>
  <c r="CX918" i="3" s="1"/>
  <c r="BY918" i="3"/>
  <c r="BZ918" i="3" s="1"/>
  <c r="CB918" i="3" s="1"/>
  <c r="CL918" i="3"/>
  <c r="BP918" i="3"/>
  <c r="DJ918" i="3"/>
  <c r="R918" i="3"/>
  <c r="O918" i="3"/>
  <c r="G918" i="3"/>
  <c r="P918" i="3"/>
  <c r="DK918" i="3"/>
  <c r="BQ918" i="3"/>
  <c r="CM918" i="3"/>
  <c r="S918" i="3"/>
  <c r="DU918" i="3" l="1"/>
  <c r="CW918" i="3"/>
  <c r="CY918" i="3" s="1"/>
  <c r="CA918" i="3"/>
  <c r="CC918" i="3" s="1"/>
  <c r="DV918" i="3"/>
  <c r="U918" i="3"/>
  <c r="T918" i="3"/>
  <c r="Q918" i="3" s="1"/>
  <c r="DM918" i="3"/>
  <c r="DL918" i="3"/>
  <c r="BR918" i="3"/>
  <c r="BT918" i="3" s="1"/>
  <c r="BS918" i="3"/>
  <c r="CZ918" i="3"/>
  <c r="CN918" i="3"/>
  <c r="CO918" i="3"/>
  <c r="CD918" i="3" l="1"/>
  <c r="DW918" i="3"/>
  <c r="DX918" i="3"/>
  <c r="V918" i="3"/>
  <c r="DI918" i="3"/>
  <c r="DN918" i="3" s="1"/>
  <c r="CK918" i="3"/>
  <c r="CP918" i="3" s="1"/>
  <c r="BU918" i="3"/>
  <c r="BV918" i="3"/>
  <c r="W918" i="3" l="1"/>
  <c r="AR919" i="3" s="1"/>
  <c r="X918" i="3"/>
  <c r="AS919" i="3" s="1"/>
  <c r="DP918" i="3"/>
  <c r="DO918" i="3"/>
  <c r="CQ918" i="3"/>
  <c r="CR918" i="3"/>
  <c r="AK919" i="3"/>
  <c r="AQ918" i="3" l="1"/>
  <c r="AT918" i="3" s="1"/>
  <c r="M918" i="3"/>
  <c r="J919" i="3" s="1"/>
  <c r="L918" i="3"/>
  <c r="I919" i="3" s="1"/>
  <c r="AO919" i="3"/>
  <c r="AU919" i="3" s="1"/>
  <c r="AL919" i="3"/>
  <c r="DS919" i="3" s="1"/>
  <c r="AP919" i="3"/>
  <c r="AM919" i="3" s="1"/>
  <c r="AN918" i="3"/>
  <c r="F919" i="3"/>
  <c r="CT919" i="3"/>
  <c r="DR919" i="3"/>
  <c r="BX919" i="3"/>
  <c r="K918" i="3" l="1"/>
  <c r="N918" i="3" s="1"/>
  <c r="E919" i="3"/>
  <c r="BP919" i="3" s="1"/>
  <c r="H918" i="3"/>
  <c r="CU919" i="3"/>
  <c r="CW919" i="3" s="1"/>
  <c r="BY919" i="3"/>
  <c r="BZ919" i="3" s="1"/>
  <c r="CB919" i="3" s="1"/>
  <c r="AV919" i="3"/>
  <c r="O919" i="3"/>
  <c r="G919" i="3"/>
  <c r="DT919" i="3"/>
  <c r="DQ919" i="3" s="1"/>
  <c r="DU919" i="3"/>
  <c r="BQ919" i="3"/>
  <c r="DK919" i="3"/>
  <c r="CM919" i="3"/>
  <c r="S919" i="3"/>
  <c r="P919" i="3"/>
  <c r="R919" i="3" l="1"/>
  <c r="CL919" i="3"/>
  <c r="DJ919" i="3"/>
  <c r="DM919" i="3" s="1"/>
  <c r="CV919" i="3"/>
  <c r="CX919" i="3" s="1"/>
  <c r="CY919" i="3" s="1"/>
  <c r="CA919" i="3"/>
  <c r="CC919" i="3" s="1"/>
  <c r="DV919" i="3"/>
  <c r="CO919" i="3"/>
  <c r="CN919" i="3"/>
  <c r="BS919" i="3"/>
  <c r="BR919" i="3"/>
  <c r="BT919" i="3" s="1"/>
  <c r="U919" i="3"/>
  <c r="T919" i="3"/>
  <c r="Q919" i="3" s="1"/>
  <c r="CZ919" i="3" l="1"/>
  <c r="DL919" i="3"/>
  <c r="CD919" i="3"/>
  <c r="DX919" i="3"/>
  <c r="DW919" i="3"/>
  <c r="V919" i="3"/>
  <c r="DI919" i="3"/>
  <c r="DN919" i="3" s="1"/>
  <c r="BU919" i="3"/>
  <c r="BV919" i="3"/>
  <c r="CK919" i="3"/>
  <c r="CP919" i="3" s="1"/>
  <c r="X919" i="3" l="1"/>
  <c r="AL920" i="3" s="1"/>
  <c r="W919" i="3"/>
  <c r="DP919" i="3"/>
  <c r="DO919" i="3"/>
  <c r="CR919" i="3"/>
  <c r="CQ919" i="3"/>
  <c r="M919" i="3" l="1"/>
  <c r="J920" i="3" s="1"/>
  <c r="AS920" i="3"/>
  <c r="AQ919" i="3"/>
  <c r="AR920" i="3"/>
  <c r="L919" i="3"/>
  <c r="E920" i="3" s="1"/>
  <c r="AP920" i="3"/>
  <c r="AV920" i="3" s="1"/>
  <c r="AT919" i="3"/>
  <c r="AK920" i="3"/>
  <c r="DR920" i="3" s="1"/>
  <c r="AO920" i="3"/>
  <c r="AN919" i="3"/>
  <c r="BY920" i="3"/>
  <c r="DS920" i="3"/>
  <c r="CU920" i="3"/>
  <c r="F920" i="3" l="1"/>
  <c r="AM920" i="3"/>
  <c r="K919" i="3"/>
  <c r="N919" i="3" s="1"/>
  <c r="I920" i="3"/>
  <c r="G920" i="3" s="1"/>
  <c r="H919" i="3"/>
  <c r="CT920" i="3"/>
  <c r="CV920" i="3" s="1"/>
  <c r="CX920" i="3" s="1"/>
  <c r="AU920" i="3"/>
  <c r="BX920" i="3"/>
  <c r="CA920" i="3" s="1"/>
  <c r="P920" i="3"/>
  <c r="BP920" i="3"/>
  <c r="DJ920" i="3"/>
  <c r="CL920" i="3"/>
  <c r="R920" i="3"/>
  <c r="DT920" i="3"/>
  <c r="DQ920" i="3" s="1"/>
  <c r="DU920" i="3"/>
  <c r="BQ920" i="3"/>
  <c r="CM920" i="3"/>
  <c r="DK920" i="3"/>
  <c r="S920" i="3"/>
  <c r="O920" i="3" l="1"/>
  <c r="BZ920" i="3"/>
  <c r="CW920" i="3"/>
  <c r="CZ920" i="3" s="1"/>
  <c r="DV920" i="3"/>
  <c r="T920" i="3"/>
  <c r="Q920" i="3" s="1"/>
  <c r="U920" i="3"/>
  <c r="CO920" i="3"/>
  <c r="CN920" i="3"/>
  <c r="DM920" i="3"/>
  <c r="DL920" i="3"/>
  <c r="BS920" i="3"/>
  <c r="BR920" i="3"/>
  <c r="BT920" i="3" s="1"/>
  <c r="CB920" i="3" l="1"/>
  <c r="CC920" i="3" s="1"/>
  <c r="CY920" i="3"/>
  <c r="DW920" i="3"/>
  <c r="DX920" i="3"/>
  <c r="V920" i="3"/>
  <c r="DI920" i="3"/>
  <c r="DN920" i="3" s="1"/>
  <c r="CK920" i="3"/>
  <c r="CP920" i="3" s="1"/>
  <c r="BV920" i="3"/>
  <c r="BU920" i="3"/>
  <c r="CD920" i="3" l="1"/>
  <c r="W920" i="3"/>
  <c r="AR921" i="3" s="1"/>
  <c r="X920" i="3"/>
  <c r="AP921" i="3" s="1"/>
  <c r="AV921" i="3" s="1"/>
  <c r="DO920" i="3"/>
  <c r="DP920" i="3"/>
  <c r="CQ920" i="3"/>
  <c r="CR920" i="3"/>
  <c r="AO921" i="3"/>
  <c r="M920" i="3" l="1"/>
  <c r="AS921" i="3"/>
  <c r="AK921" i="3"/>
  <c r="DR921" i="3" s="1"/>
  <c r="AQ920" i="3"/>
  <c r="AT920" i="3" s="1"/>
  <c r="L920" i="3"/>
  <c r="I921" i="3" s="1"/>
  <c r="AL921" i="3"/>
  <c r="BY921" i="3" s="1"/>
  <c r="AN920" i="3"/>
  <c r="AU921" i="3"/>
  <c r="AM921" i="3"/>
  <c r="J921" i="3"/>
  <c r="F921" i="3"/>
  <c r="BX921" i="3" l="1"/>
  <c r="CA921" i="3" s="1"/>
  <c r="CT921" i="3"/>
  <c r="E921" i="3"/>
  <c r="BP921" i="3" s="1"/>
  <c r="H920" i="3"/>
  <c r="K920" i="3"/>
  <c r="N920" i="3" s="1"/>
  <c r="CU921" i="3"/>
  <c r="CV921" i="3" s="1"/>
  <c r="DS921" i="3"/>
  <c r="DU921" i="3" s="1"/>
  <c r="CW921" i="3"/>
  <c r="BZ921" i="3"/>
  <c r="CB921" i="3" s="1"/>
  <c r="O921" i="3"/>
  <c r="G921" i="3"/>
  <c r="CM921" i="3"/>
  <c r="BQ921" i="3"/>
  <c r="DK921" i="3"/>
  <c r="S921" i="3"/>
  <c r="P921" i="3"/>
  <c r="R921" i="3" l="1"/>
  <c r="CL921" i="3"/>
  <c r="DJ921" i="3"/>
  <c r="DM921" i="3" s="1"/>
  <c r="DT921" i="3"/>
  <c r="DQ921" i="3" s="1"/>
  <c r="DV921" i="3" s="1"/>
  <c r="DW921" i="3" s="1"/>
  <c r="BS921" i="3"/>
  <c r="CO921" i="3"/>
  <c r="CX921" i="3"/>
  <c r="CY921" i="3" s="1"/>
  <c r="DL921" i="3"/>
  <c r="BR921" i="3"/>
  <c r="BT921" i="3" s="1"/>
  <c r="U921" i="3"/>
  <c r="T921" i="3"/>
  <c r="Q921" i="3" s="1"/>
  <c r="CN921" i="3"/>
  <c r="CD921" i="3"/>
  <c r="CC921" i="3"/>
  <c r="CZ921" i="3" l="1"/>
  <c r="DX921" i="3"/>
  <c r="V921" i="3"/>
  <c r="DI921" i="3"/>
  <c r="DN921" i="3" s="1"/>
  <c r="CK921" i="3"/>
  <c r="CP921" i="3" s="1"/>
  <c r="BU921" i="3"/>
  <c r="BV921" i="3"/>
  <c r="W921" i="3" l="1"/>
  <c r="X921" i="3"/>
  <c r="AS922" i="3" s="1"/>
  <c r="DO921" i="3"/>
  <c r="DP921" i="3"/>
  <c r="CR921" i="3"/>
  <c r="CQ921" i="3"/>
  <c r="AQ921" i="3" l="1"/>
  <c r="AT921" i="3" s="1"/>
  <c r="AR922" i="3"/>
  <c r="M921" i="3"/>
  <c r="F922" i="3" s="1"/>
  <c r="L921" i="3"/>
  <c r="AK922" i="3"/>
  <c r="BX922" i="3" s="1"/>
  <c r="AO922" i="3"/>
  <c r="AL922" i="3"/>
  <c r="DS922" i="3" s="1"/>
  <c r="AP922" i="3"/>
  <c r="AV922" i="3" s="1"/>
  <c r="AN921" i="3"/>
  <c r="H921" i="3" l="1"/>
  <c r="E922" i="3"/>
  <c r="DJ922" i="3" s="1"/>
  <c r="J922" i="3"/>
  <c r="P922" i="3" s="1"/>
  <c r="CT922" i="3"/>
  <c r="DR922" i="3"/>
  <c r="DT922" i="3" s="1"/>
  <c r="DQ922" i="3" s="1"/>
  <c r="K921" i="3"/>
  <c r="N921" i="3" s="1"/>
  <c r="I922" i="3"/>
  <c r="G922" i="3" s="1"/>
  <c r="AM922" i="3"/>
  <c r="AU922" i="3"/>
  <c r="BY922" i="3"/>
  <c r="CA922" i="3" s="1"/>
  <c r="CU922" i="3"/>
  <c r="CM922" i="3"/>
  <c r="BQ922" i="3"/>
  <c r="DK922" i="3"/>
  <c r="S922" i="3"/>
  <c r="CL922" i="3"/>
  <c r="R922" i="3" l="1"/>
  <c r="BP922" i="3"/>
  <c r="O922" i="3"/>
  <c r="DU922" i="3"/>
  <c r="CW922" i="3"/>
  <c r="CV922" i="3"/>
  <c r="CX922" i="3" s="1"/>
  <c r="CY922" i="3" s="1"/>
  <c r="BZ922" i="3"/>
  <c r="DV922" i="3"/>
  <c r="CN922" i="3"/>
  <c r="CO922" i="3"/>
  <c r="U922" i="3"/>
  <c r="T922" i="3"/>
  <c r="Q922" i="3" s="1"/>
  <c r="DM922" i="3"/>
  <c r="DL922" i="3"/>
  <c r="BR922" i="3"/>
  <c r="BT922" i="3" s="1"/>
  <c r="BS922" i="3"/>
  <c r="CB922" i="3" l="1"/>
  <c r="CD922" i="3" s="1"/>
  <c r="CC922" i="3"/>
  <c r="CZ922" i="3"/>
  <c r="DW922" i="3"/>
  <c r="DX922" i="3"/>
  <c r="V922" i="3"/>
  <c r="DI922" i="3"/>
  <c r="DN922" i="3" s="1"/>
  <c r="BV922" i="3"/>
  <c r="BU922" i="3"/>
  <c r="CK922" i="3"/>
  <c r="CP922" i="3" s="1"/>
  <c r="X922" i="3" l="1"/>
  <c r="AS923" i="3" s="1"/>
  <c r="W922" i="3"/>
  <c r="AQ922" i="3" s="1"/>
  <c r="DP922" i="3"/>
  <c r="DO922" i="3"/>
  <c r="AL923" i="3"/>
  <c r="AP923" i="3"/>
  <c r="CR922" i="3"/>
  <c r="M922" i="3" s="1"/>
  <c r="CQ922" i="3"/>
  <c r="AR923" i="3" l="1"/>
  <c r="L922" i="3"/>
  <c r="H922" i="3" s="1"/>
  <c r="AT922" i="3"/>
  <c r="AK923" i="3"/>
  <c r="BX923" i="3" s="1"/>
  <c r="AO923" i="3"/>
  <c r="AM923" i="3" s="1"/>
  <c r="AN922" i="3"/>
  <c r="E923" i="3"/>
  <c r="J923" i="3"/>
  <c r="F923" i="3"/>
  <c r="AV923" i="3"/>
  <c r="CU923" i="3"/>
  <c r="DS923" i="3"/>
  <c r="BY923" i="3"/>
  <c r="AU923" i="3" l="1"/>
  <c r="CT923" i="3"/>
  <c r="CV923" i="3" s="1"/>
  <c r="CX923" i="3" s="1"/>
  <c r="K922" i="3"/>
  <c r="N922" i="3" s="1"/>
  <c r="I923" i="3"/>
  <c r="O923" i="3" s="1"/>
  <c r="DR923" i="3"/>
  <c r="DU923" i="3" s="1"/>
  <c r="P923" i="3"/>
  <c r="CM923" i="3"/>
  <c r="BQ923" i="3"/>
  <c r="DK923" i="3"/>
  <c r="S923" i="3"/>
  <c r="CL923" i="3"/>
  <c r="DJ923" i="3"/>
  <c r="BP923" i="3"/>
  <c r="R923" i="3"/>
  <c r="CA923" i="3"/>
  <c r="BZ923" i="3"/>
  <c r="CB923" i="3" s="1"/>
  <c r="G923" i="3" l="1"/>
  <c r="DT923" i="3"/>
  <c r="DQ923" i="3" s="1"/>
  <c r="DV923" i="3" s="1"/>
  <c r="CW923" i="3"/>
  <c r="CY923" i="3" s="1"/>
  <c r="DL923" i="3"/>
  <c r="DM923" i="3"/>
  <c r="CN923" i="3"/>
  <c r="CO923" i="3"/>
  <c r="BS923" i="3"/>
  <c r="BR923" i="3"/>
  <c r="BT923" i="3" s="1"/>
  <c r="CD923" i="3"/>
  <c r="CC923" i="3"/>
  <c r="T923" i="3"/>
  <c r="Q923" i="3" s="1"/>
  <c r="U923" i="3"/>
  <c r="CZ923" i="3" l="1"/>
  <c r="DW923" i="3"/>
  <c r="DX923" i="3"/>
  <c r="V923" i="3"/>
  <c r="DI923" i="3"/>
  <c r="DN923" i="3" s="1"/>
  <c r="CK923" i="3"/>
  <c r="CP923" i="3" s="1"/>
  <c r="BV923" i="3"/>
  <c r="BU923" i="3"/>
  <c r="W923" i="3" l="1"/>
  <c r="AR924" i="3" s="1"/>
  <c r="X923" i="3"/>
  <c r="AS924" i="3" s="1"/>
  <c r="DP923" i="3"/>
  <c r="DO923" i="3"/>
  <c r="CQ923" i="3"/>
  <c r="CR923" i="3"/>
  <c r="AO924" i="3"/>
  <c r="L923" i="3" l="1"/>
  <c r="I924" i="3" s="1"/>
  <c r="M923" i="3"/>
  <c r="K923" i="3" s="1"/>
  <c r="N923" i="3" s="1"/>
  <c r="AQ923" i="3"/>
  <c r="AT923" i="3" s="1"/>
  <c r="AN923" i="3"/>
  <c r="AK924" i="3"/>
  <c r="DR924" i="3" s="1"/>
  <c r="AP924" i="3"/>
  <c r="AV924" i="3" s="1"/>
  <c r="AL924" i="3"/>
  <c r="CU924" i="3" s="1"/>
  <c r="J924" i="3"/>
  <c r="E924" i="3"/>
  <c r="AU924" i="3"/>
  <c r="F924" i="3" l="1"/>
  <c r="CT924" i="3"/>
  <c r="BX924" i="3"/>
  <c r="AM924" i="3"/>
  <c r="DS924" i="3"/>
  <c r="DU924" i="3" s="1"/>
  <c r="H923" i="3"/>
  <c r="BY924" i="3"/>
  <c r="CA924" i="3" s="1"/>
  <c r="CL924" i="3"/>
  <c r="DJ924" i="3"/>
  <c r="BP924" i="3"/>
  <c r="R924" i="3"/>
  <c r="O924" i="3"/>
  <c r="G924" i="3"/>
  <c r="DK924" i="3"/>
  <c r="BQ924" i="3"/>
  <c r="CM924" i="3"/>
  <c r="S924" i="3"/>
  <c r="CW924" i="3"/>
  <c r="CV924" i="3"/>
  <c r="CX924" i="3" s="1"/>
  <c r="P924" i="3"/>
  <c r="DT924" i="3" l="1"/>
  <c r="DQ924" i="3" s="1"/>
  <c r="DV924" i="3" s="1"/>
  <c r="BZ924" i="3"/>
  <c r="U924" i="3"/>
  <c r="T924" i="3"/>
  <c r="Q924" i="3" s="1"/>
  <c r="DM924" i="3"/>
  <c r="DL924" i="3"/>
  <c r="CY924" i="3"/>
  <c r="CZ924" i="3"/>
  <c r="BS924" i="3"/>
  <c r="BR924" i="3"/>
  <c r="BT924" i="3" s="1"/>
  <c r="CN924" i="3"/>
  <c r="CO924" i="3"/>
  <c r="CB924" i="3" l="1"/>
  <c r="CD924" i="3" s="1"/>
  <c r="DW924" i="3"/>
  <c r="DX924" i="3"/>
  <c r="V924" i="3"/>
  <c r="DI924" i="3"/>
  <c r="DN924" i="3" s="1"/>
  <c r="CK924" i="3"/>
  <c r="CP924" i="3" s="1"/>
  <c r="BU924" i="3"/>
  <c r="BV924" i="3"/>
  <c r="CC924" i="3" l="1"/>
  <c r="X924" i="3"/>
  <c r="AP925" i="3" s="1"/>
  <c r="AV925" i="3" s="1"/>
  <c r="W924" i="3"/>
  <c r="DO924" i="3"/>
  <c r="DP924" i="3"/>
  <c r="CR924" i="3"/>
  <c r="CQ924" i="3"/>
  <c r="L924" i="3" s="1"/>
  <c r="I925" i="3" s="1"/>
  <c r="M924" i="3" l="1"/>
  <c r="H924" i="3" s="1"/>
  <c r="AS925" i="3"/>
  <c r="AQ924" i="3"/>
  <c r="AT924" i="3" s="1"/>
  <c r="AR925" i="3"/>
  <c r="K924" i="3"/>
  <c r="N924" i="3" s="1"/>
  <c r="AN924" i="3"/>
  <c r="AL925" i="3"/>
  <c r="CU925" i="3" s="1"/>
  <c r="AK925" i="3"/>
  <c r="DR925" i="3" s="1"/>
  <c r="AO925" i="3"/>
  <c r="AU925" i="3" s="1"/>
  <c r="E925" i="3"/>
  <c r="J925" i="3"/>
  <c r="F925" i="3"/>
  <c r="DS925" i="3" l="1"/>
  <c r="DT925" i="3" s="1"/>
  <c r="DQ925" i="3" s="1"/>
  <c r="AM925" i="3"/>
  <c r="BY925" i="3"/>
  <c r="BX925" i="3"/>
  <c r="CT925" i="3"/>
  <c r="CV925" i="3" s="1"/>
  <c r="CX925" i="3" s="1"/>
  <c r="O925" i="3"/>
  <c r="G925" i="3"/>
  <c r="DJ925" i="3"/>
  <c r="CL925" i="3"/>
  <c r="BP925" i="3"/>
  <c r="R925" i="3"/>
  <c r="BQ925" i="3"/>
  <c r="DK925" i="3"/>
  <c r="CM925" i="3"/>
  <c r="S925" i="3"/>
  <c r="P925" i="3"/>
  <c r="DU925" i="3" l="1"/>
  <c r="CA925" i="3"/>
  <c r="CW925" i="3"/>
  <c r="CZ925" i="3" s="1"/>
  <c r="BZ925" i="3"/>
  <c r="CB925" i="3" s="1"/>
  <c r="DV925" i="3"/>
  <c r="BS925" i="3"/>
  <c r="BR925" i="3"/>
  <c r="BT925" i="3" s="1"/>
  <c r="DL925" i="3"/>
  <c r="DM925" i="3"/>
  <c r="CN925" i="3"/>
  <c r="CO925" i="3"/>
  <c r="T925" i="3"/>
  <c r="Q925" i="3" s="1"/>
  <c r="U925" i="3"/>
  <c r="CY925" i="3" l="1"/>
  <c r="CD925" i="3"/>
  <c r="CC925" i="3"/>
  <c r="DW925" i="3"/>
  <c r="DX925" i="3"/>
  <c r="V925" i="3"/>
  <c r="DI925" i="3"/>
  <c r="DN925" i="3" s="1"/>
  <c r="CK925" i="3"/>
  <c r="CP925" i="3" s="1"/>
  <c r="BU925" i="3"/>
  <c r="BV925" i="3"/>
  <c r="W925" i="3" l="1"/>
  <c r="AR926" i="3" s="1"/>
  <c r="X925" i="3"/>
  <c r="AP926" i="3" s="1"/>
  <c r="DP925" i="3"/>
  <c r="DO925" i="3"/>
  <c r="CQ925" i="3"/>
  <c r="CR925" i="3"/>
  <c r="M925" i="3" l="1"/>
  <c r="F926" i="3" s="1"/>
  <c r="AS926" i="3"/>
  <c r="AK926" i="3"/>
  <c r="BX926" i="3" s="1"/>
  <c r="AQ925" i="3"/>
  <c r="AT925" i="3" s="1"/>
  <c r="L925" i="3"/>
  <c r="AO926" i="3"/>
  <c r="AM926" i="3" s="1"/>
  <c r="AN925" i="3"/>
  <c r="AL926" i="3"/>
  <c r="DS926" i="3" s="1"/>
  <c r="J926" i="3"/>
  <c r="AV926" i="3"/>
  <c r="DR926" i="3" l="1"/>
  <c r="CT926" i="3"/>
  <c r="H925" i="3"/>
  <c r="AU926" i="3"/>
  <c r="K925" i="3"/>
  <c r="N925" i="3" s="1"/>
  <c r="I926" i="3"/>
  <c r="G926" i="3" s="1"/>
  <c r="E926" i="3"/>
  <c r="CL926" i="3" s="1"/>
  <c r="BY926" i="3"/>
  <c r="BZ926" i="3" s="1"/>
  <c r="CB926" i="3" s="1"/>
  <c r="CU926" i="3"/>
  <c r="P926" i="3"/>
  <c r="DT926" i="3"/>
  <c r="DQ926" i="3" s="1"/>
  <c r="DU926" i="3"/>
  <c r="BQ926" i="3"/>
  <c r="DK926" i="3"/>
  <c r="CM926" i="3"/>
  <c r="S926" i="3"/>
  <c r="CV926" i="3" l="1"/>
  <c r="CX926" i="3" s="1"/>
  <c r="O926" i="3"/>
  <c r="DJ926" i="3"/>
  <c r="DL926" i="3" s="1"/>
  <c r="CW926" i="3"/>
  <c r="CA926" i="3"/>
  <c r="CC926" i="3" s="1"/>
  <c r="R926" i="3"/>
  <c r="T926" i="3" s="1"/>
  <c r="Q926" i="3" s="1"/>
  <c r="BP926" i="3"/>
  <c r="BR926" i="3" s="1"/>
  <c r="BT926" i="3" s="1"/>
  <c r="DV926" i="3"/>
  <c r="CO926" i="3"/>
  <c r="CN926" i="3"/>
  <c r="DM926" i="3" l="1"/>
  <c r="CD926" i="3"/>
  <c r="CY926" i="3"/>
  <c r="BS926" i="3"/>
  <c r="BU926" i="3" s="1"/>
  <c r="CZ926" i="3"/>
  <c r="U926" i="3"/>
  <c r="DX926" i="3"/>
  <c r="DW926" i="3"/>
  <c r="V926" i="3"/>
  <c r="DI926" i="3"/>
  <c r="DN926" i="3" s="1"/>
  <c r="CK926" i="3"/>
  <c r="CP926" i="3" s="1"/>
  <c r="BV926" i="3" l="1"/>
  <c r="W926" i="3"/>
  <c r="AR927" i="3" s="1"/>
  <c r="X926" i="3"/>
  <c r="AS927" i="3" s="1"/>
  <c r="DO926" i="3"/>
  <c r="DP926" i="3"/>
  <c r="CR926" i="3"/>
  <c r="CQ926" i="3"/>
  <c r="L926" i="3" l="1"/>
  <c r="I927" i="3" s="1"/>
  <c r="AQ926" i="3"/>
  <c r="M926" i="3"/>
  <c r="AK927" i="3"/>
  <c r="DR927" i="3" s="1"/>
  <c r="AO927" i="3"/>
  <c r="AU927" i="3" s="1"/>
  <c r="AT926" i="3"/>
  <c r="AL927" i="3"/>
  <c r="DS927" i="3" s="1"/>
  <c r="AP927" i="3"/>
  <c r="AM927" i="3" s="1"/>
  <c r="AN926" i="3"/>
  <c r="K926" i="3" l="1"/>
  <c r="N926" i="3" s="1"/>
  <c r="E927" i="3"/>
  <c r="BP927" i="3" s="1"/>
  <c r="J927" i="3"/>
  <c r="G927" i="3" s="1"/>
  <c r="F927" i="3"/>
  <c r="CM927" i="3" s="1"/>
  <c r="H926" i="3"/>
  <c r="CT927" i="3"/>
  <c r="BX927" i="3"/>
  <c r="BY927" i="3"/>
  <c r="CA927" i="3" s="1"/>
  <c r="CU927" i="3"/>
  <c r="AV927" i="3"/>
  <c r="DU927" i="3"/>
  <c r="CL927" i="3"/>
  <c r="DJ927" i="3"/>
  <c r="R927" i="3"/>
  <c r="P927" i="3"/>
  <c r="DT927" i="3"/>
  <c r="DQ927" i="3" s="1"/>
  <c r="O927" i="3"/>
  <c r="S927" i="3" l="1"/>
  <c r="DK927" i="3"/>
  <c r="BQ927" i="3"/>
  <c r="CV927" i="3"/>
  <c r="CW927" i="3"/>
  <c r="BZ927" i="3"/>
  <c r="DV927" i="3"/>
  <c r="DW927" i="3" s="1"/>
  <c r="CX927" i="3"/>
  <c r="CY927" i="3" s="1"/>
  <c r="U927" i="3"/>
  <c r="CN927" i="3"/>
  <c r="CO927" i="3"/>
  <c r="BR927" i="3"/>
  <c r="BT927" i="3" s="1"/>
  <c r="BS927" i="3"/>
  <c r="DM927" i="3"/>
  <c r="DL927" i="3"/>
  <c r="T927" i="3"/>
  <c r="Q927" i="3" s="1"/>
  <c r="CB927" i="3" l="1"/>
  <c r="CD927" i="3" s="1"/>
  <c r="DX927" i="3"/>
  <c r="CC927" i="3"/>
  <c r="V927" i="3"/>
  <c r="DI927" i="3"/>
  <c r="DN927" i="3" s="1"/>
  <c r="CZ927" i="3"/>
  <c r="BV927" i="3"/>
  <c r="BU927" i="3"/>
  <c r="CK927" i="3"/>
  <c r="CP927" i="3" s="1"/>
  <c r="W927" i="3" l="1"/>
  <c r="AR928" i="3" s="1"/>
  <c r="X927" i="3"/>
  <c r="AS928" i="3" s="1"/>
  <c r="DP927" i="3"/>
  <c r="DO927" i="3"/>
  <c r="CR927" i="3"/>
  <c r="CQ927" i="3"/>
  <c r="AQ927" i="3" l="1"/>
  <c r="M927" i="3"/>
  <c r="L927" i="3"/>
  <c r="I928" i="3" s="1"/>
  <c r="AK928" i="3"/>
  <c r="CT928" i="3" s="1"/>
  <c r="AO928" i="3"/>
  <c r="AU928" i="3" s="1"/>
  <c r="AL928" i="3"/>
  <c r="CU928" i="3" s="1"/>
  <c r="AP928" i="3"/>
  <c r="AV928" i="3" s="1"/>
  <c r="AT927" i="3"/>
  <c r="AN927" i="3"/>
  <c r="F928" i="3"/>
  <c r="J928" i="3"/>
  <c r="E928" i="3" l="1"/>
  <c r="K927" i="3"/>
  <c r="N927" i="3" s="1"/>
  <c r="H927" i="3"/>
  <c r="AM928" i="3"/>
  <c r="BX928" i="3"/>
  <c r="DR928" i="3"/>
  <c r="DS928" i="3"/>
  <c r="BY928" i="3"/>
  <c r="CA928" i="3" s="1"/>
  <c r="DJ928" i="3"/>
  <c r="BP928" i="3"/>
  <c r="CL928" i="3"/>
  <c r="R928" i="3"/>
  <c r="CW928" i="3"/>
  <c r="CV928" i="3"/>
  <c r="CX928" i="3" s="1"/>
  <c r="P928" i="3"/>
  <c r="O928" i="3"/>
  <c r="G928" i="3"/>
  <c r="BQ928" i="3"/>
  <c r="CM928" i="3"/>
  <c r="DK928" i="3"/>
  <c r="S928" i="3"/>
  <c r="BZ928" i="3" l="1"/>
  <c r="CB928" i="3" s="1"/>
  <c r="DU928" i="3"/>
  <c r="DT928" i="3"/>
  <c r="DQ928" i="3" s="1"/>
  <c r="DV928" i="3" s="1"/>
  <c r="CO928" i="3"/>
  <c r="CN928" i="3"/>
  <c r="DM928" i="3"/>
  <c r="DL928" i="3"/>
  <c r="CY928" i="3"/>
  <c r="CZ928" i="3"/>
  <c r="BR928" i="3"/>
  <c r="BT928" i="3" s="1"/>
  <c r="BS928" i="3"/>
  <c r="CC928" i="3"/>
  <c r="CD928" i="3"/>
  <c r="T928" i="3"/>
  <c r="Q928" i="3" s="1"/>
  <c r="U928" i="3"/>
  <c r="DW928" i="3" l="1"/>
  <c r="DX928" i="3"/>
  <c r="V928" i="3"/>
  <c r="DI928" i="3"/>
  <c r="DN928" i="3" s="1"/>
  <c r="CK928" i="3"/>
  <c r="CP928" i="3" s="1"/>
  <c r="BV928" i="3"/>
  <c r="BU928" i="3"/>
  <c r="W928" i="3" l="1"/>
  <c r="AR929" i="3" s="1"/>
  <c r="X928" i="3"/>
  <c r="AS929" i="3" s="1"/>
  <c r="DO928" i="3"/>
  <c r="DP928" i="3"/>
  <c r="CQ928" i="3"/>
  <c r="CR928" i="3"/>
  <c r="AO929" i="3"/>
  <c r="M928" i="3" l="1"/>
  <c r="AK929" i="3"/>
  <c r="AQ928" i="3"/>
  <c r="L928" i="3"/>
  <c r="I929" i="3" s="1"/>
  <c r="AN928" i="3"/>
  <c r="AL929" i="3"/>
  <c r="CU929" i="3" s="1"/>
  <c r="AP929" i="3"/>
  <c r="AM929" i="3" s="1"/>
  <c r="AT928" i="3"/>
  <c r="F929" i="3"/>
  <c r="J929" i="3"/>
  <c r="AU929" i="3"/>
  <c r="CT929" i="3"/>
  <c r="BX929" i="3"/>
  <c r="DR929" i="3"/>
  <c r="E929" i="3" l="1"/>
  <c r="H928" i="3"/>
  <c r="K928" i="3"/>
  <c r="N928" i="3" s="1"/>
  <c r="AV929" i="3"/>
  <c r="BY929" i="3"/>
  <c r="BZ929" i="3" s="1"/>
  <c r="CB929" i="3" s="1"/>
  <c r="DS929" i="3"/>
  <c r="DT929" i="3" s="1"/>
  <c r="DQ929" i="3" s="1"/>
  <c r="O929" i="3"/>
  <c r="G929" i="3"/>
  <c r="CV929" i="3"/>
  <c r="CX929" i="3" s="1"/>
  <c r="CW929" i="3"/>
  <c r="P929" i="3"/>
  <c r="BP929" i="3"/>
  <c r="DJ929" i="3"/>
  <c r="CL929" i="3"/>
  <c r="R929" i="3"/>
  <c r="CM929" i="3"/>
  <c r="BQ929" i="3"/>
  <c r="DK929" i="3"/>
  <c r="S929" i="3"/>
  <c r="DU929" i="3" l="1"/>
  <c r="CA929" i="3"/>
  <c r="CC929" i="3" s="1"/>
  <c r="DV929" i="3"/>
  <c r="BS929" i="3"/>
  <c r="BR929" i="3"/>
  <c r="BT929" i="3" s="1"/>
  <c r="CY929" i="3"/>
  <c r="CZ929" i="3"/>
  <c r="T929" i="3"/>
  <c r="Q929" i="3" s="1"/>
  <c r="U929" i="3"/>
  <c r="CO929" i="3"/>
  <c r="CN929" i="3"/>
  <c r="DM929" i="3"/>
  <c r="DL929" i="3"/>
  <c r="CD929" i="3" l="1"/>
  <c r="DW929" i="3"/>
  <c r="DX929" i="3"/>
  <c r="V929" i="3"/>
  <c r="DI929" i="3"/>
  <c r="DN929" i="3" s="1"/>
  <c r="CK929" i="3"/>
  <c r="CP929" i="3" s="1"/>
  <c r="BU929" i="3"/>
  <c r="BV929" i="3"/>
  <c r="X929" i="3" l="1"/>
  <c r="AL930" i="3" s="1"/>
  <c r="W929" i="3"/>
  <c r="AQ929" i="3" s="1"/>
  <c r="DP929" i="3"/>
  <c r="DO929" i="3"/>
  <c r="CR929" i="3"/>
  <c r="CQ929" i="3"/>
  <c r="M929" i="3" l="1"/>
  <c r="AS930" i="3"/>
  <c r="AR930" i="3"/>
  <c r="L929" i="3"/>
  <c r="AP930" i="3"/>
  <c r="AV930" i="3" s="1"/>
  <c r="AT929" i="3"/>
  <c r="AK930" i="3"/>
  <c r="DR930" i="3" s="1"/>
  <c r="AO930" i="3"/>
  <c r="AM930" i="3" s="1"/>
  <c r="AN929" i="3"/>
  <c r="F930" i="3"/>
  <c r="J930" i="3"/>
  <c r="DS930" i="3"/>
  <c r="BY930" i="3"/>
  <c r="CU930" i="3"/>
  <c r="K929" i="3" l="1"/>
  <c r="N929" i="3" s="1"/>
  <c r="I930" i="3"/>
  <c r="O930" i="3" s="1"/>
  <c r="H929" i="3"/>
  <c r="BX930" i="3"/>
  <c r="BZ930" i="3" s="1"/>
  <c r="CB930" i="3" s="1"/>
  <c r="CT930" i="3"/>
  <c r="CW930" i="3" s="1"/>
  <c r="E930" i="3"/>
  <c r="CL930" i="3" s="1"/>
  <c r="AU930" i="3"/>
  <c r="CA930" i="3"/>
  <c r="DT930" i="3"/>
  <c r="DQ930" i="3" s="1"/>
  <c r="DU930" i="3"/>
  <c r="P930" i="3"/>
  <c r="CM930" i="3"/>
  <c r="DK930" i="3"/>
  <c r="BQ930" i="3"/>
  <c r="S930" i="3"/>
  <c r="G930" i="3" l="1"/>
  <c r="CV930" i="3"/>
  <c r="CX930" i="3" s="1"/>
  <c r="CZ930" i="3" s="1"/>
  <c r="DJ930" i="3"/>
  <c r="BP930" i="3"/>
  <c r="BS930" i="3" s="1"/>
  <c r="R930" i="3"/>
  <c r="T930" i="3" s="1"/>
  <c r="Q930" i="3" s="1"/>
  <c r="DV930" i="3"/>
  <c r="DL930" i="3"/>
  <c r="DM930" i="3"/>
  <c r="CN930" i="3"/>
  <c r="CO930" i="3"/>
  <c r="CC930" i="3"/>
  <c r="CD930" i="3"/>
  <c r="CY930" i="3" l="1"/>
  <c r="U930" i="3"/>
  <c r="BR930" i="3"/>
  <c r="BT930" i="3" s="1"/>
  <c r="BU930" i="3" s="1"/>
  <c r="DX930" i="3"/>
  <c r="DW930" i="3"/>
  <c r="V930" i="3"/>
  <c r="DI930" i="3"/>
  <c r="DN930" i="3" s="1"/>
  <c r="CK930" i="3"/>
  <c r="CP930" i="3" s="1"/>
  <c r="BV930" i="3" l="1"/>
  <c r="X930" i="3"/>
  <c r="AL931" i="3" s="1"/>
  <c r="W930" i="3"/>
  <c r="AQ930" i="3" s="1"/>
  <c r="DO930" i="3"/>
  <c r="DP930" i="3"/>
  <c r="CR930" i="3"/>
  <c r="CQ930" i="3"/>
  <c r="AP931" i="3"/>
  <c r="M930" i="3" l="1"/>
  <c r="F931" i="3" s="1"/>
  <c r="L930" i="3"/>
  <c r="I931" i="3" s="1"/>
  <c r="AS931" i="3"/>
  <c r="AR931" i="3"/>
  <c r="AN930" i="3"/>
  <c r="AO931" i="3"/>
  <c r="AU931" i="3" s="1"/>
  <c r="AT930" i="3"/>
  <c r="AK931" i="3"/>
  <c r="BX931" i="3" s="1"/>
  <c r="AV931" i="3"/>
  <c r="CU931" i="3"/>
  <c r="DS931" i="3"/>
  <c r="BY931" i="3"/>
  <c r="E931" i="3" l="1"/>
  <c r="DJ931" i="3" s="1"/>
  <c r="H930" i="3"/>
  <c r="J931" i="3"/>
  <c r="G931" i="3" s="1"/>
  <c r="K930" i="3"/>
  <c r="N930" i="3" s="1"/>
  <c r="AM931" i="3"/>
  <c r="DR931" i="3"/>
  <c r="DT931" i="3" s="1"/>
  <c r="DQ931" i="3" s="1"/>
  <c r="CT931" i="3"/>
  <c r="CW931" i="3" s="1"/>
  <c r="BP931" i="3"/>
  <c r="CL931" i="3"/>
  <c r="BZ931" i="3"/>
  <c r="CB931" i="3" s="1"/>
  <c r="CA931" i="3"/>
  <c r="P931" i="3"/>
  <c r="CM931" i="3"/>
  <c r="BQ931" i="3"/>
  <c r="DK931" i="3"/>
  <c r="S931" i="3"/>
  <c r="O931" i="3"/>
  <c r="DU931" i="3" l="1"/>
  <c r="CV931" i="3"/>
  <c r="CX931" i="3" s="1"/>
  <c r="CZ931" i="3" s="1"/>
  <c r="R931" i="3"/>
  <c r="DV931" i="3"/>
  <c r="CD931" i="3"/>
  <c r="CC931" i="3"/>
  <c r="U931" i="3"/>
  <c r="T931" i="3"/>
  <c r="Q931" i="3" s="1"/>
  <c r="DM931" i="3"/>
  <c r="DL931" i="3"/>
  <c r="CO931" i="3"/>
  <c r="CN931" i="3"/>
  <c r="BS931" i="3"/>
  <c r="BR931" i="3"/>
  <c r="BT931" i="3" s="1"/>
  <c r="CY931" i="3" l="1"/>
  <c r="DW931" i="3"/>
  <c r="DX931" i="3"/>
  <c r="V931" i="3"/>
  <c r="DI931" i="3"/>
  <c r="DN931" i="3" s="1"/>
  <c r="BV931" i="3"/>
  <c r="BU931" i="3"/>
  <c r="CK931" i="3"/>
  <c r="CP931" i="3" s="1"/>
  <c r="W931" i="3" l="1"/>
  <c r="X931" i="3"/>
  <c r="AS932" i="3" s="1"/>
  <c r="DO931" i="3"/>
  <c r="DP931" i="3"/>
  <c r="CR931" i="3"/>
  <c r="CQ931" i="3"/>
  <c r="AQ931" i="3" l="1"/>
  <c r="AT931" i="3" s="1"/>
  <c r="AR932" i="3"/>
  <c r="M931" i="3"/>
  <c r="J932" i="3" s="1"/>
  <c r="L931" i="3"/>
  <c r="E932" i="3" s="1"/>
  <c r="AO932" i="3"/>
  <c r="AU932" i="3" s="1"/>
  <c r="AK932" i="3"/>
  <c r="CT932" i="3" s="1"/>
  <c r="AN931" i="3"/>
  <c r="AL932" i="3"/>
  <c r="DS932" i="3" s="1"/>
  <c r="AP932" i="3"/>
  <c r="AV932" i="3" s="1"/>
  <c r="F932" i="3" l="1"/>
  <c r="BQ932" i="3" s="1"/>
  <c r="K931" i="3"/>
  <c r="N931" i="3" s="1"/>
  <c r="I932" i="3"/>
  <c r="H931" i="3"/>
  <c r="DR932" i="3"/>
  <c r="DT932" i="3" s="1"/>
  <c r="DQ932" i="3" s="1"/>
  <c r="DV932" i="3" s="1"/>
  <c r="BX932" i="3"/>
  <c r="AM932" i="3"/>
  <c r="CU932" i="3"/>
  <c r="CW932" i="3" s="1"/>
  <c r="BY932" i="3"/>
  <c r="P932" i="3"/>
  <c r="CL932" i="3"/>
  <c r="BP932" i="3"/>
  <c r="DJ932" i="3"/>
  <c r="R932" i="3"/>
  <c r="O932" i="3"/>
  <c r="G932" i="3"/>
  <c r="CM932" i="3" l="1"/>
  <c r="CO932" i="3" s="1"/>
  <c r="S932" i="3"/>
  <c r="T932" i="3" s="1"/>
  <c r="Q932" i="3" s="1"/>
  <c r="DK932" i="3"/>
  <c r="DM932" i="3" s="1"/>
  <c r="CA932" i="3"/>
  <c r="BZ932" i="3"/>
  <c r="DU932" i="3"/>
  <c r="DX932" i="3" s="1"/>
  <c r="CV932" i="3"/>
  <c r="CX932" i="3" s="1"/>
  <c r="CZ932" i="3" s="1"/>
  <c r="BR932" i="3"/>
  <c r="BT932" i="3" s="1"/>
  <c r="BS932" i="3"/>
  <c r="CB932" i="3" l="1"/>
  <c r="CD932" i="3" s="1"/>
  <c r="CN932" i="3"/>
  <c r="U932" i="3"/>
  <c r="DL932" i="3"/>
  <c r="CC932" i="3"/>
  <c r="DW932" i="3"/>
  <c r="CY932" i="3"/>
  <c r="V932" i="3"/>
  <c r="DI932" i="3"/>
  <c r="DN932" i="3" s="1"/>
  <c r="BV932" i="3"/>
  <c r="BU932" i="3"/>
  <c r="CK932" i="3"/>
  <c r="CP932" i="3" s="1"/>
  <c r="X932" i="3" l="1"/>
  <c r="W932" i="3"/>
  <c r="AQ932" i="3" s="1"/>
  <c r="DP932" i="3"/>
  <c r="DO932" i="3"/>
  <c r="CR932" i="3"/>
  <c r="CQ932" i="3"/>
  <c r="L932" i="3" l="1"/>
  <c r="I933" i="3" s="1"/>
  <c r="AP933" i="3"/>
  <c r="AS933" i="3"/>
  <c r="AR933" i="3"/>
  <c r="M932" i="3"/>
  <c r="H932" i="3" s="1"/>
  <c r="K932" i="3"/>
  <c r="N932" i="3" s="1"/>
  <c r="AL933" i="3"/>
  <c r="DS933" i="3" s="1"/>
  <c r="AN932" i="3"/>
  <c r="AO933" i="3"/>
  <c r="AU933" i="3" s="1"/>
  <c r="AT932" i="3"/>
  <c r="AK933" i="3"/>
  <c r="DR933" i="3" s="1"/>
  <c r="E933" i="3"/>
  <c r="AV933" i="3"/>
  <c r="F933" i="3" l="1"/>
  <c r="J933" i="3"/>
  <c r="AM933" i="3"/>
  <c r="CT933" i="3"/>
  <c r="BY933" i="3"/>
  <c r="CU933" i="3"/>
  <c r="CW933" i="3" s="1"/>
  <c r="BX933" i="3"/>
  <c r="CA933" i="3" s="1"/>
  <c r="DT933" i="3"/>
  <c r="DQ933" i="3" s="1"/>
  <c r="CM933" i="3"/>
  <c r="BQ933" i="3"/>
  <c r="DK933" i="3"/>
  <c r="S933" i="3"/>
  <c r="P933" i="3"/>
  <c r="DU933" i="3"/>
  <c r="DJ933" i="3"/>
  <c r="BP933" i="3"/>
  <c r="CL933" i="3"/>
  <c r="R933" i="3"/>
  <c r="O933" i="3"/>
  <c r="G933" i="3"/>
  <c r="CV933" i="3" l="1"/>
  <c r="CX933" i="3" s="1"/>
  <c r="CZ933" i="3" s="1"/>
  <c r="BZ933" i="3"/>
  <c r="DV933" i="3"/>
  <c r="CN933" i="3"/>
  <c r="CO933" i="3"/>
  <c r="BS933" i="3"/>
  <c r="BR933" i="3"/>
  <c r="BT933" i="3" s="1"/>
  <c r="DM933" i="3"/>
  <c r="DL933" i="3"/>
  <c r="U933" i="3"/>
  <c r="T933" i="3"/>
  <c r="Q933" i="3" s="1"/>
  <c r="CB933" i="3" l="1"/>
  <c r="CD933" i="3" s="1"/>
  <c r="CY933" i="3"/>
  <c r="CC933" i="3"/>
  <c r="DW933" i="3"/>
  <c r="DX933" i="3"/>
  <c r="V933" i="3"/>
  <c r="DI933" i="3"/>
  <c r="DN933" i="3" s="1"/>
  <c r="BV933" i="3"/>
  <c r="BU933" i="3"/>
  <c r="CK933" i="3"/>
  <c r="CP933" i="3" s="1"/>
  <c r="W933" i="3" l="1"/>
  <c r="X933" i="3"/>
  <c r="AL934" i="3" s="1"/>
  <c r="DO933" i="3"/>
  <c r="DP933" i="3"/>
  <c r="AO934" i="3"/>
  <c r="AK934" i="3"/>
  <c r="CQ933" i="3"/>
  <c r="L933" i="3" s="1"/>
  <c r="I934" i="3" s="1"/>
  <c r="CR933" i="3"/>
  <c r="M933" i="3" s="1"/>
  <c r="AS934" i="3" l="1"/>
  <c r="AQ933" i="3"/>
  <c r="AR934" i="3"/>
  <c r="K933" i="3"/>
  <c r="N933" i="3" s="1"/>
  <c r="AN933" i="3"/>
  <c r="AT933" i="3"/>
  <c r="AP934" i="3"/>
  <c r="AM934" i="3" s="1"/>
  <c r="J934" i="3"/>
  <c r="F934" i="3"/>
  <c r="H933" i="3"/>
  <c r="E934" i="3"/>
  <c r="BX934" i="3"/>
  <c r="DR934" i="3"/>
  <c r="CT934" i="3"/>
  <c r="AU934" i="3"/>
  <c r="CU934" i="3"/>
  <c r="DS934" i="3"/>
  <c r="BY934" i="3"/>
  <c r="AV934" i="3" l="1"/>
  <c r="DT934" i="3"/>
  <c r="DQ934" i="3" s="1"/>
  <c r="DU934" i="3"/>
  <c r="DJ934" i="3"/>
  <c r="CL934" i="3"/>
  <c r="BP934" i="3"/>
  <c r="R934" i="3"/>
  <c r="O934" i="3"/>
  <c r="G934" i="3"/>
  <c r="CA934" i="3"/>
  <c r="BZ934" i="3"/>
  <c r="CB934" i="3" s="1"/>
  <c r="BQ934" i="3"/>
  <c r="DK934" i="3"/>
  <c r="CM934" i="3"/>
  <c r="S934" i="3"/>
  <c r="CV934" i="3"/>
  <c r="CX934" i="3" s="1"/>
  <c r="CW934" i="3"/>
  <c r="P934" i="3"/>
  <c r="DV934" i="3" l="1"/>
  <c r="BS934" i="3"/>
  <c r="BR934" i="3"/>
  <c r="BT934" i="3" s="1"/>
  <c r="T934" i="3"/>
  <c r="Q934" i="3" s="1"/>
  <c r="U934" i="3"/>
  <c r="CC934" i="3"/>
  <c r="CD934" i="3"/>
  <c r="CO934" i="3"/>
  <c r="CN934" i="3"/>
  <c r="DM934" i="3"/>
  <c r="DL934" i="3"/>
  <c r="CY934" i="3"/>
  <c r="CZ934" i="3"/>
  <c r="DX934" i="3" l="1"/>
  <c r="DW934" i="3"/>
  <c r="V934" i="3"/>
  <c r="DI934" i="3"/>
  <c r="DN934" i="3" s="1"/>
  <c r="CK934" i="3"/>
  <c r="CP934" i="3" s="1"/>
  <c r="BU934" i="3"/>
  <c r="BV934" i="3"/>
  <c r="W934" i="3" l="1"/>
  <c r="AR935" i="3" s="1"/>
  <c r="X934" i="3"/>
  <c r="AP935" i="3" s="1"/>
  <c r="DO934" i="3"/>
  <c r="DP934" i="3"/>
  <c r="CQ934" i="3"/>
  <c r="CR934" i="3"/>
  <c r="AK935" i="3"/>
  <c r="M934" i="3" l="1"/>
  <c r="AS935" i="3"/>
  <c r="AO935" i="3"/>
  <c r="AM935" i="3" s="1"/>
  <c r="AQ934" i="3"/>
  <c r="AT934" i="3" s="1"/>
  <c r="L934" i="3"/>
  <c r="H934" i="3" s="1"/>
  <c r="AL935" i="3"/>
  <c r="BY935" i="3" s="1"/>
  <c r="AN934" i="3"/>
  <c r="DR935" i="3"/>
  <c r="CT935" i="3"/>
  <c r="BX935" i="3"/>
  <c r="AV935" i="3"/>
  <c r="J935" i="3"/>
  <c r="F935" i="3"/>
  <c r="E935" i="3" l="1"/>
  <c r="AU935" i="3"/>
  <c r="K934" i="3"/>
  <c r="N934" i="3" s="1"/>
  <c r="I935" i="3"/>
  <c r="CU935" i="3"/>
  <c r="CV935" i="3" s="1"/>
  <c r="CX935" i="3" s="1"/>
  <c r="BZ935" i="3"/>
  <c r="CB935" i="3" s="1"/>
  <c r="DS935" i="3"/>
  <c r="DT935" i="3" s="1"/>
  <c r="DQ935" i="3" s="1"/>
  <c r="P935" i="3"/>
  <c r="DJ935" i="3"/>
  <c r="CL935" i="3"/>
  <c r="BP935" i="3"/>
  <c r="R935" i="3"/>
  <c r="O935" i="3"/>
  <c r="G935" i="3"/>
  <c r="CA935" i="3"/>
  <c r="CW935" i="3"/>
  <c r="BQ935" i="3"/>
  <c r="CM935" i="3"/>
  <c r="DK935" i="3"/>
  <c r="S935" i="3"/>
  <c r="CY935" i="3" l="1"/>
  <c r="CD935" i="3"/>
  <c r="U935" i="3"/>
  <c r="DU935" i="3"/>
  <c r="DV935" i="3"/>
  <c r="BR935" i="3"/>
  <c r="BT935" i="3" s="1"/>
  <c r="BS935" i="3"/>
  <c r="DL935" i="3"/>
  <c r="DM935" i="3"/>
  <c r="CZ935" i="3"/>
  <c r="CN935" i="3"/>
  <c r="CO935" i="3"/>
  <c r="T935" i="3"/>
  <c r="Q935" i="3" s="1"/>
  <c r="CC935" i="3"/>
  <c r="DW935" i="3" l="1"/>
  <c r="DX935" i="3"/>
  <c r="V935" i="3"/>
  <c r="DI935" i="3"/>
  <c r="DN935" i="3" s="1"/>
  <c r="CK935" i="3"/>
  <c r="CP935" i="3" s="1"/>
  <c r="BU935" i="3"/>
  <c r="BV935" i="3"/>
  <c r="W935" i="3" l="1"/>
  <c r="AR936" i="3" s="1"/>
  <c r="X935" i="3"/>
  <c r="AP936" i="3" s="1"/>
  <c r="DP935" i="3"/>
  <c r="DO935" i="3"/>
  <c r="CR935" i="3"/>
  <c r="CQ935" i="3"/>
  <c r="AO936" i="3"/>
  <c r="M935" i="3" l="1"/>
  <c r="AS936" i="3"/>
  <c r="AK936" i="3"/>
  <c r="CT936" i="3" s="1"/>
  <c r="AQ935" i="3"/>
  <c r="AT935" i="3" s="1"/>
  <c r="L935" i="3"/>
  <c r="I936" i="3" s="1"/>
  <c r="AL936" i="3"/>
  <c r="CU936" i="3" s="1"/>
  <c r="AN935" i="3"/>
  <c r="F936" i="3"/>
  <c r="AV936" i="3"/>
  <c r="AM936" i="3"/>
  <c r="AU936" i="3"/>
  <c r="K935" i="3" l="1"/>
  <c r="BX936" i="3"/>
  <c r="DR936" i="3"/>
  <c r="E936" i="3"/>
  <c r="DJ936" i="3" s="1"/>
  <c r="N935" i="3"/>
  <c r="J936" i="3"/>
  <c r="P936" i="3" s="1"/>
  <c r="H935" i="3"/>
  <c r="DS936" i="3"/>
  <c r="DU936" i="3" s="1"/>
  <c r="BY936" i="3"/>
  <c r="CM936" i="3"/>
  <c r="DK936" i="3"/>
  <c r="BQ936" i="3"/>
  <c r="S936" i="3"/>
  <c r="O936" i="3"/>
  <c r="G936" i="3"/>
  <c r="BP936" i="3"/>
  <c r="CV936" i="3"/>
  <c r="CX936" i="3" s="1"/>
  <c r="CW936" i="3"/>
  <c r="CL936" i="3" l="1"/>
  <c r="CO936" i="3" s="1"/>
  <c r="CA936" i="3"/>
  <c r="R936" i="3"/>
  <c r="T936" i="3" s="1"/>
  <c r="Q936" i="3" s="1"/>
  <c r="BZ936" i="3"/>
  <c r="DT936" i="3"/>
  <c r="DQ936" i="3" s="1"/>
  <c r="DV936" i="3" s="1"/>
  <c r="DL936" i="3"/>
  <c r="DM936" i="3"/>
  <c r="U936" i="3"/>
  <c r="CZ936" i="3"/>
  <c r="CY936" i="3"/>
  <c r="BR936" i="3"/>
  <c r="BT936" i="3" s="1"/>
  <c r="BS936" i="3"/>
  <c r="CB936" i="3" l="1"/>
  <c r="CD936" i="3" s="1"/>
  <c r="CN936" i="3"/>
  <c r="CC936" i="3"/>
  <c r="DX936" i="3"/>
  <c r="DW936" i="3"/>
  <c r="V936" i="3"/>
  <c r="DI936" i="3"/>
  <c r="DN936" i="3" s="1"/>
  <c r="CK936" i="3"/>
  <c r="CP936" i="3" s="1"/>
  <c r="BU936" i="3"/>
  <c r="BV936" i="3"/>
  <c r="X936" i="3" l="1"/>
  <c r="AP937" i="3" s="1"/>
  <c r="W936" i="3"/>
  <c r="AQ936" i="3" s="1"/>
  <c r="DP936" i="3"/>
  <c r="DO936" i="3"/>
  <c r="CR936" i="3"/>
  <c r="M936" i="3" s="1"/>
  <c r="CQ936" i="3"/>
  <c r="AL937" i="3"/>
  <c r="AS937" i="3" l="1"/>
  <c r="AR937" i="3"/>
  <c r="L936" i="3"/>
  <c r="H936" i="3" s="1"/>
  <c r="AN936" i="3"/>
  <c r="AO937" i="3"/>
  <c r="AM937" i="3" s="1"/>
  <c r="AT936" i="3"/>
  <c r="AK937" i="3"/>
  <c r="CT937" i="3" s="1"/>
  <c r="AV937" i="3"/>
  <c r="J937" i="3"/>
  <c r="F937" i="3"/>
  <c r="BY937" i="3"/>
  <c r="CU937" i="3"/>
  <c r="DS937" i="3"/>
  <c r="E937" i="3" l="1"/>
  <c r="K936" i="3"/>
  <c r="N936" i="3" s="1"/>
  <c r="I937" i="3"/>
  <c r="AU937" i="3"/>
  <c r="DR937" i="3"/>
  <c r="DU937" i="3" s="1"/>
  <c r="BX937" i="3"/>
  <c r="CA937" i="3" s="1"/>
  <c r="BQ937" i="3"/>
  <c r="CM937" i="3"/>
  <c r="DK937" i="3"/>
  <c r="S937" i="3"/>
  <c r="CL937" i="3"/>
  <c r="BP937" i="3"/>
  <c r="DJ937" i="3"/>
  <c r="R937" i="3"/>
  <c r="O937" i="3"/>
  <c r="G937" i="3"/>
  <c r="P937" i="3"/>
  <c r="CV937" i="3"/>
  <c r="CX937" i="3" s="1"/>
  <c r="CW937" i="3"/>
  <c r="DT937" i="3" l="1"/>
  <c r="DQ937" i="3" s="1"/>
  <c r="DV937" i="3" s="1"/>
  <c r="BZ937" i="3"/>
  <c r="DM937" i="3"/>
  <c r="DL937" i="3"/>
  <c r="CZ937" i="3"/>
  <c r="CY937" i="3"/>
  <c r="BR937" i="3"/>
  <c r="BT937" i="3" s="1"/>
  <c r="BS937" i="3"/>
  <c r="U937" i="3"/>
  <c r="T937" i="3"/>
  <c r="Q937" i="3" s="1"/>
  <c r="CN937" i="3"/>
  <c r="CO937" i="3"/>
  <c r="CB937" i="3" l="1"/>
  <c r="CC937" i="3" s="1"/>
  <c r="DW937" i="3"/>
  <c r="DX937" i="3"/>
  <c r="V937" i="3"/>
  <c r="DI937" i="3"/>
  <c r="DN937" i="3" s="1"/>
  <c r="BV937" i="3"/>
  <c r="BU937" i="3"/>
  <c r="CK937" i="3"/>
  <c r="CP937" i="3" s="1"/>
  <c r="CD937" i="3" l="1"/>
  <c r="X937" i="3"/>
  <c r="AS938" i="3" s="1"/>
  <c r="W937" i="3"/>
  <c r="AQ937" i="3" s="1"/>
  <c r="DP937" i="3"/>
  <c r="DO937" i="3"/>
  <c r="AL938" i="3"/>
  <c r="AP938" i="3"/>
  <c r="CQ937" i="3"/>
  <c r="L937" i="3" s="1"/>
  <c r="I938" i="3" s="1"/>
  <c r="CR937" i="3"/>
  <c r="M937" i="3" l="1"/>
  <c r="H937" i="3" s="1"/>
  <c r="AR938" i="3"/>
  <c r="AT937" i="3"/>
  <c r="AO938" i="3"/>
  <c r="AU938" i="3" s="1"/>
  <c r="AK938" i="3"/>
  <c r="BX938" i="3" s="1"/>
  <c r="AN937" i="3"/>
  <c r="J938" i="3"/>
  <c r="F938" i="3"/>
  <c r="AV938" i="3"/>
  <c r="E938" i="3"/>
  <c r="CU938" i="3"/>
  <c r="DS938" i="3"/>
  <c r="BY938" i="3"/>
  <c r="AM938" i="3" l="1"/>
  <c r="K937" i="3"/>
  <c r="N937" i="3" s="1"/>
  <c r="DR938" i="3"/>
  <c r="CT938" i="3"/>
  <c r="CV938" i="3" s="1"/>
  <c r="CX938" i="3" s="1"/>
  <c r="O938" i="3"/>
  <c r="G938" i="3"/>
  <c r="DJ938" i="3"/>
  <c r="CL938" i="3"/>
  <c r="BP938" i="3"/>
  <c r="R938" i="3"/>
  <c r="BZ938" i="3"/>
  <c r="CB938" i="3" s="1"/>
  <c r="CA938" i="3"/>
  <c r="DU938" i="3"/>
  <c r="DT938" i="3"/>
  <c r="DQ938" i="3" s="1"/>
  <c r="CM938" i="3"/>
  <c r="DK938" i="3"/>
  <c r="BQ938" i="3"/>
  <c r="S938" i="3"/>
  <c r="P938" i="3"/>
  <c r="CW938" i="3" l="1"/>
  <c r="DV938" i="3"/>
  <c r="CN938" i="3"/>
  <c r="CO938" i="3"/>
  <c r="DL938" i="3"/>
  <c r="DM938" i="3"/>
  <c r="CY938" i="3"/>
  <c r="CZ938" i="3"/>
  <c r="T938" i="3"/>
  <c r="Q938" i="3" s="1"/>
  <c r="U938" i="3"/>
  <c r="BS938" i="3"/>
  <c r="BR938" i="3"/>
  <c r="BT938" i="3" s="1"/>
  <c r="CC938" i="3"/>
  <c r="CD938" i="3"/>
  <c r="DX938" i="3" l="1"/>
  <c r="DW938" i="3"/>
  <c r="V938" i="3"/>
  <c r="DI938" i="3"/>
  <c r="DN938" i="3" s="1"/>
  <c r="BU938" i="3"/>
  <c r="BV938" i="3"/>
  <c r="CK938" i="3"/>
  <c r="CP938" i="3" s="1"/>
  <c r="X938" i="3" l="1"/>
  <c r="AP939" i="3" s="1"/>
  <c r="W938" i="3"/>
  <c r="AQ938" i="3" s="1"/>
  <c r="DP938" i="3"/>
  <c r="DO938" i="3"/>
  <c r="CR938" i="3"/>
  <c r="CQ938" i="3"/>
  <c r="AL939" i="3"/>
  <c r="AS939" i="3" l="1"/>
  <c r="AR939" i="3"/>
  <c r="M938" i="3"/>
  <c r="L938" i="3"/>
  <c r="I939" i="3" s="1"/>
  <c r="AO939" i="3"/>
  <c r="AU939" i="3" s="1"/>
  <c r="AK939" i="3"/>
  <c r="CT939" i="3" s="1"/>
  <c r="AN938" i="3"/>
  <c r="AT938" i="3"/>
  <c r="AV939" i="3"/>
  <c r="CU939" i="3"/>
  <c r="BY939" i="3"/>
  <c r="DS939" i="3"/>
  <c r="F939" i="3"/>
  <c r="J939" i="3"/>
  <c r="K938" i="3" l="1"/>
  <c r="N938" i="3" s="1"/>
  <c r="E939" i="3"/>
  <c r="BP939" i="3" s="1"/>
  <c r="H938" i="3"/>
  <c r="AM939" i="3"/>
  <c r="DR939" i="3"/>
  <c r="DU939" i="3" s="1"/>
  <c r="BX939" i="3"/>
  <c r="BZ939" i="3" s="1"/>
  <c r="CB939" i="3" s="1"/>
  <c r="CL939" i="3"/>
  <c r="DJ939" i="3"/>
  <c r="O939" i="3"/>
  <c r="G939" i="3"/>
  <c r="P939" i="3"/>
  <c r="CW939" i="3"/>
  <c r="CV939" i="3"/>
  <c r="CX939" i="3" s="1"/>
  <c r="CM939" i="3"/>
  <c r="BQ939" i="3"/>
  <c r="DK939" i="3"/>
  <c r="S939" i="3"/>
  <c r="R939" i="3" l="1"/>
  <c r="T939" i="3" s="1"/>
  <c r="Q939" i="3" s="1"/>
  <c r="DT939" i="3"/>
  <c r="DQ939" i="3" s="1"/>
  <c r="DV939" i="3" s="1"/>
  <c r="CA939" i="3"/>
  <c r="CC939" i="3" s="1"/>
  <c r="BR939" i="3"/>
  <c r="BT939" i="3" s="1"/>
  <c r="BS939" i="3"/>
  <c r="DM939" i="3"/>
  <c r="DL939" i="3"/>
  <c r="CN939" i="3"/>
  <c r="CO939" i="3"/>
  <c r="CY939" i="3"/>
  <c r="CZ939" i="3"/>
  <c r="CD939" i="3" l="1"/>
  <c r="U939" i="3"/>
  <c r="DW939" i="3"/>
  <c r="DX939" i="3"/>
  <c r="V939" i="3"/>
  <c r="DI939" i="3"/>
  <c r="DN939" i="3" s="1"/>
  <c r="BV939" i="3"/>
  <c r="BU939" i="3"/>
  <c r="CK939" i="3"/>
  <c r="CP939" i="3" s="1"/>
  <c r="X939" i="3" l="1"/>
  <c r="AL940" i="3" s="1"/>
  <c r="W939" i="3"/>
  <c r="AQ939" i="3" s="1"/>
  <c r="DP939" i="3"/>
  <c r="DO939" i="3"/>
  <c r="CR939" i="3"/>
  <c r="CQ939" i="3"/>
  <c r="M939" i="3" l="1"/>
  <c r="AS940" i="3"/>
  <c r="AR940" i="3"/>
  <c r="AP940" i="3"/>
  <c r="AV940" i="3" s="1"/>
  <c r="L939" i="3"/>
  <c r="E940" i="3" s="1"/>
  <c r="AK940" i="3"/>
  <c r="BX940" i="3" s="1"/>
  <c r="AO940" i="3"/>
  <c r="AN939" i="3"/>
  <c r="AT939" i="3"/>
  <c r="J940" i="3"/>
  <c r="F940" i="3"/>
  <c r="CU940" i="3"/>
  <c r="BY940" i="3"/>
  <c r="DS940" i="3"/>
  <c r="DR940" i="3" l="1"/>
  <c r="DU940" i="3" s="1"/>
  <c r="AM940" i="3"/>
  <c r="CT940" i="3"/>
  <c r="CV940" i="3" s="1"/>
  <c r="K939" i="3"/>
  <c r="N939" i="3" s="1"/>
  <c r="I940" i="3"/>
  <c r="O940" i="3" s="1"/>
  <c r="AU940" i="3"/>
  <c r="H939" i="3"/>
  <c r="CA940" i="3"/>
  <c r="BQ940" i="3"/>
  <c r="DK940" i="3"/>
  <c r="CM940" i="3"/>
  <c r="S940" i="3"/>
  <c r="DJ940" i="3"/>
  <c r="CL940" i="3"/>
  <c r="BP940" i="3"/>
  <c r="R940" i="3"/>
  <c r="BZ940" i="3"/>
  <c r="CB940" i="3" s="1"/>
  <c r="P940" i="3"/>
  <c r="CW940" i="3" l="1"/>
  <c r="G940" i="3"/>
  <c r="DT940" i="3"/>
  <c r="DQ940" i="3" s="1"/>
  <c r="DV940" i="3" s="1"/>
  <c r="T940" i="3"/>
  <c r="Q940" i="3" s="1"/>
  <c r="CX940" i="3"/>
  <c r="CO940" i="3"/>
  <c r="CN940" i="3"/>
  <c r="CD940" i="3"/>
  <c r="CC940" i="3"/>
  <c r="U940" i="3"/>
  <c r="DM940" i="3"/>
  <c r="DL940" i="3"/>
  <c r="BR940" i="3"/>
  <c r="BT940" i="3" s="1"/>
  <c r="BS940" i="3"/>
  <c r="CZ940" i="3" l="1"/>
  <c r="DW940" i="3"/>
  <c r="DX940" i="3"/>
  <c r="CY940" i="3"/>
  <c r="V940" i="3"/>
  <c r="DI940" i="3"/>
  <c r="DN940" i="3" s="1"/>
  <c r="BV940" i="3"/>
  <c r="BU940" i="3"/>
  <c r="CK940" i="3"/>
  <c r="CP940" i="3" s="1"/>
  <c r="X940" i="3" l="1"/>
  <c r="AP941" i="3" s="1"/>
  <c r="W940" i="3"/>
  <c r="AQ940" i="3" s="1"/>
  <c r="DO940" i="3"/>
  <c r="DP940" i="3"/>
  <c r="CR940" i="3"/>
  <c r="CQ940" i="3"/>
  <c r="AS941" i="3" l="1"/>
  <c r="AR941" i="3"/>
  <c r="M940" i="3"/>
  <c r="J941" i="3" s="1"/>
  <c r="L940" i="3"/>
  <c r="AO941" i="3"/>
  <c r="AM941" i="3" s="1"/>
  <c r="AK941" i="3"/>
  <c r="BX941" i="3" s="1"/>
  <c r="AL941" i="3"/>
  <c r="CU941" i="3" s="1"/>
  <c r="AT940" i="3"/>
  <c r="AN940" i="3"/>
  <c r="AV941" i="3"/>
  <c r="H940" i="3" l="1"/>
  <c r="E941" i="3"/>
  <c r="AU941" i="3"/>
  <c r="F941" i="3"/>
  <c r="DK941" i="3" s="1"/>
  <c r="K940" i="3"/>
  <c r="N940" i="3" s="1"/>
  <c r="I941" i="3"/>
  <c r="G941" i="3" s="1"/>
  <c r="BY941" i="3"/>
  <c r="BZ941" i="3" s="1"/>
  <c r="CB941" i="3" s="1"/>
  <c r="DS941" i="3"/>
  <c r="DR941" i="3"/>
  <c r="CT941" i="3"/>
  <c r="CV941" i="3" s="1"/>
  <c r="CX941" i="3" s="1"/>
  <c r="CL941" i="3"/>
  <c r="BP941" i="3"/>
  <c r="DJ941" i="3"/>
  <c r="R941" i="3"/>
  <c r="BQ941" i="3"/>
  <c r="CM941" i="3"/>
  <c r="P941" i="3"/>
  <c r="DT941" i="3" l="1"/>
  <c r="DQ941" i="3" s="1"/>
  <c r="S941" i="3"/>
  <c r="U941" i="3" s="1"/>
  <c r="O941" i="3"/>
  <c r="CA941" i="3"/>
  <c r="CC941" i="3" s="1"/>
  <c r="CW941" i="3"/>
  <c r="CY941" i="3" s="1"/>
  <c r="DU941" i="3"/>
  <c r="DV941" i="3"/>
  <c r="T941" i="3"/>
  <c r="Q941" i="3" s="1"/>
  <c r="DM941" i="3"/>
  <c r="DL941" i="3"/>
  <c r="BS941" i="3"/>
  <c r="BR941" i="3"/>
  <c r="BT941" i="3" s="1"/>
  <c r="CO941" i="3"/>
  <c r="CN941" i="3"/>
  <c r="CZ941" i="3" l="1"/>
  <c r="CD941" i="3"/>
  <c r="DX941" i="3"/>
  <c r="DW941" i="3"/>
  <c r="V941" i="3"/>
  <c r="DI941" i="3"/>
  <c r="DN941" i="3" s="1"/>
  <c r="BV941" i="3"/>
  <c r="BU941" i="3"/>
  <c r="CK941" i="3"/>
  <c r="CP941" i="3" s="1"/>
  <c r="X941" i="3" l="1"/>
  <c r="AP942" i="3" s="1"/>
  <c r="W941" i="3"/>
  <c r="DP941" i="3"/>
  <c r="DO941" i="3"/>
  <c r="AL942" i="3"/>
  <c r="CR941" i="3"/>
  <c r="M941" i="3" s="1"/>
  <c r="CQ941" i="3"/>
  <c r="L941" i="3" s="1"/>
  <c r="I942" i="3" s="1"/>
  <c r="AS942" i="3" l="1"/>
  <c r="AQ941" i="3"/>
  <c r="AR942" i="3"/>
  <c r="K941" i="3"/>
  <c r="N941" i="3" s="1"/>
  <c r="AN941" i="3"/>
  <c r="AK942" i="3"/>
  <c r="CT942" i="3" s="1"/>
  <c r="AO942" i="3"/>
  <c r="AM942" i="3" s="1"/>
  <c r="AT941" i="3"/>
  <c r="F942" i="3"/>
  <c r="J942" i="3"/>
  <c r="H941" i="3"/>
  <c r="E942" i="3"/>
  <c r="CU942" i="3"/>
  <c r="BY942" i="3"/>
  <c r="DS942" i="3"/>
  <c r="AV942" i="3"/>
  <c r="BX942" i="3" l="1"/>
  <c r="BZ942" i="3" s="1"/>
  <c r="CB942" i="3" s="1"/>
  <c r="AU942" i="3"/>
  <c r="DR942" i="3"/>
  <c r="DT942" i="3" s="1"/>
  <c r="DQ942" i="3" s="1"/>
  <c r="O942" i="3"/>
  <c r="G942" i="3"/>
  <c r="CL942" i="3"/>
  <c r="BP942" i="3"/>
  <c r="DJ942" i="3"/>
  <c r="R942" i="3"/>
  <c r="P942" i="3"/>
  <c r="CW942" i="3"/>
  <c r="CV942" i="3"/>
  <c r="CX942" i="3" s="1"/>
  <c r="BQ942" i="3"/>
  <c r="DK942" i="3"/>
  <c r="CM942" i="3"/>
  <c r="S942" i="3"/>
  <c r="CA942" i="3" l="1"/>
  <c r="DU942" i="3"/>
  <c r="DV942" i="3"/>
  <c r="CY942" i="3"/>
  <c r="CZ942" i="3"/>
  <c r="DM942" i="3"/>
  <c r="DL942" i="3"/>
  <c r="CN942" i="3"/>
  <c r="CO942" i="3"/>
  <c r="BS942" i="3"/>
  <c r="BR942" i="3"/>
  <c r="BT942" i="3" s="1"/>
  <c r="U942" i="3"/>
  <c r="T942" i="3"/>
  <c r="Q942" i="3" s="1"/>
  <c r="CC942" i="3"/>
  <c r="CD942" i="3"/>
  <c r="DW942" i="3" l="1"/>
  <c r="DX942" i="3"/>
  <c r="V942" i="3"/>
  <c r="DI942" i="3"/>
  <c r="DN942" i="3" s="1"/>
  <c r="CK942" i="3"/>
  <c r="CP942" i="3" s="1"/>
  <c r="BU942" i="3"/>
  <c r="BV942" i="3"/>
  <c r="W942" i="3" l="1"/>
  <c r="AR943" i="3" s="1"/>
  <c r="X942" i="3"/>
  <c r="AS943" i="3" s="1"/>
  <c r="DO942" i="3"/>
  <c r="DP942" i="3"/>
  <c r="CQ942" i="3"/>
  <c r="CR942" i="3"/>
  <c r="AQ942" i="3" l="1"/>
  <c r="M942" i="3"/>
  <c r="L942" i="3"/>
  <c r="I943" i="3" s="1"/>
  <c r="AO943" i="3"/>
  <c r="AU943" i="3" s="1"/>
  <c r="AK943" i="3"/>
  <c r="CT943" i="3" s="1"/>
  <c r="AT942" i="3"/>
  <c r="AN942" i="3"/>
  <c r="AL943" i="3"/>
  <c r="BY943" i="3" s="1"/>
  <c r="AP943" i="3"/>
  <c r="AV943" i="3" s="1"/>
  <c r="K942" i="3" l="1"/>
  <c r="N942" i="3" s="1"/>
  <c r="E943" i="3"/>
  <c r="CL943" i="3" s="1"/>
  <c r="H942" i="3"/>
  <c r="F943" i="3"/>
  <c r="DK943" i="3" s="1"/>
  <c r="J943" i="3"/>
  <c r="G943" i="3" s="1"/>
  <c r="AM943" i="3"/>
  <c r="BX943" i="3"/>
  <c r="BZ943" i="3" s="1"/>
  <c r="CB943" i="3" s="1"/>
  <c r="DR943" i="3"/>
  <c r="CU943" i="3"/>
  <c r="CV943" i="3" s="1"/>
  <c r="CX943" i="3" s="1"/>
  <c r="DS943" i="3"/>
  <c r="O943" i="3"/>
  <c r="BQ943" i="3" l="1"/>
  <c r="CM943" i="3"/>
  <c r="R943" i="3"/>
  <c r="DJ943" i="3"/>
  <c r="BP943" i="3"/>
  <c r="BR943" i="3" s="1"/>
  <c r="BT943" i="3" s="1"/>
  <c r="S943" i="3"/>
  <c r="T943" i="3" s="1"/>
  <c r="Q943" i="3" s="1"/>
  <c r="P943" i="3"/>
  <c r="CW943" i="3"/>
  <c r="CZ943" i="3" s="1"/>
  <c r="CA943" i="3"/>
  <c r="CC943" i="3" s="1"/>
  <c r="DT943" i="3"/>
  <c r="DQ943" i="3" s="1"/>
  <c r="DV943" i="3" s="1"/>
  <c r="DU943" i="3"/>
  <c r="CN943" i="3"/>
  <c r="CO943" i="3"/>
  <c r="DL943" i="3"/>
  <c r="DM943" i="3"/>
  <c r="U943" i="3"/>
  <c r="BS943" i="3" l="1"/>
  <c r="BV943" i="3" s="1"/>
  <c r="CY943" i="3"/>
  <c r="CD943" i="3"/>
  <c r="DX943" i="3"/>
  <c r="DW943" i="3"/>
  <c r="V943" i="3"/>
  <c r="DI943" i="3"/>
  <c r="DN943" i="3" s="1"/>
  <c r="CK943" i="3"/>
  <c r="CP943" i="3" s="1"/>
  <c r="BU943" i="3" l="1"/>
  <c r="X943" i="3"/>
  <c r="W943" i="3"/>
  <c r="AQ943" i="3" s="1"/>
  <c r="DP943" i="3"/>
  <c r="DO943" i="3"/>
  <c r="CR943" i="3"/>
  <c r="CQ943" i="3"/>
  <c r="AL944" i="3"/>
  <c r="L943" i="3" l="1"/>
  <c r="I944" i="3" s="1"/>
  <c r="M943" i="3"/>
  <c r="J944" i="3" s="1"/>
  <c r="AP944" i="3"/>
  <c r="AV944" i="3" s="1"/>
  <c r="AS944" i="3"/>
  <c r="AR944" i="3"/>
  <c r="AO944" i="3"/>
  <c r="AU944" i="3" s="1"/>
  <c r="AK944" i="3"/>
  <c r="BX944" i="3" s="1"/>
  <c r="AT943" i="3"/>
  <c r="AN943" i="3"/>
  <c r="CU944" i="3"/>
  <c r="DS944" i="3"/>
  <c r="BY944" i="3"/>
  <c r="F944" i="3"/>
  <c r="K943" i="3" l="1"/>
  <c r="N943" i="3" s="1"/>
  <c r="E944" i="3"/>
  <c r="DJ944" i="3" s="1"/>
  <c r="H943" i="3"/>
  <c r="AM944" i="3"/>
  <c r="CT944" i="3"/>
  <c r="CW944" i="3" s="1"/>
  <c r="DR944" i="3"/>
  <c r="DT944" i="3" s="1"/>
  <c r="DQ944" i="3" s="1"/>
  <c r="BZ944" i="3"/>
  <c r="CB944" i="3" s="1"/>
  <c r="CA944" i="3"/>
  <c r="BP944" i="3"/>
  <c r="CL944" i="3"/>
  <c r="R944" i="3"/>
  <c r="O944" i="3"/>
  <c r="G944" i="3"/>
  <c r="CM944" i="3"/>
  <c r="DK944" i="3"/>
  <c r="BQ944" i="3"/>
  <c r="S944" i="3"/>
  <c r="P944" i="3"/>
  <c r="CV944" i="3" l="1"/>
  <c r="CX944" i="3" s="1"/>
  <c r="DU944" i="3"/>
  <c r="CZ944" i="3"/>
  <c r="CC944" i="3"/>
  <c r="CY944" i="3"/>
  <c r="DV944" i="3"/>
  <c r="CD944" i="3"/>
  <c r="U944" i="3"/>
  <c r="DL944" i="3"/>
  <c r="DM944" i="3"/>
  <c r="BR944" i="3"/>
  <c r="BT944" i="3" s="1"/>
  <c r="BS944" i="3"/>
  <c r="CO944" i="3"/>
  <c r="CN944" i="3"/>
  <c r="T944" i="3"/>
  <c r="Q944" i="3" s="1"/>
  <c r="DX944" i="3" l="1"/>
  <c r="DW944" i="3"/>
  <c r="V944" i="3"/>
  <c r="DI944" i="3"/>
  <c r="DN944" i="3" s="1"/>
  <c r="BV944" i="3"/>
  <c r="BU944" i="3"/>
  <c r="CK944" i="3"/>
  <c r="CP944" i="3" s="1"/>
  <c r="X944" i="3" l="1"/>
  <c r="AL945" i="3" s="1"/>
  <c r="W944" i="3"/>
  <c r="AQ944" i="3" s="1"/>
  <c r="DP944" i="3"/>
  <c r="DO944" i="3"/>
  <c r="CQ944" i="3"/>
  <c r="CR944" i="3"/>
  <c r="AP945" i="3"/>
  <c r="M944" i="3" l="1"/>
  <c r="AS945" i="3"/>
  <c r="AR945" i="3"/>
  <c r="L944" i="3"/>
  <c r="AT944" i="3"/>
  <c r="AK945" i="3"/>
  <c r="BX945" i="3" s="1"/>
  <c r="AO945" i="3"/>
  <c r="AM945" i="3" s="1"/>
  <c r="AN944" i="3"/>
  <c r="BY945" i="3"/>
  <c r="CU945" i="3"/>
  <c r="DS945" i="3"/>
  <c r="AV945" i="3"/>
  <c r="K944" i="3" l="1"/>
  <c r="N944" i="3" s="1"/>
  <c r="I945" i="3"/>
  <c r="O945" i="3" s="1"/>
  <c r="DR945" i="3"/>
  <c r="DT945" i="3" s="1"/>
  <c r="DQ945" i="3" s="1"/>
  <c r="F945" i="3"/>
  <c r="S945" i="3" s="1"/>
  <c r="E945" i="3"/>
  <c r="DJ945" i="3" s="1"/>
  <c r="CT945" i="3"/>
  <c r="CW945" i="3" s="1"/>
  <c r="AU945" i="3"/>
  <c r="H944" i="3"/>
  <c r="J945" i="3"/>
  <c r="P945" i="3" s="1"/>
  <c r="BZ945" i="3"/>
  <c r="CB945" i="3" s="1"/>
  <c r="CA945" i="3"/>
  <c r="DU945" i="3" l="1"/>
  <c r="BQ945" i="3"/>
  <c r="CM945" i="3"/>
  <c r="DK945" i="3"/>
  <c r="DM945" i="3" s="1"/>
  <c r="BP945" i="3"/>
  <c r="BS945" i="3" s="1"/>
  <c r="R945" i="3"/>
  <c r="T945" i="3" s="1"/>
  <c r="Q945" i="3" s="1"/>
  <c r="CV945" i="3"/>
  <c r="CX945" i="3" s="1"/>
  <c r="CZ945" i="3" s="1"/>
  <c r="CL945" i="3"/>
  <c r="CN945" i="3" s="1"/>
  <c r="G945" i="3"/>
  <c r="DV945" i="3"/>
  <c r="CD945" i="3"/>
  <c r="CC945" i="3"/>
  <c r="BR945" i="3" l="1"/>
  <c r="BT945" i="3" s="1"/>
  <c r="BU945" i="3" s="1"/>
  <c r="DL945" i="3"/>
  <c r="DI945" i="3" s="1"/>
  <c r="DN945" i="3" s="1"/>
  <c r="CY945" i="3"/>
  <c r="U945" i="3"/>
  <c r="CO945" i="3"/>
  <c r="DW945" i="3"/>
  <c r="DX945" i="3"/>
  <c r="V945" i="3"/>
  <c r="CK945" i="3"/>
  <c r="CP945" i="3" s="1"/>
  <c r="BV945" i="3"/>
  <c r="X945" i="3" l="1"/>
  <c r="AP946" i="3" s="1"/>
  <c r="W945" i="3"/>
  <c r="AQ945" i="3" s="1"/>
  <c r="DP945" i="3"/>
  <c r="DO945" i="3"/>
  <c r="CR945" i="3"/>
  <c r="CQ945" i="3"/>
  <c r="M945" i="3" l="1"/>
  <c r="AS946" i="3"/>
  <c r="AR946" i="3"/>
  <c r="L945" i="3"/>
  <c r="H945" i="3" s="1"/>
  <c r="AK946" i="3"/>
  <c r="CT946" i="3" s="1"/>
  <c r="AL946" i="3"/>
  <c r="BY946" i="3" s="1"/>
  <c r="AT945" i="3"/>
  <c r="AN945" i="3"/>
  <c r="AO946" i="3"/>
  <c r="AU946" i="3" s="1"/>
  <c r="AV946" i="3"/>
  <c r="J946" i="3"/>
  <c r="F946" i="3"/>
  <c r="DR946" i="3" l="1"/>
  <c r="E946" i="3"/>
  <c r="BP946" i="3" s="1"/>
  <c r="K945" i="3"/>
  <c r="N945" i="3" s="1"/>
  <c r="I946" i="3"/>
  <c r="O946" i="3" s="1"/>
  <c r="BX946" i="3"/>
  <c r="BZ946" i="3" s="1"/>
  <c r="CB946" i="3" s="1"/>
  <c r="AM946" i="3"/>
  <c r="DS946" i="3"/>
  <c r="CU946" i="3"/>
  <c r="CW946" i="3" s="1"/>
  <c r="BQ946" i="3"/>
  <c r="CM946" i="3"/>
  <c r="DK946" i="3"/>
  <c r="S946" i="3"/>
  <c r="P946" i="3"/>
  <c r="G946" i="3"/>
  <c r="CL946" i="3"/>
  <c r="DJ946" i="3"/>
  <c r="DU946" i="3" l="1"/>
  <c r="R946" i="3"/>
  <c r="U946" i="3" s="1"/>
  <c r="CA946" i="3"/>
  <c r="CC946" i="3" s="1"/>
  <c r="DT946" i="3"/>
  <c r="DQ946" i="3" s="1"/>
  <c r="DV946" i="3" s="1"/>
  <c r="CV946" i="3"/>
  <c r="CX946" i="3" s="1"/>
  <c r="CZ946" i="3" s="1"/>
  <c r="BS946" i="3"/>
  <c r="BR946" i="3"/>
  <c r="BT946" i="3" s="1"/>
  <c r="CN946" i="3"/>
  <c r="CO946" i="3"/>
  <c r="DL946" i="3"/>
  <c r="DM946" i="3"/>
  <c r="CD946" i="3"/>
  <c r="T946" i="3" l="1"/>
  <c r="Q946" i="3" s="1"/>
  <c r="CY946" i="3"/>
  <c r="DX946" i="3"/>
  <c r="DW946" i="3"/>
  <c r="V946" i="3"/>
  <c r="DI946" i="3"/>
  <c r="DN946" i="3" s="1"/>
  <c r="BU946" i="3"/>
  <c r="BV946" i="3"/>
  <c r="CK946" i="3"/>
  <c r="CP946" i="3" s="1"/>
  <c r="W946" i="3" l="1"/>
  <c r="AR947" i="3" s="1"/>
  <c r="X946" i="3"/>
  <c r="AL947" i="3" s="1"/>
  <c r="DP946" i="3"/>
  <c r="DO946" i="3"/>
  <c r="CR946" i="3"/>
  <c r="CQ946" i="3"/>
  <c r="L946" i="3" l="1"/>
  <c r="I947" i="3" s="1"/>
  <c r="M946" i="3"/>
  <c r="J947" i="3" s="1"/>
  <c r="AS947" i="3"/>
  <c r="AQ946" i="3"/>
  <c r="AT946" i="3" s="1"/>
  <c r="AK947" i="3"/>
  <c r="CT947" i="3" s="1"/>
  <c r="AP947" i="3"/>
  <c r="AV947" i="3" s="1"/>
  <c r="AO947" i="3"/>
  <c r="AU947" i="3" s="1"/>
  <c r="AN946" i="3"/>
  <c r="F947" i="3"/>
  <c r="DS947" i="3"/>
  <c r="CU947" i="3"/>
  <c r="BY947" i="3"/>
  <c r="K946" i="3" l="1"/>
  <c r="N946" i="3" s="1"/>
  <c r="E947" i="3"/>
  <c r="H946" i="3"/>
  <c r="DR947" i="3"/>
  <c r="DU947" i="3" s="1"/>
  <c r="BX947" i="3"/>
  <c r="BZ947" i="3" s="1"/>
  <c r="CB947" i="3" s="1"/>
  <c r="CW947" i="3"/>
  <c r="CA947" i="3"/>
  <c r="AM947" i="3"/>
  <c r="P947" i="3"/>
  <c r="DK947" i="3"/>
  <c r="CM947" i="3"/>
  <c r="BQ947" i="3"/>
  <c r="S947" i="3"/>
  <c r="O947" i="3"/>
  <c r="G947" i="3"/>
  <c r="CL947" i="3"/>
  <c r="DJ947" i="3"/>
  <c r="BP947" i="3"/>
  <c r="R947" i="3"/>
  <c r="CV947" i="3"/>
  <c r="CX947" i="3" s="1"/>
  <c r="DT947" i="3" l="1"/>
  <c r="DQ947" i="3" s="1"/>
  <c r="DV947" i="3" s="1"/>
  <c r="DW947" i="3" s="1"/>
  <c r="BR947" i="3"/>
  <c r="BT947" i="3" s="1"/>
  <c r="CO947" i="3"/>
  <c r="U947" i="3"/>
  <c r="BS947" i="3"/>
  <c r="DM947" i="3"/>
  <c r="T947" i="3"/>
  <c r="Q947" i="3" s="1"/>
  <c r="CN947" i="3"/>
  <c r="DL947" i="3"/>
  <c r="CY947" i="3"/>
  <c r="CZ947" i="3"/>
  <c r="DX947" i="3"/>
  <c r="CC947" i="3"/>
  <c r="CD947" i="3"/>
  <c r="BV947" i="3" l="1"/>
  <c r="BU947" i="3"/>
  <c r="V947" i="3"/>
  <c r="DI947" i="3"/>
  <c r="DN947" i="3" s="1"/>
  <c r="CK947" i="3"/>
  <c r="CP947" i="3" s="1"/>
  <c r="W947" i="3" l="1"/>
  <c r="AR948" i="3" s="1"/>
  <c r="X947" i="3"/>
  <c r="DP947" i="3"/>
  <c r="DO947" i="3"/>
  <c r="AO948" i="3"/>
  <c r="AK948" i="3"/>
  <c r="CR947" i="3"/>
  <c r="M947" i="3" s="1"/>
  <c r="CQ947" i="3"/>
  <c r="L947" i="3" s="1"/>
  <c r="AP948" i="3" l="1"/>
  <c r="AS948" i="3"/>
  <c r="AQ947" i="3"/>
  <c r="K947" i="3"/>
  <c r="N947" i="3" s="1"/>
  <c r="I948" i="3"/>
  <c r="AN947" i="3"/>
  <c r="AL948" i="3"/>
  <c r="DS948" i="3" s="1"/>
  <c r="AT947" i="3"/>
  <c r="AU948" i="3"/>
  <c r="AM948" i="3"/>
  <c r="J948" i="3"/>
  <c r="F948" i="3"/>
  <c r="BX948" i="3"/>
  <c r="DR948" i="3"/>
  <c r="CT948" i="3"/>
  <c r="H947" i="3"/>
  <c r="E948" i="3"/>
  <c r="AV948" i="3"/>
  <c r="BY948" i="3" l="1"/>
  <c r="CU948" i="3"/>
  <c r="CV948" i="3" s="1"/>
  <c r="CX948" i="3" s="1"/>
  <c r="DT948" i="3"/>
  <c r="DQ948" i="3" s="1"/>
  <c r="DU948" i="3"/>
  <c r="CA948" i="3"/>
  <c r="BZ948" i="3"/>
  <c r="CB948" i="3" s="1"/>
  <c r="BQ948" i="3"/>
  <c r="DK948" i="3"/>
  <c r="CM948" i="3"/>
  <c r="S948" i="3"/>
  <c r="P948" i="3"/>
  <c r="DJ948" i="3"/>
  <c r="BP948" i="3"/>
  <c r="CL948" i="3"/>
  <c r="R948" i="3"/>
  <c r="O948" i="3"/>
  <c r="G948" i="3"/>
  <c r="CO948" i="3" l="1"/>
  <c r="CW948" i="3"/>
  <c r="DV948" i="3"/>
  <c r="BR948" i="3"/>
  <c r="BT948" i="3" s="1"/>
  <c r="DL948" i="3"/>
  <c r="DM948" i="3"/>
  <c r="BS948" i="3"/>
  <c r="CD948" i="3"/>
  <c r="CC948" i="3"/>
  <c r="U948" i="3"/>
  <c r="T948" i="3"/>
  <c r="Q948" i="3" s="1"/>
  <c r="CN948" i="3"/>
  <c r="CY948" i="3"/>
  <c r="CZ948" i="3"/>
  <c r="BU948" i="3" l="1"/>
  <c r="DX948" i="3"/>
  <c r="DW948" i="3"/>
  <c r="V948" i="3"/>
  <c r="DI948" i="3"/>
  <c r="DN948" i="3" s="1"/>
  <c r="BV948" i="3"/>
  <c r="CK948" i="3"/>
  <c r="CP948" i="3" s="1"/>
  <c r="W948" i="3" l="1"/>
  <c r="AR949" i="3" s="1"/>
  <c r="X948" i="3"/>
  <c r="AS949" i="3" s="1"/>
  <c r="DO948" i="3"/>
  <c r="DP948" i="3"/>
  <c r="CR948" i="3"/>
  <c r="CQ948" i="3"/>
  <c r="L948" i="3" s="1"/>
  <c r="I949" i="3" s="1"/>
  <c r="AK949" i="3"/>
  <c r="M948" i="3" l="1"/>
  <c r="AO949" i="3"/>
  <c r="AU949" i="3" s="1"/>
  <c r="AQ948" i="3"/>
  <c r="AT948" i="3" s="1"/>
  <c r="K948" i="3"/>
  <c r="N948" i="3" s="1"/>
  <c r="AP949" i="3"/>
  <c r="AM949" i="3" s="1"/>
  <c r="AL949" i="3"/>
  <c r="CU949" i="3" s="1"/>
  <c r="AN948" i="3"/>
  <c r="F949" i="3"/>
  <c r="J949" i="3"/>
  <c r="H948" i="3"/>
  <c r="E949" i="3"/>
  <c r="DR949" i="3"/>
  <c r="BX949" i="3"/>
  <c r="CT949" i="3"/>
  <c r="DS949" i="3" l="1"/>
  <c r="AV949" i="3"/>
  <c r="BY949" i="3"/>
  <c r="BZ949" i="3" s="1"/>
  <c r="CB949" i="3" s="1"/>
  <c r="DT949" i="3"/>
  <c r="DQ949" i="3" s="1"/>
  <c r="DU949" i="3"/>
  <c r="CW949" i="3"/>
  <c r="CV949" i="3"/>
  <c r="CX949" i="3" s="1"/>
  <c r="P949" i="3"/>
  <c r="CL949" i="3"/>
  <c r="DJ949" i="3"/>
  <c r="BP949" i="3"/>
  <c r="R949" i="3"/>
  <c r="O949" i="3"/>
  <c r="G949" i="3"/>
  <c r="DK949" i="3"/>
  <c r="BQ949" i="3"/>
  <c r="CM949" i="3"/>
  <c r="S949" i="3"/>
  <c r="CA949" i="3" l="1"/>
  <c r="DV949" i="3"/>
  <c r="U949" i="3"/>
  <c r="T949" i="3"/>
  <c r="Q949" i="3" s="1"/>
  <c r="DM949" i="3"/>
  <c r="DL949" i="3"/>
  <c r="CZ949" i="3"/>
  <c r="CY949" i="3"/>
  <c r="BS949" i="3"/>
  <c r="BR949" i="3"/>
  <c r="BT949" i="3" s="1"/>
  <c r="CN949" i="3"/>
  <c r="CO949" i="3"/>
  <c r="CD949" i="3"/>
  <c r="CC949" i="3"/>
  <c r="DW949" i="3" l="1"/>
  <c r="DX949" i="3"/>
  <c r="V949" i="3"/>
  <c r="DI949" i="3"/>
  <c r="DN949" i="3" s="1"/>
  <c r="BV949" i="3"/>
  <c r="BU949" i="3"/>
  <c r="CK949" i="3"/>
  <c r="CP949" i="3" s="1"/>
  <c r="X949" i="3" l="1"/>
  <c r="AP950" i="3" s="1"/>
  <c r="W949" i="3"/>
  <c r="AQ949" i="3" s="1"/>
  <c r="DO949" i="3"/>
  <c r="DP949" i="3"/>
  <c r="CR949" i="3"/>
  <c r="CQ949" i="3"/>
  <c r="AS950" i="3" l="1"/>
  <c r="AR950" i="3"/>
  <c r="L949" i="3"/>
  <c r="I950" i="3" s="1"/>
  <c r="M949" i="3"/>
  <c r="J950" i="3" s="1"/>
  <c r="AL950" i="3"/>
  <c r="DS950" i="3" s="1"/>
  <c r="AN949" i="3"/>
  <c r="AO950" i="3"/>
  <c r="AU950" i="3" s="1"/>
  <c r="AK950" i="3"/>
  <c r="BX950" i="3" s="1"/>
  <c r="AT949" i="3"/>
  <c r="AV950" i="3"/>
  <c r="E950" i="3" l="1"/>
  <c r="F950" i="3"/>
  <c r="H949" i="3"/>
  <c r="BY950" i="3"/>
  <c r="CA950" i="3" s="1"/>
  <c r="CU950" i="3"/>
  <c r="K949" i="3"/>
  <c r="N949" i="3" s="1"/>
  <c r="CT950" i="3"/>
  <c r="CV950" i="3" s="1"/>
  <c r="CX950" i="3" s="1"/>
  <c r="AM950" i="3"/>
  <c r="DR950" i="3"/>
  <c r="DT950" i="3" s="1"/>
  <c r="DQ950" i="3" s="1"/>
  <c r="P950" i="3"/>
  <c r="O950" i="3"/>
  <c r="G950" i="3"/>
  <c r="DK950" i="3"/>
  <c r="CM950" i="3"/>
  <c r="BQ950" i="3"/>
  <c r="S950" i="3"/>
  <c r="DJ950" i="3"/>
  <c r="CL950" i="3"/>
  <c r="BP950" i="3"/>
  <c r="R950" i="3"/>
  <c r="CW950" i="3" l="1"/>
  <c r="CZ950" i="3" s="1"/>
  <c r="BZ950" i="3"/>
  <c r="BS950" i="3"/>
  <c r="DU950" i="3"/>
  <c r="DM950" i="3"/>
  <c r="DV950" i="3"/>
  <c r="CO950" i="3"/>
  <c r="T950" i="3"/>
  <c r="Q950" i="3" s="1"/>
  <c r="DL950" i="3"/>
  <c r="CY950" i="3"/>
  <c r="BR950" i="3"/>
  <c r="BT950" i="3" s="1"/>
  <c r="BU950" i="3" s="1"/>
  <c r="U950" i="3"/>
  <c r="CN950" i="3"/>
  <c r="CB950" i="3" l="1"/>
  <c r="CC950" i="3" s="1"/>
  <c r="DX950" i="3"/>
  <c r="DW950" i="3"/>
  <c r="V950" i="3"/>
  <c r="DI950" i="3"/>
  <c r="DN950" i="3" s="1"/>
  <c r="BV950" i="3"/>
  <c r="CK950" i="3"/>
  <c r="CP950" i="3" s="1"/>
  <c r="CD950" i="3" l="1"/>
  <c r="X950" i="3"/>
  <c r="AP951" i="3" s="1"/>
  <c r="W950" i="3"/>
  <c r="AR951" i="3" s="1"/>
  <c r="DO950" i="3"/>
  <c r="DP950" i="3"/>
  <c r="CR950" i="3"/>
  <c r="CQ950" i="3"/>
  <c r="M950" i="3" l="1"/>
  <c r="AS951" i="3"/>
  <c r="AQ950" i="3"/>
  <c r="AL951" i="3"/>
  <c r="BY951" i="3" s="1"/>
  <c r="L950" i="3"/>
  <c r="I951" i="3" s="1"/>
  <c r="AT950" i="3"/>
  <c r="AK951" i="3"/>
  <c r="DR951" i="3" s="1"/>
  <c r="AO951" i="3"/>
  <c r="AM951" i="3" s="1"/>
  <c r="AN950" i="3"/>
  <c r="AV951" i="3"/>
  <c r="F951" i="3"/>
  <c r="K950" i="3" l="1"/>
  <c r="N950" i="3" s="1"/>
  <c r="E951" i="3"/>
  <c r="CL951" i="3" s="1"/>
  <c r="CU951" i="3"/>
  <c r="DS951" i="3"/>
  <c r="DU951" i="3" s="1"/>
  <c r="H950" i="3"/>
  <c r="J951" i="3"/>
  <c r="G951" i="3" s="1"/>
  <c r="CT951" i="3"/>
  <c r="CW951" i="3" s="1"/>
  <c r="AU951" i="3"/>
  <c r="BX951" i="3"/>
  <c r="BZ951" i="3" s="1"/>
  <c r="CB951" i="3" s="1"/>
  <c r="O951" i="3"/>
  <c r="BP951" i="3"/>
  <c r="BQ951" i="3"/>
  <c r="DK951" i="3"/>
  <c r="CM951" i="3"/>
  <c r="S951" i="3"/>
  <c r="P951" i="3" l="1"/>
  <c r="DJ951" i="3"/>
  <c r="DM951" i="3" s="1"/>
  <c r="R951" i="3"/>
  <c r="U951" i="3" s="1"/>
  <c r="DT951" i="3"/>
  <c r="DQ951" i="3" s="1"/>
  <c r="DV951" i="3" s="1"/>
  <c r="CV951" i="3"/>
  <c r="CX951" i="3" s="1"/>
  <c r="CY951" i="3" s="1"/>
  <c r="CA951" i="3"/>
  <c r="CD951" i="3" s="1"/>
  <c r="BS951" i="3"/>
  <c r="BR951" i="3"/>
  <c r="BT951" i="3" s="1"/>
  <c r="CN951" i="3"/>
  <c r="CO951" i="3"/>
  <c r="DL951" i="3" l="1"/>
  <c r="T951" i="3"/>
  <c r="Q951" i="3" s="1"/>
  <c r="CC951" i="3"/>
  <c r="CZ951" i="3"/>
  <c r="DX951" i="3"/>
  <c r="DW951" i="3"/>
  <c r="V951" i="3"/>
  <c r="DI951" i="3"/>
  <c r="DN951" i="3" s="1"/>
  <c r="BU951" i="3"/>
  <c r="BV951" i="3"/>
  <c r="CK951" i="3"/>
  <c r="CP951" i="3" s="1"/>
  <c r="X951" i="3" l="1"/>
  <c r="AL952" i="3" s="1"/>
  <c r="W951" i="3"/>
  <c r="AQ951" i="3" s="1"/>
  <c r="DP951" i="3"/>
  <c r="DO951" i="3"/>
  <c r="CQ951" i="3"/>
  <c r="CR951" i="3"/>
  <c r="AS952" i="3" l="1"/>
  <c r="AR952" i="3"/>
  <c r="M951" i="3"/>
  <c r="J952" i="3" s="1"/>
  <c r="L951" i="3"/>
  <c r="AK952" i="3"/>
  <c r="BX952" i="3" s="1"/>
  <c r="AP952" i="3"/>
  <c r="AV952" i="3" s="1"/>
  <c r="AN951" i="3"/>
  <c r="AT951" i="3"/>
  <c r="AO952" i="3"/>
  <c r="AU952" i="3" s="1"/>
  <c r="BY952" i="3"/>
  <c r="CU952" i="3"/>
  <c r="DS952" i="3"/>
  <c r="DR952" i="3" l="1"/>
  <c r="CT952" i="3"/>
  <c r="CV952" i="3" s="1"/>
  <c r="CX952" i="3" s="1"/>
  <c r="F952" i="3"/>
  <c r="BQ952" i="3" s="1"/>
  <c r="K951" i="3"/>
  <c r="I952" i="3"/>
  <c r="O952" i="3" s="1"/>
  <c r="E952" i="3"/>
  <c r="DJ952" i="3" s="1"/>
  <c r="N951" i="3"/>
  <c r="H951" i="3"/>
  <c r="AM952" i="3"/>
  <c r="CW952" i="3"/>
  <c r="BZ952" i="3"/>
  <c r="CB952" i="3" s="1"/>
  <c r="CA952" i="3"/>
  <c r="DT952" i="3"/>
  <c r="DQ952" i="3" s="1"/>
  <c r="DU952" i="3"/>
  <c r="DK952" i="3"/>
  <c r="P952" i="3"/>
  <c r="S952" i="3" l="1"/>
  <c r="CM952" i="3"/>
  <c r="R952" i="3"/>
  <c r="U952" i="3" s="1"/>
  <c r="BP952" i="3"/>
  <c r="CL952" i="3"/>
  <c r="CO952" i="3" s="1"/>
  <c r="G952" i="3"/>
  <c r="DV952" i="3"/>
  <c r="DX952" i="3" s="1"/>
  <c r="T952" i="3"/>
  <c r="Q952" i="3" s="1"/>
  <c r="CC952" i="3"/>
  <c r="CD952" i="3"/>
  <c r="DM952" i="3"/>
  <c r="DL952" i="3"/>
  <c r="BR952" i="3"/>
  <c r="BT952" i="3" s="1"/>
  <c r="BS952" i="3"/>
  <c r="CY952" i="3"/>
  <c r="CZ952" i="3"/>
  <c r="CN952" i="3" l="1"/>
  <c r="DW952" i="3"/>
  <c r="V952" i="3"/>
  <c r="DI952" i="3"/>
  <c r="DN952" i="3" s="1"/>
  <c r="CK952" i="3"/>
  <c r="CP952" i="3" s="1"/>
  <c r="BV952" i="3"/>
  <c r="BU952" i="3"/>
  <c r="W952" i="3" l="1"/>
  <c r="AR953" i="3" s="1"/>
  <c r="X952" i="3"/>
  <c r="AS953" i="3" s="1"/>
  <c r="DO952" i="3"/>
  <c r="DP952" i="3"/>
  <c r="CR952" i="3"/>
  <c r="CQ952" i="3"/>
  <c r="L952" i="3" s="1"/>
  <c r="I953" i="3" s="1"/>
  <c r="M952" i="3" l="1"/>
  <c r="F953" i="3" s="1"/>
  <c r="AK953" i="3"/>
  <c r="BX953" i="3" s="1"/>
  <c r="AQ952" i="3"/>
  <c r="AT952" i="3" s="1"/>
  <c r="AO953" i="3"/>
  <c r="AU953" i="3" s="1"/>
  <c r="AP953" i="3"/>
  <c r="AL953" i="3"/>
  <c r="CU953" i="3" s="1"/>
  <c r="AN952" i="3"/>
  <c r="H952" i="3"/>
  <c r="E953" i="3"/>
  <c r="AM953" i="3" l="1"/>
  <c r="CT953" i="3"/>
  <c r="CW953" i="3" s="1"/>
  <c r="J953" i="3"/>
  <c r="K952" i="3"/>
  <c r="N952" i="3" s="1"/>
  <c r="DR953" i="3"/>
  <c r="AV953" i="3"/>
  <c r="BY953" i="3"/>
  <c r="CA953" i="3" s="1"/>
  <c r="DS953" i="3"/>
  <c r="DT953" i="3" s="1"/>
  <c r="DQ953" i="3" s="1"/>
  <c r="CL953" i="3"/>
  <c r="BP953" i="3"/>
  <c r="DJ953" i="3"/>
  <c r="R953" i="3"/>
  <c r="O953" i="3"/>
  <c r="G953" i="3"/>
  <c r="P953" i="3"/>
  <c r="DK953" i="3"/>
  <c r="BQ953" i="3"/>
  <c r="CM953" i="3"/>
  <c r="S953" i="3"/>
  <c r="CV953" i="3" l="1"/>
  <c r="CX953" i="3" s="1"/>
  <c r="CY953" i="3" s="1"/>
  <c r="BZ953" i="3"/>
  <c r="DU953" i="3"/>
  <c r="DV953" i="3"/>
  <c r="DM953" i="3"/>
  <c r="DL953" i="3"/>
  <c r="CO953" i="3"/>
  <c r="CN953" i="3"/>
  <c r="CZ953" i="3"/>
  <c r="BS953" i="3"/>
  <c r="BR953" i="3"/>
  <c r="BT953" i="3" s="1"/>
  <c r="T953" i="3"/>
  <c r="Q953" i="3" s="1"/>
  <c r="U953" i="3"/>
  <c r="CB953" i="3" l="1"/>
  <c r="CD953" i="3" s="1"/>
  <c r="DW953" i="3"/>
  <c r="DX953" i="3"/>
  <c r="V953" i="3"/>
  <c r="DI953" i="3"/>
  <c r="DN953" i="3" s="1"/>
  <c r="CK953" i="3"/>
  <c r="CP953" i="3" s="1"/>
  <c r="BU953" i="3"/>
  <c r="BV953" i="3"/>
  <c r="CC953" i="3" l="1"/>
  <c r="X953" i="3"/>
  <c r="AL954" i="3" s="1"/>
  <c r="W953" i="3"/>
  <c r="AQ953" i="3" s="1"/>
  <c r="DO953" i="3"/>
  <c r="DP953" i="3"/>
  <c r="CR953" i="3"/>
  <c r="CQ953" i="3"/>
  <c r="AP954" i="3"/>
  <c r="M953" i="3" l="1"/>
  <c r="F954" i="3" s="1"/>
  <c r="AS954" i="3"/>
  <c r="AR954" i="3"/>
  <c r="L953" i="3"/>
  <c r="E954" i="3" s="1"/>
  <c r="AT953" i="3"/>
  <c r="AK954" i="3"/>
  <c r="DR954" i="3" s="1"/>
  <c r="AO954" i="3"/>
  <c r="AM954" i="3" s="1"/>
  <c r="AN953" i="3"/>
  <c r="CU954" i="3"/>
  <c r="DS954" i="3"/>
  <c r="BY954" i="3"/>
  <c r="AV954" i="3"/>
  <c r="J954" i="3" l="1"/>
  <c r="H953" i="3"/>
  <c r="K953" i="3"/>
  <c r="N953" i="3" s="1"/>
  <c r="I954" i="3"/>
  <c r="CT954" i="3"/>
  <c r="CW954" i="3" s="1"/>
  <c r="BX954" i="3"/>
  <c r="BZ954" i="3" s="1"/>
  <c r="CB954" i="3" s="1"/>
  <c r="AU954" i="3"/>
  <c r="DU954" i="3"/>
  <c r="DT954" i="3"/>
  <c r="DQ954" i="3" s="1"/>
  <c r="CL954" i="3"/>
  <c r="DJ954" i="3"/>
  <c r="BP954" i="3"/>
  <c r="R954" i="3"/>
  <c r="O954" i="3"/>
  <c r="G954" i="3"/>
  <c r="CV954" i="3"/>
  <c r="CX954" i="3" s="1"/>
  <c r="P954" i="3"/>
  <c r="CM954" i="3"/>
  <c r="BQ954" i="3"/>
  <c r="DK954" i="3"/>
  <c r="S954" i="3"/>
  <c r="CA954" i="3" l="1"/>
  <c r="DV954" i="3"/>
  <c r="T954" i="3"/>
  <c r="Q954" i="3" s="1"/>
  <c r="U954" i="3"/>
  <c r="CZ954" i="3"/>
  <c r="CY954" i="3"/>
  <c r="BR954" i="3"/>
  <c r="BT954" i="3" s="1"/>
  <c r="BS954" i="3"/>
  <c r="DM954" i="3"/>
  <c r="DL954" i="3"/>
  <c r="CO954" i="3"/>
  <c r="CN954" i="3"/>
  <c r="CD954" i="3"/>
  <c r="CC954" i="3"/>
  <c r="DW954" i="3" l="1"/>
  <c r="DX954" i="3"/>
  <c r="V954" i="3"/>
  <c r="DI954" i="3"/>
  <c r="DN954" i="3" s="1"/>
  <c r="BV954" i="3"/>
  <c r="BU954" i="3"/>
  <c r="CK954" i="3"/>
  <c r="CP954" i="3" s="1"/>
  <c r="X954" i="3" l="1"/>
  <c r="AL955" i="3" s="1"/>
  <c r="W954" i="3"/>
  <c r="DO954" i="3"/>
  <c r="DP954" i="3"/>
  <c r="CQ954" i="3"/>
  <c r="CR954" i="3"/>
  <c r="M954" i="3" l="1"/>
  <c r="L954" i="3"/>
  <c r="I955" i="3" s="1"/>
  <c r="AS955" i="3"/>
  <c r="AQ954" i="3"/>
  <c r="AT954" i="3" s="1"/>
  <c r="AR955" i="3"/>
  <c r="K954" i="3"/>
  <c r="N954" i="3" s="1"/>
  <c r="AP955" i="3"/>
  <c r="AV955" i="3" s="1"/>
  <c r="AO955" i="3"/>
  <c r="AM955" i="3" s="1"/>
  <c r="AK955" i="3"/>
  <c r="CT955" i="3" s="1"/>
  <c r="AN954" i="3"/>
  <c r="J955" i="3"/>
  <c r="F955" i="3"/>
  <c r="H954" i="3"/>
  <c r="E955" i="3"/>
  <c r="DS955" i="3"/>
  <c r="CU955" i="3"/>
  <c r="BY955" i="3"/>
  <c r="BX955" i="3" l="1"/>
  <c r="BZ955" i="3" s="1"/>
  <c r="CB955" i="3" s="1"/>
  <c r="AU955" i="3"/>
  <c r="DR955" i="3"/>
  <c r="DU955" i="3" s="1"/>
  <c r="CL955" i="3"/>
  <c r="BP955" i="3"/>
  <c r="DJ955" i="3"/>
  <c r="R955" i="3"/>
  <c r="O955" i="3"/>
  <c r="G955" i="3"/>
  <c r="DK955" i="3"/>
  <c r="BQ955" i="3"/>
  <c r="CM955" i="3"/>
  <c r="S955" i="3"/>
  <c r="CW955" i="3"/>
  <c r="CV955" i="3"/>
  <c r="CX955" i="3" s="1"/>
  <c r="P955" i="3"/>
  <c r="CA955" i="3" l="1"/>
  <c r="DT955" i="3"/>
  <c r="DQ955" i="3" s="1"/>
  <c r="DV955" i="3" s="1"/>
  <c r="U955" i="3"/>
  <c r="T955" i="3"/>
  <c r="Q955" i="3" s="1"/>
  <c r="DL955" i="3"/>
  <c r="DM955" i="3"/>
  <c r="BS955" i="3"/>
  <c r="BR955" i="3"/>
  <c r="BT955" i="3" s="1"/>
  <c r="CC955" i="3"/>
  <c r="CD955" i="3"/>
  <c r="CN955" i="3"/>
  <c r="CO955" i="3"/>
  <c r="CZ955" i="3"/>
  <c r="CY955" i="3"/>
  <c r="DW955" i="3" l="1"/>
  <c r="DX955" i="3"/>
  <c r="V955" i="3"/>
  <c r="DI955" i="3"/>
  <c r="DN955" i="3" s="1"/>
  <c r="BV955" i="3"/>
  <c r="BU955" i="3"/>
  <c r="CK955" i="3"/>
  <c r="CP955" i="3" s="1"/>
  <c r="W955" i="3" l="1"/>
  <c r="X955" i="3"/>
  <c r="AP956" i="3" s="1"/>
  <c r="DP955" i="3"/>
  <c r="DO955" i="3"/>
  <c r="AK956" i="3"/>
  <c r="CQ955" i="3"/>
  <c r="CR955" i="3"/>
  <c r="M955" i="3" l="1"/>
  <c r="F956" i="3" s="1"/>
  <c r="AS956" i="3"/>
  <c r="AQ955" i="3"/>
  <c r="AR956" i="3"/>
  <c r="L955" i="3"/>
  <c r="E956" i="3" s="1"/>
  <c r="AO956" i="3"/>
  <c r="AU956" i="3" s="1"/>
  <c r="AN955" i="3"/>
  <c r="AT955" i="3"/>
  <c r="AL956" i="3"/>
  <c r="DS956" i="3" s="1"/>
  <c r="DR956" i="3"/>
  <c r="BX956" i="3"/>
  <c r="CT956" i="3"/>
  <c r="AV956" i="3"/>
  <c r="AM956" i="3" l="1"/>
  <c r="J956" i="3"/>
  <c r="P956" i="3" s="1"/>
  <c r="K955" i="3"/>
  <c r="N955" i="3" s="1"/>
  <c r="I956" i="3"/>
  <c r="H955" i="3"/>
  <c r="BY956" i="3"/>
  <c r="CA956" i="3" s="1"/>
  <c r="CU956" i="3"/>
  <c r="CW956" i="3" s="1"/>
  <c r="DJ956" i="3"/>
  <c r="BP956" i="3"/>
  <c r="CL956" i="3"/>
  <c r="R956" i="3"/>
  <c r="DU956" i="3"/>
  <c r="DT956" i="3"/>
  <c r="DQ956" i="3" s="1"/>
  <c r="BQ956" i="3"/>
  <c r="DK956" i="3"/>
  <c r="CM956" i="3"/>
  <c r="S956" i="3"/>
  <c r="BZ956" i="3" l="1"/>
  <c r="G956" i="3"/>
  <c r="O956" i="3"/>
  <c r="CV956" i="3"/>
  <c r="CX956" i="3" s="1"/>
  <c r="CZ956" i="3" s="1"/>
  <c r="DV956" i="3"/>
  <c r="U956" i="3"/>
  <c r="T956" i="3"/>
  <c r="Q956" i="3" s="1"/>
  <c r="CO956" i="3"/>
  <c r="CN956" i="3"/>
  <c r="BS956" i="3"/>
  <c r="BR956" i="3"/>
  <c r="BT956" i="3" s="1"/>
  <c r="DM956" i="3"/>
  <c r="DL956" i="3"/>
  <c r="CB956" i="3" l="1"/>
  <c r="CD956" i="3" s="1"/>
  <c r="CC956" i="3"/>
  <c r="CY956" i="3"/>
  <c r="DW956" i="3"/>
  <c r="DX956" i="3"/>
  <c r="V956" i="3"/>
  <c r="DI956" i="3"/>
  <c r="DN956" i="3" s="1"/>
  <c r="BU956" i="3"/>
  <c r="BV956" i="3"/>
  <c r="CK956" i="3"/>
  <c r="CP956" i="3" s="1"/>
  <c r="W956" i="3" l="1"/>
  <c r="X956" i="3"/>
  <c r="AS957" i="3" s="1"/>
  <c r="DP956" i="3"/>
  <c r="DO956" i="3"/>
  <c r="CR956" i="3"/>
  <c r="CQ956" i="3"/>
  <c r="L956" i="3" l="1"/>
  <c r="I957" i="3" s="1"/>
  <c r="M956" i="3"/>
  <c r="J957" i="3" s="1"/>
  <c r="AQ956" i="3"/>
  <c r="AT956" i="3" s="1"/>
  <c r="AR957" i="3"/>
  <c r="AO957" i="3"/>
  <c r="AU957" i="3" s="1"/>
  <c r="AK957" i="3"/>
  <c r="BX957" i="3" s="1"/>
  <c r="AN956" i="3"/>
  <c r="AP957" i="3"/>
  <c r="AV957" i="3" s="1"/>
  <c r="AL957" i="3"/>
  <c r="DS957" i="3" s="1"/>
  <c r="E957" i="3"/>
  <c r="K956" i="3" l="1"/>
  <c r="N956" i="3" s="1"/>
  <c r="H956" i="3"/>
  <c r="F957" i="3"/>
  <c r="AM957" i="3"/>
  <c r="CU957" i="3"/>
  <c r="BY957" i="3"/>
  <c r="CA957" i="3" s="1"/>
  <c r="CT957" i="3"/>
  <c r="DR957" i="3"/>
  <c r="DT957" i="3" s="1"/>
  <c r="DQ957" i="3" s="1"/>
  <c r="BP957" i="3"/>
  <c r="DJ957" i="3"/>
  <c r="CL957" i="3"/>
  <c r="R957" i="3"/>
  <c r="DK957" i="3"/>
  <c r="CM957" i="3"/>
  <c r="BQ957" i="3"/>
  <c r="S957" i="3"/>
  <c r="O957" i="3"/>
  <c r="G957" i="3"/>
  <c r="P957" i="3"/>
  <c r="BZ957" i="3" l="1"/>
  <c r="CB957" i="3" s="1"/>
  <c r="CW957" i="3"/>
  <c r="DU957" i="3"/>
  <c r="CV957" i="3"/>
  <c r="CX957" i="3" s="1"/>
  <c r="DV957" i="3"/>
  <c r="DM957" i="3"/>
  <c r="DL957" i="3"/>
  <c r="CO957" i="3"/>
  <c r="CN957" i="3"/>
  <c r="BR957" i="3"/>
  <c r="BT957" i="3" s="1"/>
  <c r="BS957" i="3"/>
  <c r="CC957" i="3"/>
  <c r="CD957" i="3"/>
  <c r="U957" i="3"/>
  <c r="T957" i="3"/>
  <c r="Q957" i="3" s="1"/>
  <c r="CY957" i="3" l="1"/>
  <c r="CZ957" i="3"/>
  <c r="DW957" i="3"/>
  <c r="DX957" i="3"/>
  <c r="V957" i="3"/>
  <c r="DI957" i="3"/>
  <c r="DN957" i="3" s="1"/>
  <c r="CK957" i="3"/>
  <c r="CP957" i="3" s="1"/>
  <c r="BU957" i="3"/>
  <c r="BV957" i="3"/>
  <c r="X957" i="3" l="1"/>
  <c r="AP958" i="3" s="1"/>
  <c r="AV958" i="3" s="1"/>
  <c r="W957" i="3"/>
  <c r="AQ957" i="3" s="1"/>
  <c r="DP957" i="3"/>
  <c r="DO957" i="3"/>
  <c r="CR957" i="3"/>
  <c r="CQ957" i="3"/>
  <c r="AL958" i="3"/>
  <c r="M957" i="3" l="1"/>
  <c r="AS958" i="3"/>
  <c r="AR958" i="3"/>
  <c r="L957" i="3"/>
  <c r="H957" i="3" s="1"/>
  <c r="AT957" i="3"/>
  <c r="AO958" i="3"/>
  <c r="AM958" i="3" s="1"/>
  <c r="AK958" i="3"/>
  <c r="BX958" i="3" s="1"/>
  <c r="AN957" i="3"/>
  <c r="DS958" i="3"/>
  <c r="BY958" i="3"/>
  <c r="CU958" i="3"/>
  <c r="J958" i="3"/>
  <c r="F958" i="3"/>
  <c r="E958" i="3"/>
  <c r="K957" i="3" l="1"/>
  <c r="N957" i="3" s="1"/>
  <c r="I958" i="3"/>
  <c r="O958" i="3" s="1"/>
  <c r="AU958" i="3"/>
  <c r="DR958" i="3"/>
  <c r="DU958" i="3" s="1"/>
  <c r="CT958" i="3"/>
  <c r="CV958" i="3" s="1"/>
  <c r="CX958" i="3" s="1"/>
  <c r="P958" i="3"/>
  <c r="CA958" i="3"/>
  <c r="BZ958" i="3"/>
  <c r="CB958" i="3" s="1"/>
  <c r="CM958" i="3"/>
  <c r="BQ958" i="3"/>
  <c r="DK958" i="3"/>
  <c r="S958" i="3"/>
  <c r="CL958" i="3"/>
  <c r="BP958" i="3"/>
  <c r="DJ958" i="3"/>
  <c r="R958" i="3"/>
  <c r="G958" i="3" l="1"/>
  <c r="DT958" i="3"/>
  <c r="DQ958" i="3" s="1"/>
  <c r="DV958" i="3" s="1"/>
  <c r="CW958" i="3"/>
  <c r="CD958" i="3"/>
  <c r="CC958" i="3"/>
  <c r="CZ958" i="3"/>
  <c r="CY958" i="3"/>
  <c r="T958" i="3"/>
  <c r="Q958" i="3" s="1"/>
  <c r="U958" i="3"/>
  <c r="DL958" i="3"/>
  <c r="DM958" i="3"/>
  <c r="BS958" i="3"/>
  <c r="BR958" i="3"/>
  <c r="BT958" i="3" s="1"/>
  <c r="CO958" i="3"/>
  <c r="CN958" i="3"/>
  <c r="DW958" i="3" l="1"/>
  <c r="DX958" i="3"/>
  <c r="V958" i="3"/>
  <c r="DI958" i="3"/>
  <c r="DN958" i="3" s="1"/>
  <c r="CK958" i="3"/>
  <c r="CP958" i="3" s="1"/>
  <c r="BU958" i="3"/>
  <c r="BV958" i="3"/>
  <c r="X958" i="3" l="1"/>
  <c r="AP959" i="3" s="1"/>
  <c r="W958" i="3"/>
  <c r="AR959" i="3" s="1"/>
  <c r="DO958" i="3"/>
  <c r="DP958" i="3"/>
  <c r="CQ958" i="3"/>
  <c r="CR958" i="3"/>
  <c r="AL959" i="3"/>
  <c r="L958" i="3" l="1"/>
  <c r="I959" i="3" s="1"/>
  <c r="M958" i="3"/>
  <c r="F959" i="3" s="1"/>
  <c r="AS959" i="3"/>
  <c r="AQ958" i="3"/>
  <c r="K958" i="3"/>
  <c r="N958" i="3" s="1"/>
  <c r="AN958" i="3"/>
  <c r="AO959" i="3"/>
  <c r="AU959" i="3" s="1"/>
  <c r="AT958" i="3"/>
  <c r="AK959" i="3"/>
  <c r="CT959" i="3" s="1"/>
  <c r="J959" i="3"/>
  <c r="BY959" i="3"/>
  <c r="CU959" i="3"/>
  <c r="DS959" i="3"/>
  <c r="H958" i="3"/>
  <c r="E959" i="3"/>
  <c r="AV959" i="3"/>
  <c r="AM959" i="3" l="1"/>
  <c r="BX959" i="3"/>
  <c r="DR959" i="3"/>
  <c r="P959" i="3"/>
  <c r="DU959" i="3"/>
  <c r="DT959" i="3"/>
  <c r="DQ959" i="3" s="1"/>
  <c r="DJ959" i="3"/>
  <c r="CL959" i="3"/>
  <c r="BP959" i="3"/>
  <c r="R959" i="3"/>
  <c r="CV959" i="3"/>
  <c r="CX959" i="3" s="1"/>
  <c r="CW959" i="3"/>
  <c r="BZ959" i="3"/>
  <c r="CB959" i="3" s="1"/>
  <c r="CA959" i="3"/>
  <c r="O959" i="3"/>
  <c r="G959" i="3"/>
  <c r="BQ959" i="3"/>
  <c r="CM959" i="3"/>
  <c r="DK959" i="3"/>
  <c r="S959" i="3"/>
  <c r="DV959" i="3" l="1"/>
  <c r="DM959" i="3"/>
  <c r="DL959" i="3"/>
  <c r="BS959" i="3"/>
  <c r="BR959" i="3"/>
  <c r="BT959" i="3" s="1"/>
  <c r="CC959" i="3"/>
  <c r="CD959" i="3"/>
  <c r="CO959" i="3"/>
  <c r="CN959" i="3"/>
  <c r="CY959" i="3"/>
  <c r="CZ959" i="3"/>
  <c r="T959" i="3"/>
  <c r="Q959" i="3" s="1"/>
  <c r="U959" i="3"/>
  <c r="DX959" i="3" l="1"/>
  <c r="DW959" i="3"/>
  <c r="V959" i="3"/>
  <c r="DI959" i="3"/>
  <c r="DN959" i="3" s="1"/>
  <c r="BU959" i="3"/>
  <c r="BV959" i="3"/>
  <c r="CK959" i="3"/>
  <c r="CP959" i="3" s="1"/>
  <c r="X959" i="3" l="1"/>
  <c r="AP960" i="3" s="1"/>
  <c r="W959" i="3"/>
  <c r="AQ959" i="3" s="1"/>
  <c r="DO959" i="3"/>
  <c r="DP959" i="3"/>
  <c r="CR959" i="3"/>
  <c r="CQ959" i="3"/>
  <c r="AS960" i="3" l="1"/>
  <c r="AR960" i="3"/>
  <c r="M959" i="3"/>
  <c r="F960" i="3" s="1"/>
  <c r="L959" i="3"/>
  <c r="E960" i="3" s="1"/>
  <c r="AN959" i="3"/>
  <c r="AL960" i="3"/>
  <c r="CU960" i="3" s="1"/>
  <c r="AT959" i="3"/>
  <c r="AK960" i="3"/>
  <c r="CT960" i="3" s="1"/>
  <c r="AO960" i="3"/>
  <c r="AU960" i="3" s="1"/>
  <c r="AV960" i="3"/>
  <c r="J960" i="3" l="1"/>
  <c r="DS960" i="3"/>
  <c r="BY960" i="3"/>
  <c r="K959" i="3"/>
  <c r="N959" i="3" s="1"/>
  <c r="I960" i="3"/>
  <c r="G960" i="3" s="1"/>
  <c r="H959" i="3"/>
  <c r="AM960" i="3"/>
  <c r="DR960" i="3"/>
  <c r="DU960" i="3" s="1"/>
  <c r="BX960" i="3"/>
  <c r="DK960" i="3"/>
  <c r="CM960" i="3"/>
  <c r="BQ960" i="3"/>
  <c r="S960" i="3"/>
  <c r="BP960" i="3"/>
  <c r="DJ960" i="3"/>
  <c r="CL960" i="3"/>
  <c r="R960" i="3"/>
  <c r="P960" i="3"/>
  <c r="CW960" i="3"/>
  <c r="CV960" i="3"/>
  <c r="CX960" i="3" s="1"/>
  <c r="CA960" i="3" l="1"/>
  <c r="O960" i="3"/>
  <c r="DT960" i="3"/>
  <c r="DQ960" i="3" s="1"/>
  <c r="DV960" i="3" s="1"/>
  <c r="BZ960" i="3"/>
  <c r="CN960" i="3"/>
  <c r="CO960" i="3"/>
  <c r="DL960" i="3"/>
  <c r="DM960" i="3"/>
  <c r="BR960" i="3"/>
  <c r="BT960" i="3" s="1"/>
  <c r="BS960" i="3"/>
  <c r="U960" i="3"/>
  <c r="T960" i="3"/>
  <c r="Q960" i="3" s="1"/>
  <c r="CY960" i="3"/>
  <c r="CZ960" i="3"/>
  <c r="CB960" i="3" l="1"/>
  <c r="CC960" i="3" s="1"/>
  <c r="CD960" i="3"/>
  <c r="DX960" i="3"/>
  <c r="DW960" i="3"/>
  <c r="V960" i="3"/>
  <c r="DI960" i="3"/>
  <c r="DN960" i="3" s="1"/>
  <c r="BU960" i="3"/>
  <c r="BV960" i="3"/>
  <c r="CK960" i="3"/>
  <c r="CP960" i="3" s="1"/>
  <c r="W960" i="3" l="1"/>
  <c r="AR961" i="3" s="1"/>
  <c r="X960" i="3"/>
  <c r="AS961" i="3" s="1"/>
  <c r="DO960" i="3"/>
  <c r="DP960" i="3"/>
  <c r="CQ960" i="3"/>
  <c r="L960" i="3" s="1"/>
  <c r="I961" i="3" s="1"/>
  <c r="CR960" i="3"/>
  <c r="M960" i="3" s="1"/>
  <c r="AO961" i="3" l="1"/>
  <c r="AQ960" i="3"/>
  <c r="AK961" i="3"/>
  <c r="DR961" i="3" s="1"/>
  <c r="AN960" i="3"/>
  <c r="K960" i="3"/>
  <c r="N960" i="3" s="1"/>
  <c r="AP961" i="3"/>
  <c r="AV961" i="3" s="1"/>
  <c r="AL961" i="3"/>
  <c r="DS961" i="3" s="1"/>
  <c r="AT960" i="3"/>
  <c r="AU961" i="3"/>
  <c r="J961" i="3"/>
  <c r="F961" i="3"/>
  <c r="H960" i="3"/>
  <c r="E961" i="3"/>
  <c r="CT961" i="3" l="1"/>
  <c r="BX961" i="3"/>
  <c r="AM961" i="3"/>
  <c r="CU961" i="3"/>
  <c r="BY961" i="3"/>
  <c r="BZ961" i="3" s="1"/>
  <c r="CB961" i="3" s="1"/>
  <c r="O961" i="3"/>
  <c r="G961" i="3"/>
  <c r="DT961" i="3"/>
  <c r="DQ961" i="3" s="1"/>
  <c r="DU961" i="3"/>
  <c r="BQ961" i="3"/>
  <c r="CM961" i="3"/>
  <c r="DK961" i="3"/>
  <c r="S961" i="3"/>
  <c r="CL961" i="3"/>
  <c r="BP961" i="3"/>
  <c r="DJ961" i="3"/>
  <c r="R961" i="3"/>
  <c r="P961" i="3"/>
  <c r="CW961" i="3" l="1"/>
  <c r="CV961" i="3"/>
  <c r="CX961" i="3" s="1"/>
  <c r="CY961" i="3" s="1"/>
  <c r="CA961" i="3"/>
  <c r="CD961" i="3" s="1"/>
  <c r="DV961" i="3"/>
  <c r="BS961" i="3"/>
  <c r="BR961" i="3"/>
  <c r="BT961" i="3" s="1"/>
  <c r="CN961" i="3"/>
  <c r="CO961" i="3"/>
  <c r="DM961" i="3"/>
  <c r="DL961" i="3"/>
  <c r="U961" i="3"/>
  <c r="T961" i="3"/>
  <c r="Q961" i="3" s="1"/>
  <c r="CZ961" i="3" l="1"/>
  <c r="CC961" i="3"/>
  <c r="DW961" i="3"/>
  <c r="DX961" i="3"/>
  <c r="V961" i="3"/>
  <c r="DI961" i="3"/>
  <c r="DN961" i="3" s="1"/>
  <c r="CK961" i="3"/>
  <c r="CP961" i="3" s="1"/>
  <c r="BU961" i="3"/>
  <c r="BV961" i="3"/>
  <c r="X961" i="3" l="1"/>
  <c r="AP962" i="3" s="1"/>
  <c r="W961" i="3"/>
  <c r="AR962" i="3" s="1"/>
  <c r="DP961" i="3"/>
  <c r="DO961" i="3"/>
  <c r="CQ961" i="3"/>
  <c r="CR961" i="3"/>
  <c r="AL962" i="3"/>
  <c r="M961" i="3" l="1"/>
  <c r="AS962" i="3"/>
  <c r="AQ961" i="3"/>
  <c r="AT961" i="3" s="1"/>
  <c r="L961" i="3"/>
  <c r="I962" i="3" s="1"/>
  <c r="AN961" i="3"/>
  <c r="AO962" i="3"/>
  <c r="AU962" i="3" s="1"/>
  <c r="AK962" i="3"/>
  <c r="CT962" i="3" s="1"/>
  <c r="DS962" i="3"/>
  <c r="BY962" i="3"/>
  <c r="CU962" i="3"/>
  <c r="F962" i="3"/>
  <c r="J962" i="3"/>
  <c r="AV962" i="3"/>
  <c r="E962" i="3" l="1"/>
  <c r="R962" i="3" s="1"/>
  <c r="K961" i="3"/>
  <c r="N961" i="3" s="1"/>
  <c r="H961" i="3"/>
  <c r="AM962" i="3"/>
  <c r="DR962" i="3"/>
  <c r="DT962" i="3" s="1"/>
  <c r="DQ962" i="3" s="1"/>
  <c r="BX962" i="3"/>
  <c r="BZ962" i="3" s="1"/>
  <c r="CB962" i="3" s="1"/>
  <c r="DJ962" i="3"/>
  <c r="CL962" i="3"/>
  <c r="P962" i="3"/>
  <c r="O962" i="3"/>
  <c r="G962" i="3"/>
  <c r="DK962" i="3"/>
  <c r="BQ962" i="3"/>
  <c r="CM962" i="3"/>
  <c r="S962" i="3"/>
  <c r="CV962" i="3"/>
  <c r="CX962" i="3" s="1"/>
  <c r="CW962" i="3"/>
  <c r="BP962" i="3" l="1"/>
  <c r="CA962" i="3"/>
  <c r="DU962" i="3"/>
  <c r="DV962" i="3"/>
  <c r="CN962" i="3"/>
  <c r="CO962" i="3"/>
  <c r="CZ962" i="3"/>
  <c r="CY962" i="3"/>
  <c r="DL962" i="3"/>
  <c r="DM962" i="3"/>
  <c r="T962" i="3"/>
  <c r="Q962" i="3" s="1"/>
  <c r="U962" i="3"/>
  <c r="CC962" i="3"/>
  <c r="CD962" i="3"/>
  <c r="BR962" i="3"/>
  <c r="BT962" i="3" s="1"/>
  <c r="BS962" i="3"/>
  <c r="DX962" i="3" l="1"/>
  <c r="DW962" i="3"/>
  <c r="V962" i="3"/>
  <c r="DI962" i="3"/>
  <c r="DN962" i="3" s="1"/>
  <c r="BU962" i="3"/>
  <c r="BV962" i="3"/>
  <c r="CK962" i="3"/>
  <c r="CP962" i="3" s="1"/>
  <c r="X962" i="3" l="1"/>
  <c r="AL963" i="3" s="1"/>
  <c r="W962" i="3"/>
  <c r="DO962" i="3"/>
  <c r="DP962" i="3"/>
  <c r="CR962" i="3"/>
  <c r="CQ962" i="3"/>
  <c r="M962" i="3" l="1"/>
  <c r="AS963" i="3"/>
  <c r="AQ962" i="3"/>
  <c r="AT962" i="3" s="1"/>
  <c r="AP963" i="3"/>
  <c r="AR963" i="3"/>
  <c r="L962" i="3"/>
  <c r="H962" i="3" s="1"/>
  <c r="AN962" i="3"/>
  <c r="AK963" i="3"/>
  <c r="BX963" i="3" s="1"/>
  <c r="AO963" i="3"/>
  <c r="J963" i="3"/>
  <c r="F963" i="3"/>
  <c r="BY963" i="3"/>
  <c r="CU963" i="3"/>
  <c r="DS963" i="3"/>
  <c r="AV963" i="3"/>
  <c r="AM963" i="3" l="1"/>
  <c r="K962" i="3"/>
  <c r="N962" i="3" s="1"/>
  <c r="I963" i="3"/>
  <c r="E963" i="3"/>
  <c r="DJ963" i="3" s="1"/>
  <c r="CT963" i="3"/>
  <c r="CV963" i="3" s="1"/>
  <c r="CX963" i="3" s="1"/>
  <c r="DR963" i="3"/>
  <c r="DU963" i="3" s="1"/>
  <c r="AU963" i="3"/>
  <c r="CA963" i="3"/>
  <c r="BZ963" i="3"/>
  <c r="CB963" i="3" s="1"/>
  <c r="BQ963" i="3"/>
  <c r="CM963" i="3"/>
  <c r="DK963" i="3"/>
  <c r="S963" i="3"/>
  <c r="P963" i="3"/>
  <c r="O963" i="3"/>
  <c r="G963" i="3"/>
  <c r="CW963" i="3" l="1"/>
  <c r="R963" i="3"/>
  <c r="CL963" i="3"/>
  <c r="CN963" i="3" s="1"/>
  <c r="DT963" i="3"/>
  <c r="DQ963" i="3" s="1"/>
  <c r="DV963" i="3" s="1"/>
  <c r="BP963" i="3"/>
  <c r="BR963" i="3" s="1"/>
  <c r="BT963" i="3" s="1"/>
  <c r="U963" i="3"/>
  <c r="T963" i="3"/>
  <c r="Q963" i="3" s="1"/>
  <c r="CZ963" i="3"/>
  <c r="CY963" i="3"/>
  <c r="DL963" i="3"/>
  <c r="DM963" i="3"/>
  <c r="CC963" i="3"/>
  <c r="CD963" i="3"/>
  <c r="CO963" i="3" l="1"/>
  <c r="BS963" i="3"/>
  <c r="BV963" i="3" s="1"/>
  <c r="DX963" i="3"/>
  <c r="DW963" i="3"/>
  <c r="V963" i="3"/>
  <c r="DI963" i="3"/>
  <c r="DN963" i="3" s="1"/>
  <c r="CK963" i="3"/>
  <c r="CP963" i="3" s="1"/>
  <c r="BU963" i="3"/>
  <c r="W963" i="3" l="1"/>
  <c r="AR964" i="3" s="1"/>
  <c r="X963" i="3"/>
  <c r="AP964" i="3" s="1"/>
  <c r="DO963" i="3"/>
  <c r="DP963" i="3"/>
  <c r="CQ963" i="3"/>
  <c r="CR963" i="3"/>
  <c r="M963" i="3" l="1"/>
  <c r="AS964" i="3"/>
  <c r="AQ963" i="3"/>
  <c r="L963" i="3"/>
  <c r="H963" i="3" s="1"/>
  <c r="AO964" i="3"/>
  <c r="AM964" i="3" s="1"/>
  <c r="AK964" i="3"/>
  <c r="CT964" i="3" s="1"/>
  <c r="AN963" i="3"/>
  <c r="AT963" i="3"/>
  <c r="AL964" i="3"/>
  <c r="CU964" i="3" s="1"/>
  <c r="F964" i="3"/>
  <c r="J964" i="3"/>
  <c r="AV964" i="3"/>
  <c r="AU964" i="3" l="1"/>
  <c r="E964" i="3"/>
  <c r="BP964" i="3" s="1"/>
  <c r="K963" i="3"/>
  <c r="N963" i="3" s="1"/>
  <c r="I964" i="3"/>
  <c r="O964" i="3" s="1"/>
  <c r="BX964" i="3"/>
  <c r="DR964" i="3"/>
  <c r="BY964" i="3"/>
  <c r="BZ964" i="3" s="1"/>
  <c r="CB964" i="3" s="1"/>
  <c r="DS964" i="3"/>
  <c r="DU964" i="3" s="1"/>
  <c r="CM964" i="3"/>
  <c r="BQ964" i="3"/>
  <c r="DK964" i="3"/>
  <c r="S964" i="3"/>
  <c r="P964" i="3"/>
  <c r="CV964" i="3"/>
  <c r="CX964" i="3" s="1"/>
  <c r="CW964" i="3"/>
  <c r="DJ964" i="3"/>
  <c r="R964" i="3" l="1"/>
  <c r="CL964" i="3"/>
  <c r="G964" i="3"/>
  <c r="CA964" i="3"/>
  <c r="CD964" i="3" s="1"/>
  <c r="DT964" i="3"/>
  <c r="DQ964" i="3" s="1"/>
  <c r="DV964" i="3" s="1"/>
  <c r="DX964" i="3" s="1"/>
  <c r="T964" i="3"/>
  <c r="Q964" i="3" s="1"/>
  <c r="CO964" i="3"/>
  <c r="CN964" i="3"/>
  <c r="BS964" i="3"/>
  <c r="BR964" i="3"/>
  <c r="BT964" i="3" s="1"/>
  <c r="DL964" i="3"/>
  <c r="DM964" i="3"/>
  <c r="CZ964" i="3"/>
  <c r="CY964" i="3"/>
  <c r="U964" i="3"/>
  <c r="CC964" i="3" l="1"/>
  <c r="DW964" i="3"/>
  <c r="V964" i="3"/>
  <c r="DI964" i="3"/>
  <c r="DN964" i="3" s="1"/>
  <c r="CK964" i="3"/>
  <c r="CP964" i="3" s="1"/>
  <c r="BV964" i="3"/>
  <c r="BU964" i="3"/>
  <c r="W964" i="3" l="1"/>
  <c r="AR965" i="3" s="1"/>
  <c r="X964" i="3"/>
  <c r="DO964" i="3"/>
  <c r="DP964" i="3"/>
  <c r="CQ964" i="3"/>
  <c r="CR964" i="3"/>
  <c r="M964" i="3" l="1"/>
  <c r="J965" i="3" s="1"/>
  <c r="AP965" i="3"/>
  <c r="AS965" i="3"/>
  <c r="AQ964" i="3"/>
  <c r="AT964" i="3" s="1"/>
  <c r="L964" i="3"/>
  <c r="I965" i="3" s="1"/>
  <c r="AK965" i="3"/>
  <c r="DR965" i="3" s="1"/>
  <c r="AO965" i="3"/>
  <c r="AU965" i="3" s="1"/>
  <c r="AL965" i="3"/>
  <c r="CU965" i="3" s="1"/>
  <c r="AN964" i="3"/>
  <c r="AV965" i="3"/>
  <c r="F965" i="3" l="1"/>
  <c r="H964" i="3"/>
  <c r="BX965" i="3"/>
  <c r="CT965" i="3"/>
  <c r="CW965" i="3" s="1"/>
  <c r="K964" i="3"/>
  <c r="N964" i="3" s="1"/>
  <c r="E965" i="3"/>
  <c r="DJ965" i="3" s="1"/>
  <c r="BY965" i="3"/>
  <c r="CA965" i="3" s="1"/>
  <c r="DS965" i="3"/>
  <c r="DT965" i="3" s="1"/>
  <c r="DQ965" i="3" s="1"/>
  <c r="AM965" i="3"/>
  <c r="O965" i="3"/>
  <c r="G965" i="3"/>
  <c r="P965" i="3"/>
  <c r="BQ965" i="3"/>
  <c r="CM965" i="3"/>
  <c r="DK965" i="3"/>
  <c r="S965" i="3"/>
  <c r="R965" i="3" l="1"/>
  <c r="BP965" i="3"/>
  <c r="BR965" i="3" s="1"/>
  <c r="BT965" i="3" s="1"/>
  <c r="CL965" i="3"/>
  <c r="CO965" i="3" s="1"/>
  <c r="CV965" i="3"/>
  <c r="CX965" i="3" s="1"/>
  <c r="CY965" i="3" s="1"/>
  <c r="DU965" i="3"/>
  <c r="BZ965" i="3"/>
  <c r="DV965" i="3"/>
  <c r="T965" i="3"/>
  <c r="Q965" i="3" s="1"/>
  <c r="U965" i="3"/>
  <c r="DM965" i="3"/>
  <c r="DL965" i="3"/>
  <c r="BS965" i="3"/>
  <c r="CB965" i="3" l="1"/>
  <c r="CC965" i="3" s="1"/>
  <c r="CZ965" i="3"/>
  <c r="CD965" i="3"/>
  <c r="CN965" i="3"/>
  <c r="CK965" i="3" s="1"/>
  <c r="CP965" i="3" s="1"/>
  <c r="DW965" i="3"/>
  <c r="DX965" i="3"/>
  <c r="V965" i="3"/>
  <c r="DI965" i="3"/>
  <c r="DN965" i="3" s="1"/>
  <c r="BU965" i="3"/>
  <c r="BV965" i="3"/>
  <c r="X965" i="3" l="1"/>
  <c r="AS966" i="3" s="1"/>
  <c r="W965" i="3"/>
  <c r="DP965" i="3"/>
  <c r="DO965" i="3"/>
  <c r="CR965" i="3"/>
  <c r="CQ965" i="3"/>
  <c r="M965" i="3" l="1"/>
  <c r="AQ965" i="3"/>
  <c r="AR966" i="3"/>
  <c r="L965" i="3"/>
  <c r="H965" i="3" s="1"/>
  <c r="AO966" i="3"/>
  <c r="AU966" i="3" s="1"/>
  <c r="AT965" i="3"/>
  <c r="AN965" i="3"/>
  <c r="AK966" i="3"/>
  <c r="DR966" i="3" s="1"/>
  <c r="AL966" i="3"/>
  <c r="AP966" i="3"/>
  <c r="AV966" i="3" s="1"/>
  <c r="J966" i="3"/>
  <c r="F966" i="3"/>
  <c r="E966" i="3" l="1"/>
  <c r="K965" i="3"/>
  <c r="N965" i="3" s="1"/>
  <c r="I966" i="3"/>
  <c r="CT966" i="3"/>
  <c r="BX966" i="3"/>
  <c r="AM966" i="3"/>
  <c r="DS966" i="3"/>
  <c r="DT966" i="3" s="1"/>
  <c r="DQ966" i="3" s="1"/>
  <c r="CU966" i="3"/>
  <c r="CW966" i="3" s="1"/>
  <c r="BY966" i="3"/>
  <c r="P966" i="3"/>
  <c r="CL966" i="3"/>
  <c r="DJ966" i="3"/>
  <c r="BP966" i="3"/>
  <c r="R966" i="3"/>
  <c r="CM966" i="3"/>
  <c r="BQ966" i="3"/>
  <c r="DK966" i="3"/>
  <c r="S966" i="3"/>
  <c r="O966" i="3"/>
  <c r="G966" i="3"/>
  <c r="DU966" i="3" l="1"/>
  <c r="CA966" i="3"/>
  <c r="CV966" i="3"/>
  <c r="CX966" i="3" s="1"/>
  <c r="CZ966" i="3" s="1"/>
  <c r="BZ966" i="3"/>
  <c r="DV966" i="3"/>
  <c r="DL966" i="3"/>
  <c r="DM966" i="3"/>
  <c r="BS966" i="3"/>
  <c r="BR966" i="3"/>
  <c r="BT966" i="3" s="1"/>
  <c r="CO966" i="3"/>
  <c r="CN966" i="3"/>
  <c r="U966" i="3"/>
  <c r="T966" i="3"/>
  <c r="Q966" i="3" s="1"/>
  <c r="CB966" i="3" l="1"/>
  <c r="CD966" i="3" s="1"/>
  <c r="CY966" i="3"/>
  <c r="CC966" i="3"/>
  <c r="DW966" i="3"/>
  <c r="DX966" i="3"/>
  <c r="V966" i="3"/>
  <c r="DI966" i="3"/>
  <c r="DN966" i="3" s="1"/>
  <c r="BU966" i="3"/>
  <c r="BV966" i="3"/>
  <c r="CK966" i="3"/>
  <c r="CP966" i="3" s="1"/>
  <c r="X966" i="3" l="1"/>
  <c r="AP967" i="3" s="1"/>
  <c r="W966" i="3"/>
  <c r="AR967" i="3" s="1"/>
  <c r="DP966" i="3"/>
  <c r="DO966" i="3"/>
  <c r="CR966" i="3"/>
  <c r="CQ966" i="3"/>
  <c r="AL967" i="3"/>
  <c r="M966" i="3" l="1"/>
  <c r="AS967" i="3"/>
  <c r="AQ966" i="3"/>
  <c r="AT966" i="3" s="1"/>
  <c r="L966" i="3"/>
  <c r="AK967" i="3"/>
  <c r="DR967" i="3" s="1"/>
  <c r="AN966" i="3"/>
  <c r="AO967" i="3"/>
  <c r="AU967" i="3" s="1"/>
  <c r="E967" i="3"/>
  <c r="F967" i="3"/>
  <c r="J967" i="3"/>
  <c r="AV967" i="3"/>
  <c r="DS967" i="3"/>
  <c r="CU967" i="3"/>
  <c r="BY967" i="3"/>
  <c r="K966" i="3" l="1"/>
  <c r="N966" i="3" s="1"/>
  <c r="I967" i="3"/>
  <c r="O967" i="3" s="1"/>
  <c r="H966" i="3"/>
  <c r="BX967" i="3"/>
  <c r="CA967" i="3" s="1"/>
  <c r="CT967" i="3"/>
  <c r="CW967" i="3" s="1"/>
  <c r="AM967" i="3"/>
  <c r="DK967" i="3"/>
  <c r="CM967" i="3"/>
  <c r="BQ967" i="3"/>
  <c r="S967" i="3"/>
  <c r="P967" i="3"/>
  <c r="BP967" i="3"/>
  <c r="DJ967" i="3"/>
  <c r="CL967" i="3"/>
  <c r="R967" i="3"/>
  <c r="DU967" i="3"/>
  <c r="DT967" i="3"/>
  <c r="DQ967" i="3" s="1"/>
  <c r="CV967" i="3" l="1"/>
  <c r="CX967" i="3" s="1"/>
  <c r="CY967" i="3" s="1"/>
  <c r="G967" i="3"/>
  <c r="BZ967" i="3"/>
  <c r="DV967" i="3"/>
  <c r="DL967" i="3"/>
  <c r="DM967" i="3"/>
  <c r="U967" i="3"/>
  <c r="T967" i="3"/>
  <c r="Q967" i="3" s="1"/>
  <c r="CZ967" i="3"/>
  <c r="BS967" i="3"/>
  <c r="BR967" i="3"/>
  <c r="BT967" i="3" s="1"/>
  <c r="CN967" i="3"/>
  <c r="CO967" i="3"/>
  <c r="CB967" i="3" l="1"/>
  <c r="CD967" i="3" s="1"/>
  <c r="DX967" i="3"/>
  <c r="DW967" i="3"/>
  <c r="V967" i="3"/>
  <c r="DI967" i="3"/>
  <c r="DN967" i="3" s="1"/>
  <c r="CK967" i="3"/>
  <c r="CP967" i="3" s="1"/>
  <c r="BV967" i="3"/>
  <c r="BU967" i="3"/>
  <c r="CC967" i="3" l="1"/>
  <c r="X967" i="3"/>
  <c r="AP968" i="3" s="1"/>
  <c r="W967" i="3"/>
  <c r="AQ967" i="3" s="1"/>
  <c r="DP967" i="3"/>
  <c r="DO967" i="3"/>
  <c r="CR967" i="3"/>
  <c r="CQ967" i="3"/>
  <c r="AL968" i="3"/>
  <c r="L967" i="3" l="1"/>
  <c r="I968" i="3" s="1"/>
  <c r="M967" i="3"/>
  <c r="K967" i="3" s="1"/>
  <c r="N967" i="3" s="1"/>
  <c r="AS968" i="3"/>
  <c r="AR968" i="3"/>
  <c r="AO968" i="3"/>
  <c r="AM968" i="3" s="1"/>
  <c r="AK968" i="3"/>
  <c r="CT968" i="3" s="1"/>
  <c r="AN967" i="3"/>
  <c r="AT967" i="3"/>
  <c r="E968" i="3"/>
  <c r="DS968" i="3"/>
  <c r="BY968" i="3"/>
  <c r="CU968" i="3"/>
  <c r="F968" i="3"/>
  <c r="J968" i="3"/>
  <c r="AV968" i="3"/>
  <c r="H967" i="3" l="1"/>
  <c r="AU968" i="3"/>
  <c r="DR968" i="3"/>
  <c r="DU968" i="3" s="1"/>
  <c r="BX968" i="3"/>
  <c r="BZ968" i="3" s="1"/>
  <c r="CB968" i="3" s="1"/>
  <c r="DT968" i="3"/>
  <c r="DQ968" i="3" s="1"/>
  <c r="CV968" i="3"/>
  <c r="CX968" i="3" s="1"/>
  <c r="O968" i="3"/>
  <c r="G968" i="3"/>
  <c r="DK968" i="3"/>
  <c r="BQ968" i="3"/>
  <c r="CM968" i="3"/>
  <c r="S968" i="3"/>
  <c r="BP968" i="3"/>
  <c r="CL968" i="3"/>
  <c r="DJ968" i="3"/>
  <c r="R968" i="3"/>
  <c r="P968" i="3"/>
  <c r="CW968" i="3"/>
  <c r="CA968" i="3" l="1"/>
  <c r="CC968" i="3" s="1"/>
  <c r="CZ968" i="3"/>
  <c r="DV968" i="3"/>
  <c r="U968" i="3"/>
  <c r="T968" i="3"/>
  <c r="Q968" i="3" s="1"/>
  <c r="DL968" i="3"/>
  <c r="DM968" i="3"/>
  <c r="CO968" i="3"/>
  <c r="CN968" i="3"/>
  <c r="BS968" i="3"/>
  <c r="BR968" i="3"/>
  <c r="BT968" i="3" s="1"/>
  <c r="CY968" i="3"/>
  <c r="CD968" i="3" l="1"/>
  <c r="DW968" i="3"/>
  <c r="DX968" i="3"/>
  <c r="V968" i="3"/>
  <c r="DI968" i="3"/>
  <c r="DN968" i="3" s="1"/>
  <c r="CK968" i="3"/>
  <c r="CP968" i="3" s="1"/>
  <c r="BU968" i="3"/>
  <c r="BV968" i="3"/>
  <c r="X968" i="3" l="1"/>
  <c r="AP969" i="3" s="1"/>
  <c r="W968" i="3"/>
  <c r="DO968" i="3"/>
  <c r="DP968" i="3"/>
  <c r="CR968" i="3"/>
  <c r="CQ968" i="3"/>
  <c r="M968" i="3" l="1"/>
  <c r="AS969" i="3"/>
  <c r="AQ968" i="3"/>
  <c r="AR969" i="3"/>
  <c r="L968" i="3"/>
  <c r="E969" i="3" s="1"/>
  <c r="AK969" i="3"/>
  <c r="BX969" i="3" s="1"/>
  <c r="AL969" i="3"/>
  <c r="CU969" i="3" s="1"/>
  <c r="AT968" i="3"/>
  <c r="AN968" i="3"/>
  <c r="AO969" i="3"/>
  <c r="AM969" i="3" s="1"/>
  <c r="J969" i="3"/>
  <c r="AV969" i="3"/>
  <c r="BY969" i="3" l="1"/>
  <c r="DS969" i="3"/>
  <c r="DR969" i="3"/>
  <c r="CT969" i="3"/>
  <c r="CW969" i="3" s="1"/>
  <c r="K968" i="3"/>
  <c r="N968" i="3" s="1"/>
  <c r="I969" i="3"/>
  <c r="O969" i="3" s="1"/>
  <c r="AU969" i="3"/>
  <c r="H968" i="3"/>
  <c r="F969" i="3"/>
  <c r="S969" i="3" s="1"/>
  <c r="P969" i="3"/>
  <c r="DJ969" i="3"/>
  <c r="BP969" i="3"/>
  <c r="CL969" i="3"/>
  <c r="R969" i="3"/>
  <c r="BZ969" i="3"/>
  <c r="CB969" i="3" s="1"/>
  <c r="CA969" i="3"/>
  <c r="DU969" i="3" l="1"/>
  <c r="DT969" i="3"/>
  <c r="DQ969" i="3" s="1"/>
  <c r="CV969" i="3"/>
  <c r="CX969" i="3" s="1"/>
  <c r="CZ969" i="3" s="1"/>
  <c r="G969" i="3"/>
  <c r="CM969" i="3"/>
  <c r="CO969" i="3" s="1"/>
  <c r="BQ969" i="3"/>
  <c r="BR969" i="3" s="1"/>
  <c r="BT969" i="3" s="1"/>
  <c r="DK969" i="3"/>
  <c r="DM969" i="3" s="1"/>
  <c r="DV969" i="3"/>
  <c r="CD969" i="3"/>
  <c r="CC969" i="3"/>
  <c r="T969" i="3"/>
  <c r="Q969" i="3" s="1"/>
  <c r="U969" i="3"/>
  <c r="CY969" i="3" l="1"/>
  <c r="BS969" i="3"/>
  <c r="BU969" i="3" s="1"/>
  <c r="DL969" i="3"/>
  <c r="DI969" i="3" s="1"/>
  <c r="DN969" i="3" s="1"/>
  <c r="CN969" i="3"/>
  <c r="CK969" i="3" s="1"/>
  <c r="CP969" i="3" s="1"/>
  <c r="DW969" i="3"/>
  <c r="DX969" i="3"/>
  <c r="V969" i="3"/>
  <c r="BV969" i="3"/>
  <c r="W969" i="3" l="1"/>
  <c r="AR970" i="3" s="1"/>
  <c r="X969" i="3"/>
  <c r="AS970" i="3" s="1"/>
  <c r="DP969" i="3"/>
  <c r="DO969" i="3"/>
  <c r="CR969" i="3"/>
  <c r="CQ969" i="3"/>
  <c r="L969" i="3" s="1"/>
  <c r="I970" i="3" s="1"/>
  <c r="AK970" i="3"/>
  <c r="M969" i="3" l="1"/>
  <c r="K969" i="3" s="1"/>
  <c r="N969" i="3" s="1"/>
  <c r="AO970" i="3"/>
  <c r="AU970" i="3" s="1"/>
  <c r="AQ969" i="3"/>
  <c r="AT969" i="3" s="1"/>
  <c r="AL970" i="3"/>
  <c r="DS970" i="3" s="1"/>
  <c r="AP970" i="3"/>
  <c r="AV970" i="3" s="1"/>
  <c r="AN969" i="3"/>
  <c r="J970" i="3"/>
  <c r="H969" i="3"/>
  <c r="E970" i="3"/>
  <c r="CT970" i="3"/>
  <c r="DR970" i="3"/>
  <c r="BX970" i="3"/>
  <c r="AM970" i="3" l="1"/>
  <c r="F970" i="3"/>
  <c r="BQ970" i="3" s="1"/>
  <c r="BY970" i="3"/>
  <c r="CA970" i="3" s="1"/>
  <c r="CU970" i="3"/>
  <c r="CW970" i="3" s="1"/>
  <c r="CL970" i="3"/>
  <c r="BP970" i="3"/>
  <c r="DJ970" i="3"/>
  <c r="R970" i="3"/>
  <c r="O970" i="3"/>
  <c r="G970" i="3"/>
  <c r="DU970" i="3"/>
  <c r="DT970" i="3"/>
  <c r="DQ970" i="3" s="1"/>
  <c r="P970" i="3"/>
  <c r="CV970" i="3" l="1"/>
  <c r="CX970" i="3" s="1"/>
  <c r="S970" i="3"/>
  <c r="T970" i="3" s="1"/>
  <c r="Q970" i="3" s="1"/>
  <c r="DK970" i="3"/>
  <c r="DM970" i="3" s="1"/>
  <c r="CM970" i="3"/>
  <c r="CN970" i="3" s="1"/>
  <c r="BZ970" i="3"/>
  <c r="DV970" i="3"/>
  <c r="CY970" i="3"/>
  <c r="CZ970" i="3"/>
  <c r="BR970" i="3"/>
  <c r="BT970" i="3" s="1"/>
  <c r="BS970" i="3"/>
  <c r="CB970" i="3" l="1"/>
  <c r="CD970" i="3" s="1"/>
  <c r="CO970" i="3"/>
  <c r="U970" i="3"/>
  <c r="CC970" i="3"/>
  <c r="DL970" i="3"/>
  <c r="DW970" i="3"/>
  <c r="DX970" i="3"/>
  <c r="V970" i="3"/>
  <c r="DI970" i="3"/>
  <c r="DN970" i="3" s="1"/>
  <c r="BV970" i="3"/>
  <c r="BU970" i="3"/>
  <c r="CK970" i="3"/>
  <c r="CP970" i="3" s="1"/>
  <c r="X970" i="3" l="1"/>
  <c r="AP971" i="3" s="1"/>
  <c r="W970" i="3"/>
  <c r="DO970" i="3"/>
  <c r="DP970" i="3"/>
  <c r="CQ970" i="3"/>
  <c r="L970" i="3" s="1"/>
  <c r="I971" i="3" s="1"/>
  <c r="CR970" i="3"/>
  <c r="M970" i="3" l="1"/>
  <c r="AS971" i="3"/>
  <c r="AQ970" i="3"/>
  <c r="AR971" i="3"/>
  <c r="K970" i="3"/>
  <c r="N970" i="3" s="1"/>
  <c r="AL971" i="3"/>
  <c r="BY971" i="3" s="1"/>
  <c r="AN970" i="3"/>
  <c r="AT970" i="3"/>
  <c r="AK971" i="3"/>
  <c r="BX971" i="3" s="1"/>
  <c r="AO971" i="3"/>
  <c r="AU971" i="3" s="1"/>
  <c r="E971" i="3"/>
  <c r="H970" i="3"/>
  <c r="J971" i="3"/>
  <c r="F971" i="3"/>
  <c r="AV971" i="3"/>
  <c r="CU971" i="3" l="1"/>
  <c r="DS971" i="3"/>
  <c r="AM971" i="3"/>
  <c r="DR971" i="3"/>
  <c r="CT971" i="3"/>
  <c r="CW971" i="3" s="1"/>
  <c r="DK971" i="3"/>
  <c r="CM971" i="3"/>
  <c r="BQ971" i="3"/>
  <c r="S971" i="3"/>
  <c r="O971" i="3"/>
  <c r="G971" i="3"/>
  <c r="CA971" i="3"/>
  <c r="BZ971" i="3"/>
  <c r="CB971" i="3" s="1"/>
  <c r="P971" i="3"/>
  <c r="BP971" i="3"/>
  <c r="DJ971" i="3"/>
  <c r="CL971" i="3"/>
  <c r="R971" i="3"/>
  <c r="DU971" i="3" l="1"/>
  <c r="DT971" i="3"/>
  <c r="DQ971" i="3" s="1"/>
  <c r="DV971" i="3" s="1"/>
  <c r="CV971" i="3"/>
  <c r="CX971" i="3" s="1"/>
  <c r="CZ971" i="3" s="1"/>
  <c r="CO971" i="3"/>
  <c r="DL971" i="3"/>
  <c r="DI971" i="3" s="1"/>
  <c r="DN971" i="3" s="1"/>
  <c r="BS971" i="3"/>
  <c r="CN971" i="3"/>
  <c r="U971" i="3"/>
  <c r="T971" i="3"/>
  <c r="Q971" i="3" s="1"/>
  <c r="DM971" i="3"/>
  <c r="CD971" i="3"/>
  <c r="CC971" i="3"/>
  <c r="BR971" i="3"/>
  <c r="BT971" i="3" s="1"/>
  <c r="CY971" i="3" l="1"/>
  <c r="DX971" i="3"/>
  <c r="DW971" i="3"/>
  <c r="V971" i="3"/>
  <c r="DO971" i="3"/>
  <c r="DP971" i="3"/>
  <c r="BV971" i="3"/>
  <c r="BU971" i="3"/>
  <c r="CK971" i="3"/>
  <c r="CP971" i="3" s="1"/>
  <c r="W971" i="3" l="1"/>
  <c r="AR972" i="3" s="1"/>
  <c r="X971" i="3"/>
  <c r="AL972" i="3" s="1"/>
  <c r="CR971" i="3"/>
  <c r="M971" i="3" s="1"/>
  <c r="CQ971" i="3"/>
  <c r="AK972" i="3"/>
  <c r="AO972" i="3"/>
  <c r="AS972" i="3" l="1"/>
  <c r="AQ971" i="3"/>
  <c r="AT971" i="3" s="1"/>
  <c r="L971" i="3"/>
  <c r="AN971" i="3"/>
  <c r="AP972" i="3"/>
  <c r="AV972" i="3" s="1"/>
  <c r="H971" i="3"/>
  <c r="E972" i="3"/>
  <c r="AU972" i="3"/>
  <c r="F972" i="3"/>
  <c r="J972" i="3"/>
  <c r="BX972" i="3"/>
  <c r="CT972" i="3"/>
  <c r="DR972" i="3"/>
  <c r="BY972" i="3"/>
  <c r="CU972" i="3"/>
  <c r="DS972" i="3"/>
  <c r="K971" i="3" l="1"/>
  <c r="N971" i="3" s="1"/>
  <c r="I972" i="3"/>
  <c r="G972" i="3" s="1"/>
  <c r="AM972" i="3"/>
  <c r="DK972" i="3"/>
  <c r="BQ972" i="3"/>
  <c r="CM972" i="3"/>
  <c r="S972" i="3"/>
  <c r="CL972" i="3"/>
  <c r="BP972" i="3"/>
  <c r="DJ972" i="3"/>
  <c r="R972" i="3"/>
  <c r="DU972" i="3"/>
  <c r="DT972" i="3"/>
  <c r="DQ972" i="3" s="1"/>
  <c r="CW972" i="3"/>
  <c r="CV972" i="3"/>
  <c r="CX972" i="3" s="1"/>
  <c r="O972" i="3"/>
  <c r="CA972" i="3"/>
  <c r="BZ972" i="3"/>
  <c r="CB972" i="3" s="1"/>
  <c r="P972" i="3"/>
  <c r="DV972" i="3" l="1"/>
  <c r="DM972" i="3"/>
  <c r="DL972" i="3"/>
  <c r="CN972" i="3"/>
  <c r="CO972" i="3"/>
  <c r="CZ972" i="3"/>
  <c r="CY972" i="3"/>
  <c r="BS972" i="3"/>
  <c r="BR972" i="3"/>
  <c r="BT972" i="3" s="1"/>
  <c r="CC972" i="3"/>
  <c r="CD972" i="3"/>
  <c r="T972" i="3"/>
  <c r="Q972" i="3" s="1"/>
  <c r="U972" i="3"/>
  <c r="DW972" i="3" l="1"/>
  <c r="DX972" i="3"/>
  <c r="V972" i="3"/>
  <c r="DI972" i="3"/>
  <c r="DN972" i="3" s="1"/>
  <c r="CK972" i="3"/>
  <c r="CP972" i="3" s="1"/>
  <c r="BV972" i="3"/>
  <c r="BU972" i="3"/>
  <c r="X972" i="3" l="1"/>
  <c r="AP973" i="3" s="1"/>
  <c r="AV973" i="3" s="1"/>
  <c r="W972" i="3"/>
  <c r="AQ972" i="3" s="1"/>
  <c r="DP972" i="3"/>
  <c r="DO972" i="3"/>
  <c r="CQ972" i="3"/>
  <c r="CR972" i="3"/>
  <c r="M972" i="3" l="1"/>
  <c r="L972" i="3"/>
  <c r="I973" i="3" s="1"/>
  <c r="AS973" i="3"/>
  <c r="AR973" i="3"/>
  <c r="AL973" i="3"/>
  <c r="CU973" i="3" s="1"/>
  <c r="K972" i="3"/>
  <c r="N972" i="3" s="1"/>
  <c r="AO973" i="3"/>
  <c r="AU973" i="3" s="1"/>
  <c r="AK973" i="3"/>
  <c r="DR973" i="3" s="1"/>
  <c r="AT972" i="3"/>
  <c r="AN972" i="3"/>
  <c r="F973" i="3"/>
  <c r="J973" i="3"/>
  <c r="H972" i="3"/>
  <c r="E973" i="3"/>
  <c r="AM973" i="3" l="1"/>
  <c r="BY973" i="3"/>
  <c r="DS973" i="3"/>
  <c r="CT973" i="3"/>
  <c r="CW973" i="3" s="1"/>
  <c r="BX973" i="3"/>
  <c r="BZ973" i="3" s="1"/>
  <c r="CB973" i="3" s="1"/>
  <c r="P973" i="3"/>
  <c r="DU973" i="3"/>
  <c r="DT973" i="3"/>
  <c r="DQ973" i="3" s="1"/>
  <c r="BQ973" i="3"/>
  <c r="DK973" i="3"/>
  <c r="CM973" i="3"/>
  <c r="S973" i="3"/>
  <c r="O973" i="3"/>
  <c r="G973" i="3"/>
  <c r="BP973" i="3"/>
  <c r="CL973" i="3"/>
  <c r="DJ973" i="3"/>
  <c r="R973" i="3"/>
  <c r="CA973" i="3" l="1"/>
  <c r="CC973" i="3" s="1"/>
  <c r="CV973" i="3"/>
  <c r="CX973" i="3" s="1"/>
  <c r="CZ973" i="3" s="1"/>
  <c r="DV973" i="3"/>
  <c r="BS973" i="3"/>
  <c r="BR973" i="3"/>
  <c r="BT973" i="3" s="1"/>
  <c r="T973" i="3"/>
  <c r="Q973" i="3" s="1"/>
  <c r="U973" i="3"/>
  <c r="CO973" i="3"/>
  <c r="CN973" i="3"/>
  <c r="DL973" i="3"/>
  <c r="DM973" i="3"/>
  <c r="CD973" i="3" l="1"/>
  <c r="CY973" i="3"/>
  <c r="DW973" i="3"/>
  <c r="DX973" i="3"/>
  <c r="V973" i="3"/>
  <c r="DI973" i="3"/>
  <c r="DN973" i="3" s="1"/>
  <c r="CK973" i="3"/>
  <c r="CP973" i="3" s="1"/>
  <c r="BV973" i="3"/>
  <c r="BU973" i="3"/>
  <c r="X973" i="3" l="1"/>
  <c r="AL974" i="3" s="1"/>
  <c r="W973" i="3"/>
  <c r="AQ973" i="3" s="1"/>
  <c r="DP973" i="3"/>
  <c r="DO973" i="3"/>
  <c r="CR973" i="3"/>
  <c r="CQ973" i="3"/>
  <c r="AP974" i="3"/>
  <c r="M973" i="3" l="1"/>
  <c r="AS974" i="3"/>
  <c r="AR974" i="3"/>
  <c r="L973" i="3"/>
  <c r="E974" i="3" s="1"/>
  <c r="AN973" i="3"/>
  <c r="AO974" i="3"/>
  <c r="AM974" i="3" s="1"/>
  <c r="AK974" i="3"/>
  <c r="BX974" i="3" s="1"/>
  <c r="AT973" i="3"/>
  <c r="AV974" i="3"/>
  <c r="CU974" i="3"/>
  <c r="DS974" i="3"/>
  <c r="BY974" i="3"/>
  <c r="J974" i="3"/>
  <c r="F974" i="3"/>
  <c r="H973" i="3" l="1"/>
  <c r="K973" i="3"/>
  <c r="N973" i="3" s="1"/>
  <c r="I974" i="3"/>
  <c r="G974" i="3" s="1"/>
  <c r="AU974" i="3"/>
  <c r="DR974" i="3"/>
  <c r="DU974" i="3" s="1"/>
  <c r="CT974" i="3"/>
  <c r="CW974" i="3" s="1"/>
  <c r="CA974" i="3"/>
  <c r="BZ974" i="3"/>
  <c r="CB974" i="3" s="1"/>
  <c r="BQ974" i="3"/>
  <c r="DK974" i="3"/>
  <c r="CM974" i="3"/>
  <c r="S974" i="3"/>
  <c r="CL974" i="3"/>
  <c r="DJ974" i="3"/>
  <c r="BP974" i="3"/>
  <c r="R974" i="3"/>
  <c r="P974" i="3"/>
  <c r="O974" i="3" l="1"/>
  <c r="DT974" i="3"/>
  <c r="DQ974" i="3" s="1"/>
  <c r="DV974" i="3" s="1"/>
  <c r="CV974" i="3"/>
  <c r="CX974" i="3" s="1"/>
  <c r="CZ974" i="3" s="1"/>
  <c r="BR974" i="3"/>
  <c r="BT974" i="3" s="1"/>
  <c r="BS974" i="3"/>
  <c r="CO974" i="3"/>
  <c r="CN974" i="3"/>
  <c r="CD974" i="3"/>
  <c r="CC974" i="3"/>
  <c r="T974" i="3"/>
  <c r="Q974" i="3" s="1"/>
  <c r="U974" i="3"/>
  <c r="DL974" i="3"/>
  <c r="DM974" i="3"/>
  <c r="CY974" i="3" l="1"/>
  <c r="DX974" i="3"/>
  <c r="DW974" i="3"/>
  <c r="V974" i="3"/>
  <c r="DI974" i="3"/>
  <c r="DN974" i="3" s="1"/>
  <c r="CK974" i="3"/>
  <c r="CP974" i="3" s="1"/>
  <c r="BV974" i="3"/>
  <c r="BU974" i="3"/>
  <c r="W974" i="3" l="1"/>
  <c r="AR975" i="3" s="1"/>
  <c r="X974" i="3"/>
  <c r="AS975" i="3" s="1"/>
  <c r="DO974" i="3"/>
  <c r="DP974" i="3"/>
  <c r="CQ974" i="3"/>
  <c r="CR974" i="3"/>
  <c r="AQ974" i="3" l="1"/>
  <c r="M974" i="3"/>
  <c r="F975" i="3" s="1"/>
  <c r="L974" i="3"/>
  <c r="E975" i="3" s="1"/>
  <c r="AO975" i="3"/>
  <c r="AU975" i="3" s="1"/>
  <c r="AK975" i="3"/>
  <c r="DR975" i="3" s="1"/>
  <c r="AT974" i="3"/>
  <c r="AP975" i="3"/>
  <c r="AV975" i="3" s="1"/>
  <c r="AL975" i="3"/>
  <c r="BY975" i="3" s="1"/>
  <c r="AN974" i="3"/>
  <c r="J975" i="3"/>
  <c r="H974" i="3" l="1"/>
  <c r="BX975" i="3"/>
  <c r="CA975" i="3" s="1"/>
  <c r="K974" i="3"/>
  <c r="N974" i="3" s="1"/>
  <c r="I975" i="3"/>
  <c r="G975" i="3" s="1"/>
  <c r="CT975" i="3"/>
  <c r="AM975" i="3"/>
  <c r="DS975" i="3"/>
  <c r="DU975" i="3" s="1"/>
  <c r="CU975" i="3"/>
  <c r="CV975" i="3" s="1"/>
  <c r="CX975" i="3" s="1"/>
  <c r="CL975" i="3"/>
  <c r="DJ975" i="3"/>
  <c r="BP975" i="3"/>
  <c r="R975" i="3"/>
  <c r="P975" i="3"/>
  <c r="CM975" i="3"/>
  <c r="BQ975" i="3"/>
  <c r="DK975" i="3"/>
  <c r="S975" i="3"/>
  <c r="BZ975" i="3" l="1"/>
  <c r="CB975" i="3" s="1"/>
  <c r="DT975" i="3"/>
  <c r="DQ975" i="3" s="1"/>
  <c r="DV975" i="3" s="1"/>
  <c r="O975" i="3"/>
  <c r="CW975" i="3"/>
  <c r="CY975" i="3" s="1"/>
  <c r="CN975" i="3"/>
  <c r="CO975" i="3"/>
  <c r="T975" i="3"/>
  <c r="Q975" i="3" s="1"/>
  <c r="U975" i="3"/>
  <c r="BR975" i="3"/>
  <c r="BT975" i="3" s="1"/>
  <c r="BS975" i="3"/>
  <c r="CD975" i="3"/>
  <c r="CC975" i="3"/>
  <c r="DL975" i="3"/>
  <c r="DM975" i="3"/>
  <c r="CZ975" i="3" l="1"/>
  <c r="DX975" i="3"/>
  <c r="DW975" i="3"/>
  <c r="V975" i="3"/>
  <c r="DI975" i="3"/>
  <c r="DN975" i="3" s="1"/>
  <c r="BV975" i="3"/>
  <c r="BU975" i="3"/>
  <c r="CK975" i="3"/>
  <c r="CP975" i="3" s="1"/>
  <c r="W975" i="3" l="1"/>
  <c r="AR976" i="3" s="1"/>
  <c r="X975" i="3"/>
  <c r="AL976" i="3" s="1"/>
  <c r="DP975" i="3"/>
  <c r="DO975" i="3"/>
  <c r="CQ975" i="3"/>
  <c r="CR975" i="3"/>
  <c r="M975" i="3" s="1"/>
  <c r="AO976" i="3"/>
  <c r="AS976" i="3" l="1"/>
  <c r="AK976" i="3"/>
  <c r="CT976" i="3" s="1"/>
  <c r="AQ975" i="3"/>
  <c r="L975" i="3"/>
  <c r="E976" i="3" s="1"/>
  <c r="AN975" i="3"/>
  <c r="AT975" i="3"/>
  <c r="AP976" i="3"/>
  <c r="AV976" i="3" s="1"/>
  <c r="F976" i="3"/>
  <c r="J976" i="3"/>
  <c r="BY976" i="3"/>
  <c r="DS976" i="3"/>
  <c r="CU976" i="3"/>
  <c r="AU976" i="3"/>
  <c r="BX976" i="3"/>
  <c r="H975" i="3" l="1"/>
  <c r="DR976" i="3"/>
  <c r="K975" i="3"/>
  <c r="N975" i="3" s="1"/>
  <c r="I976" i="3"/>
  <c r="O976" i="3" s="1"/>
  <c r="AM976" i="3"/>
  <c r="DU976" i="3"/>
  <c r="DT976" i="3"/>
  <c r="DQ976" i="3" s="1"/>
  <c r="CW976" i="3"/>
  <c r="CV976" i="3"/>
  <c r="CX976" i="3" s="1"/>
  <c r="BP976" i="3"/>
  <c r="DJ976" i="3"/>
  <c r="CL976" i="3"/>
  <c r="R976" i="3"/>
  <c r="G976" i="3"/>
  <c r="P976" i="3"/>
  <c r="BZ976" i="3"/>
  <c r="CB976" i="3" s="1"/>
  <c r="CA976" i="3"/>
  <c r="BQ976" i="3"/>
  <c r="CM976" i="3"/>
  <c r="DK976" i="3"/>
  <c r="S976" i="3"/>
  <c r="DV976" i="3" l="1"/>
  <c r="CC976" i="3"/>
  <c r="CD976" i="3"/>
  <c r="CY976" i="3"/>
  <c r="CZ976" i="3"/>
  <c r="CO976" i="3"/>
  <c r="CN976" i="3"/>
  <c r="BR976" i="3"/>
  <c r="BT976" i="3" s="1"/>
  <c r="BS976" i="3"/>
  <c r="DL976" i="3"/>
  <c r="DM976" i="3"/>
  <c r="U976" i="3"/>
  <c r="T976" i="3"/>
  <c r="Q976" i="3" s="1"/>
  <c r="DX976" i="3" l="1"/>
  <c r="DW976" i="3"/>
  <c r="V976" i="3"/>
  <c r="DI976" i="3"/>
  <c r="DN976" i="3" s="1"/>
  <c r="CK976" i="3"/>
  <c r="CP976" i="3" s="1"/>
  <c r="BV976" i="3"/>
  <c r="BU976" i="3"/>
  <c r="W976" i="3" l="1"/>
  <c r="AR977" i="3" s="1"/>
  <c r="X976" i="3"/>
  <c r="AL977" i="3" s="1"/>
  <c r="DP976" i="3"/>
  <c r="DO976" i="3"/>
  <c r="CR976" i="3"/>
  <c r="CQ976" i="3"/>
  <c r="L976" i="3" s="1"/>
  <c r="I977" i="3" s="1"/>
  <c r="AK977" i="3"/>
  <c r="AS977" i="3" l="1"/>
  <c r="AO977" i="3"/>
  <c r="AQ976" i="3"/>
  <c r="AT976" i="3" s="1"/>
  <c r="M976" i="3"/>
  <c r="K976" i="3" s="1"/>
  <c r="AN976" i="3"/>
  <c r="AP977" i="3"/>
  <c r="AV977" i="3" s="1"/>
  <c r="AU977" i="3"/>
  <c r="BX977" i="3"/>
  <c r="CT977" i="3"/>
  <c r="DR977" i="3"/>
  <c r="CU977" i="3"/>
  <c r="DS977" i="3"/>
  <c r="BY977" i="3"/>
  <c r="F977" i="3" l="1"/>
  <c r="AM977" i="3"/>
  <c r="J977" i="3"/>
  <c r="P977" i="3" s="1"/>
  <c r="H976" i="3"/>
  <c r="O977" i="3"/>
  <c r="E977" i="3"/>
  <c r="R977" i="3" s="1"/>
  <c r="N976" i="3"/>
  <c r="BZ977" i="3"/>
  <c r="CB977" i="3" s="1"/>
  <c r="CA977" i="3"/>
  <c r="DK977" i="3"/>
  <c r="CM977" i="3"/>
  <c r="BQ977" i="3"/>
  <c r="S977" i="3"/>
  <c r="DT977" i="3"/>
  <c r="DQ977" i="3" s="1"/>
  <c r="DU977" i="3"/>
  <c r="CV977" i="3"/>
  <c r="CX977" i="3" s="1"/>
  <c r="CW977" i="3"/>
  <c r="CL977" i="3" l="1"/>
  <c r="DJ977" i="3"/>
  <c r="DL977" i="3" s="1"/>
  <c r="BP977" i="3"/>
  <c r="BR977" i="3" s="1"/>
  <c r="BT977" i="3" s="1"/>
  <c r="DV977" i="3"/>
  <c r="G977" i="3"/>
  <c r="T977" i="3"/>
  <c r="Q977" i="3" s="1"/>
  <c r="U977" i="3"/>
  <c r="BS977" i="3"/>
  <c r="CN977" i="3"/>
  <c r="CO977" i="3"/>
  <c r="CY977" i="3"/>
  <c r="CZ977" i="3"/>
  <c r="CD977" i="3"/>
  <c r="CC977" i="3"/>
  <c r="DM977" i="3" l="1"/>
  <c r="DW977" i="3"/>
  <c r="DX977" i="3"/>
  <c r="V977" i="3"/>
  <c r="DI977" i="3"/>
  <c r="DN977" i="3" s="1"/>
  <c r="BV977" i="3"/>
  <c r="BU977" i="3"/>
  <c r="CK977" i="3"/>
  <c r="CP977" i="3" s="1"/>
  <c r="X977" i="3" l="1"/>
  <c r="AP978" i="3" s="1"/>
  <c r="W977" i="3"/>
  <c r="AR978" i="3" s="1"/>
  <c r="DO977" i="3"/>
  <c r="DP977" i="3"/>
  <c r="CQ977" i="3"/>
  <c r="CR977" i="3"/>
  <c r="AL978" i="3"/>
  <c r="AS978" i="3" l="1"/>
  <c r="AQ977" i="3"/>
  <c r="AT977" i="3" s="1"/>
  <c r="M977" i="3"/>
  <c r="F978" i="3" s="1"/>
  <c r="L977" i="3"/>
  <c r="I978" i="3" s="1"/>
  <c r="AO978" i="3"/>
  <c r="AU978" i="3" s="1"/>
  <c r="AK978" i="3"/>
  <c r="DR978" i="3" s="1"/>
  <c r="AN977" i="3"/>
  <c r="AV978" i="3"/>
  <c r="BY978" i="3"/>
  <c r="DS978" i="3"/>
  <c r="CU978" i="3"/>
  <c r="E978" i="3" l="1"/>
  <c r="J978" i="3"/>
  <c r="G978" i="3" s="1"/>
  <c r="K977" i="3"/>
  <c r="N977" i="3" s="1"/>
  <c r="H977" i="3"/>
  <c r="BX978" i="3"/>
  <c r="CA978" i="3" s="1"/>
  <c r="CT978" i="3"/>
  <c r="CV978" i="3" s="1"/>
  <c r="CX978" i="3" s="1"/>
  <c r="AM978" i="3"/>
  <c r="CW978" i="3"/>
  <c r="DU978" i="3"/>
  <c r="DT978" i="3"/>
  <c r="DQ978" i="3" s="1"/>
  <c r="CL978" i="3"/>
  <c r="BP978" i="3"/>
  <c r="DJ978" i="3"/>
  <c r="R978" i="3"/>
  <c r="P978" i="3"/>
  <c r="O978" i="3"/>
  <c r="DK978" i="3"/>
  <c r="BQ978" i="3"/>
  <c r="CM978" i="3"/>
  <c r="S978" i="3"/>
  <c r="BZ978" i="3" l="1"/>
  <c r="DV978" i="3"/>
  <c r="T978" i="3"/>
  <c r="Q978" i="3" s="1"/>
  <c r="BS978" i="3"/>
  <c r="BR978" i="3"/>
  <c r="BT978" i="3" s="1"/>
  <c r="CO978" i="3"/>
  <c r="CN978" i="3"/>
  <c r="DL978" i="3"/>
  <c r="DM978" i="3"/>
  <c r="U978" i="3"/>
  <c r="CY978" i="3"/>
  <c r="CZ978" i="3"/>
  <c r="CB978" i="3" l="1"/>
  <c r="CC978" i="3" s="1"/>
  <c r="CD978" i="3"/>
  <c r="DW978" i="3"/>
  <c r="DX978" i="3"/>
  <c r="V978" i="3"/>
  <c r="DI978" i="3"/>
  <c r="DN978" i="3" s="1"/>
  <c r="CK978" i="3"/>
  <c r="CP978" i="3" s="1"/>
  <c r="BU978" i="3"/>
  <c r="BV978" i="3"/>
  <c r="W978" i="3" l="1"/>
  <c r="AR979" i="3" s="1"/>
  <c r="X978" i="3"/>
  <c r="AS979" i="3" s="1"/>
  <c r="DP978" i="3"/>
  <c r="DO978" i="3"/>
  <c r="CQ978" i="3"/>
  <c r="CR978" i="3"/>
  <c r="M978" i="3" s="1"/>
  <c r="AQ978" i="3" l="1"/>
  <c r="AT978" i="3" s="1"/>
  <c r="L978" i="3"/>
  <c r="E979" i="3" s="1"/>
  <c r="AN978" i="3"/>
  <c r="AL979" i="3"/>
  <c r="BY979" i="3" s="1"/>
  <c r="AP979" i="3"/>
  <c r="AV979" i="3" s="1"/>
  <c r="AO979" i="3"/>
  <c r="AK979" i="3"/>
  <c r="J979" i="3"/>
  <c r="K978" i="3" l="1"/>
  <c r="I979" i="3"/>
  <c r="CU979" i="3"/>
  <c r="DS979" i="3"/>
  <c r="N978" i="3"/>
  <c r="H978" i="3"/>
  <c r="F979" i="3"/>
  <c r="BQ979" i="3" s="1"/>
  <c r="CT979" i="3"/>
  <c r="CV979" i="3" s="1"/>
  <c r="CX979" i="3" s="1"/>
  <c r="DR979" i="3"/>
  <c r="BX979" i="3"/>
  <c r="BZ979" i="3" s="1"/>
  <c r="CB979" i="3" s="1"/>
  <c r="AU979" i="3"/>
  <c r="AM979" i="3"/>
  <c r="CL979" i="3"/>
  <c r="DJ979" i="3"/>
  <c r="BP979" i="3"/>
  <c r="R979" i="3"/>
  <c r="P979" i="3"/>
  <c r="O979" i="3"/>
  <c r="G979" i="3"/>
  <c r="DT979" i="3" l="1"/>
  <c r="DQ979" i="3" s="1"/>
  <c r="DV979" i="3" s="1"/>
  <c r="CM979" i="3"/>
  <c r="CO979" i="3" s="1"/>
  <c r="S979" i="3"/>
  <c r="U979" i="3" s="1"/>
  <c r="DK979" i="3"/>
  <c r="DM979" i="3" s="1"/>
  <c r="CA979" i="3"/>
  <c r="CD979" i="3" s="1"/>
  <c r="CW979" i="3"/>
  <c r="CZ979" i="3" s="1"/>
  <c r="DU979" i="3"/>
  <c r="BS979" i="3"/>
  <c r="BR979" i="3"/>
  <c r="BT979" i="3" s="1"/>
  <c r="CN979" i="3" l="1"/>
  <c r="T979" i="3"/>
  <c r="Q979" i="3" s="1"/>
  <c r="V979" i="3" s="1"/>
  <c r="DL979" i="3"/>
  <c r="DI979" i="3" s="1"/>
  <c r="DN979" i="3" s="1"/>
  <c r="BV979" i="3"/>
  <c r="CC979" i="3"/>
  <c r="DW979" i="3"/>
  <c r="CY979" i="3"/>
  <c r="DX979" i="3"/>
  <c r="CK979" i="3"/>
  <c r="CP979" i="3" s="1"/>
  <c r="BU979" i="3"/>
  <c r="W979" i="3" l="1"/>
  <c r="X979" i="3"/>
  <c r="AS980" i="3" s="1"/>
  <c r="DP979" i="3"/>
  <c r="DO979" i="3"/>
  <c r="CQ979" i="3"/>
  <c r="CR979" i="3"/>
  <c r="M979" i="3" s="1"/>
  <c r="AK980" i="3"/>
  <c r="AQ979" i="3" l="1"/>
  <c r="AR980" i="3"/>
  <c r="L979" i="3"/>
  <c r="AO980" i="3"/>
  <c r="AN979" i="3"/>
  <c r="AL980" i="3"/>
  <c r="CU980" i="3" s="1"/>
  <c r="AP980" i="3"/>
  <c r="AV980" i="3" s="1"/>
  <c r="AT979" i="3"/>
  <c r="DR980" i="3"/>
  <c r="CT980" i="3"/>
  <c r="BX980" i="3"/>
  <c r="J980" i="3"/>
  <c r="F980" i="3"/>
  <c r="AU980" i="3"/>
  <c r="BY980" i="3" l="1"/>
  <c r="DS980" i="3"/>
  <c r="K979" i="3"/>
  <c r="I980" i="3"/>
  <c r="G980" i="3" s="1"/>
  <c r="AM980" i="3"/>
  <c r="H979" i="3"/>
  <c r="N979" i="3"/>
  <c r="O980" i="3"/>
  <c r="E980" i="3"/>
  <c r="BP980" i="3" s="1"/>
  <c r="DK980" i="3"/>
  <c r="BQ980" i="3"/>
  <c r="CM980" i="3"/>
  <c r="S980" i="3"/>
  <c r="P980" i="3"/>
  <c r="CA980" i="3"/>
  <c r="BZ980" i="3"/>
  <c r="CB980" i="3" s="1"/>
  <c r="CW980" i="3"/>
  <c r="CV980" i="3"/>
  <c r="CX980" i="3" s="1"/>
  <c r="DT980" i="3"/>
  <c r="DQ980" i="3" s="1"/>
  <c r="DU980" i="3"/>
  <c r="R980" i="3" l="1"/>
  <c r="CL980" i="3"/>
  <c r="CN980" i="3" s="1"/>
  <c r="DJ980" i="3"/>
  <c r="DM980" i="3" s="1"/>
  <c r="DV980" i="3"/>
  <c r="CY980" i="3"/>
  <c r="CZ980" i="3"/>
  <c r="DL980" i="3"/>
  <c r="T980" i="3"/>
  <c r="Q980" i="3" s="1"/>
  <c r="U980" i="3"/>
  <c r="BS980" i="3"/>
  <c r="BR980" i="3"/>
  <c r="BT980" i="3" s="1"/>
  <c r="CD980" i="3"/>
  <c r="CC980" i="3"/>
  <c r="CO980" i="3" l="1"/>
  <c r="DX980" i="3"/>
  <c r="DW980" i="3"/>
  <c r="V980" i="3"/>
  <c r="DI980" i="3"/>
  <c r="DN980" i="3" s="1"/>
  <c r="CK980" i="3"/>
  <c r="CP980" i="3" s="1"/>
  <c r="BU980" i="3"/>
  <c r="BV980" i="3"/>
  <c r="X980" i="3" l="1"/>
  <c r="AP981" i="3" s="1"/>
  <c r="W980" i="3"/>
  <c r="AQ980" i="3" s="1"/>
  <c r="DO980" i="3"/>
  <c r="DP980" i="3"/>
  <c r="CR980" i="3"/>
  <c r="CQ980" i="3"/>
  <c r="AL981" i="3"/>
  <c r="AS981" i="3" l="1"/>
  <c r="AR981" i="3"/>
  <c r="M980" i="3"/>
  <c r="F981" i="3" s="1"/>
  <c r="L980" i="3"/>
  <c r="AN980" i="3"/>
  <c r="AT980" i="3"/>
  <c r="AK981" i="3"/>
  <c r="DR981" i="3" s="1"/>
  <c r="AO981" i="3"/>
  <c r="AM981" i="3" s="1"/>
  <c r="BY981" i="3"/>
  <c r="CU981" i="3"/>
  <c r="DS981" i="3"/>
  <c r="AV981" i="3"/>
  <c r="H980" i="3" l="1"/>
  <c r="J981" i="3"/>
  <c r="P981" i="3" s="1"/>
  <c r="K980" i="3"/>
  <c r="N980" i="3" s="1"/>
  <c r="I981" i="3"/>
  <c r="G981" i="3" s="1"/>
  <c r="E981" i="3"/>
  <c r="R981" i="3" s="1"/>
  <c r="BX981" i="3"/>
  <c r="BZ981" i="3" s="1"/>
  <c r="CB981" i="3" s="1"/>
  <c r="AU981" i="3"/>
  <c r="CT981" i="3"/>
  <c r="CW981" i="3" s="1"/>
  <c r="DT981" i="3"/>
  <c r="DQ981" i="3" s="1"/>
  <c r="DU981" i="3"/>
  <c r="DK981" i="3"/>
  <c r="CM981" i="3"/>
  <c r="BQ981" i="3"/>
  <c r="S981" i="3"/>
  <c r="CL981" i="3" l="1"/>
  <c r="O981" i="3"/>
  <c r="DJ981" i="3"/>
  <c r="DL981" i="3" s="1"/>
  <c r="BP981" i="3"/>
  <c r="BR981" i="3" s="1"/>
  <c r="BT981" i="3" s="1"/>
  <c r="CV981" i="3"/>
  <c r="CX981" i="3" s="1"/>
  <c r="CY981" i="3" s="1"/>
  <c r="CA981" i="3"/>
  <c r="CC981" i="3" s="1"/>
  <c r="DV981" i="3"/>
  <c r="DW981" i="3" s="1"/>
  <c r="T981" i="3"/>
  <c r="Q981" i="3" s="1"/>
  <c r="CO981" i="3"/>
  <c r="CN981" i="3"/>
  <c r="U981" i="3"/>
  <c r="BS981" i="3" l="1"/>
  <c r="CZ981" i="3"/>
  <c r="DM981" i="3"/>
  <c r="DX981" i="3"/>
  <c r="CD981" i="3"/>
  <c r="V981" i="3"/>
  <c r="DI981" i="3"/>
  <c r="DN981" i="3" s="1"/>
  <c r="BV981" i="3"/>
  <c r="BU981" i="3"/>
  <c r="CK981" i="3"/>
  <c r="CP981" i="3" s="1"/>
  <c r="X981" i="3" l="1"/>
  <c r="AP982" i="3" s="1"/>
  <c r="W981" i="3"/>
  <c r="DP981" i="3"/>
  <c r="DO981" i="3"/>
  <c r="CR981" i="3"/>
  <c r="CQ981" i="3"/>
  <c r="AL982" i="3"/>
  <c r="M981" i="3" l="1"/>
  <c r="AS982" i="3"/>
  <c r="AQ981" i="3"/>
  <c r="AR982" i="3"/>
  <c r="L981" i="3"/>
  <c r="H981" i="3" s="1"/>
  <c r="AO982" i="3"/>
  <c r="AM982" i="3" s="1"/>
  <c r="AT981" i="3"/>
  <c r="AN981" i="3"/>
  <c r="AK982" i="3"/>
  <c r="CT982" i="3" s="1"/>
  <c r="J982" i="3"/>
  <c r="F982" i="3"/>
  <c r="AV982" i="3"/>
  <c r="DS982" i="3"/>
  <c r="CU982" i="3"/>
  <c r="BY982" i="3"/>
  <c r="AU982" i="3" l="1"/>
  <c r="E982" i="3"/>
  <c r="CL982" i="3" s="1"/>
  <c r="K981" i="3"/>
  <c r="N981" i="3" s="1"/>
  <c r="I982" i="3"/>
  <c r="O982" i="3" s="1"/>
  <c r="BX982" i="3"/>
  <c r="DR982" i="3"/>
  <c r="DU982" i="3" s="1"/>
  <c r="CA982" i="3"/>
  <c r="BZ982" i="3"/>
  <c r="CB982" i="3" s="1"/>
  <c r="CV982" i="3"/>
  <c r="CX982" i="3" s="1"/>
  <c r="CW982" i="3"/>
  <c r="BQ982" i="3"/>
  <c r="DK982" i="3"/>
  <c r="CM982" i="3"/>
  <c r="S982" i="3"/>
  <c r="DJ982" i="3"/>
  <c r="BP982" i="3"/>
  <c r="R982" i="3"/>
  <c r="P982" i="3"/>
  <c r="DT982" i="3" l="1"/>
  <c r="DQ982" i="3" s="1"/>
  <c r="DV982" i="3" s="1"/>
  <c r="G982" i="3"/>
  <c r="T982" i="3"/>
  <c r="Q982" i="3" s="1"/>
  <c r="U982" i="3"/>
  <c r="BR982" i="3"/>
  <c r="BT982" i="3" s="1"/>
  <c r="BS982" i="3"/>
  <c r="DL982" i="3"/>
  <c r="DM982" i="3"/>
  <c r="CN982" i="3"/>
  <c r="CO982" i="3"/>
  <c r="CZ982" i="3"/>
  <c r="CY982" i="3"/>
  <c r="CD982" i="3"/>
  <c r="CC982" i="3"/>
  <c r="DX982" i="3" l="1"/>
  <c r="DW982" i="3"/>
  <c r="V982" i="3"/>
  <c r="DI982" i="3"/>
  <c r="DN982" i="3" s="1"/>
  <c r="BV982" i="3"/>
  <c r="BU982" i="3"/>
  <c r="CK982" i="3"/>
  <c r="CP982" i="3" s="1"/>
  <c r="X982" i="3" l="1"/>
  <c r="AP983" i="3" s="1"/>
  <c r="W982" i="3"/>
  <c r="DP982" i="3"/>
  <c r="DO982" i="3"/>
  <c r="CR982" i="3"/>
  <c r="CQ982" i="3"/>
  <c r="AS983" i="3" l="1"/>
  <c r="AQ982" i="3"/>
  <c r="AT982" i="3" s="1"/>
  <c r="AL983" i="3"/>
  <c r="BY983" i="3" s="1"/>
  <c r="AR983" i="3"/>
  <c r="M982" i="3"/>
  <c r="J983" i="3" s="1"/>
  <c r="L982" i="3"/>
  <c r="I983" i="3" s="1"/>
  <c r="AN982" i="3"/>
  <c r="AK983" i="3"/>
  <c r="DR983" i="3" s="1"/>
  <c r="AO983" i="3"/>
  <c r="AU983" i="3" s="1"/>
  <c r="AV983" i="3"/>
  <c r="DS983" i="3" l="1"/>
  <c r="DT983" i="3" s="1"/>
  <c r="DQ983" i="3" s="1"/>
  <c r="E983" i="3"/>
  <c r="R983" i="3" s="1"/>
  <c r="H982" i="3"/>
  <c r="F983" i="3"/>
  <c r="BQ983" i="3" s="1"/>
  <c r="CU983" i="3"/>
  <c r="K982" i="3"/>
  <c r="N982" i="3" s="1"/>
  <c r="BX983" i="3"/>
  <c r="BZ983" i="3" s="1"/>
  <c r="CB983" i="3" s="1"/>
  <c r="CT983" i="3"/>
  <c r="CV983" i="3" s="1"/>
  <c r="CX983" i="3" s="1"/>
  <c r="AM983" i="3"/>
  <c r="O983" i="3"/>
  <c r="G983" i="3"/>
  <c r="P983" i="3"/>
  <c r="DJ983" i="3" l="1"/>
  <c r="CL983" i="3"/>
  <c r="BP983" i="3"/>
  <c r="BS983" i="3" s="1"/>
  <c r="DU983" i="3"/>
  <c r="S983" i="3"/>
  <c r="U983" i="3" s="1"/>
  <c r="DK983" i="3"/>
  <c r="DM983" i="3" s="1"/>
  <c r="CM983" i="3"/>
  <c r="CN983" i="3" s="1"/>
  <c r="CA983" i="3"/>
  <c r="CC983" i="3" s="1"/>
  <c r="CW983" i="3"/>
  <c r="CY983" i="3" s="1"/>
  <c r="DV983" i="3"/>
  <c r="BR983" i="3" l="1"/>
  <c r="BT983" i="3" s="1"/>
  <c r="T983" i="3"/>
  <c r="Q983" i="3" s="1"/>
  <c r="V983" i="3" s="1"/>
  <c r="CD983" i="3"/>
  <c r="CO983" i="3"/>
  <c r="DL983" i="3"/>
  <c r="DI983" i="3" s="1"/>
  <c r="DN983" i="3" s="1"/>
  <c r="CZ983" i="3"/>
  <c r="DX983" i="3"/>
  <c r="DW983" i="3"/>
  <c r="BU983" i="3"/>
  <c r="BV983" i="3"/>
  <c r="CK983" i="3"/>
  <c r="CP983" i="3" s="1"/>
  <c r="W983" i="3" l="1"/>
  <c r="AR984" i="3" s="1"/>
  <c r="X983" i="3"/>
  <c r="AL984" i="3" s="1"/>
  <c r="DP983" i="3"/>
  <c r="DO983" i="3"/>
  <c r="CQ983" i="3"/>
  <c r="CR983" i="3"/>
  <c r="M983" i="3" l="1"/>
  <c r="J984" i="3" s="1"/>
  <c r="AS984" i="3"/>
  <c r="AQ983" i="3"/>
  <c r="AT983" i="3" s="1"/>
  <c r="L983" i="3"/>
  <c r="I984" i="3" s="1"/>
  <c r="AK984" i="3"/>
  <c r="DR984" i="3" s="1"/>
  <c r="AO984" i="3"/>
  <c r="AU984" i="3" s="1"/>
  <c r="AN983" i="3"/>
  <c r="AP984" i="3"/>
  <c r="AV984" i="3" s="1"/>
  <c r="F984" i="3"/>
  <c r="CU984" i="3"/>
  <c r="BY984" i="3"/>
  <c r="DS984" i="3"/>
  <c r="K983" i="3" l="1"/>
  <c r="N983" i="3" s="1"/>
  <c r="E984" i="3"/>
  <c r="H983" i="3"/>
  <c r="CT984" i="3"/>
  <c r="CV984" i="3" s="1"/>
  <c r="CX984" i="3" s="1"/>
  <c r="BX984" i="3"/>
  <c r="CA984" i="3" s="1"/>
  <c r="AM984" i="3"/>
  <c r="O984" i="3"/>
  <c r="G984" i="3"/>
  <c r="BQ984" i="3"/>
  <c r="CM984" i="3"/>
  <c r="DK984" i="3"/>
  <c r="S984" i="3"/>
  <c r="CL984" i="3"/>
  <c r="DJ984" i="3"/>
  <c r="BP984" i="3"/>
  <c r="R984" i="3"/>
  <c r="DU984" i="3"/>
  <c r="DT984" i="3"/>
  <c r="DQ984" i="3" s="1"/>
  <c r="P984" i="3"/>
  <c r="CW984" i="3" l="1"/>
  <c r="BZ984" i="3"/>
  <c r="DV984" i="3"/>
  <c r="U984" i="3"/>
  <c r="T984" i="3"/>
  <c r="Q984" i="3" s="1"/>
  <c r="BR984" i="3"/>
  <c r="BT984" i="3" s="1"/>
  <c r="BS984" i="3"/>
  <c r="CZ984" i="3"/>
  <c r="CY984" i="3"/>
  <c r="DM984" i="3"/>
  <c r="DL984" i="3"/>
  <c r="CO984" i="3"/>
  <c r="CN984" i="3"/>
  <c r="CB984" i="3" l="1"/>
  <c r="CD984" i="3" s="1"/>
  <c r="CC984" i="3"/>
  <c r="DW984" i="3"/>
  <c r="DX984" i="3"/>
  <c r="V984" i="3"/>
  <c r="DI984" i="3"/>
  <c r="DN984" i="3" s="1"/>
  <c r="CK984" i="3"/>
  <c r="CP984" i="3" s="1"/>
  <c r="BV984" i="3"/>
  <c r="BU984" i="3"/>
  <c r="X984" i="3" l="1"/>
  <c r="AL985" i="3" s="1"/>
  <c r="W984" i="3"/>
  <c r="AQ984" i="3" s="1"/>
  <c r="DP984" i="3"/>
  <c r="DO984" i="3"/>
  <c r="CQ984" i="3"/>
  <c r="CR984" i="3"/>
  <c r="M984" i="3" l="1"/>
  <c r="AS985" i="3"/>
  <c r="AR985" i="3"/>
  <c r="L984" i="3"/>
  <c r="E985" i="3" s="1"/>
  <c r="AP985" i="3"/>
  <c r="AV985" i="3" s="1"/>
  <c r="AN984" i="3"/>
  <c r="AO985" i="3"/>
  <c r="AK985" i="3"/>
  <c r="DR985" i="3" s="1"/>
  <c r="AT984" i="3"/>
  <c r="J985" i="3"/>
  <c r="F985" i="3"/>
  <c r="BY985" i="3"/>
  <c r="CU985" i="3"/>
  <c r="DS985" i="3"/>
  <c r="AM985" i="3" l="1"/>
  <c r="H984" i="3"/>
  <c r="K984" i="3"/>
  <c r="N984" i="3" s="1"/>
  <c r="I985" i="3"/>
  <c r="O985" i="3" s="1"/>
  <c r="AU985" i="3"/>
  <c r="BX985" i="3"/>
  <c r="BZ985" i="3" s="1"/>
  <c r="CB985" i="3" s="1"/>
  <c r="CT985" i="3"/>
  <c r="CV985" i="3" s="1"/>
  <c r="CX985" i="3" s="1"/>
  <c r="P985" i="3"/>
  <c r="CL985" i="3"/>
  <c r="BP985" i="3"/>
  <c r="DJ985" i="3"/>
  <c r="R985" i="3"/>
  <c r="CM985" i="3"/>
  <c r="BQ985" i="3"/>
  <c r="DK985" i="3"/>
  <c r="S985" i="3"/>
  <c r="DT985" i="3"/>
  <c r="DQ985" i="3" s="1"/>
  <c r="DU985" i="3"/>
  <c r="CA985" i="3" l="1"/>
  <c r="G985" i="3"/>
  <c r="BR985" i="3"/>
  <c r="BT985" i="3" s="1"/>
  <c r="CW985" i="3"/>
  <c r="CY985" i="3" s="1"/>
  <c r="DL985" i="3"/>
  <c r="DI985" i="3" s="1"/>
  <c r="DN985" i="3" s="1"/>
  <c r="DV985" i="3"/>
  <c r="DW985" i="3" s="1"/>
  <c r="CO985" i="3"/>
  <c r="T985" i="3"/>
  <c r="Q985" i="3" s="1"/>
  <c r="U985" i="3"/>
  <c r="CD985" i="3"/>
  <c r="CC985" i="3"/>
  <c r="DM985" i="3"/>
  <c r="BS985" i="3"/>
  <c r="CN985" i="3"/>
  <c r="BU985" i="3" l="1"/>
  <c r="CZ985" i="3"/>
  <c r="DX985" i="3"/>
  <c r="V985" i="3"/>
  <c r="DP985" i="3"/>
  <c r="BV985" i="3"/>
  <c r="DO985" i="3"/>
  <c r="CK985" i="3"/>
  <c r="CP985" i="3" s="1"/>
  <c r="X985" i="3" l="1"/>
  <c r="AS986" i="3" s="1"/>
  <c r="W985" i="3"/>
  <c r="CQ985" i="3"/>
  <c r="L985" i="3" s="1"/>
  <c r="I986" i="3" s="1"/>
  <c r="CR985" i="3"/>
  <c r="M985" i="3" s="1"/>
  <c r="AQ985" i="3" l="1"/>
  <c r="AT985" i="3" s="1"/>
  <c r="AR986" i="3"/>
  <c r="K985" i="3"/>
  <c r="AK986" i="3"/>
  <c r="BX986" i="3" s="1"/>
  <c r="AN985" i="3"/>
  <c r="AP986" i="3"/>
  <c r="AV986" i="3" s="1"/>
  <c r="AL986" i="3"/>
  <c r="BY986" i="3" s="1"/>
  <c r="AO986" i="3"/>
  <c r="J986" i="3"/>
  <c r="F986" i="3"/>
  <c r="E986" i="3"/>
  <c r="N985" i="3"/>
  <c r="H985" i="3"/>
  <c r="CT986" i="3" l="1"/>
  <c r="DR986" i="3"/>
  <c r="AM986" i="3"/>
  <c r="DS986" i="3"/>
  <c r="AU986" i="3"/>
  <c r="CU986" i="3"/>
  <c r="CW986" i="3" s="1"/>
  <c r="DT986" i="3"/>
  <c r="DQ986" i="3" s="1"/>
  <c r="DV986" i="3" s="1"/>
  <c r="CV986" i="3"/>
  <c r="CM986" i="3"/>
  <c r="BQ986" i="3"/>
  <c r="DK986" i="3"/>
  <c r="S986" i="3"/>
  <c r="O986" i="3"/>
  <c r="G986" i="3"/>
  <c r="CL986" i="3"/>
  <c r="DJ986" i="3"/>
  <c r="BP986" i="3"/>
  <c r="R986" i="3"/>
  <c r="CA986" i="3"/>
  <c r="BZ986" i="3"/>
  <c r="CB986" i="3" s="1"/>
  <c r="P986" i="3"/>
  <c r="DU986" i="3" l="1"/>
  <c r="DW986" i="3" s="1"/>
  <c r="CX986" i="3"/>
  <c r="CY986" i="3" s="1"/>
  <c r="DX986" i="3"/>
  <c r="DM986" i="3"/>
  <c r="DL986" i="3"/>
  <c r="CN986" i="3"/>
  <c r="CO986" i="3"/>
  <c r="BR986" i="3"/>
  <c r="BT986" i="3" s="1"/>
  <c r="BS986" i="3"/>
  <c r="CC986" i="3"/>
  <c r="CD986" i="3"/>
  <c r="U986" i="3"/>
  <c r="T986" i="3"/>
  <c r="Q986" i="3" s="1"/>
  <c r="V986" i="3" l="1"/>
  <c r="DI986" i="3"/>
  <c r="DN986" i="3" s="1"/>
  <c r="CZ986" i="3"/>
  <c r="BV986" i="3"/>
  <c r="BU986" i="3"/>
  <c r="CK986" i="3"/>
  <c r="CP986" i="3" s="1"/>
  <c r="X986" i="3" l="1"/>
  <c r="AP987" i="3" s="1"/>
  <c r="W986" i="3"/>
  <c r="AR987" i="3" s="1"/>
  <c r="DO986" i="3"/>
  <c r="DP986" i="3"/>
  <c r="CQ986" i="3"/>
  <c r="CR986" i="3"/>
  <c r="M986" i="3" l="1"/>
  <c r="AS987" i="3"/>
  <c r="AQ986" i="3"/>
  <c r="L986" i="3"/>
  <c r="H986" i="3" s="1"/>
  <c r="AN986" i="3"/>
  <c r="AT986" i="3"/>
  <c r="AO987" i="3"/>
  <c r="AU987" i="3" s="1"/>
  <c r="AK987" i="3"/>
  <c r="CT987" i="3" s="1"/>
  <c r="AL987" i="3"/>
  <c r="DS987" i="3" s="1"/>
  <c r="J987" i="3"/>
  <c r="F987" i="3"/>
  <c r="AV987" i="3"/>
  <c r="E987" i="3"/>
  <c r="K986" i="3" l="1"/>
  <c r="N986" i="3" s="1"/>
  <c r="I987" i="3"/>
  <c r="DR987" i="3"/>
  <c r="DU987" i="3" s="1"/>
  <c r="BX987" i="3"/>
  <c r="AM987" i="3"/>
  <c r="CU987" i="3"/>
  <c r="CV987" i="3" s="1"/>
  <c r="CX987" i="3" s="1"/>
  <c r="BY987" i="3"/>
  <c r="O987" i="3"/>
  <c r="DJ987" i="3"/>
  <c r="CL987" i="3"/>
  <c r="BP987" i="3"/>
  <c r="R987" i="3"/>
  <c r="DK987" i="3"/>
  <c r="CM987" i="3"/>
  <c r="BQ987" i="3"/>
  <c r="S987" i="3"/>
  <c r="P987" i="3"/>
  <c r="G987" i="3" l="1"/>
  <c r="DT987" i="3"/>
  <c r="DQ987" i="3" s="1"/>
  <c r="DV987" i="3" s="1"/>
  <c r="CA987" i="3"/>
  <c r="CW987" i="3"/>
  <c r="CY987" i="3" s="1"/>
  <c r="BZ987" i="3"/>
  <c r="DL987" i="3"/>
  <c r="DM987" i="3"/>
  <c r="BR987" i="3"/>
  <c r="BT987" i="3" s="1"/>
  <c r="BS987" i="3"/>
  <c r="CN987" i="3"/>
  <c r="CO987" i="3"/>
  <c r="T987" i="3"/>
  <c r="Q987" i="3" s="1"/>
  <c r="U987" i="3"/>
  <c r="CB987" i="3" l="1"/>
  <c r="CC987" i="3" s="1"/>
  <c r="CZ987" i="3"/>
  <c r="CD987" i="3"/>
  <c r="DW987" i="3"/>
  <c r="DX987" i="3"/>
  <c r="V987" i="3"/>
  <c r="DI987" i="3"/>
  <c r="DN987" i="3" s="1"/>
  <c r="BV987" i="3"/>
  <c r="BU987" i="3"/>
  <c r="CK987" i="3"/>
  <c r="CP987" i="3" s="1"/>
  <c r="W987" i="3" l="1"/>
  <c r="AR988" i="3" s="1"/>
  <c r="X987" i="3"/>
  <c r="AP988" i="3" s="1"/>
  <c r="AV988" i="3" s="1"/>
  <c r="DO987" i="3"/>
  <c r="DP987" i="3"/>
  <c r="CQ987" i="3"/>
  <c r="CR987" i="3"/>
  <c r="M987" i="3" s="1"/>
  <c r="AS988" i="3" l="1"/>
  <c r="AO988" i="3"/>
  <c r="AQ987" i="3"/>
  <c r="AK988" i="3"/>
  <c r="CT988" i="3" s="1"/>
  <c r="L987" i="3"/>
  <c r="H987" i="3" s="1"/>
  <c r="AN987" i="3"/>
  <c r="AT987" i="3"/>
  <c r="AL988" i="3"/>
  <c r="DS988" i="3" s="1"/>
  <c r="J988" i="3"/>
  <c r="P988" i="3" s="1"/>
  <c r="F988" i="3"/>
  <c r="AU988" i="3"/>
  <c r="AM988" i="3"/>
  <c r="DR988" i="3" l="1"/>
  <c r="BX988" i="3"/>
  <c r="E988" i="3"/>
  <c r="R988" i="3" s="1"/>
  <c r="K987" i="3"/>
  <c r="N987" i="3" s="1"/>
  <c r="I988" i="3"/>
  <c r="O988" i="3" s="1"/>
  <c r="CU988" i="3"/>
  <c r="CW988" i="3" s="1"/>
  <c r="BY988" i="3"/>
  <c r="BZ988" i="3" s="1"/>
  <c r="CB988" i="3" s="1"/>
  <c r="DT988" i="3"/>
  <c r="DQ988" i="3" s="1"/>
  <c r="DU988" i="3"/>
  <c r="DK988" i="3"/>
  <c r="CM988" i="3"/>
  <c r="BQ988" i="3"/>
  <c r="S988" i="3"/>
  <c r="CL988" i="3"/>
  <c r="BP988" i="3"/>
  <c r="DJ988" i="3"/>
  <c r="CV988" i="3" l="1"/>
  <c r="CX988" i="3" s="1"/>
  <c r="G988" i="3"/>
  <c r="CA988" i="3"/>
  <c r="CC988" i="3" s="1"/>
  <c r="DV988" i="3"/>
  <c r="CZ988" i="3"/>
  <c r="CY988" i="3"/>
  <c r="DM988" i="3"/>
  <c r="DL988" i="3"/>
  <c r="U988" i="3"/>
  <c r="T988" i="3"/>
  <c r="Q988" i="3" s="1"/>
  <c r="BR988" i="3"/>
  <c r="BT988" i="3" s="1"/>
  <c r="BS988" i="3"/>
  <c r="CO988" i="3"/>
  <c r="CN988" i="3"/>
  <c r="CD988" i="3" l="1"/>
  <c r="DW988" i="3"/>
  <c r="DX988" i="3"/>
  <c r="V988" i="3"/>
  <c r="DI988" i="3"/>
  <c r="DN988" i="3" s="1"/>
  <c r="CK988" i="3"/>
  <c r="CP988" i="3" s="1"/>
  <c r="BV988" i="3"/>
  <c r="BU988" i="3"/>
  <c r="W988" i="3" l="1"/>
  <c r="AR989" i="3" s="1"/>
  <c r="X988" i="3"/>
  <c r="AS989" i="3" s="1"/>
  <c r="DO988" i="3"/>
  <c r="DP988" i="3"/>
  <c r="CQ988" i="3"/>
  <c r="CR988" i="3"/>
  <c r="AO989" i="3"/>
  <c r="L988" i="3" l="1"/>
  <c r="I989" i="3" s="1"/>
  <c r="AK989" i="3"/>
  <c r="AQ988" i="3"/>
  <c r="AT988" i="3" s="1"/>
  <c r="M988" i="3"/>
  <c r="K988" i="3" s="1"/>
  <c r="N988" i="3" s="1"/>
  <c r="AL989" i="3"/>
  <c r="CU989" i="3" s="1"/>
  <c r="AP989" i="3"/>
  <c r="AV989" i="3" s="1"/>
  <c r="AN988" i="3"/>
  <c r="J989" i="3"/>
  <c r="AU989" i="3"/>
  <c r="DR989" i="3"/>
  <c r="CT989" i="3"/>
  <c r="BX989" i="3"/>
  <c r="H988" i="3"/>
  <c r="E989" i="3"/>
  <c r="F989" i="3" l="1"/>
  <c r="DS989" i="3"/>
  <c r="BY989" i="3"/>
  <c r="AM989" i="3"/>
  <c r="DU989" i="3"/>
  <c r="DT989" i="3"/>
  <c r="DQ989" i="3" s="1"/>
  <c r="BZ989" i="3"/>
  <c r="CB989" i="3" s="1"/>
  <c r="CA989" i="3"/>
  <c r="BQ989" i="3"/>
  <c r="DK989" i="3"/>
  <c r="CM989" i="3"/>
  <c r="S989" i="3"/>
  <c r="DJ989" i="3"/>
  <c r="CL989" i="3"/>
  <c r="BP989" i="3"/>
  <c r="R989" i="3"/>
  <c r="O989" i="3"/>
  <c r="G989" i="3"/>
  <c r="CW989" i="3"/>
  <c r="CV989" i="3"/>
  <c r="CX989" i="3" s="1"/>
  <c r="P989" i="3"/>
  <c r="DV989" i="3" l="1"/>
  <c r="T989" i="3"/>
  <c r="Q989" i="3" s="1"/>
  <c r="U989" i="3"/>
  <c r="BS989" i="3"/>
  <c r="BR989" i="3"/>
  <c r="BT989" i="3" s="1"/>
  <c r="CC989" i="3"/>
  <c r="CD989" i="3"/>
  <c r="CY989" i="3"/>
  <c r="CZ989" i="3"/>
  <c r="CO989" i="3"/>
  <c r="CN989" i="3"/>
  <c r="DM989" i="3"/>
  <c r="DL989" i="3"/>
  <c r="DW989" i="3" l="1"/>
  <c r="DX989" i="3"/>
  <c r="V989" i="3"/>
  <c r="DI989" i="3"/>
  <c r="DN989" i="3" s="1"/>
  <c r="BU989" i="3"/>
  <c r="BV989" i="3"/>
  <c r="CK989" i="3"/>
  <c r="CP989" i="3" s="1"/>
  <c r="W989" i="3" l="1"/>
  <c r="X989" i="3"/>
  <c r="AP990" i="3" s="1"/>
  <c r="DP989" i="3"/>
  <c r="DO989" i="3"/>
  <c r="AK990" i="3"/>
  <c r="AO990" i="3"/>
  <c r="CQ989" i="3"/>
  <c r="CR989" i="3"/>
  <c r="M989" i="3" s="1"/>
  <c r="AS990" i="3" l="1"/>
  <c r="AQ989" i="3"/>
  <c r="AR990" i="3"/>
  <c r="L989" i="3"/>
  <c r="E990" i="3" s="1"/>
  <c r="AN989" i="3"/>
  <c r="AT989" i="3"/>
  <c r="AL990" i="3"/>
  <c r="BY990" i="3" s="1"/>
  <c r="F990" i="3"/>
  <c r="J990" i="3"/>
  <c r="AU990" i="3"/>
  <c r="AM990" i="3"/>
  <c r="DR990" i="3"/>
  <c r="CT990" i="3"/>
  <c r="BX990" i="3"/>
  <c r="AV990" i="3"/>
  <c r="K989" i="3" l="1"/>
  <c r="N989" i="3" s="1"/>
  <c r="I990" i="3"/>
  <c r="O990" i="3" s="1"/>
  <c r="H989" i="3"/>
  <c r="DS990" i="3"/>
  <c r="DU990" i="3" s="1"/>
  <c r="CU990" i="3"/>
  <c r="CW990" i="3" s="1"/>
  <c r="BZ990" i="3"/>
  <c r="CB990" i="3" s="1"/>
  <c r="CA990" i="3"/>
  <c r="DT990" i="3"/>
  <c r="DQ990" i="3" s="1"/>
  <c r="P990" i="3"/>
  <c r="BP990" i="3"/>
  <c r="DJ990" i="3"/>
  <c r="CL990" i="3"/>
  <c r="R990" i="3"/>
  <c r="DK990" i="3"/>
  <c r="BQ990" i="3"/>
  <c r="CM990" i="3"/>
  <c r="S990" i="3"/>
  <c r="G990" i="3" l="1"/>
  <c r="CV990" i="3"/>
  <c r="CX990" i="3" s="1"/>
  <c r="CY990" i="3" s="1"/>
  <c r="DV990" i="3"/>
  <c r="T990" i="3"/>
  <c r="Q990" i="3" s="1"/>
  <c r="U990" i="3"/>
  <c r="CO990" i="3"/>
  <c r="CN990" i="3"/>
  <c r="DL990" i="3"/>
  <c r="DM990" i="3"/>
  <c r="BS990" i="3"/>
  <c r="BR990" i="3"/>
  <c r="BT990" i="3" s="1"/>
  <c r="CC990" i="3"/>
  <c r="CD990" i="3"/>
  <c r="CZ990" i="3" l="1"/>
  <c r="DX990" i="3"/>
  <c r="DW990" i="3"/>
  <c r="V990" i="3"/>
  <c r="DI990" i="3"/>
  <c r="DN990" i="3" s="1"/>
  <c r="CK990" i="3"/>
  <c r="CP990" i="3" s="1"/>
  <c r="BU990" i="3"/>
  <c r="BV990" i="3"/>
  <c r="X990" i="3" l="1"/>
  <c r="AP991" i="3" s="1"/>
  <c r="W990" i="3"/>
  <c r="DP990" i="3"/>
  <c r="DO990" i="3"/>
  <c r="CQ990" i="3"/>
  <c r="CR990" i="3"/>
  <c r="L990" i="3" l="1"/>
  <c r="I991" i="3" s="1"/>
  <c r="M990" i="3"/>
  <c r="AS991" i="3"/>
  <c r="AQ990" i="3"/>
  <c r="AT990" i="3" s="1"/>
  <c r="AL991" i="3"/>
  <c r="BY991" i="3" s="1"/>
  <c r="AR991" i="3"/>
  <c r="K990" i="3"/>
  <c r="N990" i="3" s="1"/>
  <c r="AN990" i="3"/>
  <c r="AK991" i="3"/>
  <c r="CT991" i="3" s="1"/>
  <c r="AO991" i="3"/>
  <c r="AM991" i="3" s="1"/>
  <c r="J991" i="3"/>
  <c r="F991" i="3"/>
  <c r="H990" i="3"/>
  <c r="E991" i="3"/>
  <c r="AV991" i="3"/>
  <c r="DS991" i="3" l="1"/>
  <c r="CU991" i="3"/>
  <c r="CV991" i="3" s="1"/>
  <c r="CX991" i="3" s="1"/>
  <c r="DR991" i="3"/>
  <c r="DT991" i="3" s="1"/>
  <c r="DQ991" i="3" s="1"/>
  <c r="BX991" i="3"/>
  <c r="AU991" i="3"/>
  <c r="BZ991" i="3"/>
  <c r="CB991" i="3" s="1"/>
  <c r="CA991" i="3"/>
  <c r="DU991" i="3"/>
  <c r="BQ991" i="3"/>
  <c r="CM991" i="3"/>
  <c r="DK991" i="3"/>
  <c r="S991" i="3"/>
  <c r="DJ991" i="3"/>
  <c r="BP991" i="3"/>
  <c r="CL991" i="3"/>
  <c r="R991" i="3"/>
  <c r="O991" i="3"/>
  <c r="G991" i="3"/>
  <c r="P991" i="3"/>
  <c r="CW991" i="3" l="1"/>
  <c r="BS991" i="3"/>
  <c r="CN991" i="3"/>
  <c r="DV991" i="3"/>
  <c r="DM991" i="3"/>
  <c r="CK991" i="3"/>
  <c r="CP991" i="3" s="1"/>
  <c r="CZ991" i="3"/>
  <c r="CY991" i="3"/>
  <c r="T991" i="3"/>
  <c r="Q991" i="3" s="1"/>
  <c r="U991" i="3"/>
  <c r="CO991" i="3"/>
  <c r="BR991" i="3"/>
  <c r="BT991" i="3" s="1"/>
  <c r="DL991" i="3"/>
  <c r="CC991" i="3"/>
  <c r="CD991" i="3"/>
  <c r="DX991" i="3" l="1"/>
  <c r="DW991" i="3"/>
  <c r="V991" i="3"/>
  <c r="DI991" i="3"/>
  <c r="DN991" i="3" s="1"/>
  <c r="CQ991" i="3"/>
  <c r="CR991" i="3"/>
  <c r="BV991" i="3"/>
  <c r="BU991" i="3"/>
  <c r="W991" i="3" l="1"/>
  <c r="X991" i="3"/>
  <c r="AL992" i="3" s="1"/>
  <c r="DO991" i="3"/>
  <c r="L991" i="3" s="1"/>
  <c r="I992" i="3" s="1"/>
  <c r="DP991" i="3"/>
  <c r="M991" i="3" s="1"/>
  <c r="AS992" i="3" l="1"/>
  <c r="AQ991" i="3"/>
  <c r="AR992" i="3"/>
  <c r="K991" i="3"/>
  <c r="N991" i="3" s="1"/>
  <c r="AO992" i="3"/>
  <c r="AU992" i="3" s="1"/>
  <c r="AK992" i="3"/>
  <c r="BX992" i="3" s="1"/>
  <c r="AT991" i="3"/>
  <c r="AN991" i="3"/>
  <c r="AP992" i="3"/>
  <c r="O992" i="3"/>
  <c r="E992" i="3"/>
  <c r="CL992" i="3" s="1"/>
  <c r="BY992" i="3"/>
  <c r="CU992" i="3"/>
  <c r="DS992" i="3"/>
  <c r="F992" i="3"/>
  <c r="J992" i="3"/>
  <c r="H991" i="3"/>
  <c r="CT992" i="3" l="1"/>
  <c r="DR992" i="3"/>
  <c r="DT992" i="3" s="1"/>
  <c r="DQ992" i="3" s="1"/>
  <c r="AM992" i="3"/>
  <c r="R992" i="3"/>
  <c r="AV992" i="3"/>
  <c r="BP992" i="3"/>
  <c r="DJ992" i="3"/>
  <c r="CW992" i="3"/>
  <c r="CV992" i="3"/>
  <c r="CX992" i="3" s="1"/>
  <c r="DU992" i="3"/>
  <c r="P992" i="3"/>
  <c r="BZ992" i="3"/>
  <c r="CB992" i="3" s="1"/>
  <c r="CA992" i="3"/>
  <c r="G992" i="3"/>
  <c r="CM992" i="3"/>
  <c r="CO992" i="3" s="1"/>
  <c r="BQ992" i="3"/>
  <c r="DK992" i="3"/>
  <c r="S992" i="3"/>
  <c r="DL992" i="3" l="1"/>
  <c r="BR992" i="3"/>
  <c r="BT992" i="3" s="1"/>
  <c r="T992" i="3"/>
  <c r="Q992" i="3" s="1"/>
  <c r="V992" i="3" s="1"/>
  <c r="DV992" i="3"/>
  <c r="DI992" i="3"/>
  <c r="DN992" i="3" s="1"/>
  <c r="DM992" i="3"/>
  <c r="CN992" i="3"/>
  <c r="CK992" i="3" s="1"/>
  <c r="CP992" i="3" s="1"/>
  <c r="BS992" i="3"/>
  <c r="U992" i="3"/>
  <c r="CY992" i="3"/>
  <c r="CZ992" i="3"/>
  <c r="CC992" i="3"/>
  <c r="CD992" i="3"/>
  <c r="BU992" i="3" l="1"/>
  <c r="DW992" i="3"/>
  <c r="DX992" i="3"/>
  <c r="X992" i="3"/>
  <c r="DO992" i="3"/>
  <c r="DP992" i="3"/>
  <c r="BV992" i="3"/>
  <c r="CQ992" i="3"/>
  <c r="L992" i="3" s="1"/>
  <c r="I993" i="3" s="1"/>
  <c r="CR992" i="3"/>
  <c r="W992" i="3"/>
  <c r="AS993" i="3" l="1"/>
  <c r="AR993" i="3"/>
  <c r="M992" i="3"/>
  <c r="K992" i="3" s="1"/>
  <c r="N992" i="3" s="1"/>
  <c r="AO993" i="3"/>
  <c r="AK993" i="3"/>
  <c r="F993" i="3"/>
  <c r="E993" i="3"/>
  <c r="J993" i="3" l="1"/>
  <c r="AQ992" i="3"/>
  <c r="AT992" i="3" s="1"/>
  <c r="AL993" i="3"/>
  <c r="BY993" i="3" s="1"/>
  <c r="AP993" i="3"/>
  <c r="AV993" i="3" s="1"/>
  <c r="H992" i="3"/>
  <c r="AN992" i="3"/>
  <c r="CU993" i="3"/>
  <c r="DS993" i="3"/>
  <c r="CM993" i="3"/>
  <c r="BQ993" i="3"/>
  <c r="DK993" i="3"/>
  <c r="BX993" i="3"/>
  <c r="CT993" i="3"/>
  <c r="DR993" i="3"/>
  <c r="AU993" i="3"/>
  <c r="P993" i="3"/>
  <c r="DJ993" i="3"/>
  <c r="CL993" i="3"/>
  <c r="BP993" i="3"/>
  <c r="R993" i="3"/>
  <c r="O993" i="3"/>
  <c r="G993" i="3"/>
  <c r="S993" i="3" l="1"/>
  <c r="AM993" i="3"/>
  <c r="T993" i="3"/>
  <c r="Q993" i="3" s="1"/>
  <c r="U993" i="3"/>
  <c r="DM993" i="3"/>
  <c r="DL993" i="3"/>
  <c r="BS993" i="3"/>
  <c r="BR993" i="3"/>
  <c r="BT993" i="3" s="1"/>
  <c r="CN993" i="3"/>
  <c r="CO993" i="3"/>
  <c r="DU993" i="3"/>
  <c r="DT993" i="3"/>
  <c r="DQ993" i="3" s="1"/>
  <c r="CW993" i="3"/>
  <c r="CV993" i="3"/>
  <c r="CX993" i="3" s="1"/>
  <c r="CA993" i="3"/>
  <c r="BZ993" i="3"/>
  <c r="CB993" i="3" s="1"/>
  <c r="DV993" i="3" l="1"/>
  <c r="V993" i="3"/>
  <c r="DI993" i="3"/>
  <c r="DN993" i="3" s="1"/>
  <c r="BU993" i="3"/>
  <c r="BV993" i="3"/>
  <c r="CK993" i="3"/>
  <c r="CP993" i="3" s="1"/>
  <c r="CZ993" i="3"/>
  <c r="CY993" i="3"/>
  <c r="CC993" i="3"/>
  <c r="CD993" i="3"/>
  <c r="DW993" i="3" l="1"/>
  <c r="DX993" i="3"/>
  <c r="W993" i="3"/>
  <c r="X993" i="3"/>
  <c r="DP993" i="3"/>
  <c r="DO993" i="3"/>
  <c r="CR993" i="3"/>
  <c r="CQ993" i="3"/>
  <c r="M993" i="3" l="1"/>
  <c r="AS994" i="3"/>
  <c r="AR994" i="3"/>
  <c r="AQ993" i="3"/>
  <c r="AT993" i="3" s="1"/>
  <c r="L993" i="3"/>
  <c r="E994" i="3" s="1"/>
  <c r="F994" i="3"/>
  <c r="J994" i="3"/>
  <c r="H993" i="3"/>
  <c r="AN993" i="3"/>
  <c r="AO994" i="3"/>
  <c r="AK994" i="3"/>
  <c r="AL994" i="3"/>
  <c r="AP994" i="3"/>
  <c r="K993" i="3" l="1"/>
  <c r="N993" i="3" s="1"/>
  <c r="I994" i="3"/>
  <c r="G994" i="3" s="1"/>
  <c r="AV994" i="3"/>
  <c r="DJ994" i="3"/>
  <c r="CL994" i="3"/>
  <c r="BP994" i="3"/>
  <c r="R994" i="3"/>
  <c r="O994" i="3"/>
  <c r="BY994" i="3"/>
  <c r="CU994" i="3"/>
  <c r="DS994" i="3"/>
  <c r="P994" i="3"/>
  <c r="BX994" i="3"/>
  <c r="DR994" i="3"/>
  <c r="CT994" i="3"/>
  <c r="AM994" i="3"/>
  <c r="AU994" i="3"/>
  <c r="CM994" i="3"/>
  <c r="BQ994" i="3"/>
  <c r="DK994" i="3"/>
  <c r="S994" i="3"/>
  <c r="CO994" i="3" l="1"/>
  <c r="CN994" i="3"/>
  <c r="U994" i="3"/>
  <c r="T994" i="3"/>
  <c r="Q994" i="3" s="1"/>
  <c r="CW994" i="3"/>
  <c r="CV994" i="3"/>
  <c r="CX994" i="3" s="1"/>
  <c r="DL994" i="3"/>
  <c r="DM994" i="3"/>
  <c r="BS994" i="3"/>
  <c r="BR994" i="3"/>
  <c r="BT994" i="3" s="1"/>
  <c r="DU994" i="3"/>
  <c r="DT994" i="3"/>
  <c r="DQ994" i="3" s="1"/>
  <c r="CA994" i="3"/>
  <c r="BZ994" i="3"/>
  <c r="CB994" i="3" s="1"/>
  <c r="DV994" i="3" l="1"/>
  <c r="V994" i="3"/>
  <c r="DI994" i="3"/>
  <c r="DN994" i="3" s="1"/>
  <c r="CZ994" i="3"/>
  <c r="CY994" i="3"/>
  <c r="CD994" i="3"/>
  <c r="CC994" i="3"/>
  <c r="BV994" i="3"/>
  <c r="BU994" i="3"/>
  <c r="CK994" i="3"/>
  <c r="CP994" i="3" s="1"/>
  <c r="DX994" i="3" l="1"/>
  <c r="DW994" i="3"/>
  <c r="X994" i="3"/>
  <c r="W994" i="3"/>
  <c r="DP994" i="3"/>
  <c r="DO994" i="3"/>
  <c r="CQ994" i="3"/>
  <c r="CR994" i="3"/>
  <c r="M994" i="3" s="1"/>
  <c r="AS995" i="3" l="1"/>
  <c r="AR995" i="3"/>
  <c r="AP995" i="3"/>
  <c r="L994" i="3"/>
  <c r="E995" i="3" s="1"/>
  <c r="AQ994" i="3"/>
  <c r="AT994" i="3" s="1"/>
  <c r="F995" i="3"/>
  <c r="J995" i="3"/>
  <c r="AL995" i="3"/>
  <c r="K994" i="3" l="1"/>
  <c r="I995" i="3"/>
  <c r="AN994" i="3"/>
  <c r="AK995" i="3"/>
  <c r="DR995" i="3" s="1"/>
  <c r="AO995" i="3"/>
  <c r="AM995" i="3" s="1"/>
  <c r="H994" i="3"/>
  <c r="N994" i="3"/>
  <c r="AV995" i="3"/>
  <c r="BY995" i="3"/>
  <c r="CU995" i="3"/>
  <c r="DS995" i="3"/>
  <c r="CM995" i="3"/>
  <c r="DK995" i="3"/>
  <c r="BQ995" i="3"/>
  <c r="S995" i="3"/>
  <c r="P995" i="3"/>
  <c r="DJ995" i="3"/>
  <c r="BP995" i="3"/>
  <c r="CL995" i="3"/>
  <c r="O995" i="3"/>
  <c r="G995" i="3"/>
  <c r="CT995" i="3"/>
  <c r="BX995" i="3"/>
  <c r="R995" i="3" l="1"/>
  <c r="AU995" i="3"/>
  <c r="DU995" i="3"/>
  <c r="DT995" i="3"/>
  <c r="DQ995" i="3" s="1"/>
  <c r="CO995" i="3"/>
  <c r="CN995" i="3"/>
  <c r="BS995" i="3"/>
  <c r="BR995" i="3"/>
  <c r="BT995" i="3" s="1"/>
  <c r="BZ995" i="3"/>
  <c r="CB995" i="3" s="1"/>
  <c r="CA995" i="3"/>
  <c r="DM995" i="3"/>
  <c r="DL995" i="3"/>
  <c r="U995" i="3"/>
  <c r="T995" i="3"/>
  <c r="Q995" i="3" s="1"/>
  <c r="CV995" i="3"/>
  <c r="CX995" i="3" s="1"/>
  <c r="CW995" i="3"/>
  <c r="DV995" i="3" l="1"/>
  <c r="V995" i="3"/>
  <c r="DI995" i="3"/>
  <c r="DN995" i="3" s="1"/>
  <c r="CZ995" i="3"/>
  <c r="CY995" i="3"/>
  <c r="CK995" i="3"/>
  <c r="CP995" i="3" s="1"/>
  <c r="BV995" i="3"/>
  <c r="BU995" i="3"/>
  <c r="CD995" i="3"/>
  <c r="CC995" i="3"/>
  <c r="DX995" i="3" l="1"/>
  <c r="DW995" i="3"/>
  <c r="W995" i="3"/>
  <c r="X995" i="3"/>
  <c r="DO995" i="3"/>
  <c r="DP995" i="3"/>
  <c r="CR995" i="3"/>
  <c r="CQ995" i="3"/>
  <c r="AS996" i="3" l="1"/>
  <c r="AR996" i="3"/>
  <c r="M995" i="3"/>
  <c r="F996" i="3" s="1"/>
  <c r="L995" i="3"/>
  <c r="E996" i="3" s="1"/>
  <c r="AQ995" i="3"/>
  <c r="AL996" i="3"/>
  <c r="CU996" i="3" s="1"/>
  <c r="AP996" i="3"/>
  <c r="AV996" i="3" s="1"/>
  <c r="H995" i="3"/>
  <c r="J996" i="3" l="1"/>
  <c r="K995" i="3"/>
  <c r="N995" i="3" s="1"/>
  <c r="I996" i="3"/>
  <c r="O996" i="3" s="1"/>
  <c r="AK996" i="3"/>
  <c r="CT996" i="3" s="1"/>
  <c r="CV996" i="3" s="1"/>
  <c r="CX996" i="3" s="1"/>
  <c r="AT995" i="3"/>
  <c r="AO996" i="3"/>
  <c r="AN995" i="3"/>
  <c r="BY996" i="3"/>
  <c r="DS996" i="3"/>
  <c r="P996" i="3"/>
  <c r="BQ996" i="3"/>
  <c r="DK996" i="3"/>
  <c r="CM996" i="3"/>
  <c r="S996" i="3"/>
  <c r="DJ996" i="3"/>
  <c r="BP996" i="3"/>
  <c r="CL996" i="3"/>
  <c r="G996" i="3" l="1"/>
  <c r="CW996" i="3"/>
  <c r="R996" i="3"/>
  <c r="T996" i="3" s="1"/>
  <c r="Q996" i="3" s="1"/>
  <c r="DR996" i="3"/>
  <c r="BX996" i="3"/>
  <c r="BZ996" i="3" s="1"/>
  <c r="CB996" i="3" s="1"/>
  <c r="DT996" i="3"/>
  <c r="DQ996" i="3" s="1"/>
  <c r="DV996" i="3" s="1"/>
  <c r="DU996" i="3"/>
  <c r="CA996" i="3"/>
  <c r="AM996" i="3"/>
  <c r="AU996" i="3"/>
  <c r="CZ996" i="3"/>
  <c r="BS996" i="3"/>
  <c r="BR996" i="3"/>
  <c r="BT996" i="3" s="1"/>
  <c r="CO996" i="3"/>
  <c r="CN996" i="3"/>
  <c r="U996" i="3"/>
  <c r="DM996" i="3"/>
  <c r="DL996" i="3"/>
  <c r="CY996" i="3"/>
  <c r="CC996" i="3" l="1"/>
  <c r="CD996" i="3"/>
  <c r="DX996" i="3"/>
  <c r="DW996" i="3"/>
  <c r="V996" i="3"/>
  <c r="DI996" i="3"/>
  <c r="DN996" i="3" s="1"/>
  <c r="CK996" i="3"/>
  <c r="CP996" i="3" s="1"/>
  <c r="BV996" i="3"/>
  <c r="BU996" i="3"/>
  <c r="W996" i="3" l="1"/>
  <c r="X996" i="3"/>
  <c r="AS997" i="3" s="1"/>
  <c r="DP996" i="3"/>
  <c r="DO996" i="3"/>
  <c r="CQ996" i="3"/>
  <c r="CR996" i="3"/>
  <c r="AQ996" i="3" l="1"/>
  <c r="AR997" i="3"/>
  <c r="M996" i="3"/>
  <c r="F997" i="3" s="1"/>
  <c r="L996" i="3"/>
  <c r="I997" i="3" s="1"/>
  <c r="AO997" i="3"/>
  <c r="AU997" i="3" s="1"/>
  <c r="AK997" i="3"/>
  <c r="CT997" i="3" s="1"/>
  <c r="AT996" i="3"/>
  <c r="AP997" i="3"/>
  <c r="AL997" i="3"/>
  <c r="DS997" i="3" s="1"/>
  <c r="AN996" i="3"/>
  <c r="AM997" i="3" l="1"/>
  <c r="J997" i="3"/>
  <c r="P997" i="3" s="1"/>
  <c r="E997" i="3"/>
  <c r="BP997" i="3" s="1"/>
  <c r="H996" i="3"/>
  <c r="K996" i="3"/>
  <c r="N996" i="3" s="1"/>
  <c r="BX997" i="3"/>
  <c r="DR997" i="3"/>
  <c r="DU997" i="3" s="1"/>
  <c r="BY997" i="3"/>
  <c r="AV997" i="3"/>
  <c r="CU997" i="3"/>
  <c r="CV997" i="3" s="1"/>
  <c r="CX997" i="3" s="1"/>
  <c r="O997" i="3"/>
  <c r="G997" i="3"/>
  <c r="CM997" i="3"/>
  <c r="BQ997" i="3"/>
  <c r="DK997" i="3"/>
  <c r="S997" i="3"/>
  <c r="R997" i="3" l="1"/>
  <c r="DJ997" i="3"/>
  <c r="CL997" i="3"/>
  <c r="CW997" i="3"/>
  <c r="CY997" i="3" s="1"/>
  <c r="CA997" i="3"/>
  <c r="DT997" i="3"/>
  <c r="DQ997" i="3" s="1"/>
  <c r="DV997" i="3" s="1"/>
  <c r="BZ997" i="3"/>
  <c r="CB997" i="3" s="1"/>
  <c r="U997" i="3"/>
  <c r="T997" i="3"/>
  <c r="Q997" i="3" s="1"/>
  <c r="DL997" i="3"/>
  <c r="DM997" i="3"/>
  <c r="CN997" i="3"/>
  <c r="CO997" i="3"/>
  <c r="BR997" i="3"/>
  <c r="BT997" i="3" s="1"/>
  <c r="BS997" i="3"/>
  <c r="CD997" i="3" l="1"/>
  <c r="CZ997" i="3"/>
  <c r="CC997" i="3"/>
  <c r="DW997" i="3"/>
  <c r="DX997" i="3"/>
  <c r="V997" i="3"/>
  <c r="DI997" i="3"/>
  <c r="DN997" i="3" s="1"/>
  <c r="CK997" i="3"/>
  <c r="CP997" i="3" s="1"/>
  <c r="BU997" i="3"/>
  <c r="BV997" i="3"/>
  <c r="W997" i="3" l="1"/>
  <c r="X997" i="3"/>
  <c r="AP998" i="3" s="1"/>
  <c r="DO997" i="3"/>
  <c r="DP997" i="3"/>
  <c r="CR997" i="3"/>
  <c r="CQ997" i="3"/>
  <c r="L997" i="3" l="1"/>
  <c r="I998" i="3" s="1"/>
  <c r="AS998" i="3"/>
  <c r="AQ997" i="3"/>
  <c r="AT997" i="3" s="1"/>
  <c r="AR998" i="3"/>
  <c r="M997" i="3"/>
  <c r="H997" i="3" s="1"/>
  <c r="AO998" i="3"/>
  <c r="AM998" i="3" s="1"/>
  <c r="AK998" i="3"/>
  <c r="DR998" i="3" s="1"/>
  <c r="AL998" i="3"/>
  <c r="DS998" i="3" s="1"/>
  <c r="AN997" i="3"/>
  <c r="E998" i="3"/>
  <c r="AV998" i="3"/>
  <c r="K997" i="3" l="1"/>
  <c r="N997" i="3" s="1"/>
  <c r="F998" i="3"/>
  <c r="J998" i="3"/>
  <c r="G998" i="3" s="1"/>
  <c r="AU998" i="3"/>
  <c r="BY998" i="3"/>
  <c r="CU998" i="3"/>
  <c r="BX998" i="3"/>
  <c r="CA998" i="3" s="1"/>
  <c r="CT998" i="3"/>
  <c r="O998" i="3"/>
  <c r="DJ998" i="3"/>
  <c r="BP998" i="3"/>
  <c r="CL998" i="3"/>
  <c r="R998" i="3"/>
  <c r="DU998" i="3"/>
  <c r="DT998" i="3"/>
  <c r="DQ998" i="3" s="1"/>
  <c r="BQ998" i="3"/>
  <c r="CM998" i="3"/>
  <c r="DK998" i="3"/>
  <c r="S998" i="3"/>
  <c r="CW998" i="3" l="1"/>
  <c r="P998" i="3"/>
  <c r="CV998" i="3"/>
  <c r="CX998" i="3" s="1"/>
  <c r="CY998" i="3" s="1"/>
  <c r="BZ998" i="3"/>
  <c r="DV998" i="3"/>
  <c r="DM998" i="3"/>
  <c r="DL998" i="3"/>
  <c r="U998" i="3"/>
  <c r="T998" i="3"/>
  <c r="Q998" i="3" s="1"/>
  <c r="CN998" i="3"/>
  <c r="CO998" i="3"/>
  <c r="BS998" i="3"/>
  <c r="BR998" i="3"/>
  <c r="BT998" i="3" s="1"/>
  <c r="CB998" i="3" l="1"/>
  <c r="CD998" i="3" s="1"/>
  <c r="CZ998" i="3"/>
  <c r="CC998" i="3"/>
  <c r="DW998" i="3"/>
  <c r="DX998" i="3"/>
  <c r="V998" i="3"/>
  <c r="DI998" i="3"/>
  <c r="DN998" i="3" s="1"/>
  <c r="BV998" i="3"/>
  <c r="BU998" i="3"/>
  <c r="CK998" i="3"/>
  <c r="CP998" i="3" s="1"/>
  <c r="W998" i="3" l="1"/>
  <c r="X998" i="3"/>
  <c r="AP999" i="3" s="1"/>
  <c r="DP998" i="3"/>
  <c r="DO998" i="3"/>
  <c r="CQ998" i="3"/>
  <c r="CR998" i="3"/>
  <c r="M998" i="3" s="1"/>
  <c r="AS999" i="3" l="1"/>
  <c r="AQ998" i="3"/>
  <c r="AT998" i="3" s="1"/>
  <c r="AR999" i="3"/>
  <c r="L998" i="3"/>
  <c r="H998" i="3" s="1"/>
  <c r="AO999" i="3"/>
  <c r="AU999" i="3" s="1"/>
  <c r="AL999" i="3"/>
  <c r="BY999" i="3" s="1"/>
  <c r="AK999" i="3"/>
  <c r="BX999" i="3" s="1"/>
  <c r="AN998" i="3"/>
  <c r="F999" i="3"/>
  <c r="J999" i="3"/>
  <c r="P999" i="3" s="1"/>
  <c r="AV999" i="3"/>
  <c r="AM999" i="3" l="1"/>
  <c r="E999" i="3"/>
  <c r="CL999" i="3" s="1"/>
  <c r="DS999" i="3"/>
  <c r="K998" i="3"/>
  <c r="N998" i="3" s="1"/>
  <c r="I999" i="3"/>
  <c r="G999" i="3" s="1"/>
  <c r="DR999" i="3"/>
  <c r="DU999" i="3" s="1"/>
  <c r="CT999" i="3"/>
  <c r="CU999" i="3"/>
  <c r="CW999" i="3" s="1"/>
  <c r="CM999" i="3"/>
  <c r="DK999" i="3"/>
  <c r="BQ999" i="3"/>
  <c r="S999" i="3"/>
  <c r="BZ999" i="3"/>
  <c r="CB999" i="3" s="1"/>
  <c r="CA999" i="3"/>
  <c r="DJ999" i="3"/>
  <c r="BP999" i="3"/>
  <c r="R999" i="3" l="1"/>
  <c r="O999" i="3"/>
  <c r="DT999" i="3"/>
  <c r="DQ999" i="3" s="1"/>
  <c r="DV999" i="3" s="1"/>
  <c r="CV999" i="3"/>
  <c r="CX999" i="3" s="1"/>
  <c r="CY999" i="3" s="1"/>
  <c r="BS999" i="3"/>
  <c r="BR999" i="3"/>
  <c r="BT999" i="3" s="1"/>
  <c r="DM999" i="3"/>
  <c r="DL999" i="3"/>
  <c r="CO999" i="3"/>
  <c r="CN999" i="3"/>
  <c r="CC999" i="3"/>
  <c r="CD999" i="3"/>
  <c r="U999" i="3"/>
  <c r="T999" i="3"/>
  <c r="Q999" i="3" s="1"/>
  <c r="CZ999" i="3" l="1"/>
  <c r="DW999" i="3"/>
  <c r="DX999" i="3"/>
  <c r="V999" i="3"/>
  <c r="DI999" i="3"/>
  <c r="DN999" i="3" s="1"/>
  <c r="CK999" i="3"/>
  <c r="CP999" i="3" s="1"/>
  <c r="BU999" i="3"/>
  <c r="BV999" i="3"/>
  <c r="X999" i="3" l="1"/>
  <c r="AL1000" i="3" s="1"/>
  <c r="W999" i="3"/>
  <c r="AR1000" i="3" s="1"/>
  <c r="DO999" i="3"/>
  <c r="DP999" i="3"/>
  <c r="CR999" i="3"/>
  <c r="CQ999" i="3"/>
  <c r="L999" i="3" l="1"/>
  <c r="I1000" i="3" s="1"/>
  <c r="AS1000" i="3"/>
  <c r="AQ999" i="3"/>
  <c r="M999" i="3"/>
  <c r="H999" i="3" s="1"/>
  <c r="AK1000" i="3"/>
  <c r="CT1000" i="3" s="1"/>
  <c r="AP1000" i="3"/>
  <c r="AV1000" i="3" s="1"/>
  <c r="AT999" i="3"/>
  <c r="AO1000" i="3"/>
  <c r="AU1000" i="3" s="1"/>
  <c r="AN999" i="3"/>
  <c r="E1000" i="3"/>
  <c r="DS1000" i="3"/>
  <c r="CU1000" i="3"/>
  <c r="BY1000" i="3"/>
  <c r="F1000" i="3" l="1"/>
  <c r="K999" i="3"/>
  <c r="N999" i="3" s="1"/>
  <c r="J1000" i="3"/>
  <c r="P1000" i="3" s="1"/>
  <c r="DR1000" i="3"/>
  <c r="DU1000" i="3" s="1"/>
  <c r="BX1000" i="3"/>
  <c r="BZ1000" i="3" s="1"/>
  <c r="CB1000" i="3" s="1"/>
  <c r="AM1000" i="3"/>
  <c r="CW1000" i="3"/>
  <c r="CA1000" i="3"/>
  <c r="CV1000" i="3"/>
  <c r="CX1000" i="3" s="1"/>
  <c r="BQ1000" i="3"/>
  <c r="DK1000" i="3"/>
  <c r="CM1000" i="3"/>
  <c r="S1000" i="3"/>
  <c r="BP1000" i="3"/>
  <c r="DJ1000" i="3"/>
  <c r="CL1000" i="3"/>
  <c r="R1000" i="3"/>
  <c r="O1000" i="3"/>
  <c r="G1000" i="3"/>
  <c r="DT1000" i="3" l="1"/>
  <c r="DQ1000" i="3" s="1"/>
  <c r="DV1000" i="3" s="1"/>
  <c r="CD1000" i="3"/>
  <c r="CC1000" i="3"/>
  <c r="T1000" i="3"/>
  <c r="Q1000" i="3" s="1"/>
  <c r="CN1000" i="3"/>
  <c r="CO1000" i="3"/>
  <c r="DM1000" i="3"/>
  <c r="DL1000" i="3"/>
  <c r="CZ1000" i="3"/>
  <c r="CY1000" i="3"/>
  <c r="BR1000" i="3"/>
  <c r="BT1000" i="3" s="1"/>
  <c r="BS1000" i="3"/>
  <c r="U1000" i="3"/>
  <c r="DW1000" i="3" l="1"/>
  <c r="DX1000" i="3"/>
  <c r="V1000" i="3"/>
  <c r="DI1000" i="3"/>
  <c r="DN1000" i="3" s="1"/>
  <c r="BU1000" i="3"/>
  <c r="BV1000" i="3"/>
  <c r="CK1000" i="3"/>
  <c r="CP1000" i="3" s="1"/>
  <c r="W1000" i="3" l="1"/>
  <c r="AR1001" i="3" s="1"/>
  <c r="X1000" i="3"/>
  <c r="AS1001" i="3" s="1"/>
  <c r="DO1000" i="3"/>
  <c r="DP1000" i="3"/>
  <c r="AK1001" i="3"/>
  <c r="BX1001" i="3" s="1"/>
  <c r="CR1000" i="3"/>
  <c r="CQ1000" i="3"/>
  <c r="L1000" i="3" l="1"/>
  <c r="I1001" i="3" s="1"/>
  <c r="M1000" i="3"/>
  <c r="F1001" i="3" s="1"/>
  <c r="AQ1000" i="3"/>
  <c r="AT1000" i="3" s="1"/>
  <c r="AO1001" i="3"/>
  <c r="AU1001" i="3" s="1"/>
  <c r="AN1000" i="3"/>
  <c r="AP1001" i="3"/>
  <c r="AL1001" i="3"/>
  <c r="CT1001" i="3"/>
  <c r="DR1001" i="3"/>
  <c r="E1001" i="3" l="1"/>
  <c r="H1000" i="3"/>
  <c r="J1001" i="3"/>
  <c r="G1001" i="3" s="1"/>
  <c r="K1000" i="3"/>
  <c r="N1000" i="3" s="1"/>
  <c r="BY1001" i="3"/>
  <c r="DS1001" i="3"/>
  <c r="CU1001" i="3"/>
  <c r="CW1001" i="3" s="1"/>
  <c r="AM1001" i="3"/>
  <c r="AV1001" i="3"/>
  <c r="O1001" i="3"/>
  <c r="CL1001" i="3"/>
  <c r="DJ1001" i="3"/>
  <c r="BP1001" i="3"/>
  <c r="R1001" i="3"/>
  <c r="DK1001" i="3"/>
  <c r="BQ1001" i="3"/>
  <c r="CM1001" i="3"/>
  <c r="S1001" i="3"/>
  <c r="P1001" i="3" l="1"/>
  <c r="DT1001" i="3"/>
  <c r="DQ1001" i="3" s="1"/>
  <c r="DU1001" i="3"/>
  <c r="BZ1001" i="3"/>
  <c r="CB1001" i="3" s="1"/>
  <c r="CA1001" i="3"/>
  <c r="CV1001" i="3"/>
  <c r="CX1001" i="3" s="1"/>
  <c r="U1001" i="3"/>
  <c r="T1001" i="3"/>
  <c r="Q1001" i="3" s="1"/>
  <c r="BS1001" i="3"/>
  <c r="BR1001" i="3"/>
  <c r="BT1001" i="3" s="1"/>
  <c r="DM1001" i="3"/>
  <c r="DL1001" i="3"/>
  <c r="CN1001" i="3"/>
  <c r="CO1001" i="3"/>
  <c r="DV1001" i="3" l="1"/>
  <c r="CC1001" i="3"/>
  <c r="CD1001" i="3"/>
  <c r="V1001" i="3"/>
  <c r="CZ1001" i="3"/>
  <c r="CY1001" i="3"/>
  <c r="DI1001" i="3"/>
  <c r="DN1001" i="3" s="1"/>
  <c r="CK1001" i="3"/>
  <c r="CP1001" i="3" s="1"/>
  <c r="BU1001" i="3"/>
  <c r="BV1001" i="3"/>
  <c r="DW1001" i="3" l="1"/>
  <c r="DX1001" i="3"/>
  <c r="W1001" i="3"/>
  <c r="X1001" i="3"/>
  <c r="DO1001" i="3"/>
  <c r="DP1001" i="3"/>
  <c r="CQ1001" i="3"/>
  <c r="CR1001" i="3"/>
  <c r="AS1002" i="3" l="1"/>
  <c r="AR1002" i="3"/>
  <c r="M1001" i="3"/>
  <c r="L1001" i="3"/>
  <c r="E1002" i="3" s="1"/>
  <c r="AQ1001" i="3"/>
  <c r="AP1002" i="3"/>
  <c r="AV1002" i="3" s="1"/>
  <c r="AL1002" i="3"/>
  <c r="BY1002" i="3" s="1"/>
  <c r="H1001" i="3"/>
  <c r="K1001" i="3" l="1"/>
  <c r="I1002" i="3"/>
  <c r="O1002" i="3" s="1"/>
  <c r="AK1002" i="3"/>
  <c r="CT1002" i="3" s="1"/>
  <c r="AT1001" i="3"/>
  <c r="AN1001" i="3"/>
  <c r="AO1002" i="3"/>
  <c r="AU1002" i="3" s="1"/>
  <c r="CU1002" i="3"/>
  <c r="DS1002" i="3"/>
  <c r="N1001" i="3"/>
  <c r="F1002" i="3"/>
  <c r="DK1002" i="3" s="1"/>
  <c r="J1002" i="3"/>
  <c r="P1002" i="3" s="1"/>
  <c r="CL1002" i="3"/>
  <c r="BP1002" i="3"/>
  <c r="DJ1002" i="3"/>
  <c r="BX1002" i="3" l="1"/>
  <c r="CA1002" i="3" s="1"/>
  <c r="G1002" i="3"/>
  <c r="R1002" i="3"/>
  <c r="DR1002" i="3"/>
  <c r="DU1002" i="3" s="1"/>
  <c r="CW1002" i="3"/>
  <c r="AM1002" i="3"/>
  <c r="CV1002" i="3"/>
  <c r="CX1002" i="3" s="1"/>
  <c r="CY1002" i="3" s="1"/>
  <c r="BQ1002" i="3"/>
  <c r="BS1002" i="3" s="1"/>
  <c r="S1002" i="3"/>
  <c r="CM1002" i="3"/>
  <c r="CN1002" i="3" s="1"/>
  <c r="DL1002" i="3"/>
  <c r="DM1002" i="3"/>
  <c r="BZ1002" i="3" l="1"/>
  <c r="DT1002" i="3"/>
  <c r="DQ1002" i="3" s="1"/>
  <c r="DV1002" i="3" s="1"/>
  <c r="DW1002" i="3" s="1"/>
  <c r="U1002" i="3"/>
  <c r="BR1002" i="3"/>
  <c r="BT1002" i="3" s="1"/>
  <c r="BU1002" i="3" s="1"/>
  <c r="CZ1002" i="3"/>
  <c r="CO1002" i="3"/>
  <c r="T1002" i="3"/>
  <c r="Q1002" i="3" s="1"/>
  <c r="DI1002" i="3"/>
  <c r="DN1002" i="3" s="1"/>
  <c r="CK1002" i="3"/>
  <c r="CP1002" i="3" s="1"/>
  <c r="CB1002" i="3" l="1"/>
  <c r="CD1002" i="3" s="1"/>
  <c r="DX1002" i="3"/>
  <c r="CC1002" i="3"/>
  <c r="BV1002" i="3"/>
  <c r="V1002" i="3"/>
  <c r="DP1002" i="3"/>
  <c r="DO1002" i="3"/>
  <c r="CR1002" i="3"/>
  <c r="CQ1002" i="3"/>
  <c r="M1002" i="3" l="1"/>
  <c r="L1002" i="3"/>
  <c r="I1003" i="3" s="1"/>
  <c r="X1002" i="3"/>
  <c r="AP1003" i="3" s="1"/>
  <c r="AV1003" i="3" s="1"/>
  <c r="W1002" i="3"/>
  <c r="AS1003" i="3"/>
  <c r="AQ1002" i="3"/>
  <c r="AT1002" i="3" s="1"/>
  <c r="AR1003" i="3"/>
  <c r="K1002" i="3"/>
  <c r="N1002" i="3" s="1"/>
  <c r="AL1003" i="3"/>
  <c r="CU1003" i="3" s="1"/>
  <c r="AN1002" i="3"/>
  <c r="AK1003" i="3"/>
  <c r="DR1003" i="3" s="1"/>
  <c r="AO1003" i="3"/>
  <c r="AU1003" i="3" s="1"/>
  <c r="H1002" i="3"/>
  <c r="E1003" i="3"/>
  <c r="J1003" i="3"/>
  <c r="F1003" i="3"/>
  <c r="DS1003" i="3" l="1"/>
  <c r="DU1003" i="3" s="1"/>
  <c r="BY1003" i="3"/>
  <c r="AM1003" i="3"/>
  <c r="CT1003" i="3"/>
  <c r="CV1003" i="3" s="1"/>
  <c r="CX1003" i="3" s="1"/>
  <c r="BX1003" i="3"/>
  <c r="CA1003" i="3" s="1"/>
  <c r="O1003" i="3"/>
  <c r="G1003" i="3"/>
  <c r="DT1003" i="3"/>
  <c r="DQ1003" i="3" s="1"/>
  <c r="P1003" i="3"/>
  <c r="DJ1003" i="3"/>
  <c r="BP1003" i="3"/>
  <c r="CL1003" i="3"/>
  <c r="R1003" i="3"/>
  <c r="BQ1003" i="3"/>
  <c r="DK1003" i="3"/>
  <c r="CM1003" i="3"/>
  <c r="S1003" i="3"/>
  <c r="CW1003" i="3" l="1"/>
  <c r="CZ1003" i="3" s="1"/>
  <c r="BZ1003" i="3"/>
  <c r="DV1003" i="3"/>
  <c r="CY1003" i="3"/>
  <c r="DL1003" i="3"/>
  <c r="DM1003" i="3"/>
  <c r="T1003" i="3"/>
  <c r="Q1003" i="3" s="1"/>
  <c r="U1003" i="3"/>
  <c r="CN1003" i="3"/>
  <c r="CO1003" i="3"/>
  <c r="BR1003" i="3"/>
  <c r="BT1003" i="3" s="1"/>
  <c r="BS1003" i="3"/>
  <c r="CB1003" i="3" l="1"/>
  <c r="CD1003" i="3" s="1"/>
  <c r="CC1003" i="3"/>
  <c r="DX1003" i="3"/>
  <c r="DW1003" i="3"/>
  <c r="V1003" i="3"/>
  <c r="DI1003" i="3"/>
  <c r="DN1003" i="3" s="1"/>
  <c r="BV1003" i="3"/>
  <c r="BU1003" i="3"/>
  <c r="CK1003" i="3"/>
  <c r="CP1003" i="3" s="1"/>
  <c r="W1003" i="3" l="1"/>
  <c r="AR1004" i="3" s="1"/>
  <c r="X1003" i="3"/>
  <c r="AS1004" i="3" s="1"/>
  <c r="DO1003" i="3"/>
  <c r="DP1003" i="3"/>
  <c r="CR1003" i="3"/>
  <c r="CQ1003" i="3"/>
  <c r="L1003" i="3" s="1"/>
  <c r="I1004" i="3" s="1"/>
  <c r="AQ1003" i="3" l="1"/>
  <c r="AT1003" i="3" s="1"/>
  <c r="M1003" i="3"/>
  <c r="K1003" i="3" s="1"/>
  <c r="N1003" i="3" s="1"/>
  <c r="AK1004" i="3"/>
  <c r="CT1004" i="3" s="1"/>
  <c r="AO1004" i="3"/>
  <c r="AU1004" i="3" s="1"/>
  <c r="AN1003" i="3"/>
  <c r="AP1004" i="3"/>
  <c r="AL1004" i="3"/>
  <c r="DS1004" i="3" s="1"/>
  <c r="E1004" i="3"/>
  <c r="J1004" i="3" l="1"/>
  <c r="G1004" i="3" s="1"/>
  <c r="F1004" i="3"/>
  <c r="DK1004" i="3" s="1"/>
  <c r="H1003" i="3"/>
  <c r="AM1004" i="3"/>
  <c r="DR1004" i="3"/>
  <c r="DT1004" i="3" s="1"/>
  <c r="DQ1004" i="3" s="1"/>
  <c r="BX1004" i="3"/>
  <c r="AV1004" i="3"/>
  <c r="CU1004" i="3"/>
  <c r="CV1004" i="3" s="1"/>
  <c r="CX1004" i="3" s="1"/>
  <c r="BY1004" i="3"/>
  <c r="CL1004" i="3"/>
  <c r="DJ1004" i="3"/>
  <c r="BP1004" i="3"/>
  <c r="R1004" i="3"/>
  <c r="P1004" i="3"/>
  <c r="O1004" i="3"/>
  <c r="DU1004" i="3"/>
  <c r="BQ1004" i="3" l="1"/>
  <c r="CM1004" i="3"/>
  <c r="CN1004" i="3" s="1"/>
  <c r="S1004" i="3"/>
  <c r="CA1004" i="3"/>
  <c r="BZ1004" i="3"/>
  <c r="CW1004" i="3"/>
  <c r="CY1004" i="3" s="1"/>
  <c r="DV1004" i="3"/>
  <c r="BS1004" i="3"/>
  <c r="BR1004" i="3"/>
  <c r="BT1004" i="3" s="1"/>
  <c r="CO1004" i="3"/>
  <c r="DM1004" i="3"/>
  <c r="DL1004" i="3"/>
  <c r="U1004" i="3"/>
  <c r="T1004" i="3"/>
  <c r="Q1004" i="3" s="1"/>
  <c r="CB1004" i="3" l="1"/>
  <c r="CD1004" i="3" s="1"/>
  <c r="CZ1004" i="3"/>
  <c r="CC1004" i="3"/>
  <c r="DW1004" i="3"/>
  <c r="DX1004" i="3"/>
  <c r="V1004" i="3"/>
  <c r="DI1004" i="3"/>
  <c r="DN1004" i="3" s="1"/>
  <c r="CK1004" i="3"/>
  <c r="CP1004" i="3" s="1"/>
  <c r="BV1004" i="3"/>
  <c r="BU1004" i="3"/>
  <c r="W1004" i="3" l="1"/>
  <c r="AR1005" i="3" s="1"/>
  <c r="X1004" i="3"/>
  <c r="AP1005" i="3" s="1"/>
  <c r="DP1004" i="3"/>
  <c r="DO1004" i="3"/>
  <c r="CQ1004" i="3"/>
  <c r="CR1004" i="3"/>
  <c r="M1004" i="3" s="1"/>
  <c r="AS1005" i="3" l="1"/>
  <c r="AQ1004" i="3"/>
  <c r="L1004" i="3"/>
  <c r="I1005" i="3" s="1"/>
  <c r="AO1005" i="3"/>
  <c r="AU1005" i="3" s="1"/>
  <c r="AK1005" i="3"/>
  <c r="CT1005" i="3" s="1"/>
  <c r="AN1004" i="3"/>
  <c r="AL1005" i="3"/>
  <c r="CU1005" i="3" s="1"/>
  <c r="AT1004" i="3"/>
  <c r="AV1005" i="3"/>
  <c r="F1005" i="3"/>
  <c r="J1005" i="3"/>
  <c r="P1005" i="3" s="1"/>
  <c r="BF6" i="3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H1004" i="3"/>
  <c r="E1005" i="3"/>
  <c r="BE6" i="3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AM1005" i="3" l="1"/>
  <c r="K1004" i="3"/>
  <c r="N1004" i="3" s="1"/>
  <c r="BX1005" i="3"/>
  <c r="DR1005" i="3"/>
  <c r="DS1005" i="3"/>
  <c r="BY1005" i="3"/>
  <c r="O1005" i="3"/>
  <c r="G1005" i="3"/>
  <c r="AH6" i="3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BQ1005" i="3"/>
  <c r="CM1005" i="3"/>
  <c r="DK1005" i="3"/>
  <c r="S1005" i="3"/>
  <c r="AG6" i="3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DJ1005" i="3"/>
  <c r="BP1005" i="3"/>
  <c r="CL1005" i="3"/>
  <c r="R1005" i="3"/>
  <c r="CV1005" i="3"/>
  <c r="CX1005" i="3" s="1"/>
  <c r="CW1005" i="3"/>
  <c r="CA1005" i="3" l="1"/>
  <c r="BZ1005" i="3"/>
  <c r="CB1005" i="3" s="1"/>
  <c r="DU1005" i="3"/>
  <c r="DT1005" i="3"/>
  <c r="DQ1005" i="3" s="1"/>
  <c r="DV1005" i="3" s="1"/>
  <c r="DL1005" i="3"/>
  <c r="DM1005" i="3"/>
  <c r="BR1005" i="3"/>
  <c r="BT1005" i="3" s="1"/>
  <c r="BS1005" i="3"/>
  <c r="CY1005" i="3"/>
  <c r="CZ1005" i="3"/>
  <c r="T1005" i="3"/>
  <c r="Q1005" i="3" s="1"/>
  <c r="U1005" i="3"/>
  <c r="CN1005" i="3"/>
  <c r="CO1005" i="3"/>
  <c r="CD1005" i="3" l="1"/>
  <c r="CC1005" i="3"/>
  <c r="DW1005" i="3"/>
  <c r="DX1005" i="3"/>
  <c r="V1005" i="3"/>
  <c r="DI1005" i="3"/>
  <c r="DN1005" i="3" s="1"/>
  <c r="CK1005" i="3"/>
  <c r="CP1005" i="3" s="1"/>
  <c r="BV1005" i="3"/>
  <c r="BU1005" i="3"/>
  <c r="W1005" i="3" l="1"/>
  <c r="AR1006" i="3" s="1"/>
  <c r="X1005" i="3"/>
  <c r="AL1006" i="3" s="1"/>
  <c r="DP1005" i="3"/>
  <c r="DO1005" i="3"/>
  <c r="CQ1005" i="3"/>
  <c r="CR1005" i="3"/>
  <c r="M1005" i="3" s="1"/>
  <c r="AO1006" i="3"/>
  <c r="AS1006" i="3" l="1"/>
  <c r="AK1006" i="3"/>
  <c r="CT1006" i="3" s="1"/>
  <c r="AQ1005" i="3"/>
  <c r="AT1005" i="3" s="1"/>
  <c r="L1005" i="3"/>
  <c r="E1006" i="3" s="1"/>
  <c r="AN1005" i="3"/>
  <c r="AP1006" i="3"/>
  <c r="AV1006" i="3" s="1"/>
  <c r="AY6" i="3"/>
  <c r="AU1006" i="3"/>
  <c r="AZ6" i="3"/>
  <c r="BY1006" i="3"/>
  <c r="CU1006" i="3"/>
  <c r="DS1006" i="3"/>
  <c r="BX1006" i="3" l="1"/>
  <c r="CA1006" i="3" s="1"/>
  <c r="DR1006" i="3"/>
  <c r="DT1006" i="3" s="1"/>
  <c r="DQ1006" i="3" s="1"/>
  <c r="K1005" i="3"/>
  <c r="N1005" i="3" s="1"/>
  <c r="I1006" i="3"/>
  <c r="O1006" i="3" s="1"/>
  <c r="AM1006" i="3"/>
  <c r="AW6" i="3" s="1"/>
  <c r="BB30" i="3" s="1"/>
  <c r="F1006" i="3"/>
  <c r="DK1006" i="3" s="1"/>
  <c r="J1006" i="3"/>
  <c r="P1006" i="3" s="1"/>
  <c r="H1005" i="3"/>
  <c r="AA6" i="3"/>
  <c r="BP1006" i="3"/>
  <c r="DJ1006" i="3"/>
  <c r="CL1006" i="3"/>
  <c r="R1006" i="3"/>
  <c r="CV1006" i="3"/>
  <c r="CX1006" i="3" s="1"/>
  <c r="CW1006" i="3"/>
  <c r="BZ1006" i="3" l="1"/>
  <c r="DU1006" i="3"/>
  <c r="BQ1006" i="3"/>
  <c r="AB6" i="3"/>
  <c r="BA19" i="3"/>
  <c r="BB21" i="3"/>
  <c r="BA14" i="3"/>
  <c r="BA27" i="3"/>
  <c r="BA15" i="3"/>
  <c r="F12" i="1"/>
  <c r="BB28" i="3"/>
  <c r="BA12" i="3"/>
  <c r="BA6" i="3"/>
  <c r="BA28" i="3"/>
  <c r="BA25" i="3"/>
  <c r="BB26" i="3"/>
  <c r="BB8" i="3"/>
  <c r="BB25" i="3"/>
  <c r="BB23" i="3"/>
  <c r="BB15" i="3"/>
  <c r="BA23" i="3"/>
  <c r="BB24" i="3"/>
  <c r="BB29" i="3"/>
  <c r="BB7" i="3"/>
  <c r="BB6" i="3"/>
  <c r="BA16" i="3"/>
  <c r="BA26" i="3"/>
  <c r="BA18" i="3"/>
  <c r="BA8" i="3"/>
  <c r="BA13" i="3"/>
  <c r="BB11" i="3"/>
  <c r="BB22" i="3"/>
  <c r="BB27" i="3"/>
  <c r="BB19" i="3"/>
  <c r="BA17" i="3"/>
  <c r="BA24" i="3"/>
  <c r="BA11" i="3"/>
  <c r="BA20" i="3"/>
  <c r="BB12" i="3"/>
  <c r="BA29" i="3"/>
  <c r="BB10" i="3"/>
  <c r="BB14" i="3"/>
  <c r="BB9" i="3"/>
  <c r="BA22" i="3"/>
  <c r="BB13" i="3"/>
  <c r="BA21" i="3"/>
  <c r="BB18" i="3"/>
  <c r="BB17" i="3"/>
  <c r="BA30" i="3"/>
  <c r="BA9" i="3"/>
  <c r="BA10" i="3"/>
  <c r="BA7" i="3"/>
  <c r="BB16" i="3"/>
  <c r="BB20" i="3"/>
  <c r="G1006" i="3"/>
  <c r="Y6" i="3" s="1"/>
  <c r="AC16" i="3" s="1"/>
  <c r="S1006" i="3"/>
  <c r="T1006" i="3" s="1"/>
  <c r="Q1006" i="3" s="1"/>
  <c r="CM1006" i="3"/>
  <c r="CO1006" i="3" s="1"/>
  <c r="DV1006" i="3"/>
  <c r="BR1006" i="3"/>
  <c r="BT1006" i="3" s="1"/>
  <c r="BS1006" i="3"/>
  <c r="DM1006" i="3"/>
  <c r="DL1006" i="3"/>
  <c r="CY1006" i="3"/>
  <c r="CZ1006" i="3"/>
  <c r="CB1006" i="3" l="1"/>
  <c r="CC1006" i="3" s="1"/>
  <c r="CD1006" i="3"/>
  <c r="CN1006" i="3"/>
  <c r="CK1006" i="3" s="1"/>
  <c r="CP1006" i="3" s="1"/>
  <c r="AC28" i="3"/>
  <c r="AC10" i="3"/>
  <c r="AD19" i="3"/>
  <c r="AD14" i="3"/>
  <c r="AC24" i="3"/>
  <c r="AC11" i="3"/>
  <c r="AC17" i="3"/>
  <c r="AD23" i="3"/>
  <c r="AC13" i="3"/>
  <c r="AD24" i="3"/>
  <c r="AD10" i="3"/>
  <c r="AD30" i="3"/>
  <c r="AD29" i="3"/>
  <c r="AC30" i="3"/>
  <c r="AD28" i="3"/>
  <c r="AC20" i="3"/>
  <c r="AC21" i="3"/>
  <c r="AC9" i="3"/>
  <c r="AC22" i="3"/>
  <c r="AD25" i="3"/>
  <c r="AD9" i="3"/>
  <c r="AC27" i="3"/>
  <c r="AD26" i="3"/>
  <c r="AD18" i="3"/>
  <c r="AD17" i="3"/>
  <c r="AD11" i="3"/>
  <c r="AD21" i="3"/>
  <c r="AC7" i="3"/>
  <c r="AD20" i="3"/>
  <c r="AC19" i="3"/>
  <c r="AD16" i="3"/>
  <c r="AD7" i="3"/>
  <c r="AC18" i="3"/>
  <c r="AD15" i="3"/>
  <c r="AC29" i="3"/>
  <c r="AD12" i="3"/>
  <c r="AD22" i="3"/>
  <c r="AC14" i="3"/>
  <c r="AC26" i="3"/>
  <c r="AC25" i="3"/>
  <c r="AD8" i="3"/>
  <c r="AD13" i="3"/>
  <c r="AC23" i="3"/>
  <c r="AC12" i="3"/>
  <c r="AC8" i="3"/>
  <c r="U1006" i="3"/>
  <c r="AC15" i="3"/>
  <c r="AD27" i="3"/>
  <c r="AD6" i="3"/>
  <c r="AC6" i="3"/>
  <c r="DX1006" i="3"/>
  <c r="DW1006" i="3"/>
  <c r="V1006" i="3"/>
  <c r="DI1006" i="3"/>
  <c r="BU1006" i="3"/>
  <c r="BV1006" i="3"/>
  <c r="DA7" i="3" l="1"/>
  <c r="DA8" i="3"/>
  <c r="DB7" i="3"/>
  <c r="DB8" i="3"/>
  <c r="DB6" i="3"/>
  <c r="AI11" i="3"/>
  <c r="AI25" i="3"/>
  <c r="DB22" i="3"/>
  <c r="AJ16" i="3"/>
  <c r="AJ12" i="3"/>
  <c r="AJ29" i="3"/>
  <c r="AJ15" i="3"/>
  <c r="DB18" i="3"/>
  <c r="AJ18" i="3"/>
  <c r="AJ6" i="3"/>
  <c r="DB30" i="3"/>
  <c r="AI22" i="3"/>
  <c r="AI9" i="3"/>
  <c r="AI24" i="3"/>
  <c r="AJ7" i="3"/>
  <c r="DB29" i="3"/>
  <c r="AJ14" i="3"/>
  <c r="AJ10" i="3"/>
  <c r="AJ23" i="3"/>
  <c r="AJ25" i="3"/>
  <c r="AI30" i="3"/>
  <c r="AJ21" i="3"/>
  <c r="AI18" i="3"/>
  <c r="AI16" i="3"/>
  <c r="AI27" i="3"/>
  <c r="DB21" i="3"/>
  <c r="AI10" i="3"/>
  <c r="AJ27" i="3"/>
  <c r="AI21" i="3"/>
  <c r="AI17" i="3"/>
  <c r="AJ30" i="3"/>
  <c r="AJ13" i="3"/>
  <c r="AJ28" i="3"/>
  <c r="AI12" i="3"/>
  <c r="AI23" i="3"/>
  <c r="DB12" i="3"/>
  <c r="AI28" i="3"/>
  <c r="AJ26" i="3"/>
  <c r="AJ9" i="3"/>
  <c r="AJ20" i="3"/>
  <c r="AI8" i="3"/>
  <c r="AI19" i="3"/>
  <c r="DA12" i="3"/>
  <c r="DB14" i="3"/>
  <c r="DA30" i="3"/>
  <c r="DA14" i="3"/>
  <c r="DA10" i="3"/>
  <c r="AI14" i="3"/>
  <c r="AI29" i="3"/>
  <c r="AJ24" i="3"/>
  <c r="AI20" i="3"/>
  <c r="AJ19" i="3"/>
  <c r="AI15" i="3"/>
  <c r="DB10" i="3"/>
  <c r="DB25" i="3"/>
  <c r="DA27" i="3"/>
  <c r="AJ11" i="3"/>
  <c r="AI7" i="3"/>
  <c r="DA26" i="3"/>
  <c r="DB9" i="3"/>
  <c r="DA22" i="3"/>
  <c r="DA29" i="3"/>
  <c r="AJ22" i="3"/>
  <c r="AJ17" i="3"/>
  <c r="AI13" i="3"/>
  <c r="AJ8" i="3"/>
  <c r="AI26" i="3"/>
  <c r="AI6" i="3"/>
  <c r="DB26" i="3"/>
  <c r="DA18" i="3"/>
  <c r="DA25" i="3"/>
  <c r="DA21" i="3"/>
  <c r="DA13" i="3"/>
  <c r="DA9" i="3"/>
  <c r="DB17" i="3"/>
  <c r="DB28" i="3"/>
  <c r="DB13" i="3"/>
  <c r="DB24" i="3"/>
  <c r="DA23" i="3"/>
  <c r="DA20" i="3"/>
  <c r="DA17" i="3"/>
  <c r="DA16" i="3"/>
  <c r="DA19" i="3"/>
  <c r="DB20" i="3"/>
  <c r="DA6" i="3"/>
  <c r="DB16" i="3"/>
  <c r="DB27" i="3"/>
  <c r="DA28" i="3"/>
  <c r="DB23" i="3"/>
  <c r="DA24" i="3"/>
  <c r="DB19" i="3"/>
  <c r="DA15" i="3"/>
  <c r="DB15" i="3"/>
  <c r="DB11" i="3"/>
  <c r="DA11" i="3"/>
  <c r="W1006" i="3"/>
  <c r="X1006" i="3"/>
  <c r="DN1006" i="3"/>
  <c r="DO1006" i="3" s="1"/>
  <c r="CQ1006" i="3"/>
  <c r="CR1006" i="3"/>
  <c r="AQ1006" i="3" l="1"/>
  <c r="AT1006" i="3" s="1"/>
  <c r="L1006" i="3"/>
  <c r="AN1006" i="3"/>
  <c r="AX6" i="3" s="1"/>
  <c r="BC29" i="3" s="1"/>
  <c r="DP1006" i="3"/>
  <c r="M1006" i="3" s="1"/>
  <c r="K1006" i="3" l="1"/>
  <c r="N1006" i="3" s="1"/>
  <c r="H1006" i="3"/>
  <c r="Z6" i="3" s="1"/>
  <c r="AF12" i="3" s="1"/>
  <c r="BC23" i="3"/>
  <c r="BD27" i="3"/>
  <c r="BC21" i="3"/>
  <c r="BC18" i="3"/>
  <c r="BD22" i="3"/>
  <c r="BC17" i="3"/>
  <c r="BD19" i="3"/>
  <c r="BC27" i="3"/>
  <c r="BD15" i="3"/>
  <c r="BD11" i="3"/>
  <c r="BC10" i="3"/>
  <c r="BC24" i="3"/>
  <c r="BC13" i="3"/>
  <c r="BC20" i="3"/>
  <c r="BD12" i="3"/>
  <c r="BD23" i="3"/>
  <c r="BC16" i="3"/>
  <c r="BD26" i="3"/>
  <c r="BD7" i="3"/>
  <c r="BC30" i="3"/>
  <c r="BD25" i="3"/>
  <c r="BD18" i="3"/>
  <c r="BC6" i="3"/>
  <c r="BD17" i="3"/>
  <c r="BD14" i="3"/>
  <c r="BC7" i="3"/>
  <c r="BC28" i="3"/>
  <c r="BD24" i="3"/>
  <c r="BC11" i="3"/>
  <c r="BD8" i="3"/>
  <c r="BD16" i="3"/>
  <c r="BD30" i="3"/>
  <c r="BC14" i="3"/>
  <c r="BD10" i="3"/>
  <c r="BC26" i="3"/>
  <c r="BD29" i="3"/>
  <c r="BD6" i="3"/>
  <c r="BD21" i="3"/>
  <c r="BC12" i="3"/>
  <c r="BD28" i="3"/>
  <c r="BC15" i="3"/>
  <c r="BC9" i="3"/>
  <c r="BC25" i="3"/>
  <c r="BC19" i="3"/>
  <c r="BD13" i="3"/>
  <c r="BD20" i="3"/>
  <c r="BC8" i="3"/>
  <c r="BC22" i="3"/>
  <c r="BD9" i="3"/>
  <c r="AF9" i="3" l="1"/>
  <c r="AF10" i="3"/>
  <c r="AF23" i="3"/>
  <c r="AF29" i="3"/>
  <c r="AE26" i="3"/>
  <c r="AE6" i="3"/>
  <c r="AF16" i="3"/>
  <c r="AE17" i="3"/>
  <c r="AE10" i="3"/>
  <c r="AF17" i="3"/>
  <c r="AE21" i="3"/>
  <c r="AE9" i="3"/>
  <c r="AF30" i="3"/>
  <c r="AF13" i="3"/>
  <c r="AE25" i="3"/>
  <c r="AE18" i="3"/>
  <c r="AF7" i="3"/>
  <c r="AE30" i="3"/>
  <c r="AF25" i="3"/>
  <c r="AE22" i="3"/>
  <c r="AE8" i="3"/>
  <c r="AF28" i="3"/>
  <c r="AF14" i="3"/>
  <c r="AE27" i="3"/>
  <c r="AF11" i="3"/>
  <c r="AF26" i="3"/>
  <c r="AE15" i="3"/>
  <c r="AE13" i="3"/>
  <c r="AF24" i="3"/>
  <c r="AE11" i="3"/>
  <c r="AF8" i="3"/>
  <c r="AF18" i="3"/>
  <c r="AE19" i="3"/>
  <c r="AE12" i="3"/>
  <c r="AE14" i="3"/>
  <c r="AE29" i="3"/>
  <c r="AE23" i="3"/>
  <c r="AE20" i="3"/>
  <c r="AE16" i="3"/>
  <c r="AE7" i="3"/>
  <c r="AE28" i="3"/>
  <c r="AF20" i="3"/>
  <c r="AE24" i="3"/>
  <c r="AF27" i="3"/>
  <c r="AF19" i="3"/>
  <c r="AF6" i="3"/>
  <c r="AF15" i="3"/>
  <c r="AF21" i="3"/>
  <c r="AF22" i="3"/>
</calcChain>
</file>

<file path=xl/sharedStrings.xml><?xml version="1.0" encoding="utf-8"?>
<sst xmlns="http://schemas.openxmlformats.org/spreadsheetml/2006/main" count="512" uniqueCount="118">
  <si>
    <t>Base de temps</t>
  </si>
  <si>
    <t>Coefficient de friction</t>
  </si>
  <si>
    <t>Masse</t>
  </si>
  <si>
    <t>Position initiale</t>
  </si>
  <si>
    <t>Vitesse initiale</t>
  </si>
  <si>
    <t>Accélération initiale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</si>
  <si>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</si>
  <si>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</si>
  <si>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</si>
  <si>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</si>
  <si>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</si>
  <si>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</si>
  <si>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</si>
  <si>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t</t>
  </si>
  <si>
    <t>f</t>
  </si>
  <si>
    <t>Λ</t>
  </si>
  <si>
    <t>m</t>
  </si>
  <si>
    <t>p(0,0)</t>
  </si>
  <si>
    <t>v(0,0)</t>
  </si>
  <si>
    <t>a(0,0)</t>
  </si>
  <si>
    <t>s</t>
  </si>
  <si>
    <t>q1(x,y)</t>
  </si>
  <si>
    <t>r1</t>
  </si>
  <si>
    <t>V1</t>
  </si>
  <si>
    <t>M1</t>
  </si>
  <si>
    <t>λ1</t>
  </si>
  <si>
    <t>ω1</t>
  </si>
  <si>
    <t>M2</t>
  </si>
  <si>
    <t>λ2</t>
  </si>
  <si>
    <t>ω2</t>
  </si>
  <si>
    <t>-</t>
  </si>
  <si>
    <t>x</t>
  </si>
  <si>
    <t>y</t>
  </si>
  <si>
    <t>Corps statiques</t>
  </si>
  <si>
    <t>Points d'inflexion</t>
  </si>
  <si>
    <t>Itération minimale</t>
  </si>
  <si>
    <t>Itération maximale</t>
  </si>
  <si>
    <t>Vitesse</t>
  </si>
  <si>
    <t>Accélération</t>
  </si>
  <si>
    <t>Fléchisseur</t>
  </si>
  <si>
    <t>Profondeur</t>
  </si>
  <si>
    <t>Objet inconnu</t>
  </si>
  <si>
    <t>Planète</t>
  </si>
  <si>
    <t>Objet inconnu Thétâ-IV</t>
  </si>
  <si>
    <t>Corps dynamiques</t>
  </si>
  <si>
    <t>Espace de départ</t>
  </si>
  <si>
    <t>Angle initial</t>
  </si>
  <si>
    <t>∠</t>
  </si>
  <si>
    <t>Planète liquide Xorph-Gamma</t>
  </si>
  <si>
    <t>angle</t>
  </si>
  <si>
    <t>Trou noir Yürsktsltë</t>
  </si>
  <si>
    <t>Trou noir</t>
  </si>
  <si>
    <t>q2(x)</t>
  </si>
  <si>
    <t>q2(y)</t>
  </si>
  <si>
    <t>Accélération gravitationnelle</t>
  </si>
  <si>
    <t>Colonisatron Romanoff-Far-Far-v5</t>
  </si>
  <si>
    <t>Temps écoulé</t>
  </si>
  <si>
    <t>q1(x)</t>
  </si>
  <si>
    <t>q1(y)</t>
  </si>
  <si>
    <t>sec</t>
  </si>
  <si>
    <t>m/s</t>
  </si>
  <si>
    <t>m/s2</t>
  </si>
  <si>
    <t>°</t>
  </si>
  <si>
    <t>Distance</t>
  </si>
  <si>
    <t>Euclidienne</t>
  </si>
  <si>
    <t>Friction</t>
  </si>
  <si>
    <t>Itération actuelle</t>
  </si>
  <si>
    <t>Simulation complétée à</t>
  </si>
  <si>
    <t>Position itération
(Centre)</t>
  </si>
  <si>
    <t>h</t>
  </si>
  <si>
    <t>Angle</t>
  </si>
  <si>
    <t>Indicateur accélération</t>
  </si>
  <si>
    <t>Dimension (Vaisseau)</t>
  </si>
  <si>
    <t>Dimension (Indicateur d'accélération)</t>
  </si>
  <si>
    <t>Direction itération (Accélération)</t>
  </si>
  <si>
    <t>Représentation des conditions initiales et de la trajectoire</t>
  </si>
  <si>
    <t>Chasseur XYZ</t>
  </si>
  <si>
    <t>Unité</t>
  </si>
  <si>
    <t>Symbole</t>
  </si>
  <si>
    <t>Paramètre</t>
  </si>
  <si>
    <t>kg</t>
  </si>
  <si>
    <t>Général</t>
  </si>
  <si>
    <t>Vaisseau allié</t>
  </si>
  <si>
    <t>Vaisseau ennemi</t>
  </si>
  <si>
    <t>Traînée (Chasseur)</t>
  </si>
  <si>
    <t>Indicateur accélération (Chasseur)</t>
  </si>
  <si>
    <t>Indicateur accélération (Colonisatron)</t>
  </si>
  <si>
    <t>Traînée (Colonisatron)</t>
  </si>
  <si>
    <r>
      <rPr>
        <sz val="14"/>
        <color rgb="FF002060"/>
        <rFont val="Times New Roman"/>
        <family val="1"/>
      </rPr>
      <t>ρ</t>
    </r>
    <r>
      <rPr>
        <sz val="14"/>
        <color rgb="FF002060"/>
        <rFont val="Calibri"/>
        <family val="2"/>
      </rPr>
      <t>1</t>
    </r>
  </si>
  <si>
    <r>
      <t>kg/m</t>
    </r>
    <r>
      <rPr>
        <vertAlign val="superscript"/>
        <sz val="14"/>
        <color rgb="FF002060"/>
        <rFont val="Calibri"/>
        <family val="2"/>
        <scheme val="minor"/>
      </rPr>
      <t>3</t>
    </r>
  </si>
  <si>
    <r>
      <t>m</t>
    </r>
    <r>
      <rPr>
        <vertAlign val="superscript"/>
        <sz val="14"/>
        <color rgb="FF002060"/>
        <rFont val="Calibri"/>
        <family val="2"/>
        <scheme val="minor"/>
      </rPr>
      <t>3</t>
    </r>
  </si>
  <si>
    <t>Valeur</t>
  </si>
  <si>
    <t>m3</t>
  </si>
  <si>
    <t>kg/m3</t>
  </si>
  <si>
    <r>
      <t>m</t>
    </r>
    <r>
      <rPr>
        <vertAlign val="superscript"/>
        <sz val="14"/>
        <color theme="3" tint="-0.499984740745262"/>
        <rFont val="Calibri"/>
        <family val="2"/>
        <scheme val="minor"/>
      </rPr>
      <t>2</t>
    </r>
    <r>
      <rPr>
        <sz val="14"/>
        <color theme="3" tint="-0.499984740745262"/>
        <rFont val="Calibri"/>
        <family val="2"/>
        <scheme val="minor"/>
      </rPr>
      <t>/s</t>
    </r>
  </si>
  <si>
    <t>Répulseur (Colonisatron)</t>
  </si>
  <si>
    <t>Attraction/
Répulsion</t>
  </si>
  <si>
    <t>Répulseur (Objet inconnu)</t>
  </si>
  <si>
    <t>Tour d'un cercle (radians)</t>
  </si>
  <si>
    <t>Dimensions</t>
  </si>
  <si>
    <t>Points de polygone</t>
  </si>
  <si>
    <t>Hypothénuse</t>
  </si>
  <si>
    <t>Représentation</t>
  </si>
  <si>
    <t>Répulseur</t>
  </si>
  <si>
    <t>Transformateurs</t>
  </si>
  <si>
    <t>Ratio de la constante d'Aarseth</t>
  </si>
  <si>
    <t>Itération</t>
  </si>
  <si>
    <t>Trajectoire (Colonisatron)</t>
  </si>
  <si>
    <t>Direction itération</t>
  </si>
  <si>
    <t>Position itération</t>
  </si>
  <si>
    <t>Trajectoire (Chasseur)</t>
  </si>
  <si>
    <t>q3(x)</t>
  </si>
  <si>
    <t>q3(y)</t>
  </si>
  <si>
    <t>M3</t>
  </si>
  <si>
    <t>λ3</t>
  </si>
  <si>
    <t>ω3</t>
  </si>
  <si>
    <t>Conditions générales de la simulation</t>
  </si>
  <si>
    <t>Gestion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</si>
</sst>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1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4"/>
      <color theme="3" tint="-0.49998474074526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rgb="FF002060"/>
      <name val="Calibri"/>
      <family val="1"/>
    </font>
    <font>
      <sz val="14"/>
      <color rgb="FF002060"/>
      <name val="Times New Roman"/>
      <family val="1"/>
    </font>
    <font>
      <sz val="14"/>
      <color rgb="FF002060"/>
      <name val="Calibri"/>
      <family val="2"/>
    </font>
    <font>
      <vertAlign val="superscript"/>
      <sz val="14"/>
      <color rgb="FF002060"/>
      <name val="Calibri"/>
      <family val="2"/>
      <scheme val="minor"/>
    </font>
    <font>
      <b/>
      <sz val="15"/>
      <color theme="0"/>
      <name val="Calibri"/>
      <family val="2"/>
      <scheme val="minor"/>
    </font>
    <font>
      <vertAlign val="superscript"/>
      <sz val="14"/>
      <color theme="3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DCFF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/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dashDot">
        <color theme="8" tint="-0.499984740745262"/>
      </left>
      <right style="dashDot">
        <color theme="8" tint="-0.499984740745262"/>
      </right>
      <top style="dashDot">
        <color theme="8" tint="-0.499984740745262"/>
      </top>
      <bottom style="dashDot">
        <color theme="8" tint="-0.499984740745262"/>
      </bottom>
      <diagonal/>
    </border>
    <border>
      <left style="dashDot">
        <color theme="8" tint="-0.499984740745262"/>
      </left>
      <right/>
      <top style="dashDot">
        <color theme="8" tint="-0.499984740745262"/>
      </top>
      <bottom style="dashDot">
        <color theme="8" tint="-0.499984740745262"/>
      </bottom>
      <diagonal/>
    </border>
    <border>
      <left style="dashDot">
        <color theme="8" tint="-0.499984740745262"/>
      </left>
      <right style="dashDot">
        <color theme="8" tint="-0.499984740745262"/>
      </right>
      <top/>
      <bottom style="dashDot">
        <color theme="8" tint="-0.499984740745262"/>
      </bottom>
      <diagonal/>
    </border>
    <border>
      <left style="dashDot">
        <color theme="8" tint="-0.499984740745262"/>
      </left>
      <right/>
      <top/>
      <bottom style="dashDot">
        <color theme="8" tint="-0.499984740745262"/>
      </bottom>
      <diagonal/>
    </border>
    <border>
      <left/>
      <right/>
      <top style="thick">
        <color theme="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 style="medium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 style="dashDotDot">
        <color indexed="64"/>
      </top>
      <bottom style="medium">
        <color indexed="64"/>
      </bottom>
      <diagonal/>
    </border>
    <border>
      <left/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medium">
        <color indexed="64"/>
      </left>
      <right style="dashDotDot">
        <color indexed="64"/>
      </right>
      <top/>
      <bottom style="dashDot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dashDotDot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/>
      <diagonal/>
    </border>
    <border>
      <left/>
      <right style="dashDotDot">
        <color indexed="64"/>
      </right>
      <top style="dashDotDot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DashDotDot">
        <color indexed="64"/>
      </top>
      <bottom style="hair">
        <color indexed="64"/>
      </bottom>
      <diagonal/>
    </border>
    <border>
      <left style="hair">
        <color indexed="64"/>
      </left>
      <right style="mediumDashDotDot">
        <color indexed="64"/>
      </right>
      <top style="mediumDashDotDot">
        <color indexed="64"/>
      </top>
      <bottom style="hair">
        <color indexed="64"/>
      </bottom>
      <diagonal/>
    </border>
    <border>
      <left style="hair">
        <color indexed="64"/>
      </left>
      <right style="mediumDashDotDot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DotDot">
        <color indexed="64"/>
      </right>
      <top style="dashDotDot">
        <color indexed="64"/>
      </top>
      <bottom/>
      <diagonal/>
    </border>
    <border>
      <left/>
      <right style="dashDotDot">
        <color indexed="64"/>
      </right>
      <top/>
      <bottom style="dashDotDot">
        <color indexed="64"/>
      </bottom>
      <diagonal/>
    </border>
    <border>
      <left style="dashDotDot">
        <color indexed="64"/>
      </left>
      <right style="medium">
        <color indexed="64"/>
      </right>
      <top/>
      <bottom style="dashDotDot">
        <color indexed="64"/>
      </bottom>
      <diagonal/>
    </border>
    <border>
      <left style="medium">
        <color theme="3" tint="-0.499984740745262"/>
      </left>
      <right style="dashDotDot">
        <color indexed="64"/>
      </right>
      <top/>
      <bottom style="dashDotDot">
        <color indexed="64"/>
      </bottom>
      <diagonal/>
    </border>
    <border>
      <left style="dashDotDot">
        <color indexed="64"/>
      </left>
      <right style="medium">
        <color theme="3" tint="-0.499984740745262"/>
      </right>
      <top/>
      <bottom style="dashDotDot">
        <color indexed="64"/>
      </bottom>
      <diagonal/>
    </border>
    <border>
      <left style="dashDotDot">
        <color indexed="64"/>
      </left>
      <right style="medium">
        <color theme="3" tint="-0.499984740745262"/>
      </right>
      <top style="dashDotDot">
        <color indexed="64"/>
      </top>
      <bottom style="dashDotDot">
        <color indexed="64"/>
      </bottom>
      <diagonal/>
    </border>
    <border>
      <left style="medium">
        <color theme="3" tint="-0.499984740745262"/>
      </left>
      <right style="dashDotDot">
        <color indexed="64"/>
      </right>
      <top style="dashDotDot">
        <color indexed="64"/>
      </top>
      <bottom/>
      <diagonal/>
    </border>
    <border>
      <left style="medium">
        <color theme="3" tint="-0.499984740745262"/>
      </left>
      <right style="hair">
        <color indexed="64"/>
      </right>
      <top style="mediumDashDotDot">
        <color indexed="64"/>
      </top>
      <bottom style="hair">
        <color indexed="64"/>
      </bottom>
      <diagonal/>
    </border>
    <border>
      <left style="medium">
        <color theme="3" tint="-0.499984740745262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3" tint="-0.499984740745262"/>
      </left>
      <right style="hair">
        <color indexed="64"/>
      </right>
      <top style="hair">
        <color indexed="64"/>
      </top>
      <bottom style="medium">
        <color theme="3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theme="3" tint="-0.499984740745262"/>
      </bottom>
      <diagonal/>
    </border>
    <border>
      <left style="hair">
        <color indexed="64"/>
      </left>
      <right style="mediumDashDotDot">
        <color indexed="64"/>
      </right>
      <top style="hair">
        <color indexed="64"/>
      </top>
      <bottom style="medium">
        <color theme="3" tint="-0.499984740745262"/>
      </bottom>
      <diagonal/>
    </border>
    <border>
      <left/>
      <right style="dashDotDot">
        <color indexed="64"/>
      </right>
      <top style="dashDotDot">
        <color indexed="64"/>
      </top>
      <bottom style="medium">
        <color theme="3" tint="-0.499984740745262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medium">
        <color theme="3" tint="-0.499984740745262"/>
      </bottom>
      <diagonal/>
    </border>
    <border>
      <left style="dashDotDot">
        <color indexed="64"/>
      </left>
      <right style="medium">
        <color theme="3" tint="-0.499984740745262"/>
      </right>
      <top style="dashDotDot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double">
        <color theme="3" tint="-0.499984740745262"/>
      </bottom>
      <diagonal/>
    </border>
    <border>
      <left/>
      <right/>
      <top style="medium">
        <color theme="3" tint="-0.499984740745262"/>
      </top>
      <bottom style="double">
        <color theme="3" tint="-0.499984740745262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double">
        <color theme="3" tint="-0.499984740745262"/>
      </bottom>
      <diagonal/>
    </border>
    <border>
      <left style="medium">
        <color theme="3" tint="-0.499984740745262"/>
      </left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/>
      <right style="dashDotDot">
        <color indexed="64"/>
      </right>
      <top/>
      <bottom/>
      <diagonal/>
    </border>
    <border>
      <left style="mediumDashed">
        <color theme="3" tint="-0.499984740745262"/>
      </left>
      <right style="dashDotDot">
        <color indexed="64"/>
      </right>
      <top style="mediumDashed">
        <color theme="3" tint="-0.499984740745262"/>
      </top>
      <bottom/>
      <diagonal/>
    </border>
    <border>
      <left style="dashDotDot">
        <color indexed="64"/>
      </left>
      <right style="dashDotDot">
        <color indexed="64"/>
      </right>
      <top style="mediumDashed">
        <color theme="3" tint="-0.499984740745262"/>
      </top>
      <bottom style="dashDotDot">
        <color indexed="64"/>
      </bottom>
      <diagonal/>
    </border>
    <border>
      <left/>
      <right style="dashDotDot">
        <color indexed="64"/>
      </right>
      <top style="mediumDashed">
        <color theme="3" tint="-0.499984740745262"/>
      </top>
      <bottom style="dashDotDot">
        <color indexed="64"/>
      </bottom>
      <diagonal/>
    </border>
    <border>
      <left style="dashDotDot">
        <color indexed="64"/>
      </left>
      <right style="mediumDashed">
        <color theme="3" tint="-0.499984740745262"/>
      </right>
      <top style="mediumDashed">
        <color theme="3" tint="-0.499984740745262"/>
      </top>
      <bottom style="dashDotDot">
        <color indexed="64"/>
      </bottom>
      <diagonal/>
    </border>
    <border>
      <left style="mediumDashed">
        <color theme="3" tint="-0.499984740745262"/>
      </left>
      <right style="dashDotDot">
        <color indexed="64"/>
      </right>
      <top/>
      <bottom style="mediumDashed">
        <color theme="3" tint="-0.499984740745262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mediumDashed">
        <color theme="3" tint="-0.499984740745262"/>
      </bottom>
      <diagonal/>
    </border>
    <border>
      <left/>
      <right style="dashDotDot">
        <color indexed="64"/>
      </right>
      <top style="dashDotDot">
        <color indexed="64"/>
      </top>
      <bottom style="mediumDashed">
        <color theme="3" tint="-0.499984740745262"/>
      </bottom>
      <diagonal/>
    </border>
    <border>
      <left style="dashDotDot">
        <color indexed="64"/>
      </left>
      <right style="mediumDashed">
        <color theme="3" tint="-0.499984740745262"/>
      </right>
      <top style="dashDotDot">
        <color indexed="64"/>
      </top>
      <bottom style="mediumDashed">
        <color theme="3" tint="-0.499984740745262"/>
      </bottom>
      <diagonal/>
    </border>
    <border>
      <left style="dashDotDot">
        <color indexed="64"/>
      </left>
      <right/>
      <top style="dashDotDot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theme="3" tint="-0.499984740745262"/>
      </bottom>
      <diagonal/>
    </border>
    <border>
      <left/>
      <right/>
      <top style="medium">
        <color indexed="64"/>
      </top>
      <bottom style="double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double">
        <color theme="3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thick">
        <color theme="4"/>
      </bottom>
      <diagonal/>
    </border>
    <border>
      <left/>
      <right/>
      <top style="double">
        <color theme="3" tint="-0.499984740745262"/>
      </top>
      <bottom style="thick">
        <color theme="4"/>
      </bottom>
      <diagonal/>
    </border>
    <border>
      <left/>
      <right style="double">
        <color theme="3" tint="-0.499984740745262"/>
      </right>
      <top style="double">
        <color theme="3" tint="-0.499984740745262"/>
      </top>
      <bottom style="thick">
        <color theme="4"/>
      </bottom>
      <diagonal/>
    </border>
    <border>
      <left style="double">
        <color theme="3" tint="-0.499984740745262"/>
      </left>
      <right/>
      <top style="thick">
        <color theme="4"/>
      </top>
      <bottom/>
      <diagonal/>
    </border>
    <border>
      <left/>
      <right style="double">
        <color theme="3" tint="-0.499984740745262"/>
      </right>
      <top style="thick">
        <color theme="4"/>
      </top>
      <bottom/>
      <diagonal/>
    </border>
    <border>
      <left style="double">
        <color theme="3" tint="-0.499984740745262"/>
      </left>
      <right/>
      <top/>
      <bottom/>
      <diagonal/>
    </border>
    <border>
      <left/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ashDot">
        <color theme="8" tint="-0.499984740745262"/>
      </right>
      <top/>
      <bottom style="dashDot">
        <color theme="8" tint="-0.499984740745262"/>
      </bottom>
      <diagonal/>
    </border>
    <border>
      <left style="medium">
        <color theme="8" tint="-0.499984740745262"/>
      </left>
      <right style="double">
        <color theme="3" tint="-0.499984740745262"/>
      </right>
      <top/>
      <bottom style="hair">
        <color theme="8" tint="-0.499984740745262"/>
      </bottom>
      <diagonal/>
    </border>
    <border>
      <left style="double">
        <color theme="3" tint="-0.499984740745262"/>
      </left>
      <right style="dashDot">
        <color theme="8" tint="-0.499984740745262"/>
      </right>
      <top style="dashDot">
        <color theme="8" tint="-0.499984740745262"/>
      </top>
      <bottom style="dashDot">
        <color theme="8" tint="-0.499984740745262"/>
      </bottom>
      <diagonal/>
    </border>
    <border>
      <left style="medium">
        <color theme="8" tint="-0.499984740745262"/>
      </left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 style="dashDot">
        <color theme="8" tint="-0.499984740745262"/>
      </right>
      <top style="dashDot">
        <color theme="8" tint="-0.499984740745262"/>
      </top>
      <bottom style="double">
        <color theme="3" tint="-0.499984740745262"/>
      </bottom>
      <diagonal/>
    </border>
    <border>
      <left style="dashDot">
        <color theme="8" tint="-0.499984740745262"/>
      </left>
      <right style="dashDot">
        <color theme="8" tint="-0.499984740745262"/>
      </right>
      <top style="dashDot">
        <color theme="8" tint="-0.499984740745262"/>
      </top>
      <bottom style="double">
        <color theme="3" tint="-0.499984740745262"/>
      </bottom>
      <diagonal/>
    </border>
    <border>
      <left style="dashDot">
        <color theme="8" tint="-0.499984740745262"/>
      </left>
      <right/>
      <top style="dashDot">
        <color theme="8" tint="-0.499984740745262"/>
      </top>
      <bottom style="double">
        <color theme="3" tint="-0.499984740745262"/>
      </bottom>
      <diagonal/>
    </border>
    <border>
      <left style="medium">
        <color theme="8" tint="-0.499984740745262"/>
      </left>
      <right style="double">
        <color theme="3" tint="-0.499984740745262"/>
      </right>
      <top style="hair">
        <color theme="8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double">
        <color theme="3" tint="-0.499984740745262"/>
      </right>
      <top/>
      <bottom style="medium">
        <color theme="5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medium">
        <color theme="9" tint="-0.499984740745262"/>
      </bottom>
      <diagonal/>
    </border>
    <border>
      <left/>
      <right/>
      <top style="double">
        <color theme="3" tint="-0.499984740745262"/>
      </top>
      <bottom style="medium">
        <color theme="9" tint="-0.499984740745262"/>
      </bottom>
      <diagonal/>
    </border>
    <border>
      <left/>
      <right style="double">
        <color theme="3" tint="-0.499984740745262"/>
      </right>
      <top style="double">
        <color theme="3" tint="-0.499984740745262"/>
      </top>
      <bottom style="medium">
        <color theme="9" tint="-0.499984740745262"/>
      </bottom>
      <diagonal/>
    </border>
    <border>
      <left style="double">
        <color theme="3" tint="-0.499984740745262"/>
      </left>
      <right style="dashDot">
        <color indexed="64"/>
      </right>
      <top/>
      <bottom style="dashDot">
        <color indexed="64"/>
      </bottom>
      <diagonal/>
    </border>
    <border>
      <left style="hair">
        <color indexed="64"/>
      </left>
      <right style="double">
        <color theme="3" tint="-0.499984740745262"/>
      </right>
      <top/>
      <bottom style="hair">
        <color indexed="64"/>
      </bottom>
      <diagonal/>
    </border>
    <border>
      <left style="double">
        <color theme="3" tint="-0.499984740745262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hair">
        <color indexed="64"/>
      </left>
      <right style="double">
        <color theme="3" tint="-0.499984740745262"/>
      </right>
      <top style="hair">
        <color indexed="64"/>
      </top>
      <bottom style="hair">
        <color indexed="64"/>
      </bottom>
      <diagonal/>
    </border>
    <border>
      <left style="double">
        <color theme="3" tint="-0.499984740745262"/>
      </left>
      <right style="dashDot">
        <color indexed="64"/>
      </right>
      <top style="dashDot">
        <color indexed="64"/>
      </top>
      <bottom style="double">
        <color theme="3" tint="-0.499984740745262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ouble">
        <color theme="3" tint="-0.499984740745262"/>
      </bottom>
      <diagonal/>
    </border>
    <border>
      <left style="dashDot">
        <color indexed="64"/>
      </left>
      <right/>
      <top style="dashDot">
        <color indexed="64"/>
      </top>
      <bottom style="double">
        <color theme="3" tint="-0.499984740745262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theme="3" tint="-0.499984740745262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theme="3" tint="-0.499984740745262"/>
      </bottom>
      <diagonal/>
    </border>
    <border>
      <left style="hair">
        <color indexed="64"/>
      </left>
      <right style="double">
        <color theme="3" tint="-0.499984740745262"/>
      </right>
      <top style="hair">
        <color indexed="64"/>
      </top>
      <bottom style="double">
        <color theme="3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medium">
        <color theme="8" tint="-0.499984740745262"/>
      </bottom>
      <diagonal/>
    </border>
    <border>
      <left/>
      <right/>
      <top style="double">
        <color theme="3" tint="-0.499984740745262"/>
      </top>
      <bottom style="medium">
        <color theme="8" tint="-0.499984740745262"/>
      </bottom>
      <diagonal/>
    </border>
    <border>
      <left/>
      <right style="double">
        <color theme="3" tint="-0.499984740745262"/>
      </right>
      <top style="double">
        <color theme="3" tint="-0.499984740745262"/>
      </top>
      <bottom style="medium">
        <color theme="8" tint="-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43" fontId="4" fillId="0" borderId="0" applyFont="0" applyFill="0" applyBorder="0" applyAlignment="0" applyProtection="0"/>
    <xf numFmtId="0" fontId="5" fillId="0" borderId="3" applyNumberFormat="0" applyFill="0" applyAlignment="0" applyProtection="0"/>
    <xf numFmtId="0" fontId="22" fillId="3" borderId="17" applyNumberFormat="0" applyAlignment="0" applyProtection="0"/>
    <xf numFmtId="0" fontId="23" fillId="19" borderId="18" applyNumberFormat="0" applyAlignment="0" applyProtection="0"/>
  </cellStyleXfs>
  <cellXfs count="263">
    <xf numFmtId="0" fontId="0" fillId="0" borderId="0" xfId="0"/>
    <xf numFmtId="4" fontId="0" fillId="0" borderId="0" xfId="3" applyNumberFormat="1" applyFont="1" applyAlignment="1">
      <alignment horizontal="center" vertical="center" wrapText="1"/>
    </xf>
    <xf numFmtId="4" fontId="0" fillId="4" borderId="2" xfId="3" applyNumberFormat="1" applyFont="1" applyFill="1" applyBorder="1" applyAlignment="1">
      <alignment horizontal="center" vertical="center"/>
    </xf>
    <xf numFmtId="11" fontId="1" fillId="4" borderId="2" xfId="3" applyNumberFormat="1" applyFont="1" applyFill="1" applyBorder="1" applyAlignment="1">
      <alignment horizontal="center" vertical="center"/>
    </xf>
    <xf numFmtId="11" fontId="1" fillId="7" borderId="2" xfId="3" applyNumberFormat="1" applyFont="1" applyFill="1" applyBorder="1" applyAlignment="1">
      <alignment horizontal="center" vertical="center"/>
    </xf>
    <xf numFmtId="4" fontId="1" fillId="7" borderId="2" xfId="3" applyNumberFormat="1" applyFont="1" applyFill="1" applyBorder="1" applyAlignment="1">
      <alignment horizontal="center" vertical="center"/>
    </xf>
    <xf numFmtId="11" fontId="0" fillId="7" borderId="2" xfId="3" applyNumberFormat="1" applyFont="1" applyFill="1" applyBorder="1" applyAlignment="1">
      <alignment horizontal="center" vertical="center" wrapText="1"/>
    </xf>
    <xf numFmtId="11" fontId="0" fillId="4" borderId="2" xfId="3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 wrapText="1"/>
    </xf>
    <xf numFmtId="11" fontId="10" fillId="5" borderId="2" xfId="3" applyNumberFormat="1" applyFont="1" applyFill="1" applyBorder="1" applyAlignment="1">
      <alignment horizontal="center" vertical="center" wrapText="1"/>
    </xf>
    <xf numFmtId="4" fontId="10" fillId="5" borderId="2" xfId="3" applyNumberFormat="1" applyFont="1" applyFill="1" applyBorder="1" applyAlignment="1">
      <alignment horizontal="center" vertical="center"/>
    </xf>
    <xf numFmtId="11" fontId="11" fillId="5" borderId="2" xfId="3" applyNumberFormat="1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16" borderId="14" xfId="0" applyFont="1" applyFill="1" applyBorder="1" applyAlignment="1">
      <alignment horizontal="center" vertical="center"/>
    </xf>
    <xf numFmtId="0" fontId="6" fillId="16" borderId="15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23" fillId="19" borderId="19" xfId="6" applyBorder="1" applyAlignment="1">
      <alignment horizontal="center" vertical="center" wrapText="1"/>
    </xf>
    <xf numFmtId="4" fontId="23" fillId="19" borderId="19" xfId="6" applyNumberFormat="1" applyBorder="1" applyAlignment="1">
      <alignment horizontal="center" vertical="center" wrapText="1"/>
    </xf>
    <xf numFmtId="4" fontId="0" fillId="6" borderId="2" xfId="3" applyNumberFormat="1" applyFont="1" applyFill="1" applyBorder="1" applyAlignment="1">
      <alignment horizontal="center" vertical="center" wrapText="1"/>
    </xf>
    <xf numFmtId="4" fontId="0" fillId="6" borderId="2" xfId="3" applyNumberFormat="1" applyFont="1" applyFill="1" applyBorder="1" applyAlignment="1">
      <alignment horizontal="center" vertical="center"/>
    </xf>
    <xf numFmtId="0" fontId="7" fillId="2" borderId="4" xfId="1" applyFont="1" applyBorder="1" applyAlignment="1">
      <alignment horizontal="center" vertical="center" wrapText="1"/>
    </xf>
    <xf numFmtId="0" fontId="7" fillId="2" borderId="5" xfId="1" applyFont="1" applyBorder="1" applyAlignment="1">
      <alignment horizontal="center" vertical="center" wrapText="1"/>
    </xf>
    <xf numFmtId="0" fontId="7" fillId="2" borderId="4" xfId="1" applyFont="1" applyBorder="1" applyAlignment="1">
      <alignment horizontal="center" vertical="center"/>
    </xf>
    <xf numFmtId="0" fontId="7" fillId="2" borderId="5" xfId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 wrapText="1"/>
    </xf>
    <xf numFmtId="4" fontId="11" fillId="5" borderId="2" xfId="3" applyNumberFormat="1" applyFont="1" applyFill="1" applyBorder="1" applyAlignment="1">
      <alignment horizontal="center" vertical="center"/>
    </xf>
    <xf numFmtId="4" fontId="10" fillId="5" borderId="2" xfId="3" applyNumberFormat="1" applyFont="1" applyFill="1" applyBorder="1" applyAlignment="1">
      <alignment horizontal="center" vertical="center" wrapText="1"/>
    </xf>
    <xf numFmtId="4" fontId="0" fillId="7" borderId="2" xfId="3" applyNumberFormat="1" applyFont="1" applyFill="1" applyBorder="1" applyAlignment="1">
      <alignment horizontal="center" vertical="center"/>
    </xf>
    <xf numFmtId="4" fontId="0" fillId="7" borderId="2" xfId="3" applyNumberFormat="1" applyFont="1" applyFill="1" applyBorder="1" applyAlignment="1">
      <alignment horizontal="center" vertical="center" wrapText="1"/>
    </xf>
    <xf numFmtId="4" fontId="0" fillId="8" borderId="2" xfId="3" applyNumberFormat="1" applyFont="1" applyFill="1" applyBorder="1" applyAlignment="1">
      <alignment horizontal="center" vertical="center" wrapText="1"/>
    </xf>
    <xf numFmtId="4" fontId="0" fillId="8" borderId="2" xfId="3" applyNumberFormat="1" applyFont="1" applyFill="1" applyBorder="1" applyAlignment="1">
      <alignment horizontal="center" vertical="center"/>
    </xf>
    <xf numFmtId="4" fontId="0" fillId="4" borderId="2" xfId="3" applyNumberFormat="1" applyFont="1" applyFill="1" applyBorder="1" applyAlignment="1">
      <alignment horizontal="center" vertical="center" wrapText="1"/>
    </xf>
    <xf numFmtId="4" fontId="1" fillId="4" borderId="2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18" borderId="38" xfId="0" applyFill="1" applyBorder="1" applyAlignment="1">
      <alignment horizontal="center" vertical="center" wrapText="1"/>
    </xf>
    <xf numFmtId="0" fontId="0" fillId="18" borderId="38" xfId="0" applyFill="1" applyBorder="1" applyAlignment="1">
      <alignment horizontal="center" vertical="center"/>
    </xf>
    <xf numFmtId="0" fontId="0" fillId="18" borderId="39" xfId="0" applyFill="1" applyBorder="1" applyAlignment="1">
      <alignment horizontal="center" vertical="center"/>
    </xf>
    <xf numFmtId="0" fontId="0" fillId="18" borderId="62" xfId="0" applyFill="1" applyBorder="1" applyAlignment="1">
      <alignment horizontal="center" vertical="center" wrapText="1"/>
    </xf>
    <xf numFmtId="0" fontId="0" fillId="18" borderId="63" xfId="0" applyFill="1" applyBorder="1" applyAlignment="1">
      <alignment horizontal="center" vertical="center" wrapText="1"/>
    </xf>
    <xf numFmtId="0" fontId="0" fillId="18" borderId="64" xfId="0" applyFill="1" applyBorder="1" applyAlignment="1">
      <alignment horizontal="center" vertical="center" wrapText="1"/>
    </xf>
    <xf numFmtId="0" fontId="0" fillId="18" borderId="66" xfId="0" applyFill="1" applyBorder="1" applyAlignment="1">
      <alignment horizontal="right" vertical="center"/>
    </xf>
    <xf numFmtId="0" fontId="2" fillId="2" borderId="67" xfId="1" applyBorder="1" applyAlignment="1">
      <alignment horizontal="center" vertical="center"/>
    </xf>
    <xf numFmtId="0" fontId="2" fillId="2" borderId="68" xfId="1" applyBorder="1" applyAlignment="1">
      <alignment horizontal="center" vertical="center"/>
    </xf>
    <xf numFmtId="0" fontId="0" fillId="18" borderId="70" xfId="0" applyFill="1" applyBorder="1" applyAlignment="1">
      <alignment horizontal="right" vertical="center"/>
    </xf>
    <xf numFmtId="0" fontId="2" fillId="2" borderId="71" xfId="1" applyBorder="1" applyAlignment="1">
      <alignment horizontal="center" vertical="center"/>
    </xf>
    <xf numFmtId="0" fontId="2" fillId="2" borderId="72" xfId="1" applyBorder="1" applyAlignment="1">
      <alignment horizontal="center" vertical="center"/>
    </xf>
    <xf numFmtId="0" fontId="0" fillId="18" borderId="45" xfId="0" applyFill="1" applyBorder="1" applyAlignment="1">
      <alignment horizontal="center" vertical="center" wrapText="1"/>
    </xf>
    <xf numFmtId="0" fontId="0" fillId="18" borderId="37" xfId="0" applyFill="1" applyBorder="1" applyAlignment="1">
      <alignment horizontal="center" vertical="center" wrapText="1"/>
    </xf>
    <xf numFmtId="0" fontId="0" fillId="18" borderId="37" xfId="0" applyFill="1" applyBorder="1" applyAlignment="1">
      <alignment horizontal="center" vertical="center"/>
    </xf>
    <xf numFmtId="0" fontId="2" fillId="2" borderId="66" xfId="1" applyBorder="1" applyAlignment="1">
      <alignment horizontal="center" vertical="center"/>
    </xf>
    <xf numFmtId="0" fontId="2" fillId="2" borderId="70" xfId="1" applyBorder="1" applyAlignment="1">
      <alignment horizontal="center" vertical="center"/>
    </xf>
    <xf numFmtId="0" fontId="0" fillId="18" borderId="36" xfId="0" applyFill="1" applyBorder="1" applyAlignment="1">
      <alignment horizontal="center" vertical="center" wrapText="1"/>
    </xf>
    <xf numFmtId="1" fontId="0" fillId="22" borderId="51" xfId="0" applyNumberFormat="1" applyFill="1" applyBorder="1" applyAlignment="1">
      <alignment horizontal="center" vertical="center"/>
    </xf>
    <xf numFmtId="2" fontId="0" fillId="22" borderId="41" xfId="0" applyNumberFormat="1" applyFill="1" applyBorder="1" applyAlignment="1">
      <alignment horizontal="center" vertical="center"/>
    </xf>
    <xf numFmtId="2" fontId="0" fillId="22" borderId="42" xfId="0" applyNumberFormat="1" applyFill="1" applyBorder="1" applyAlignment="1">
      <alignment horizontal="center" vertical="center"/>
    </xf>
    <xf numFmtId="1" fontId="0" fillId="22" borderId="52" xfId="0" applyNumberFormat="1" applyFill="1" applyBorder="1" applyAlignment="1">
      <alignment horizontal="center" vertical="center"/>
    </xf>
    <xf numFmtId="2" fontId="0" fillId="22" borderId="40" xfId="0" applyNumberFormat="1" applyFill="1" applyBorder="1" applyAlignment="1">
      <alignment horizontal="center" vertical="center"/>
    </xf>
    <xf numFmtId="2" fontId="0" fillId="22" borderId="43" xfId="0" applyNumberFormat="1" applyFill="1" applyBorder="1" applyAlignment="1">
      <alignment horizontal="center" vertical="center"/>
    </xf>
    <xf numFmtId="1" fontId="0" fillId="22" borderId="53" xfId="0" applyNumberFormat="1" applyFill="1" applyBorder="1" applyAlignment="1">
      <alignment horizontal="center" vertical="center"/>
    </xf>
    <xf numFmtId="2" fontId="0" fillId="22" borderId="54" xfId="0" applyNumberFormat="1" applyFill="1" applyBorder="1" applyAlignment="1">
      <alignment horizontal="center" vertical="center"/>
    </xf>
    <xf numFmtId="2" fontId="0" fillId="22" borderId="55" xfId="0" applyNumberFormat="1" applyFill="1" applyBorder="1" applyAlignment="1">
      <alignment horizontal="center" vertical="center"/>
    </xf>
    <xf numFmtId="0" fontId="6" fillId="16" borderId="87" xfId="0" applyFont="1" applyFill="1" applyBorder="1" applyAlignment="1">
      <alignment vertical="center"/>
    </xf>
    <xf numFmtId="0" fontId="6" fillId="16" borderId="88" xfId="0" applyFont="1" applyFill="1" applyBorder="1" applyAlignment="1">
      <alignment horizontal="center" vertical="center" wrapText="1"/>
    </xf>
    <xf numFmtId="0" fontId="6" fillId="4" borderId="89" xfId="0" applyFont="1" applyFill="1" applyBorder="1" applyAlignment="1">
      <alignment vertical="center"/>
    </xf>
    <xf numFmtId="0" fontId="7" fillId="2" borderId="88" xfId="1" applyFont="1" applyBorder="1" applyAlignment="1">
      <alignment horizontal="center" vertical="center" wrapText="1"/>
    </xf>
    <xf numFmtId="0" fontId="7" fillId="2" borderId="90" xfId="1" applyFont="1" applyBorder="1" applyAlignment="1">
      <alignment horizontal="center" vertical="center" wrapText="1"/>
    </xf>
    <xf numFmtId="0" fontId="6" fillId="4" borderId="91" xfId="0" applyFont="1" applyFill="1" applyBorder="1" applyAlignment="1">
      <alignment vertical="center"/>
    </xf>
    <xf numFmtId="0" fontId="8" fillId="0" borderId="92" xfId="0" applyFont="1" applyBorder="1" applyAlignment="1">
      <alignment horizontal="center" vertical="center"/>
    </xf>
    <xf numFmtId="0" fontId="6" fillId="0" borderId="93" xfId="0" applyFont="1" applyBorder="1" applyAlignment="1">
      <alignment horizontal="center" vertical="center" wrapText="1"/>
    </xf>
    <xf numFmtId="0" fontId="7" fillId="2" borderId="94" xfId="1" applyFont="1" applyBorder="1" applyAlignment="1">
      <alignment horizontal="center" vertical="center" wrapText="1"/>
    </xf>
    <xf numFmtId="0" fontId="13" fillId="14" borderId="103" xfId="0" applyFont="1" applyFill="1" applyBorder="1" applyAlignment="1">
      <alignment vertical="center"/>
    </xf>
    <xf numFmtId="0" fontId="7" fillId="2" borderId="104" xfId="1" applyFont="1" applyBorder="1" applyAlignment="1">
      <alignment horizontal="center" vertical="center" wrapText="1"/>
    </xf>
    <xf numFmtId="0" fontId="13" fillId="14" borderId="105" xfId="0" applyFont="1" applyFill="1" applyBorder="1" applyAlignment="1">
      <alignment vertical="center"/>
    </xf>
    <xf numFmtId="0" fontId="14" fillId="0" borderId="106" xfId="0" applyFont="1" applyBorder="1" applyAlignment="1">
      <alignment horizontal="center" vertical="center"/>
    </xf>
    <xf numFmtId="0" fontId="13" fillId="0" borderId="107" xfId="0" applyFont="1" applyBorder="1" applyAlignment="1">
      <alignment horizontal="center" vertical="center"/>
    </xf>
    <xf numFmtId="0" fontId="12" fillId="10" borderId="101" xfId="0" applyFont="1" applyFill="1" applyBorder="1" applyAlignment="1">
      <alignment vertical="center"/>
    </xf>
    <xf numFmtId="0" fontId="12" fillId="9" borderId="103" xfId="0" applyFont="1" applyFill="1" applyBorder="1" applyAlignment="1">
      <alignment vertical="center"/>
    </xf>
    <xf numFmtId="0" fontId="7" fillId="2" borderId="104" xfId="1" applyFont="1" applyBorder="1" applyAlignment="1">
      <alignment horizontal="center" vertical="center"/>
    </xf>
    <xf numFmtId="0" fontId="12" fillId="9" borderId="105" xfId="0" applyFont="1" applyFill="1" applyBorder="1" applyAlignment="1">
      <alignment vertical="center"/>
    </xf>
    <xf numFmtId="0" fontId="12" fillId="0" borderId="106" xfId="0" applyFont="1" applyBorder="1" applyAlignment="1">
      <alignment horizontal="center" vertical="center"/>
    </xf>
    <xf numFmtId="0" fontId="12" fillId="0" borderId="107" xfId="0" applyFont="1" applyBorder="1" applyAlignment="1">
      <alignment horizontal="center" vertical="center"/>
    </xf>
    <xf numFmtId="0" fontId="13" fillId="12" borderId="101" xfId="0" applyFont="1" applyFill="1" applyBorder="1" applyAlignment="1">
      <alignment vertical="center" wrapText="1"/>
    </xf>
    <xf numFmtId="0" fontId="13" fillId="12" borderId="8" xfId="0" applyFont="1" applyFill="1" applyBorder="1" applyAlignment="1">
      <alignment horizontal="center" vertical="center" wrapText="1"/>
    </xf>
    <xf numFmtId="0" fontId="13" fillId="12" borderId="9" xfId="0" applyFont="1" applyFill="1" applyBorder="1" applyAlignment="1">
      <alignment horizontal="center" vertical="center" wrapText="1"/>
    </xf>
    <xf numFmtId="4" fontId="0" fillId="7" borderId="2" xfId="3" applyNumberFormat="1" applyFont="1" applyFill="1" applyBorder="1" applyAlignment="1">
      <alignment horizontal="center" vertical="center"/>
    </xf>
    <xf numFmtId="0" fontId="0" fillId="23" borderId="0" xfId="0" applyFill="1"/>
    <xf numFmtId="11" fontId="0" fillId="6" borderId="2" xfId="3" applyNumberFormat="1" applyFont="1" applyFill="1" applyBorder="1" applyAlignment="1">
      <alignment horizontal="center" vertical="center"/>
    </xf>
    <xf numFmtId="4" fontId="10" fillId="6" borderId="2" xfId="3" applyNumberFormat="1" applyFont="1" applyFill="1" applyBorder="1" applyAlignment="1">
      <alignment horizontal="center" vertical="center" wrapText="1"/>
    </xf>
    <xf numFmtId="4" fontId="11" fillId="6" borderId="2" xfId="3" applyNumberFormat="1" applyFont="1" applyFill="1" applyBorder="1" applyAlignment="1">
      <alignment horizontal="center" vertical="center"/>
    </xf>
    <xf numFmtId="4" fontId="10" fillId="6" borderId="2" xfId="3" applyNumberFormat="1" applyFont="1" applyFill="1" applyBorder="1" applyAlignment="1">
      <alignment horizontal="center" vertical="center"/>
    </xf>
    <xf numFmtId="4" fontId="0" fillId="18" borderId="2" xfId="3" applyNumberFormat="1" applyFont="1" applyFill="1" applyBorder="1" applyAlignment="1">
      <alignment horizontal="center" vertical="center"/>
    </xf>
    <xf numFmtId="4" fontId="0" fillId="0" borderId="0" xfId="3" applyNumberFormat="1" applyFont="1" applyAlignment="1">
      <alignment horizontal="center" vertical="center"/>
    </xf>
    <xf numFmtId="4" fontId="3" fillId="3" borderId="2" xfId="2" applyNumberFormat="1" applyBorder="1" applyAlignment="1">
      <alignment horizontal="center" vertical="center"/>
    </xf>
    <xf numFmtId="0" fontId="3" fillId="3" borderId="2" xfId="2" applyBorder="1" applyAlignment="1">
      <alignment horizontal="center" vertical="center"/>
    </xf>
    <xf numFmtId="11" fontId="0" fillId="7" borderId="2" xfId="3" applyNumberFormat="1" applyFont="1" applyFill="1" applyBorder="1" applyAlignment="1">
      <alignment horizontal="center" vertical="center"/>
    </xf>
    <xf numFmtId="11" fontId="0" fillId="4" borderId="2" xfId="3" applyNumberFormat="1" applyFont="1" applyFill="1" applyBorder="1" applyAlignment="1">
      <alignment horizontal="center" vertical="center"/>
    </xf>
    <xf numFmtId="11" fontId="10" fillId="5" borderId="2" xfId="3" applyNumberFormat="1" applyFont="1" applyFill="1" applyBorder="1" applyAlignment="1">
      <alignment horizontal="center" vertical="center"/>
    </xf>
    <xf numFmtId="11" fontId="0" fillId="0" borderId="0" xfId="3" applyNumberFormat="1" applyFont="1" applyAlignment="1">
      <alignment horizontal="center" vertical="center"/>
    </xf>
    <xf numFmtId="4" fontId="11" fillId="5" borderId="2" xfId="3" quotePrefix="1" applyNumberFormat="1" applyFont="1" applyFill="1" applyBorder="1" applyAlignment="1">
      <alignment horizontal="center" vertical="center"/>
    </xf>
    <xf numFmtId="4" fontId="1" fillId="7" borderId="2" xfId="3" quotePrefix="1" applyNumberFormat="1" applyFont="1" applyFill="1" applyBorder="1" applyAlignment="1">
      <alignment horizontal="center" vertical="center"/>
    </xf>
    <xf numFmtId="4" fontId="1" fillId="4" borderId="2" xfId="3" quotePrefix="1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2" fillId="3" borderId="19" xfId="5" applyBorder="1" applyAlignment="1">
      <alignment horizontal="center" vertical="center" wrapText="1"/>
    </xf>
    <xf numFmtId="0" fontId="0" fillId="23" borderId="19" xfId="0" applyFill="1" applyBorder="1"/>
    <xf numFmtId="0" fontId="7" fillId="2" borderId="4" xfId="1" applyFont="1" applyBorder="1" applyAlignment="1">
      <alignment horizontal="center" vertical="center"/>
    </xf>
    <xf numFmtId="0" fontId="7" fillId="2" borderId="5" xfId="1" applyFont="1" applyBorder="1" applyAlignment="1">
      <alignment horizontal="center" vertical="center"/>
    </xf>
    <xf numFmtId="0" fontId="7" fillId="2" borderId="104" xfId="1" applyFont="1" applyBorder="1" applyAlignment="1">
      <alignment horizontal="center" vertical="center"/>
    </xf>
    <xf numFmtId="4" fontId="9" fillId="3" borderId="4" xfId="2" applyNumberFormat="1" applyFont="1" applyBorder="1" applyAlignment="1">
      <alignment horizontal="center" vertical="center"/>
    </xf>
    <xf numFmtId="0" fontId="9" fillId="3" borderId="5" xfId="2" applyFont="1" applyBorder="1" applyAlignment="1">
      <alignment horizontal="center" vertical="center"/>
    </xf>
    <xf numFmtId="0" fontId="7" fillId="2" borderId="108" xfId="1" applyFont="1" applyBorder="1" applyAlignment="1">
      <alignment horizontal="center" vertical="center"/>
    </xf>
    <xf numFmtId="0" fontId="7" fillId="2" borderId="110" xfId="1" applyFont="1" applyBorder="1" applyAlignment="1">
      <alignment horizontal="center" vertical="center"/>
    </xf>
    <xf numFmtId="11" fontId="9" fillId="3" borderId="4" xfId="2" applyNumberFormat="1" applyFont="1" applyBorder="1" applyAlignment="1">
      <alignment horizontal="center" vertical="center" wrapText="1"/>
    </xf>
    <xf numFmtId="11" fontId="9" fillId="3" borderId="5" xfId="2" applyNumberFormat="1" applyFont="1" applyBorder="1" applyAlignment="1">
      <alignment horizontal="center" vertical="center" wrapText="1"/>
    </xf>
    <xf numFmtId="0" fontId="7" fillId="2" borderId="109" xfId="1" applyFont="1" applyBorder="1" applyAlignment="1">
      <alignment horizontal="center" vertical="center"/>
    </xf>
    <xf numFmtId="11" fontId="9" fillId="3" borderId="104" xfId="2" applyNumberFormat="1" applyFont="1" applyBorder="1" applyAlignment="1">
      <alignment horizontal="center" vertical="center" wrapText="1"/>
    </xf>
    <xf numFmtId="0" fontId="9" fillId="3" borderId="104" xfId="2" applyFont="1" applyBorder="1" applyAlignment="1">
      <alignment horizontal="center" vertical="center"/>
    </xf>
    <xf numFmtId="0" fontId="6" fillId="18" borderId="80" xfId="0" applyFont="1" applyFill="1" applyBorder="1" applyAlignment="1">
      <alignment horizontal="center" vertical="center"/>
    </xf>
    <xf numFmtId="0" fontId="6" fillId="18" borderId="16" xfId="0" applyFont="1" applyFill="1" applyBorder="1" applyAlignment="1">
      <alignment horizontal="center" vertical="center"/>
    </xf>
    <xf numFmtId="0" fontId="6" fillId="18" borderId="81" xfId="0" applyFont="1" applyFill="1" applyBorder="1" applyAlignment="1">
      <alignment horizontal="center" vertical="center"/>
    </xf>
    <xf numFmtId="0" fontId="6" fillId="18" borderId="82" xfId="0" applyFont="1" applyFill="1" applyBorder="1" applyAlignment="1">
      <alignment horizontal="center" vertical="center"/>
    </xf>
    <xf numFmtId="0" fontId="6" fillId="18" borderId="0" xfId="0" applyFont="1" applyFill="1" applyBorder="1" applyAlignment="1">
      <alignment horizontal="center" vertical="center"/>
    </xf>
    <xf numFmtId="0" fontId="6" fillId="18" borderId="83" xfId="0" applyFont="1" applyFill="1" applyBorder="1" applyAlignment="1">
      <alignment horizontal="center" vertical="center"/>
    </xf>
    <xf numFmtId="0" fontId="6" fillId="18" borderId="84" xfId="0" applyFont="1" applyFill="1" applyBorder="1" applyAlignment="1">
      <alignment horizontal="center" vertical="center"/>
    </xf>
    <xf numFmtId="0" fontId="6" fillId="18" borderId="85" xfId="0" applyFont="1" applyFill="1" applyBorder="1" applyAlignment="1">
      <alignment horizontal="center" vertical="center"/>
    </xf>
    <xf numFmtId="0" fontId="6" fillId="18" borderId="86" xfId="0" applyFont="1" applyFill="1" applyBorder="1" applyAlignment="1">
      <alignment horizontal="center" vertical="center"/>
    </xf>
    <xf numFmtId="0" fontId="9" fillId="3" borderId="4" xfId="2" applyFont="1" applyBorder="1" applyAlignment="1">
      <alignment horizontal="center" vertical="center" wrapText="1"/>
    </xf>
    <xf numFmtId="0" fontId="9" fillId="3" borderId="5" xfId="2" applyFont="1" applyBorder="1" applyAlignment="1">
      <alignment horizontal="center" vertical="center" wrapText="1"/>
    </xf>
    <xf numFmtId="0" fontId="9" fillId="3" borderId="104" xfId="2" applyFont="1" applyBorder="1" applyAlignment="1">
      <alignment horizontal="center" vertical="center" wrapText="1"/>
    </xf>
    <xf numFmtId="0" fontId="18" fillId="17" borderId="77" xfId="4" applyFont="1" applyFill="1" applyBorder="1" applyAlignment="1">
      <alignment horizontal="center" vertical="center"/>
    </xf>
    <xf numFmtId="0" fontId="18" fillId="17" borderId="78" xfId="4" applyFont="1" applyFill="1" applyBorder="1" applyAlignment="1">
      <alignment horizontal="center" vertical="center"/>
    </xf>
    <xf numFmtId="0" fontId="18" fillId="17" borderId="79" xfId="4" applyFont="1" applyFill="1" applyBorder="1" applyAlignment="1">
      <alignment horizontal="center" vertical="center"/>
    </xf>
    <xf numFmtId="0" fontId="18" fillId="15" borderId="95" xfId="4" applyFont="1" applyFill="1" applyBorder="1" applyAlignment="1">
      <alignment horizontal="center" vertical="center"/>
    </xf>
    <xf numFmtId="0" fontId="18" fillId="15" borderId="96" xfId="4" applyFont="1" applyFill="1" applyBorder="1" applyAlignment="1">
      <alignment horizontal="center" vertical="center"/>
    </xf>
    <xf numFmtId="0" fontId="18" fillId="15" borderId="97" xfId="4" applyFont="1" applyFill="1" applyBorder="1" applyAlignment="1">
      <alignment horizontal="center" vertical="center"/>
    </xf>
    <xf numFmtId="0" fontId="7" fillId="2" borderId="108" xfId="1" applyFont="1" applyBorder="1" applyAlignment="1">
      <alignment horizontal="center" vertical="center" wrapText="1"/>
    </xf>
    <xf numFmtId="0" fontId="7" fillId="2" borderId="109" xfId="1" applyFont="1" applyBorder="1" applyAlignment="1">
      <alignment horizontal="center" vertical="center" wrapText="1"/>
    </xf>
    <xf numFmtId="0" fontId="7" fillId="2" borderId="4" xfId="1" applyFont="1" applyBorder="1" applyAlignment="1">
      <alignment horizontal="center" vertical="center" wrapText="1"/>
    </xf>
    <xf numFmtId="0" fontId="7" fillId="2" borderId="5" xfId="1" applyFont="1" applyBorder="1" applyAlignment="1">
      <alignment horizontal="center" vertical="center" wrapText="1"/>
    </xf>
    <xf numFmtId="0" fontId="7" fillId="2" borderId="110" xfId="1" applyFont="1" applyBorder="1" applyAlignment="1">
      <alignment horizontal="center" vertical="center" wrapText="1"/>
    </xf>
    <xf numFmtId="0" fontId="18" fillId="11" borderId="111" xfId="4" applyFont="1" applyFill="1" applyBorder="1" applyAlignment="1">
      <alignment horizontal="center" vertical="center"/>
    </xf>
    <xf numFmtId="0" fontId="18" fillId="11" borderId="112" xfId="4" applyFont="1" applyFill="1" applyBorder="1" applyAlignment="1">
      <alignment horizontal="center" vertical="center"/>
    </xf>
    <xf numFmtId="0" fontId="18" fillId="11" borderId="113" xfId="4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 wrapText="1"/>
    </xf>
    <xf numFmtId="0" fontId="13" fillId="12" borderId="11" xfId="0" applyFont="1" applyFill="1" applyBorder="1" applyAlignment="1">
      <alignment horizontal="center" vertical="center" wrapText="1"/>
    </xf>
    <xf numFmtId="0" fontId="13" fillId="12" borderId="102" xfId="0" applyFont="1" applyFill="1" applyBorder="1" applyAlignment="1">
      <alignment horizontal="center" vertical="center" wrapText="1"/>
    </xf>
    <xf numFmtId="0" fontId="18" fillId="13" borderId="98" xfId="4" applyFont="1" applyFill="1" applyBorder="1" applyAlignment="1">
      <alignment horizontal="center" vertical="center"/>
    </xf>
    <xf numFmtId="0" fontId="18" fillId="13" borderId="99" xfId="4" applyFont="1" applyFill="1" applyBorder="1" applyAlignment="1">
      <alignment horizontal="center" vertical="center"/>
    </xf>
    <xf numFmtId="0" fontId="18" fillId="13" borderId="100" xfId="4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 wrapText="1"/>
    </xf>
    <xf numFmtId="0" fontId="12" fillId="10" borderId="11" xfId="0" applyFont="1" applyFill="1" applyBorder="1" applyAlignment="1">
      <alignment horizontal="center" vertical="center" wrapText="1"/>
    </xf>
    <xf numFmtId="0" fontId="12" fillId="10" borderId="10" xfId="0" applyFont="1" applyFill="1" applyBorder="1" applyAlignment="1">
      <alignment horizontal="center" vertical="center"/>
    </xf>
    <xf numFmtId="0" fontId="12" fillId="10" borderId="102" xfId="0" applyFont="1" applyFill="1" applyBorder="1" applyAlignment="1">
      <alignment horizontal="center" vertical="center"/>
    </xf>
    <xf numFmtId="0" fontId="7" fillId="2" borderId="104" xfId="1" applyFont="1" applyBorder="1" applyAlignment="1">
      <alignment horizontal="center" vertical="center" wrapText="1"/>
    </xf>
    <xf numFmtId="0" fontId="25" fillId="20" borderId="74" xfId="0" applyFont="1" applyFill="1" applyBorder="1" applyAlignment="1">
      <alignment horizontal="center" vertical="center"/>
    </xf>
    <xf numFmtId="0" fontId="25" fillId="20" borderId="75" xfId="0" applyFont="1" applyFill="1" applyBorder="1" applyAlignment="1">
      <alignment horizontal="center" vertical="center"/>
    </xf>
    <xf numFmtId="0" fontId="25" fillId="20" borderId="76" xfId="0" applyFont="1" applyFill="1" applyBorder="1" applyAlignment="1">
      <alignment horizontal="center" vertical="center"/>
    </xf>
    <xf numFmtId="2" fontId="0" fillId="21" borderId="35" xfId="0" applyNumberFormat="1" applyFill="1" applyBorder="1" applyAlignment="1">
      <alignment horizontal="center" vertical="center"/>
    </xf>
    <xf numFmtId="2" fontId="0" fillId="21" borderId="31" xfId="0" applyNumberFormat="1" applyFill="1" applyBorder="1" applyAlignment="1">
      <alignment horizontal="center" vertical="center"/>
    </xf>
    <xf numFmtId="2" fontId="0" fillId="21" borderId="49" xfId="0" applyNumberFormat="1" applyFill="1" applyBorder="1" applyAlignment="1">
      <alignment horizontal="center" vertical="center"/>
    </xf>
    <xf numFmtId="2" fontId="0" fillId="21" borderId="56" xfId="0" applyNumberFormat="1" applyFill="1" applyBorder="1" applyAlignment="1">
      <alignment horizontal="center" vertical="center"/>
    </xf>
    <xf numFmtId="2" fontId="0" fillId="21" borderId="57" xfId="0" applyNumberFormat="1" applyFill="1" applyBorder="1" applyAlignment="1">
      <alignment horizontal="center" vertical="center"/>
    </xf>
    <xf numFmtId="2" fontId="0" fillId="21" borderId="58" xfId="0" applyNumberFormat="1" applyFill="1" applyBorder="1" applyAlignment="1">
      <alignment horizontal="center" vertical="center"/>
    </xf>
    <xf numFmtId="2" fontId="0" fillId="21" borderId="32" xfId="0" applyNumberFormat="1" applyFill="1" applyBorder="1" applyAlignment="1">
      <alignment horizontal="center" vertical="center"/>
    </xf>
    <xf numFmtId="2" fontId="0" fillId="21" borderId="33" xfId="0" applyNumberFormat="1" applyFill="1" applyBorder="1" applyAlignment="1">
      <alignment horizontal="center" vertical="center"/>
    </xf>
    <xf numFmtId="2" fontId="0" fillId="21" borderId="34" xfId="0" applyNumberFormat="1" applyFill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18" borderId="46" xfId="0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0" fillId="18" borderId="35" xfId="0" applyFill="1" applyBorder="1" applyAlignment="1">
      <alignment horizontal="center" vertical="center"/>
    </xf>
    <xf numFmtId="0" fontId="0" fillId="18" borderId="73" xfId="0" applyFill="1" applyBorder="1" applyAlignment="1">
      <alignment horizontal="center" vertical="center"/>
    </xf>
    <xf numFmtId="0" fontId="0" fillId="18" borderId="36" xfId="0" applyFill="1" applyBorder="1" applyAlignment="1">
      <alignment horizontal="center" vertical="center"/>
    </xf>
    <xf numFmtId="0" fontId="0" fillId="18" borderId="44" xfId="0" applyFill="1" applyBorder="1" applyAlignment="1">
      <alignment horizontal="center" vertical="center"/>
    </xf>
    <xf numFmtId="0" fontId="0" fillId="18" borderId="38" xfId="0" applyFill="1" applyBorder="1" applyAlignment="1">
      <alignment horizontal="center" vertical="center"/>
    </xf>
    <xf numFmtId="0" fontId="0" fillId="18" borderId="65" xfId="0" applyFill="1" applyBorder="1" applyAlignment="1">
      <alignment horizontal="center" vertical="center"/>
    </xf>
    <xf numFmtId="0" fontId="0" fillId="18" borderId="69" xfId="0" applyFill="1" applyBorder="1" applyAlignment="1">
      <alignment horizontal="center" vertical="center"/>
    </xf>
    <xf numFmtId="0" fontId="0" fillId="18" borderId="48" xfId="0" applyFill="1" applyBorder="1" applyAlignment="1">
      <alignment horizontal="center" vertical="center"/>
    </xf>
    <xf numFmtId="0" fontId="0" fillId="18" borderId="49" xfId="0" applyFill="1" applyBorder="1" applyAlignment="1">
      <alignment horizontal="center" vertical="center"/>
    </xf>
    <xf numFmtId="0" fontId="0" fillId="18" borderId="45" xfId="0" applyFill="1" applyBorder="1" applyAlignment="1">
      <alignment horizontal="center" vertical="center"/>
    </xf>
    <xf numFmtId="0" fontId="25" fillId="20" borderId="59" xfId="0" applyFont="1" applyFill="1" applyBorder="1" applyAlignment="1">
      <alignment horizontal="center" vertical="center"/>
    </xf>
    <xf numFmtId="0" fontId="25" fillId="20" borderId="60" xfId="0" applyFont="1" applyFill="1" applyBorder="1" applyAlignment="1">
      <alignment horizontal="center" vertical="center"/>
    </xf>
    <xf numFmtId="0" fontId="25" fillId="20" borderId="61" xfId="0" applyFont="1" applyFill="1" applyBorder="1" applyAlignment="1">
      <alignment horizontal="center" vertical="center"/>
    </xf>
    <xf numFmtId="0" fontId="0" fillId="18" borderId="47" xfId="0" applyFill="1" applyBorder="1" applyAlignment="1">
      <alignment horizontal="center" vertical="center"/>
    </xf>
    <xf numFmtId="0" fontId="0" fillId="18" borderId="50" xfId="0" applyFill="1" applyBorder="1" applyAlignment="1">
      <alignment horizontal="center" vertical="center"/>
    </xf>
    <xf numFmtId="0" fontId="0" fillId="18" borderId="39" xfId="0" applyFill="1" applyBorder="1" applyAlignment="1">
      <alignment horizontal="center" vertical="center"/>
    </xf>
    <xf numFmtId="4" fontId="20" fillId="10" borderId="20" xfId="3" applyNumberFormat="1" applyFont="1" applyFill="1" applyBorder="1" applyAlignment="1">
      <alignment horizontal="center" vertical="center"/>
    </xf>
    <xf numFmtId="4" fontId="20" fillId="10" borderId="22" xfId="3" applyNumberFormat="1" applyFont="1" applyFill="1" applyBorder="1" applyAlignment="1">
      <alignment horizontal="center" vertical="center"/>
    </xf>
    <xf numFmtId="4" fontId="20" fillId="10" borderId="21" xfId="3" applyNumberFormat="1" applyFont="1" applyFill="1" applyBorder="1" applyAlignment="1">
      <alignment horizontal="center" vertical="center"/>
    </xf>
    <xf numFmtId="4" fontId="20" fillId="10" borderId="20" xfId="3" applyNumberFormat="1" applyFont="1" applyFill="1" applyBorder="1" applyAlignment="1">
      <alignment horizontal="center" vertical="center" wrapText="1"/>
    </xf>
    <xf numFmtId="4" fontId="20" fillId="10" borderId="22" xfId="3" applyNumberFormat="1" applyFont="1" applyFill="1" applyBorder="1" applyAlignment="1">
      <alignment horizontal="center" vertical="center" wrapText="1"/>
    </xf>
    <xf numFmtId="4" fontId="20" fillId="10" borderId="21" xfId="3" applyNumberFormat="1" applyFont="1" applyFill="1" applyBorder="1" applyAlignment="1">
      <alignment horizontal="center" vertical="center" wrapText="1"/>
    </xf>
    <xf numFmtId="4" fontId="21" fillId="13" borderId="20" xfId="3" applyNumberFormat="1" applyFont="1" applyFill="1" applyBorder="1" applyAlignment="1">
      <alignment horizontal="center" vertical="center"/>
    </xf>
    <xf numFmtId="4" fontId="21" fillId="13" borderId="22" xfId="3" applyNumberFormat="1" applyFont="1" applyFill="1" applyBorder="1" applyAlignment="1">
      <alignment horizontal="center" vertical="center"/>
    </xf>
    <xf numFmtId="4" fontId="21" fillId="13" borderId="21" xfId="3" applyNumberFormat="1" applyFont="1" applyFill="1" applyBorder="1" applyAlignment="1">
      <alignment horizontal="center" vertical="center"/>
    </xf>
    <xf numFmtId="4" fontId="20" fillId="15" borderId="20" xfId="3" applyNumberFormat="1" applyFont="1" applyFill="1" applyBorder="1" applyAlignment="1">
      <alignment horizontal="center" vertical="center"/>
    </xf>
    <xf numFmtId="4" fontId="20" fillId="15" borderId="22" xfId="3" applyNumberFormat="1" applyFont="1" applyFill="1" applyBorder="1" applyAlignment="1">
      <alignment horizontal="center" vertical="center"/>
    </xf>
    <xf numFmtId="4" fontId="20" fillId="15" borderId="21" xfId="3" applyNumberFormat="1" applyFont="1" applyFill="1" applyBorder="1" applyAlignment="1">
      <alignment horizontal="center" vertical="center"/>
    </xf>
    <xf numFmtId="4" fontId="20" fillId="28" borderId="20" xfId="3" applyNumberFormat="1" applyFont="1" applyFill="1" applyBorder="1" applyAlignment="1">
      <alignment horizontal="center" vertical="center"/>
    </xf>
    <xf numFmtId="4" fontId="20" fillId="28" borderId="22" xfId="3" applyNumberFormat="1" applyFont="1" applyFill="1" applyBorder="1" applyAlignment="1">
      <alignment horizontal="center" vertical="center"/>
    </xf>
    <xf numFmtId="4" fontId="20" fillId="28" borderId="21" xfId="3" applyNumberFormat="1" applyFont="1" applyFill="1" applyBorder="1" applyAlignment="1">
      <alignment horizontal="center" vertical="center"/>
    </xf>
    <xf numFmtId="4" fontId="20" fillId="28" borderId="20" xfId="3" applyNumberFormat="1" applyFont="1" applyFill="1" applyBorder="1" applyAlignment="1">
      <alignment horizontal="center" vertical="center" wrapText="1"/>
    </xf>
    <xf numFmtId="4" fontId="20" fillId="28" borderId="21" xfId="3" applyNumberFormat="1" applyFont="1" applyFill="1" applyBorder="1" applyAlignment="1">
      <alignment horizontal="center" vertical="center" wrapText="1"/>
    </xf>
    <xf numFmtId="4" fontId="0" fillId="6" borderId="20" xfId="3" applyNumberFormat="1" applyFont="1" applyFill="1" applyBorder="1" applyAlignment="1">
      <alignment horizontal="center" vertical="center" wrapText="1"/>
    </xf>
    <xf numFmtId="4" fontId="0" fillId="6" borderId="21" xfId="3" applyNumberFormat="1" applyFont="1" applyFill="1" applyBorder="1" applyAlignment="1">
      <alignment horizontal="center" vertical="center" wrapText="1"/>
    </xf>
    <xf numFmtId="4" fontId="20" fillId="27" borderId="20" xfId="3" applyNumberFormat="1" applyFont="1" applyFill="1" applyBorder="1" applyAlignment="1">
      <alignment horizontal="center" vertical="center"/>
    </xf>
    <xf numFmtId="4" fontId="20" fillId="27" borderId="22" xfId="3" applyNumberFormat="1" applyFont="1" applyFill="1" applyBorder="1" applyAlignment="1">
      <alignment horizontal="center" vertical="center"/>
    </xf>
    <xf numFmtId="4" fontId="0" fillId="7" borderId="2" xfId="3" applyNumberFormat="1" applyFont="1" applyFill="1" applyBorder="1" applyAlignment="1">
      <alignment horizontal="center" vertical="center" wrapText="1"/>
    </xf>
    <xf numFmtId="4" fontId="0" fillId="4" borderId="20" xfId="3" applyNumberFormat="1" applyFont="1" applyFill="1" applyBorder="1" applyAlignment="1">
      <alignment horizontal="center" vertical="center" wrapText="1"/>
    </xf>
    <xf numFmtId="4" fontId="0" fillId="4" borderId="21" xfId="3" applyNumberFormat="1" applyFont="1" applyFill="1" applyBorder="1" applyAlignment="1">
      <alignment horizontal="center" vertical="center" wrapText="1"/>
    </xf>
    <xf numFmtId="4" fontId="0" fillId="7" borderId="20" xfId="3" applyNumberFormat="1" applyFont="1" applyFill="1" applyBorder="1" applyAlignment="1">
      <alignment horizontal="center" vertical="center" wrapText="1"/>
    </xf>
    <xf numFmtId="4" fontId="0" fillId="7" borderId="21" xfId="3" applyNumberFormat="1" applyFont="1" applyFill="1" applyBorder="1" applyAlignment="1">
      <alignment horizontal="center" vertical="center" wrapText="1"/>
    </xf>
    <xf numFmtId="4" fontId="20" fillId="11" borderId="28" xfId="3" applyNumberFormat="1" applyFont="1" applyFill="1" applyBorder="1" applyAlignment="1">
      <alignment horizontal="center" vertical="center"/>
    </xf>
    <xf numFmtId="4" fontId="20" fillId="11" borderId="29" xfId="3" applyNumberFormat="1" applyFont="1" applyFill="1" applyBorder="1" applyAlignment="1">
      <alignment horizontal="center" vertical="center"/>
    </xf>
    <xf numFmtId="4" fontId="20" fillId="11" borderId="30" xfId="3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4" fontId="21" fillId="25" borderId="25" xfId="3" applyNumberFormat="1" applyFont="1" applyFill="1" applyBorder="1" applyAlignment="1">
      <alignment horizontal="center" vertical="center"/>
    </xf>
    <xf numFmtId="4" fontId="21" fillId="25" borderId="26" xfId="3" applyNumberFormat="1" applyFont="1" applyFill="1" applyBorder="1" applyAlignment="1">
      <alignment horizontal="center" vertical="center"/>
    </xf>
    <xf numFmtId="4" fontId="21" fillId="25" borderId="27" xfId="3" applyNumberFormat="1" applyFont="1" applyFill="1" applyBorder="1" applyAlignment="1">
      <alignment horizontal="center" vertical="center"/>
    </xf>
    <xf numFmtId="4" fontId="0" fillId="6" borderId="22" xfId="3" applyNumberFormat="1" applyFont="1" applyFill="1" applyBorder="1" applyAlignment="1">
      <alignment horizontal="center" vertical="center" wrapText="1"/>
    </xf>
    <xf numFmtId="4" fontId="10" fillId="6" borderId="20" xfId="3" applyNumberFormat="1" applyFont="1" applyFill="1" applyBorder="1" applyAlignment="1">
      <alignment horizontal="center" vertical="center" wrapText="1"/>
    </xf>
    <xf numFmtId="4" fontId="10" fillId="6" borderId="22" xfId="3" applyNumberFormat="1" applyFont="1" applyFill="1" applyBorder="1" applyAlignment="1">
      <alignment horizontal="center" vertical="center" wrapText="1"/>
    </xf>
    <xf numFmtId="4" fontId="10" fillId="6" borderId="21" xfId="3" applyNumberFormat="1" applyFont="1" applyFill="1" applyBorder="1" applyAlignment="1">
      <alignment horizontal="center" vertical="center" wrapText="1"/>
    </xf>
    <xf numFmtId="4" fontId="11" fillId="6" borderId="23" xfId="3" applyNumberFormat="1" applyFont="1" applyFill="1" applyBorder="1" applyAlignment="1">
      <alignment horizontal="center" vertical="center"/>
    </xf>
    <xf numFmtId="4" fontId="11" fillId="6" borderId="24" xfId="3" applyNumberFormat="1" applyFont="1" applyFill="1" applyBorder="1" applyAlignment="1">
      <alignment horizontal="center" vertical="center"/>
    </xf>
    <xf numFmtId="4" fontId="0" fillId="18" borderId="2" xfId="3" applyNumberFormat="1" applyFont="1" applyFill="1" applyBorder="1" applyAlignment="1">
      <alignment horizontal="center" vertical="center"/>
    </xf>
    <xf numFmtId="4" fontId="20" fillId="17" borderId="114" xfId="3" applyNumberFormat="1" applyFont="1" applyFill="1" applyBorder="1" applyAlignment="1">
      <alignment horizontal="center" vertical="center"/>
    </xf>
    <xf numFmtId="4" fontId="20" fillId="17" borderId="115" xfId="3" applyNumberFormat="1" applyFont="1" applyFill="1" applyBorder="1" applyAlignment="1">
      <alignment horizontal="center" vertical="center"/>
    </xf>
    <xf numFmtId="4" fontId="20" fillId="17" borderId="28" xfId="3" applyNumberFormat="1" applyFont="1" applyFill="1" applyBorder="1" applyAlignment="1">
      <alignment horizontal="center" vertical="center"/>
    </xf>
    <xf numFmtId="4" fontId="20" fillId="17" borderId="30" xfId="3" applyNumberFormat="1" applyFont="1" applyFill="1" applyBorder="1" applyAlignment="1">
      <alignment horizontal="center" vertical="center"/>
    </xf>
    <xf numFmtId="4" fontId="0" fillId="8" borderId="2" xfId="3" applyNumberFormat="1" applyFont="1" applyFill="1" applyBorder="1" applyAlignment="1">
      <alignment horizontal="center" vertical="center" wrapText="1"/>
    </xf>
    <xf numFmtId="4" fontId="0" fillId="8" borderId="2" xfId="3" applyNumberFormat="1" applyFont="1" applyFill="1" applyBorder="1" applyAlignment="1">
      <alignment horizontal="center" vertical="center"/>
    </xf>
    <xf numFmtId="4" fontId="20" fillId="26" borderId="20" xfId="3" applyNumberFormat="1" applyFont="1" applyFill="1" applyBorder="1" applyAlignment="1">
      <alignment horizontal="center" vertical="center"/>
    </xf>
    <xf numFmtId="4" fontId="20" fillId="26" borderId="22" xfId="3" applyNumberFormat="1" applyFont="1" applyFill="1" applyBorder="1" applyAlignment="1">
      <alignment horizontal="center" vertical="center"/>
    </xf>
    <xf numFmtId="4" fontId="0" fillId="7" borderId="2" xfId="3" applyNumberFormat="1" applyFont="1" applyFill="1" applyBorder="1" applyAlignment="1">
      <alignment horizontal="center" vertical="center"/>
    </xf>
    <xf numFmtId="4" fontId="1" fillId="4" borderId="2" xfId="3" applyNumberFormat="1" applyFont="1" applyFill="1" applyBorder="1" applyAlignment="1">
      <alignment horizontal="center" vertical="center"/>
    </xf>
    <xf numFmtId="4" fontId="0" fillId="4" borderId="2" xfId="3" applyNumberFormat="1" applyFont="1" applyFill="1" applyBorder="1" applyAlignment="1">
      <alignment horizontal="center" vertical="center" wrapText="1"/>
    </xf>
    <xf numFmtId="4" fontId="20" fillId="29" borderId="20" xfId="3" applyNumberFormat="1" applyFont="1" applyFill="1" applyBorder="1" applyAlignment="1">
      <alignment horizontal="center" vertical="center"/>
    </xf>
    <xf numFmtId="4" fontId="20" fillId="29" borderId="22" xfId="3" applyNumberFormat="1" applyFont="1" applyFill="1" applyBorder="1" applyAlignment="1">
      <alignment horizontal="center" vertical="center"/>
    </xf>
    <xf numFmtId="4" fontId="10" fillId="5" borderId="2" xfId="3" applyNumberFormat="1" applyFont="1" applyFill="1" applyBorder="1" applyAlignment="1">
      <alignment horizontal="center" vertical="center" wrapText="1"/>
    </xf>
    <xf numFmtId="4" fontId="11" fillId="5" borderId="2" xfId="3" applyNumberFormat="1" applyFont="1" applyFill="1" applyBorder="1" applyAlignment="1">
      <alignment horizontal="center" vertical="center"/>
    </xf>
    <xf numFmtId="4" fontId="20" fillId="24" borderId="20" xfId="3" applyNumberFormat="1" applyFont="1" applyFill="1" applyBorder="1" applyAlignment="1">
      <alignment horizontal="center" vertical="center"/>
    </xf>
    <xf numFmtId="4" fontId="20" fillId="24" borderId="22" xfId="3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2" borderId="19" xfId="1" applyBorder="1" applyAlignment="1">
      <alignment horizontal="center" vertical="center" wrapText="1"/>
    </xf>
    <xf numFmtId="3" fontId="3" fillId="3" borderId="19" xfId="2" applyNumberFormat="1" applyBorder="1" applyAlignment="1">
      <alignment horizontal="center" vertical="center" wrapText="1"/>
    </xf>
    <xf numFmtId="9" fontId="22" fillId="3" borderId="19" xfId="5" applyNumberFormat="1" applyBorder="1" applyAlignment="1">
      <alignment horizontal="center" vertical="center" wrapText="1"/>
    </xf>
  </cellXfs>
  <cellStyles count="7">
    <cellStyle name="Calculation" xfId="2" builtinId="22"/>
    <cellStyle name="Check Cell" xfId="6" builtinId="23"/>
    <cellStyle name="Comma" xfId="3" builtinId="3"/>
    <cellStyle name="Heading 1" xfId="4" builtinId="16"/>
    <cellStyle name="Input" xfId="1" builtinId="20"/>
    <cellStyle name="Normal" xfId="0" builtinId="0"/>
    <cellStyle name="Output" xfId="5" builtinId="21"/>
  </cellStyles>
  <dxfs count="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CFF1"/>
      <color rgb="FF000000"/>
      <color rgb="FF800000"/>
      <color rgb="FFFF0000"/>
      <color rgb="FFFF00FF"/>
      <color rgb="FFFF79FF"/>
      <color rgb="FF00FFCC"/>
      <color rgb="FF00FFFF"/>
      <color rgb="FF66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Mission</a:t>
            </a:r>
            <a:r>
              <a:rPr lang="en-CA" baseline="0"/>
              <a:t> de colonisation Delta-Sigma-O2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68571809811858"/>
          <c:y val="0.20820247232525413"/>
          <c:w val="0.77033419757692001"/>
          <c:h val="0.70788290179137536"/>
        </c:manualLayout>
      </c:layout>
      <c:scatterChart>
        <c:scatterStyle val="smoothMarker"/>
        <c:varyColors val="0"/>
        <c:ser>
          <c:idx val="3"/>
          <c:order val="3"/>
          <c:tx>
            <c:strRef>
              <c:f>Calculs!$BG$1</c:f>
              <c:strCache>
                <c:ptCount val="1"/>
                <c:pt idx="0">
                  <c:v>Planète liquide Xorph-Gamma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Calculs!$BI$6:$BI$30</c:f>
              <c:numCache>
                <c:formatCode>General</c:formatCode>
                <c:ptCount val="25"/>
                <c:pt idx="0">
                  <c:v>35000</c:v>
                </c:pt>
                <c:pt idx="1">
                  <c:v>34829.629131445341</c:v>
                </c:pt>
                <c:pt idx="2">
                  <c:v>34330.12701892219</c:v>
                </c:pt>
                <c:pt idx="3">
                  <c:v>33535.533905932738</c:v>
                </c:pt>
                <c:pt idx="4">
                  <c:v>32500</c:v>
                </c:pt>
                <c:pt idx="5">
                  <c:v>31294.095225512603</c:v>
                </c:pt>
                <c:pt idx="6">
                  <c:v>30000</c:v>
                </c:pt>
                <c:pt idx="7">
                  <c:v>28705.904774487397</c:v>
                </c:pt>
                <c:pt idx="8">
                  <c:v>27500</c:v>
                </c:pt>
                <c:pt idx="9">
                  <c:v>26464.466094067262</c:v>
                </c:pt>
                <c:pt idx="10">
                  <c:v>25669.872981077806</c:v>
                </c:pt>
                <c:pt idx="11">
                  <c:v>25170.370868554659</c:v>
                </c:pt>
                <c:pt idx="12">
                  <c:v>25000</c:v>
                </c:pt>
                <c:pt idx="13">
                  <c:v>25170.370868554659</c:v>
                </c:pt>
                <c:pt idx="14">
                  <c:v>25669.872981077806</c:v>
                </c:pt>
                <c:pt idx="15">
                  <c:v>26464.466094067262</c:v>
                </c:pt>
                <c:pt idx="16">
                  <c:v>27499.999999999996</c:v>
                </c:pt>
                <c:pt idx="17">
                  <c:v>28705.904774487397</c:v>
                </c:pt>
                <c:pt idx="18">
                  <c:v>30000</c:v>
                </c:pt>
                <c:pt idx="19">
                  <c:v>31294.095225512603</c:v>
                </c:pt>
                <c:pt idx="20">
                  <c:v>32500</c:v>
                </c:pt>
                <c:pt idx="21">
                  <c:v>33535.533905932738</c:v>
                </c:pt>
                <c:pt idx="22">
                  <c:v>34330.12701892219</c:v>
                </c:pt>
                <c:pt idx="23">
                  <c:v>34829.629131445341</c:v>
                </c:pt>
                <c:pt idx="24">
                  <c:v>35000</c:v>
                </c:pt>
              </c:numCache>
            </c:numRef>
          </c:xVal>
          <c:yVal>
            <c:numRef>
              <c:f>Calculs!$BJ$6:$BJ$30</c:f>
              <c:numCache>
                <c:formatCode>General</c:formatCode>
                <c:ptCount val="25"/>
                <c:pt idx="0">
                  <c:v>-25000</c:v>
                </c:pt>
                <c:pt idx="1">
                  <c:v>-23705.904774487397</c:v>
                </c:pt>
                <c:pt idx="2">
                  <c:v>-22500</c:v>
                </c:pt>
                <c:pt idx="3">
                  <c:v>-21464.466094067262</c:v>
                </c:pt>
                <c:pt idx="4">
                  <c:v>-20669.872981077806</c:v>
                </c:pt>
                <c:pt idx="5">
                  <c:v>-20170.370868554659</c:v>
                </c:pt>
                <c:pt idx="6">
                  <c:v>-20000</c:v>
                </c:pt>
                <c:pt idx="7">
                  <c:v>-20170.370868554659</c:v>
                </c:pt>
                <c:pt idx="8">
                  <c:v>-20669.872981077806</c:v>
                </c:pt>
                <c:pt idx="9">
                  <c:v>-21464.466094067262</c:v>
                </c:pt>
                <c:pt idx="10">
                  <c:v>-22500</c:v>
                </c:pt>
                <c:pt idx="11">
                  <c:v>-23705.904774487393</c:v>
                </c:pt>
                <c:pt idx="12">
                  <c:v>-25000</c:v>
                </c:pt>
                <c:pt idx="13">
                  <c:v>-26294.095225512603</c:v>
                </c:pt>
                <c:pt idx="14">
                  <c:v>-27500</c:v>
                </c:pt>
                <c:pt idx="15">
                  <c:v>-28535.533905932738</c:v>
                </c:pt>
                <c:pt idx="16">
                  <c:v>-29330.12701892219</c:v>
                </c:pt>
                <c:pt idx="17">
                  <c:v>-29829.629131445341</c:v>
                </c:pt>
                <c:pt idx="18">
                  <c:v>-30000</c:v>
                </c:pt>
                <c:pt idx="19">
                  <c:v>-29829.629131445341</c:v>
                </c:pt>
                <c:pt idx="20">
                  <c:v>-29330.127018922194</c:v>
                </c:pt>
                <c:pt idx="21">
                  <c:v>-28535.533905932738</c:v>
                </c:pt>
                <c:pt idx="22">
                  <c:v>-27500.000000000004</c:v>
                </c:pt>
                <c:pt idx="23">
                  <c:v>-26294.095225512603</c:v>
                </c:pt>
                <c:pt idx="24">
                  <c:v>-25000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B4-4045-B545-924857E0F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scatterChart>
        <c:scatterStyle val="lineMarker"/>
        <c:varyColors val="0"/>
        <c:ser>
          <c:idx val="1"/>
          <c:order val="0"/>
          <c:tx>
            <c:strRef>
              <c:f>Calculs!$C$1</c:f>
              <c:strCache>
                <c:ptCount val="1"/>
                <c:pt idx="0">
                  <c:v>Colonisatron Romanoff-Far-Far-v5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Calculs!$AC$6:$AC$30</c:f>
              <c:numCache>
                <c:formatCode>General</c:formatCode>
                <c:ptCount val="25"/>
                <c:pt idx="0">
                  <c:v>10047.514302935164</c:v>
                </c:pt>
                <c:pt idx="1">
                  <c:v>10130.61458444508</c:v>
                </c:pt>
                <c:pt idx="2">
                  <c:v>10200.796405676576</c:v>
                </c:pt>
                <c:pt idx="3">
                  <c:v>9538.0087365789805</c:v>
                </c:pt>
                <c:pt idx="4">
                  <c:v>10424.729020713159</c:v>
                </c:pt>
                <c:pt idx="5">
                  <c:v>9371.3386408201332</c:v>
                </c:pt>
                <c:pt idx="6">
                  <c:v>9190.6234491551204</c:v>
                </c:pt>
                <c:pt idx="7">
                  <c:v>8959.9951598148473</c:v>
                </c:pt>
                <c:pt idx="8">
                  <c:v>11263.405848713317</c:v>
                </c:pt>
                <c:pt idx="9">
                  <c:v>8414.1974471103003</c:v>
                </c:pt>
                <c:pt idx="10">
                  <c:v>7448.0321792991026</c:v>
                </c:pt>
                <c:pt idx="11">
                  <c:v>7880.1915590564267</c:v>
                </c:pt>
                <c:pt idx="12">
                  <c:v>6868.8959687059532</c:v>
                </c:pt>
                <c:pt idx="13">
                  <c:v>7501.0639421107262</c:v>
                </c:pt>
                <c:pt idx="14">
                  <c:v>6715.6138659645439</c:v>
                </c:pt>
                <c:pt idx="15">
                  <c:v>7378.4015350621366</c:v>
                </c:pt>
                <c:pt idx="16">
                  <c:v>2474.3860886985904</c:v>
                </c:pt>
                <c:pt idx="17">
                  <c:v>7545.0716308209858</c:v>
                </c:pt>
                <c:pt idx="18">
                  <c:v>7725.7868224859985</c:v>
                </c:pt>
                <c:pt idx="19">
                  <c:v>7956.4151118262698</c:v>
                </c:pt>
                <c:pt idx="20">
                  <c:v>8080.9904180425656</c:v>
                </c:pt>
                <c:pt idx="21">
                  <c:v>8502.2128245308177</c:v>
                </c:pt>
                <c:pt idx="22">
                  <c:v>9468.3780923420127</c:v>
                </c:pt>
                <c:pt idx="23">
                  <c:v>9751.4869674993806</c:v>
                </c:pt>
                <c:pt idx="24">
                  <c:v>10047.514302935164</c:v>
                </c:pt>
              </c:numCache>
            </c:numRef>
          </c:xVal>
          <c:yVal>
            <c:numRef>
              <c:f>Calculs!$AD$6:$AD$30</c:f>
              <c:numCache>
                <c:formatCode>General</c:formatCode>
                <c:ptCount val="25"/>
                <c:pt idx="0">
                  <c:v>-34164.747397501596</c:v>
                </c:pt>
                <c:pt idx="1">
                  <c:v>-33865.660631670515</c:v>
                </c:pt>
                <c:pt idx="2">
                  <c:v>-33573.58196045275</c:v>
                </c:pt>
                <c:pt idx="3">
                  <c:v>-31989.917233844346</c:v>
                </c:pt>
                <c:pt idx="4">
                  <c:v>-32064.187103986635</c:v>
                </c:pt>
                <c:pt idx="5">
                  <c:v>-31230.413068490561</c:v>
                </c:pt>
                <c:pt idx="6">
                  <c:v>-30837.746852384702</c:v>
                </c:pt>
                <c:pt idx="7">
                  <c:v>-30472.157834599162</c:v>
                </c:pt>
                <c:pt idx="8">
                  <c:v>-25921.437140153204</c:v>
                </c:pt>
                <c:pt idx="9">
                  <c:v>-29918.32540974802</c:v>
                </c:pt>
                <c:pt idx="10">
                  <c:v>-28499.239036095307</c:v>
                </c:pt>
                <c:pt idx="11">
                  <c:v>-29717.314744918171</c:v>
                </c:pt>
                <c:pt idx="12">
                  <c:v>-28305.400890825113</c:v>
                </c:pt>
                <c:pt idx="13">
                  <c:v>-29922.986485420814</c:v>
                </c:pt>
                <c:pt idx="14">
                  <c:v>-28896.566327873959</c:v>
                </c:pt>
                <c:pt idx="15">
                  <c:v>-30480.231054482363</c:v>
                </c:pt>
                <c:pt idx="16">
                  <c:v>-30689.364641497021</c:v>
                </c:pt>
                <c:pt idx="17">
                  <c:v>-31239.735219836148</c:v>
                </c:pt>
                <c:pt idx="18">
                  <c:v>-31632.401435942007</c:v>
                </c:pt>
                <c:pt idx="19">
                  <c:v>-31997.990453727543</c:v>
                </c:pt>
                <c:pt idx="20">
                  <c:v>-33335.634437678316</c:v>
                </c:pt>
                <c:pt idx="21">
                  <c:v>-32551.822878578689</c:v>
                </c:pt>
                <c:pt idx="22">
                  <c:v>-33970.909252231402</c:v>
                </c:pt>
                <c:pt idx="23">
                  <c:v>-34071.332372173158</c:v>
                </c:pt>
                <c:pt idx="24">
                  <c:v>-34164.747397501596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B4-4045-B545-924857E0FA9A}"/>
            </c:ext>
          </c:extLst>
        </c:ser>
        <c:ser>
          <c:idx val="0"/>
          <c:order val="1"/>
          <c:tx>
            <c:strRef>
              <c:f>Calculs!$DC$1</c:f>
              <c:strCache>
                <c:ptCount val="1"/>
                <c:pt idx="0">
                  <c:v>Trou noir Yürsktsltë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Calculs!$DE$6:$DE$30</c:f>
              <c:numCache>
                <c:formatCode>General</c:formatCode>
                <c:ptCount val="25"/>
                <c:pt idx="0">
                  <c:v>-15000</c:v>
                </c:pt>
                <c:pt idx="1">
                  <c:v>-24829.629131445341</c:v>
                </c:pt>
                <c:pt idx="2">
                  <c:v>-15669.872981077806</c:v>
                </c:pt>
                <c:pt idx="3">
                  <c:v>-23535.533905932738</c:v>
                </c:pt>
                <c:pt idx="4">
                  <c:v>-17500</c:v>
                </c:pt>
                <c:pt idx="5">
                  <c:v>-21294.095225512603</c:v>
                </c:pt>
                <c:pt idx="6">
                  <c:v>-20000</c:v>
                </c:pt>
                <c:pt idx="7">
                  <c:v>-18705.904774487397</c:v>
                </c:pt>
                <c:pt idx="8">
                  <c:v>-22500</c:v>
                </c:pt>
                <c:pt idx="9">
                  <c:v>-16464.466094067262</c:v>
                </c:pt>
                <c:pt idx="10">
                  <c:v>-24330.127018922194</c:v>
                </c:pt>
                <c:pt idx="11">
                  <c:v>-15170.370868554659</c:v>
                </c:pt>
                <c:pt idx="12">
                  <c:v>-25000</c:v>
                </c:pt>
                <c:pt idx="13">
                  <c:v>-15170.370868554659</c:v>
                </c:pt>
                <c:pt idx="14">
                  <c:v>-24330.127018922194</c:v>
                </c:pt>
                <c:pt idx="15">
                  <c:v>-16464.466094067262</c:v>
                </c:pt>
                <c:pt idx="16">
                  <c:v>-22500.000000000004</c:v>
                </c:pt>
                <c:pt idx="17">
                  <c:v>-18705.904774487397</c:v>
                </c:pt>
                <c:pt idx="18">
                  <c:v>-20000</c:v>
                </c:pt>
                <c:pt idx="19">
                  <c:v>-21294.095225512603</c:v>
                </c:pt>
                <c:pt idx="20">
                  <c:v>-17500</c:v>
                </c:pt>
                <c:pt idx="21">
                  <c:v>-23535.533905932738</c:v>
                </c:pt>
                <c:pt idx="22">
                  <c:v>-15669.872981077808</c:v>
                </c:pt>
                <c:pt idx="23">
                  <c:v>-24829.629131445341</c:v>
                </c:pt>
                <c:pt idx="24">
                  <c:v>-15000</c:v>
                </c:pt>
              </c:numCache>
            </c:numRef>
          </c:xVal>
          <c:yVal>
            <c:numRef>
              <c:f>Calculs!$DF$6:$DF$30</c:f>
              <c:numCache>
                <c:formatCode>General</c:formatCode>
                <c:ptCount val="25"/>
                <c:pt idx="0">
                  <c:v>0</c:v>
                </c:pt>
                <c:pt idx="1">
                  <c:v>647.04761275630187</c:v>
                </c:pt>
                <c:pt idx="2">
                  <c:v>2499.9999999999995</c:v>
                </c:pt>
                <c:pt idx="3">
                  <c:v>1767.7669529663688</c:v>
                </c:pt>
                <c:pt idx="4">
                  <c:v>4330.1270189221932</c:v>
                </c:pt>
                <c:pt idx="5">
                  <c:v>2414.814565722671</c:v>
                </c:pt>
                <c:pt idx="6">
                  <c:v>5000</c:v>
                </c:pt>
                <c:pt idx="7">
                  <c:v>2414.814565722671</c:v>
                </c:pt>
                <c:pt idx="8">
                  <c:v>4330.1270189221932</c:v>
                </c:pt>
                <c:pt idx="9">
                  <c:v>1767.766952966369</c:v>
                </c:pt>
                <c:pt idx="10">
                  <c:v>2499.9999999999995</c:v>
                </c:pt>
                <c:pt idx="11">
                  <c:v>647.04761275630256</c:v>
                </c:pt>
                <c:pt idx="12">
                  <c:v>6.1257422745431001E-13</c:v>
                </c:pt>
                <c:pt idx="13">
                  <c:v>-647.04761275630085</c:v>
                </c:pt>
                <c:pt idx="14">
                  <c:v>-2500.0000000000005</c:v>
                </c:pt>
                <c:pt idx="15">
                  <c:v>-1767.7669529663688</c:v>
                </c:pt>
                <c:pt idx="16">
                  <c:v>-4330.1270189221923</c:v>
                </c:pt>
                <c:pt idx="17">
                  <c:v>-2414.814565722671</c:v>
                </c:pt>
                <c:pt idx="18">
                  <c:v>-5000</c:v>
                </c:pt>
                <c:pt idx="19">
                  <c:v>-2414.814565722671</c:v>
                </c:pt>
                <c:pt idx="20">
                  <c:v>-4330.1270189221932</c:v>
                </c:pt>
                <c:pt idx="21">
                  <c:v>-1767.7669529663692</c:v>
                </c:pt>
                <c:pt idx="22">
                  <c:v>-2500.0000000000023</c:v>
                </c:pt>
                <c:pt idx="23">
                  <c:v>-647.04761275630176</c:v>
                </c:pt>
                <c:pt idx="24">
                  <c:v>-1.22514845490862E-12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B4-4045-B545-924857E0FA9A}"/>
            </c:ext>
          </c:extLst>
        </c:ser>
        <c:ser>
          <c:idx val="2"/>
          <c:order val="2"/>
          <c:tx>
            <c:strRef>
              <c:f>Calculs!$CE$1</c:f>
              <c:strCache>
                <c:ptCount val="1"/>
                <c:pt idx="0">
                  <c:v>Objet inconnu Thétâ-IV</c:v>
                </c:pt>
              </c:strCache>
            </c:strRef>
          </c:tx>
          <c:spPr>
            <a:ln w="19050" cap="rnd" cmpd="thickThin">
              <a:solidFill>
                <a:srgbClr val="8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Calculs!$CI$6:$CI$30</c:f>
              <c:numCache>
                <c:formatCode>#,##0.00</c:formatCode>
                <c:ptCount val="25"/>
                <c:pt idx="0">
                  <c:v>21666</c:v>
                </c:pt>
                <c:pt idx="1">
                  <c:v>13390.284610489267</c:v>
                </c:pt>
                <c:pt idx="2">
                  <c:v>20772.925341627069</c:v>
                </c:pt>
                <c:pt idx="3">
                  <c:v>13821.606549152619</c:v>
                </c:pt>
                <c:pt idx="4">
                  <c:v>18333</c:v>
                </c:pt>
                <c:pt idx="5">
                  <c:v>14568.67806133665</c:v>
                </c:pt>
                <c:pt idx="6">
                  <c:v>15000</c:v>
                </c:pt>
                <c:pt idx="7">
                  <c:v>15431.321938663352</c:v>
                </c:pt>
                <c:pt idx="8">
                  <c:v>11667.000000000002</c:v>
                </c:pt>
                <c:pt idx="9">
                  <c:v>16178.393450847381</c:v>
                </c:pt>
                <c:pt idx="10">
                  <c:v>9227.0746583729306</c:v>
                </c:pt>
                <c:pt idx="11">
                  <c:v>16609.715389510733</c:v>
                </c:pt>
                <c:pt idx="12">
                  <c:v>8334</c:v>
                </c:pt>
                <c:pt idx="13">
                  <c:v>16609.715389510733</c:v>
                </c:pt>
                <c:pt idx="14">
                  <c:v>9227.0746583729324</c:v>
                </c:pt>
                <c:pt idx="15">
                  <c:v>16178.393450847381</c:v>
                </c:pt>
                <c:pt idx="16">
                  <c:v>11666.999999999996</c:v>
                </c:pt>
                <c:pt idx="17">
                  <c:v>15431.32193866335</c:v>
                </c:pt>
                <c:pt idx="18">
                  <c:v>14999.999999999998</c:v>
                </c:pt>
                <c:pt idx="19">
                  <c:v>14568.67806133665</c:v>
                </c:pt>
                <c:pt idx="20">
                  <c:v>18333</c:v>
                </c:pt>
                <c:pt idx="21">
                  <c:v>13821.606549152619</c:v>
                </c:pt>
                <c:pt idx="22">
                  <c:v>20772.925341627066</c:v>
                </c:pt>
                <c:pt idx="23">
                  <c:v>13390.284610489267</c:v>
                </c:pt>
                <c:pt idx="24">
                  <c:v>21666</c:v>
                </c:pt>
              </c:numCache>
            </c:numRef>
          </c:xVal>
          <c:yVal>
            <c:numRef>
              <c:f>Calculs!$CJ$6:$CJ$30</c:f>
              <c:numCache>
                <c:formatCode>#,##0.00</c:formatCode>
                <c:ptCount val="25"/>
                <c:pt idx="0">
                  <c:v>15000</c:v>
                </c:pt>
                <c:pt idx="1">
                  <c:v>15431.32193866335</c:v>
                </c:pt>
                <c:pt idx="2">
                  <c:v>15833.25</c:v>
                </c:pt>
                <c:pt idx="3">
                  <c:v>19713.573803389525</c:v>
                </c:pt>
                <c:pt idx="4">
                  <c:v>16443.231335406766</c:v>
                </c:pt>
                <c:pt idx="5">
                  <c:v>16609.715389510733</c:v>
                </c:pt>
                <c:pt idx="6">
                  <c:v>21666</c:v>
                </c:pt>
                <c:pt idx="7">
                  <c:v>16609.715389510733</c:v>
                </c:pt>
                <c:pt idx="8">
                  <c:v>16443.231335406766</c:v>
                </c:pt>
                <c:pt idx="9">
                  <c:v>19713.573803389525</c:v>
                </c:pt>
                <c:pt idx="10">
                  <c:v>15833.25</c:v>
                </c:pt>
                <c:pt idx="11">
                  <c:v>15431.321938663352</c:v>
                </c:pt>
                <c:pt idx="12">
                  <c:v>15000</c:v>
                </c:pt>
                <c:pt idx="13">
                  <c:v>14568.67806133665</c:v>
                </c:pt>
                <c:pt idx="14">
                  <c:v>14166.75</c:v>
                </c:pt>
                <c:pt idx="15">
                  <c:v>10286.426196610475</c:v>
                </c:pt>
                <c:pt idx="16">
                  <c:v>13556.768664593234</c:v>
                </c:pt>
                <c:pt idx="17">
                  <c:v>13390.284610489267</c:v>
                </c:pt>
                <c:pt idx="18">
                  <c:v>8334</c:v>
                </c:pt>
                <c:pt idx="19">
                  <c:v>13390.284610489267</c:v>
                </c:pt>
                <c:pt idx="20">
                  <c:v>13556.768664593234</c:v>
                </c:pt>
                <c:pt idx="21">
                  <c:v>10286.426196610473</c:v>
                </c:pt>
                <c:pt idx="22">
                  <c:v>14166.75</c:v>
                </c:pt>
                <c:pt idx="23">
                  <c:v>14568.67806133665</c:v>
                </c:pt>
                <c:pt idx="24">
                  <c:v>14999.999999999998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B4-4045-B545-924857E0FA9A}"/>
            </c:ext>
          </c:extLst>
        </c:ser>
        <c:ser>
          <c:idx val="4"/>
          <c:order val="4"/>
          <c:tx>
            <c:strRef>
              <c:f>Calculs!$E$3</c:f>
              <c:strCache>
                <c:ptCount val="1"/>
                <c:pt idx="0">
                  <c:v>Trajectoire (Colonisatron)</c:v>
                </c:pt>
              </c:strCache>
            </c:strRef>
          </c:tx>
          <c:spPr>
            <a:ln w="3175" cap="rnd">
              <a:solidFill>
                <a:srgbClr val="FF00FF"/>
              </a:solidFill>
              <a:prstDash val="lgDashDot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Calculs!$E$6:$E$1006</c:f>
              <c:numCache>
                <c:formatCode>#,##0.00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-195.32911733718572</c:v>
                </c:pt>
                <c:pt idx="3">
                  <c:v>-789.2309094928313</c:v>
                </c:pt>
                <c:pt idx="4">
                  <c:v>-1789.2445307389307</c:v>
                </c:pt>
                <c:pt idx="5">
                  <c:v>-3210.9736714475744</c:v>
                </c:pt>
                <c:pt idx="6">
                  <c:v>-5095.7140396340801</c:v>
                </c:pt>
                <c:pt idx="7">
                  <c:v>-7529.888354610358</c:v>
                </c:pt>
                <c:pt idx="8">
                  <c:v>-10674.981596577436</c:v>
                </c:pt>
                <c:pt idx="9">
                  <c:v>-14807.93009663528</c:v>
                </c:pt>
                <c:pt idx="10">
                  <c:v>-20201.764364110819</c:v>
                </c:pt>
                <c:pt idx="11">
                  <c:v>-26000.637134510514</c:v>
                </c:pt>
                <c:pt idx="12">
                  <c:v>-30559.702434016923</c:v>
                </c:pt>
                <c:pt idx="13">
                  <c:v>-33362.240524527908</c:v>
                </c:pt>
                <c:pt idx="14">
                  <c:v>-34710.590543846432</c:v>
                </c:pt>
                <c:pt idx="15">
                  <c:v>-34799.42656219942</c:v>
                </c:pt>
                <c:pt idx="16">
                  <c:v>-33695.311148486289</c:v>
                </c:pt>
                <c:pt idx="17">
                  <c:v>-31358.601490157074</c:v>
                </c:pt>
                <c:pt idx="18">
                  <c:v>-27629.71224223953</c:v>
                </c:pt>
                <c:pt idx="19">
                  <c:v>-22217.083433311953</c:v>
                </c:pt>
                <c:pt idx="20">
                  <c:v>-15246.908493455749</c:v>
                </c:pt>
                <c:pt idx="21">
                  <c:v>-8403.5451190074291</c:v>
                </c:pt>
                <c:pt idx="22">
                  <c:v>-2879.7114284528334</c:v>
                </c:pt>
                <c:pt idx="23">
                  <c:v>1794.1477482545138</c:v>
                </c:pt>
                <c:pt idx="24">
                  <c:v>6010.2613902136791</c:v>
                </c:pt>
                <c:pt idx="25">
                  <c:v>9969.9798184391111</c:v>
                </c:pt>
                <c:pt idx="26">
                  <c:v>13786.404931351743</c:v>
                </c:pt>
                <c:pt idx="27">
                  <c:v>17521.980592298158</c:v>
                </c:pt>
                <c:pt idx="28">
                  <c:v>21192.370830450105</c:v>
                </c:pt>
                <c:pt idx="29">
                  <c:v>24755.222688677164</c:v>
                </c:pt>
                <c:pt idx="30">
                  <c:v>28106.352726473007</c:v>
                </c:pt>
                <c:pt idx="31">
                  <c:v>31105.134575365759</c:v>
                </c:pt>
                <c:pt idx="32">
                  <c:v>33620.432660023835</c:v>
                </c:pt>
                <c:pt idx="33">
                  <c:v>35562.470675056284</c:v>
                </c:pt>
                <c:pt idx="34">
                  <c:v>36885.176227082171</c:v>
                </c:pt>
                <c:pt idx="35">
                  <c:v>37572.506325139722</c:v>
                </c:pt>
                <c:pt idx="36">
                  <c:v>37624.463755364763</c:v>
                </c:pt>
                <c:pt idx="37">
                  <c:v>37048.567565318866</c:v>
                </c:pt>
                <c:pt idx="38">
                  <c:v>35857.083963548102</c:v>
                </c:pt>
                <c:pt idx="39">
                  <c:v>34069.915699686913</c:v>
                </c:pt>
                <c:pt idx="40">
                  <c:v>31724.713375382828</c:v>
                </c:pt>
                <c:pt idx="41">
                  <c:v>28897.378907709739</c:v>
                </c:pt>
                <c:pt idx="42">
                  <c:v>25732.554047874975</c:v>
                </c:pt>
                <c:pt idx="43">
                  <c:v>22462.884638901851</c:v>
                </c:pt>
                <c:pt idx="44">
                  <c:v>19367.530855082841</c:v>
                </c:pt>
                <c:pt idx="45">
                  <c:v>16666.182636749596</c:v>
                </c:pt>
                <c:pt idx="46">
                  <c:v>14448.964660014628</c:v>
                </c:pt>
                <c:pt idx="47">
                  <c:v>12703.665512820313</c:v>
                </c:pt>
                <c:pt idx="48">
                  <c:v>11378.156696929535</c:v>
                </c:pt>
                <c:pt idx="49">
                  <c:v>10418.56865469798</c:v>
                </c:pt>
                <c:pt idx="50">
                  <c:v>9781.9396672996609</c:v>
                </c:pt>
                <c:pt idx="51">
                  <c:v>9437.5114284524298</c:v>
                </c:pt>
                <c:pt idx="52">
                  <c:v>9364.7681962557963</c:v>
                </c:pt>
                <c:pt idx="53">
                  <c:v>9550.9510856165653</c:v>
                </c:pt>
                <c:pt idx="54">
                  <c:v>9988.4508560020313</c:v>
                </c:pt>
                <c:pt idx="55">
                  <c:v>10671.551906441311</c:v>
                </c:pt>
                <c:pt idx="56">
                  <c:v>11591.553817532304</c:v>
                </c:pt>
                <c:pt idx="57">
                  <c:v>12729.35131695881</c:v>
                </c:pt>
                <c:pt idx="58">
                  <c:v>14045.870437615071</c:v>
                </c:pt>
                <c:pt idx="59">
                  <c:v>15473.771037403731</c:v>
                </c:pt>
                <c:pt idx="60">
                  <c:v>16915.891152479362</c:v>
                </c:pt>
                <c:pt idx="61">
                  <c:v>18251.731127075964</c:v>
                </c:pt>
                <c:pt idx="62">
                  <c:v>19543.793915506711</c:v>
                </c:pt>
                <c:pt idx="63">
                  <c:v>21020.799089451113</c:v>
                </c:pt>
                <c:pt idx="64">
                  <c:v>22878.865107745762</c:v>
                </c:pt>
                <c:pt idx="65">
                  <c:v>25250.87171683901</c:v>
                </c:pt>
                <c:pt idx="66">
                  <c:v>27628.456994235203</c:v>
                </c:pt>
                <c:pt idx="67">
                  <c:v>29497.977747365512</c:v>
                </c:pt>
                <c:pt idx="68">
                  <c:v>30919.82545094936</c:v>
                </c:pt>
                <c:pt idx="69">
                  <c:v>31902.321140342512</c:v>
                </c:pt>
                <c:pt idx="70">
                  <c:v>32382.562174030099</c:v>
                </c:pt>
                <c:pt idx="71">
                  <c:v>32213.68264565714</c:v>
                </c:pt>
                <c:pt idx="72">
                  <c:v>31298.184925619706</c:v>
                </c:pt>
                <c:pt idx="73">
                  <c:v>29811.063234126559</c:v>
                </c:pt>
                <c:pt idx="74">
                  <c:v>28071.498005548608</c:v>
                </c:pt>
                <c:pt idx="75">
                  <c:v>26289.571358615005</c:v>
                </c:pt>
                <c:pt idx="76">
                  <c:v>24577.210139577528</c:v>
                </c:pt>
                <c:pt idx="77">
                  <c:v>23013.029015233496</c:v>
                </c:pt>
                <c:pt idx="78">
                  <c:v>21674.733133846999</c:v>
                </c:pt>
                <c:pt idx="79">
                  <c:v>20657.318197250912</c:v>
                </c:pt>
                <c:pt idx="80">
                  <c:v>20084.259118208767</c:v>
                </c:pt>
                <c:pt idx="81">
                  <c:v>20098.619233518948</c:v>
                </c:pt>
                <c:pt idx="82">
                  <c:v>20796.636311950413</c:v>
                </c:pt>
                <c:pt idx="83">
                  <c:v>22106.125955827443</c:v>
                </c:pt>
                <c:pt idx="84">
                  <c:v>23755.170540226911</c:v>
                </c:pt>
                <c:pt idx="85">
                  <c:v>25406.824672206552</c:v>
                </c:pt>
                <c:pt idx="86">
                  <c:v>26784.65511831909</c:v>
                </c:pt>
                <c:pt idx="87">
                  <c:v>27680.73919930746</c:v>
                </c:pt>
                <c:pt idx="88">
                  <c:v>28725.642369766068</c:v>
                </c:pt>
                <c:pt idx="89">
                  <c:v>30794.373244268911</c:v>
                </c:pt>
                <c:pt idx="90">
                  <c:v>34060.655446681725</c:v>
                </c:pt>
                <c:pt idx="91">
                  <c:v>37482.502386908913</c:v>
                </c:pt>
                <c:pt idx="92">
                  <c:v>40018.026411793297</c:v>
                </c:pt>
                <c:pt idx="93">
                  <c:v>41764.552580053132</c:v>
                </c:pt>
                <c:pt idx="94">
                  <c:v>42791.423318652429</c:v>
                </c:pt>
                <c:pt idx="95">
                  <c:v>43145.746610209259</c:v>
                </c:pt>
                <c:pt idx="96">
                  <c:v>42856.648699986727</c:v>
                </c:pt>
                <c:pt idx="97">
                  <c:v>41937.625915482771</c:v>
                </c:pt>
                <c:pt idx="98">
                  <c:v>40387.258807757025</c:v>
                </c:pt>
                <c:pt idx="99">
                  <c:v>38188.422419872848</c:v>
                </c:pt>
                <c:pt idx="100">
                  <c:v>35305.976571880863</c:v>
                </c:pt>
                <c:pt idx="101">
                  <c:v>31683.178578182491</c:v>
                </c:pt>
                <c:pt idx="102">
                  <c:v>28364.973200307821</c:v>
                </c:pt>
                <c:pt idx="103">
                  <c:v>26496.888264095185</c:v>
                </c:pt>
                <c:pt idx="104">
                  <c:v>26047.725082724879</c:v>
                </c:pt>
                <c:pt idx="105">
                  <c:v>26778.782028473543</c:v>
                </c:pt>
                <c:pt idx="106">
                  <c:v>28347.010443065905</c:v>
                </c:pt>
                <c:pt idx="107">
                  <c:v>30011.688884811287</c:v>
                </c:pt>
                <c:pt idx="108">
                  <c:v>31245.162999343785</c:v>
                </c:pt>
                <c:pt idx="109">
                  <c:v>32021.422732657102</c:v>
                </c:pt>
                <c:pt idx="110">
                  <c:v>32187.003742765821</c:v>
                </c:pt>
                <c:pt idx="111">
                  <c:v>31805.456497026127</c:v>
                </c:pt>
                <c:pt idx="112">
                  <c:v>31120.269238332552</c:v>
                </c:pt>
                <c:pt idx="113">
                  <c:v>30096.285771401021</c:v>
                </c:pt>
                <c:pt idx="114">
                  <c:v>28641.736514409433</c:v>
                </c:pt>
                <c:pt idx="115">
                  <c:v>26824.157438056362</c:v>
                </c:pt>
                <c:pt idx="116">
                  <c:v>24691.578457557902</c:v>
                </c:pt>
                <c:pt idx="117">
                  <c:v>22280.128798076446</c:v>
                </c:pt>
                <c:pt idx="118">
                  <c:v>19618.087224368057</c:v>
                </c:pt>
                <c:pt idx="119">
                  <c:v>16871.282972666962</c:v>
                </c:pt>
                <c:pt idx="120">
                  <c:v>14208.530703405042</c:v>
                </c:pt>
                <c:pt idx="121">
                  <c:v>11654.92384115612</c:v>
                </c:pt>
                <c:pt idx="122">
                  <c:v>9234.6221451148485</c:v>
                </c:pt>
                <c:pt idx="123">
                  <c:v>6969.7940947645047</c:v>
                </c:pt>
                <c:pt idx="124">
                  <c:v>4878.5431056874822</c:v>
                </c:pt>
                <c:pt idx="125">
                  <c:v>2971.4812143276072</c:v>
                </c:pt>
                <c:pt idx="126">
                  <c:v>1246.6640575259432</c:v>
                </c:pt>
                <c:pt idx="127">
                  <c:v>-317.33942480388032</c:v>
                </c:pt>
                <c:pt idx="128">
                  <c:v>-1770.8397329377758</c:v>
                </c:pt>
                <c:pt idx="129">
                  <c:v>-3207.3600771844253</c:v>
                </c:pt>
                <c:pt idx="130">
                  <c:v>-4789.8124761906993</c:v>
                </c:pt>
                <c:pt idx="131">
                  <c:v>-6793.4062318550768</c:v>
                </c:pt>
                <c:pt idx="132">
                  <c:v>-9580.3747599358139</c:v>
                </c:pt>
                <c:pt idx="133">
                  <c:v>-13218.644285273431</c:v>
                </c:pt>
                <c:pt idx="134">
                  <c:v>-17218.235074661949</c:v>
                </c:pt>
                <c:pt idx="135">
                  <c:v>-21035.249637355468</c:v>
                </c:pt>
                <c:pt idx="136">
                  <c:v>-24455.982791154252</c:v>
                </c:pt>
                <c:pt idx="137">
                  <c:v>-27446.12463657825</c:v>
                </c:pt>
                <c:pt idx="138">
                  <c:v>-30022.121189861522</c:v>
                </c:pt>
                <c:pt idx="139">
                  <c:v>-32209.800250739903</c:v>
                </c:pt>
                <c:pt idx="140">
                  <c:v>-34033.249792795083</c:v>
                </c:pt>
                <c:pt idx="141">
                  <c:v>-35512.190403634268</c:v>
                </c:pt>
                <c:pt idx="142">
                  <c:v>-36661.647250953298</c:v>
                </c:pt>
                <c:pt idx="143">
                  <c:v>-37492.153318711134</c:v>
                </c:pt>
                <c:pt idx="144">
                  <c:v>-38009.95687059495</c:v>
                </c:pt>
                <c:pt idx="145">
                  <c:v>-38217.062849910508</c:v>
                </c:pt>
                <c:pt idx="146">
                  <c:v>-38111.030987936269</c:v>
                </c:pt>
                <c:pt idx="147">
                  <c:v>-37684.45515172249</c:v>
                </c:pt>
                <c:pt idx="148">
                  <c:v>-36924.002258870139</c:v>
                </c:pt>
                <c:pt idx="149">
                  <c:v>-35808.790376250305</c:v>
                </c:pt>
                <c:pt idx="150">
                  <c:v>-34307.693858941333</c:v>
                </c:pt>
                <c:pt idx="151">
                  <c:v>-32374.781074281978</c:v>
                </c:pt>
                <c:pt idx="152">
                  <c:v>-29941.325083163651</c:v>
                </c:pt>
                <c:pt idx="153">
                  <c:v>-26901.615024989405</c:v>
                </c:pt>
                <c:pt idx="154">
                  <c:v>-23092.787305555456</c:v>
                </c:pt>
                <c:pt idx="155">
                  <c:v>-18355.512928537042</c:v>
                </c:pt>
                <c:pt idx="156">
                  <c:v>-13397.249397345895</c:v>
                </c:pt>
                <c:pt idx="157">
                  <c:v>-9257.7600385529458</c:v>
                </c:pt>
                <c:pt idx="158">
                  <c:v>-5880.6999687999887</c:v>
                </c:pt>
                <c:pt idx="159">
                  <c:v>-2811.57059395546</c:v>
                </c:pt>
                <c:pt idx="160">
                  <c:v>145.45948842718545</c:v>
                </c:pt>
                <c:pt idx="161">
                  <c:v>3091.8012864020457</c:v>
                </c:pt>
                <c:pt idx="162">
                  <c:v>6091.6750092630846</c:v>
                </c:pt>
                <c:pt idx="163">
                  <c:v>9190.9042266310989</c:v>
                </c:pt>
                <c:pt idx="164">
                  <c:v>12424.268962380098</c:v>
                </c:pt>
                <c:pt idx="165">
                  <c:v>15818.570189692851</c:v>
                </c:pt>
                <c:pt idx="166">
                  <c:v>19392.786539477027</c:v>
                </c:pt>
                <c:pt idx="167">
                  <c:v>23153.59055413818</c:v>
                </c:pt>
                <c:pt idx="168">
                  <c:v>27079.683787825983</c:v>
                </c:pt>
                <c:pt idx="169">
                  <c:v>31078.015434449426</c:v>
                </c:pt>
                <c:pt idx="170">
                  <c:v>34888.908468000402</c:v>
                </c:pt>
                <c:pt idx="171">
                  <c:v>38024.074685467211</c:v>
                </c:pt>
                <c:pt idx="172">
                  <c:v>40032.935264016473</c:v>
                </c:pt>
                <c:pt idx="173">
                  <c:v>40859.259992210202</c:v>
                </c:pt>
                <c:pt idx="174">
                  <c:v>40723.039625420279</c:v>
                </c:pt>
                <c:pt idx="175">
                  <c:v>39831.054449614152</c:v>
                </c:pt>
                <c:pt idx="176">
                  <c:v>38300.358447834697</c:v>
                </c:pt>
                <c:pt idx="177">
                  <c:v>36172.319878605958</c:v>
                </c:pt>
                <c:pt idx="178">
                  <c:v>33426.818981185781</c:v>
                </c:pt>
                <c:pt idx="179">
                  <c:v>29983.230872759017</c:v>
                </c:pt>
                <c:pt idx="180">
                  <c:v>26921.544560890292</c:v>
                </c:pt>
                <c:pt idx="181">
                  <c:v>25573.516108686508</c:v>
                </c:pt>
                <c:pt idx="182">
                  <c:v>26155.339153736881</c:v>
                </c:pt>
                <c:pt idx="183">
                  <c:v>28658.723323986167</c:v>
                </c:pt>
                <c:pt idx="184">
                  <c:v>32901.271513077365</c:v>
                </c:pt>
                <c:pt idx="185">
                  <c:v>38541.12530728869</c:v>
                </c:pt>
                <c:pt idx="186">
                  <c:v>44397.324849798402</c:v>
                </c:pt>
                <c:pt idx="187">
                  <c:v>49372.326763650803</c:v>
                </c:pt>
                <c:pt idx="188">
                  <c:v>53437.03840519183</c:v>
                </c:pt>
                <c:pt idx="189">
                  <c:v>56728.978518320029</c:v>
                </c:pt>
                <c:pt idx="190">
                  <c:v>59340.792479520882</c:v>
                </c:pt>
                <c:pt idx="191">
                  <c:v>61338.018083251285</c:v>
                </c:pt>
                <c:pt idx="192">
                  <c:v>62768.244597474863</c:v>
                </c:pt>
                <c:pt idx="193">
                  <c:v>63666.219703919967</c:v>
                </c:pt>
                <c:pt idx="194">
                  <c:v>64056.829453917984</c:v>
                </c:pt>
                <c:pt idx="195">
                  <c:v>63956.840863563055</c:v>
                </c:pt>
                <c:pt idx="196">
                  <c:v>63375.840122814734</c:v>
                </c:pt>
                <c:pt idx="197">
                  <c:v>62316.57101823164</c:v>
                </c:pt>
                <c:pt idx="198">
                  <c:v>60774.742159919064</c:v>
                </c:pt>
                <c:pt idx="199">
                  <c:v>58738.264907512152</c:v>
                </c:pt>
                <c:pt idx="200">
                  <c:v>56185.764767518434</c:v>
                </c:pt>
                <c:pt idx="201">
                  <c:v>53084.029476473035</c:v>
                </c:pt>
                <c:pt idx="202">
                  <c:v>49383.731204835189</c:v>
                </c:pt>
                <c:pt idx="203">
                  <c:v>45012.101109388779</c:v>
                </c:pt>
                <c:pt idx="204">
                  <c:v>39859.810386768615</c:v>
                </c:pt>
                <c:pt idx="205">
                  <c:v>33997.831688642371</c:v>
                </c:pt>
                <c:pt idx="206">
                  <c:v>28574.979594922963</c:v>
                </c:pt>
                <c:pt idx="207">
                  <c:v>24824.244061945614</c:v>
                </c:pt>
                <c:pt idx="208">
                  <c:v>22943.050962498961</c:v>
                </c:pt>
                <c:pt idx="209">
                  <c:v>22678.404887494911</c:v>
                </c:pt>
                <c:pt idx="210">
                  <c:v>23501.329796909475</c:v>
                </c:pt>
                <c:pt idx="211">
                  <c:v>24507.869944644317</c:v>
                </c:pt>
                <c:pt idx="212">
                  <c:v>25214.113742540954</c:v>
                </c:pt>
                <c:pt idx="213">
                  <c:v>25976.89276806009</c:v>
                </c:pt>
                <c:pt idx="214">
                  <c:v>27176.116955239391</c:v>
                </c:pt>
                <c:pt idx="215">
                  <c:v>28757.250863783462</c:v>
                </c:pt>
                <c:pt idx="216">
                  <c:v>30363.593296710067</c:v>
                </c:pt>
                <c:pt idx="217">
                  <c:v>31836.559846226479</c:v>
                </c:pt>
                <c:pt idx="218">
                  <c:v>32993.207438511199</c:v>
                </c:pt>
                <c:pt idx="219">
                  <c:v>33696.62899168126</c:v>
                </c:pt>
                <c:pt idx="220">
                  <c:v>33984.69321862873</c:v>
                </c:pt>
                <c:pt idx="221">
                  <c:v>33886.421570751059</c:v>
                </c:pt>
                <c:pt idx="222">
                  <c:v>33422.703124562009</c:v>
                </c:pt>
                <c:pt idx="223">
                  <c:v>32607.520222303763</c:v>
                </c:pt>
                <c:pt idx="224">
                  <c:v>31449.008914949689</c:v>
                </c:pt>
                <c:pt idx="225">
                  <c:v>29950.464340504321</c:v>
                </c:pt>
                <c:pt idx="226">
                  <c:v>28111.810840366612</c:v>
                </c:pt>
                <c:pt idx="227">
                  <c:v>25932.855051798735</c:v>
                </c:pt>
                <c:pt idx="228">
                  <c:v>23595.994668652922</c:v>
                </c:pt>
                <c:pt idx="229">
                  <c:v>21340.708422408588</c:v>
                </c:pt>
                <c:pt idx="230">
                  <c:v>19320.77194051705</c:v>
                </c:pt>
                <c:pt idx="231">
                  <c:v>17760.428976217267</c:v>
                </c:pt>
                <c:pt idx="232">
                  <c:v>16804.148249910439</c:v>
                </c:pt>
                <c:pt idx="233">
                  <c:v>16330.062817628736</c:v>
                </c:pt>
                <c:pt idx="234">
                  <c:v>16035.811420660488</c:v>
                </c:pt>
                <c:pt idx="235">
                  <c:v>15711.97279965973</c:v>
                </c:pt>
                <c:pt idx="236">
                  <c:v>15279.412565843981</c:v>
                </c:pt>
                <c:pt idx="237">
                  <c:v>14674.605314980128</c:v>
                </c:pt>
                <c:pt idx="238">
                  <c:v>13789.064267695318</c:v>
                </c:pt>
                <c:pt idx="239">
                  <c:v>12444.764791927382</c:v>
                </c:pt>
                <c:pt idx="240">
                  <c:v>10476.096296862012</c:v>
                </c:pt>
                <c:pt idx="241">
                  <c:v>7845.1868187668842</c:v>
                </c:pt>
                <c:pt idx="242">
                  <c:v>4883.0968056208476</c:v>
                </c:pt>
                <c:pt idx="243">
                  <c:v>1950.4760192276674</c:v>
                </c:pt>
                <c:pt idx="244">
                  <c:v>-870.44449129550344</c:v>
                </c:pt>
                <c:pt idx="245">
                  <c:v>-3539.4798453244839</c:v>
                </c:pt>
                <c:pt idx="246">
                  <c:v>-6049.2707789353408</c:v>
                </c:pt>
                <c:pt idx="247">
                  <c:v>-8405.2684251897881</c:v>
                </c:pt>
                <c:pt idx="248">
                  <c:v>-10616.241678890798</c:v>
                </c:pt>
                <c:pt idx="249">
                  <c:v>-12691.137643037224</c:v>
                </c:pt>
                <c:pt idx="250">
                  <c:v>-14638.196644073472</c:v>
                </c:pt>
                <c:pt idx="251">
                  <c:v>-16464.77438991224</c:v>
                </c:pt>
                <c:pt idx="252">
                  <c:v>-18177.377221332292</c:v>
                </c:pt>
                <c:pt idx="253">
                  <c:v>-19781.753829534646</c:v>
                </c:pt>
                <c:pt idx="254">
                  <c:v>-21283.731511028363</c:v>
                </c:pt>
                <c:pt idx="255">
                  <c:v>-22683.610910782707</c:v>
                </c:pt>
                <c:pt idx="256">
                  <c:v>-23975.883237382786</c:v>
                </c:pt>
                <c:pt idx="257">
                  <c:v>-25155.277091256849</c:v>
                </c:pt>
                <c:pt idx="258">
                  <c:v>-26216.171488259824</c:v>
                </c:pt>
                <c:pt idx="259">
                  <c:v>-27152.108506462246</c:v>
                </c:pt>
                <c:pt idx="260">
                  <c:v>-27955.300394674359</c:v>
                </c:pt>
                <c:pt idx="261">
                  <c:v>-28616.043163776554</c:v>
                </c:pt>
                <c:pt idx="262">
                  <c:v>-29153.383761751742</c:v>
                </c:pt>
                <c:pt idx="263">
                  <c:v>-29589.397523696432</c:v>
                </c:pt>
                <c:pt idx="264">
                  <c:v>-29917.651357365088</c:v>
                </c:pt>
                <c:pt idx="265">
                  <c:v>-30130.565098926716</c:v>
                </c:pt>
                <c:pt idx="266">
                  <c:v>-30219.103380016961</c:v>
                </c:pt>
                <c:pt idx="267">
                  <c:v>-30172.344128601992</c:v>
                </c:pt>
                <c:pt idx="268">
                  <c:v>-29976.851961744622</c:v>
                </c:pt>
                <c:pt idx="269">
                  <c:v>-29615.727461115435</c:v>
                </c:pt>
                <c:pt idx="270">
                  <c:v>-29067.085584344226</c:v>
                </c:pt>
                <c:pt idx="271">
                  <c:v>-28301.455613816295</c:v>
                </c:pt>
                <c:pt idx="272">
                  <c:v>-27276.964369994825</c:v>
                </c:pt>
                <c:pt idx="273">
                  <c:v>-25929.486089147133</c:v>
                </c:pt>
                <c:pt idx="274">
                  <c:v>-24150.180768352602</c:v>
                </c:pt>
                <c:pt idx="275">
                  <c:v>-21734.037475508707</c:v>
                </c:pt>
                <c:pt idx="276">
                  <c:v>-18442.203915764891</c:v>
                </c:pt>
                <c:pt idx="277">
                  <c:v>-14763.588205366945</c:v>
                </c:pt>
                <c:pt idx="278">
                  <c:v>-11211.536490020713</c:v>
                </c:pt>
                <c:pt idx="279">
                  <c:v>-7592.6122966904559</c:v>
                </c:pt>
                <c:pt idx="280">
                  <c:v>-3780.1449942156369</c:v>
                </c:pt>
                <c:pt idx="281">
                  <c:v>230.2574892632216</c:v>
                </c:pt>
                <c:pt idx="282">
                  <c:v>4378.055050252924</c:v>
                </c:pt>
                <c:pt idx="283">
                  <c:v>8578.8935645549591</c:v>
                </c:pt>
                <c:pt idx="284">
                  <c:v>12749.207670098616</c:v>
                </c:pt>
                <c:pt idx="285">
                  <c:v>16816.964429649332</c:v>
                </c:pt>
                <c:pt idx="286">
                  <c:v>20723.926711584609</c:v>
                </c:pt>
                <c:pt idx="287">
                  <c:v>24424.086557041715</c:v>
                </c:pt>
                <c:pt idx="288">
                  <c:v>27880.951632880751</c:v>
                </c:pt>
                <c:pt idx="289">
                  <c:v>31064.859840525878</c:v>
                </c:pt>
                <c:pt idx="290">
                  <c:v>33786.3130048862</c:v>
                </c:pt>
                <c:pt idx="291">
                  <c:v>35856.7665174219</c:v>
                </c:pt>
                <c:pt idx="292">
                  <c:v>37251.92300924124</c:v>
                </c:pt>
                <c:pt idx="293">
                  <c:v>37933.260216786912</c:v>
                </c:pt>
                <c:pt idx="294">
                  <c:v>37842.426844293201</c:v>
                </c:pt>
                <c:pt idx="295">
                  <c:v>37099.621009054048</c:v>
                </c:pt>
                <c:pt idx="296">
                  <c:v>35811.321865213205</c:v>
                </c:pt>
                <c:pt idx="297">
                  <c:v>33858.195917656703</c:v>
                </c:pt>
                <c:pt idx="298">
                  <c:v>32230.010066179973</c:v>
                </c:pt>
                <c:pt idx="299">
                  <c:v>32028.30563604095</c:v>
                </c:pt>
                <c:pt idx="300">
                  <c:v>33125.583094150243</c:v>
                </c:pt>
                <c:pt idx="301">
                  <c:v>34443.201092368428</c:v>
                </c:pt>
                <c:pt idx="302">
                  <c:v>35094.864497154391</c:v>
                </c:pt>
                <c:pt idx="303">
                  <c:v>35122.330597097716</c:v>
                </c:pt>
                <c:pt idx="304">
                  <c:v>34387.677789024114</c:v>
                </c:pt>
                <c:pt idx="305">
                  <c:v>32663.989847166842</c:v>
                </c:pt>
                <c:pt idx="306">
                  <c:v>30129.353380014538</c:v>
                </c:pt>
                <c:pt idx="307">
                  <c:v>27281.143153245783</c:v>
                </c:pt>
                <c:pt idx="308">
                  <c:v>24395.361581487818</c:v>
                </c:pt>
                <c:pt idx="309">
                  <c:v>21556.069811610203</c:v>
                </c:pt>
                <c:pt idx="310">
                  <c:v>18790.798573651366</c:v>
                </c:pt>
                <c:pt idx="311">
                  <c:v>16110.71101822783</c:v>
                </c:pt>
                <c:pt idx="312">
                  <c:v>13521.611308337744</c:v>
                </c:pt>
                <c:pt idx="313">
                  <c:v>11027.406675171111</c:v>
                </c:pt>
                <c:pt idx="314">
                  <c:v>8631.3483629885068</c:v>
                </c:pt>
                <c:pt idx="315">
                  <c:v>6336.5271835615413</c:v>
                </c:pt>
                <c:pt idx="316">
                  <c:v>4146.0897661669596</c:v>
                </c:pt>
                <c:pt idx="317">
                  <c:v>2063.3374811719123</c:v>
                </c:pt>
                <c:pt idx="318">
                  <c:v>91.765935169404486</c:v>
                </c:pt>
                <c:pt idx="319">
                  <c:v>-1764.9381726238259</c:v>
                </c:pt>
                <c:pt idx="320">
                  <c:v>-3502.9467063642342</c:v>
                </c:pt>
                <c:pt idx="321">
                  <c:v>-5118.4059635410758</c:v>
                </c:pt>
                <c:pt idx="322">
                  <c:v>-6607.657533662843</c:v>
                </c:pt>
                <c:pt idx="323">
                  <c:v>-7967.6332098263119</c:v>
                </c:pt>
                <c:pt idx="324">
                  <c:v>-9196.5486432178932</c:v>
                </c:pt>
                <c:pt idx="325">
                  <c:v>-10295.134744464822</c:v>
                </c:pt>
                <c:pt idx="326">
                  <c:v>-11268.910472601659</c:v>
                </c:pt>
                <c:pt idx="327">
                  <c:v>-12132.698861669525</c:v>
                </c:pt>
                <c:pt idx="328">
                  <c:v>-12920.70141602587</c:v>
                </c:pt>
                <c:pt idx="329">
                  <c:v>-13712.769761509815</c:v>
                </c:pt>
                <c:pt idx="330">
                  <c:v>-14714.588344656473</c:v>
                </c:pt>
                <c:pt idx="331">
                  <c:v>-16455.831001579387</c:v>
                </c:pt>
                <c:pt idx="332">
                  <c:v>-19182.099453972791</c:v>
                </c:pt>
                <c:pt idx="333">
                  <c:v>-22158.21134397525</c:v>
                </c:pt>
                <c:pt idx="334">
                  <c:v>-24705.927658710858</c:v>
                </c:pt>
                <c:pt idx="335">
                  <c:v>-26773.765681926081</c:v>
                </c:pt>
                <c:pt idx="336">
                  <c:v>-28416.284966777388</c:v>
                </c:pt>
                <c:pt idx="337">
                  <c:v>-29689.27525813011</c:v>
                </c:pt>
                <c:pt idx="338">
                  <c:v>-30637.778738314915</c:v>
                </c:pt>
                <c:pt idx="339">
                  <c:v>-31296.862821772713</c:v>
                </c:pt>
                <c:pt idx="340">
                  <c:v>-31693.779301331935</c:v>
                </c:pt>
                <c:pt idx="341">
                  <c:v>-31849.785225584015</c:v>
                </c:pt>
                <c:pt idx="342">
                  <c:v>-31781.472145577241</c:v>
                </c:pt>
                <c:pt idx="343">
                  <c:v>-31501.699731014196</c:v>
                </c:pt>
                <c:pt idx="344">
                  <c:v>-31020.239809922859</c:v>
                </c:pt>
                <c:pt idx="345">
                  <c:v>-30344.209781983893</c:v>
                </c:pt>
                <c:pt idx="346">
                  <c:v>-29478.348742986032</c:v>
                </c:pt>
                <c:pt idx="347">
                  <c:v>-28425.171207645617</c:v>
                </c:pt>
                <c:pt idx="348">
                  <c:v>-27185.021766728434</c:v>
                </c:pt>
                <c:pt idx="349">
                  <c:v>-25756.049543778023</c:v>
                </c:pt>
                <c:pt idx="350">
                  <c:v>-24134.127368729736</c:v>
                </c:pt>
                <c:pt idx="351">
                  <c:v>-22312.768494624022</c:v>
                </c:pt>
                <c:pt idx="352">
                  <c:v>-20283.174934759249</c:v>
                </c:pt>
                <c:pt idx="353">
                  <c:v>-18034.772039983509</c:v>
                </c:pt>
                <c:pt idx="354">
                  <c:v>-15557.17976793253</c:v>
                </c:pt>
                <c:pt idx="355">
                  <c:v>-12846.168611950354</c:v>
                </c:pt>
                <c:pt idx="356">
                  <c:v>-9920.0699581629906</c:v>
                </c:pt>
                <c:pt idx="357">
                  <c:v>-6858.936387374054</c:v>
                </c:pt>
                <c:pt idx="358">
                  <c:v>-3861.9937357419549</c:v>
                </c:pt>
                <c:pt idx="359">
                  <c:v>-1214.1594134030393</c:v>
                </c:pt>
                <c:pt idx="360">
                  <c:v>923.73272054039558</c:v>
                </c:pt>
                <c:pt idx="361">
                  <c:v>2627.7343899903863</c:v>
                </c:pt>
                <c:pt idx="362">
                  <c:v>4083.1615636001761</c:v>
                </c:pt>
                <c:pt idx="363">
                  <c:v>5462.2195830094615</c:v>
                </c:pt>
                <c:pt idx="364">
                  <c:v>6892.7342972843508</c:v>
                </c:pt>
                <c:pt idx="365">
                  <c:v>8458.205135820559</c:v>
                </c:pt>
                <c:pt idx="366">
                  <c:v>10205.060767059977</c:v>
                </c:pt>
                <c:pt idx="367">
                  <c:v>12152.593784127879</c:v>
                </c:pt>
                <c:pt idx="368">
                  <c:v>14302.800256046414</c:v>
                </c:pt>
                <c:pt idx="369">
                  <c:v>16648.054956675835</c:v>
                </c:pt>
                <c:pt idx="370">
                  <c:v>19175.890252195903</c:v>
                </c:pt>
                <c:pt idx="371">
                  <c:v>21870.786631510833</c:v>
                </c:pt>
                <c:pt idx="372">
                  <c:v>24712.217552573042</c:v>
                </c:pt>
                <c:pt idx="373">
                  <c:v>27665.280886931057</c:v>
                </c:pt>
                <c:pt idx="374">
                  <c:v>30651.455914895279</c:v>
                </c:pt>
                <c:pt idx="375">
                  <c:v>33467.817054452709</c:v>
                </c:pt>
                <c:pt idx="376">
                  <c:v>35671.791664602984</c:v>
                </c:pt>
                <c:pt idx="377">
                  <c:v>36805.051415102433</c:v>
                </c:pt>
                <c:pt idx="378">
                  <c:v>36842.057681414452</c:v>
                </c:pt>
                <c:pt idx="379">
                  <c:v>36050.765401221703</c:v>
                </c:pt>
                <c:pt idx="380">
                  <c:v>34616.749852890243</c:v>
                </c:pt>
                <c:pt idx="381">
                  <c:v>32601.289830561163</c:v>
                </c:pt>
                <c:pt idx="382">
                  <c:v>29979.06622271852</c:v>
                </c:pt>
                <c:pt idx="383">
                  <c:v>27594.174988741601</c:v>
                </c:pt>
                <c:pt idx="384">
                  <c:v>26506.467387196208</c:v>
                </c:pt>
                <c:pt idx="385">
                  <c:v>26980.767053312447</c:v>
                </c:pt>
                <c:pt idx="386">
                  <c:v>29126.206936755672</c:v>
                </c:pt>
                <c:pt idx="387">
                  <c:v>32878.607626451849</c:v>
                </c:pt>
                <c:pt idx="388">
                  <c:v>37992.720225927224</c:v>
                </c:pt>
                <c:pt idx="389">
                  <c:v>43283.504145479281</c:v>
                </c:pt>
                <c:pt idx="390">
                  <c:v>47787.893065202945</c:v>
                </c:pt>
                <c:pt idx="391">
                  <c:v>51404.59615456927</c:v>
                </c:pt>
                <c:pt idx="392">
                  <c:v>54009.779767498738</c:v>
                </c:pt>
                <c:pt idx="393">
                  <c:v>55695.890546650182</c:v>
                </c:pt>
                <c:pt idx="394">
                  <c:v>56524.862948415052</c:v>
                </c:pt>
                <c:pt idx="395">
                  <c:v>56536.057261902781</c:v>
                </c:pt>
                <c:pt idx="396">
                  <c:v>55749.751887796636</c:v>
                </c:pt>
                <c:pt idx="397">
                  <c:v>54167.820734955341</c:v>
                </c:pt>
                <c:pt idx="398">
                  <c:v>51771.81777058739</c:v>
                </c:pt>
                <c:pt idx="399">
                  <c:v>48517.633714547672</c:v>
                </c:pt>
                <c:pt idx="400">
                  <c:v>44324.500062878462</c:v>
                </c:pt>
                <c:pt idx="401">
                  <c:v>39275.389257790448</c:v>
                </c:pt>
                <c:pt idx="402">
                  <c:v>33413.503533877119</c:v>
                </c:pt>
                <c:pt idx="403">
                  <c:v>26714.769853084996</c:v>
                </c:pt>
                <c:pt idx="404">
                  <c:v>19933.803908699861</c:v>
                </c:pt>
                <c:pt idx="405">
                  <c:v>13878.949414128492</c:v>
                </c:pt>
                <c:pt idx="406">
                  <c:v>8509.9103751985167</c:v>
                </c:pt>
                <c:pt idx="407">
                  <c:v>3573.9719141572582</c:v>
                </c:pt>
                <c:pt idx="408">
                  <c:v>-1072.2755810409817</c:v>
                </c:pt>
                <c:pt idx="409">
                  <c:v>-5502.5881267168079</c:v>
                </c:pt>
                <c:pt idx="410">
                  <c:v>-9751.7688551958345</c:v>
                </c:pt>
                <c:pt idx="411">
                  <c:v>-13829.369105085354</c:v>
                </c:pt>
                <c:pt idx="412">
                  <c:v>-17724.805177821039</c:v>
                </c:pt>
                <c:pt idx="413">
                  <c:v>-21407.278271840714</c:v>
                </c:pt>
                <c:pt idx="414">
                  <c:v>-24821.003896431608</c:v>
                </c:pt>
                <c:pt idx="415">
                  <c:v>-27874.38417402596</c:v>
                </c:pt>
                <c:pt idx="416">
                  <c:v>-30420.211526261915</c:v>
                </c:pt>
                <c:pt idx="417">
                  <c:v>-32224.820117740797</c:v>
                </c:pt>
                <c:pt idx="418">
                  <c:v>-32939.798800000404</c:v>
                </c:pt>
                <c:pt idx="419">
                  <c:v>-32153.504924679557</c:v>
                </c:pt>
                <c:pt idx="420">
                  <c:v>-29651.829106137695</c:v>
                </c:pt>
                <c:pt idx="421">
                  <c:v>-25692.351875664765</c:v>
                </c:pt>
                <c:pt idx="422">
                  <c:v>-20830.029361670167</c:v>
                </c:pt>
                <c:pt idx="423">
                  <c:v>-15516.412559106819</c:v>
                </c:pt>
                <c:pt idx="424">
                  <c:v>-9972.4968099664547</c:v>
                </c:pt>
                <c:pt idx="425">
                  <c:v>-4259.3033962929494</c:v>
                </c:pt>
                <c:pt idx="426">
                  <c:v>1643.3297183765515</c:v>
                </c:pt>
                <c:pt idx="427">
                  <c:v>6933.3875540335457</c:v>
                </c:pt>
                <c:pt idx="428">
                  <c:v>10884.600294869493</c:v>
                </c:pt>
                <c:pt idx="429">
                  <c:v>13860.138438791308</c:v>
                </c:pt>
                <c:pt idx="430">
                  <c:v>16321.241488292078</c:v>
                </c:pt>
                <c:pt idx="431">
                  <c:v>18530.502046669433</c:v>
                </c:pt>
                <c:pt idx="432">
                  <c:v>20534.452611644912</c:v>
                </c:pt>
                <c:pt idx="433">
                  <c:v>22334.706591747963</c:v>
                </c:pt>
                <c:pt idx="434">
                  <c:v>23940.528815589587</c:v>
                </c:pt>
                <c:pt idx="435">
                  <c:v>25211.848034490406</c:v>
                </c:pt>
                <c:pt idx="436">
                  <c:v>26016.17316380989</c:v>
                </c:pt>
                <c:pt idx="437">
                  <c:v>26379.202189997657</c:v>
                </c:pt>
                <c:pt idx="438">
                  <c:v>26315.398844307387</c:v>
                </c:pt>
                <c:pt idx="439">
                  <c:v>25829.195243773112</c:v>
                </c:pt>
                <c:pt idx="440">
                  <c:v>24915.042481480832</c:v>
                </c:pt>
                <c:pt idx="441">
                  <c:v>23710.955501705546</c:v>
                </c:pt>
                <c:pt idx="442">
                  <c:v>22357.736844986943</c:v>
                </c:pt>
                <c:pt idx="443">
                  <c:v>20842.473991499104</c:v>
                </c:pt>
                <c:pt idx="444">
                  <c:v>19148.446156440212</c:v>
                </c:pt>
                <c:pt idx="445">
                  <c:v>17256.034698484746</c:v>
                </c:pt>
                <c:pt idx="446">
                  <c:v>15321.524250592094</c:v>
                </c:pt>
                <c:pt idx="447">
                  <c:v>13411.669650023865</c:v>
                </c:pt>
                <c:pt idx="448">
                  <c:v>11213.324345249859</c:v>
                </c:pt>
                <c:pt idx="449">
                  <c:v>8278.0706232815664</c:v>
                </c:pt>
                <c:pt idx="450">
                  <c:v>4231.6316950439423</c:v>
                </c:pt>
                <c:pt idx="451">
                  <c:v>-1014.7614636951355</c:v>
                </c:pt>
                <c:pt idx="452">
                  <c:v>-6656.0422061194677</c:v>
                </c:pt>
                <c:pt idx="453">
                  <c:v>-11947.420937044559</c:v>
                </c:pt>
                <c:pt idx="454">
                  <c:v>-16928.325443054095</c:v>
                </c:pt>
                <c:pt idx="455">
                  <c:v>-21615.693101349909</c:v>
                </c:pt>
                <c:pt idx="456">
                  <c:v>-26018.257459864184</c:v>
                </c:pt>
                <c:pt idx="457">
                  <c:v>-30142.349141358143</c:v>
                </c:pt>
                <c:pt idx="458">
                  <c:v>-33993.86052284958</c:v>
                </c:pt>
                <c:pt idx="459">
                  <c:v>-37578.734451861361</c:v>
                </c:pt>
                <c:pt idx="460">
                  <c:v>-40902.950335283735</c:v>
                </c:pt>
                <c:pt idx="461">
                  <c:v>-43972.375917790472</c:v>
                </c:pt>
                <c:pt idx="462">
                  <c:v>-46792.611268343091</c:v>
                </c:pt>
                <c:pt idx="463">
                  <c:v>-49368.86006429977</c:v>
                </c:pt>
                <c:pt idx="464">
                  <c:v>-51705.83112886997</c:v>
                </c:pt>
                <c:pt idx="465">
                  <c:v>-53807.663491367312</c:v>
                </c:pt>
                <c:pt idx="466">
                  <c:v>-55677.866523941062</c:v>
                </c:pt>
                <c:pt idx="467">
                  <c:v>-57319.267431688691</c:v>
                </c:pt>
                <c:pt idx="468">
                  <c:v>-58733.959509483058</c:v>
                </c:pt>
                <c:pt idx="469">
                  <c:v>-59923.245440120096</c:v>
                </c:pt>
                <c:pt idx="470">
                  <c:v>-60887.570286350943</c:v>
                </c:pt>
                <c:pt idx="471">
                  <c:v>-61626.438657771556</c:v>
                </c:pt>
                <c:pt idx="472">
                  <c:v>-62138.309750529988</c:v>
                </c:pt>
                <c:pt idx="473">
                  <c:v>-62420.462439387717</c:v>
                </c:pt>
                <c:pt idx="474">
                  <c:v>-62468.820109583925</c:v>
                </c:pt>
                <c:pt idx="475">
                  <c:v>-62277.721027648506</c:v>
                </c:pt>
                <c:pt idx="476">
                  <c:v>-61839.614039688531</c:v>
                </c:pt>
                <c:pt idx="477">
                  <c:v>-61144.650005568408</c:v>
                </c:pt>
                <c:pt idx="478">
                  <c:v>-60180.124450114949</c:v>
                </c:pt>
                <c:pt idx="479">
                  <c:v>-58929.702536141944</c:v>
                </c:pt>
                <c:pt idx="480">
                  <c:v>-57372.316425307625</c:v>
                </c:pt>
                <c:pt idx="481">
                  <c:v>-55480.553587301554</c:v>
                </c:pt>
                <c:pt idx="482">
                  <c:v>-53218.225278726335</c:v>
                </c:pt>
                <c:pt idx="483">
                  <c:v>-50536.561284813106</c:v>
                </c:pt>
                <c:pt idx="484">
                  <c:v>-47368.00433532599</c:v>
                </c:pt>
                <c:pt idx="485">
                  <c:v>-43615.649834905162</c:v>
                </c:pt>
                <c:pt idx="486">
                  <c:v>-39134.722214118723</c:v>
                </c:pt>
                <c:pt idx="487">
                  <c:v>-33701.507328397085</c:v>
                </c:pt>
                <c:pt idx="488">
                  <c:v>-26986.429515897049</c:v>
                </c:pt>
                <c:pt idx="489">
                  <c:v>-18766.199946798923</c:v>
                </c:pt>
                <c:pt idx="490">
                  <c:v>-9864.8839275784158</c:v>
                </c:pt>
                <c:pt idx="491">
                  <c:v>-1578.376765142662</c:v>
                </c:pt>
                <c:pt idx="492">
                  <c:v>5864.7470264981339</c:v>
                </c:pt>
                <c:pt idx="493">
                  <c:v>12842.264428451454</c:v>
                </c:pt>
                <c:pt idx="494">
                  <c:v>19336.241418687154</c:v>
                </c:pt>
                <c:pt idx="495">
                  <c:v>25630.878310086959</c:v>
                </c:pt>
                <c:pt idx="496">
                  <c:v>32459.092118237681</c:v>
                </c:pt>
                <c:pt idx="497">
                  <c:v>39267.579556480618</c:v>
                </c:pt>
                <c:pt idx="498">
                  <c:v>45277.364765178907</c:v>
                </c:pt>
                <c:pt idx="499">
                  <c:v>50562.426353053277</c:v>
                </c:pt>
                <c:pt idx="500">
                  <c:v>54984.76688364859</c:v>
                </c:pt>
                <c:pt idx="501">
                  <c:v>58430.207058173663</c:v>
                </c:pt>
                <c:pt idx="502">
                  <c:v>61004.689488416414</c:v>
                </c:pt>
                <c:pt idx="503">
                  <c:v>62789.985677868841</c:v>
                </c:pt>
                <c:pt idx="504">
                  <c:v>63847.918280710546</c:v>
                </c:pt>
                <c:pt idx="505">
                  <c:v>64223.944297124974</c:v>
                </c:pt>
                <c:pt idx="506">
                  <c:v>63949.716425791419</c:v>
                </c:pt>
                <c:pt idx="507">
                  <c:v>63044.579650861837</c:v>
                </c:pt>
                <c:pt idx="508">
                  <c:v>61516.014312355859</c:v>
                </c:pt>
                <c:pt idx="509">
                  <c:v>59358.914369297723</c:v>
                </c:pt>
                <c:pt idx="510">
                  <c:v>56553.317721250707</c:v>
                </c:pt>
                <c:pt idx="511">
                  <c:v>53059.668918138603</c:v>
                </c:pt>
                <c:pt idx="512">
                  <c:v>48809.554093559178</c:v>
                </c:pt>
                <c:pt idx="513">
                  <c:v>43687.453276329252</c:v>
                </c:pt>
                <c:pt idx="514">
                  <c:v>37497.207917906409</c:v>
                </c:pt>
                <c:pt idx="515">
                  <c:v>30189.531030376133</c:v>
                </c:pt>
                <c:pt idx="516">
                  <c:v>22302.84422986925</c:v>
                </c:pt>
                <c:pt idx="517">
                  <c:v>14830.533496969119</c:v>
                </c:pt>
                <c:pt idx="518">
                  <c:v>8118.8021678545547</c:v>
                </c:pt>
                <c:pt idx="519">
                  <c:v>1833.5341557942684</c:v>
                </c:pt>
                <c:pt idx="520">
                  <c:v>-4267.4964801942679</c:v>
                </c:pt>
                <c:pt idx="521">
                  <c:v>-10380.773072259761</c:v>
                </c:pt>
                <c:pt idx="522">
                  <c:v>-16735.311233524157</c:v>
                </c:pt>
                <c:pt idx="523">
                  <c:v>-23459.07454499845</c:v>
                </c:pt>
                <c:pt idx="524">
                  <c:v>-29403.923893492036</c:v>
                </c:pt>
                <c:pt idx="525">
                  <c:v>-33453.420539893144</c:v>
                </c:pt>
                <c:pt idx="526">
                  <c:v>-36055.16006997315</c:v>
                </c:pt>
                <c:pt idx="527">
                  <c:v>-37786.568298048267</c:v>
                </c:pt>
                <c:pt idx="528">
                  <c:v>-38913.834468422072</c:v>
                </c:pt>
                <c:pt idx="529">
                  <c:v>-39580.389286427351</c:v>
                </c:pt>
                <c:pt idx="530">
                  <c:v>-39875.339293266064</c:v>
                </c:pt>
                <c:pt idx="531">
                  <c:v>-39859.513799781358</c:v>
                </c:pt>
                <c:pt idx="532">
                  <c:v>-39577.157404780286</c:v>
                </c:pt>
                <c:pt idx="533">
                  <c:v>-39061.91002141514</c:v>
                </c:pt>
                <c:pt idx="534">
                  <c:v>-38340.180545681513</c:v>
                </c:pt>
                <c:pt idx="535">
                  <c:v>-37433.197539406545</c:v>
                </c:pt>
                <c:pt idx="536">
                  <c:v>-36358.329683499913</c:v>
                </c:pt>
                <c:pt idx="537">
                  <c:v>-35129.975200693341</c:v>
                </c:pt>
                <c:pt idx="538">
                  <c:v>-33760.182456604387</c:v>
                </c:pt>
                <c:pt idx="539">
                  <c:v>-32259.094906428185</c:v>
                </c:pt>
                <c:pt idx="540">
                  <c:v>-30635.276414726453</c:v>
                </c:pt>
                <c:pt idx="541">
                  <c:v>-28895.951799410166</c:v>
                </c:pt>
                <c:pt idx="542">
                  <c:v>-27047.184650542931</c:v>
                </c:pt>
                <c:pt idx="543">
                  <c:v>-25094.006155030878</c:v>
                </c:pt>
                <c:pt idx="544">
                  <c:v>-23040.50259968741</c:v>
                </c:pt>
                <c:pt idx="545">
                  <c:v>-20889.863887671654</c:v>
                </c:pt>
                <c:pt idx="546">
                  <c:v>-18644.38927597662</c:v>
                </c:pt>
                <c:pt idx="547">
                  <c:v>-16305.437430191909</c:v>
                </c:pt>
                <c:pt idx="548">
                  <c:v>-13873.291666840627</c:v>
                </c:pt>
                <c:pt idx="549">
                  <c:v>-11346.879081464811</c:v>
                </c:pt>
                <c:pt idx="550">
                  <c:v>-8723.2139342109258</c:v>
                </c:pt>
                <c:pt idx="551">
                  <c:v>-5996.2828105045019</c:v>
                </c:pt>
                <c:pt idx="552">
                  <c:v>-3154.7326721716345</c:v>
                </c:pt>
                <c:pt idx="553">
                  <c:v>-176.87488977238053</c:v>
                </c:pt>
                <c:pt idx="554">
                  <c:v>2980.3889653974556</c:v>
                </c:pt>
                <c:pt idx="555">
                  <c:v>5510.9833481824244</c:v>
                </c:pt>
                <c:pt idx="556">
                  <c:v>6322.1504834722955</c:v>
                </c:pt>
                <c:pt idx="557">
                  <c:v>4988.9757997927809</c:v>
                </c:pt>
                <c:pt idx="558">
                  <c:v>1245.0144104509711</c:v>
                </c:pt>
                <c:pt idx="559">
                  <c:v>-4919.6029031602238</c:v>
                </c:pt>
                <c:pt idx="560">
                  <c:v>-12291.06801731869</c:v>
                </c:pt>
                <c:pt idx="561">
                  <c:v>-20129.162507045563</c:v>
                </c:pt>
                <c:pt idx="562">
                  <c:v>-28133.307524765387</c:v>
                </c:pt>
                <c:pt idx="563">
                  <c:v>-34783.396747699793</c:v>
                </c:pt>
                <c:pt idx="564">
                  <c:v>-39711.955967409958</c:v>
                </c:pt>
                <c:pt idx="565">
                  <c:v>-43560.408696369377</c:v>
                </c:pt>
                <c:pt idx="566">
                  <c:v>-46645.766530768975</c:v>
                </c:pt>
                <c:pt idx="567">
                  <c:v>-49136.985371303548</c:v>
                </c:pt>
                <c:pt idx="568">
                  <c:v>-51137.303702984165</c:v>
                </c:pt>
                <c:pt idx="569">
                  <c:v>-52715.855830965978</c:v>
                </c:pt>
                <c:pt idx="570">
                  <c:v>-53921.843984703621</c:v>
                </c:pt>
                <c:pt idx="571">
                  <c:v>-54791.746777700813</c:v>
                </c:pt>
                <c:pt idx="572">
                  <c:v>-55353.342452097699</c:v>
                </c:pt>
                <c:pt idx="573">
                  <c:v>-55628.111673884596</c:v>
                </c:pt>
                <c:pt idx="574">
                  <c:v>-55632.742722259645</c:v>
                </c:pt>
                <c:pt idx="575">
                  <c:v>-55380.102247193645</c:v>
                </c:pt>
                <c:pt idx="576">
                  <c:v>-54879.865783940819</c:v>
                </c:pt>
                <c:pt idx="577">
                  <c:v>-54138.916018278753</c:v>
                </c:pt>
                <c:pt idx="578">
                  <c:v>-53161.569179100981</c:v>
                </c:pt>
                <c:pt idx="579">
                  <c:v>-51949.661059631217</c:v>
                </c:pt>
                <c:pt idx="580">
                  <c:v>-50502.504252239371</c:v>
                </c:pt>
                <c:pt idx="581">
                  <c:v>-48816.711741468745</c:v>
                </c:pt>
                <c:pt idx="582">
                  <c:v>-46885.865293421499</c:v>
                </c:pt>
                <c:pt idx="583">
                  <c:v>-44699.986869254506</c:v>
                </c:pt>
                <c:pt idx="584">
                  <c:v>-42244.744499769899</c:v>
                </c:pt>
                <c:pt idx="585">
                  <c:v>-39500.289504714616</c:v>
                </c:pt>
                <c:pt idx="586">
                  <c:v>-36439.590712368299</c:v>
                </c:pt>
                <c:pt idx="587">
                  <c:v>-33026.177181583858</c:v>
                </c:pt>
                <c:pt idx="588">
                  <c:v>-29211.711770228936</c:v>
                </c:pt>
                <c:pt idx="589">
                  <c:v>-24936.880141786038</c:v>
                </c:pt>
                <c:pt idx="590">
                  <c:v>-20157.004447917669</c:v>
                </c:pt>
                <c:pt idx="591">
                  <c:v>-15016.04698488097</c:v>
                </c:pt>
                <c:pt idx="592">
                  <c:v>-10393.845062610966</c:v>
                </c:pt>
                <c:pt idx="593">
                  <c:v>-7060.5117377765873</c:v>
                </c:pt>
                <c:pt idx="594">
                  <c:v>-4507.829329896811</c:v>
                </c:pt>
                <c:pt idx="595">
                  <c:v>-2998.297048504759</c:v>
                </c:pt>
                <c:pt idx="596">
                  <c:v>-2260.8544563464156</c:v>
                </c:pt>
                <c:pt idx="597">
                  <c:v>-1216.0607096193171</c:v>
                </c:pt>
                <c:pt idx="598">
                  <c:v>42.810232417816522</c:v>
                </c:pt>
                <c:pt idx="599">
                  <c:v>1438.647797210645</c:v>
                </c:pt>
                <c:pt idx="600">
                  <c:v>2916.4914490867459</c:v>
                </c:pt>
                <c:pt idx="601">
                  <c:v>4437.7412320116873</c:v>
                </c:pt>
                <c:pt idx="602">
                  <c:v>5974.5853419522336</c:v>
                </c:pt>
                <c:pt idx="603">
                  <c:v>7506.1574616734388</c:v>
                </c:pt>
                <c:pt idx="604">
                  <c:v>9016.0291927490853</c:v>
                </c:pt>
                <c:pt idx="605">
                  <c:v>10490.544015228988</c:v>
                </c:pt>
                <c:pt idx="606">
                  <c:v>11917.647034264177</c:v>
                </c:pt>
                <c:pt idx="607">
                  <c:v>13285.985469840618</c:v>
                </c:pt>
                <c:pt idx="608">
                  <c:v>14584.123556517074</c:v>
                </c:pt>
                <c:pt idx="609">
                  <c:v>15799.741747034168</c:v>
                </c:pt>
                <c:pt idx="610">
                  <c:v>16918.677740858733</c:v>
                </c:pt>
                <c:pt idx="611">
                  <c:v>17923.604207210261</c:v>
                </c:pt>
                <c:pt idx="612">
                  <c:v>18791.984020937409</c:v>
                </c:pt>
                <c:pt idx="613">
                  <c:v>19492.589651042981</c:v>
                </c:pt>
                <c:pt idx="614">
                  <c:v>19979.041698858575</c:v>
                </c:pt>
                <c:pt idx="615">
                  <c:v>20472.135734662588</c:v>
                </c:pt>
                <c:pt idx="616">
                  <c:v>21339.000953704046</c:v>
                </c:pt>
                <c:pt idx="617">
                  <c:v>22825.378337293994</c:v>
                </c:pt>
                <c:pt idx="618">
                  <c:v>25164.966268877724</c:v>
                </c:pt>
                <c:pt idx="619">
                  <c:v>28482.473777293759</c:v>
                </c:pt>
                <c:pt idx="620">
                  <c:v>32733.110333624583</c:v>
                </c:pt>
                <c:pt idx="621">
                  <c:v>37103.943726699858</c:v>
                </c:pt>
                <c:pt idx="622">
                  <c:v>40895.65243183462</c:v>
                </c:pt>
                <c:pt idx="623">
                  <c:v>44037.156333024468</c:v>
                </c:pt>
                <c:pt idx="624">
                  <c:v>46440.052001137861</c:v>
                </c:pt>
                <c:pt idx="625">
                  <c:v>48183.001927410347</c:v>
                </c:pt>
                <c:pt idx="626">
                  <c:v>49319.535579899981</c:v>
                </c:pt>
                <c:pt idx="627">
                  <c:v>49885.721214387566</c:v>
                </c:pt>
                <c:pt idx="628">
                  <c:v>49904.255646571481</c:v>
                </c:pt>
                <c:pt idx="629">
                  <c:v>49386.506202577511</c:v>
                </c:pt>
                <c:pt idx="630">
                  <c:v>48333.160350472339</c:v>
                </c:pt>
                <c:pt idx="631">
                  <c:v>46733.675873590408</c:v>
                </c:pt>
                <c:pt idx="632">
                  <c:v>44564.377009379023</c:v>
                </c:pt>
                <c:pt idx="633">
                  <c:v>41784.618000189141</c:v>
                </c:pt>
                <c:pt idx="634">
                  <c:v>38329.687235357596</c:v>
                </c:pt>
                <c:pt idx="635">
                  <c:v>34303.19438955799</c:v>
                </c:pt>
                <c:pt idx="636">
                  <c:v>29786.835628863832</c:v>
                </c:pt>
                <c:pt idx="637">
                  <c:v>25664.410154188943</c:v>
                </c:pt>
                <c:pt idx="638">
                  <c:v>23088.092498062284</c:v>
                </c:pt>
                <c:pt idx="639">
                  <c:v>22308.871221847108</c:v>
                </c:pt>
                <c:pt idx="640">
                  <c:v>23391.858133834554</c:v>
                </c:pt>
                <c:pt idx="641">
                  <c:v>26362.164200760522</c:v>
                </c:pt>
                <c:pt idx="642">
                  <c:v>31199.576883235699</c:v>
                </c:pt>
                <c:pt idx="643">
                  <c:v>37641.367075633723</c:v>
                </c:pt>
                <c:pt idx="644">
                  <c:v>44330.834515826064</c:v>
                </c:pt>
                <c:pt idx="645">
                  <c:v>50201.583734971515</c:v>
                </c:pt>
                <c:pt idx="646">
                  <c:v>55197.17594979595</c:v>
                </c:pt>
                <c:pt idx="647">
                  <c:v>59228.388370780092</c:v>
                </c:pt>
                <c:pt idx="648">
                  <c:v>62408.336729657807</c:v>
                </c:pt>
                <c:pt idx="649">
                  <c:v>64819.896667682049</c:v>
                </c:pt>
                <c:pt idx="650">
                  <c:v>66525.831088351013</c:v>
                </c:pt>
                <c:pt idx="651">
                  <c:v>67574.111084920733</c:v>
                </c:pt>
                <c:pt idx="652">
                  <c:v>68001.020462051194</c:v>
                </c:pt>
                <c:pt idx="653">
                  <c:v>67833.027667334944</c:v>
                </c:pt>
                <c:pt idx="654">
                  <c:v>67087.832384969282</c:v>
                </c:pt>
                <c:pt idx="655">
                  <c:v>65774.746373210743</c:v>
                </c:pt>
                <c:pt idx="656">
                  <c:v>63894.419355275189</c:v>
                </c:pt>
                <c:pt idx="657">
                  <c:v>61437.777541987693</c:v>
                </c:pt>
                <c:pt idx="658">
                  <c:v>58383.834408666604</c:v>
                </c:pt>
                <c:pt idx="659">
                  <c:v>54695.653141974726</c:v>
                </c:pt>
                <c:pt idx="660">
                  <c:v>50312.976679872874</c:v>
                </c:pt>
                <c:pt idx="661">
                  <c:v>45138.603895107262</c:v>
                </c:pt>
                <c:pt idx="662">
                  <c:v>39015.075092996587</c:v>
                </c:pt>
                <c:pt idx="663">
                  <c:v>31927.343588463787</c:v>
                </c:pt>
                <c:pt idx="664">
                  <c:v>24186.166434393926</c:v>
                </c:pt>
                <c:pt idx="665">
                  <c:v>16655.52719296631</c:v>
                </c:pt>
                <c:pt idx="666">
                  <c:v>9899.1738037996565</c:v>
                </c:pt>
                <c:pt idx="667">
                  <c:v>3672.2599567411671</c:v>
                </c:pt>
                <c:pt idx="668">
                  <c:v>-2295.7298354423333</c:v>
                </c:pt>
                <c:pt idx="669">
                  <c:v>-8213.5464778404021</c:v>
                </c:pt>
                <c:pt idx="670">
                  <c:v>-14326.649760632255</c:v>
                </c:pt>
                <c:pt idx="671">
                  <c:v>-20963.55767707948</c:v>
                </c:pt>
                <c:pt idx="672">
                  <c:v>-27486.152012189646</c:v>
                </c:pt>
                <c:pt idx="673">
                  <c:v>-32595.663658927755</c:v>
                </c:pt>
                <c:pt idx="674">
                  <c:v>-36220.140997078663</c:v>
                </c:pt>
                <c:pt idx="675">
                  <c:v>-38941.743226867969</c:v>
                </c:pt>
                <c:pt idx="676">
                  <c:v>-41032.304069437349</c:v>
                </c:pt>
                <c:pt idx="677">
                  <c:v>-42637.186836086075</c:v>
                </c:pt>
                <c:pt idx="678">
                  <c:v>-43846.494524256581</c:v>
                </c:pt>
                <c:pt idx="679">
                  <c:v>-44721.646162757745</c:v>
                </c:pt>
                <c:pt idx="680">
                  <c:v>-45307.228921889691</c:v>
                </c:pt>
                <c:pt idx="681">
                  <c:v>-45637.057368926377</c:v>
                </c:pt>
                <c:pt idx="682">
                  <c:v>-45737.595763180667</c:v>
                </c:pt>
                <c:pt idx="683">
                  <c:v>-45630.039688375626</c:v>
                </c:pt>
                <c:pt idx="684">
                  <c:v>-45331.655655775212</c:v>
                </c:pt>
                <c:pt idx="685">
                  <c:v>-44856.681549370478</c:v>
                </c:pt>
                <c:pt idx="686">
                  <c:v>-44216.952624465193</c:v>
                </c:pt>
                <c:pt idx="687">
                  <c:v>-43422.347974384858</c:v>
                </c:pt>
                <c:pt idx="688">
                  <c:v>-42481.114769546577</c:v>
                </c:pt>
                <c:pt idx="689">
                  <c:v>-41400.106171678359</c:v>
                </c:pt>
                <c:pt idx="690">
                  <c:v>-40184.956055028684</c:v>
                </c:pt>
                <c:pt idx="691">
                  <c:v>-38840.205706177134</c:v>
                </c:pt>
                <c:pt idx="692">
                  <c:v>-37369.392494720749</c:v>
                </c:pt>
                <c:pt idx="693">
                  <c:v>-35775.106977074145</c:v>
                </c:pt>
                <c:pt idx="694">
                  <c:v>-34059.022353903856</c:v>
                </c:pt>
                <c:pt idx="695">
                  <c:v>-32221.898241605319</c:v>
                </c:pt>
                <c:pt idx="696">
                  <c:v>-30263.559070187228</c:v>
                </c:pt>
                <c:pt idx="697">
                  <c:v>-28182.845877363488</c:v>
                </c:pt>
                <c:pt idx="698">
                  <c:v>-25977.538614117828</c:v>
                </c:pt>
                <c:pt idx="699">
                  <c:v>-23644.243938895335</c:v>
                </c:pt>
                <c:pt idx="700">
                  <c:v>-21178.239924019355</c:v>
                </c:pt>
                <c:pt idx="701">
                  <c:v>-18573.261348053511</c:v>
                </c:pt>
                <c:pt idx="702">
                  <c:v>-15821.188438851355</c:v>
                </c:pt>
                <c:pt idx="703">
                  <c:v>-12911.539096027296</c:v>
                </c:pt>
                <c:pt idx="704">
                  <c:v>-9830.4656755722426</c:v>
                </c:pt>
                <c:pt idx="705">
                  <c:v>-6558.3415247250823</c:v>
                </c:pt>
                <c:pt idx="706">
                  <c:v>-3063.4502208600306</c:v>
                </c:pt>
                <c:pt idx="707">
                  <c:v>-375.37156275081509</c:v>
                </c:pt>
                <c:pt idx="708">
                  <c:v>200.52321528957737</c:v>
                </c:pt>
                <c:pt idx="709">
                  <c:v>-1557.0950850075033</c:v>
                </c:pt>
                <c:pt idx="710">
                  <c:v>-4630.4686852175464</c:v>
                </c:pt>
                <c:pt idx="711">
                  <c:v>-8197.0376653736621</c:v>
                </c:pt>
                <c:pt idx="712">
                  <c:v>-12386.489592898964</c:v>
                </c:pt>
                <c:pt idx="713">
                  <c:v>-16918.789735671366</c:v>
                </c:pt>
                <c:pt idx="714">
                  <c:v>-21424.899928265164</c:v>
                </c:pt>
                <c:pt idx="715">
                  <c:v>-25662.188966529062</c:v>
                </c:pt>
                <c:pt idx="716">
                  <c:v>-29509.423959961779</c:v>
                </c:pt>
                <c:pt idx="717">
                  <c:v>-32911.396839541172</c:v>
                </c:pt>
                <c:pt idx="718">
                  <c:v>-35842.642083204279</c:v>
                </c:pt>
                <c:pt idx="719">
                  <c:v>-38289.111637838228</c:v>
                </c:pt>
                <c:pt idx="720">
                  <c:v>-40239.054785800756</c:v>
                </c:pt>
                <c:pt idx="721">
                  <c:v>-41677.94751879984</c:v>
                </c:pt>
                <c:pt idx="722">
                  <c:v>-42584.913787125224</c:v>
                </c:pt>
                <c:pt idx="723">
                  <c:v>-42929.246330349975</c:v>
                </c:pt>
                <c:pt idx="724">
                  <c:v>-42665.992763698516</c:v>
                </c:pt>
                <c:pt idx="725">
                  <c:v>-41729.44080262303</c:v>
                </c:pt>
                <c:pt idx="726">
                  <c:v>-40022.80700411772</c:v>
                </c:pt>
                <c:pt idx="727">
                  <c:v>-37401.787593447632</c:v>
                </c:pt>
                <c:pt idx="728">
                  <c:v>-33651.66697420644</c:v>
                </c:pt>
                <c:pt idx="729">
                  <c:v>-28482.285837271949</c:v>
                </c:pt>
                <c:pt idx="730">
                  <c:v>-21703.222143577364</c:v>
                </c:pt>
                <c:pt idx="731">
                  <c:v>-13821.768299200978</c:v>
                </c:pt>
                <c:pt idx="732">
                  <c:v>-5898.8045216569708</c:v>
                </c:pt>
                <c:pt idx="733">
                  <c:v>1614.6496812544303</c:v>
                </c:pt>
                <c:pt idx="734">
                  <c:v>7723.0983074414089</c:v>
                </c:pt>
                <c:pt idx="735">
                  <c:v>11575.070076769754</c:v>
                </c:pt>
                <c:pt idx="736">
                  <c:v>13907.979939986457</c:v>
                </c:pt>
                <c:pt idx="737">
                  <c:v>15528.625710367305</c:v>
                </c:pt>
                <c:pt idx="738">
                  <c:v>16896.802660206999</c:v>
                </c:pt>
                <c:pt idx="739">
                  <c:v>18334.466725329716</c:v>
                </c:pt>
                <c:pt idx="740">
                  <c:v>20190.12231745851</c:v>
                </c:pt>
                <c:pt idx="741">
                  <c:v>22581.735830717131</c:v>
                </c:pt>
                <c:pt idx="742">
                  <c:v>25282.022778309227</c:v>
                </c:pt>
                <c:pt idx="743">
                  <c:v>28027.718493881672</c:v>
                </c:pt>
                <c:pt idx="744">
                  <c:v>30533.714603957196</c:v>
                </c:pt>
                <c:pt idx="745">
                  <c:v>32615.820196534143</c:v>
                </c:pt>
                <c:pt idx="746">
                  <c:v>34296.564945562066</c:v>
                </c:pt>
                <c:pt idx="747">
                  <c:v>35599.065087198833</c:v>
                </c:pt>
                <c:pt idx="748">
                  <c:v>36542.524710731108</c:v>
                </c:pt>
                <c:pt idx="749">
                  <c:v>37141.358086097694</c:v>
                </c:pt>
                <c:pt idx="750">
                  <c:v>37405.208991636755</c:v>
                </c:pt>
                <c:pt idx="751">
                  <c:v>37339.072092779184</c:v>
                </c:pt>
                <c:pt idx="752">
                  <c:v>36943.273654856741</c:v>
                </c:pt>
                <c:pt idx="753">
                  <c:v>36213.229488477511</c:v>
                </c:pt>
                <c:pt idx="754">
                  <c:v>35138.957242318626</c:v>
                </c:pt>
                <c:pt idx="755">
                  <c:v>33704.409896397905</c:v>
                </c:pt>
                <c:pt idx="756">
                  <c:v>31887.043753393984</c:v>
                </c:pt>
                <c:pt idx="757">
                  <c:v>29659.499409504129</c:v>
                </c:pt>
                <c:pt idx="758">
                  <c:v>27185.069248793079</c:v>
                </c:pt>
                <c:pt idx="759">
                  <c:v>24724.987145929001</c:v>
                </c:pt>
                <c:pt idx="760">
                  <c:v>22587.117749992234</c:v>
                </c:pt>
                <c:pt idx="761">
                  <c:v>21126.319202627506</c:v>
                </c:pt>
                <c:pt idx="762">
                  <c:v>20217.531517967444</c:v>
                </c:pt>
                <c:pt idx="763">
                  <c:v>19402.398701946186</c:v>
                </c:pt>
                <c:pt idx="764">
                  <c:v>18661.193988757215</c:v>
                </c:pt>
                <c:pt idx="765">
                  <c:v>18287.154741962571</c:v>
                </c:pt>
                <c:pt idx="766">
                  <c:v>18493.598542288128</c:v>
                </c:pt>
                <c:pt idx="767">
                  <c:v>19479.966072759416</c:v>
                </c:pt>
                <c:pt idx="768">
                  <c:v>21440.85635813449</c:v>
                </c:pt>
                <c:pt idx="769">
                  <c:v>24534.269168857372</c:v>
                </c:pt>
                <c:pt idx="770">
                  <c:v>28710.64857919253</c:v>
                </c:pt>
                <c:pt idx="771">
                  <c:v>33029.119439931434</c:v>
                </c:pt>
                <c:pt idx="772">
                  <c:v>36677.966050532392</c:v>
                </c:pt>
                <c:pt idx="773">
                  <c:v>39614.819590511594</c:v>
                </c:pt>
                <c:pt idx="774">
                  <c:v>41604.065103690562</c:v>
                </c:pt>
                <c:pt idx="775">
                  <c:v>42296.206838784557</c:v>
                </c:pt>
                <c:pt idx="776">
                  <c:v>41666.850992063635</c:v>
                </c:pt>
                <c:pt idx="777">
                  <c:v>40045.569897705158</c:v>
                </c:pt>
                <c:pt idx="778">
                  <c:v>37687.202122249371</c:v>
                </c:pt>
                <c:pt idx="779">
                  <c:v>34764.439435538639</c:v>
                </c:pt>
                <c:pt idx="780">
                  <c:v>31396.065711493557</c:v>
                </c:pt>
                <c:pt idx="781">
                  <c:v>27667.883749998604</c:v>
                </c:pt>
                <c:pt idx="782">
                  <c:v>23644.927762441839</c:v>
                </c:pt>
                <c:pt idx="783">
                  <c:v>19378.134045073308</c:v>
                </c:pt>
                <c:pt idx="784">
                  <c:v>15052.933795838049</c:v>
                </c:pt>
                <c:pt idx="785">
                  <c:v>10850.62177164304</c:v>
                </c:pt>
                <c:pt idx="786">
                  <c:v>6797.4679429773287</c:v>
                </c:pt>
                <c:pt idx="787">
                  <c:v>2910.6517535878788</c:v>
                </c:pt>
                <c:pt idx="788">
                  <c:v>-800.68177333900201</c:v>
                </c:pt>
                <c:pt idx="789">
                  <c:v>-4333.895748460337</c:v>
                </c:pt>
                <c:pt idx="790">
                  <c:v>-7691.1496331398639</c:v>
                </c:pt>
                <c:pt idx="791">
                  <c:v>-10877.597827380323</c:v>
                </c:pt>
                <c:pt idx="792">
                  <c:v>-13899.278125356652</c:v>
                </c:pt>
                <c:pt idx="793">
                  <c:v>-16759.682361014657</c:v>
                </c:pt>
                <c:pt idx="794">
                  <c:v>-19451.165497281094</c:v>
                </c:pt>
                <c:pt idx="795">
                  <c:v>-21924.28867851181</c:v>
                </c:pt>
                <c:pt idx="796">
                  <c:v>-23949.5373851273</c:v>
                </c:pt>
                <c:pt idx="797">
                  <c:v>-24721.151088813083</c:v>
                </c:pt>
                <c:pt idx="798">
                  <c:v>-23831.127206450343</c:v>
                </c:pt>
                <c:pt idx="799">
                  <c:v>-21923.297704082866</c:v>
                </c:pt>
                <c:pt idx="800">
                  <c:v>-19546.79915499733</c:v>
                </c:pt>
                <c:pt idx="801">
                  <c:v>-16870.348551914922</c:v>
                </c:pt>
                <c:pt idx="802">
                  <c:v>-13969.451296983989</c:v>
                </c:pt>
                <c:pt idx="803">
                  <c:v>-10895.612565233518</c:v>
                </c:pt>
                <c:pt idx="804">
                  <c:v>-7692.3113457439995</c:v>
                </c:pt>
                <c:pt idx="805">
                  <c:v>-4398.8728471578979</c:v>
                </c:pt>
                <c:pt idx="806">
                  <c:v>-1051.388775317811</c:v>
                </c:pt>
                <c:pt idx="807">
                  <c:v>2316.9697486029017</c:v>
                </c:pt>
                <c:pt idx="808">
                  <c:v>5675.646349925335</c:v>
                </c:pt>
                <c:pt idx="809">
                  <c:v>8996.2853867437443</c:v>
                </c:pt>
                <c:pt idx="810">
                  <c:v>12252.217756362859</c:v>
                </c:pt>
                <c:pt idx="811">
                  <c:v>15417.870443114794</c:v>
                </c:pt>
                <c:pt idx="812">
                  <c:v>18468.110753365392</c:v>
                </c:pt>
                <c:pt idx="813">
                  <c:v>21377.517773040687</c:v>
                </c:pt>
                <c:pt idx="814">
                  <c:v>24119.555224353764</c:v>
                </c:pt>
                <c:pt idx="815">
                  <c:v>26665.601452852832</c:v>
                </c:pt>
                <c:pt idx="816">
                  <c:v>28983.77243789535</c:v>
                </c:pt>
                <c:pt idx="817">
                  <c:v>31037.452450812063</c:v>
                </c:pt>
                <c:pt idx="818">
                  <c:v>32783.429209912312</c:v>
                </c:pt>
                <c:pt idx="819">
                  <c:v>34169.535335797314</c:v>
                </c:pt>
                <c:pt idx="820">
                  <c:v>35131.783589831313</c:v>
                </c:pt>
                <c:pt idx="821">
                  <c:v>35591.305865690774</c:v>
                </c:pt>
                <c:pt idx="822">
                  <c:v>35452.338177433223</c:v>
                </c:pt>
                <c:pt idx="823">
                  <c:v>34604.733740577787</c:v>
                </c:pt>
                <c:pt idx="824">
                  <c:v>34025.974470687273</c:v>
                </c:pt>
                <c:pt idx="825">
                  <c:v>34752.30309709326</c:v>
                </c:pt>
                <c:pt idx="826">
                  <c:v>35718.287066778241</c:v>
                </c:pt>
                <c:pt idx="827">
                  <c:v>35927.99618056092</c:v>
                </c:pt>
                <c:pt idx="828">
                  <c:v>35491.000857022998</c:v>
                </c:pt>
                <c:pt idx="829">
                  <c:v>34448.707256958907</c:v>
                </c:pt>
                <c:pt idx="830">
                  <c:v>32757.75695724566</c:v>
                </c:pt>
                <c:pt idx="831">
                  <c:v>30331.520683514245</c:v>
                </c:pt>
                <c:pt idx="832">
                  <c:v>27399.573266980475</c:v>
                </c:pt>
                <c:pt idx="833">
                  <c:v>24442.803861860844</c:v>
                </c:pt>
                <c:pt idx="834">
                  <c:v>21678.594507290723</c:v>
                </c:pt>
                <c:pt idx="835">
                  <c:v>19101.679026970181</c:v>
                </c:pt>
                <c:pt idx="836">
                  <c:v>16687.348039040728</c:v>
                </c:pt>
                <c:pt idx="837">
                  <c:v>14418.539451845072</c:v>
                </c:pt>
                <c:pt idx="838">
                  <c:v>12285.078423213528</c:v>
                </c:pt>
                <c:pt idx="839">
                  <c:v>10281.420861547243</c:v>
                </c:pt>
                <c:pt idx="840">
                  <c:v>8405.1211139100178</c:v>
                </c:pt>
                <c:pt idx="841">
                  <c:v>6655.8861497096104</c:v>
                </c:pt>
                <c:pt idx="842">
                  <c:v>5034.9638287742337</c:v>
                </c:pt>
                <c:pt idx="843">
                  <c:v>3544.6814863714285</c:v>
                </c:pt>
                <c:pt idx="844">
                  <c:v>2187.9904338663086</c:v>
                </c:pt>
                <c:pt idx="845">
                  <c:v>967.86830999188498</c:v>
                </c:pt>
                <c:pt idx="846">
                  <c:v>-113.61599676006117</c:v>
                </c:pt>
                <c:pt idx="847">
                  <c:v>-1056.8693118583014</c:v>
                </c:pt>
                <c:pt idx="848">
                  <c:v>-1867.4367666005144</c:v>
                </c:pt>
                <c:pt idx="849">
                  <c:v>-2560.4955895886687</c:v>
                </c:pt>
                <c:pt idx="850">
                  <c:v>-3168.3646575849798</c:v>
                </c:pt>
                <c:pt idx="851">
                  <c:v>-3753.0430080989277</c:v>
                </c:pt>
                <c:pt idx="852">
                  <c:v>-4427.2810580369969</c:v>
                </c:pt>
                <c:pt idx="853">
                  <c:v>-5387.464744931478</c:v>
                </c:pt>
                <c:pt idx="854">
                  <c:v>-6934.0211435489819</c:v>
                </c:pt>
                <c:pt idx="855">
                  <c:v>-9324.0687583535982</c:v>
                </c:pt>
                <c:pt idx="856">
                  <c:v>-12400.416763897265</c:v>
                </c:pt>
                <c:pt idx="857">
                  <c:v>-15648.913058770167</c:v>
                </c:pt>
                <c:pt idx="858">
                  <c:v>-18682.937188920645</c:v>
                </c:pt>
                <c:pt idx="859">
                  <c:v>-21366.614586845713</c:v>
                </c:pt>
                <c:pt idx="860">
                  <c:v>-23677.204224951667</c:v>
                </c:pt>
                <c:pt idx="861">
                  <c:v>-25625.356002084587</c:v>
                </c:pt>
                <c:pt idx="862">
                  <c:v>-27228.414312346711</c:v>
                </c:pt>
                <c:pt idx="863">
                  <c:v>-28502.4152677784</c:v>
                </c:pt>
                <c:pt idx="864">
                  <c:v>-29459.81914642339</c:v>
                </c:pt>
                <c:pt idx="865">
                  <c:v>-30108.936518099068</c:v>
                </c:pt>
                <c:pt idx="866">
                  <c:v>-30453.768559992241</c:v>
                </c:pt>
                <c:pt idx="867">
                  <c:v>-30493.824477511123</c:v>
                </c:pt>
                <c:pt idx="868">
                  <c:v>-30223.735335785743</c:v>
                </c:pt>
                <c:pt idx="869">
                  <c:v>-29632.548785902374</c:v>
                </c:pt>
                <c:pt idx="870">
                  <c:v>-28702.588104675349</c:v>
                </c:pt>
                <c:pt idx="871">
                  <c:v>-27407.757737366661</c:v>
                </c:pt>
                <c:pt idx="872">
                  <c:v>-25711.335958390344</c:v>
                </c:pt>
                <c:pt idx="873">
                  <c:v>-23564.412533061975</c:v>
                </c:pt>
                <c:pt idx="874">
                  <c:v>-20913.066006597463</c:v>
                </c:pt>
                <c:pt idx="875">
                  <c:v>-17769.893739616236</c:v>
                </c:pt>
                <c:pt idx="876">
                  <c:v>-14648.389422565037</c:v>
                </c:pt>
                <c:pt idx="877">
                  <c:v>-12456.970035790115</c:v>
                </c:pt>
                <c:pt idx="878">
                  <c:v>-11195.438697589118</c:v>
                </c:pt>
                <c:pt idx="879">
                  <c:v>-10241.515817334988</c:v>
                </c:pt>
                <c:pt idx="880">
                  <c:v>-9349.4063790865275</c:v>
                </c:pt>
                <c:pt idx="881">
                  <c:v>-8430.2363628820422</c:v>
                </c:pt>
                <c:pt idx="882">
                  <c:v>-7448.3883236648608</c:v>
                </c:pt>
                <c:pt idx="883">
                  <c:v>-6389.7846526006124</c:v>
                </c:pt>
                <c:pt idx="884">
                  <c:v>-5249.9687294720579</c:v>
                </c:pt>
                <c:pt idx="885">
                  <c:v>-4028.8097569357792</c:v>
                </c:pt>
                <c:pt idx="886">
                  <c:v>-2727.8654478061803</c:v>
                </c:pt>
                <c:pt idx="887">
                  <c:v>-1348.9299066621245</c:v>
                </c:pt>
                <c:pt idx="888">
                  <c:v>106.88680165843539</c:v>
                </c:pt>
                <c:pt idx="889">
                  <c:v>1639.893142745535</c:v>
                </c:pt>
                <c:pt idx="890">
                  <c:v>3252.5982144072659</c:v>
                </c:pt>
                <c:pt idx="891">
                  <c:v>4950.76359361706</c:v>
                </c:pt>
                <c:pt idx="892">
                  <c:v>6745.0151201220042</c:v>
                </c:pt>
                <c:pt idx="893">
                  <c:v>8653.4626434469919</c:v>
                </c:pt>
                <c:pt idx="894">
                  <c:v>10706.025369523739</c:v>
                </c:pt>
                <c:pt idx="895">
                  <c:v>12951.311916777429</c:v>
                </c:pt>
                <c:pt idx="896">
                  <c:v>15465.655181142794</c:v>
                </c:pt>
                <c:pt idx="897">
                  <c:v>18355.210975270606</c:v>
                </c:pt>
                <c:pt idx="898">
                  <c:v>21711.271901223641</c:v>
                </c:pt>
                <c:pt idx="899">
                  <c:v>25466.847688666912</c:v>
                </c:pt>
                <c:pt idx="900">
                  <c:v>29306.210642857815</c:v>
                </c:pt>
                <c:pt idx="901">
                  <c:v>32843.180722501136</c:v>
                </c:pt>
                <c:pt idx="902">
                  <c:v>35830.40285678349</c:v>
                </c:pt>
                <c:pt idx="903">
                  <c:v>38161.304187910588</c:v>
                </c:pt>
                <c:pt idx="904">
                  <c:v>39801.896141762409</c:v>
                </c:pt>
                <c:pt idx="905">
                  <c:v>40748.248087046239</c:v>
                </c:pt>
                <c:pt idx="906">
                  <c:v>41006.072940332808</c:v>
                </c:pt>
                <c:pt idx="907">
                  <c:v>40580.697016515122</c:v>
                </c:pt>
                <c:pt idx="908">
                  <c:v>39471.582919483219</c:v>
                </c:pt>
                <c:pt idx="909">
                  <c:v>37668.778086926097</c:v>
                </c:pt>
                <c:pt idx="910">
                  <c:v>35150.197749267485</c:v>
                </c:pt>
                <c:pt idx="911">
                  <c:v>31879.930774339708</c:v>
                </c:pt>
                <c:pt idx="912">
                  <c:v>28918.693420536885</c:v>
                </c:pt>
                <c:pt idx="913">
                  <c:v>27364.965497560377</c:v>
                </c:pt>
                <c:pt idx="914">
                  <c:v>27109.816014596887</c:v>
                </c:pt>
                <c:pt idx="915">
                  <c:v>27900.676815197552</c:v>
                </c:pt>
                <c:pt idx="916">
                  <c:v>28884.337935623658</c:v>
                </c:pt>
                <c:pt idx="917">
                  <c:v>29405.792879343957</c:v>
                </c:pt>
                <c:pt idx="918">
                  <c:v>29567.407820053864</c:v>
                </c:pt>
                <c:pt idx="919">
                  <c:v>29435.527760161825</c:v>
                </c:pt>
                <c:pt idx="920">
                  <c:v>28890.758039492233</c:v>
                </c:pt>
                <c:pt idx="921">
                  <c:v>27807.183123651008</c:v>
                </c:pt>
                <c:pt idx="922">
                  <c:v>26223.370029051741</c:v>
                </c:pt>
                <c:pt idx="923">
                  <c:v>24320.727517036888</c:v>
                </c:pt>
                <c:pt idx="924">
                  <c:v>22274.908930320231</c:v>
                </c:pt>
                <c:pt idx="925">
                  <c:v>20098.014730478269</c:v>
                </c:pt>
                <c:pt idx="926">
                  <c:v>17803.064753413913</c:v>
                </c:pt>
                <c:pt idx="927">
                  <c:v>15406.481074976793</c:v>
                </c:pt>
                <c:pt idx="928">
                  <c:v>12932.71028161588</c:v>
                </c:pt>
                <c:pt idx="929">
                  <c:v>10423.472913894775</c:v>
                </c:pt>
                <c:pt idx="930">
                  <c:v>7681.5131187858415</c:v>
                </c:pt>
                <c:pt idx="931">
                  <c:v>4267.3838942077846</c:v>
                </c:pt>
                <c:pt idx="932">
                  <c:v>-219.6282518765712</c:v>
                </c:pt>
                <c:pt idx="933">
                  <c:v>-6009.6288216761377</c:v>
                </c:pt>
                <c:pt idx="934">
                  <c:v>-12257.614409574428</c:v>
                </c:pt>
                <c:pt idx="935">
                  <c:v>-18085.604729947165</c:v>
                </c:pt>
                <c:pt idx="936">
                  <c:v>-23503.959140416868</c:v>
                </c:pt>
                <c:pt idx="937">
                  <c:v>-28440.203345002094</c:v>
                </c:pt>
                <c:pt idx="938">
                  <c:v>-32752.07364346931</c:v>
                </c:pt>
                <c:pt idx="939">
                  <c:v>-36257.768676984168</c:v>
                </c:pt>
                <c:pt idx="940">
                  <c:v>-38782.052458467653</c:v>
                </c:pt>
                <c:pt idx="941">
                  <c:v>-40205.020269207809</c:v>
                </c:pt>
                <c:pt idx="942">
                  <c:v>-40492.94581899605</c:v>
                </c:pt>
                <c:pt idx="943">
                  <c:v>-39699.335332294846</c:v>
                </c:pt>
                <c:pt idx="944">
                  <c:v>-37942.207666459253</c:v>
                </c:pt>
                <c:pt idx="945">
                  <c:v>-35373.56701489829</c:v>
                </c:pt>
                <c:pt idx="946">
                  <c:v>-32153.762061379664</c:v>
                </c:pt>
                <c:pt idx="947">
                  <c:v>-28435.147621393884</c:v>
                </c:pt>
                <c:pt idx="948">
                  <c:v>-24353.836050304621</c:v>
                </c:pt>
                <c:pt idx="949">
                  <c:v>-20026.586340982452</c:v>
                </c:pt>
                <c:pt idx="950">
                  <c:v>-15550.217320325261</c:v>
                </c:pt>
                <c:pt idx="951">
                  <c:v>-11059.997772921675</c:v>
                </c:pt>
                <c:pt idx="952">
                  <c:v>-6683.1978095698178</c:v>
                </c:pt>
                <c:pt idx="953">
                  <c:v>-2481.5668024561719</c:v>
                </c:pt>
                <c:pt idx="954">
                  <c:v>1496.0089368825177</c:v>
                </c:pt>
                <c:pt idx="955">
                  <c:v>5211.2472939322015</c:v>
                </c:pt>
                <c:pt idx="956">
                  <c:v>8634.1672802750527</c:v>
                </c:pt>
                <c:pt idx="957">
                  <c:v>11740.572838849283</c:v>
                </c:pt>
                <c:pt idx="958">
                  <c:v>14508.794293595894</c:v>
                </c:pt>
                <c:pt idx="959">
                  <c:v>16914.469901555512</c:v>
                </c:pt>
                <c:pt idx="960">
                  <c:v>18920.59292304773</c:v>
                </c:pt>
                <c:pt idx="961">
                  <c:v>20705.474816187456</c:v>
                </c:pt>
                <c:pt idx="962">
                  <c:v>22683.152269951894</c:v>
                </c:pt>
                <c:pt idx="963">
                  <c:v>25285.392611301806</c:v>
                </c:pt>
                <c:pt idx="964">
                  <c:v>28855.909990617769</c:v>
                </c:pt>
                <c:pt idx="965">
                  <c:v>33490.93015303155</c:v>
                </c:pt>
                <c:pt idx="966">
                  <c:v>38246.822421943863</c:v>
                </c:pt>
                <c:pt idx="967">
                  <c:v>42268.125992597394</c:v>
                </c:pt>
                <c:pt idx="968">
                  <c:v>45690.433892526162</c:v>
                </c:pt>
                <c:pt idx="969">
                  <c:v>48606.512724469081</c:v>
                </c:pt>
                <c:pt idx="970">
                  <c:v>50867.693184451811</c:v>
                </c:pt>
                <c:pt idx="971">
                  <c:v>52320.591103328479</c:v>
                </c:pt>
                <c:pt idx="972">
                  <c:v>53028.963724569643</c:v>
                </c:pt>
                <c:pt idx="973">
                  <c:v>53035.205037623622</c:v>
                </c:pt>
                <c:pt idx="974">
                  <c:v>52364.943130338914</c:v>
                </c:pt>
                <c:pt idx="975">
                  <c:v>51029.272563170016</c:v>
                </c:pt>
                <c:pt idx="976">
                  <c:v>49025.30182147873</c:v>
                </c:pt>
                <c:pt idx="977">
                  <c:v>46335.205868195539</c:v>
                </c:pt>
                <c:pt idx="978">
                  <c:v>42923.610846524753</c:v>
                </c:pt>
                <c:pt idx="979">
                  <c:v>38983.258326634888</c:v>
                </c:pt>
                <c:pt idx="980">
                  <c:v>34713.731747954931</c:v>
                </c:pt>
                <c:pt idx="981">
                  <c:v>30070.311515930149</c:v>
                </c:pt>
                <c:pt idx="982">
                  <c:v>25002.963668515498</c:v>
                </c:pt>
                <c:pt idx="983">
                  <c:v>19469.142870384829</c:v>
                </c:pt>
                <c:pt idx="984">
                  <c:v>13831.848852554293</c:v>
                </c:pt>
                <c:pt idx="985">
                  <c:v>8113.1693824287922</c:v>
                </c:pt>
                <c:pt idx="986">
                  <c:v>1574.9078010630114</c:v>
                </c:pt>
                <c:pt idx="987">
                  <c:v>-5704.5467259943771</c:v>
                </c:pt>
                <c:pt idx="988">
                  <c:v>-13529.714150039861</c:v>
                </c:pt>
                <c:pt idx="989">
                  <c:v>-22255.906068710352</c:v>
                </c:pt>
                <c:pt idx="990">
                  <c:v>-30977.647420906847</c:v>
                </c:pt>
                <c:pt idx="991">
                  <c:v>-38316.914847681517</c:v>
                </c:pt>
                <c:pt idx="992">
                  <c:v>-44129.603662558213</c:v>
                </c:pt>
                <c:pt idx="993">
                  <c:v>-48823.818849573727</c:v>
                </c:pt>
                <c:pt idx="994">
                  <c:v>-52684.65286199806</c:v>
                </c:pt>
                <c:pt idx="995">
                  <c:v>-55889.94561937554</c:v>
                </c:pt>
                <c:pt idx="996">
                  <c:v>-58556.651358217227</c:v>
                </c:pt>
                <c:pt idx="997">
                  <c:v>-60766.365541512016</c:v>
                </c:pt>
                <c:pt idx="998">
                  <c:v>-62578.840438457926</c:v>
                </c:pt>
                <c:pt idx="999">
                  <c:v>-64039.52399135512</c:v>
                </c:pt>
                <c:pt idx="1000">
                  <c:v>-65184.020344889381</c:v>
                </c:pt>
              </c:numCache>
            </c:numRef>
          </c:xVal>
          <c:yVal>
            <c:numRef>
              <c:f>Calculs!$F$6:$F$1006</c:f>
              <c:numCache>
                <c:formatCode>#,##0.00</c:formatCode>
                <c:ptCount val="1001"/>
                <c:pt idx="0">
                  <c:v>0</c:v>
                </c:pt>
                <c:pt idx="1">
                  <c:v>-2500.25</c:v>
                </c:pt>
                <c:pt idx="2">
                  <c:v>-4713.6349406566769</c:v>
                </c:pt>
                <c:pt idx="3">
                  <c:v>-6367.2818637610317</c:v>
                </c:pt>
                <c:pt idx="4">
                  <c:v>-7408.7963164147841</c:v>
                </c:pt>
                <c:pt idx="5">
                  <c:v>-7799.3628849671186</c:v>
                </c:pt>
                <c:pt idx="6">
                  <c:v>-7499.7298055761294</c:v>
                </c:pt>
                <c:pt idx="7">
                  <c:v>-6459.4745463294648</c:v>
                </c:pt>
                <c:pt idx="8">
                  <c:v>-4607.5910984789252</c:v>
                </c:pt>
                <c:pt idx="9">
                  <c:v>-1857.9909459185656</c:v>
                </c:pt>
                <c:pt idx="10">
                  <c:v>1724.1869557539676</c:v>
                </c:pt>
                <c:pt idx="11">
                  <c:v>5233.0315609443396</c:v>
                </c:pt>
                <c:pt idx="12">
                  <c:v>7622.9443064992665</c:v>
                </c:pt>
                <c:pt idx="13">
                  <c:v>8862.5119621487411</c:v>
                </c:pt>
                <c:pt idx="14">
                  <c:v>9277.7044186593012</c:v>
                </c:pt>
                <c:pt idx="15">
                  <c:v>9032.3643515031927</c:v>
                </c:pt>
                <c:pt idx="16">
                  <c:v>8188.8269517772687</c:v>
                </c:pt>
                <c:pt idx="17">
                  <c:v>6741.2431390140682</c:v>
                </c:pt>
                <c:pt idx="18">
                  <c:v>4613.7076514004848</c:v>
                </c:pt>
                <c:pt idx="19">
                  <c:v>1648.909250354812</c:v>
                </c:pt>
                <c:pt idx="20">
                  <c:v>-2113.2273977583477</c:v>
                </c:pt>
                <c:pt idx="21">
                  <c:v>-5717.8983003034336</c:v>
                </c:pt>
                <c:pt idx="22">
                  <c:v>-8350.1814279023529</c:v>
                </c:pt>
                <c:pt idx="23">
                  <c:v>-10123.992581292729</c:v>
                </c:pt>
                <c:pt idx="24">
                  <c:v>-11202.443282675267</c:v>
                </c:pt>
                <c:pt idx="25">
                  <c:v>-11691.851278811509</c:v>
                </c:pt>
                <c:pt idx="26">
                  <c:v>-11684.530494760984</c:v>
                </c:pt>
                <c:pt idx="27">
                  <c:v>-11282.552233527837</c:v>
                </c:pt>
                <c:pt idx="28">
                  <c:v>-10610.69645964868</c:v>
                </c:pt>
                <c:pt idx="29">
                  <c:v>-9815.0850329374007</c:v>
                </c:pt>
                <c:pt idx="30">
                  <c:v>-9040.3610481308606</c:v>
                </c:pt>
                <c:pt idx="31">
                  <c:v>-8395.6830131712995</c:v>
                </c:pt>
                <c:pt idx="32">
                  <c:v>-7937.3863360734049</c:v>
                </c:pt>
                <c:pt idx="33">
                  <c:v>-7679.468824798957</c:v>
                </c:pt>
                <c:pt idx="34">
                  <c:v>-7615.2502159334817</c:v>
                </c:pt>
                <c:pt idx="35">
                  <c:v>-7733.5704754612698</c:v>
                </c:pt>
                <c:pt idx="36">
                  <c:v>-8026.9267206945187</c:v>
                </c:pt>
                <c:pt idx="37">
                  <c:v>-8495.1507458552314</c:v>
                </c:pt>
                <c:pt idx="38">
                  <c:v>-9147.7515393953709</c:v>
                </c:pt>
                <c:pt idx="39">
                  <c:v>-10006.385093041034</c:v>
                </c:pt>
                <c:pt idx="40">
                  <c:v>-11107.172281497687</c:v>
                </c:pt>
                <c:pt idx="41">
                  <c:v>-12499.183417160371</c:v>
                </c:pt>
                <c:pt idx="42">
                  <c:v>-14228.403364047486</c:v>
                </c:pt>
                <c:pt idx="43">
                  <c:v>-16293.397583846441</c:v>
                </c:pt>
                <c:pt idx="44">
                  <c:v>-18590.563590375616</c:v>
                </c:pt>
                <c:pt idx="45">
                  <c:v>-20918.513149076956</c:v>
                </c:pt>
                <c:pt idx="46">
                  <c:v>-23059.819005002242</c:v>
                </c:pt>
                <c:pt idx="47">
                  <c:v>-24854.248346070894</c:v>
                </c:pt>
                <c:pt idx="48">
                  <c:v>-26210.477058682216</c:v>
                </c:pt>
                <c:pt idx="49">
                  <c:v>-27085.610737130381</c:v>
                </c:pt>
                <c:pt idx="50">
                  <c:v>-27464.399664786906</c:v>
                </c:pt>
                <c:pt idx="51">
                  <c:v>-27346.217632167813</c:v>
                </c:pt>
                <c:pt idx="52">
                  <c:v>-26738.395293481455</c:v>
                </c:pt>
                <c:pt idx="53">
                  <c:v>-25653.638149918617</c:v>
                </c:pt>
                <c:pt idx="54">
                  <c:v>-24110.088681090903</c:v>
                </c:pt>
                <c:pt idx="55">
                  <c:v>-22133.139545341572</c:v>
                </c:pt>
                <c:pt idx="56">
                  <c:v>-19757.931236058346</c:v>
                </c:pt>
                <c:pt idx="57">
                  <c:v>-17030.357027075406</c:v>
                </c:pt>
                <c:pt idx="58">
                  <c:v>-14002.73950923377</c:v>
                </c:pt>
                <c:pt idx="59">
                  <c:v>-10720.40808800764</c:v>
                </c:pt>
                <c:pt idx="60">
                  <c:v>-7200.5247254831684</c:v>
                </c:pt>
                <c:pt idx="61">
                  <c:v>-3412.7258340523454</c:v>
                </c:pt>
                <c:pt idx="62">
                  <c:v>-405.37743832114427</c:v>
                </c:pt>
                <c:pt idx="63">
                  <c:v>654.76048367785177</c:v>
                </c:pt>
                <c:pt idx="64">
                  <c:v>-271.817995986911</c:v>
                </c:pt>
                <c:pt idx="65">
                  <c:v>-3057.2123062107939</c:v>
                </c:pt>
                <c:pt idx="66">
                  <c:v>-6581.6165082648631</c:v>
                </c:pt>
                <c:pt idx="67">
                  <c:v>-9927.5722834827648</c:v>
                </c:pt>
                <c:pt idx="68">
                  <c:v>-13334.816583651613</c:v>
                </c:pt>
                <c:pt idx="69">
                  <c:v>-17031.183546431486</c:v>
                </c:pt>
                <c:pt idx="70">
                  <c:v>-21210.629691990322</c:v>
                </c:pt>
                <c:pt idx="71">
                  <c:v>-25860.61924846474</c:v>
                </c:pt>
                <c:pt idx="72">
                  <c:v>-30412.768162924789</c:v>
                </c:pt>
                <c:pt idx="73">
                  <c:v>-34031.917381465057</c:v>
                </c:pt>
                <c:pt idx="74">
                  <c:v>-36364.117111320171</c:v>
                </c:pt>
                <c:pt idx="75">
                  <c:v>-37495.052350705111</c:v>
                </c:pt>
                <c:pt idx="76">
                  <c:v>-37563.811512985769</c:v>
                </c:pt>
                <c:pt idx="77">
                  <c:v>-36667.603121437947</c:v>
                </c:pt>
                <c:pt idx="78">
                  <c:v>-34866.718428028798</c:v>
                </c:pt>
                <c:pt idx="79">
                  <c:v>-32204.474324778457</c:v>
                </c:pt>
                <c:pt idx="80">
                  <c:v>-28738.770848809665</c:v>
                </c:pt>
                <c:pt idx="81">
                  <c:v>-24596.048354937531</c:v>
                </c:pt>
                <c:pt idx="82">
                  <c:v>-20030.195982380705</c:v>
                </c:pt>
                <c:pt idx="83">
                  <c:v>-15384.853047275972</c:v>
                </c:pt>
                <c:pt idx="84">
                  <c:v>-10910.78438666743</c:v>
                </c:pt>
                <c:pt idx="85">
                  <c:v>-6642.871467733582</c:v>
                </c:pt>
                <c:pt idx="86">
                  <c:v>-2470.4547149243449</c:v>
                </c:pt>
                <c:pt idx="87">
                  <c:v>1743.4545796166472</c:v>
                </c:pt>
                <c:pt idx="88">
                  <c:v>5251.4293986038911</c:v>
                </c:pt>
                <c:pt idx="89">
                  <c:v>7336.2574807133688</c:v>
                </c:pt>
                <c:pt idx="90">
                  <c:v>8267.7229696611357</c:v>
                </c:pt>
                <c:pt idx="91">
                  <c:v>8696.7034111246849</c:v>
                </c:pt>
                <c:pt idx="92">
                  <c:v>9094.7795613282906</c:v>
                </c:pt>
                <c:pt idx="93">
                  <c:v>9420.1350289758011</c:v>
                </c:pt>
                <c:pt idx="94">
                  <c:v>9655.1710602369039</c:v>
                </c:pt>
                <c:pt idx="95">
                  <c:v>9793.0448870789733</c:v>
                </c:pt>
                <c:pt idx="96">
                  <c:v>9831.9511765606658</c:v>
                </c:pt>
                <c:pt idx="97">
                  <c:v>9772.9052309348845</c:v>
                </c:pt>
                <c:pt idx="98">
                  <c:v>9619.4126015929396</c:v>
                </c:pt>
                <c:pt idx="99">
                  <c:v>9378.7076200344891</c:v>
                </c:pt>
                <c:pt idx="100">
                  <c:v>9065.2125617329584</c:v>
                </c:pt>
                <c:pt idx="101">
                  <c:v>8708.2249288697603</c:v>
                </c:pt>
                <c:pt idx="102">
                  <c:v>7943.8539767852853</c:v>
                </c:pt>
                <c:pt idx="103">
                  <c:v>6237.8738515635496</c:v>
                </c:pt>
                <c:pt idx="104">
                  <c:v>3304.6510290143874</c:v>
                </c:pt>
                <c:pt idx="105">
                  <c:v>-1062.5120333911382</c:v>
                </c:pt>
                <c:pt idx="106">
                  <c:v>-6887.6907408072957</c:v>
                </c:pt>
                <c:pt idx="107">
                  <c:v>-13388.69243898927</c:v>
                </c:pt>
                <c:pt idx="108">
                  <c:v>-20016.570638478901</c:v>
                </c:pt>
                <c:pt idx="109">
                  <c:v>-27048.979563791359</c:v>
                </c:pt>
                <c:pt idx="110">
                  <c:v>-33877.94657184973</c:v>
                </c:pt>
                <c:pt idx="111">
                  <c:v>-39610.750516765896</c:v>
                </c:pt>
                <c:pt idx="112">
                  <c:v>-44192.988194935693</c:v>
                </c:pt>
                <c:pt idx="113">
                  <c:v>-47744.533861915414</c:v>
                </c:pt>
                <c:pt idx="114">
                  <c:v>-50296.25661227596</c:v>
                </c:pt>
                <c:pt idx="115">
                  <c:v>-51955.142405640145</c:v>
                </c:pt>
                <c:pt idx="116">
                  <c:v>-52782.388666172541</c:v>
                </c:pt>
                <c:pt idx="117">
                  <c:v>-52810.033467055531</c:v>
                </c:pt>
                <c:pt idx="118">
                  <c:v>-52048.646305649614</c:v>
                </c:pt>
                <c:pt idx="119">
                  <c:v>-50678.838727725983</c:v>
                </c:pt>
                <c:pt idx="120">
                  <c:v>-48886.100794321894</c:v>
                </c:pt>
                <c:pt idx="121">
                  <c:v>-46673.684404941559</c:v>
                </c:pt>
                <c:pt idx="122">
                  <c:v>-44044.412872146437</c:v>
                </c:pt>
                <c:pt idx="123">
                  <c:v>-41000.954532308861</c:v>
                </c:pt>
                <c:pt idx="124">
                  <c:v>-37545.645726512848</c:v>
                </c:pt>
                <c:pt idx="125">
                  <c:v>-33679.314059436794</c:v>
                </c:pt>
                <c:pt idx="126">
                  <c:v>-29398.303115823182</c:v>
                </c:pt>
                <c:pt idx="127">
                  <c:v>-24688.873008907991</c:v>
                </c:pt>
                <c:pt idx="128">
                  <c:v>-19518.868350589659</c:v>
                </c:pt>
                <c:pt idx="129">
                  <c:v>-13829.298981902273</c:v>
                </c:pt>
                <c:pt idx="130">
                  <c:v>-7538.1827163511298</c:v>
                </c:pt>
                <c:pt idx="131">
                  <c:v>-604.96274763097063</c:v>
                </c:pt>
                <c:pt idx="132">
                  <c:v>6722.8792034342259</c:v>
                </c:pt>
                <c:pt idx="133">
                  <c:v>13669.111286530544</c:v>
                </c:pt>
                <c:pt idx="134">
                  <c:v>19482.797970405216</c:v>
                </c:pt>
                <c:pt idx="135">
                  <c:v>24044.4627973723</c:v>
                </c:pt>
                <c:pt idx="136">
                  <c:v>27574.474747101176</c:v>
                </c:pt>
                <c:pt idx="137">
                  <c:v>30286.212520302215</c:v>
                </c:pt>
                <c:pt idx="138">
                  <c:v>32331.256525301604</c:v>
                </c:pt>
                <c:pt idx="139">
                  <c:v>33814.16330560152</c:v>
                </c:pt>
                <c:pt idx="140">
                  <c:v>34808.389786293883</c:v>
                </c:pt>
                <c:pt idx="141">
                  <c:v>35366.615080880241</c:v>
                </c:pt>
                <c:pt idx="142">
                  <c:v>35527.006113223259</c:v>
                </c:pt>
                <c:pt idx="143">
                  <c:v>35317.007334850663</c:v>
                </c:pt>
                <c:pt idx="144">
                  <c:v>34755.609827040869</c:v>
                </c:pt>
                <c:pt idx="145">
                  <c:v>33854.621159622468</c:v>
                </c:pt>
                <c:pt idx="146">
                  <c:v>32619.193266350405</c:v>
                </c:pt>
                <c:pt idx="147">
                  <c:v>31047.687043936126</c:v>
                </c:pt>
                <c:pt idx="148">
                  <c:v>29130.79152783833</c:v>
                </c:pt>
                <c:pt idx="149">
                  <c:v>26849.602148137154</c:v>
                </c:pt>
                <c:pt idx="150">
                  <c:v>24171.978344610114</c:v>
                </c:pt>
                <c:pt idx="151">
                  <c:v>21045.671617775432</c:v>
                </c:pt>
                <c:pt idx="152">
                  <c:v>17384.709778708668</c:v>
                </c:pt>
                <c:pt idx="153">
                  <c:v>13040.357697440548</c:v>
                </c:pt>
                <c:pt idx="154">
                  <c:v>7736.9617343531945</c:v>
                </c:pt>
                <c:pt idx="155">
                  <c:v>1005.7760094343924</c:v>
                </c:pt>
                <c:pt idx="156">
                  <c:v>-6726.5741040927542</c:v>
                </c:pt>
                <c:pt idx="157">
                  <c:v>-13762.527649129423</c:v>
                </c:pt>
                <c:pt idx="158">
                  <c:v>-19353.704482239205</c:v>
                </c:pt>
                <c:pt idx="159">
                  <c:v>-23899.574138448941</c:v>
                </c:pt>
                <c:pt idx="160">
                  <c:v>-27646.88275513125</c:v>
                </c:pt>
                <c:pt idx="161">
                  <c:v>-30728.871681846565</c:v>
                </c:pt>
                <c:pt idx="162">
                  <c:v>-33217.365407122044</c:v>
                </c:pt>
                <c:pt idx="163">
                  <c:v>-35145.780651785404</c:v>
                </c:pt>
                <c:pt idx="164">
                  <c:v>-36519.371945382889</c:v>
                </c:pt>
                <c:pt idx="165">
                  <c:v>-37318.764500814526</c:v>
                </c:pt>
                <c:pt idx="166">
                  <c:v>-37498.601463201827</c:v>
                </c:pt>
                <c:pt idx="167">
                  <c:v>-36981.611629295163</c:v>
                </c:pt>
                <c:pt idx="168">
                  <c:v>-35649.336284641511</c:v>
                </c:pt>
                <c:pt idx="169">
                  <c:v>-33340.836820042023</c:v>
                </c:pt>
                <c:pt idx="170">
                  <c:v>-29913.07204487476</c:v>
                </c:pt>
                <c:pt idx="171">
                  <c:v>-25460.725439913473</c:v>
                </c:pt>
                <c:pt idx="172">
                  <c:v>-20473.301256290026</c:v>
                </c:pt>
                <c:pt idx="173">
                  <c:v>-15506.515769499705</c:v>
                </c:pt>
                <c:pt idx="174">
                  <c:v>-10819.359676565249</c:v>
                </c:pt>
                <c:pt idx="175">
                  <c:v>-6438.6976408618302</c:v>
                </c:pt>
                <c:pt idx="176">
                  <c:v>-2310.8383567571941</c:v>
                </c:pt>
                <c:pt idx="177">
                  <c:v>1635.976197367007</c:v>
                </c:pt>
                <c:pt idx="178">
                  <c:v>5473.5118905755271</c:v>
                </c:pt>
                <c:pt idx="179">
                  <c:v>9266.0401992673142</c:v>
                </c:pt>
                <c:pt idx="180">
                  <c:v>12583.725543493336</c:v>
                </c:pt>
                <c:pt idx="181">
                  <c:v>15082.997039646312</c:v>
                </c:pt>
                <c:pt idx="182">
                  <c:v>17113.852272742894</c:v>
                </c:pt>
                <c:pt idx="183">
                  <c:v>19096.67499825533</c:v>
                </c:pt>
                <c:pt idx="184">
                  <c:v>21312.312553668206</c:v>
                </c:pt>
                <c:pt idx="185">
                  <c:v>23830.570493678828</c:v>
                </c:pt>
                <c:pt idx="186">
                  <c:v>26299.071103142156</c:v>
                </c:pt>
                <c:pt idx="187">
                  <c:v>28335.097994433221</c:v>
                </c:pt>
                <c:pt idx="188">
                  <c:v>29937.489320065182</c:v>
                </c:pt>
                <c:pt idx="189">
                  <c:v>31172.387445977736</c:v>
                </c:pt>
                <c:pt idx="190">
                  <c:v>32085.749481595478</c:v>
                </c:pt>
                <c:pt idx="191">
                  <c:v>32710.781128738272</c:v>
                </c:pt>
                <c:pt idx="192">
                  <c:v>33072.041397739231</c:v>
                </c:pt>
                <c:pt idx="193">
                  <c:v>33187.846905224134</c:v>
                </c:pt>
                <c:pt idx="194">
                  <c:v>33071.735579491673</c:v>
                </c:pt>
                <c:pt idx="195">
                  <c:v>32733.367071607718</c:v>
                </c:pt>
                <c:pt idx="196">
                  <c:v>32179.055997840111</c:v>
                </c:pt>
                <c:pt idx="197">
                  <c:v>31412.040295942908</c:v>
                </c:pt>
                <c:pt idx="198">
                  <c:v>30432.532634019473</c:v>
                </c:pt>
                <c:pt idx="199">
                  <c:v>29237.566053958661</c:v>
                </c:pt>
                <c:pt idx="200">
                  <c:v>27820.614836214627</c:v>
                </c:pt>
                <c:pt idx="201">
                  <c:v>26170.943014942266</c:v>
                </c:pt>
                <c:pt idx="202">
                  <c:v>24272.610726086008</c:v>
                </c:pt>
                <c:pt idx="203">
                  <c:v>22103.092791695388</c:v>
                </c:pt>
                <c:pt idx="204">
                  <c:v>19631.73582162712</c:v>
                </c:pt>
                <c:pt idx="205">
                  <c:v>16899.031279077692</c:v>
                </c:pt>
                <c:pt idx="206">
                  <c:v>14075.992497065305</c:v>
                </c:pt>
                <c:pt idx="207">
                  <c:v>11121.620645962892</c:v>
                </c:pt>
                <c:pt idx="208">
                  <c:v>7545.8105642217615</c:v>
                </c:pt>
                <c:pt idx="209">
                  <c:v>2676.9342710056562</c:v>
                </c:pt>
                <c:pt idx="210">
                  <c:v>-3896.620008312198</c:v>
                </c:pt>
                <c:pt idx="211">
                  <c:v>-11163.255669058382</c:v>
                </c:pt>
                <c:pt idx="212">
                  <c:v>-18216.072412398466</c:v>
                </c:pt>
                <c:pt idx="213">
                  <c:v>-25400.043632097302</c:v>
                </c:pt>
                <c:pt idx="214">
                  <c:v>-32446.929872560864</c:v>
                </c:pt>
                <c:pt idx="215">
                  <c:v>-38545.564875281576</c:v>
                </c:pt>
                <c:pt idx="216">
                  <c:v>-43429.247322914664</c:v>
                </c:pt>
                <c:pt idx="217">
                  <c:v>-47364.275908512791</c:v>
                </c:pt>
                <c:pt idx="218">
                  <c:v>-50428.062028582572</c:v>
                </c:pt>
                <c:pt idx="219">
                  <c:v>-52623.547514094294</c:v>
                </c:pt>
                <c:pt idx="220">
                  <c:v>-54051.040529861544</c:v>
                </c:pt>
                <c:pt idx="221">
                  <c:v>-54772.957225962455</c:v>
                </c:pt>
                <c:pt idx="222">
                  <c:v>-54826.296029357851</c:v>
                </c:pt>
                <c:pt idx="223">
                  <c:v>-54228.522259579782</c:v>
                </c:pt>
                <c:pt idx="224">
                  <c:v>-52979.755286309664</c:v>
                </c:pt>
                <c:pt idx="225">
                  <c:v>-51062.344236174453</c:v>
                </c:pt>
                <c:pt idx="226">
                  <c:v>-48438.009690699677</c:v>
                </c:pt>
                <c:pt idx="227">
                  <c:v>-45042.344446078976</c:v>
                </c:pt>
                <c:pt idx="228">
                  <c:v>-40948.406852087777</c:v>
                </c:pt>
                <c:pt idx="229">
                  <c:v>-36219.36624046506</c:v>
                </c:pt>
                <c:pt idx="230">
                  <c:v>-30773.263813570407</c:v>
                </c:pt>
                <c:pt idx="231">
                  <c:v>-24649.17104549157</c:v>
                </c:pt>
                <c:pt idx="232">
                  <c:v>-18094.18690229284</c:v>
                </c:pt>
                <c:pt idx="233">
                  <c:v>-11392.620482150054</c:v>
                </c:pt>
                <c:pt idx="234">
                  <c:v>-4609.0565927696098</c:v>
                </c:pt>
                <c:pt idx="235">
                  <c:v>1322.9946228081694</c:v>
                </c:pt>
                <c:pt idx="236">
                  <c:v>5184.9108623009333</c:v>
                </c:pt>
                <c:pt idx="237">
                  <c:v>6667.7574459912385</c:v>
                </c:pt>
                <c:pt idx="238">
                  <c:v>5721.9040564915158</c:v>
                </c:pt>
                <c:pt idx="239">
                  <c:v>2404.024597627169</c:v>
                </c:pt>
                <c:pt idx="240">
                  <c:v>-3146.1482306901498</c:v>
                </c:pt>
                <c:pt idx="241">
                  <c:v>-10513.517985726601</c:v>
                </c:pt>
                <c:pt idx="242">
                  <c:v>-18317.170931823173</c:v>
                </c:pt>
                <c:pt idx="243">
                  <c:v>-25452.981586431604</c:v>
                </c:pt>
                <c:pt idx="244">
                  <c:v>-31911.552210148642</c:v>
                </c:pt>
                <c:pt idx="245">
                  <c:v>-37708.050810135137</c:v>
                </c:pt>
                <c:pt idx="246">
                  <c:v>-42895.035537891054</c:v>
                </c:pt>
                <c:pt idx="247">
                  <c:v>-47538.290410282752</c:v>
                </c:pt>
                <c:pt idx="248">
                  <c:v>-51700.41731419276</c:v>
                </c:pt>
                <c:pt idx="249">
                  <c:v>-55435.452843258019</c:v>
                </c:pt>
                <c:pt idx="250">
                  <c:v>-58788.529775150557</c:v>
                </c:pt>
                <c:pt idx="251">
                  <c:v>-61797.080435241238</c:v>
                </c:pt>
                <c:pt idx="252">
                  <c:v>-64492.260536932255</c:v>
                </c:pt>
                <c:pt idx="253">
                  <c:v>-66900.199513978063</c:v>
                </c:pt>
                <c:pt idx="254">
                  <c:v>-68816.65947229111</c:v>
                </c:pt>
                <c:pt idx="255">
                  <c:v>-70045.848454951425</c:v>
                </c:pt>
                <c:pt idx="256">
                  <c:v>-70631.047026209795</c:v>
                </c:pt>
                <c:pt idx="257">
                  <c:v>-70602.945578989762</c:v>
                </c:pt>
                <c:pt idx="258">
                  <c:v>-69981.690787023108</c:v>
                </c:pt>
                <c:pt idx="259">
                  <c:v>-68777.92399341079</c:v>
                </c:pt>
                <c:pt idx="260">
                  <c:v>-66993.012547383929</c:v>
                </c:pt>
                <c:pt idx="261">
                  <c:v>-64618.501296588009</c:v>
                </c:pt>
                <c:pt idx="262">
                  <c:v>-61870.52040134358</c:v>
                </c:pt>
                <c:pt idx="263">
                  <c:v>-58972.716932848431</c:v>
                </c:pt>
                <c:pt idx="264">
                  <c:v>-55916.44225670326</c:v>
                </c:pt>
                <c:pt idx="265">
                  <c:v>-52690.997471927854</c:v>
                </c:pt>
                <c:pt idx="266">
                  <c:v>-49283.018418561071</c:v>
                </c:pt>
                <c:pt idx="267">
                  <c:v>-45675.580587290257</c:v>
                </c:pt>
                <c:pt idx="268">
                  <c:v>-41846.851939611384</c:v>
                </c:pt>
                <c:pt idx="269">
                  <c:v>-37767.983157910792</c:v>
                </c:pt>
                <c:pt idx="270">
                  <c:v>-33399.642819883513</c:v>
                </c:pt>
                <c:pt idx="271">
                  <c:v>-28685.990157490738</c:v>
                </c:pt>
                <c:pt idx="272">
                  <c:v>-23543.43098429617</c:v>
                </c:pt>
                <c:pt idx="273">
                  <c:v>-17837.840758865321</c:v>
                </c:pt>
                <c:pt idx="274">
                  <c:v>-11334.812470207893</c:v>
                </c:pt>
                <c:pt idx="275">
                  <c:v>-3604.9469079232404</c:v>
                </c:pt>
                <c:pt idx="276">
                  <c:v>5599.8852428341042</c:v>
                </c:pt>
                <c:pt idx="277">
                  <c:v>14511.182260616688</c:v>
                </c:pt>
                <c:pt idx="278">
                  <c:v>21672.136105549351</c:v>
                </c:pt>
                <c:pt idx="279">
                  <c:v>27616.489444415482</c:v>
                </c:pt>
                <c:pt idx="280">
                  <c:v>32629.233084394651</c:v>
                </c:pt>
                <c:pt idx="281">
                  <c:v>36797.545295192191</c:v>
                </c:pt>
                <c:pt idx="282">
                  <c:v>40158.652922146117</c:v>
                </c:pt>
                <c:pt idx="283">
                  <c:v>42749.538257566674</c:v>
                </c:pt>
                <c:pt idx="284">
                  <c:v>44617.090870575274</c:v>
                </c:pt>
                <c:pt idx="285">
                  <c:v>45814.958722423988</c:v>
                </c:pt>
                <c:pt idx="286">
                  <c:v>46398.351169544534</c:v>
                </c:pt>
                <c:pt idx="287">
                  <c:v>46420.309406260785</c:v>
                </c:pt>
                <c:pt idx="288">
                  <c:v>45929.770786497618</c:v>
                </c:pt>
                <c:pt idx="289">
                  <c:v>44970.900896347783</c:v>
                </c:pt>
                <c:pt idx="290">
                  <c:v>43438.393303307064</c:v>
                </c:pt>
                <c:pt idx="291">
                  <c:v>41232.108585870905</c:v>
                </c:pt>
                <c:pt idx="292">
                  <c:v>38401.824431957757</c:v>
                </c:pt>
                <c:pt idx="293">
                  <c:v>34982.327619347838</c:v>
                </c:pt>
                <c:pt idx="294">
                  <c:v>30996.77609300004</c:v>
                </c:pt>
                <c:pt idx="295">
                  <c:v>26571.372565059984</c:v>
                </c:pt>
                <c:pt idx="296">
                  <c:v>21830.543466855146</c:v>
                </c:pt>
                <c:pt idx="297">
                  <c:v>16800.879325958413</c:v>
                </c:pt>
                <c:pt idx="298">
                  <c:v>11667.991781172521</c:v>
                </c:pt>
                <c:pt idx="299">
                  <c:v>6357.4138747638544</c:v>
                </c:pt>
                <c:pt idx="300">
                  <c:v>422.47666049225137</c:v>
                </c:pt>
                <c:pt idx="301">
                  <c:v>-5841.0952986676475</c:v>
                </c:pt>
                <c:pt idx="302">
                  <c:v>-12010.542990065311</c:v>
                </c:pt>
                <c:pt idx="303">
                  <c:v>-18294.601264782832</c:v>
                </c:pt>
                <c:pt idx="304">
                  <c:v>-24884.378927399328</c:v>
                </c:pt>
                <c:pt idx="305">
                  <c:v>-31479.730030633793</c:v>
                </c:pt>
                <c:pt idx="306">
                  <c:v>-37238.753595094211</c:v>
                </c:pt>
                <c:pt idx="307">
                  <c:v>-41767.949859479435</c:v>
                </c:pt>
                <c:pt idx="308">
                  <c:v>-45282.959740091341</c:v>
                </c:pt>
                <c:pt idx="309">
                  <c:v>-48008.50318423775</c:v>
                </c:pt>
                <c:pt idx="310">
                  <c:v>-50089.708337537559</c:v>
                </c:pt>
                <c:pt idx="311">
                  <c:v>-51620.765088527376</c:v>
                </c:pt>
                <c:pt idx="312">
                  <c:v>-52665.947126880244</c:v>
                </c:pt>
                <c:pt idx="313">
                  <c:v>-53271.059745679238</c:v>
                </c:pt>
                <c:pt idx="314">
                  <c:v>-53469.734898006398</c:v>
                </c:pt>
                <c:pt idx="315">
                  <c:v>-53287.050407653558</c:v>
                </c:pt>
                <c:pt idx="316">
                  <c:v>-52741.692474792115</c:v>
                </c:pt>
                <c:pt idx="317">
                  <c:v>-51847.271000752226</c:v>
                </c:pt>
                <c:pt idx="318">
                  <c:v>-50613.101116868864</c:v>
                </c:pt>
                <c:pt idx="319">
                  <c:v>-49044.610818211389</c:v>
                </c:pt>
                <c:pt idx="320">
                  <c:v>-47143.445192321749</c:v>
                </c:pt>
                <c:pt idx="321">
                  <c:v>-44907.273655015859</c:v>
                </c:pt>
                <c:pt idx="322">
                  <c:v>-42329.244085033482</c:v>
                </c:pt>
                <c:pt idx="323">
                  <c:v>-39396.944667155847</c:v>
                </c:pt>
                <c:pt idx="324">
                  <c:v>-36090.598595108713</c:v>
                </c:pt>
                <c:pt idx="325">
                  <c:v>-32379.968360394178</c:v>
                </c:pt>
                <c:pt idx="326">
                  <c:v>-28218.957267301383</c:v>
                </c:pt>
                <c:pt idx="327">
                  <c:v>-23535.879957586829</c:v>
                </c:pt>
                <c:pt idx="328">
                  <c:v>-18215.238334389218</c:v>
                </c:pt>
                <c:pt idx="329">
                  <c:v>-12063.371660301764</c:v>
                </c:pt>
                <c:pt idx="330">
                  <c:v>-4762.5773548007819</c:v>
                </c:pt>
                <c:pt idx="331">
                  <c:v>3881.5162882138993</c:v>
                </c:pt>
                <c:pt idx="332">
                  <c:v>12442.442098388539</c:v>
                </c:pt>
                <c:pt idx="333">
                  <c:v>19346.638033398893</c:v>
                </c:pt>
                <c:pt idx="334">
                  <c:v>24773.805644422395</c:v>
                </c:pt>
                <c:pt idx="335">
                  <c:v>29193.061053386635</c:v>
                </c:pt>
                <c:pt idx="336">
                  <c:v>32852.79338948751</c:v>
                </c:pt>
                <c:pt idx="337">
                  <c:v>35894.781008589271</c:v>
                </c:pt>
                <c:pt idx="338">
                  <c:v>38408.866122631218</c:v>
                </c:pt>
                <c:pt idx="339">
                  <c:v>40456.216583867092</c:v>
                </c:pt>
                <c:pt idx="340">
                  <c:v>42080.39620918515</c:v>
                </c:pt>
                <c:pt idx="341">
                  <c:v>43313.195383935701</c:v>
                </c:pt>
                <c:pt idx="342">
                  <c:v>44177.936092060452</c:v>
                </c:pt>
                <c:pt idx="343">
                  <c:v>44691.430440529119</c:v>
                </c:pt>
                <c:pt idx="344">
                  <c:v>44865.151820056461</c:v>
                </c:pt>
                <c:pt idx="345">
                  <c:v>44705.899622591183</c:v>
                </c:pt>
                <c:pt idx="346">
                  <c:v>44216.099994664015</c:v>
                </c:pt>
                <c:pt idx="347">
                  <c:v>43393.807499062481</c:v>
                </c:pt>
                <c:pt idx="348">
                  <c:v>42232.421389308365</c:v>
                </c:pt>
                <c:pt idx="349">
                  <c:v>40720.088477492878</c:v>
                </c:pt>
                <c:pt idx="350">
                  <c:v>38838.722838033835</c:v>
                </c:pt>
                <c:pt idx="351">
                  <c:v>36562.526929612322</c:v>
                </c:pt>
                <c:pt idx="352">
                  <c:v>33855.85810027564</c:v>
                </c:pt>
                <c:pt idx="353">
                  <c:v>30670.304891290478</c:v>
                </c:pt>
                <c:pt idx="354">
                  <c:v>26941.153241795946</c:v>
                </c:pt>
                <c:pt idx="355">
                  <c:v>22584.931487276503</c:v>
                </c:pt>
                <c:pt idx="356">
                  <c:v>17505.613292447419</c:v>
                </c:pt>
                <c:pt idx="357">
                  <c:v>11635.817913286321</c:v>
                </c:pt>
                <c:pt idx="358">
                  <c:v>5066.6311076817765</c:v>
                </c:pt>
                <c:pt idx="359">
                  <c:v>-1790.8680263980348</c:v>
                </c:pt>
                <c:pt idx="360">
                  <c:v>-8355.8723402261021</c:v>
                </c:pt>
                <c:pt idx="361">
                  <c:v>-14267.202456769797</c:v>
                </c:pt>
                <c:pt idx="362">
                  <c:v>-19460.986961048991</c:v>
                </c:pt>
                <c:pt idx="363">
                  <c:v>-23988.603825162689</c:v>
                </c:pt>
                <c:pt idx="364">
                  <c:v>-27903.679445847458</c:v>
                </c:pt>
                <c:pt idx="365">
                  <c:v>-31235.074144163355</c:v>
                </c:pt>
                <c:pt idx="366">
                  <c:v>-33990.477316885343</c:v>
                </c:pt>
                <c:pt idx="367">
                  <c:v>-36164.770477396749</c:v>
                </c:pt>
                <c:pt idx="368">
                  <c:v>-37745.118634828134</c:v>
                </c:pt>
                <c:pt idx="369">
                  <c:v>-38711.836329661186</c:v>
                </c:pt>
                <c:pt idx="370">
                  <c:v>-39035.9741616502</c:v>
                </c:pt>
                <c:pt idx="371">
                  <c:v>-38674.236155466562</c:v>
                </c:pt>
                <c:pt idx="372">
                  <c:v>-37561.004316851366</c:v>
                </c:pt>
                <c:pt idx="373">
                  <c:v>-35597.336161743769</c:v>
                </c:pt>
                <c:pt idx="374">
                  <c:v>-32643.282289733299</c:v>
                </c:pt>
                <c:pt idx="375">
                  <c:v>-28560.717482221346</c:v>
                </c:pt>
                <c:pt idx="376">
                  <c:v>-23467.543364693516</c:v>
                </c:pt>
                <c:pt idx="377">
                  <c:v>-18010.669301680631</c:v>
                </c:pt>
                <c:pt idx="378">
                  <c:v>-12866.131516565067</c:v>
                </c:pt>
                <c:pt idx="379">
                  <c:v>-8201.1592952941883</c:v>
                </c:pt>
                <c:pt idx="380">
                  <c:v>-3903.3221182504544</c:v>
                </c:pt>
                <c:pt idx="381">
                  <c:v>176.35552212774633</c:v>
                </c:pt>
                <c:pt idx="382">
                  <c:v>4174.7531442370391</c:v>
                </c:pt>
                <c:pt idx="383">
                  <c:v>7533.2107889091794</c:v>
                </c:pt>
                <c:pt idx="384">
                  <c:v>9619.2680750054915</c:v>
                </c:pt>
                <c:pt idx="385">
                  <c:v>10505.355962550575</c:v>
                </c:pt>
                <c:pt idx="386">
                  <c:v>10349.305222160579</c:v>
                </c:pt>
                <c:pt idx="387">
                  <c:v>9315.5560264786109</c:v>
                </c:pt>
                <c:pt idx="388">
                  <c:v>7547.4778506567418</c:v>
                </c:pt>
                <c:pt idx="389">
                  <c:v>5442.9642922672101</c:v>
                </c:pt>
                <c:pt idx="390">
                  <c:v>3326.0117166406862</c:v>
                </c:pt>
                <c:pt idx="391">
                  <c:v>1173.0763986849611</c:v>
                </c:pt>
                <c:pt idx="392">
                  <c:v>-1015.4206360171887</c:v>
                </c:pt>
                <c:pt idx="393">
                  <c:v>-3215.6245406164826</c:v>
                </c:pt>
                <c:pt idx="394">
                  <c:v>-5405.4566925184854</c:v>
                </c:pt>
                <c:pt idx="395">
                  <c:v>-7565.1936970741899</c:v>
                </c:pt>
                <c:pt idx="396">
                  <c:v>-9677.1897970872215</c:v>
                </c:pt>
                <c:pt idx="397">
                  <c:v>-11725.512428879565</c:v>
                </c:pt>
                <c:pt idx="398">
                  <c:v>-13695.954761386802</c:v>
                </c:pt>
                <c:pt idx="399">
                  <c:v>-15577.124574775813</c:v>
                </c:pt>
                <c:pt idx="400">
                  <c:v>-17364.457959262443</c:v>
                </c:pt>
                <c:pt idx="401">
                  <c:v>-19132.306548281718</c:v>
                </c:pt>
                <c:pt idx="402">
                  <c:v>-21025.659805962248</c:v>
                </c:pt>
                <c:pt idx="403">
                  <c:v>-23216.507212870703</c:v>
                </c:pt>
                <c:pt idx="404">
                  <c:v>-25610.554458044655</c:v>
                </c:pt>
                <c:pt idx="405">
                  <c:v>-27768.51143529412</c:v>
                </c:pt>
                <c:pt idx="406">
                  <c:v>-29416.292283701194</c:v>
                </c:pt>
                <c:pt idx="407">
                  <c:v>-30525.318790421574</c:v>
                </c:pt>
                <c:pt idx="408">
                  <c:v>-31101.940051878268</c:v>
                </c:pt>
                <c:pt idx="409">
                  <c:v>-31146.720022409179</c:v>
                </c:pt>
                <c:pt idx="410">
                  <c:v>-30650.268951114485</c:v>
                </c:pt>
                <c:pt idx="411">
                  <c:v>-29593.294488652078</c:v>
                </c:pt>
                <c:pt idx="412">
                  <c:v>-27946.487971951323</c:v>
                </c:pt>
                <c:pt idx="413">
                  <c:v>-25669.793793363653</c:v>
                </c:pt>
                <c:pt idx="414">
                  <c:v>-22711.51078997014</c:v>
                </c:pt>
                <c:pt idx="415">
                  <c:v>-19008.798460763137</c:v>
                </c:pt>
                <c:pt idx="416">
                  <c:v>-14494.317538311678</c:v>
                </c:pt>
                <c:pt idx="417">
                  <c:v>-9122.4455459817436</c:v>
                </c:pt>
                <c:pt idx="418">
                  <c:v>-2946.3502965047701</c:v>
                </c:pt>
                <c:pt idx="419">
                  <c:v>3726.1256019420362</c:v>
                </c:pt>
                <c:pt idx="420">
                  <c:v>10237.813768769936</c:v>
                </c:pt>
                <c:pt idx="421">
                  <c:v>15871.920529036795</c:v>
                </c:pt>
                <c:pt idx="422">
                  <c:v>20289.839630283226</c:v>
                </c:pt>
                <c:pt idx="423">
                  <c:v>23538.957625445444</c:v>
                </c:pt>
                <c:pt idx="424">
                  <c:v>25789.031284642311</c:v>
                </c:pt>
                <c:pt idx="425">
                  <c:v>27175.404846707559</c:v>
                </c:pt>
                <c:pt idx="426">
                  <c:v>27751.208963547338</c:v>
                </c:pt>
                <c:pt idx="427">
                  <c:v>28274.16321977189</c:v>
                </c:pt>
                <c:pt idx="428">
                  <c:v>29771.182383045129</c:v>
                </c:pt>
                <c:pt idx="429">
                  <c:v>32619.14782486291</c:v>
                </c:pt>
                <c:pt idx="430">
                  <c:v>36869.433797512756</c:v>
                </c:pt>
                <c:pt idx="431">
                  <c:v>41327.17792076114</c:v>
                </c:pt>
                <c:pt idx="432">
                  <c:v>44935.450423287308</c:v>
                </c:pt>
                <c:pt idx="433">
                  <c:v>47852.586184304477</c:v>
                </c:pt>
                <c:pt idx="434">
                  <c:v>50185.482453205695</c:v>
                </c:pt>
                <c:pt idx="435">
                  <c:v>51837.82010939117</c:v>
                </c:pt>
                <c:pt idx="436">
                  <c:v>52700.669625946153</c:v>
                </c:pt>
                <c:pt idx="437">
                  <c:v>52830.120600647111</c:v>
                </c:pt>
                <c:pt idx="438">
                  <c:v>52258.739379941318</c:v>
                </c:pt>
                <c:pt idx="439">
                  <c:v>50999.406724406348</c:v>
                </c:pt>
                <c:pt idx="440">
                  <c:v>49046.050853191955</c:v>
                </c:pt>
                <c:pt idx="441">
                  <c:v>46540.389479964317</c:v>
                </c:pt>
                <c:pt idx="442">
                  <c:v>43612.610259854919</c:v>
                </c:pt>
                <c:pt idx="443">
                  <c:v>40207.513832067787</c:v>
                </c:pt>
                <c:pt idx="444">
                  <c:v>36245.082264942714</c:v>
                </c:pt>
                <c:pt idx="445">
                  <c:v>31606.949472742766</c:v>
                </c:pt>
                <c:pt idx="446">
                  <c:v>27377.228817947493</c:v>
                </c:pt>
                <c:pt idx="447">
                  <c:v>24887.69014794422</c:v>
                </c:pt>
                <c:pt idx="448">
                  <c:v>24303.818829622975</c:v>
                </c:pt>
                <c:pt idx="449">
                  <c:v>25540.766302047046</c:v>
                </c:pt>
                <c:pt idx="450">
                  <c:v>28337.218224674281</c:v>
                </c:pt>
                <c:pt idx="451">
                  <c:v>32286.813374827205</c:v>
                </c:pt>
                <c:pt idx="452">
                  <c:v>36264.899701160888</c:v>
                </c:pt>
                <c:pt idx="453">
                  <c:v>39452.710227443102</c:v>
                </c:pt>
                <c:pt idx="454">
                  <c:v>41987.928344472406</c:v>
                </c:pt>
                <c:pt idx="455">
                  <c:v>43969.524594071496</c:v>
                </c:pt>
                <c:pt idx="456">
                  <c:v>45474.325822458151</c:v>
                </c:pt>
                <c:pt idx="457">
                  <c:v>46564.242804780486</c:v>
                </c:pt>
                <c:pt idx="458">
                  <c:v>47290.092627625701</c:v>
                </c:pt>
                <c:pt idx="459">
                  <c:v>47694.052670926329</c:v>
                </c:pt>
                <c:pt idx="460">
                  <c:v>47811.429193012213</c:v>
                </c:pt>
                <c:pt idx="461">
                  <c:v>47672.000166080354</c:v>
                </c:pt>
                <c:pt idx="462">
                  <c:v>47301.056790901872</c:v>
                </c:pt>
                <c:pt idx="463">
                  <c:v>46720.219121749426</c:v>
                </c:pt>
                <c:pt idx="464">
                  <c:v>45948.078661580919</c:v>
                </c:pt>
                <c:pt idx="465">
                  <c:v>45000.707322140901</c:v>
                </c:pt>
                <c:pt idx="466">
                  <c:v>43892.062703885422</c:v>
                </c:pt>
                <c:pt idx="467">
                  <c:v>42634.312591983187</c:v>
                </c:pt>
                <c:pt idx="468">
                  <c:v>41238.09619744814</c:v>
                </c:pt>
                <c:pt idx="469">
                  <c:v>39712.735591764358</c:v>
                </c:pt>
                <c:pt idx="470">
                  <c:v>38066.407697071882</c:v>
                </c:pt>
                <c:pt idx="471">
                  <c:v>36306.284879989616</c:v>
                </c:pt>
                <c:pt idx="472">
                  <c:v>34438.650491361055</c:v>
                </c:pt>
                <c:pt idx="473">
                  <c:v>32468.9944867591</c:v>
                </c:pt>
                <c:pt idx="474">
                  <c:v>30402.093500205261</c:v>
                </c:pt>
                <c:pt idx="475">
                  <c:v>28242.079442593953</c:v>
                </c:pt>
                <c:pt idx="476">
                  <c:v>25992.500976939507</c:v>
                </c:pt>
                <c:pt idx="477">
                  <c:v>23656.383386738999</c:v>
                </c:pt>
                <c:pt idx="478">
                  <c:v>21236.295058210198</c:v>
                </c:pt>
                <c:pt idx="479">
                  <c:v>18734.434444241131</c:v>
                </c:pt>
                <c:pt idx="480">
                  <c:v>16152.763033328387</c:v>
                </c:pt>
                <c:pt idx="481">
                  <c:v>13493.234510372367</c:v>
                </c:pt>
                <c:pt idx="482">
                  <c:v>10758.224879966037</c:v>
                </c:pt>
                <c:pt idx="483">
                  <c:v>7951.3965776215928</c:v>
                </c:pt>
                <c:pt idx="484">
                  <c:v>5079.5542248479114</c:v>
                </c:pt>
                <c:pt idx="485">
                  <c:v>2156.9487086027925</c:v>
                </c:pt>
                <c:pt idx="486">
                  <c:v>-783.74842011286614</c:v>
                </c:pt>
                <c:pt idx="487">
                  <c:v>-3660.1140698611348</c:v>
                </c:pt>
                <c:pt idx="488">
                  <c:v>-6241.5193117163089</c:v>
                </c:pt>
                <c:pt idx="489">
                  <c:v>-7893.8376785624077</c:v>
                </c:pt>
                <c:pt idx="490">
                  <c:v>-7788.5068675669581</c:v>
                </c:pt>
                <c:pt idx="491">
                  <c:v>-6052.3495798981339</c:v>
                </c:pt>
                <c:pt idx="492">
                  <c:v>-3466.6044582599079</c:v>
                </c:pt>
                <c:pt idx="493">
                  <c:v>-344.69007976588688</c:v>
                </c:pt>
                <c:pt idx="494">
                  <c:v>2008.3319443289963</c:v>
                </c:pt>
                <c:pt idx="495">
                  <c:v>2250.1338567763369</c:v>
                </c:pt>
                <c:pt idx="496">
                  <c:v>610.35836952307955</c:v>
                </c:pt>
                <c:pt idx="497">
                  <c:v>-1778.3403848606351</c:v>
                </c:pt>
                <c:pt idx="498">
                  <c:v>-4112.6392197389951</c:v>
                </c:pt>
                <c:pt idx="499">
                  <c:v>-6470.9937442604405</c:v>
                </c:pt>
                <c:pt idx="500">
                  <c:v>-8830.1313423176362</c:v>
                </c:pt>
                <c:pt idx="501">
                  <c:v>-11140.257614426622</c:v>
                </c:pt>
                <c:pt idx="502">
                  <c:v>-13370.13007781423</c:v>
                </c:pt>
                <c:pt idx="503">
                  <c:v>-15495.972967445645</c:v>
                </c:pt>
                <c:pt idx="504">
                  <c:v>-17499.719525916269</c:v>
                </c:pt>
                <c:pt idx="505">
                  <c:v>-19366.746928560242</c:v>
                </c:pt>
                <c:pt idx="506">
                  <c:v>-21084.058807421225</c:v>
                </c:pt>
                <c:pt idx="507">
                  <c:v>-22638.867294075248</c:v>
                </c:pt>
                <c:pt idx="508">
                  <c:v>-24017.360121788821</c:v>
                </c:pt>
                <c:pt idx="509">
                  <c:v>-25203.419631747562</c:v>
                </c:pt>
                <c:pt idx="510">
                  <c:v>-26177.010366250353</c:v>
                </c:pt>
                <c:pt idx="511">
                  <c:v>-26911.777516301729</c:v>
                </c:pt>
                <c:pt idx="512">
                  <c:v>-27370.908530535558</c:v>
                </c:pt>
                <c:pt idx="513">
                  <c:v>-27498.891257093626</c:v>
                </c:pt>
                <c:pt idx="514">
                  <c:v>-27202.437297457796</c:v>
                </c:pt>
                <c:pt idx="515">
                  <c:v>-26413.308404308515</c:v>
                </c:pt>
                <c:pt idx="516">
                  <c:v>-25060.874472191139</c:v>
                </c:pt>
                <c:pt idx="517">
                  <c:v>-23226.080003964642</c:v>
                </c:pt>
                <c:pt idx="518">
                  <c:v>-21061.018769710801</c:v>
                </c:pt>
                <c:pt idx="519">
                  <c:v>-18526.85832373895</c:v>
                </c:pt>
                <c:pt idx="520">
                  <c:v>-15520.041649400217</c:v>
                </c:pt>
                <c:pt idx="521">
                  <c:v>-11883.476452036577</c:v>
                </c:pt>
                <c:pt idx="522">
                  <c:v>-7319.3106765401226</c:v>
                </c:pt>
                <c:pt idx="523">
                  <c:v>-1261.8027016982483</c:v>
                </c:pt>
                <c:pt idx="524">
                  <c:v>5973.2303211995168</c:v>
                </c:pt>
                <c:pt idx="525">
                  <c:v>12917.829427302227</c:v>
                </c:pt>
                <c:pt idx="526">
                  <c:v>18891.78490509218</c:v>
                </c:pt>
                <c:pt idx="527">
                  <c:v>24097.617813996043</c:v>
                </c:pt>
                <c:pt idx="528">
                  <c:v>28692.623990388402</c:v>
                </c:pt>
                <c:pt idx="529">
                  <c:v>32774.371907837449</c:v>
                </c:pt>
                <c:pt idx="530">
                  <c:v>36407.130407019824</c:v>
                </c:pt>
                <c:pt idx="531">
                  <c:v>39635.99539666174</c:v>
                </c:pt>
                <c:pt idx="532">
                  <c:v>42494.153989503604</c:v>
                </c:pt>
                <c:pt idx="533">
                  <c:v>45006.852399811636</c:v>
                </c:pt>
                <c:pt idx="534">
                  <c:v>47193.703252300053</c:v>
                </c:pt>
                <c:pt idx="535">
                  <c:v>49070.098025296262</c:v>
                </c:pt>
                <c:pt idx="536">
                  <c:v>50648.104661001038</c:v>
                </c:pt>
                <c:pt idx="537">
                  <c:v>51937.050062528695</c:v>
                </c:pt>
                <c:pt idx="538">
                  <c:v>52943.897495489888</c:v>
                </c:pt>
                <c:pt idx="539">
                  <c:v>53673.481433633024</c:v>
                </c:pt>
                <c:pt idx="540">
                  <c:v>54128.635592791965</c:v>
                </c:pt>
                <c:pt idx="541">
                  <c:v>54310.233597058213</c:v>
                </c:pt>
                <c:pt idx="542">
                  <c:v>54217.150762381301</c:v>
                </c:pt>
                <c:pt idx="543">
                  <c:v>53846.147018262374</c:v>
                </c:pt>
                <c:pt idx="544">
                  <c:v>53191.663207582918</c:v>
                </c:pt>
                <c:pt idx="545">
                  <c:v>52245.51447097402</c:v>
                </c:pt>
                <c:pt idx="546">
                  <c:v>50996.453637605082</c:v>
                </c:pt>
                <c:pt idx="547">
                  <c:v>49429.562549534523</c:v>
                </c:pt>
                <c:pt idx="548">
                  <c:v>47525.407118700918</c:v>
                </c:pt>
                <c:pt idx="549">
                  <c:v>45258.858067071887</c:v>
                </c:pt>
                <c:pt idx="550">
                  <c:v>42597.426733289198</c:v>
                </c:pt>
                <c:pt idx="551">
                  <c:v>39498.885607318931</c:v>
                </c:pt>
                <c:pt idx="552">
                  <c:v>35907.840617513823</c:v>
                </c:pt>
                <c:pt idx="553">
                  <c:v>31750.911406308951</c:v>
                </c:pt>
                <c:pt idx="554">
                  <c:v>26931.125575781756</c:v>
                </c:pt>
                <c:pt idx="555">
                  <c:v>22217.117027332824</c:v>
                </c:pt>
                <c:pt idx="556">
                  <c:v>18477.655867859947</c:v>
                </c:pt>
                <c:pt idx="557">
                  <c:v>15505.667677924768</c:v>
                </c:pt>
                <c:pt idx="558">
                  <c:v>12699.244293954816</c:v>
                </c:pt>
                <c:pt idx="559">
                  <c:v>9441.839812603097</c:v>
                </c:pt>
                <c:pt idx="560">
                  <c:v>5630.8121260882472</c:v>
                </c:pt>
                <c:pt idx="561">
                  <c:v>1145.0772475654408</c:v>
                </c:pt>
                <c:pt idx="562">
                  <c:v>-4031.795382431791</c:v>
                </c:pt>
                <c:pt idx="563">
                  <c:v>-8911.3294522089127</c:v>
                </c:pt>
                <c:pt idx="564">
                  <c:v>-12907.323196135678</c:v>
                </c:pt>
                <c:pt idx="565">
                  <c:v>-16272.574790154342</c:v>
                </c:pt>
                <c:pt idx="566">
                  <c:v>-19166.004571173398</c:v>
                </c:pt>
                <c:pt idx="567">
                  <c:v>-21677.571805886979</c:v>
                </c:pt>
                <c:pt idx="568">
                  <c:v>-23863.618585453412</c:v>
                </c:pt>
                <c:pt idx="569">
                  <c:v>-25762.257537000351</c:v>
                </c:pt>
                <c:pt idx="570">
                  <c:v>-27400.639173934607</c:v>
                </c:pt>
                <c:pt idx="571">
                  <c:v>-28798.746107084909</c:v>
                </c:pt>
                <c:pt idx="572">
                  <c:v>-29971.534331703566</c:v>
                </c:pt>
                <c:pt idx="573">
                  <c:v>-30930.209188823963</c:v>
                </c:pt>
                <c:pt idx="574">
                  <c:v>-31683.008828853854</c:v>
                </c:pt>
                <c:pt idx="575">
                  <c:v>-32235.684082141295</c:v>
                </c:pt>
                <c:pt idx="576">
                  <c:v>-32591.774267076973</c:v>
                </c:pt>
                <c:pt idx="577">
                  <c:v>-32752.730734521268</c:v>
                </c:pt>
                <c:pt idx="578">
                  <c:v>-32717.91117984353</c:v>
                </c:pt>
                <c:pt idx="579">
                  <c:v>-32484.446984141854</c:v>
                </c:pt>
                <c:pt idx="580">
                  <c:v>-32046.966585331862</c:v>
                </c:pt>
                <c:pt idx="581">
                  <c:v>-31397.134672398981</c:v>
                </c:pt>
                <c:pt idx="582">
                  <c:v>-30522.932902893728</c:v>
                </c:pt>
                <c:pt idx="583">
                  <c:v>-29407.551102130445</c:v>
                </c:pt>
                <c:pt idx="584">
                  <c:v>-28027.655401057131</c:v>
                </c:pt>
                <c:pt idx="585">
                  <c:v>-26350.602066667198</c:v>
                </c:pt>
                <c:pt idx="586">
                  <c:v>-24329.759899758737</c:v>
                </c:pt>
                <c:pt idx="587">
                  <c:v>-21896.216764762557</c:v>
                </c:pt>
                <c:pt idx="588">
                  <c:v>-18943.095894367489</c:v>
                </c:pt>
                <c:pt idx="589">
                  <c:v>-15293.967348017224</c:v>
                </c:pt>
                <c:pt idx="590">
                  <c:v>-10639.541252510375</c:v>
                </c:pt>
                <c:pt idx="591">
                  <c:v>-4478.5750589060417</c:v>
                </c:pt>
                <c:pt idx="592">
                  <c:v>3265.8900146871747</c:v>
                </c:pt>
                <c:pt idx="593">
                  <c:v>11381.430588871561</c:v>
                </c:pt>
                <c:pt idx="594">
                  <c:v>18745.166310620658</c:v>
                </c:pt>
                <c:pt idx="595">
                  <c:v>25430.703108535432</c:v>
                </c:pt>
                <c:pt idx="596">
                  <c:v>31413.179078913145</c:v>
                </c:pt>
                <c:pt idx="597">
                  <c:v>36484.727857651043</c:v>
                </c:pt>
                <c:pt idx="598">
                  <c:v>40716.925603506403</c:v>
                </c:pt>
                <c:pt idx="599">
                  <c:v>44197.679710274788</c:v>
                </c:pt>
                <c:pt idx="600">
                  <c:v>47005.846322113444</c:v>
                </c:pt>
                <c:pt idx="601">
                  <c:v>49205.858054080098</c:v>
                </c:pt>
                <c:pt idx="602">
                  <c:v>50848.603901213573</c:v>
                </c:pt>
                <c:pt idx="603">
                  <c:v>51973.554881437361</c:v>
                </c:pt>
                <c:pt idx="604">
                  <c:v>52610.704412084749</c:v>
                </c:pt>
                <c:pt idx="605">
                  <c:v>52782.013521487715</c:v>
                </c:pt>
                <c:pt idx="606">
                  <c:v>52502.351920691341</c:v>
                </c:pt>
                <c:pt idx="607">
                  <c:v>51779.977265288791</c:v>
                </c:pt>
                <c:pt idx="608">
                  <c:v>50616.57147315998</c:v>
                </c:pt>
                <c:pt idx="609">
                  <c:v>49006.802098813991</c:v>
                </c:pt>
                <c:pt idx="610">
                  <c:v>46937.303627948408</c:v>
                </c:pt>
                <c:pt idx="611">
                  <c:v>44384.865511876866</c:v>
                </c:pt>
                <c:pt idx="612">
                  <c:v>41313.448399751564</c:v>
                </c:pt>
                <c:pt idx="613">
                  <c:v>37669.419566302051</c:v>
                </c:pt>
                <c:pt idx="614">
                  <c:v>33374.276619910641</c:v>
                </c:pt>
                <c:pt idx="615">
                  <c:v>29405.154802407251</c:v>
                </c:pt>
                <c:pt idx="616">
                  <c:v>26907.443526492443</c:v>
                </c:pt>
                <c:pt idx="617">
                  <c:v>25988.186951217056</c:v>
                </c:pt>
                <c:pt idx="618">
                  <c:v>26571.444912553445</c:v>
                </c:pt>
                <c:pt idx="619">
                  <c:v>28446.692384237354</c:v>
                </c:pt>
                <c:pt idx="620">
                  <c:v>31331.615018602723</c:v>
                </c:pt>
                <c:pt idx="621">
                  <c:v>34348.395535685115</c:v>
                </c:pt>
                <c:pt idx="622">
                  <c:v>36824.93617134785</c:v>
                </c:pt>
                <c:pt idx="623">
                  <c:v>38766.769792213163</c:v>
                </c:pt>
                <c:pt idx="624">
                  <c:v>40150.404790705899</c:v>
                </c:pt>
                <c:pt idx="625">
                  <c:v>41042.782845188383</c:v>
                </c:pt>
                <c:pt idx="626">
                  <c:v>41489.50884503113</c:v>
                </c:pt>
                <c:pt idx="627">
                  <c:v>41521.842088793164</c:v>
                </c:pt>
                <c:pt idx="628">
                  <c:v>41160.417372285498</c:v>
                </c:pt>
                <c:pt idx="629">
                  <c:v>40417.197336684985</c:v>
                </c:pt>
                <c:pt idx="630">
                  <c:v>39296.302422570756</c:v>
                </c:pt>
                <c:pt idx="631">
                  <c:v>37793.959890753365</c:v>
                </c:pt>
                <c:pt idx="632">
                  <c:v>35897.555919087092</c:v>
                </c:pt>
                <c:pt idx="633">
                  <c:v>33583.517786548422</c:v>
                </c:pt>
                <c:pt idx="634">
                  <c:v>30813.366717025874</c:v>
                </c:pt>
                <c:pt idx="635">
                  <c:v>27635.220467055093</c:v>
                </c:pt>
                <c:pt idx="636">
                  <c:v>24080.44651579799</c:v>
                </c:pt>
                <c:pt idx="637">
                  <c:v>20694.566359414777</c:v>
                </c:pt>
                <c:pt idx="638">
                  <c:v>18113.305056642206</c:v>
                </c:pt>
                <c:pt idx="639">
                  <c:v>16256.065627580991</c:v>
                </c:pt>
                <c:pt idx="640">
                  <c:v>14785.3686941101</c:v>
                </c:pt>
                <c:pt idx="641">
                  <c:v>13273.84559815335</c:v>
                </c:pt>
                <c:pt idx="642">
                  <c:v>11386.401660032438</c:v>
                </c:pt>
                <c:pt idx="643">
                  <c:v>8971.3292987979621</c:v>
                </c:pt>
                <c:pt idx="644">
                  <c:v>6276.2312921157791</c:v>
                </c:pt>
                <c:pt idx="645">
                  <c:v>3569.2868740397139</c:v>
                </c:pt>
                <c:pt idx="646">
                  <c:v>834.99941217011019</c:v>
                </c:pt>
                <c:pt idx="647">
                  <c:v>-1916.9727521123507</c:v>
                </c:pt>
                <c:pt idx="648">
                  <c:v>-4654.3871583613191</c:v>
                </c:pt>
                <c:pt idx="649">
                  <c:v>-7349.5397678401323</c:v>
                </c:pt>
                <c:pt idx="650">
                  <c:v>-9979.3164338383413</c:v>
                </c:pt>
                <c:pt idx="651">
                  <c:v>-12524.26506464958</c:v>
                </c:pt>
                <c:pt idx="652">
                  <c:v>-14967.485745160178</c:v>
                </c:pt>
                <c:pt idx="653">
                  <c:v>-17293.587877230417</c:v>
                </c:pt>
                <c:pt idx="654">
                  <c:v>-19487.740077179758</c:v>
                </c:pt>
                <c:pt idx="655">
                  <c:v>-21534.753400035454</c:v>
                </c:pt>
                <c:pt idx="656">
                  <c:v>-23418.094677046436</c:v>
                </c:pt>
                <c:pt idx="657">
                  <c:v>-25118.673562187574</c:v>
                </c:pt>
                <c:pt idx="658">
                  <c:v>-26613.13715341028</c:v>
                </c:pt>
                <c:pt idx="659">
                  <c:v>-27871.145887011226</c:v>
                </c:pt>
                <c:pt idx="660">
                  <c:v>-28850.427284055379</c:v>
                </c:pt>
                <c:pt idx="661">
                  <c:v>-29486.424399375341</c:v>
                </c:pt>
                <c:pt idx="662">
                  <c:v>-29666.868685957266</c:v>
                </c:pt>
                <c:pt idx="663">
                  <c:v>-29266.918979603131</c:v>
                </c:pt>
                <c:pt idx="664">
                  <c:v>-28012.979417292088</c:v>
                </c:pt>
                <c:pt idx="665">
                  <c:v>-25842.226496357165</c:v>
                </c:pt>
                <c:pt idx="666">
                  <c:v>-23096.755145016177</c:v>
                </c:pt>
                <c:pt idx="667">
                  <c:v>-19960.931374878099</c:v>
                </c:pt>
                <c:pt idx="668">
                  <c:v>-16394.803113678514</c:v>
                </c:pt>
                <c:pt idx="669">
                  <c:v>-12272.28221506555</c:v>
                </c:pt>
                <c:pt idx="670">
                  <c:v>-7355.6457134970387</c:v>
                </c:pt>
                <c:pt idx="671">
                  <c:v>-1181.7360988637392</c:v>
                </c:pt>
                <c:pt idx="672">
                  <c:v>6052.5469696357004</c:v>
                </c:pt>
                <c:pt idx="673">
                  <c:v>12903.893577351773</c:v>
                </c:pt>
                <c:pt idx="674">
                  <c:v>18630.33604371253</c:v>
                </c:pt>
                <c:pt idx="675">
                  <c:v>23566.079973275017</c:v>
                </c:pt>
                <c:pt idx="676">
                  <c:v>27909.307790774645</c:v>
                </c:pt>
                <c:pt idx="677">
                  <c:v>31770.540936705776</c:v>
                </c:pt>
                <c:pt idx="678">
                  <c:v>35218.94243903974</c:v>
                </c:pt>
                <c:pt idx="679">
                  <c:v>38301.74233800565</c:v>
                </c:pt>
                <c:pt idx="680">
                  <c:v>41053.209786149906</c:v>
                </c:pt>
                <c:pt idx="681">
                  <c:v>43499.273114486241</c:v>
                </c:pt>
                <c:pt idx="682">
                  <c:v>45660.115915723582</c:v>
                </c:pt>
                <c:pt idx="683">
                  <c:v>47551.737380764367</c:v>
                </c:pt>
                <c:pt idx="684">
                  <c:v>49186.938859686015</c:v>
                </c:pt>
                <c:pt idx="685">
                  <c:v>50575.970470451139</c:v>
                </c:pt>
                <c:pt idx="686">
                  <c:v>51726.963913786814</c:v>
                </c:pt>
                <c:pt idx="687">
                  <c:v>52646.223011763272</c:v>
                </c:pt>
                <c:pt idx="688">
                  <c:v>53338.41390393125</c:v>
                </c:pt>
                <c:pt idx="689">
                  <c:v>53806.67979257719</c:v>
                </c:pt>
                <c:pt idx="690">
                  <c:v>54052.69463021354</c:v>
                </c:pt>
                <c:pt idx="691">
                  <c:v>54076.663117492579</c:v>
                </c:pt>
                <c:pt idx="692">
                  <c:v>53877.26913497466</c:v>
                </c:pt>
                <c:pt idx="693">
                  <c:v>53451.570234556595</c:v>
                </c:pt>
                <c:pt idx="694">
                  <c:v>52794.831335544171</c:v>
                </c:pt>
                <c:pt idx="695">
                  <c:v>51900.28568279343</c:v>
                </c:pt>
                <c:pt idx="696">
                  <c:v>50758.804797006094</c:v>
                </c:pt>
                <c:pt idx="697">
                  <c:v>49358.450882260848</c:v>
                </c:pt>
                <c:pt idx="698">
                  <c:v>47683.874249248358</c:v>
                </c:pt>
                <c:pt idx="699">
                  <c:v>45715.504444026585</c:v>
                </c:pt>
                <c:pt idx="700">
                  <c:v>43428.468411037466</c:v>
                </c:pt>
                <c:pt idx="701">
                  <c:v>40791.1599674729</c:v>
                </c:pt>
                <c:pt idx="702">
                  <c:v>37763.410568002451</c:v>
                </c:pt>
                <c:pt idx="703">
                  <c:v>34294.366174910181</c:v>
                </c:pt>
                <c:pt idx="704">
                  <c:v>30320.764358615343</c:v>
                </c:pt>
                <c:pt idx="705">
                  <c:v>25768.306918453338</c:v>
                </c:pt>
                <c:pt idx="706">
                  <c:v>20565.219668494516</c:v>
                </c:pt>
                <c:pt idx="707">
                  <c:v>15029.715647566727</c:v>
                </c:pt>
                <c:pt idx="708">
                  <c:v>9316.975617584927</c:v>
                </c:pt>
                <c:pt idx="709">
                  <c:v>2938.8052334643248</c:v>
                </c:pt>
                <c:pt idx="710">
                  <c:v>-3773.3623219835235</c:v>
                </c:pt>
                <c:pt idx="711">
                  <c:v>-9989.8446032254033</c:v>
                </c:pt>
                <c:pt idx="712">
                  <c:v>-15276.483142607251</c:v>
                </c:pt>
                <c:pt idx="713">
                  <c:v>-19330.748979891669</c:v>
                </c:pt>
                <c:pt idx="714">
                  <c:v>-22151.333640205819</c:v>
                </c:pt>
                <c:pt idx="715">
                  <c:v>-23902.314345522718</c:v>
                </c:pt>
                <c:pt idx="716">
                  <c:v>-24765.731815637399</c:v>
                </c:pt>
                <c:pt idx="717">
                  <c:v>-24892.100757190725</c:v>
                </c:pt>
                <c:pt idx="718">
                  <c:v>-24396.748734290089</c:v>
                </c:pt>
                <c:pt idx="719">
                  <c:v>-23366.811506920421</c:v>
                </c:pt>
                <c:pt idx="720">
                  <c:v>-21868.475555299792</c:v>
                </c:pt>
                <c:pt idx="721">
                  <c:v>-19952.564142173975</c:v>
                </c:pt>
                <c:pt idx="722">
                  <c:v>-17658.634428071233</c:v>
                </c:pt>
                <c:pt idx="723">
                  <c:v>-15018.134348360945</c:v>
                </c:pt>
                <c:pt idx="724">
                  <c:v>-12057.266736617054</c:v>
                </c:pt>
                <c:pt idx="725">
                  <c:v>-8800.4983914328022</c:v>
                </c:pt>
                <c:pt idx="726">
                  <c:v>-5276.6182780516447</c:v>
                </c:pt>
                <c:pt idx="727">
                  <c:v>-1532.1875472804104</c:v>
                </c:pt>
                <c:pt idx="728">
                  <c:v>2333.8639794382261</c:v>
                </c:pt>
                <c:pt idx="729">
                  <c:v>6076.8738907120605</c:v>
                </c:pt>
                <c:pt idx="730">
                  <c:v>9113.8455498969561</c:v>
                </c:pt>
                <c:pt idx="731">
                  <c:v>10626.182523327185</c:v>
                </c:pt>
                <c:pt idx="732">
                  <c:v>10463.354734323437</c:v>
                </c:pt>
                <c:pt idx="733">
                  <c:v>9303.2284660799178</c:v>
                </c:pt>
                <c:pt idx="734">
                  <c:v>7303.6805025406593</c:v>
                </c:pt>
                <c:pt idx="735">
                  <c:v>3866.2265375545157</c:v>
                </c:pt>
                <c:pt idx="736">
                  <c:v>-1532.6244792643852</c:v>
                </c:pt>
                <c:pt idx="737">
                  <c:v>-8907.9438605943105</c:v>
                </c:pt>
                <c:pt idx="738">
                  <c:v>-16934.663345112858</c:v>
                </c:pt>
                <c:pt idx="739">
                  <c:v>-24540.935234669287</c:v>
                </c:pt>
                <c:pt idx="740">
                  <c:v>-31732.614445407344</c:v>
                </c:pt>
                <c:pt idx="741">
                  <c:v>-38203.583003980879</c:v>
                </c:pt>
                <c:pt idx="742">
                  <c:v>-43726.735790201608</c:v>
                </c:pt>
                <c:pt idx="743">
                  <c:v>-48366.633493295885</c:v>
                </c:pt>
                <c:pt idx="744">
                  <c:v>-52127.526375982394</c:v>
                </c:pt>
                <c:pt idx="745">
                  <c:v>-55003.317393387479</c:v>
                </c:pt>
                <c:pt idx="746">
                  <c:v>-57119.885602556758</c:v>
                </c:pt>
                <c:pt idx="747">
                  <c:v>-58563.703689433496</c:v>
                </c:pt>
                <c:pt idx="748">
                  <c:v>-59394.803229569836</c:v>
                </c:pt>
                <c:pt idx="749">
                  <c:v>-59654.57140261196</c:v>
                </c:pt>
                <c:pt idx="750">
                  <c:v>-59370.201090149472</c:v>
                </c:pt>
                <c:pt idx="751">
                  <c:v>-58557.041716234366</c:v>
                </c:pt>
                <c:pt idx="752">
                  <c:v>-57219.475411753308</c:v>
                </c:pt>
                <c:pt idx="753">
                  <c:v>-55350.514008785511</c:v>
                </c:pt>
                <c:pt idx="754">
                  <c:v>-52929.946750525691</c:v>
                </c:pt>
                <c:pt idx="755">
                  <c:v>-49920.399995391148</c:v>
                </c:pt>
                <c:pt idx="756">
                  <c:v>-46259.861545903848</c:v>
                </c:pt>
                <c:pt idx="757">
                  <c:v>-41847.794440946316</c:v>
                </c:pt>
                <c:pt idx="758">
                  <c:v>-36675.833594784228</c:v>
                </c:pt>
                <c:pt idx="759">
                  <c:v>-30681.272826366156</c:v>
                </c:pt>
                <c:pt idx="760">
                  <c:v>-23760.536246152195</c:v>
                </c:pt>
                <c:pt idx="761">
                  <c:v>-16353.69566726489</c:v>
                </c:pt>
                <c:pt idx="762">
                  <c:v>-9039.6843322116038</c:v>
                </c:pt>
                <c:pt idx="763">
                  <c:v>-1835.1141283482971</c:v>
                </c:pt>
                <c:pt idx="764">
                  <c:v>4377.8848118824335</c:v>
                </c:pt>
                <c:pt idx="765">
                  <c:v>8394.9540499320065</c:v>
                </c:pt>
                <c:pt idx="766">
                  <c:v>10142.580963370085</c:v>
                </c:pt>
                <c:pt idx="767">
                  <c:v>9893.8040454814</c:v>
                </c:pt>
                <c:pt idx="768">
                  <c:v>7863.0650746448218</c:v>
                </c:pt>
                <c:pt idx="769">
                  <c:v>4059.2287854993065</c:v>
                </c:pt>
                <c:pt idx="770">
                  <c:v>-1452.4632363985761</c:v>
                </c:pt>
                <c:pt idx="771">
                  <c:v>-7642.4831203441963</c:v>
                </c:pt>
                <c:pt idx="772">
                  <c:v>-13720.46158304349</c:v>
                </c:pt>
                <c:pt idx="773">
                  <c:v>-19951.847539816314</c:v>
                </c:pt>
                <c:pt idx="774">
                  <c:v>-26336.874607999311</c:v>
                </c:pt>
                <c:pt idx="775">
                  <c:v>-32447.858608731651</c:v>
                </c:pt>
                <c:pt idx="776">
                  <c:v>-37828.905419554576</c:v>
                </c:pt>
                <c:pt idx="777">
                  <c:v>-42333.482013381086</c:v>
                </c:pt>
                <c:pt idx="778">
                  <c:v>-45952.442043012117</c:v>
                </c:pt>
                <c:pt idx="779">
                  <c:v>-48713.67417637138</c:v>
                </c:pt>
                <c:pt idx="780">
                  <c:v>-50646.014197835095</c:v>
                </c:pt>
                <c:pt idx="781">
                  <c:v>-51769.71732152038</c:v>
                </c:pt>
                <c:pt idx="782">
                  <c:v>-52094.563717540259</c:v>
                </c:pt>
                <c:pt idx="783">
                  <c:v>-51619.603163516083</c:v>
                </c:pt>
                <c:pt idx="784">
                  <c:v>-50523.222569445119</c:v>
                </c:pt>
                <c:pt idx="785">
                  <c:v>-49000.781194805997</c:v>
                </c:pt>
                <c:pt idx="786">
                  <c:v>-47072.524861820428</c:v>
                </c:pt>
                <c:pt idx="787">
                  <c:v>-44756.566433953165</c:v>
                </c:pt>
                <c:pt idx="788">
                  <c:v>-42065.414988100871</c:v>
                </c:pt>
                <c:pt idx="789">
                  <c:v>-39002.67314547376</c:v>
                </c:pt>
                <c:pt idx="790">
                  <c:v>-35559.448248303182</c:v>
                </c:pt>
                <c:pt idx="791">
                  <c:v>-31709.571088323581</c:v>
                </c:pt>
                <c:pt idx="792">
                  <c:v>-27401.903114653618</c:v>
                </c:pt>
                <c:pt idx="793">
                  <c:v>-22546.193027922876</c:v>
                </c:pt>
                <c:pt idx="794">
                  <c:v>-16984.658588558908</c:v>
                </c:pt>
                <c:pt idx="795">
                  <c:v>-10434.182891578934</c:v>
                </c:pt>
                <c:pt idx="796">
                  <c:v>-2430.2149500199362</c:v>
                </c:pt>
                <c:pt idx="797">
                  <c:v>6873.0787039838024</c:v>
                </c:pt>
                <c:pt idx="798">
                  <c:v>15704.709488346616</c:v>
                </c:pt>
                <c:pt idx="799">
                  <c:v>22920.580882597187</c:v>
                </c:pt>
                <c:pt idx="800">
                  <c:v>28933.63129976665</c:v>
                </c:pt>
                <c:pt idx="801">
                  <c:v>34052.407538528067</c:v>
                </c:pt>
                <c:pt idx="802">
                  <c:v>38433.119656592578</c:v>
                </c:pt>
                <c:pt idx="803">
                  <c:v>42162.003107012497</c:v>
                </c:pt>
                <c:pt idx="804">
                  <c:v>45292.77456268957</c:v>
                </c:pt>
                <c:pt idx="805">
                  <c:v>47863.05390988131</c:v>
                </c:pt>
                <c:pt idx="806">
                  <c:v>49901.806267259388</c:v>
                </c:pt>
                <c:pt idx="807">
                  <c:v>51432.78819814646</c:v>
                </c:pt>
                <c:pt idx="808">
                  <c:v>52476.160902184369</c:v>
                </c:pt>
                <c:pt idx="809">
                  <c:v>53049.250491925697</c:v>
                </c:pt>
                <c:pt idx="810">
                  <c:v>53166.909762765121</c:v>
                </c:pt>
                <c:pt idx="811">
                  <c:v>52841.694333913569</c:v>
                </c:pt>
                <c:pt idx="812">
                  <c:v>52083.95436656363</c:v>
                </c:pt>
                <c:pt idx="813">
                  <c:v>50901.893278704483</c:v>
                </c:pt>
                <c:pt idx="814">
                  <c:v>49301.626546848376</c:v>
                </c:pt>
                <c:pt idx="815">
                  <c:v>47287.274306929401</c:v>
                </c:pt>
                <c:pt idx="816">
                  <c:v>44861.138551668046</c:v>
                </c:pt>
                <c:pt idx="817">
                  <c:v>42024.05457610458</c:v>
                </c:pt>
                <c:pt idx="818">
                  <c:v>38776.081473444727</c:v>
                </c:pt>
                <c:pt idx="819">
                  <c:v>35117.835963902085</c:v>
                </c:pt>
                <c:pt idx="820">
                  <c:v>31053.023325571452</c:v>
                </c:pt>
                <c:pt idx="821">
                  <c:v>26593.128897614119</c:v>
                </c:pt>
                <c:pt idx="822">
                  <c:v>21765.7555414216</c:v>
                </c:pt>
                <c:pt idx="823">
                  <c:v>16628.156768726592</c:v>
                </c:pt>
                <c:pt idx="824">
                  <c:v>11375.210328026911</c:v>
                </c:pt>
                <c:pt idx="825">
                  <c:v>5953.8618243961646</c:v>
                </c:pt>
                <c:pt idx="826">
                  <c:v>406.26210827766909</c:v>
                </c:pt>
                <c:pt idx="827">
                  <c:v>-5017.0738723753529</c:v>
                </c:pt>
                <c:pt idx="828">
                  <c:v>-10382.819035808663</c:v>
                </c:pt>
                <c:pt idx="829">
                  <c:v>-15835.403419558121</c:v>
                </c:pt>
                <c:pt idx="830">
                  <c:v>-21583.418201466866</c:v>
                </c:pt>
                <c:pt idx="831">
                  <c:v>-27679.853472276609</c:v>
                </c:pt>
                <c:pt idx="832">
                  <c:v>-33404.171545546917</c:v>
                </c:pt>
                <c:pt idx="833">
                  <c:v>-37957.081348120832</c:v>
                </c:pt>
                <c:pt idx="834">
                  <c:v>-41358.338355234715</c:v>
                </c:pt>
                <c:pt idx="835">
                  <c:v>-43872.8478929423</c:v>
                </c:pt>
                <c:pt idx="836">
                  <c:v>-45674.211179733611</c:v>
                </c:pt>
                <c:pt idx="837">
                  <c:v>-46869.808819784579</c:v>
                </c:pt>
                <c:pt idx="838">
                  <c:v>-47529.86363635982</c:v>
                </c:pt>
                <c:pt idx="839">
                  <c:v>-47702.532370944573</c:v>
                </c:pt>
                <c:pt idx="840">
                  <c:v>-47421.745429183909</c:v>
                </c:pt>
                <c:pt idx="841">
                  <c:v>-46711.516260431912</c:v>
                </c:pt>
                <c:pt idx="842">
                  <c:v>-45588.427174225282</c:v>
                </c:pt>
                <c:pt idx="843">
                  <c:v>-44063.095235662215</c:v>
                </c:pt>
                <c:pt idx="844">
                  <c:v>-42141.009490613913</c:v>
                </c:pt>
                <c:pt idx="845">
                  <c:v>-39822.921172897295</c:v>
                </c:pt>
                <c:pt idx="846">
                  <c:v>-37104.836050204627</c:v>
                </c:pt>
                <c:pt idx="847">
                  <c:v>-33977.539040304066</c:v>
                </c:pt>
                <c:pt idx="848">
                  <c:v>-30425.438612993708</c:v>
                </c:pt>
                <c:pt idx="849">
                  <c:v>-26424.355131229237</c:v>
                </c:pt>
                <c:pt idx="850">
                  <c:v>-21937.846639912001</c:v>
                </c:pt>
                <c:pt idx="851">
                  <c:v>-16912.476207545649</c:v>
                </c:pt>
                <c:pt idx="852">
                  <c:v>-11276.717173762632</c:v>
                </c:pt>
                <c:pt idx="853">
                  <c:v>-4964.8109754468951</c:v>
                </c:pt>
                <c:pt idx="854">
                  <c:v>1967.4572140414803</c:v>
                </c:pt>
                <c:pt idx="855">
                  <c:v>9087.538072526293</c:v>
                </c:pt>
                <c:pt idx="856">
                  <c:v>15621.412132174177</c:v>
                </c:pt>
                <c:pt idx="857">
                  <c:v>21046.037890773569</c:v>
                </c:pt>
                <c:pt idx="858">
                  <c:v>25339.645525685301</c:v>
                </c:pt>
                <c:pt idx="859">
                  <c:v>28670.964850553886</c:v>
                </c:pt>
                <c:pt idx="860">
                  <c:v>31201.25334132617</c:v>
                </c:pt>
                <c:pt idx="861">
                  <c:v>33050.961093792554</c:v>
                </c:pt>
                <c:pt idx="862">
                  <c:v>34306.316949301217</c:v>
                </c:pt>
                <c:pt idx="863">
                  <c:v>35028.786486896439</c:v>
                </c:pt>
                <c:pt idx="864">
                  <c:v>35261.862335072678</c:v>
                </c:pt>
                <c:pt idx="865">
                  <c:v>35035.351583745061</c:v>
                </c:pt>
                <c:pt idx="866">
                  <c:v>34367.867140126167</c:v>
                </c:pt>
                <c:pt idx="867">
                  <c:v>33267.997698786647</c:v>
                </c:pt>
                <c:pt idx="868">
                  <c:v>31734.349066293911</c:v>
                </c:pt>
                <c:pt idx="869">
                  <c:v>29754.369143988257</c:v>
                </c:pt>
                <c:pt idx="870">
                  <c:v>27301.497366045824</c:v>
                </c:pt>
                <c:pt idx="871">
                  <c:v>24329.507015581181</c:v>
                </c:pt>
                <c:pt idx="872">
                  <c:v>20761.435751587243</c:v>
                </c:pt>
                <c:pt idx="873">
                  <c:v>16466.981088306278</c:v>
                </c:pt>
                <c:pt idx="874">
                  <c:v>11214.760131641393</c:v>
                </c:pt>
                <c:pt idx="875">
                  <c:v>4597.2575793535507</c:v>
                </c:pt>
                <c:pt idx="876">
                  <c:v>-3587.3320665354195</c:v>
                </c:pt>
                <c:pt idx="877">
                  <c:v>-11819.829309189046</c:v>
                </c:pt>
                <c:pt idx="878">
                  <c:v>-18564.433435682164</c:v>
                </c:pt>
                <c:pt idx="879">
                  <c:v>-23983.225457773293</c:v>
                </c:pt>
                <c:pt idx="880">
                  <c:v>-28415.889348943765</c:v>
                </c:pt>
                <c:pt idx="881">
                  <c:v>-32061.435557311899</c:v>
                </c:pt>
                <c:pt idx="882">
                  <c:v>-35039.839911592942</c:v>
                </c:pt>
                <c:pt idx="883">
                  <c:v>-37428.840993507452</c:v>
                </c:pt>
                <c:pt idx="884">
                  <c:v>-39281.733524415315</c:v>
                </c:pt>
                <c:pt idx="885">
                  <c:v>-40636.364438569508</c:v>
                </c:pt>
                <c:pt idx="886">
                  <c:v>-41519.949286604315</c:v>
                </c:pt>
                <c:pt idx="887">
                  <c:v>-41951.7708636444</c:v>
                </c:pt>
                <c:pt idx="888">
                  <c:v>-41944.728714688965</c:v>
                </c:pt>
                <c:pt idx="889">
                  <c:v>-41506.221263890468</c:v>
                </c:pt>
                <c:pt idx="890">
                  <c:v>-40638.619783551694</c:v>
                </c:pt>
                <c:pt idx="891">
                  <c:v>-39339.502461285258</c:v>
                </c:pt>
                <c:pt idx="892">
                  <c:v>-37601.820530682751</c:v>
                </c:pt>
                <c:pt idx="893">
                  <c:v>-35414.305927720532</c:v>
                </c:pt>
                <c:pt idx="894">
                  <c:v>-32762.876985086223</c:v>
                </c:pt>
                <c:pt idx="895">
                  <c:v>-29635.082764200921</c:v>
                </c:pt>
                <c:pt idx="896">
                  <c:v>-26033.091374489439</c:v>
                </c:pt>
                <c:pt idx="897">
                  <c:v>-22007.867795185528</c:v>
                </c:pt>
                <c:pt idx="898">
                  <c:v>-17724.498426887592</c:v>
                </c:pt>
                <c:pt idx="899">
                  <c:v>-13483.650699740689</c:v>
                </c:pt>
                <c:pt idx="900">
                  <c:v>-9545.7664275920852</c:v>
                </c:pt>
                <c:pt idx="901">
                  <c:v>-5946.7062937503106</c:v>
                </c:pt>
                <c:pt idx="902">
                  <c:v>-2582.0075371004345</c:v>
                </c:pt>
                <c:pt idx="903">
                  <c:v>639.2460726288665</c:v>
                </c:pt>
                <c:pt idx="904">
                  <c:v>3757.65642315168</c:v>
                </c:pt>
                <c:pt idx="905">
                  <c:v>6778.9765591641581</c:v>
                </c:pt>
                <c:pt idx="906">
                  <c:v>9690.2384572866831</c:v>
                </c:pt>
                <c:pt idx="907">
                  <c:v>12468.230524762057</c:v>
                </c:pt>
                <c:pt idx="908">
                  <c:v>15082.333678130521</c:v>
                </c:pt>
                <c:pt idx="909">
                  <c:v>17493.690002840063</c:v>
                </c:pt>
                <c:pt idx="910">
                  <c:v>19651.255560774222</c:v>
                </c:pt>
                <c:pt idx="911">
                  <c:v>21483.873357117482</c:v>
                </c:pt>
                <c:pt idx="912">
                  <c:v>23311.706644798556</c:v>
                </c:pt>
                <c:pt idx="913">
                  <c:v>25660.935127567642</c:v>
                </c:pt>
                <c:pt idx="914">
                  <c:v>28803.489859233192</c:v>
                </c:pt>
                <c:pt idx="915">
                  <c:v>32869.714665699037</c:v>
                </c:pt>
                <c:pt idx="916">
                  <c:v>37026.658433196346</c:v>
                </c:pt>
                <c:pt idx="917">
                  <c:v>40463.385566491968</c:v>
                </c:pt>
                <c:pt idx="918">
                  <c:v>43275.182957635858</c:v>
                </c:pt>
                <c:pt idx="919">
                  <c:v>45530.031700068568</c:v>
                </c:pt>
                <c:pt idx="920">
                  <c:v>47124.562342571655</c:v>
                </c:pt>
                <c:pt idx="921">
                  <c:v>47938.948180476596</c:v>
                </c:pt>
                <c:pt idx="922">
                  <c:v>47991.40692289883</c:v>
                </c:pt>
                <c:pt idx="923">
                  <c:v>47441.563554449887</c:v>
                </c:pt>
                <c:pt idx="924">
                  <c:v>46439.508854349129</c:v>
                </c:pt>
                <c:pt idx="925">
                  <c:v>44961.444737154074</c:v>
                </c:pt>
                <c:pt idx="926">
                  <c:v>42972.505328854699</c:v>
                </c:pt>
                <c:pt idx="927">
                  <c:v>40423.45103870568</c:v>
                </c:pt>
                <c:pt idx="928">
                  <c:v>37246.180368660374</c:v>
                </c:pt>
                <c:pt idx="929">
                  <c:v>33348.904969336727</c:v>
                </c:pt>
                <c:pt idx="930">
                  <c:v>29719.072780492705</c:v>
                </c:pt>
                <c:pt idx="931">
                  <c:v>27420.364078040067</c:v>
                </c:pt>
                <c:pt idx="932">
                  <c:v>26298.724861724306</c:v>
                </c:pt>
                <c:pt idx="933">
                  <c:v>25947.654617478009</c:v>
                </c:pt>
                <c:pt idx="934">
                  <c:v>25472.572792545689</c:v>
                </c:pt>
                <c:pt idx="935">
                  <c:v>24221.508787632727</c:v>
                </c:pt>
                <c:pt idx="936">
                  <c:v>22182.253662419735</c:v>
                </c:pt>
                <c:pt idx="937">
                  <c:v>19328.39093247068</c:v>
                </c:pt>
                <c:pt idx="938">
                  <c:v>15666.86681747526</c:v>
                </c:pt>
                <c:pt idx="939">
                  <c:v>11274.691375708793</c:v>
                </c:pt>
                <c:pt idx="940">
                  <c:v>6315.5133302590048</c:v>
                </c:pt>
                <c:pt idx="941">
                  <c:v>1026.2672235470397</c:v>
                </c:pt>
                <c:pt idx="942">
                  <c:v>-4322.3489978707175</c:v>
                </c:pt>
                <c:pt idx="943">
                  <c:v>-9472.4235955461972</c:v>
                </c:pt>
                <c:pt idx="944">
                  <c:v>-14212.202624290805</c:v>
                </c:pt>
                <c:pt idx="945">
                  <c:v>-18388.731222052866</c:v>
                </c:pt>
                <c:pt idx="946">
                  <c:v>-21904.511566072408</c:v>
                </c:pt>
                <c:pt idx="947">
                  <c:v>-24706.720261572224</c:v>
                </c:pt>
                <c:pt idx="948">
                  <c:v>-26775.301370588015</c:v>
                </c:pt>
                <c:pt idx="949">
                  <c:v>-28112.889857705755</c:v>
                </c:pt>
                <c:pt idx="950">
                  <c:v>-28737.284998878557</c:v>
                </c:pt>
                <c:pt idx="951">
                  <c:v>-28680.973310599024</c:v>
                </c:pt>
                <c:pt idx="952">
                  <c:v>-27984.214262244997</c:v>
                </c:pt>
                <c:pt idx="953">
                  <c:v>-26686.350287789373</c:v>
                </c:pt>
                <c:pt idx="954">
                  <c:v>-24825.326017500422</c:v>
                </c:pt>
                <c:pt idx="955">
                  <c:v>-22434.581636163301</c:v>
                </c:pt>
                <c:pt idx="956">
                  <c:v>-19540.15159924113</c:v>
                </c:pt>
                <c:pt idx="957">
                  <c:v>-16157.414588558073</c:v>
                </c:pt>
                <c:pt idx="958">
                  <c:v>-12286.867274196973</c:v>
                </c:pt>
                <c:pt idx="959">
                  <c:v>-7908.2744614825278</c:v>
                </c:pt>
                <c:pt idx="960">
                  <c:v>-2973.1742251515716</c:v>
                </c:pt>
                <c:pt idx="961">
                  <c:v>1458.8562083056177</c:v>
                </c:pt>
                <c:pt idx="962">
                  <c:v>4172.857120016336</c:v>
                </c:pt>
                <c:pt idx="963">
                  <c:v>5130.0760598352954</c:v>
                </c:pt>
                <c:pt idx="964">
                  <c:v>4560.156612118767</c:v>
                </c:pt>
                <c:pt idx="965">
                  <c:v>2811.981852003807</c:v>
                </c:pt>
                <c:pt idx="966">
                  <c:v>755.05642870400379</c:v>
                </c:pt>
                <c:pt idx="967">
                  <c:v>-961.27414798100267</c:v>
                </c:pt>
                <c:pt idx="968">
                  <c:v>-2416.0621041599838</c:v>
                </c:pt>
                <c:pt idx="969">
                  <c:v>-3657.8944770973703</c:v>
                </c:pt>
                <c:pt idx="970">
                  <c:v>-4707.5121325852606</c:v>
                </c:pt>
                <c:pt idx="971">
                  <c:v>-5573.3879952890111</c:v>
                </c:pt>
                <c:pt idx="972">
                  <c:v>-6266.4277988676713</c:v>
                </c:pt>
                <c:pt idx="973">
                  <c:v>-6792.1147921408883</c:v>
                </c:pt>
                <c:pt idx="974">
                  <c:v>-7151.5862212639258</c:v>
                </c:pt>
                <c:pt idx="975">
                  <c:v>-7341.9017535372077</c:v>
                </c:pt>
                <c:pt idx="976">
                  <c:v>-7355.6955332470552</c:v>
                </c:pt>
                <c:pt idx="977">
                  <c:v>-7180.1619189598478</c:v>
                </c:pt>
                <c:pt idx="978">
                  <c:v>-6795.0901449602952</c:v>
                </c:pt>
                <c:pt idx="979">
                  <c:v>-6196.3445877589138</c:v>
                </c:pt>
                <c:pt idx="980">
                  <c:v>-5367.2884936553073</c:v>
                </c:pt>
                <c:pt idx="981">
                  <c:v>-4246.0076032896022</c:v>
                </c:pt>
                <c:pt idx="982">
                  <c:v>-2741.6941988367362</c:v>
                </c:pt>
                <c:pt idx="983">
                  <c:v>-720.864835490014</c:v>
                </c:pt>
                <c:pt idx="984">
                  <c:v>749.54899689243257</c:v>
                </c:pt>
                <c:pt idx="985">
                  <c:v>394.16340025858563</c:v>
                </c:pt>
                <c:pt idx="986">
                  <c:v>-1717.519765825346</c:v>
                </c:pt>
                <c:pt idx="987">
                  <c:v>-4305.2119269865379</c:v>
                </c:pt>
                <c:pt idx="988">
                  <c:v>-6193.7721644524681</c:v>
                </c:pt>
                <c:pt idx="989">
                  <c:v>-6920.5881844797204</c:v>
                </c:pt>
                <c:pt idx="990">
                  <c:v>-5834.9228335211828</c:v>
                </c:pt>
                <c:pt idx="991">
                  <c:v>-3321.9130132165833</c:v>
                </c:pt>
                <c:pt idx="992">
                  <c:v>-322.91168527839619</c:v>
                </c:pt>
                <c:pt idx="993">
                  <c:v>2754.2707454691613</c:v>
                </c:pt>
                <c:pt idx="994">
                  <c:v>5775.9412080645634</c:v>
                </c:pt>
                <c:pt idx="995">
                  <c:v>8692.6960870195235</c:v>
                </c:pt>
                <c:pt idx="996">
                  <c:v>11484.495003323098</c:v>
                </c:pt>
                <c:pt idx="997">
                  <c:v>14143.086632176812</c:v>
                </c:pt>
                <c:pt idx="998">
                  <c:v>16665.440479191071</c:v>
                </c:pt>
                <c:pt idx="999">
                  <c:v>19050.965478450289</c:v>
                </c:pt>
                <c:pt idx="1000">
                  <c:v>21300.213729961972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B4-4045-B545-924857E0FA9A}"/>
            </c:ext>
          </c:extLst>
        </c:ser>
        <c:ser>
          <c:idx val="5"/>
          <c:order val="5"/>
          <c:tx>
            <c:strRef>
              <c:f>Calculs!$AK$2</c:f>
              <c:strCache>
                <c:ptCount val="1"/>
                <c:pt idx="0">
                  <c:v>Général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Calculs!$BA$6:$BA$30</c:f>
              <c:numCache>
                <c:formatCode>General</c:formatCode>
                <c:ptCount val="25"/>
                <c:pt idx="0">
                  <c:v>-67230.06926581556</c:v>
                </c:pt>
                <c:pt idx="1">
                  <c:v>-67230.06926581556</c:v>
                </c:pt>
                <c:pt idx="2">
                  <c:v>-67230.06926581556</c:v>
                </c:pt>
                <c:pt idx="3">
                  <c:v>-69279.727343068313</c:v>
                </c:pt>
                <c:pt idx="4">
                  <c:v>-67230.06926581556</c:v>
                </c:pt>
                <c:pt idx="5">
                  <c:v>-67230.06926581556</c:v>
                </c:pt>
                <c:pt idx="6">
                  <c:v>-68128.68697579742</c:v>
                </c:pt>
                <c:pt idx="7">
                  <c:v>-66977.646608526513</c:v>
                </c:pt>
                <c:pt idx="8">
                  <c:v>-66472.801293948403</c:v>
                </c:pt>
                <c:pt idx="9">
                  <c:v>-66350.87413577667</c:v>
                </c:pt>
                <c:pt idx="10">
                  <c:v>-64281.79347858097</c:v>
                </c:pt>
                <c:pt idx="11">
                  <c:v>-66402.252733196117</c:v>
                </c:pt>
                <c:pt idx="12">
                  <c:v>-65900.924753536572</c:v>
                </c:pt>
                <c:pt idx="13">
                  <c:v>-66765.495693049423</c:v>
                </c:pt>
                <c:pt idx="14">
                  <c:v>-67088.719527700887</c:v>
                </c:pt>
                <c:pt idx="15">
                  <c:v>-67343.272357587601</c:v>
                </c:pt>
                <c:pt idx="16">
                  <c:v>-72086.653392188222</c:v>
                </c:pt>
                <c:pt idx="17">
                  <c:v>-69784.572657646422</c:v>
                </c:pt>
                <c:pt idx="18">
                  <c:v>-69532.150000357375</c:v>
                </c:pt>
                <c:pt idx="19">
                  <c:v>-69082.841145366445</c:v>
                </c:pt>
                <c:pt idx="20">
                  <c:v>-69082.841145366445</c:v>
                </c:pt>
                <c:pt idx="21">
                  <c:v>-69082.841145366445</c:v>
                </c:pt>
                <c:pt idx="22">
                  <c:v>-68633.53229037553</c:v>
                </c:pt>
                <c:pt idx="23">
                  <c:v>-68633.53229037553</c:v>
                </c:pt>
                <c:pt idx="24">
                  <c:v>-69279.727343068313</c:v>
                </c:pt>
              </c:numCache>
            </c:numRef>
          </c:xVal>
          <c:yVal>
            <c:numRef>
              <c:f>Calculs!$BB$6:$BB$30</c:f>
              <c:numCache>
                <c:formatCode>General</c:formatCode>
                <c:ptCount val="25"/>
                <c:pt idx="0">
                  <c:v>20625.211755483397</c:v>
                </c:pt>
                <c:pt idx="1">
                  <c:v>20625.211755483397</c:v>
                </c:pt>
                <c:pt idx="2">
                  <c:v>20625.211755483397</c:v>
                </c:pt>
                <c:pt idx="3">
                  <c:v>18969.326073634384</c:v>
                </c:pt>
                <c:pt idx="4">
                  <c:v>20625.211755483397</c:v>
                </c:pt>
                <c:pt idx="5">
                  <c:v>20625.211755483397</c:v>
                </c:pt>
                <c:pt idx="6">
                  <c:v>19221.748730923438</c:v>
                </c:pt>
                <c:pt idx="7">
                  <c:v>19474.171388212493</c:v>
                </c:pt>
                <c:pt idx="8">
                  <c:v>17172.09065367069</c:v>
                </c:pt>
                <c:pt idx="9">
                  <c:v>22450.94100635398</c:v>
                </c:pt>
                <c:pt idx="10">
                  <c:v>23684.560461892361</c:v>
                </c:pt>
                <c:pt idx="11">
                  <c:v>23063.425458509395</c:v>
                </c:pt>
                <c:pt idx="12">
                  <c:v>24246.347045979819</c:v>
                </c:pt>
                <c:pt idx="13">
                  <c:v>23296.004836119111</c:v>
                </c:pt>
                <c:pt idx="14">
                  <c:v>25481.795881856058</c:v>
                </c:pt>
                <c:pt idx="15">
                  <c:v>23086.35968277647</c:v>
                </c:pt>
                <c:pt idx="16">
                  <c:v>20766.561493598078</c:v>
                </c:pt>
                <c:pt idx="17">
                  <c:v>21271.406808176187</c:v>
                </c:pt>
                <c:pt idx="18">
                  <c:v>20120.366440905284</c:v>
                </c:pt>
                <c:pt idx="19">
                  <c:v>20822.097953185264</c:v>
                </c:pt>
                <c:pt idx="20">
                  <c:v>20822.097953185264</c:v>
                </c:pt>
                <c:pt idx="21">
                  <c:v>20822.097953185264</c:v>
                </c:pt>
                <c:pt idx="22">
                  <c:v>21523.829465465242</c:v>
                </c:pt>
                <c:pt idx="23">
                  <c:v>21523.829465465242</c:v>
                </c:pt>
                <c:pt idx="24">
                  <c:v>18969.326073634384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B4-4045-B545-924857E0FA9A}"/>
            </c:ext>
          </c:extLst>
        </c:ser>
        <c:ser>
          <c:idx val="6"/>
          <c:order val="6"/>
          <c:tx>
            <c:strRef>
              <c:f>Calculs!$AK$3</c:f>
              <c:strCache>
                <c:ptCount val="1"/>
                <c:pt idx="0">
                  <c:v>Trajectoire (Chasseur)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lgDashDot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Calculs!$AK$6:$AK$1006</c:f>
              <c:numCache>
                <c:formatCode>#,##0.00</c:formatCode>
                <c:ptCount val="1001"/>
                <c:pt idx="0">
                  <c:v>25000</c:v>
                </c:pt>
                <c:pt idx="1">
                  <c:v>27500.25</c:v>
                </c:pt>
                <c:pt idx="2">
                  <c:v>29108.103181268409</c:v>
                </c:pt>
                <c:pt idx="3">
                  <c:v>29088.575646446156</c:v>
                </c:pt>
                <c:pt idx="4">
                  <c:v>27668.524639690364</c:v>
                </c:pt>
                <c:pt idx="5">
                  <c:v>25014.049661884295</c:v>
                </c:pt>
                <c:pt idx="6">
                  <c:v>21238.632308648623</c:v>
                </c:pt>
                <c:pt idx="7">
                  <c:v>16440.606395846436</c:v>
                </c:pt>
                <c:pt idx="8">
                  <c:v>10724.021768056075</c:v>
                </c:pt>
                <c:pt idx="9">
                  <c:v>4840.4491750172174</c:v>
                </c:pt>
                <c:pt idx="10">
                  <c:v>-401.24395805610084</c:v>
                </c:pt>
                <c:pt idx="11">
                  <c:v>-4932.6275920982089</c:v>
                </c:pt>
                <c:pt idx="12">
                  <c:v>-8955.1379244775726</c:v>
                </c:pt>
                <c:pt idx="13">
                  <c:v>-13318.910179448045</c:v>
                </c:pt>
                <c:pt idx="14">
                  <c:v>-18750.502257904714</c:v>
                </c:pt>
                <c:pt idx="15">
                  <c:v>-25316.356334809687</c:v>
                </c:pt>
                <c:pt idx="16">
                  <c:v>-32195.044655159589</c:v>
                </c:pt>
                <c:pt idx="17">
                  <c:v>-37247.319329766055</c:v>
                </c:pt>
                <c:pt idx="18">
                  <c:v>-39320.739049596203</c:v>
                </c:pt>
                <c:pt idx="19">
                  <c:v>-40867.35531316539</c:v>
                </c:pt>
                <c:pt idx="20">
                  <c:v>-43460.453831542945</c:v>
                </c:pt>
                <c:pt idx="21">
                  <c:v>-46065.883246273144</c:v>
                </c:pt>
                <c:pt idx="22">
                  <c:v>-48114.401739075409</c:v>
                </c:pt>
                <c:pt idx="23">
                  <c:v>-49390.798985445144</c:v>
                </c:pt>
                <c:pt idx="24">
                  <c:v>-50076.768793655392</c:v>
                </c:pt>
                <c:pt idx="25">
                  <c:v>-50273.068459909817</c:v>
                </c:pt>
                <c:pt idx="26">
                  <c:v>-50041.516253230191</c:v>
                </c:pt>
                <c:pt idx="27">
                  <c:v>-49423.540334201716</c:v>
                </c:pt>
                <c:pt idx="28">
                  <c:v>-48447.967124836294</c:v>
                </c:pt>
                <c:pt idx="29">
                  <c:v>-47134.932106928703</c:v>
                </c:pt>
                <c:pt idx="30">
                  <c:v>-45498.054411365309</c:v>
                </c:pt>
                <c:pt idx="31">
                  <c:v>-43545.687172692065</c:v>
                </c:pt>
                <c:pt idx="32">
                  <c:v>-41281.591014583282</c:v>
                </c:pt>
                <c:pt idx="33">
                  <c:v>-38705.203768425752</c:v>
                </c:pt>
                <c:pt idx="34">
                  <c:v>-35811.636183661249</c:v>
                </c:pt>
                <c:pt idx="35">
                  <c:v>-32591.539322772551</c:v>
                </c:pt>
                <c:pt idx="36">
                  <c:v>-29031.060912181514</c:v>
                </c:pt>
                <c:pt idx="37">
                  <c:v>-25112.345649266863</c:v>
                </c:pt>
                <c:pt idx="38">
                  <c:v>-20815.72474853582</c:v>
                </c:pt>
                <c:pt idx="39">
                  <c:v>-16126.525297048645</c:v>
                </c:pt>
                <c:pt idx="40">
                  <c:v>-11053.295591179387</c:v>
                </c:pt>
                <c:pt idx="41">
                  <c:v>-5667.3533717812115</c:v>
                </c:pt>
                <c:pt idx="42">
                  <c:v>-144.48234454453933</c:v>
                </c:pt>
                <c:pt idx="43">
                  <c:v>5319.0360387149394</c:v>
                </c:pt>
                <c:pt idx="44">
                  <c:v>10729.816368763179</c:v>
                </c:pt>
                <c:pt idx="45">
                  <c:v>15712.754854752809</c:v>
                </c:pt>
                <c:pt idx="46">
                  <c:v>19446.115585225405</c:v>
                </c:pt>
                <c:pt idx="47">
                  <c:v>22019.705024540042</c:v>
                </c:pt>
                <c:pt idx="48">
                  <c:v>26212.458090309494</c:v>
                </c:pt>
                <c:pt idx="49">
                  <c:v>33936.601273847999</c:v>
                </c:pt>
                <c:pt idx="50">
                  <c:v>44070.122326707373</c:v>
                </c:pt>
                <c:pt idx="51">
                  <c:v>54794.45209166628</c:v>
                </c:pt>
                <c:pt idx="52">
                  <c:v>64300.380422299859</c:v>
                </c:pt>
                <c:pt idx="53">
                  <c:v>72263.667438418823</c:v>
                </c:pt>
                <c:pt idx="54">
                  <c:v>79168.09346368417</c:v>
                </c:pt>
                <c:pt idx="55">
                  <c:v>85250.512503532591</c:v>
                </c:pt>
                <c:pt idx="56">
                  <c:v>90647.036858471954</c:v>
                </c:pt>
                <c:pt idx="57">
                  <c:v>95448.69412383718</c:v>
                </c:pt>
                <c:pt idx="58">
                  <c:v>99721.631092021227</c:v>
                </c:pt>
                <c:pt idx="59">
                  <c:v>103516.45609959651</c:v>
                </c:pt>
                <c:pt idx="60">
                  <c:v>106873.28611159121</c:v>
                </c:pt>
                <c:pt idx="61">
                  <c:v>109824.77724625537</c:v>
                </c:pt>
                <c:pt idx="62">
                  <c:v>112398.0972652037</c:v>
                </c:pt>
                <c:pt idx="63">
                  <c:v>114616.29636645901</c:v>
                </c:pt>
                <c:pt idx="64">
                  <c:v>116499.11439164127</c:v>
                </c:pt>
                <c:pt idx="65">
                  <c:v>118063.24817732217</c:v>
                </c:pt>
                <c:pt idx="66">
                  <c:v>119322.524067839</c:v>
                </c:pt>
                <c:pt idx="67">
                  <c:v>120288.2389867357</c:v>
                </c:pt>
                <c:pt idx="68">
                  <c:v>120969.92022110862</c:v>
                </c:pt>
                <c:pt idx="69">
                  <c:v>121376.30106599058</c:v>
                </c:pt>
                <c:pt idx="70">
                  <c:v>121515.77129722497</c:v>
                </c:pt>
                <c:pt idx="71">
                  <c:v>121396.48078654836</c:v>
                </c:pt>
                <c:pt idx="72">
                  <c:v>121026.50724041926</c:v>
                </c:pt>
                <c:pt idx="73">
                  <c:v>120413.99676614662</c:v>
                </c:pt>
                <c:pt idx="74">
                  <c:v>119566.98449014242</c:v>
                </c:pt>
                <c:pt idx="75">
                  <c:v>118492.74112807411</c:v>
                </c:pt>
                <c:pt idx="76">
                  <c:v>117197.10282355332</c:v>
                </c:pt>
                <c:pt idx="77">
                  <c:v>115684.23320775481</c:v>
                </c:pt>
                <c:pt idx="78">
                  <c:v>113956.67373970532</c:v>
                </c:pt>
                <c:pt idx="79">
                  <c:v>112015.41717963388</c:v>
                </c:pt>
                <c:pt idx="80">
                  <c:v>109859.91644701152</c:v>
                </c:pt>
                <c:pt idx="81">
                  <c:v>107488.00962204685</c:v>
                </c:pt>
                <c:pt idx="82">
                  <c:v>104895.74894003678</c:v>
                </c:pt>
                <c:pt idx="83">
                  <c:v>102077.12185712527</c:v>
                </c:pt>
                <c:pt idx="84">
                  <c:v>99023.670795830316</c:v>
                </c:pt>
                <c:pt idx="85">
                  <c:v>95724.053004379093</c:v>
                </c:pt>
                <c:pt idx="86">
                  <c:v>92163.567006932673</c:v>
                </c:pt>
                <c:pt idx="87">
                  <c:v>88323.570619813487</c:v>
                </c:pt>
                <c:pt idx="88">
                  <c:v>84180.642022898595</c:v>
                </c:pt>
                <c:pt idx="89">
                  <c:v>79705.390758868569</c:v>
                </c:pt>
                <c:pt idx="90">
                  <c:v>74860.260900492343</c:v>
                </c:pt>
                <c:pt idx="91">
                  <c:v>69594.32415082278</c:v>
                </c:pt>
                <c:pt idx="92">
                  <c:v>63832.452405071315</c:v>
                </c:pt>
                <c:pt idx="93">
                  <c:v>57459.090100549285</c:v>
                </c:pt>
                <c:pt idx="94">
                  <c:v>50297.20492451945</c:v>
                </c:pt>
                <c:pt idx="95">
                  <c:v>42731.703060005624</c:v>
                </c:pt>
                <c:pt idx="96">
                  <c:v>35255.099617578635</c:v>
                </c:pt>
                <c:pt idx="97">
                  <c:v>27562.76998277719</c:v>
                </c:pt>
                <c:pt idx="98">
                  <c:v>18831.684469788965</c:v>
                </c:pt>
                <c:pt idx="99">
                  <c:v>8535.7593091928102</c:v>
                </c:pt>
                <c:pt idx="100">
                  <c:v>-2475.2258399482553</c:v>
                </c:pt>
                <c:pt idx="101">
                  <c:v>-13000.194145966923</c:v>
                </c:pt>
                <c:pt idx="102">
                  <c:v>-22730.15165707792</c:v>
                </c:pt>
                <c:pt idx="103">
                  <c:v>-31766.026074137309</c:v>
                </c:pt>
                <c:pt idx="104">
                  <c:v>-40156.875669790199</c:v>
                </c:pt>
                <c:pt idx="105">
                  <c:v>-47862.182327492395</c:v>
                </c:pt>
                <c:pt idx="106">
                  <c:v>-54853.529399240128</c:v>
                </c:pt>
                <c:pt idx="107">
                  <c:v>-61158.043054307091</c:v>
                </c:pt>
                <c:pt idx="108">
                  <c:v>-66840.579164153329</c:v>
                </c:pt>
                <c:pt idx="109">
                  <c:v>-71975.639947778516</c:v>
                </c:pt>
                <c:pt idx="110">
                  <c:v>-76632.05061396971</c:v>
                </c:pt>
                <c:pt idx="111">
                  <c:v>-80868.565912478734</c:v>
                </c:pt>
                <c:pt idx="112">
                  <c:v>-84733.986778895589</c:v>
                </c:pt>
                <c:pt idx="113">
                  <c:v>-88268.413935744553</c:v>
                </c:pt>
                <c:pt idx="114">
                  <c:v>-91504.85994418597</c:v>
                </c:pt>
                <c:pt idx="115">
                  <c:v>-94259.196850143941</c:v>
                </c:pt>
                <c:pt idx="116">
                  <c:v>-96365.066140235765</c:v>
                </c:pt>
                <c:pt idx="117">
                  <c:v>-97889.770587613195</c:v>
                </c:pt>
                <c:pt idx="118">
                  <c:v>-98886.852385969847</c:v>
                </c:pt>
                <c:pt idx="119">
                  <c:v>-99398.379852037135</c:v>
                </c:pt>
                <c:pt idx="120">
                  <c:v>-99457.779193731389</c:v>
                </c:pt>
                <c:pt idx="121">
                  <c:v>-99091.752979129989</c:v>
                </c:pt>
                <c:pt idx="122">
                  <c:v>-98321.655860231767</c:v>
                </c:pt>
                <c:pt idx="123">
                  <c:v>-97164.447858988919</c:v>
                </c:pt>
                <c:pt idx="124">
                  <c:v>-95633.347983270622</c:v>
                </c:pt>
                <c:pt idx="125">
                  <c:v>-93738.321700266592</c:v>
                </c:pt>
                <c:pt idx="126">
                  <c:v>-91486.459701737083</c:v>
                </c:pt>
                <c:pt idx="127">
                  <c:v>-88882.287505288652</c:v>
                </c:pt>
                <c:pt idx="128">
                  <c:v>-85928.031063084782</c:v>
                </c:pt>
                <c:pt idx="129">
                  <c:v>-82623.850045283674</c:v>
                </c:pt>
                <c:pt idx="130">
                  <c:v>-78968.038616534657</c:v>
                </c:pt>
                <c:pt idx="131">
                  <c:v>-74957.185386923462</c:v>
                </c:pt>
                <c:pt idx="132">
                  <c:v>-70586.275512203618</c:v>
                </c:pt>
                <c:pt idx="133">
                  <c:v>-65848.682956439763</c:v>
                </c:pt>
                <c:pt idx="134">
                  <c:v>-60735.894749083505</c:v>
                </c:pt>
                <c:pt idx="135">
                  <c:v>-55236.767986980536</c:v>
                </c:pt>
                <c:pt idx="136">
                  <c:v>-49501.633357088773</c:v>
                </c:pt>
                <c:pt idx="137">
                  <c:v>-43688.013602761326</c:v>
                </c:pt>
                <c:pt idx="138">
                  <c:v>-37790.848080908407</c:v>
                </c:pt>
                <c:pt idx="139">
                  <c:v>-31805.533606013119</c:v>
                </c:pt>
                <c:pt idx="140">
                  <c:v>-25729.925217754571</c:v>
                </c:pt>
                <c:pt idx="141">
                  <c:v>-19567.204072665427</c:v>
                </c:pt>
                <c:pt idx="142">
                  <c:v>-13330.897093171994</c:v>
                </c:pt>
                <c:pt idx="143">
                  <c:v>-7052.064945058074</c:v>
                </c:pt>
                <c:pt idx="144">
                  <c:v>-785.51467428167985</c:v>
                </c:pt>
                <c:pt idx="145">
                  <c:v>5394.6532787219357</c:v>
                </c:pt>
                <c:pt idx="146">
                  <c:v>11421.339352287134</c:v>
                </c:pt>
                <c:pt idx="147">
                  <c:v>17266.978887574831</c:v>
                </c:pt>
                <c:pt idx="148">
                  <c:v>22917.465459172541</c:v>
                </c:pt>
                <c:pt idx="149">
                  <c:v>28257.017573328656</c:v>
                </c:pt>
                <c:pt idx="150">
                  <c:v>32967.756887192125</c:v>
                </c:pt>
                <c:pt idx="151">
                  <c:v>36644.840663687595</c:v>
                </c:pt>
                <c:pt idx="152">
                  <c:v>39143.53429462808</c:v>
                </c:pt>
                <c:pt idx="153">
                  <c:v>40655.656524874757</c:v>
                </c:pt>
                <c:pt idx="154">
                  <c:v>41244.292847464036</c:v>
                </c:pt>
                <c:pt idx="155">
                  <c:v>40937.5060153593</c:v>
                </c:pt>
                <c:pt idx="156">
                  <c:v>39931.711264314625</c:v>
                </c:pt>
                <c:pt idx="157">
                  <c:v>38365.554268179163</c:v>
                </c:pt>
                <c:pt idx="158">
                  <c:v>36342.679138800908</c:v>
                </c:pt>
                <c:pt idx="159">
                  <c:v>33943.337691779736</c:v>
                </c:pt>
                <c:pt idx="160">
                  <c:v>31229.557454765054</c:v>
                </c:pt>
                <c:pt idx="161">
                  <c:v>28249.906139354815</c:v>
                </c:pt>
                <c:pt idx="162">
                  <c:v>25043.61768678873</c:v>
                </c:pt>
                <c:pt idx="163">
                  <c:v>21643.371474228177</c:v>
                </c:pt>
                <c:pt idx="164">
                  <c:v>18077.195086821197</c:v>
                </c:pt>
                <c:pt idx="165">
                  <c:v>14369.845732026568</c:v>
                </c:pt>
                <c:pt idx="166">
                  <c:v>10543.888375559967</c:v>
                </c:pt>
                <c:pt idx="167">
                  <c:v>6620.6131342460321</c:v>
                </c:pt>
                <c:pt idx="168">
                  <c:v>2620.8980124521627</c:v>
                </c:pt>
                <c:pt idx="169">
                  <c:v>-1433.8880216461964</c:v>
                </c:pt>
                <c:pt idx="170">
                  <c:v>-5520.8367036310055</c:v>
                </c:pt>
                <c:pt idx="171">
                  <c:v>-9614.1684316400078</c:v>
                </c:pt>
                <c:pt idx="172">
                  <c:v>-13630.726898139326</c:v>
                </c:pt>
                <c:pt idx="173">
                  <c:v>-17486.465735522077</c:v>
                </c:pt>
                <c:pt idx="174">
                  <c:v>-21151.820342728595</c:v>
                </c:pt>
                <c:pt idx="175">
                  <c:v>-24592.807269658551</c:v>
                </c:pt>
                <c:pt idx="176">
                  <c:v>-27771.138196249733</c:v>
                </c:pt>
                <c:pt idx="177">
                  <c:v>-30642.830975089797</c:v>
                </c:pt>
                <c:pt idx="178">
                  <c:v>-33154.582472238064</c:v>
                </c:pt>
                <c:pt idx="179">
                  <c:v>-35236.034784096933</c:v>
                </c:pt>
                <c:pt idx="180">
                  <c:v>-36785.246572519893</c:v>
                </c:pt>
                <c:pt idx="181">
                  <c:v>-37645.689361858167</c:v>
                </c:pt>
                <c:pt idx="182">
                  <c:v>-37587.051193736937</c:v>
                </c:pt>
                <c:pt idx="183">
                  <c:v>-36341.016599463394</c:v>
                </c:pt>
                <c:pt idx="184">
                  <c:v>-33760.505947304526</c:v>
                </c:pt>
                <c:pt idx="185">
                  <c:v>-29990.333965855672</c:v>
                </c:pt>
                <c:pt idx="186">
                  <c:v>-25392.046905384566</c:v>
                </c:pt>
                <c:pt idx="187">
                  <c:v>-20312.557071658066</c:v>
                </c:pt>
                <c:pt idx="188">
                  <c:v>-14977.291468480817</c:v>
                </c:pt>
                <c:pt idx="189">
                  <c:v>-9510.5157528388208</c:v>
                </c:pt>
                <c:pt idx="190">
                  <c:v>-3977.7096678735306</c:v>
                </c:pt>
                <c:pt idx="191">
                  <c:v>1585.6061339817898</c:v>
                </c:pt>
                <c:pt idx="192">
                  <c:v>7157.5688531692058</c:v>
                </c:pt>
                <c:pt idx="193">
                  <c:v>12720.664512078567</c:v>
                </c:pt>
                <c:pt idx="194">
                  <c:v>18256.272487466707</c:v>
                </c:pt>
                <c:pt idx="195">
                  <c:v>23741.901697517736</c:v>
                </c:pt>
                <c:pt idx="196">
                  <c:v>29040.759649711541</c:v>
                </c:pt>
                <c:pt idx="197">
                  <c:v>34017.196864311169</c:v>
                </c:pt>
                <c:pt idx="198">
                  <c:v>38653.39497611449</c:v>
                </c:pt>
                <c:pt idx="199">
                  <c:v>42932.032470802827</c:v>
                </c:pt>
                <c:pt idx="200">
                  <c:v>46836.329544104854</c:v>
                </c:pt>
                <c:pt idx="201">
                  <c:v>50349.660276374751</c:v>
                </c:pt>
                <c:pt idx="202">
                  <c:v>53454.810161145979</c:v>
                </c:pt>
                <c:pt idx="203">
                  <c:v>56133.008810309155</c:v>
                </c:pt>
                <c:pt idx="204">
                  <c:v>58362.767276729268</c:v>
                </c:pt>
                <c:pt idx="205">
                  <c:v>60118.503710824632</c:v>
                </c:pt>
                <c:pt idx="206">
                  <c:v>61369.000930479422</c:v>
                </c:pt>
                <c:pt idx="207">
                  <c:v>62076.231155601628</c:v>
                </c:pt>
                <c:pt idx="208">
                  <c:v>62195.866979782288</c:v>
                </c:pt>
                <c:pt idx="209">
                  <c:v>61678.305958933241</c:v>
                </c:pt>
                <c:pt idx="210">
                  <c:v>60466.170209153519</c:v>
                </c:pt>
                <c:pt idx="211">
                  <c:v>58485.549225692899</c:v>
                </c:pt>
                <c:pt idx="212">
                  <c:v>55630.240431823106</c:v>
                </c:pt>
                <c:pt idx="213">
                  <c:v>51765.078625254973</c:v>
                </c:pt>
                <c:pt idx="214">
                  <c:v>46800.421225428217</c:v>
                </c:pt>
                <c:pt idx="215">
                  <c:v>40760.88673952598</c:v>
                </c:pt>
                <c:pt idx="216">
                  <c:v>33707.313533489723</c:v>
                </c:pt>
                <c:pt idx="217">
                  <c:v>25861.67133111279</c:v>
                </c:pt>
                <c:pt idx="218">
                  <c:v>17331.384107009406</c:v>
                </c:pt>
                <c:pt idx="219">
                  <c:v>7937.5030819810872</c:v>
                </c:pt>
                <c:pt idx="220">
                  <c:v>-2053.4625242290831</c:v>
                </c:pt>
                <c:pt idx="221">
                  <c:v>-11920.018200025668</c:v>
                </c:pt>
                <c:pt idx="222">
                  <c:v>-21276.02916971792</c:v>
                </c:pt>
                <c:pt idx="223">
                  <c:v>-30139.160013777302</c:v>
                </c:pt>
                <c:pt idx="224">
                  <c:v>-38521.904485035564</c:v>
                </c:pt>
                <c:pt idx="225">
                  <c:v>-46384.102333662515</c:v>
                </c:pt>
                <c:pt idx="226">
                  <c:v>-53690.108741524396</c:v>
                </c:pt>
                <c:pt idx="227">
                  <c:v>-60439.481886161011</c:v>
                </c:pt>
                <c:pt idx="228">
                  <c:v>-66661.29155775813</c:v>
                </c:pt>
                <c:pt idx="229">
                  <c:v>-72397.779710953298</c:v>
                </c:pt>
                <c:pt idx="230">
                  <c:v>-77692.80580550275</c:v>
                </c:pt>
                <c:pt idx="231">
                  <c:v>-82586.617622846068</c:v>
                </c:pt>
                <c:pt idx="232">
                  <c:v>-87114.375559872948</c:v>
                </c:pt>
                <c:pt idx="233">
                  <c:v>-91306.452139006302</c:v>
                </c:pt>
                <c:pt idx="234">
                  <c:v>-94967.164706929427</c:v>
                </c:pt>
                <c:pt idx="235">
                  <c:v>-97920.844154194347</c:v>
                </c:pt>
                <c:pt idx="236">
                  <c:v>-100238.47817239154</c:v>
                </c:pt>
                <c:pt idx="237">
                  <c:v>-101977.78854334036</c:v>
                </c:pt>
                <c:pt idx="238">
                  <c:v>-103184.96975398988</c:v>
                </c:pt>
                <c:pt idx="239">
                  <c:v>-103897.24301374501</c:v>
                </c:pt>
                <c:pt idx="240">
                  <c:v>-104144.54112929715</c:v>
                </c:pt>
                <c:pt idx="241">
                  <c:v>-103950.68761123779</c:v>
                </c:pt>
                <c:pt idx="242">
                  <c:v>-103334.22702967834</c:v>
                </c:pt>
                <c:pt idx="243">
                  <c:v>-102309.04717490643</c:v>
                </c:pt>
                <c:pt idx="244">
                  <c:v>-100885.00031676146</c:v>
                </c:pt>
                <c:pt idx="245">
                  <c:v>-99068.492722390743</c:v>
                </c:pt>
                <c:pt idx="246">
                  <c:v>-96862.770678070665</c:v>
                </c:pt>
                <c:pt idx="247">
                  <c:v>-94267.931165982882</c:v>
                </c:pt>
                <c:pt idx="248">
                  <c:v>-91280.79346525672</c:v>
                </c:pt>
                <c:pt idx="249">
                  <c:v>-87894.634369326785</c:v>
                </c:pt>
                <c:pt idx="250">
                  <c:v>-84098.785125016788</c:v>
                </c:pt>
                <c:pt idx="251">
                  <c:v>-79878.076071753458</c:v>
                </c:pt>
                <c:pt idx="252">
                  <c:v>-75212.112243764277</c:v>
                </c:pt>
                <c:pt idx="253">
                  <c:v>-70074.380534816402</c:v>
                </c:pt>
                <c:pt idx="254">
                  <c:v>-64431.253433535472</c:v>
                </c:pt>
                <c:pt idx="255">
                  <c:v>-58439.512874189495</c:v>
                </c:pt>
                <c:pt idx="256">
                  <c:v>-52264.927710392119</c:v>
                </c:pt>
                <c:pt idx="257">
                  <c:v>-45879.670228831332</c:v>
                </c:pt>
                <c:pt idx="258">
                  <c:v>-39257.456078166098</c:v>
                </c:pt>
                <c:pt idx="259">
                  <c:v>-32381.489562596176</c:v>
                </c:pt>
                <c:pt idx="260">
                  <c:v>-25259.164713713617</c:v>
                </c:pt>
                <c:pt idx="261">
                  <c:v>-17945.533686112623</c:v>
                </c:pt>
                <c:pt idx="262">
                  <c:v>-10564.488374656661</c:v>
                </c:pt>
                <c:pt idx="263">
                  <c:v>-3294.5842600265323</c:v>
                </c:pt>
                <c:pt idx="264">
                  <c:v>3702.3284071440644</c:v>
                </c:pt>
                <c:pt idx="265">
                  <c:v>10356.598952031765</c:v>
                </c:pt>
                <c:pt idx="266">
                  <c:v>16697.716105890457</c:v>
                </c:pt>
                <c:pt idx="267">
                  <c:v>22811.398554513704</c:v>
                </c:pt>
                <c:pt idx="268">
                  <c:v>28794.469450029144</c:v>
                </c:pt>
                <c:pt idx="269">
                  <c:v>34694.516394389408</c:v>
                </c:pt>
                <c:pt idx="270">
                  <c:v>40398.282767740304</c:v>
                </c:pt>
                <c:pt idx="271">
                  <c:v>45565.859780824765</c:v>
                </c:pt>
                <c:pt idx="272">
                  <c:v>49649.356211387225</c:v>
                </c:pt>
                <c:pt idx="273">
                  <c:v>52363.656521099736</c:v>
                </c:pt>
                <c:pt idx="274">
                  <c:v>53831.893328447753</c:v>
                </c:pt>
                <c:pt idx="275">
                  <c:v>54198.752732377427</c:v>
                </c:pt>
                <c:pt idx="276">
                  <c:v>53568.33800971874</c:v>
                </c:pt>
                <c:pt idx="277">
                  <c:v>52003.865165941788</c:v>
                </c:pt>
                <c:pt idx="278">
                  <c:v>49533.857291436179</c:v>
                </c:pt>
                <c:pt idx="279">
                  <c:v>46155.980107922762</c:v>
                </c:pt>
                <c:pt idx="280">
                  <c:v>41837.407983510951</c:v>
                </c:pt>
                <c:pt idx="281">
                  <c:v>36511.111263834689</c:v>
                </c:pt>
                <c:pt idx="282">
                  <c:v>30301.626193814427</c:v>
                </c:pt>
                <c:pt idx="283">
                  <c:v>23307.455166107073</c:v>
                </c:pt>
                <c:pt idx="284">
                  <c:v>15376.771728411524</c:v>
                </c:pt>
                <c:pt idx="285">
                  <c:v>7175.1202828912838</c:v>
                </c:pt>
                <c:pt idx="286">
                  <c:v>-428.41627694037544</c:v>
                </c:pt>
                <c:pt idx="287">
                  <c:v>-8270.8226691575965</c:v>
                </c:pt>
                <c:pt idx="288">
                  <c:v>-16878.831905450515</c:v>
                </c:pt>
                <c:pt idx="289">
                  <c:v>-25273.657639928526</c:v>
                </c:pt>
                <c:pt idx="290">
                  <c:v>-32980.59935199251</c:v>
                </c:pt>
                <c:pt idx="291">
                  <c:v>-40062.219594977243</c:v>
                </c:pt>
                <c:pt idx="292">
                  <c:v>-46469.855023624092</c:v>
                </c:pt>
                <c:pt idx="293">
                  <c:v>-52122.80125997604</c:v>
                </c:pt>
                <c:pt idx="294">
                  <c:v>-56994.152737471893</c:v>
                </c:pt>
                <c:pt idx="295">
                  <c:v>-61134.724988238617</c:v>
                </c:pt>
                <c:pt idx="296">
                  <c:v>-64638.062582182356</c:v>
                </c:pt>
                <c:pt idx="297">
                  <c:v>-67602.322098467965</c:v>
                </c:pt>
                <c:pt idx="298">
                  <c:v>-70112.665027571857</c:v>
                </c:pt>
                <c:pt idx="299">
                  <c:v>-72237.714684739476</c:v>
                </c:pt>
                <c:pt idx="300">
                  <c:v>-74031.684244640259</c:v>
                </c:pt>
                <c:pt idx="301">
                  <c:v>-75537.961542528181</c:v>
                </c:pt>
                <c:pt idx="302">
                  <c:v>-76791.907861488697</c:v>
                </c:pt>
                <c:pt idx="303">
                  <c:v>-77639.584874534732</c:v>
                </c:pt>
                <c:pt idx="304">
                  <c:v>-77946.097272829138</c:v>
                </c:pt>
                <c:pt idx="305">
                  <c:v>-77781.025212356893</c:v>
                </c:pt>
                <c:pt idx="306">
                  <c:v>-77198.48328080168</c:v>
                </c:pt>
                <c:pt idx="307">
                  <c:v>-76240.182721759076</c:v>
                </c:pt>
                <c:pt idx="308">
                  <c:v>-74938.686196446535</c:v>
                </c:pt>
                <c:pt idx="309">
                  <c:v>-73319.719676881024</c:v>
                </c:pt>
                <c:pt idx="310">
                  <c:v>-71403.758778262374</c:v>
                </c:pt>
                <c:pt idx="311">
                  <c:v>-69207.028286796296</c:v>
                </c:pt>
                <c:pt idx="312">
                  <c:v>-66742.141480177786</c:v>
                </c:pt>
                <c:pt idx="313">
                  <c:v>-64018.511072891197</c:v>
                </c:pt>
                <c:pt idx="314">
                  <c:v>-61042.588853439716</c:v>
                </c:pt>
                <c:pt idx="315">
                  <c:v>-57817.959461235405</c:v>
                </c:pt>
                <c:pt idx="316">
                  <c:v>-54345.294156182237</c:v>
                </c:pt>
                <c:pt idx="317">
                  <c:v>-50622.153247259208</c:v>
                </c:pt>
                <c:pt idx="318">
                  <c:v>-46642.606651169277</c:v>
                </c:pt>
                <c:pt idx="319">
                  <c:v>-42396.617315736723</c:v>
                </c:pt>
                <c:pt idx="320">
                  <c:v>-37869.099416097022</c:v>
                </c:pt>
                <c:pt idx="321">
                  <c:v>-33038.526838495505</c:v>
                </c:pt>
                <c:pt idx="322">
                  <c:v>-27874.969687769291</c:v>
                </c:pt>
                <c:pt idx="323">
                  <c:v>-22384.571548156877</c:v>
                </c:pt>
                <c:pt idx="324">
                  <c:v>-16548.835793238337</c:v>
                </c:pt>
                <c:pt idx="325">
                  <c:v>-10732.597110552455</c:v>
                </c:pt>
                <c:pt idx="326">
                  <c:v>-5329.3614053053852</c:v>
                </c:pt>
                <c:pt idx="327">
                  <c:v>-141.97887428067475</c:v>
                </c:pt>
                <c:pt idx="328">
                  <c:v>5185.1236417777263</c:v>
                </c:pt>
                <c:pt idx="329">
                  <c:v>10858.939443611833</c:v>
                </c:pt>
                <c:pt idx="330">
                  <c:v>16558.922995559176</c:v>
                </c:pt>
                <c:pt idx="331">
                  <c:v>22017.924985967653</c:v>
                </c:pt>
                <c:pt idx="332">
                  <c:v>27413.235841061785</c:v>
                </c:pt>
                <c:pt idx="333">
                  <c:v>32930.893122688576</c:v>
                </c:pt>
                <c:pt idx="334">
                  <c:v>38603.402123543136</c:v>
                </c:pt>
                <c:pt idx="335">
                  <c:v>43776.651907300162</c:v>
                </c:pt>
                <c:pt idx="336">
                  <c:v>47805.624789321118</c:v>
                </c:pt>
                <c:pt idx="337">
                  <c:v>50817.754791122621</c:v>
                </c:pt>
                <c:pt idx="338">
                  <c:v>52852.916956583533</c:v>
                </c:pt>
                <c:pt idx="339">
                  <c:v>53831.19342193495</c:v>
                </c:pt>
                <c:pt idx="340">
                  <c:v>53853.24460446267</c:v>
                </c:pt>
                <c:pt idx="341">
                  <c:v>52989.663823621064</c:v>
                </c:pt>
                <c:pt idx="342">
                  <c:v>51292.841104864143</c:v>
                </c:pt>
                <c:pt idx="343">
                  <c:v>48803.863142748822</c:v>
                </c:pt>
                <c:pt idx="344">
                  <c:v>45556.429901865609</c:v>
                </c:pt>
                <c:pt idx="345">
                  <c:v>41579.619616802673</c:v>
                </c:pt>
                <c:pt idx="346">
                  <c:v>36900.290238135764</c:v>
                </c:pt>
                <c:pt idx="347">
                  <c:v>31545.448297688574</c:v>
                </c:pt>
                <c:pt idx="348">
                  <c:v>25544.556906740741</c:v>
                </c:pt>
                <c:pt idx="349">
                  <c:v>18931.222965729907</c:v>
                </c:pt>
                <c:pt idx="350">
                  <c:v>11908.982796830809</c:v>
                </c:pt>
                <c:pt idx="351">
                  <c:v>4679.1377090588849</c:v>
                </c:pt>
                <c:pt idx="352">
                  <c:v>-2748.424309612964</c:v>
                </c:pt>
                <c:pt idx="353">
                  <c:v>-10406.696740717936</c:v>
                </c:pt>
                <c:pt idx="354">
                  <c:v>-17833.461647853153</c:v>
                </c:pt>
                <c:pt idx="355">
                  <c:v>-24573.41698880482</c:v>
                </c:pt>
                <c:pt idx="356">
                  <c:v>-30895.072580769349</c:v>
                </c:pt>
                <c:pt idx="357">
                  <c:v>-36822.236345536592</c:v>
                </c:pt>
                <c:pt idx="358">
                  <c:v>-42179.742334312716</c:v>
                </c:pt>
                <c:pt idx="359">
                  <c:v>-47030.645993320628</c:v>
                </c:pt>
                <c:pt idx="360">
                  <c:v>-51429.343823109652</c:v>
                </c:pt>
                <c:pt idx="361">
                  <c:v>-55409.432375415592</c:v>
                </c:pt>
                <c:pt idx="362">
                  <c:v>-58992.039808242211</c:v>
                </c:pt>
                <c:pt idx="363">
                  <c:v>-62191.411886199174</c:v>
                </c:pt>
                <c:pt idx="364">
                  <c:v>-65018.414338461793</c:v>
                </c:pt>
                <c:pt idx="365">
                  <c:v>-67482.491923104622</c:v>
                </c:pt>
                <c:pt idx="366">
                  <c:v>-69592.628053765002</c:v>
                </c:pt>
                <c:pt idx="367">
                  <c:v>-71357.760397738137</c:v>
                </c:pt>
                <c:pt idx="368">
                  <c:v>-72786.926117629933</c:v>
                </c:pt>
                <c:pt idx="369">
                  <c:v>-73889.2809772646</c:v>
                </c:pt>
                <c:pt idx="370">
                  <c:v>-74674.065915739935</c:v>
                </c:pt>
                <c:pt idx="371">
                  <c:v>-75150.558077293303</c:v>
                </c:pt>
                <c:pt idx="372">
                  <c:v>-75328.024521159779</c:v>
                </c:pt>
                <c:pt idx="373">
                  <c:v>-75215.687311538975</c:v>
                </c:pt>
                <c:pt idx="374">
                  <c:v>-74822.7036722872</c:v>
                </c:pt>
                <c:pt idx="375">
                  <c:v>-74158.16128467489</c:v>
                </c:pt>
                <c:pt idx="376">
                  <c:v>-73231.082868376281</c:v>
                </c:pt>
                <c:pt idx="377">
                  <c:v>-72050.418115514185</c:v>
                </c:pt>
                <c:pt idx="378">
                  <c:v>-70624.975000837832</c:v>
                </c:pt>
                <c:pt idx="379">
                  <c:v>-68963.28653728537</c:v>
                </c:pt>
                <c:pt idx="380">
                  <c:v>-67073.52179350915</c:v>
                </c:pt>
                <c:pt idx="381">
                  <c:v>-64963.522764669309</c:v>
                </c:pt>
                <c:pt idx="382">
                  <c:v>-62640.902447493929</c:v>
                </c:pt>
                <c:pt idx="383">
                  <c:v>-60113.135991826042</c:v>
                </c:pt>
                <c:pt idx="384">
                  <c:v>-57387.657387113002</c:v>
                </c:pt>
                <c:pt idx="385">
                  <c:v>-54472.099479529395</c:v>
                </c:pt>
                <c:pt idx="386">
                  <c:v>-51374.544978246231</c:v>
                </c:pt>
                <c:pt idx="387">
                  <c:v>-48103.505402945637</c:v>
                </c:pt>
                <c:pt idx="388">
                  <c:v>-44667.790364026274</c:v>
                </c:pt>
                <c:pt idx="389">
                  <c:v>-41076.459197586919</c:v>
                </c:pt>
                <c:pt idx="390">
                  <c:v>-37338.842046408892</c:v>
                </c:pt>
                <c:pt idx="391">
                  <c:v>-33464.459838481875</c:v>
                </c:pt>
                <c:pt idx="392">
                  <c:v>-29462.82000644421</c:v>
                </c:pt>
                <c:pt idx="393">
                  <c:v>-25343.292168795593</c:v>
                </c:pt>
                <c:pt idx="394">
                  <c:v>-21114.991705171953</c:v>
                </c:pt>
                <c:pt idx="395">
                  <c:v>-16786.562513540164</c:v>
                </c:pt>
                <c:pt idx="396">
                  <c:v>-12365.763209155242</c:v>
                </c:pt>
                <c:pt idx="397">
                  <c:v>-7858.623941847216</c:v>
                </c:pt>
                <c:pt idx="398">
                  <c:v>-3267.8967780035427</c:v>
                </c:pt>
                <c:pt idx="399">
                  <c:v>1409.7223464794015</c:v>
                </c:pt>
                <c:pt idx="400">
                  <c:v>6188.6625427799663</c:v>
                </c:pt>
                <c:pt idx="401">
                  <c:v>11104.27366840771</c:v>
                </c:pt>
                <c:pt idx="402">
                  <c:v>16233.919543233367</c:v>
                </c:pt>
                <c:pt idx="403">
                  <c:v>21750.391133143807</c:v>
                </c:pt>
                <c:pt idx="404">
                  <c:v>27330.860698342873</c:v>
                </c:pt>
                <c:pt idx="405">
                  <c:v>31815.220372882071</c:v>
                </c:pt>
                <c:pt idx="406">
                  <c:v>36803.754832106504</c:v>
                </c:pt>
                <c:pt idx="407">
                  <c:v>43264.63683751614</c:v>
                </c:pt>
                <c:pt idx="408">
                  <c:v>49091.238932202956</c:v>
                </c:pt>
                <c:pt idx="409">
                  <c:v>53750.976850906663</c:v>
                </c:pt>
                <c:pt idx="410">
                  <c:v>57306.852491343183</c:v>
                </c:pt>
                <c:pt idx="411">
                  <c:v>59749.122811001616</c:v>
                </c:pt>
                <c:pt idx="412">
                  <c:v>61234.348960003001</c:v>
                </c:pt>
                <c:pt idx="413">
                  <c:v>61867.304613884073</c:v>
                </c:pt>
                <c:pt idx="414">
                  <c:v>61718.23454321608</c:v>
                </c:pt>
                <c:pt idx="415">
                  <c:v>60833.62280325059</c:v>
                </c:pt>
                <c:pt idx="416">
                  <c:v>59241.835890259223</c:v>
                </c:pt>
                <c:pt idx="417">
                  <c:v>56955.861012071851</c:v>
                </c:pt>
                <c:pt idx="418">
                  <c:v>53974.067934362683</c:v>
                </c:pt>
                <c:pt idx="419">
                  <c:v>50279.211169570794</c:v>
                </c:pt>
                <c:pt idx="420">
                  <c:v>45835.318611169874</c:v>
                </c:pt>
                <c:pt idx="421">
                  <c:v>40581.367165038726</c:v>
                </c:pt>
                <c:pt idx="422">
                  <c:v>34419.341068697846</c:v>
                </c:pt>
                <c:pt idx="423">
                  <c:v>27439.40422750212</c:v>
                </c:pt>
                <c:pt idx="424">
                  <c:v>19676.796577122834</c:v>
                </c:pt>
                <c:pt idx="425">
                  <c:v>10837.894397808381</c:v>
                </c:pt>
                <c:pt idx="426">
                  <c:v>745.66431032993091</c:v>
                </c:pt>
                <c:pt idx="427">
                  <c:v>-9230.4381067685499</c:v>
                </c:pt>
                <c:pt idx="428">
                  <c:v>-18173.090294167556</c:v>
                </c:pt>
                <c:pt idx="429">
                  <c:v>-27041.854557015642</c:v>
                </c:pt>
                <c:pt idx="430">
                  <c:v>-35773.64505258952</c:v>
                </c:pt>
                <c:pt idx="431">
                  <c:v>-43188.804052397318</c:v>
                </c:pt>
                <c:pt idx="432">
                  <c:v>-48770.905470075792</c:v>
                </c:pt>
                <c:pt idx="433">
                  <c:v>-53005.487900078188</c:v>
                </c:pt>
                <c:pt idx="434">
                  <c:v>-56438.012482617167</c:v>
                </c:pt>
                <c:pt idx="435">
                  <c:v>-59340.392063922562</c:v>
                </c:pt>
                <c:pt idx="436">
                  <c:v>-61855.975126150603</c:v>
                </c:pt>
                <c:pt idx="437">
                  <c:v>-64070.525505967482</c:v>
                </c:pt>
                <c:pt idx="438">
                  <c:v>-66040.383021673784</c:v>
                </c:pt>
                <c:pt idx="439">
                  <c:v>-67659.889232130139</c:v>
                </c:pt>
                <c:pt idx="440">
                  <c:v>-68839.755300782504</c:v>
                </c:pt>
                <c:pt idx="441">
                  <c:v>-69653.774804415239</c:v>
                </c:pt>
                <c:pt idx="442">
                  <c:v>-70156.31633880084</c:v>
                </c:pt>
                <c:pt idx="443">
                  <c:v>-70388.277782640478</c:v>
                </c:pt>
                <c:pt idx="444">
                  <c:v>-70381.455004990436</c:v>
                </c:pt>
                <c:pt idx="445">
                  <c:v>-70161.182055286568</c:v>
                </c:pt>
                <c:pt idx="446">
                  <c:v>-69748.000484820921</c:v>
                </c:pt>
                <c:pt idx="447">
                  <c:v>-69158.759696434514</c:v>
                </c:pt>
                <c:pt idx="448">
                  <c:v>-68407.490030462257</c:v>
                </c:pt>
                <c:pt idx="449">
                  <c:v>-67506.229053623116</c:v>
                </c:pt>
                <c:pt idx="450">
                  <c:v>-66465.622696414212</c:v>
                </c:pt>
                <c:pt idx="451">
                  <c:v>-65295.261751323931</c:v>
                </c:pt>
                <c:pt idx="452">
                  <c:v>-64003.888635138101</c:v>
                </c:pt>
                <c:pt idx="453">
                  <c:v>-62599.513001721374</c:v>
                </c:pt>
                <c:pt idx="454">
                  <c:v>-61089.38117924206</c:v>
                </c:pt>
                <c:pt idx="455">
                  <c:v>-59479.863783069763</c:v>
                </c:pt>
                <c:pt idx="456">
                  <c:v>-57776.475784332011</c:v>
                </c:pt>
                <c:pt idx="457">
                  <c:v>-55983.98929200806</c:v>
                </c:pt>
                <c:pt idx="458">
                  <c:v>-54106.521235579261</c:v>
                </c:pt>
                <c:pt idx="459">
                  <c:v>-52147.602649402477</c:v>
                </c:pt>
                <c:pt idx="460">
                  <c:v>-50110.234018390358</c:v>
                </c:pt>
                <c:pt idx="461">
                  <c:v>-47996.929986939482</c:v>
                </c:pt>
                <c:pt idx="462">
                  <c:v>-45809.75616579831</c:v>
                </c:pt>
                <c:pt idx="463">
                  <c:v>-43550.36064562745</c:v>
                </c:pt>
                <c:pt idx="464">
                  <c:v>-41220.003169963726</c:v>
                </c:pt>
                <c:pt idx="465">
                  <c:v>-38819.585922311533</c:v>
                </c:pt>
                <c:pt idx="466">
                  <c:v>-36349.691969738764</c:v>
                </c:pt>
                <c:pt idx="467">
                  <c:v>-33810.641457240927</c:v>
                </c:pt>
                <c:pt idx="468">
                  <c:v>-31202.583472953203</c:v>
                </c:pt>
                <c:pt idx="469">
                  <c:v>-28525.656952116824</c:v>
                </c:pt>
                <c:pt idx="470">
                  <c:v>-25780.285620984036</c:v>
                </c:pt>
                <c:pt idx="471">
                  <c:v>-22967.739946438018</c:v>
                </c:pt>
                <c:pt idx="472">
                  <c:v>-20113.886227840652</c:v>
                </c:pt>
                <c:pt idx="473">
                  <c:v>-17241.370321519476</c:v>
                </c:pt>
                <c:pt idx="474">
                  <c:v>-14344.631167435853</c:v>
                </c:pt>
                <c:pt idx="475">
                  <c:v>-11419.261542174754</c:v>
                </c:pt>
                <c:pt idx="476">
                  <c:v>-8465.3163830344329</c:v>
                </c:pt>
                <c:pt idx="477">
                  <c:v>-5494.7504760448264</c:v>
                </c:pt>
                <c:pt idx="478">
                  <c:v>-2548.1760345104517</c:v>
                </c:pt>
                <c:pt idx="479">
                  <c:v>274.47628435202944</c:v>
                </c:pt>
                <c:pt idx="480">
                  <c:v>2792.4073149430405</c:v>
                </c:pt>
                <c:pt idx="481">
                  <c:v>4837.8421238038136</c:v>
                </c:pt>
                <c:pt idx="482">
                  <c:v>6516.854721396383</c:v>
                </c:pt>
                <c:pt idx="483">
                  <c:v>8313.0415077938251</c:v>
                </c:pt>
                <c:pt idx="484">
                  <c:v>10530.520535583082</c:v>
                </c:pt>
                <c:pt idx="485">
                  <c:v>12947.609591455846</c:v>
                </c:pt>
                <c:pt idx="486">
                  <c:v>15290.595070893929</c:v>
                </c:pt>
                <c:pt idx="487">
                  <c:v>17478.790116123808</c:v>
                </c:pt>
                <c:pt idx="488">
                  <c:v>19504.863735821582</c:v>
                </c:pt>
                <c:pt idx="489">
                  <c:v>21270.728437414695</c:v>
                </c:pt>
                <c:pt idx="490">
                  <c:v>22697.678851999928</c:v>
                </c:pt>
                <c:pt idx="491">
                  <c:v>23830.566284412584</c:v>
                </c:pt>
                <c:pt idx="492">
                  <c:v>24703.427784056585</c:v>
                </c:pt>
                <c:pt idx="493">
                  <c:v>25342.172887863329</c:v>
                </c:pt>
                <c:pt idx="494">
                  <c:v>25767.053290430133</c:v>
                </c:pt>
                <c:pt idx="495">
                  <c:v>25994.522462892892</c:v>
                </c:pt>
                <c:pt idx="496">
                  <c:v>26038.619649144177</c:v>
                </c:pt>
                <c:pt idx="497">
                  <c:v>25911.745203771894</c:v>
                </c:pt>
                <c:pt idx="498">
                  <c:v>25624.607264133305</c:v>
                </c:pt>
                <c:pt idx="499">
                  <c:v>25185.41369389934</c:v>
                </c:pt>
                <c:pt idx="500">
                  <c:v>24599.127875859511</c:v>
                </c:pt>
                <c:pt idx="501">
                  <c:v>23867.499355635038</c:v>
                </c:pt>
                <c:pt idx="502">
                  <c:v>22989.294112653581</c:v>
                </c:pt>
                <c:pt idx="503">
                  <c:v>21960.324111298407</c:v>
                </c:pt>
                <c:pt idx="504">
                  <c:v>20773.325408333538</c:v>
                </c:pt>
                <c:pt idx="505">
                  <c:v>19417.588298600302</c:v>
                </c:pt>
                <c:pt idx="506">
                  <c:v>17878.226530455391</c:v>
                </c:pt>
                <c:pt idx="507">
                  <c:v>16134.993173370036</c:v>
                </c:pt>
                <c:pt idx="508">
                  <c:v>14160.492510883993</c:v>
                </c:pt>
                <c:pt idx="509">
                  <c:v>12060.974867879251</c:v>
                </c:pt>
                <c:pt idx="510">
                  <c:v>9965.5853041022929</c:v>
                </c:pt>
                <c:pt idx="511">
                  <c:v>7895.9659739997242</c:v>
                </c:pt>
                <c:pt idx="512">
                  <c:v>5921.0361354703564</c:v>
                </c:pt>
                <c:pt idx="513">
                  <c:v>4229.532095386603</c:v>
                </c:pt>
                <c:pt idx="514">
                  <c:v>3149.7389052502817</c:v>
                </c:pt>
                <c:pt idx="515">
                  <c:v>2742.761224756005</c:v>
                </c:pt>
                <c:pt idx="516">
                  <c:v>2615.0860531954172</c:v>
                </c:pt>
                <c:pt idx="517">
                  <c:v>2580.6254756604922</c:v>
                </c:pt>
                <c:pt idx="518">
                  <c:v>2247.7911516063996</c:v>
                </c:pt>
                <c:pt idx="519">
                  <c:v>897.87229494960479</c:v>
                </c:pt>
                <c:pt idx="520">
                  <c:v>-1185.05900291681</c:v>
                </c:pt>
                <c:pt idx="521">
                  <c:v>-3285.7671160303989</c:v>
                </c:pt>
                <c:pt idx="522">
                  <c:v>-5261.1568024070602</c:v>
                </c:pt>
                <c:pt idx="523">
                  <c:v>-7159.5666068218852</c:v>
                </c:pt>
                <c:pt idx="524">
                  <c:v>-9040.0304492990945</c:v>
                </c:pt>
                <c:pt idx="525">
                  <c:v>-10939.452977521263</c:v>
                </c:pt>
                <c:pt idx="526">
                  <c:v>-12834.636958424329</c:v>
                </c:pt>
                <c:pt idx="527">
                  <c:v>-14708.953626794466</c:v>
                </c:pt>
                <c:pt idx="528">
                  <c:v>-16550.34682363637</c:v>
                </c:pt>
                <c:pt idx="529">
                  <c:v>-18349.899565235886</c:v>
                </c:pt>
                <c:pt idx="530">
                  <c:v>-20100.753902369892</c:v>
                </c:pt>
                <c:pt idx="531">
                  <c:v>-21797.409837154188</c:v>
                </c:pt>
                <c:pt idx="532">
                  <c:v>-23435.26746386155</c:v>
                </c:pt>
                <c:pt idx="533">
                  <c:v>-25010.313152410396</c:v>
                </c:pt>
                <c:pt idx="534">
                  <c:v>-26518.892346339333</c:v>
                </c:pt>
                <c:pt idx="535">
                  <c:v>-27957.535023385972</c:v>
                </c:pt>
                <c:pt idx="536">
                  <c:v>-29322.81257152581</c:v>
                </c:pt>
                <c:pt idx="537">
                  <c:v>-30611.211767429548</c:v>
                </c:pt>
                <c:pt idx="538">
                  <c:v>-31819.015255400805</c:v>
                </c:pt>
                <c:pt idx="539">
                  <c:v>-32942.179668849763</c:v>
                </c:pt>
                <c:pt idx="540">
                  <c:v>-33976.202896399947</c:v>
                </c:pt>
                <c:pt idx="541">
                  <c:v>-34915.97116022907</c:v>
                </c:pt>
                <c:pt idx="542">
                  <c:v>-35755.574440664212</c:v>
                </c:pt>
                <c:pt idx="543">
                  <c:v>-36488.074934555276</c:v>
                </c:pt>
                <c:pt idx="544">
                  <c:v>-37105.206822355234</c:v>
                </c:pt>
                <c:pt idx="545">
                  <c:v>-37596.975041463927</c:v>
                </c:pt>
                <c:pt idx="546">
                  <c:v>-37951.103030285827</c:v>
                </c:pt>
                <c:pt idx="547">
                  <c:v>-38152.248754079636</c:v>
                </c:pt>
                <c:pt idx="548">
                  <c:v>-38180.853129789779</c:v>
                </c:pt>
                <c:pt idx="549">
                  <c:v>-38011.380459528184</c:v>
                </c:pt>
                <c:pt idx="550">
                  <c:v>-37680.430095201329</c:v>
                </c:pt>
                <c:pt idx="551">
                  <c:v>-37230.696486912857</c:v>
                </c:pt>
                <c:pt idx="552">
                  <c:v>-36639.260574906271</c:v>
                </c:pt>
                <c:pt idx="553">
                  <c:v>-35874.820726767866</c:v>
                </c:pt>
                <c:pt idx="554">
                  <c:v>-34893.19240771186</c:v>
                </c:pt>
                <c:pt idx="555">
                  <c:v>-33627.957523918158</c:v>
                </c:pt>
                <c:pt idx="556">
                  <c:v>-31970.846735618557</c:v>
                </c:pt>
                <c:pt idx="557">
                  <c:v>-29728.162296293387</c:v>
                </c:pt>
                <c:pt idx="558">
                  <c:v>-26515.778087131443</c:v>
                </c:pt>
                <c:pt idx="559">
                  <c:v>-21597.581416636905</c:v>
                </c:pt>
                <c:pt idx="560">
                  <c:v>-14491.328380863726</c:v>
                </c:pt>
                <c:pt idx="561">
                  <c:v>-6602.8146195922109</c:v>
                </c:pt>
                <c:pt idx="562">
                  <c:v>959.52238718561273</c:v>
                </c:pt>
                <c:pt idx="563">
                  <c:v>8499.1586478722256</c:v>
                </c:pt>
                <c:pt idx="564">
                  <c:v>15965.215707613872</c:v>
                </c:pt>
                <c:pt idx="565">
                  <c:v>23281.867098101749</c:v>
                </c:pt>
                <c:pt idx="566">
                  <c:v>30364.046254518344</c:v>
                </c:pt>
                <c:pt idx="567">
                  <c:v>37037.419636309292</c:v>
                </c:pt>
                <c:pt idx="568">
                  <c:v>43178.243866063967</c:v>
                </c:pt>
                <c:pt idx="569">
                  <c:v>48827.736184689289</c:v>
                </c:pt>
                <c:pt idx="570">
                  <c:v>54023.745004356417</c:v>
                </c:pt>
                <c:pt idx="571">
                  <c:v>58798.737121467755</c:v>
                </c:pt>
                <c:pt idx="572">
                  <c:v>63180.354240923029</c:v>
                </c:pt>
                <c:pt idx="573">
                  <c:v>67192.177052348736</c:v>
                </c:pt>
                <c:pt idx="574">
                  <c:v>70854.41786893057</c:v>
                </c:pt>
                <c:pt idx="575">
                  <c:v>74184.488512481839</c:v>
                </c:pt>
                <c:pt idx="576">
                  <c:v>77197.449838629575</c:v>
                </c:pt>
                <c:pt idx="577">
                  <c:v>79906.363087152844</c:v>
                </c:pt>
                <c:pt idx="578">
                  <c:v>82322.563212936569</c:v>
                </c:pt>
                <c:pt idx="579">
                  <c:v>84455.870812193432</c:v>
                </c:pt>
                <c:pt idx="580">
                  <c:v>86314.755405060248</c:v>
                </c:pt>
                <c:pt idx="581">
                  <c:v>87906.45952523654</c:v>
                </c:pt>
                <c:pt idx="582">
                  <c:v>89237.090403295413</c:v>
                </c:pt>
                <c:pt idx="583">
                  <c:v>90311.683894532238</c:v>
                </c:pt>
                <c:pt idx="584">
                  <c:v>91134.243524377365</c:v>
                </c:pt>
                <c:pt idx="585">
                  <c:v>91707.755923128178</c:v>
                </c:pt>
                <c:pt idx="586">
                  <c:v>92034.18229430374</c:v>
                </c:pt>
                <c:pt idx="587">
                  <c:v>92114.423637685555</c:v>
                </c:pt>
                <c:pt idx="588">
                  <c:v>91948.254793627581</c:v>
                </c:pt>
                <c:pt idx="589">
                  <c:v>91534.218170564069</c:v>
                </c:pt>
                <c:pt idx="590">
                  <c:v>90869.460566341266</c:v>
                </c:pt>
                <c:pt idx="591">
                  <c:v>89949.482228605819</c:v>
                </c:pt>
                <c:pt idx="592">
                  <c:v>88767.741082475026</c:v>
                </c:pt>
                <c:pt idx="593">
                  <c:v>87315.045253414733</c:v>
                </c:pt>
                <c:pt idx="594">
                  <c:v>85578.986338693372</c:v>
                </c:pt>
                <c:pt idx="595">
                  <c:v>83544.064353444293</c:v>
                </c:pt>
                <c:pt idx="596">
                  <c:v>81192.187172257676</c:v>
                </c:pt>
                <c:pt idx="597">
                  <c:v>78503.153676741174</c:v>
                </c:pt>
                <c:pt idx="598">
                  <c:v>75454.906570594787</c:v>
                </c:pt>
                <c:pt idx="599">
                  <c:v>72022.293888272558</c:v>
                </c:pt>
                <c:pt idx="600">
                  <c:v>68175.198239057412</c:v>
                </c:pt>
                <c:pt idx="601">
                  <c:v>63876.928374018666</c:v>
                </c:pt>
                <c:pt idx="602">
                  <c:v>59082.00719876081</c:v>
                </c:pt>
                <c:pt idx="603">
                  <c:v>53733.073324107827</c:v>
                </c:pt>
                <c:pt idx="604">
                  <c:v>47756.555023949113</c:v>
                </c:pt>
                <c:pt idx="605">
                  <c:v>41056.944031096413</c:v>
                </c:pt>
                <c:pt idx="606">
                  <c:v>33510.83772616955</c:v>
                </c:pt>
                <c:pt idx="607">
                  <c:v>25237.713526247044</c:v>
                </c:pt>
                <c:pt idx="608">
                  <c:v>16439.373087145523</c:v>
                </c:pt>
                <c:pt idx="609">
                  <c:v>7245.3193297864582</c:v>
                </c:pt>
                <c:pt idx="610">
                  <c:v>-2056.4900368867025</c:v>
                </c:pt>
                <c:pt idx="611">
                  <c:v>-11274.288106774076</c:v>
                </c:pt>
                <c:pt idx="612">
                  <c:v>-20479.834089191423</c:v>
                </c:pt>
                <c:pt idx="613">
                  <c:v>-29781.045558977698</c:v>
                </c:pt>
                <c:pt idx="614">
                  <c:v>-38866.896175850881</c:v>
                </c:pt>
                <c:pt idx="615">
                  <c:v>-47136.166650194158</c:v>
                </c:pt>
                <c:pt idx="616">
                  <c:v>-54332.497074776977</c:v>
                </c:pt>
                <c:pt idx="617">
                  <c:v>-60576.938670563017</c:v>
                </c:pt>
                <c:pt idx="618">
                  <c:v>-66052.16208049441</c:v>
                </c:pt>
                <c:pt idx="619">
                  <c:v>-70903.97866233949</c:v>
                </c:pt>
                <c:pt idx="620">
                  <c:v>-75240.105066893215</c:v>
                </c:pt>
                <c:pt idx="621">
                  <c:v>-79140.948678221481</c:v>
                </c:pt>
                <c:pt idx="622">
                  <c:v>-82667.992632385445</c:v>
                </c:pt>
                <c:pt idx="623">
                  <c:v>-85869.11784859917</c:v>
                </c:pt>
                <c:pt idx="624">
                  <c:v>-88782.041043189558</c:v>
                </c:pt>
                <c:pt idx="625">
                  <c:v>-91241.243286621931</c:v>
                </c:pt>
                <c:pt idx="626">
                  <c:v>-93098.22990630308</c:v>
                </c:pt>
                <c:pt idx="627">
                  <c:v>-94421.05185285295</c:v>
                </c:pt>
                <c:pt idx="628">
                  <c:v>-95263.279335262574</c:v>
                </c:pt>
                <c:pt idx="629">
                  <c:v>-95666.940577883128</c:v>
                </c:pt>
                <c:pt idx="630">
                  <c:v>-95665.581971439053</c:v>
                </c:pt>
                <c:pt idx="631">
                  <c:v>-95286.268640471928</c:v>
                </c:pt>
                <c:pt idx="632">
                  <c:v>-94550.931387504665</c:v>
                </c:pt>
                <c:pt idx="633">
                  <c:v>-93477.292816033456</c:v>
                </c:pt>
                <c:pt idx="634">
                  <c:v>-92079.507981522518</c:v>
                </c:pt>
                <c:pt idx="635">
                  <c:v>-90368.600501078399</c:v>
                </c:pt>
                <c:pt idx="636">
                  <c:v>-88352.742639304401</c:v>
                </c:pt>
                <c:pt idx="637">
                  <c:v>-86037.443285242116</c:v>
                </c:pt>
                <c:pt idx="638">
                  <c:v>-83425.67265223022</c:v>
                </c:pt>
                <c:pt idx="639">
                  <c:v>-80518.057973830044</c:v>
                </c:pt>
                <c:pt idx="640">
                  <c:v>-77313.21979280276</c:v>
                </c:pt>
                <c:pt idx="641">
                  <c:v>-73807.95050948477</c:v>
                </c:pt>
                <c:pt idx="642">
                  <c:v>-69997.154563864693</c:v>
                </c:pt>
                <c:pt idx="643">
                  <c:v>-65873.695157804555</c:v>
                </c:pt>
                <c:pt idx="644">
                  <c:v>-61428.087607045425</c:v>
                </c:pt>
                <c:pt idx="645">
                  <c:v>-56647.877303681416</c:v>
                </c:pt>
                <c:pt idx="646">
                  <c:v>-51516.417034264654</c:v>
                </c:pt>
                <c:pt idx="647">
                  <c:v>-46161.665075407334</c:v>
                </c:pt>
                <c:pt idx="648">
                  <c:v>-40716.573192097472</c:v>
                </c:pt>
                <c:pt idx="649">
                  <c:v>-35164.351760702346</c:v>
                </c:pt>
                <c:pt idx="650">
                  <c:v>-29485.420064901777</c:v>
                </c:pt>
                <c:pt idx="651">
                  <c:v>-23658.759873925839</c:v>
                </c:pt>
                <c:pt idx="652">
                  <c:v>-17663.856874634959</c:v>
                </c:pt>
                <c:pt idx="653">
                  <c:v>-11484.449219295273</c:v>
                </c:pt>
                <c:pt idx="654">
                  <c:v>-5113.1470417320115</c:v>
                </c:pt>
                <c:pt idx="655">
                  <c:v>1451.850696082495</c:v>
                </c:pt>
                <c:pt idx="656">
                  <c:v>8245.0720296253312</c:v>
                </c:pt>
                <c:pt idx="657">
                  <c:v>15420.567777351982</c:v>
                </c:pt>
                <c:pt idx="658">
                  <c:v>23109.893486879118</c:v>
                </c:pt>
                <c:pt idx="659">
                  <c:v>30885.806495765155</c:v>
                </c:pt>
                <c:pt idx="660">
                  <c:v>38235.509721054346</c:v>
                </c:pt>
                <c:pt idx="661">
                  <c:v>45180.017302378648</c:v>
                </c:pt>
                <c:pt idx="662">
                  <c:v>51305.858898280349</c:v>
                </c:pt>
                <c:pt idx="663">
                  <c:v>56099.236113852086</c:v>
                </c:pt>
                <c:pt idx="664">
                  <c:v>60345.622832451292</c:v>
                </c:pt>
                <c:pt idx="665">
                  <c:v>64585.134427341458</c:v>
                </c:pt>
                <c:pt idx="666">
                  <c:v>68155.672835015168</c:v>
                </c:pt>
                <c:pt idx="667">
                  <c:v>70780.960083020691</c:v>
                </c:pt>
                <c:pt idx="668">
                  <c:v>72662.984524368061</c:v>
                </c:pt>
                <c:pt idx="669">
                  <c:v>73916.840854263442</c:v>
                </c:pt>
                <c:pt idx="670">
                  <c:v>74615.254820837799</c:v>
                </c:pt>
                <c:pt idx="671">
                  <c:v>74808.150393492586</c:v>
                </c:pt>
                <c:pt idx="672">
                  <c:v>74531.16943268622</c:v>
                </c:pt>
                <c:pt idx="673">
                  <c:v>73810.040452965812</c:v>
                </c:pt>
                <c:pt idx="674">
                  <c:v>72662.545128393162</c:v>
                </c:pt>
                <c:pt idx="675">
                  <c:v>71098.884437605317</c:v>
                </c:pt>
                <c:pt idx="676">
                  <c:v>69121.881939079132</c:v>
                </c:pt>
                <c:pt idx="677">
                  <c:v>66727.365950444</c:v>
                </c:pt>
                <c:pt idx="678">
                  <c:v>63903.931495662764</c:v>
                </c:pt>
                <c:pt idx="679">
                  <c:v>60631.719747911186</c:v>
                </c:pt>
                <c:pt idx="680">
                  <c:v>56880.036646211149</c:v>
                </c:pt>
                <c:pt idx="681">
                  <c:v>52603.138138973132</c:v>
                </c:pt>
                <c:pt idx="682">
                  <c:v>47732.659694282913</c:v>
                </c:pt>
                <c:pt idx="683">
                  <c:v>42163.316349975212</c:v>
                </c:pt>
                <c:pt idx="684">
                  <c:v>35724.739856300293</c:v>
                </c:pt>
                <c:pt idx="685">
                  <c:v>28134.757055011916</c:v>
                </c:pt>
                <c:pt idx="686">
                  <c:v>19346.329613282232</c:v>
                </c:pt>
                <c:pt idx="687">
                  <c:v>10140.024953631793</c:v>
                </c:pt>
                <c:pt idx="688">
                  <c:v>1294.0579500075107</c:v>
                </c:pt>
                <c:pt idx="689">
                  <c:v>-7219.8812692006513</c:v>
                </c:pt>
                <c:pt idx="690">
                  <c:v>-15686.660946696162</c:v>
                </c:pt>
                <c:pt idx="691">
                  <c:v>-24463.872245200935</c:v>
                </c:pt>
                <c:pt idx="692">
                  <c:v>-33876.725417627684</c:v>
                </c:pt>
                <c:pt idx="693">
                  <c:v>-42579.51677150758</c:v>
                </c:pt>
                <c:pt idx="694">
                  <c:v>-49325.177319165188</c:v>
                </c:pt>
                <c:pt idx="695">
                  <c:v>-54731.984722203706</c:v>
                </c:pt>
                <c:pt idx="696">
                  <c:v>-59312.240923051591</c:v>
                </c:pt>
                <c:pt idx="697">
                  <c:v>-63215.988245445107</c:v>
                </c:pt>
                <c:pt idx="698">
                  <c:v>-66483.482699083528</c:v>
                </c:pt>
                <c:pt idx="699">
                  <c:v>-69152.193145385521</c:v>
                </c:pt>
                <c:pt idx="700">
                  <c:v>-71291.130462779794</c:v>
                </c:pt>
                <c:pt idx="701">
                  <c:v>-72842.908953390943</c:v>
                </c:pt>
                <c:pt idx="702">
                  <c:v>-73772.86005110183</c:v>
                </c:pt>
                <c:pt idx="703">
                  <c:v>-74201.384472950202</c:v>
                </c:pt>
                <c:pt idx="704">
                  <c:v>-74218.83593163664</c:v>
                </c:pt>
                <c:pt idx="705">
                  <c:v>-73892.916738064145</c:v>
                </c:pt>
                <c:pt idx="706">
                  <c:v>-73275.597137945806</c:v>
                </c:pt>
                <c:pt idx="707">
                  <c:v>-72407.715991721634</c:v>
                </c:pt>
                <c:pt idx="708">
                  <c:v>-71322.032370099187</c:v>
                </c:pt>
                <c:pt idx="709">
                  <c:v>-70045.030704016506</c:v>
                </c:pt>
                <c:pt idx="710">
                  <c:v>-68598.165159427677</c:v>
                </c:pt>
                <c:pt idx="711">
                  <c:v>-66999.323067076446</c:v>
                </c:pt>
                <c:pt idx="712">
                  <c:v>-65263.966570348246</c:v>
                </c:pt>
                <c:pt idx="713">
                  <c:v>-63405.522557931348</c:v>
                </c:pt>
                <c:pt idx="714">
                  <c:v>-61435.562818063176</c:v>
                </c:pt>
                <c:pt idx="715">
                  <c:v>-59364.066396332411</c:v>
                </c:pt>
                <c:pt idx="716">
                  <c:v>-57199.678285651338</c:v>
                </c:pt>
                <c:pt idx="717">
                  <c:v>-54949.948343512733</c:v>
                </c:pt>
                <c:pt idx="718">
                  <c:v>-52621.531832754568</c:v>
                </c:pt>
                <c:pt idx="719">
                  <c:v>-50220.350134348548</c:v>
                </c:pt>
                <c:pt idx="720">
                  <c:v>-47751.720862584887</c:v>
                </c:pt>
                <c:pt idx="721">
                  <c:v>-45220.467460412394</c:v>
                </c:pt>
                <c:pt idx="722">
                  <c:v>-42631.016604863311</c:v>
                </c:pt>
                <c:pt idx="723">
                  <c:v>-39987.490387272235</c:v>
                </c:pt>
                <c:pt idx="724">
                  <c:v>-37293.799728338468</c:v>
                </c:pt>
                <c:pt idx="725">
                  <c:v>-34553.745740035396</c:v>
                </c:pt>
                <c:pt idx="726">
                  <c:v>-31771.136463993156</c:v>
                </c:pt>
                <c:pt idx="727">
                  <c:v>-28949.926752610361</c:v>
                </c:pt>
                <c:pt idx="728">
                  <c:v>-26094.386097422623</c:v>
                </c:pt>
                <c:pt idx="729">
                  <c:v>-23209.282883495183</c:v>
                </c:pt>
                <c:pt idx="730">
                  <c:v>-20300.010628608739</c:v>
                </c:pt>
                <c:pt idx="731">
                  <c:v>-17372.38409531433</c:v>
                </c:pt>
                <c:pt idx="732">
                  <c:v>-14431.513770158028</c:v>
                </c:pt>
                <c:pt idx="733">
                  <c:v>-11470.391217368915</c:v>
                </c:pt>
                <c:pt idx="734">
                  <c:v>-8463.7179863545025</c:v>
                </c:pt>
                <c:pt idx="735">
                  <c:v>-5373.2584253852056</c:v>
                </c:pt>
                <c:pt idx="736">
                  <c:v>-2149.9568284142742</c:v>
                </c:pt>
                <c:pt idx="737">
                  <c:v>1264.7063521337918</c:v>
                </c:pt>
                <c:pt idx="738">
                  <c:v>4948.4544804859643</c:v>
                </c:pt>
                <c:pt idx="739">
                  <c:v>9039.0984817569333</c:v>
                </c:pt>
                <c:pt idx="740">
                  <c:v>13747.480496647728</c:v>
                </c:pt>
                <c:pt idx="741">
                  <c:v>18944.951419076253</c:v>
                </c:pt>
                <c:pt idx="742">
                  <c:v>24186.981358605113</c:v>
                </c:pt>
                <c:pt idx="743">
                  <c:v>29336.491324021637</c:v>
                </c:pt>
                <c:pt idx="744">
                  <c:v>34770.382599589422</c:v>
                </c:pt>
                <c:pt idx="745">
                  <c:v>40475.18213660027</c:v>
                </c:pt>
                <c:pt idx="746">
                  <c:v>46250.554781811203</c:v>
                </c:pt>
                <c:pt idx="747">
                  <c:v>52771.318807764248</c:v>
                </c:pt>
                <c:pt idx="748">
                  <c:v>60440.332892343533</c:v>
                </c:pt>
                <c:pt idx="749">
                  <c:v>68821.330778842632</c:v>
                </c:pt>
                <c:pt idx="750">
                  <c:v>77412.301068200628</c:v>
                </c:pt>
                <c:pt idx="751">
                  <c:v>85552.064614591989</c:v>
                </c:pt>
                <c:pt idx="752">
                  <c:v>92867.247973570062</c:v>
                </c:pt>
                <c:pt idx="753">
                  <c:v>99515.310149498066</c:v>
                </c:pt>
                <c:pt idx="754">
                  <c:v>105597.55601949859</c:v>
                </c:pt>
                <c:pt idx="755">
                  <c:v>111184.28889785138</c:v>
                </c:pt>
                <c:pt idx="756">
                  <c:v>116328.2482015225</c:v>
                </c:pt>
                <c:pt idx="757">
                  <c:v>121071.06053560923</c:v>
                </c:pt>
                <c:pt idx="758">
                  <c:v>125446.77874665939</c:v>
                </c:pt>
                <c:pt idx="759">
                  <c:v>129484.01492706798</c:v>
                </c:pt>
                <c:pt idx="760">
                  <c:v>133207.23371778775</c:v>
                </c:pt>
                <c:pt idx="761">
                  <c:v>136637.53214228977</c:v>
                </c:pt>
                <c:pt idx="762">
                  <c:v>139793.19655013221</c:v>
                </c:pt>
                <c:pt idx="763">
                  <c:v>142690.12925046548</c:v>
                </c:pt>
                <c:pt idx="764">
                  <c:v>145342.27395657607</c:v>
                </c:pt>
                <c:pt idx="765">
                  <c:v>147762.10825597061</c:v>
                </c:pt>
                <c:pt idx="766">
                  <c:v>149960.92886681607</c:v>
                </c:pt>
                <c:pt idx="767">
                  <c:v>151948.82534660841</c:v>
                </c:pt>
                <c:pt idx="768">
                  <c:v>153734.64965916812</c:v>
                </c:pt>
                <c:pt idx="769">
                  <c:v>155326.10417805411</c:v>
                </c:pt>
                <c:pt idx="770">
                  <c:v>156729.83829041451</c:v>
                </c:pt>
                <c:pt idx="771">
                  <c:v>157951.51637572344</c:v>
                </c:pt>
                <c:pt idx="772">
                  <c:v>158995.91672359139</c:v>
                </c:pt>
                <c:pt idx="773">
                  <c:v>159867.29174924718</c:v>
                </c:pt>
                <c:pt idx="774">
                  <c:v>160569.90610802275</c:v>
                </c:pt>
                <c:pt idx="775">
                  <c:v>161108.3469146376</c:v>
                </c:pt>
                <c:pt idx="776">
                  <c:v>161487.64449699089</c:v>
                </c:pt>
                <c:pt idx="777">
                  <c:v>161713.30032292852</c:v>
                </c:pt>
                <c:pt idx="778">
                  <c:v>161791.07729288584</c:v>
                </c:pt>
                <c:pt idx="779">
                  <c:v>161726.63686014822</c:v>
                </c:pt>
                <c:pt idx="780">
                  <c:v>161525.2672428248</c:v>
                </c:pt>
                <c:pt idx="781">
                  <c:v>161191.77363268007</c:v>
                </c:pt>
                <c:pt idx="782">
                  <c:v>160730.46075026511</c:v>
                </c:pt>
                <c:pt idx="783">
                  <c:v>160145.15565461179</c:v>
                </c:pt>
                <c:pt idx="784">
                  <c:v>159439.24401552472</c:v>
                </c:pt>
                <c:pt idx="785">
                  <c:v>158615.70781369865</c:v>
                </c:pt>
                <c:pt idx="786">
                  <c:v>157677.16166426602</c:v>
                </c:pt>
                <c:pt idx="787">
                  <c:v>156625.88567128539</c:v>
                </c:pt>
                <c:pt idx="788">
                  <c:v>155463.85072908684</c:v>
                </c:pt>
                <c:pt idx="789">
                  <c:v>154192.73711266796</c:v>
                </c:pt>
                <c:pt idx="790">
                  <c:v>152813.94860033153</c:v>
                </c:pt>
                <c:pt idx="791">
                  <c:v>151328.62245254614</c:v>
                </c:pt>
                <c:pt idx="792">
                  <c:v>149737.6354763789</c:v>
                </c:pt>
                <c:pt idx="793">
                  <c:v>148041.6062673392</c:v>
                </c:pt>
                <c:pt idx="794">
                  <c:v>146240.89350039378</c:v>
                </c:pt>
                <c:pt idx="795">
                  <c:v>144335.58972624587</c:v>
                </c:pt>
                <c:pt idx="796">
                  <c:v>142325.50915453385</c:v>
                </c:pt>
                <c:pt idx="797">
                  <c:v>140210.16502848122</c:v>
                </c:pt>
                <c:pt idx="798">
                  <c:v>137988.72235284993</c:v>
                </c:pt>
                <c:pt idx="799">
                  <c:v>135659.90260873316</c:v>
                </c:pt>
                <c:pt idx="800">
                  <c:v>133221.91006061027</c:v>
                </c:pt>
                <c:pt idx="801">
                  <c:v>130672.46066227219</c:v>
                </c:pt>
                <c:pt idx="802">
                  <c:v>128008.82166116372</c:v>
                </c:pt>
                <c:pt idx="803">
                  <c:v>125227.78187850025</c:v>
                </c:pt>
                <c:pt idx="804">
                  <c:v>122325.58330235239</c:v>
                </c:pt>
                <c:pt idx="805">
                  <c:v>119297.83501335523</c:v>
                </c:pt>
                <c:pt idx="806">
                  <c:v>116139.4082627614</c:v>
                </c:pt>
                <c:pt idx="807">
                  <c:v>112844.30672712646</c:v>
                </c:pt>
                <c:pt idx="808">
                  <c:v>109405.50310214015</c:v>
                </c:pt>
                <c:pt idx="809">
                  <c:v>105814.72954756435</c:v>
                </c:pt>
                <c:pt idx="810">
                  <c:v>102062.20394902767</c:v>
                </c:pt>
                <c:pt idx="811">
                  <c:v>98136.265168035388</c:v>
                </c:pt>
                <c:pt idx="812">
                  <c:v>94022.876101546106</c:v>
                </c:pt>
                <c:pt idx="813">
                  <c:v>89704.929206899877</c:v>
                </c:pt>
                <c:pt idx="814">
                  <c:v>85161.246942566242</c:v>
                </c:pt>
                <c:pt idx="815">
                  <c:v>80365.092752926634</c:v>
                </c:pt>
                <c:pt idx="816">
                  <c:v>75281.861842099664</c:v>
                </c:pt>
                <c:pt idx="817">
                  <c:v>69865.32812649569</c:v>
                </c:pt>
                <c:pt idx="818">
                  <c:v>64051.209986712507</c:v>
                </c:pt>
                <c:pt idx="819">
                  <c:v>57745.496516602936</c:v>
                </c:pt>
                <c:pt idx="820">
                  <c:v>50802.317648103948</c:v>
                </c:pt>
                <c:pt idx="821">
                  <c:v>43617.39246549899</c:v>
                </c:pt>
                <c:pt idx="822">
                  <c:v>36798.885685791392</c:v>
                </c:pt>
                <c:pt idx="823">
                  <c:v>30377.486826163979</c:v>
                </c:pt>
                <c:pt idx="824">
                  <c:v>23854.977662770762</c:v>
                </c:pt>
                <c:pt idx="825">
                  <c:v>16835.438165356762</c:v>
                </c:pt>
                <c:pt idx="826">
                  <c:v>9587.3635028326225</c:v>
                </c:pt>
                <c:pt idx="827">
                  <c:v>2423.8592410731494</c:v>
                </c:pt>
                <c:pt idx="828">
                  <c:v>-4500.6270652290514</c:v>
                </c:pt>
                <c:pt idx="829">
                  <c:v>-11032.911654028314</c:v>
                </c:pt>
                <c:pt idx="830">
                  <c:v>-17089.00937259314</c:v>
                </c:pt>
                <c:pt idx="831">
                  <c:v>-22659.353317162437</c:v>
                </c:pt>
                <c:pt idx="832">
                  <c:v>-27750.537720612414</c:v>
                </c:pt>
                <c:pt idx="833">
                  <c:v>-32270.006430309466</c:v>
                </c:pt>
                <c:pt idx="834">
                  <c:v>-35856.356191930892</c:v>
                </c:pt>
                <c:pt idx="835">
                  <c:v>-37950.606778342379</c:v>
                </c:pt>
                <c:pt idx="836">
                  <c:v>-38387.496196314707</c:v>
                </c:pt>
                <c:pt idx="837">
                  <c:v>-37568.428250566038</c:v>
                </c:pt>
                <c:pt idx="838">
                  <c:v>-35948.519862932881</c:v>
                </c:pt>
                <c:pt idx="839">
                  <c:v>-33790.967413515871</c:v>
                </c:pt>
                <c:pt idx="840">
                  <c:v>-31219.972357422721</c:v>
                </c:pt>
                <c:pt idx="841">
                  <c:v>-28283.767510235895</c:v>
                </c:pt>
                <c:pt idx="842">
                  <c:v>-24990.225472981227</c:v>
                </c:pt>
                <c:pt idx="843">
                  <c:v>-21333.75443872697</c:v>
                </c:pt>
                <c:pt idx="844">
                  <c:v>-17325.598271438677</c:v>
                </c:pt>
                <c:pt idx="845">
                  <c:v>-13015.213010987598</c:v>
                </c:pt>
                <c:pt idx="846">
                  <c:v>-8503.8028019881167</c:v>
                </c:pt>
                <c:pt idx="847">
                  <c:v>-3913.8625738479845</c:v>
                </c:pt>
                <c:pt idx="848">
                  <c:v>658.09646310739799</c:v>
                </c:pt>
                <c:pt idx="849">
                  <c:v>5145.6514737290845</c:v>
                </c:pt>
                <c:pt idx="850">
                  <c:v>9505.0040266103497</c:v>
                </c:pt>
                <c:pt idx="851">
                  <c:v>13706.964447470746</c:v>
                </c:pt>
                <c:pt idx="852">
                  <c:v>17731.080555496501</c:v>
                </c:pt>
                <c:pt idx="853">
                  <c:v>21561.84369631236</c:v>
                </c:pt>
                <c:pt idx="854">
                  <c:v>25186.306021465931</c:v>
                </c:pt>
                <c:pt idx="855">
                  <c:v>28592.526980326216</c:v>
                </c:pt>
                <c:pt idx="856">
                  <c:v>31768.433636711517</c:v>
                </c:pt>
                <c:pt idx="857">
                  <c:v>34700.81559932082</c:v>
                </c:pt>
                <c:pt idx="858">
                  <c:v>37374.354669699016</c:v>
                </c:pt>
                <c:pt idx="859">
                  <c:v>39770.700607505598</c:v>
                </c:pt>
                <c:pt idx="860">
                  <c:v>41867.463857822724</c:v>
                </c:pt>
                <c:pt idx="861">
                  <c:v>43636.800260717384</c:v>
                </c:pt>
                <c:pt idx="862">
                  <c:v>45043.176505708012</c:v>
                </c:pt>
                <c:pt idx="863">
                  <c:v>46039.729759209964</c:v>
                </c:pt>
                <c:pt idx="864">
                  <c:v>46562.199485030862</c:v>
                </c:pt>
                <c:pt idx="865">
                  <c:v>46518.802804777886</c:v>
                </c:pt>
                <c:pt idx="866">
                  <c:v>45774.833403221099</c:v>
                </c:pt>
                <c:pt idx="867">
                  <c:v>44138.963232087357</c:v>
                </c:pt>
                <c:pt idx="868">
                  <c:v>41391.147030970249</c:v>
                </c:pt>
                <c:pt idx="869">
                  <c:v>37621.162576454532</c:v>
                </c:pt>
                <c:pt idx="870">
                  <c:v>33115.443699132389</c:v>
                </c:pt>
                <c:pt idx="871">
                  <c:v>27980.239864959596</c:v>
                </c:pt>
                <c:pt idx="872">
                  <c:v>22144.968012084759</c:v>
                </c:pt>
                <c:pt idx="873">
                  <c:v>15326.972436962205</c:v>
                </c:pt>
                <c:pt idx="874">
                  <c:v>7337.311502701059</c:v>
                </c:pt>
                <c:pt idx="875">
                  <c:v>-1396.6430387214295</c:v>
                </c:pt>
                <c:pt idx="876">
                  <c:v>-10265.219495423962</c:v>
                </c:pt>
                <c:pt idx="877">
                  <c:v>-19008.333412603726</c:v>
                </c:pt>
                <c:pt idx="878">
                  <c:v>-27487.522487903512</c:v>
                </c:pt>
                <c:pt idx="879">
                  <c:v>-35626.575032550412</c:v>
                </c:pt>
                <c:pt idx="880">
                  <c:v>-43403.084105995353</c:v>
                </c:pt>
                <c:pt idx="881">
                  <c:v>-50815.292133748037</c:v>
                </c:pt>
                <c:pt idx="882">
                  <c:v>-57871.095945287445</c:v>
                </c:pt>
                <c:pt idx="883">
                  <c:v>-64584.077384048949</c:v>
                </c:pt>
                <c:pt idx="884">
                  <c:v>-70970.755831750997</c:v>
                </c:pt>
                <c:pt idx="885">
                  <c:v>-77048.670938842173</c:v>
                </c:pt>
                <c:pt idx="886">
                  <c:v>-82687.624941907474</c:v>
                </c:pt>
                <c:pt idx="887">
                  <c:v>-87764.458257122096</c:v>
                </c:pt>
                <c:pt idx="888">
                  <c:v>-92315.508362270513</c:v>
                </c:pt>
                <c:pt idx="889">
                  <c:v>-96373.014867914113</c:v>
                </c:pt>
                <c:pt idx="890">
                  <c:v>-99964.507528175411</c:v>
                </c:pt>
                <c:pt idx="891">
                  <c:v>-103113.58144752454</c:v>
                </c:pt>
                <c:pt idx="892">
                  <c:v>-105840.51309476282</c:v>
                </c:pt>
                <c:pt idx="893">
                  <c:v>-108162.74143966075</c:v>
                </c:pt>
                <c:pt idx="894">
                  <c:v>-110095.24451126828</c:v>
                </c:pt>
                <c:pt idx="895">
                  <c:v>-111650.83558459301</c:v>
                </c:pt>
                <c:pt idx="896">
                  <c:v>-112840.39830372317</c:v>
                </c:pt>
                <c:pt idx="897">
                  <c:v>-113673.07683198729</c:v>
                </c:pt>
                <c:pt idx="898">
                  <c:v>-114156.43531787633</c:v>
                </c:pt>
                <c:pt idx="899">
                  <c:v>-114296.59835371203</c:v>
                </c:pt>
                <c:pt idx="900">
                  <c:v>-114098.37127769004</c:v>
                </c:pt>
                <c:pt idx="901">
                  <c:v>-113565.30173370495</c:v>
                </c:pt>
                <c:pt idx="902">
                  <c:v>-112699.61935655416</c:v>
                </c:pt>
                <c:pt idx="903">
                  <c:v>-111502.05633139744</c:v>
                </c:pt>
                <c:pt idx="904">
                  <c:v>-109971.63177663248</c:v>
                </c:pt>
                <c:pt idx="905">
                  <c:v>-108105.4504170263</c:v>
                </c:pt>
                <c:pt idx="906">
                  <c:v>-105898.49537869208</c:v>
                </c:pt>
                <c:pt idx="907">
                  <c:v>-103343.376362897</c:v>
                </c:pt>
                <c:pt idx="908">
                  <c:v>-100430.00049610728</c:v>
                </c:pt>
                <c:pt idx="909">
                  <c:v>-97145.134266117951</c:v>
                </c:pt>
                <c:pt idx="910">
                  <c:v>-93471.817818308817</c:v>
                </c:pt>
                <c:pt idx="911">
                  <c:v>-89388.578029917873</c:v>
                </c:pt>
                <c:pt idx="912">
                  <c:v>-84868.362609041942</c:v>
                </c:pt>
                <c:pt idx="913">
                  <c:v>-79877.079842667779</c:v>
                </c:pt>
                <c:pt idx="914">
                  <c:v>-74371.869722869655</c:v>
                </c:pt>
                <c:pt idx="915">
                  <c:v>-68542.451011890531</c:v>
                </c:pt>
                <c:pt idx="916">
                  <c:v>-62596.647482677618</c:v>
                </c:pt>
                <c:pt idx="917">
                  <c:v>-56512.355068924247</c:v>
                </c:pt>
                <c:pt idx="918">
                  <c:v>-50265.287379060821</c:v>
                </c:pt>
                <c:pt idx="919">
                  <c:v>-43829.939216909093</c:v>
                </c:pt>
                <c:pt idx="920">
                  <c:v>-37181.811186700841</c:v>
                </c:pt>
                <c:pt idx="921">
                  <c:v>-30302.747440268595</c:v>
                </c:pt>
                <c:pt idx="922">
                  <c:v>-23190.074353290529</c:v>
                </c:pt>
                <c:pt idx="923">
                  <c:v>-15868.587197407278</c:v>
                </c:pt>
                <c:pt idx="924">
                  <c:v>-8398.7023722792837</c:v>
                </c:pt>
                <c:pt idx="925">
                  <c:v>-867.89429244374367</c:v>
                </c:pt>
                <c:pt idx="926">
                  <c:v>6641.393006263289</c:v>
                </c:pt>
                <c:pt idx="927">
                  <c:v>14094.019724320577</c:v>
                </c:pt>
                <c:pt idx="928">
                  <c:v>21534.615902210298</c:v>
                </c:pt>
                <c:pt idx="929">
                  <c:v>29100.278846895606</c:v>
                </c:pt>
                <c:pt idx="930">
                  <c:v>36893.89983761956</c:v>
                </c:pt>
                <c:pt idx="931">
                  <c:v>44564.239169713641</c:v>
                </c:pt>
                <c:pt idx="932">
                  <c:v>51538.462548807052</c:v>
                </c:pt>
                <c:pt idx="933">
                  <c:v>57630.859192179792</c:v>
                </c:pt>
                <c:pt idx="934">
                  <c:v>62731.330894774663</c:v>
                </c:pt>
                <c:pt idx="935">
                  <c:v>66796.719556081051</c:v>
                </c:pt>
                <c:pt idx="936">
                  <c:v>69990.763037148135</c:v>
                </c:pt>
                <c:pt idx="937">
                  <c:v>72434.009349250744</c:v>
                </c:pt>
                <c:pt idx="938">
                  <c:v>74214.744757596636</c:v>
                </c:pt>
                <c:pt idx="939">
                  <c:v>75399.660929181744</c:v>
                </c:pt>
                <c:pt idx="940">
                  <c:v>76040.324223578617</c:v>
                </c:pt>
                <c:pt idx="941">
                  <c:v>76177.200835274809</c:v>
                </c:pt>
                <c:pt idx="942">
                  <c:v>75842.254354706107</c:v>
                </c:pt>
                <c:pt idx="943">
                  <c:v>75060.672507016949</c:v>
                </c:pt>
                <c:pt idx="944">
                  <c:v>73852.035007943603</c:v>
                </c:pt>
                <c:pt idx="945">
                  <c:v>72231.100577453195</c:v>
                </c:pt>
                <c:pt idx="946">
                  <c:v>70208.315114078359</c:v>
                </c:pt>
                <c:pt idx="947">
                  <c:v>67790.098132091021</c:v>
                </c:pt>
                <c:pt idx="948">
                  <c:v>64978.935968748847</c:v>
                </c:pt>
                <c:pt idx="949">
                  <c:v>61773.289127222844</c:v>
                </c:pt>
                <c:pt idx="950">
                  <c:v>58167.302087990443</c:v>
                </c:pt>
                <c:pt idx="951">
                  <c:v>54150.283711861033</c:v>
                </c:pt>
                <c:pt idx="952">
                  <c:v>49705.903251382057</c:v>
                </c:pt>
                <c:pt idx="953">
                  <c:v>44811.031599939568</c:v>
                </c:pt>
                <c:pt idx="954">
                  <c:v>39434.131156227049</c:v>
                </c:pt>
                <c:pt idx="955">
                  <c:v>33533.127941595238</c:v>
                </c:pt>
                <c:pt idx="956">
                  <c:v>27053.057438366417</c:v>
                </c:pt>
                <c:pt idx="957">
                  <c:v>20119.359473585475</c:v>
                </c:pt>
                <c:pt idx="958">
                  <c:v>12886.593593863099</c:v>
                </c:pt>
                <c:pt idx="959">
                  <c:v>5395.3588685335872</c:v>
                </c:pt>
                <c:pt idx="960">
                  <c:v>-2140.6459372627355</c:v>
                </c:pt>
                <c:pt idx="961">
                  <c:v>-9303.0908043566396</c:v>
                </c:pt>
                <c:pt idx="962">
                  <c:v>-15740.608453458835</c:v>
                </c:pt>
                <c:pt idx="963">
                  <c:v>-21494.718332736244</c:v>
                </c:pt>
                <c:pt idx="964">
                  <c:v>-26979.559360591658</c:v>
                </c:pt>
                <c:pt idx="965">
                  <c:v>-31772.995056228043</c:v>
                </c:pt>
                <c:pt idx="966">
                  <c:v>-35127.445788816636</c:v>
                </c:pt>
                <c:pt idx="967">
                  <c:v>-37376.370207904751</c:v>
                </c:pt>
                <c:pt idx="968">
                  <c:v>-39034.090182753775</c:v>
                </c:pt>
                <c:pt idx="969">
                  <c:v>-40301.080722870276</c:v>
                </c:pt>
                <c:pt idx="970">
                  <c:v>-41275.642014529592</c:v>
                </c:pt>
                <c:pt idx="971">
                  <c:v>-42017.769960824444</c:v>
                </c:pt>
                <c:pt idx="972">
                  <c:v>-42568.48189460623</c:v>
                </c:pt>
                <c:pt idx="973">
                  <c:v>-42957.713846473227</c:v>
                </c:pt>
                <c:pt idx="974">
                  <c:v>-43144.313757478994</c:v>
                </c:pt>
                <c:pt idx="975">
                  <c:v>-43092.834585082797</c:v>
                </c:pt>
                <c:pt idx="976">
                  <c:v>-42838.577164928603</c:v>
                </c:pt>
                <c:pt idx="977">
                  <c:v>-42408.670567200366</c:v>
                </c:pt>
                <c:pt idx="978">
                  <c:v>-41824.206009534486</c:v>
                </c:pt>
                <c:pt idx="979">
                  <c:v>-41102.019993984788</c:v>
                </c:pt>
                <c:pt idx="980">
                  <c:v>-40255.855465474975</c:v>
                </c:pt>
                <c:pt idx="981">
                  <c:v>-39297.175816451483</c:v>
                </c:pt>
                <c:pt idx="982">
                  <c:v>-38235.766671024474</c:v>
                </c:pt>
                <c:pt idx="983">
                  <c:v>-37080.185388211074</c:v>
                </c:pt>
                <c:pt idx="984">
                  <c:v>-35838.126247855704</c:v>
                </c:pt>
                <c:pt idx="985">
                  <c:v>-34516.752431837231</c:v>
                </c:pt>
                <c:pt idx="986">
                  <c:v>-33122.704572714887</c:v>
                </c:pt>
                <c:pt idx="987">
                  <c:v>-31661.748291625128</c:v>
                </c:pt>
                <c:pt idx="988">
                  <c:v>-30138.794566712913</c:v>
                </c:pt>
                <c:pt idx="989">
                  <c:v>-28558.668726230801</c:v>
                </c:pt>
                <c:pt idx="990">
                  <c:v>-26927.275626289771</c:v>
                </c:pt>
                <c:pt idx="991">
                  <c:v>-25252.721904095753</c:v>
                </c:pt>
                <c:pt idx="992">
                  <c:v>-23545.263326927929</c:v>
                </c:pt>
                <c:pt idx="993">
                  <c:v>-21815.249043496613</c:v>
                </c:pt>
                <c:pt idx="994">
                  <c:v>-20071.336532836602</c:v>
                </c:pt>
                <c:pt idx="995">
                  <c:v>-18320.674332945939</c:v>
                </c:pt>
                <c:pt idx="996">
                  <c:v>-16569.867792864628</c:v>
                </c:pt>
                <c:pt idx="997">
                  <c:v>-14826.016770358505</c:v>
                </c:pt>
                <c:pt idx="998">
                  <c:v>-13097.998985617662</c:v>
                </c:pt>
                <c:pt idx="999">
                  <c:v>-11376.746515531078</c:v>
                </c:pt>
                <c:pt idx="1000">
                  <c:v>-9644.4325678036421</c:v>
                </c:pt>
              </c:numCache>
            </c:numRef>
          </c:xVal>
          <c:yVal>
            <c:numRef>
              <c:f>Calculs!$AL$6:$AL$1006</c:f>
              <c:numCache>
                <c:formatCode>#,##0.00</c:formatCode>
                <c:ptCount val="1001"/>
                <c:pt idx="0">
                  <c:v>10000</c:v>
                </c:pt>
                <c:pt idx="1">
                  <c:v>7499.75</c:v>
                </c:pt>
                <c:pt idx="2">
                  <c:v>5058.4862595097629</c:v>
                </c:pt>
                <c:pt idx="3">
                  <c:v>2706.921368801648</c:v>
                </c:pt>
                <c:pt idx="4">
                  <c:v>466.28210731664342</c:v>
                </c:pt>
                <c:pt idx="5">
                  <c:v>-1657.3622522942464</c:v>
                </c:pt>
                <c:pt idx="6">
                  <c:v>-3640.3143165919164</c:v>
                </c:pt>
                <c:pt idx="7">
                  <c:v>-5435.7609782154323</c:v>
                </c:pt>
                <c:pt idx="8">
                  <c:v>-6965.9825338155306</c:v>
                </c:pt>
                <c:pt idx="9">
                  <c:v>-8087.3897801445219</c:v>
                </c:pt>
                <c:pt idx="10">
                  <c:v>-8730.7258538559654</c:v>
                </c:pt>
                <c:pt idx="11">
                  <c:v>-8986.3252486825568</c:v>
                </c:pt>
                <c:pt idx="12">
                  <c:v>-8917.2322731271361</c:v>
                </c:pt>
                <c:pt idx="13">
                  <c:v>-8099.3760734126845</c:v>
                </c:pt>
                <c:pt idx="14">
                  <c:v>-5980.7575652963496</c:v>
                </c:pt>
                <c:pt idx="15">
                  <c:v>-2200.9659747021551</c:v>
                </c:pt>
                <c:pt idx="16">
                  <c:v>3279.5910319122218</c:v>
                </c:pt>
                <c:pt idx="17">
                  <c:v>9340.7264776045122</c:v>
                </c:pt>
                <c:pt idx="18">
                  <c:v>13374.80074950754</c:v>
                </c:pt>
                <c:pt idx="19">
                  <c:v>15903.153434100666</c:v>
                </c:pt>
                <c:pt idx="20">
                  <c:v>18984.183326596674</c:v>
                </c:pt>
                <c:pt idx="21">
                  <c:v>22191.159818296943</c:v>
                </c:pt>
                <c:pt idx="22">
                  <c:v>25050.493749305886</c:v>
                </c:pt>
                <c:pt idx="23">
                  <c:v>27367.595106566903</c:v>
                </c:pt>
                <c:pt idx="24">
                  <c:v>29258.669776054514</c:v>
                </c:pt>
                <c:pt idx="25">
                  <c:v>30785.038240890277</c:v>
                </c:pt>
                <c:pt idx="26">
                  <c:v>31982.566117642811</c:v>
                </c:pt>
                <c:pt idx="27">
                  <c:v>32873.9266040722</c:v>
                </c:pt>
                <c:pt idx="28">
                  <c:v>33473.446836771684</c:v>
                </c:pt>
                <c:pt idx="29">
                  <c:v>33789.335585521214</c:v>
                </c:pt>
                <c:pt idx="30">
                  <c:v>33824.702810273055</c:v>
                </c:pt>
                <c:pt idx="31">
                  <c:v>33577.860803196134</c:v>
                </c:pt>
                <c:pt idx="32">
                  <c:v>33042.083648279193</c:v>
                </c:pt>
                <c:pt idx="33">
                  <c:v>32204.872226825544</c:v>
                </c:pt>
                <c:pt idx="34">
                  <c:v>31046.682299629629</c:v>
                </c:pt>
                <c:pt idx="35">
                  <c:v>29538.952682525185</c:v>
                </c:pt>
                <c:pt idx="36">
                  <c:v>27641.105051732629</c:v>
                </c:pt>
                <c:pt idx="37">
                  <c:v>25296.003905838959</c:v>
                </c:pt>
                <c:pt idx="38">
                  <c:v>22423.294920805678</c:v>
                </c:pt>
                <c:pt idx="39">
                  <c:v>18910.77360439907</c:v>
                </c:pt>
                <c:pt idx="40">
                  <c:v>14608.545359893509</c:v>
                </c:pt>
                <c:pt idx="41">
                  <c:v>9349.5787233063184</c:v>
                </c:pt>
                <c:pt idx="42">
                  <c:v>3063.1104753365553</c:v>
                </c:pt>
                <c:pt idx="43">
                  <c:v>-4001.9993511349103</c:v>
                </c:pt>
                <c:pt idx="44">
                  <c:v>-11279.998168619035</c:v>
                </c:pt>
                <c:pt idx="45">
                  <c:v>-17930.474316566691</c:v>
                </c:pt>
                <c:pt idx="46">
                  <c:v>-23101.448926511464</c:v>
                </c:pt>
                <c:pt idx="47">
                  <c:v>-25752.70635563504</c:v>
                </c:pt>
                <c:pt idx="48">
                  <c:v>-26653.126954133317</c:v>
                </c:pt>
                <c:pt idx="49">
                  <c:v>-27317.691442653908</c:v>
                </c:pt>
                <c:pt idx="50">
                  <c:v>-27551.660245494964</c:v>
                </c:pt>
                <c:pt idx="51">
                  <c:v>-27118.128778975763</c:v>
                </c:pt>
                <c:pt idx="52">
                  <c:v>-26099.953376833775</c:v>
                </c:pt>
                <c:pt idx="53">
                  <c:v>-24728.544569479207</c:v>
                </c:pt>
                <c:pt idx="54">
                  <c:v>-23162.270155430397</c:v>
                </c:pt>
                <c:pt idx="55">
                  <c:v>-21475.488821649164</c:v>
                </c:pt>
                <c:pt idx="56">
                  <c:v>-19710.896410083165</c:v>
                </c:pt>
                <c:pt idx="57">
                  <c:v>-17896.263394336282</c:v>
                </c:pt>
                <c:pt idx="58">
                  <c:v>-16050.878255214653</c:v>
                </c:pt>
                <c:pt idx="59">
                  <c:v>-14188.698908392445</c:v>
                </c:pt>
                <c:pt idx="60">
                  <c:v>-12320.116179477489</c:v>
                </c:pt>
                <c:pt idx="61">
                  <c:v>-10453.024676605548</c:v>
                </c:pt>
                <c:pt idx="62">
                  <c:v>-8593.5066098522329</c:v>
                </c:pt>
                <c:pt idx="63">
                  <c:v>-6746.2805719535108</c:v>
                </c:pt>
                <c:pt idx="64">
                  <c:v>-4915.2997533185344</c:v>
                </c:pt>
                <c:pt idx="65">
                  <c:v>-3104.5307276168901</c:v>
                </c:pt>
                <c:pt idx="66">
                  <c:v>-1318.3647872422957</c:v>
                </c:pt>
                <c:pt idx="67">
                  <c:v>438.2517870433411</c:v>
                </c:pt>
                <c:pt idx="68">
                  <c:v>2159.9370908028609</c:v>
                </c:pt>
                <c:pt idx="69">
                  <c:v>3841.3552010126405</c:v>
                </c:pt>
                <c:pt idx="70">
                  <c:v>5477.4730496438406</c:v>
                </c:pt>
                <c:pt idx="71">
                  <c:v>7063.5209625503549</c:v>
                </c:pt>
                <c:pt idx="72">
                  <c:v>8595.0195138607705</c:v>
                </c:pt>
                <c:pt idx="73">
                  <c:v>10067.948075117534</c:v>
                </c:pt>
                <c:pt idx="74">
                  <c:v>11479.047228567377</c:v>
                </c:pt>
                <c:pt idx="75">
                  <c:v>12825.972322958396</c:v>
                </c:pt>
                <c:pt idx="76">
                  <c:v>14107.069688810199</c:v>
                </c:pt>
                <c:pt idx="77">
                  <c:v>15320.992616476928</c:v>
                </c:pt>
                <c:pt idx="78">
                  <c:v>16466.420468307686</c:v>
                </c:pt>
                <c:pt idx="79">
                  <c:v>17541.894977409545</c:v>
                </c:pt>
                <c:pt idx="80">
                  <c:v>18545.712294948429</c:v>
                </c:pt>
                <c:pt idx="81">
                  <c:v>19475.830666538663</c:v>
                </c:pt>
                <c:pt idx="82">
                  <c:v>20329.767928470523</c:v>
                </c:pt>
                <c:pt idx="83">
                  <c:v>21104.466091848986</c:v>
                </c:pt>
                <c:pt idx="84">
                  <c:v>21796.105255376769</c:v>
                </c:pt>
                <c:pt idx="85">
                  <c:v>22399.875825822954</c:v>
                </c:pt>
                <c:pt idx="86">
                  <c:v>22909.75944061569</c:v>
                </c:pt>
                <c:pt idx="87">
                  <c:v>23318.37715759737</c:v>
                </c:pt>
                <c:pt idx="88">
                  <c:v>23616.939871682764</c:v>
                </c:pt>
                <c:pt idx="89">
                  <c:v>23795.357469496106</c:v>
                </c:pt>
                <c:pt idx="90">
                  <c:v>23841.170290598973</c:v>
                </c:pt>
                <c:pt idx="91">
                  <c:v>23735.240383621709</c:v>
                </c:pt>
                <c:pt idx="92">
                  <c:v>23443.133015750947</c:v>
                </c:pt>
                <c:pt idx="93">
                  <c:v>22900.047351569723</c:v>
                </c:pt>
                <c:pt idx="94">
                  <c:v>21981.987245772205</c:v>
                </c:pt>
                <c:pt idx="95">
                  <c:v>20986.363429051031</c:v>
                </c:pt>
                <c:pt idx="96">
                  <c:v>20606.366894730854</c:v>
                </c:pt>
                <c:pt idx="97">
                  <c:v>21555.084823596157</c:v>
                </c:pt>
                <c:pt idx="98">
                  <c:v>23838.01496769426</c:v>
                </c:pt>
                <c:pt idx="99">
                  <c:v>26541.41693570996</c:v>
                </c:pt>
                <c:pt idx="100">
                  <c:v>28395.768524135714</c:v>
                </c:pt>
                <c:pt idx="101">
                  <c:v>28750.936859092933</c:v>
                </c:pt>
                <c:pt idx="102">
                  <c:v>27960.652684583401</c:v>
                </c:pt>
                <c:pt idx="103">
                  <c:v>26328.066198723016</c:v>
                </c:pt>
                <c:pt idx="104">
                  <c:v>23963.318672365833</c:v>
                </c:pt>
                <c:pt idx="105">
                  <c:v>20978.324892239918</c:v>
                </c:pt>
                <c:pt idx="106">
                  <c:v>17537.207108396618</c:v>
                </c:pt>
                <c:pt idx="107">
                  <c:v>13808.802334998752</c:v>
                </c:pt>
                <c:pt idx="108">
                  <c:v>9925.8665880843091</c:v>
                </c:pt>
                <c:pt idx="109">
                  <c:v>5979.1091733948133</c:v>
                </c:pt>
                <c:pt idx="110">
                  <c:v>2026.9888580826653</c:v>
                </c:pt>
                <c:pt idx="111">
                  <c:v>-1893.568323041759</c:v>
                </c:pt>
                <c:pt idx="112">
                  <c:v>-5759.3462972432853</c:v>
                </c:pt>
                <c:pt idx="113">
                  <c:v>-9555.6794894940613</c:v>
                </c:pt>
                <c:pt idx="114">
                  <c:v>-13273.259224293632</c:v>
                </c:pt>
                <c:pt idx="115">
                  <c:v>-16876.627856215211</c:v>
                </c:pt>
                <c:pt idx="116">
                  <c:v>-20327.097686228131</c:v>
                </c:pt>
                <c:pt idx="117">
                  <c:v>-23614.3728345866</c:v>
                </c:pt>
                <c:pt idx="118">
                  <c:v>-26731.582299857706</c:v>
                </c:pt>
                <c:pt idx="119">
                  <c:v>-29673.515093817023</c:v>
                </c:pt>
                <c:pt idx="120">
                  <c:v>-32435.740334045367</c:v>
                </c:pt>
                <c:pt idx="121">
                  <c:v>-35014.023517504851</c:v>
                </c:pt>
                <c:pt idx="122">
                  <c:v>-37403.90944439434</c:v>
                </c:pt>
                <c:pt idx="123">
                  <c:v>-39600.381565154297</c:v>
                </c:pt>
                <c:pt idx="124">
                  <c:v>-41597.54260315375</c:v>
                </c:pt>
                <c:pt idx="125">
                  <c:v>-43388.293837983714</c:v>
                </c:pt>
                <c:pt idx="126">
                  <c:v>-44963.993338268025</c:v>
                </c:pt>
                <c:pt idx="127">
                  <c:v>-46314.07936231295</c:v>
                </c:pt>
                <c:pt idx="128">
                  <c:v>-47425.647734799881</c:v>
                </c:pt>
                <c:pt idx="129">
                  <c:v>-48282.969416026019</c:v>
                </c:pt>
                <c:pt idx="130">
                  <c:v>-48866.924219931025</c:v>
                </c:pt>
                <c:pt idx="131">
                  <c:v>-49154.307329578412</c:v>
                </c:pt>
                <c:pt idx="132">
                  <c:v>-49116.935615669172</c:v>
                </c:pt>
                <c:pt idx="133">
                  <c:v>-48720.429846074097</c:v>
                </c:pt>
                <c:pt idx="134">
                  <c:v>-47922.450214642595</c:v>
                </c:pt>
                <c:pt idx="135">
                  <c:v>-46670.034343388179</c:v>
                </c:pt>
                <c:pt idx="136">
                  <c:v>-45089.755610182743</c:v>
                </c:pt>
                <c:pt idx="137">
                  <c:v>-43326.620518681062</c:v>
                </c:pt>
                <c:pt idx="138">
                  <c:v>-41347.859687810764</c:v>
                </c:pt>
                <c:pt idx="139">
                  <c:v>-39113.616317756358</c:v>
                </c:pt>
                <c:pt idx="140">
                  <c:v>-36575.515658288838</c:v>
                </c:pt>
                <c:pt idx="141">
                  <c:v>-33674.569821514771</c:v>
                </c:pt>
                <c:pt idx="142">
                  <c:v>-30340.313281361945</c:v>
                </c:pt>
                <c:pt idx="143">
                  <c:v>-26494.131695219348</c:v>
                </c:pt>
                <c:pt idx="144">
                  <c:v>-22061.750062884807</c:v>
                </c:pt>
                <c:pt idx="145">
                  <c:v>-16998.277353585589</c:v>
                </c:pt>
                <c:pt idx="146">
                  <c:v>-11317.695253327107</c:v>
                </c:pt>
                <c:pt idx="147">
                  <c:v>-5103.4483790378054</c:v>
                </c:pt>
                <c:pt idx="148">
                  <c:v>1527.3886341024706</c:v>
                </c:pt>
                <c:pt idx="149">
                  <c:v>8519.4469920893534</c:v>
                </c:pt>
                <c:pt idx="150">
                  <c:v>15888.834079702385</c:v>
                </c:pt>
                <c:pt idx="151">
                  <c:v>23478.811392800857</c:v>
                </c:pt>
                <c:pt idx="152">
                  <c:v>30909.447286707982</c:v>
                </c:pt>
                <c:pt idx="153">
                  <c:v>37893.493232466521</c:v>
                </c:pt>
                <c:pt idx="154">
                  <c:v>44245.174840878281</c:v>
                </c:pt>
                <c:pt idx="155">
                  <c:v>49871.602848455062</c:v>
                </c:pt>
                <c:pt idx="156">
                  <c:v>54810.214542953152</c:v>
                </c:pt>
                <c:pt idx="157">
                  <c:v>59096.397239912068</c:v>
                </c:pt>
                <c:pt idx="158">
                  <c:v>62760.317319079833</c:v>
                </c:pt>
                <c:pt idx="159">
                  <c:v>65829.199322052184</c:v>
                </c:pt>
                <c:pt idx="160">
                  <c:v>68326.707554439708</c:v>
                </c:pt>
                <c:pt idx="161">
                  <c:v>70271.636266781585</c:v>
                </c:pt>
                <c:pt idx="162">
                  <c:v>71677.771846405944</c:v>
                </c:pt>
                <c:pt idx="163">
                  <c:v>72554.15525731894</c:v>
                </c:pt>
                <c:pt idx="164">
                  <c:v>72905.289296316361</c:v>
                </c:pt>
                <c:pt idx="165">
                  <c:v>72731.191563253989</c:v>
                </c:pt>
                <c:pt idx="166">
                  <c:v>72027.266167740963</c:v>
                </c:pt>
                <c:pt idx="167">
                  <c:v>70783.972582773204</c:v>
                </c:pt>
                <c:pt idx="168">
                  <c:v>68986.25485727287</c:v>
                </c:pt>
                <c:pt idx="169">
                  <c:v>66612.665859116969</c:v>
                </c:pt>
                <c:pt idx="170">
                  <c:v>63634.074171643821</c:v>
                </c:pt>
                <c:pt idx="171">
                  <c:v>60011.760710758193</c:v>
                </c:pt>
                <c:pt idx="172">
                  <c:v>55926.121361061378</c:v>
                </c:pt>
                <c:pt idx="173">
                  <c:v>51576.48941047641</c:v>
                </c:pt>
                <c:pt idx="174">
                  <c:v>46947.223198480395</c:v>
                </c:pt>
                <c:pt idx="175">
                  <c:v>42021.96477024621</c:v>
                </c:pt>
                <c:pt idx="176">
                  <c:v>36783.716155810427</c:v>
                </c:pt>
                <c:pt idx="177">
                  <c:v>31213.127624189383</c:v>
                </c:pt>
                <c:pt idx="178">
                  <c:v>25285.962137321545</c:v>
                </c:pt>
                <c:pt idx="179">
                  <c:v>18970.717634683613</c:v>
                </c:pt>
                <c:pt idx="180">
                  <c:v>12229.773300102546</c:v>
                </c:pt>
                <c:pt idx="181">
                  <c:v>5033.6682615561931</c:v>
                </c:pt>
                <c:pt idx="182">
                  <c:v>-2590.8367013979378</c:v>
                </c:pt>
                <c:pt idx="183">
                  <c:v>-10465.842957365812</c:v>
                </c:pt>
                <c:pt idx="184">
                  <c:v>-18205.546511729026</c:v>
                </c:pt>
                <c:pt idx="185">
                  <c:v>-25370.303461214746</c:v>
                </c:pt>
                <c:pt idx="186">
                  <c:v>-31716.799208074179</c:v>
                </c:pt>
                <c:pt idx="187">
                  <c:v>-37234.979130619569</c:v>
                </c:pt>
                <c:pt idx="188">
                  <c:v>-42017.815348548684</c:v>
                </c:pt>
                <c:pt idx="189">
                  <c:v>-46166.713241485071</c:v>
                </c:pt>
                <c:pt idx="190">
                  <c:v>-49761.692701012558</c:v>
                </c:pt>
                <c:pt idx="191">
                  <c:v>-52858.92887723622</c:v>
                </c:pt>
                <c:pt idx="192">
                  <c:v>-55495.003492952455</c:v>
                </c:pt>
                <c:pt idx="193">
                  <c:v>-57692.07109756612</c:v>
                </c:pt>
                <c:pt idx="194">
                  <c:v>-59462.986108691031</c:v>
                </c:pt>
                <c:pt idx="195">
                  <c:v>-60816.309304780974</c:v>
                </c:pt>
                <c:pt idx="196">
                  <c:v>-61589.824650570888</c:v>
                </c:pt>
                <c:pt idx="197">
                  <c:v>-61648.33396937474</c:v>
                </c:pt>
                <c:pt idx="198">
                  <c:v>-61056.958086537852</c:v>
                </c:pt>
                <c:pt idx="199">
                  <c:v>-59872.169814361725</c:v>
                </c:pt>
                <c:pt idx="200">
                  <c:v>-58142.036421444129</c:v>
                </c:pt>
                <c:pt idx="201">
                  <c:v>-55907.739299571651</c:v>
                </c:pt>
                <c:pt idx="202">
                  <c:v>-53204.667362918219</c:v>
                </c:pt>
                <c:pt idx="203">
                  <c:v>-50063.345104021428</c:v>
                </c:pt>
                <c:pt idx="204">
                  <c:v>-46510.377630603936</c:v>
                </c:pt>
                <c:pt idx="205">
                  <c:v>-42569.635931816039</c:v>
                </c:pt>
                <c:pt idx="206">
                  <c:v>-38264.064524432579</c:v>
                </c:pt>
                <c:pt idx="207">
                  <c:v>-33618.618732854869</c:v>
                </c:pt>
                <c:pt idx="208">
                  <c:v>-28663.180772790172</c:v>
                </c:pt>
                <c:pt idx="209">
                  <c:v>-23432.727212760037</c:v>
                </c:pt>
                <c:pt idx="210">
                  <c:v>-17965.54403644643</c:v>
                </c:pt>
                <c:pt idx="211">
                  <c:v>-12303.52165828867</c:v>
                </c:pt>
                <c:pt idx="212">
                  <c:v>-6503.0463553745494</c:v>
                </c:pt>
                <c:pt idx="213">
                  <c:v>-672.30296749619561</c:v>
                </c:pt>
                <c:pt idx="214">
                  <c:v>5005.5363036784083</c:v>
                </c:pt>
                <c:pt idx="215">
                  <c:v>10349.993979434885</c:v>
                </c:pt>
                <c:pt idx="216">
                  <c:v>15275.020555796864</c:v>
                </c:pt>
                <c:pt idx="217">
                  <c:v>19799.232867814801</c:v>
                </c:pt>
                <c:pt idx="218">
                  <c:v>23928.984687201719</c:v>
                </c:pt>
                <c:pt idx="219">
                  <c:v>27447.867865390996</c:v>
                </c:pt>
                <c:pt idx="220">
                  <c:v>29858.31092314098</c:v>
                </c:pt>
                <c:pt idx="221">
                  <c:v>30946.593682219733</c:v>
                </c:pt>
                <c:pt idx="222">
                  <c:v>30992.796069224605</c:v>
                </c:pt>
                <c:pt idx="223">
                  <c:v>30251.10133370629</c:v>
                </c:pt>
                <c:pt idx="224">
                  <c:v>28835.074947331574</c:v>
                </c:pt>
                <c:pt idx="225">
                  <c:v>26844.255187015602</c:v>
                </c:pt>
                <c:pt idx="226">
                  <c:v>24404.729148223945</c:v>
                </c:pt>
                <c:pt idx="227">
                  <c:v>21647.006732122576</c:v>
                </c:pt>
                <c:pt idx="228">
                  <c:v>18680.828656750055</c:v>
                </c:pt>
                <c:pt idx="229">
                  <c:v>15587.865349294603</c:v>
                </c:pt>
                <c:pt idx="230">
                  <c:v>12425.686195482422</c:v>
                </c:pt>
                <c:pt idx="231">
                  <c:v>9234.4422542838583</c:v>
                </c:pt>
                <c:pt idx="232">
                  <c:v>6042.601258443904</c:v>
                </c:pt>
                <c:pt idx="233">
                  <c:v>2871.0485144735517</c:v>
                </c:pt>
                <c:pt idx="234">
                  <c:v>-284.30625311976411</c:v>
                </c:pt>
                <c:pt idx="235">
                  <c:v>-3419.1104201401781</c:v>
                </c:pt>
                <c:pt idx="236">
                  <c:v>-6502.2620363062524</c:v>
                </c:pt>
                <c:pt idx="237">
                  <c:v>-9510.7735394495339</c:v>
                </c:pt>
                <c:pt idx="238">
                  <c:v>-12427.354980157053</c:v>
                </c:pt>
                <c:pt idx="239">
                  <c:v>-15238.736225212551</c:v>
                </c:pt>
                <c:pt idx="240">
                  <c:v>-17934.388637193686</c:v>
                </c:pt>
                <c:pt idx="241">
                  <c:v>-20505.618056866442</c:v>
                </c:pt>
                <c:pt idx="242">
                  <c:v>-22944.954339462591</c:v>
                </c:pt>
                <c:pt idx="243">
                  <c:v>-25245.749503655461</c:v>
                </c:pt>
                <c:pt idx="244">
                  <c:v>-27401.761280379687</c:v>
                </c:pt>
                <c:pt idx="245">
                  <c:v>-29406.611864750408</c:v>
                </c:pt>
                <c:pt idx="246">
                  <c:v>-31253.347535355617</c:v>
                </c:pt>
                <c:pt idx="247">
                  <c:v>-32934.11736439477</c:v>
                </c:pt>
                <c:pt idx="248">
                  <c:v>-34439.819337372559</c:v>
                </c:pt>
                <c:pt idx="249">
                  <c:v>-35759.696433433994</c:v>
                </c:pt>
                <c:pt idx="250">
                  <c:v>-36880.845564223251</c:v>
                </c:pt>
                <c:pt idx="251">
                  <c:v>-37787.588940826259</c:v>
                </c:pt>
                <c:pt idx="252">
                  <c:v>-38460.638348806315</c:v>
                </c:pt>
                <c:pt idx="253">
                  <c:v>-38875.946819253913</c:v>
                </c:pt>
                <c:pt idx="254">
                  <c:v>-39003.070896308214</c:v>
                </c:pt>
                <c:pt idx="255">
                  <c:v>-38956.724557009518</c:v>
                </c:pt>
                <c:pt idx="256">
                  <c:v>-38874.212412432433</c:v>
                </c:pt>
                <c:pt idx="257">
                  <c:v>-38762.971647132166</c:v>
                </c:pt>
                <c:pt idx="258">
                  <c:v>-38635.734297428018</c:v>
                </c:pt>
                <c:pt idx="259">
                  <c:v>-38513.455377495913</c:v>
                </c:pt>
                <c:pt idx="260">
                  <c:v>-38427.660187811416</c:v>
                </c:pt>
                <c:pt idx="261">
                  <c:v>-38416.728154584227</c:v>
                </c:pt>
                <c:pt idx="262">
                  <c:v>-38505.869107408187</c:v>
                </c:pt>
                <c:pt idx="263">
                  <c:v>-38671.332541635878</c:v>
                </c:pt>
                <c:pt idx="264">
                  <c:v>-38820.82665382485</c:v>
                </c:pt>
                <c:pt idx="265">
                  <c:v>-38823.885156159318</c:v>
                </c:pt>
                <c:pt idx="266">
                  <c:v>-38557.459288136677</c:v>
                </c:pt>
                <c:pt idx="267">
                  <c:v>-37910.35209912862</c:v>
                </c:pt>
                <c:pt idx="268">
                  <c:v>-36751.141306360827</c:v>
                </c:pt>
                <c:pt idx="269">
                  <c:v>-34893.800979759857</c:v>
                </c:pt>
                <c:pt idx="270">
                  <c:v>-32123.965417495474</c:v>
                </c:pt>
                <c:pt idx="271">
                  <c:v>-28372.576388200061</c:v>
                </c:pt>
                <c:pt idx="272">
                  <c:v>-23766.066039519115</c:v>
                </c:pt>
                <c:pt idx="273">
                  <c:v>-18592.529966875594</c:v>
                </c:pt>
                <c:pt idx="274">
                  <c:v>-13163.735465777816</c:v>
                </c:pt>
                <c:pt idx="275">
                  <c:v>-7652.9278329994049</c:v>
                </c:pt>
                <c:pt idx="276">
                  <c:v>-2156.3246768731196</c:v>
                </c:pt>
                <c:pt idx="277">
                  <c:v>3266.5961248644116</c:v>
                </c:pt>
                <c:pt idx="278">
                  <c:v>8573.6111192826957</c:v>
                </c:pt>
                <c:pt idx="279">
                  <c:v>13728.238785620095</c:v>
                </c:pt>
                <c:pt idx="280">
                  <c:v>18689.289883660138</c:v>
                </c:pt>
                <c:pt idx="281">
                  <c:v>23399.781347811771</c:v>
                </c:pt>
                <c:pt idx="282">
                  <c:v>27842.066683489644</c:v>
                </c:pt>
                <c:pt idx="283">
                  <c:v>31979.503763349887</c:v>
                </c:pt>
                <c:pt idx="284">
                  <c:v>35697.055442607401</c:v>
                </c:pt>
                <c:pt idx="285">
                  <c:v>38423.067981380314</c:v>
                </c:pt>
                <c:pt idx="286">
                  <c:v>38766.705521646414</c:v>
                </c:pt>
                <c:pt idx="287">
                  <c:v>36553.935793420023</c:v>
                </c:pt>
                <c:pt idx="288">
                  <c:v>33004.683803871056</c:v>
                </c:pt>
                <c:pt idx="289">
                  <c:v>28822.471341834698</c:v>
                </c:pt>
                <c:pt idx="290">
                  <c:v>24195.59776323173</c:v>
                </c:pt>
                <c:pt idx="291">
                  <c:v>19093.661095561296</c:v>
                </c:pt>
                <c:pt idx="292">
                  <c:v>13527.851545872851</c:v>
                </c:pt>
                <c:pt idx="293">
                  <c:v>7596.3795741775275</c:v>
                </c:pt>
                <c:pt idx="294">
                  <c:v>1465.9441854861138</c:v>
                </c:pt>
                <c:pt idx="295">
                  <c:v>-4698.0507884880726</c:v>
                </c:pt>
                <c:pt idx="296">
                  <c:v>-10777.14789880072</c:v>
                </c:pt>
                <c:pt idx="297">
                  <c:v>-16701.879919264513</c:v>
                </c:pt>
                <c:pt idx="298">
                  <c:v>-22436.602726258407</c:v>
                </c:pt>
                <c:pt idx="299">
                  <c:v>-27965.452491876622</c:v>
                </c:pt>
                <c:pt idx="300">
                  <c:v>-33283.462038464277</c:v>
                </c:pt>
                <c:pt idx="301">
                  <c:v>-38391.758516688256</c:v>
                </c:pt>
                <c:pt idx="302">
                  <c:v>-43294.936614608472</c:v>
                </c:pt>
                <c:pt idx="303">
                  <c:v>-47872.863824167216</c:v>
                </c:pt>
                <c:pt idx="304">
                  <c:v>-52011.463139179345</c:v>
                </c:pt>
                <c:pt idx="305">
                  <c:v>-55732.787033186607</c:v>
                </c:pt>
                <c:pt idx="306">
                  <c:v>-59055.773181104043</c:v>
                </c:pt>
                <c:pt idx="307">
                  <c:v>-61995.647599571872</c:v>
                </c:pt>
                <c:pt idx="308">
                  <c:v>-64564.36706447279</c:v>
                </c:pt>
                <c:pt idx="309">
                  <c:v>-66770.882015068491</c:v>
                </c:pt>
                <c:pt idx="310">
                  <c:v>-68621.361825291795</c:v>
                </c:pt>
                <c:pt idx="311">
                  <c:v>-70119.351352363723</c:v>
                </c:pt>
                <c:pt idx="312">
                  <c:v>-71265.801381758414</c:v>
                </c:pt>
                <c:pt idx="313">
                  <c:v>-72058.974849550097</c:v>
                </c:pt>
                <c:pt idx="314">
                  <c:v>-72494.225061700054</c:v>
                </c:pt>
                <c:pt idx="315">
                  <c:v>-72563.624314279179</c:v>
                </c:pt>
                <c:pt idx="316">
                  <c:v>-72255.399888912652</c:v>
                </c:pt>
                <c:pt idx="317">
                  <c:v>-71553.103605666518</c:v>
                </c:pt>
                <c:pt idx="318">
                  <c:v>-70434.391077415319</c:v>
                </c:pt>
                <c:pt idx="319">
                  <c:v>-68869.199020008717</c:v>
                </c:pt>
                <c:pt idx="320">
                  <c:v>-66816.945052562194</c:v>
                </c:pt>
                <c:pt idx="321">
                  <c:v>-64222.049054446623</c:v>
                </c:pt>
                <c:pt idx="322">
                  <c:v>-61006.387032929262</c:v>
                </c:pt>
                <c:pt idx="323">
                  <c:v>-57286.603268564155</c:v>
                </c:pt>
                <c:pt idx="324">
                  <c:v>-53150.238655911657</c:v>
                </c:pt>
                <c:pt idx="325">
                  <c:v>-48934.185018028926</c:v>
                </c:pt>
                <c:pt idx="326">
                  <c:v>-45215.702695460888</c:v>
                </c:pt>
                <c:pt idx="327">
                  <c:v>-42252.874024267694</c:v>
                </c:pt>
                <c:pt idx="328">
                  <c:v>-40021.743994428041</c:v>
                </c:pt>
                <c:pt idx="329">
                  <c:v>-38189.882311596302</c:v>
                </c:pt>
                <c:pt idx="330">
                  <c:v>-36035.200888051033</c:v>
                </c:pt>
                <c:pt idx="331">
                  <c:v>-33085.88997027884</c:v>
                </c:pt>
                <c:pt idx="332">
                  <c:v>-29384.793237092399</c:v>
                </c:pt>
                <c:pt idx="333">
                  <c:v>-24829.503629651001</c:v>
                </c:pt>
                <c:pt idx="334">
                  <c:v>-19260.378744786867</c:v>
                </c:pt>
                <c:pt idx="335">
                  <c:v>-13059.696851263991</c:v>
                </c:pt>
                <c:pt idx="336">
                  <c:v>-6943.7773852104838</c:v>
                </c:pt>
                <c:pt idx="337">
                  <c:v>-1112.6448514595979</c:v>
                </c:pt>
                <c:pt idx="338">
                  <c:v>4548.9926473172191</c:v>
                </c:pt>
                <c:pt idx="339">
                  <c:v>10085.325752908675</c:v>
                </c:pt>
                <c:pt idx="340">
                  <c:v>15462.988699849582</c:v>
                </c:pt>
                <c:pt idx="341">
                  <c:v>20637.85059244412</c:v>
                </c:pt>
                <c:pt idx="342">
                  <c:v>25561.353349344321</c:v>
                </c:pt>
                <c:pt idx="343">
                  <c:v>30182.068218910103</c:v>
                </c:pt>
                <c:pt idx="344">
                  <c:v>34445.355017445596</c:v>
                </c:pt>
                <c:pt idx="345">
                  <c:v>38292.30684884177</c:v>
                </c:pt>
                <c:pt idx="346">
                  <c:v>41658.483758889459</c:v>
                </c:pt>
                <c:pt idx="347">
                  <c:v>44472.773131169321</c:v>
                </c:pt>
                <c:pt idx="348">
                  <c:v>46656.709716056357</c:v>
                </c:pt>
                <c:pt idx="349">
                  <c:v>48124.524358338822</c:v>
                </c:pt>
                <c:pt idx="350">
                  <c:v>48953.921359188105</c:v>
                </c:pt>
                <c:pt idx="351">
                  <c:v>49249.154130172217</c:v>
                </c:pt>
                <c:pt idx="352">
                  <c:v>48966.260527653547</c:v>
                </c:pt>
                <c:pt idx="353">
                  <c:v>48036.344396719411</c:v>
                </c:pt>
                <c:pt idx="354">
                  <c:v>46747.548497615935</c:v>
                </c:pt>
                <c:pt idx="355">
                  <c:v>45662.626472655211</c:v>
                </c:pt>
                <c:pt idx="356">
                  <c:v>45017.267010028358</c:v>
                </c:pt>
                <c:pt idx="357">
                  <c:v>44139.319448971401</c:v>
                </c:pt>
                <c:pt idx="358">
                  <c:v>42495.874209470356</c:v>
                </c:pt>
                <c:pt idx="359">
                  <c:v>40339.990762306188</c:v>
                </c:pt>
                <c:pt idx="360">
                  <c:v>37809.197843327704</c:v>
                </c:pt>
                <c:pt idx="361">
                  <c:v>34986.647888210566</c:v>
                </c:pt>
                <c:pt idx="362">
                  <c:v>31930.471245781402</c:v>
                </c:pt>
                <c:pt idx="363">
                  <c:v>28685.778104038269</c:v>
                </c:pt>
                <c:pt idx="364">
                  <c:v>25290.145769959905</c:v>
                </c:pt>
                <c:pt idx="365">
                  <c:v>21776.252122754297</c:v>
                </c:pt>
                <c:pt idx="366">
                  <c:v>18173.20418911309</c:v>
                </c:pt>
                <c:pt idx="367">
                  <c:v>14507.274770119124</c:v>
                </c:pt>
                <c:pt idx="368">
                  <c:v>10802.364737897698</c:v>
                </c:pt>
                <c:pt idx="369">
                  <c:v>7080.3333936553408</c:v>
                </c:pt>
                <c:pt idx="370">
                  <c:v>3361.2626901510662</c:v>
                </c:pt>
                <c:pt idx="371">
                  <c:v>-336.31379375025892</c:v>
                </c:pt>
                <c:pt idx="372">
                  <c:v>-3995.2026312136936</c:v>
                </c:pt>
                <c:pt idx="373">
                  <c:v>-7599.3561767863494</c:v>
                </c:pt>
                <c:pt idx="374">
                  <c:v>-11133.688494515414</c:v>
                </c:pt>
                <c:pt idx="375">
                  <c:v>-14583.899598565698</c:v>
                </c:pt>
                <c:pt idx="376">
                  <c:v>-17936.30818180375</c:v>
                </c:pt>
                <c:pt idx="377">
                  <c:v>-21177.702303247486</c:v>
                </c:pt>
                <c:pt idx="378">
                  <c:v>-24295.247066965785</c:v>
                </c:pt>
                <c:pt idx="379">
                  <c:v>-27276.48666345677</c:v>
                </c:pt>
                <c:pt idx="380">
                  <c:v>-30109.366077482653</c:v>
                </c:pt>
                <c:pt idx="381">
                  <c:v>-32782.148576733503</c:v>
                </c:pt>
                <c:pt idx="382">
                  <c:v>-35283.231181373325</c:v>
                </c:pt>
                <c:pt idx="383">
                  <c:v>-37600.926738861992</c:v>
                </c:pt>
                <c:pt idx="384">
                  <c:v>-39723.23470636498</c:v>
                </c:pt>
                <c:pt idx="385">
                  <c:v>-41637.932320887026</c:v>
                </c:pt>
                <c:pt idx="386">
                  <c:v>-43333.145378924215</c:v>
                </c:pt>
                <c:pt idx="387">
                  <c:v>-44797.774030150635</c:v>
                </c:pt>
                <c:pt idx="388">
                  <c:v>-46021.536711451772</c:v>
                </c:pt>
                <c:pt idx="389">
                  <c:v>-46994.857379749294</c:v>
                </c:pt>
                <c:pt idx="390">
                  <c:v>-47708.617938927448</c:v>
                </c:pt>
                <c:pt idx="391">
                  <c:v>-48153.56232113234</c:v>
                </c:pt>
                <c:pt idx="392">
                  <c:v>-48319.551100475568</c:v>
                </c:pt>
                <c:pt idx="393">
                  <c:v>-48195.267551315133</c:v>
                </c:pt>
                <c:pt idx="394">
                  <c:v>-47768.210689307809</c:v>
                </c:pt>
                <c:pt idx="395">
                  <c:v>-47024.702004475927</c:v>
                </c:pt>
                <c:pt idx="396">
                  <c:v>-45949.878307283099</c:v>
                </c:pt>
                <c:pt idx="397">
                  <c:v>-44527.535808252353</c:v>
                </c:pt>
                <c:pt idx="398">
                  <c:v>-42739.692506752865</c:v>
                </c:pt>
                <c:pt idx="399">
                  <c:v>-40565.583121602474</c:v>
                </c:pt>
                <c:pt idx="400">
                  <c:v>-37979.47896273293</c:v>
                </c:pt>
                <c:pt idx="401">
                  <c:v>-34945.945801200178</c:v>
                </c:pt>
                <c:pt idx="402">
                  <c:v>-31408.842650163133</c:v>
                </c:pt>
                <c:pt idx="403">
                  <c:v>-27262.861955701759</c:v>
                </c:pt>
                <c:pt idx="404">
                  <c:v>-22718.980948329921</c:v>
                </c:pt>
                <c:pt idx="405">
                  <c:v>-18857.375866458788</c:v>
                </c:pt>
                <c:pt idx="406">
                  <c:v>-15360.644713597179</c:v>
                </c:pt>
                <c:pt idx="407">
                  <c:v>-11644.806097932571</c:v>
                </c:pt>
                <c:pt idx="408">
                  <c:v>-8442.7057992420796</c:v>
                </c:pt>
                <c:pt idx="409">
                  <c:v>-5733.3822728379118</c:v>
                </c:pt>
                <c:pt idx="410">
                  <c:v>-3241.0312010859761</c:v>
                </c:pt>
                <c:pt idx="411">
                  <c:v>-861.800810804045</c:v>
                </c:pt>
                <c:pt idx="412">
                  <c:v>1417.0071832479946</c:v>
                </c:pt>
                <c:pt idx="413">
                  <c:v>3594.3384635677362</c:v>
                </c:pt>
                <c:pt idx="414">
                  <c:v>5664.1712835938661</c:v>
                </c:pt>
                <c:pt idx="415">
                  <c:v>7618.2592249119534</c:v>
                </c:pt>
                <c:pt idx="416">
                  <c:v>9446.7495374668688</c:v>
                </c:pt>
                <c:pt idx="417">
                  <c:v>11138.053084181345</c:v>
                </c:pt>
                <c:pt idx="418">
                  <c:v>12678.346755994808</c:v>
                </c:pt>
                <c:pt idx="419">
                  <c:v>14050.776128025725</c:v>
                </c:pt>
                <c:pt idx="420">
                  <c:v>15234.271659836226</c:v>
                </c:pt>
                <c:pt idx="421">
                  <c:v>16201.712527673155</c:v>
                </c:pt>
                <c:pt idx="422">
                  <c:v>16916.794633603735</c:v>
                </c:pt>
                <c:pt idx="423">
                  <c:v>17394.188270580373</c:v>
                </c:pt>
                <c:pt idx="424">
                  <c:v>17644.44043679208</c:v>
                </c:pt>
                <c:pt idx="425">
                  <c:v>17586.628235145352</c:v>
                </c:pt>
                <c:pt idx="426">
                  <c:v>17074.056853778387</c:v>
                </c:pt>
                <c:pt idx="427">
                  <c:v>15658.403528251547</c:v>
                </c:pt>
                <c:pt idx="428">
                  <c:v>12297.560164971086</c:v>
                </c:pt>
                <c:pt idx="429">
                  <c:v>6957.0133902161506</c:v>
                </c:pt>
                <c:pt idx="430">
                  <c:v>315.22136636200582</c:v>
                </c:pt>
                <c:pt idx="431">
                  <c:v>-7502.6162776468564</c:v>
                </c:pt>
                <c:pt idx="432">
                  <c:v>-15737.422592764909</c:v>
                </c:pt>
                <c:pt idx="433">
                  <c:v>-23627.006020393026</c:v>
                </c:pt>
                <c:pt idx="434">
                  <c:v>-31070.91638757792</c:v>
                </c:pt>
                <c:pt idx="435">
                  <c:v>-38106.688653591897</c:v>
                </c:pt>
                <c:pt idx="436">
                  <c:v>-44779.848799743886</c:v>
                </c:pt>
                <c:pt idx="437">
                  <c:v>-51128.386623165286</c:v>
                </c:pt>
                <c:pt idx="438">
                  <c:v>-57182.653317611497</c:v>
                </c:pt>
                <c:pt idx="439">
                  <c:v>-62798.571172809097</c:v>
                </c:pt>
                <c:pt idx="440">
                  <c:v>-67848.955804186015</c:v>
                </c:pt>
                <c:pt idx="441">
                  <c:v>-72394.509609881905</c:v>
                </c:pt>
                <c:pt idx="442">
                  <c:v>-76482.512353940328</c:v>
                </c:pt>
                <c:pt idx="443">
                  <c:v>-80149.911121648183</c:v>
                </c:pt>
                <c:pt idx="444">
                  <c:v>-83426.333279142884</c:v>
                </c:pt>
                <c:pt idx="445">
                  <c:v>-86335.968810451217</c:v>
                </c:pt>
                <c:pt idx="446">
                  <c:v>-88898.783331003127</c:v>
                </c:pt>
                <c:pt idx="447">
                  <c:v>-91131.330748365857</c:v>
                </c:pt>
                <c:pt idx="448">
                  <c:v>-93047.408813018206</c:v>
                </c:pt>
                <c:pt idx="449">
                  <c:v>-94658.68152263829</c:v>
                </c:pt>
                <c:pt idx="450">
                  <c:v>-95975.107339977869</c:v>
                </c:pt>
                <c:pt idx="451">
                  <c:v>-97005.144448642357</c:v>
                </c:pt>
                <c:pt idx="452">
                  <c:v>-97755.872389302473</c:v>
                </c:pt>
                <c:pt idx="453">
                  <c:v>-98233.097141071601</c:v>
                </c:pt>
                <c:pt idx="454">
                  <c:v>-98441.432027126881</c:v>
                </c:pt>
                <c:pt idx="455">
                  <c:v>-98384.303571452678</c:v>
                </c:pt>
                <c:pt idx="456">
                  <c:v>-98063.923728061825</c:v>
                </c:pt>
                <c:pt idx="457">
                  <c:v>-97481.265441903932</c:v>
                </c:pt>
                <c:pt idx="458">
                  <c:v>-96636.015386633662</c:v>
                </c:pt>
                <c:pt idx="459">
                  <c:v>-95526.497971489691</c:v>
                </c:pt>
                <c:pt idx="460">
                  <c:v>-94149.564681815056</c:v>
                </c:pt>
                <c:pt idx="461">
                  <c:v>-92500.441192156519</c:v>
                </c:pt>
                <c:pt idx="462">
                  <c:v>-90572.521875221573</c:v>
                </c:pt>
                <c:pt idx="463">
                  <c:v>-88357.097112321848</c:v>
                </c:pt>
                <c:pt idx="464">
                  <c:v>-85842.992620674209</c:v>
                </c:pt>
                <c:pt idx="465">
                  <c:v>-83016.09082037097</c:v>
                </c:pt>
                <c:pt idx="466">
                  <c:v>-79858.690315808315</c:v>
                </c:pt>
                <c:pt idx="467">
                  <c:v>-76348.637857633308</c:v>
                </c:pt>
                <c:pt idx="468">
                  <c:v>-72458.132398530928</c:v>
                </c:pt>
                <c:pt idx="469">
                  <c:v>-68152.043464066577</c:v>
                </c:pt>
                <c:pt idx="470">
                  <c:v>-63385.487941258427</c:v>
                </c:pt>
                <c:pt idx="471">
                  <c:v>-58100.235009456839</c:v>
                </c:pt>
                <c:pt idx="472">
                  <c:v>-52467.366350931545</c:v>
                </c:pt>
                <c:pt idx="473">
                  <c:v>-46677.888437107787</c:v>
                </c:pt>
                <c:pt idx="474">
                  <c:v>-40691.260941177279</c:v>
                </c:pt>
                <c:pt idx="475">
                  <c:v>-34455.730164815548</c:v>
                </c:pt>
                <c:pt idx="476">
                  <c:v>-27905.716583496469</c:v>
                </c:pt>
                <c:pt idx="477">
                  <c:v>-20958.657266794373</c:v>
                </c:pt>
                <c:pt idx="478">
                  <c:v>-13515.521366974141</c:v>
                </c:pt>
                <c:pt idx="479">
                  <c:v>-5477.4956677294158</c:v>
                </c:pt>
                <c:pt idx="480">
                  <c:v>3194.9235813895257</c:v>
                </c:pt>
                <c:pt idx="481">
                  <c:v>12398.598120146598</c:v>
                </c:pt>
                <c:pt idx="482">
                  <c:v>21922.58557685756</c:v>
                </c:pt>
                <c:pt idx="483">
                  <c:v>31412.324700809477</c:v>
                </c:pt>
                <c:pt idx="484">
                  <c:v>40157.688971251446</c:v>
                </c:pt>
                <c:pt idx="485">
                  <c:v>47680.068526261006</c:v>
                </c:pt>
                <c:pt idx="486">
                  <c:v>54124.345413718045</c:v>
                </c:pt>
                <c:pt idx="487">
                  <c:v>59747.204086153877</c:v>
                </c:pt>
                <c:pt idx="488">
                  <c:v>64722.32970132817</c:v>
                </c:pt>
                <c:pt idx="489">
                  <c:v>68989.053400546836</c:v>
                </c:pt>
                <c:pt idx="490">
                  <c:v>72472.568783574548</c:v>
                </c:pt>
                <c:pt idx="491">
                  <c:v>75270.872590123938</c:v>
                </c:pt>
                <c:pt idx="492">
                  <c:v>77453.82835244837</c:v>
                </c:pt>
                <c:pt idx="493">
                  <c:v>79071.137001906827</c:v>
                </c:pt>
                <c:pt idx="494">
                  <c:v>80158.728836622977</c:v>
                </c:pt>
                <c:pt idx="495">
                  <c:v>80742.349950123447</c:v>
                </c:pt>
                <c:pt idx="496">
                  <c:v>80840.659729318548</c:v>
                </c:pt>
                <c:pt idx="497">
                  <c:v>80469.128693102481</c:v>
                </c:pt>
                <c:pt idx="498">
                  <c:v>79642.230690868397</c:v>
                </c:pt>
                <c:pt idx="499">
                  <c:v>78372.519997259136</c:v>
                </c:pt>
                <c:pt idx="500">
                  <c:v>76668.540139488352</c:v>
                </c:pt>
                <c:pt idx="501">
                  <c:v>74533.73314988504</c:v>
                </c:pt>
                <c:pt idx="502">
                  <c:v>71966.036427889398</c:v>
                </c:pt>
                <c:pt idx="503">
                  <c:v>68957.152579610789</c:v>
                </c:pt>
                <c:pt idx="504">
                  <c:v>65491.557080036313</c:v>
                </c:pt>
                <c:pt idx="505">
                  <c:v>61545.051947736989</c:v>
                </c:pt>
                <c:pt idx="506">
                  <c:v>57082.472112502932</c:v>
                </c:pt>
                <c:pt idx="507">
                  <c:v>52054.031576174726</c:v>
                </c:pt>
                <c:pt idx="508">
                  <c:v>46389.401815368939</c:v>
                </c:pt>
                <c:pt idx="509">
                  <c:v>40194.321903243967</c:v>
                </c:pt>
                <c:pt idx="510">
                  <c:v>33563.799708508763</c:v>
                </c:pt>
                <c:pt idx="511">
                  <c:v>26358.687258089605</c:v>
                </c:pt>
                <c:pt idx="512">
                  <c:v>18383.668703338612</c:v>
                </c:pt>
                <c:pt idx="513">
                  <c:v>9445.4336353505387</c:v>
                </c:pt>
                <c:pt idx="514">
                  <c:v>-330.67199202055826</c:v>
                </c:pt>
                <c:pt idx="515">
                  <c:v>-10307.476427419337</c:v>
                </c:pt>
                <c:pt idx="516">
                  <c:v>-19903.378817765675</c:v>
                </c:pt>
                <c:pt idx="517">
                  <c:v>-28956.615667310441</c:v>
                </c:pt>
                <c:pt idx="518">
                  <c:v>-37261.927365063966</c:v>
                </c:pt>
                <c:pt idx="519">
                  <c:v>-45077.583616048672</c:v>
                </c:pt>
                <c:pt idx="520">
                  <c:v>-53065.414042999917</c:v>
                </c:pt>
                <c:pt idx="521">
                  <c:v>-60657.400181107681</c:v>
                </c:pt>
                <c:pt idx="522">
                  <c:v>-67261.196745434616</c:v>
                </c:pt>
                <c:pt idx="523">
                  <c:v>-73174.053190717765</c:v>
                </c:pt>
                <c:pt idx="524">
                  <c:v>-78348.890366927793</c:v>
                </c:pt>
                <c:pt idx="525">
                  <c:v>-82703.203166280058</c:v>
                </c:pt>
                <c:pt idx="526">
                  <c:v>-86359.681499672253</c:v>
                </c:pt>
                <c:pt idx="527">
                  <c:v>-89406.000133252048</c:v>
                </c:pt>
                <c:pt idx="528">
                  <c:v>-91905.951679814505</c:v>
                </c:pt>
                <c:pt idx="529">
                  <c:v>-93908.059636418213</c:v>
                </c:pt>
                <c:pt idx="530">
                  <c:v>-95450.511193156839</c:v>
                </c:pt>
                <c:pt idx="531">
                  <c:v>-96563.977950073982</c:v>
                </c:pt>
                <c:pt idx="532">
                  <c:v>-97273.380124848263</c:v>
                </c:pt>
                <c:pt idx="533">
                  <c:v>-97599.055879503256</c:v>
                </c:pt>
                <c:pt idx="534">
                  <c:v>-97557.562696776688</c:v>
                </c:pt>
                <c:pt idx="535">
                  <c:v>-97162.234671861137</c:v>
                </c:pt>
                <c:pt idx="536">
                  <c:v>-96423.567857044429</c:v>
                </c:pt>
                <c:pt idx="537">
                  <c:v>-95349.477040966434</c:v>
                </c:pt>
                <c:pt idx="538">
                  <c:v>-93945.449889413998</c:v>
                </c:pt>
                <c:pt idx="539">
                  <c:v>-92214.612746023719</c:v>
                </c:pt>
                <c:pt idx="540">
                  <c:v>-90157.713688802731</c:v>
                </c:pt>
                <c:pt idx="541">
                  <c:v>-87773.020879823132</c:v>
                </c:pt>
                <c:pt idx="542">
                  <c:v>-85056.126472081203</c:v>
                </c:pt>
                <c:pt idx="543">
                  <c:v>-81999.636982607044</c:v>
                </c:pt>
                <c:pt idx="544">
                  <c:v>-78592.718327138326</c:v>
                </c:pt>
                <c:pt idx="545">
                  <c:v>-74820.44489204952</c:v>
                </c:pt>
                <c:pt idx="546">
                  <c:v>-70662.872394835213</c:v>
                </c:pt>
                <c:pt idx="547">
                  <c:v>-66093.705268328471</c:v>
                </c:pt>
                <c:pt idx="548">
                  <c:v>-61078.344327925784</c:v>
                </c:pt>
                <c:pt idx="549">
                  <c:v>-55570.945804082665</c:v>
                </c:pt>
                <c:pt idx="550">
                  <c:v>-49748.113692740495</c:v>
                </c:pt>
                <c:pt idx="551">
                  <c:v>-43804.338454029756</c:v>
                </c:pt>
                <c:pt idx="552">
                  <c:v>-37710.009507193281</c:v>
                </c:pt>
                <c:pt idx="553">
                  <c:v>-31426.267184323624</c:v>
                </c:pt>
                <c:pt idx="554">
                  <c:v>-24901.292033765545</c:v>
                </c:pt>
                <c:pt idx="555">
                  <c:v>-18063.28339692322</c:v>
                </c:pt>
                <c:pt idx="556">
                  <c:v>-10809.285352011935</c:v>
                </c:pt>
                <c:pt idx="557">
                  <c:v>-2990.063989192427</c:v>
                </c:pt>
                <c:pt idx="558">
                  <c:v>5583.1784007279284</c:v>
                </c:pt>
                <c:pt idx="559">
                  <c:v>14861.402689231418</c:v>
                </c:pt>
                <c:pt idx="560">
                  <c:v>23761.329454123243</c:v>
                </c:pt>
                <c:pt idx="561">
                  <c:v>31382.465110813511</c:v>
                </c:pt>
                <c:pt idx="562">
                  <c:v>38372.812351640081</c:v>
                </c:pt>
                <c:pt idx="563">
                  <c:v>44748.129932783086</c:v>
                </c:pt>
                <c:pt idx="564">
                  <c:v>50035.914570336972</c:v>
                </c:pt>
                <c:pt idx="565">
                  <c:v>54460.550792786278</c:v>
                </c:pt>
                <c:pt idx="566">
                  <c:v>58189.445939075464</c:v>
                </c:pt>
                <c:pt idx="567">
                  <c:v>61202.795110237719</c:v>
                </c:pt>
                <c:pt idx="568">
                  <c:v>63483.728266704224</c:v>
                </c:pt>
                <c:pt idx="569">
                  <c:v>65179.694995213424</c:v>
                </c:pt>
                <c:pt idx="570">
                  <c:v>66395.453366993854</c:v>
                </c:pt>
                <c:pt idx="571">
                  <c:v>67207.089951806367</c:v>
                </c:pt>
                <c:pt idx="572">
                  <c:v>67671.985367627378</c:v>
                </c:pt>
                <c:pt idx="573">
                  <c:v>67834.758256438989</c:v>
                </c:pt>
                <c:pt idx="574">
                  <c:v>67730.973572232324</c:v>
                </c:pt>
                <c:pt idx="575">
                  <c:v>67389.557098328602</c:v>
                </c:pt>
                <c:pt idx="576">
                  <c:v>66834.426862056396</c:v>
                </c:pt>
                <c:pt idx="577">
                  <c:v>66085.631040606109</c:v>
                </c:pt>
                <c:pt idx="578">
                  <c:v>65160.163590381519</c:v>
                </c:pt>
                <c:pt idx="579">
                  <c:v>64072.562712530722</c:v>
                </c:pt>
                <c:pt idx="580">
                  <c:v>62835.358856353065</c:v>
                </c:pt>
                <c:pt idx="581">
                  <c:v>61459.415841183763</c:v>
                </c:pt>
                <c:pt idx="582">
                  <c:v>59954.194304614153</c:v>
                </c:pt>
                <c:pt idx="583">
                  <c:v>58327.957483388214</c:v>
                </c:pt>
                <c:pt idx="584">
                  <c:v>56587.933277824202</c:v>
                </c:pt>
                <c:pt idx="585">
                  <c:v>54740.442457189951</c:v>
                </c:pt>
                <c:pt idx="586">
                  <c:v>52791.000020006453</c:v>
                </c:pt>
                <c:pt idx="587">
                  <c:v>50744.3946947898</c:v>
                </c:pt>
                <c:pt idx="588">
                  <c:v>48604.750102885977</c:v>
                </c:pt>
                <c:pt idx="589">
                  <c:v>46375.570144891608</c:v>
                </c:pt>
                <c:pt idx="590">
                  <c:v>44059.771076173252</c:v>
                </c:pt>
                <c:pt idx="591">
                  <c:v>41659.705438525525</c:v>
                </c:pt>
                <c:pt idx="592">
                  <c:v>39177.197744941477</c:v>
                </c:pt>
                <c:pt idx="593">
                  <c:v>36613.681526427412</c:v>
                </c:pt>
                <c:pt idx="594">
                  <c:v>33970.694417648345</c:v>
                </c:pt>
                <c:pt idx="595">
                  <c:v>31250.681477645849</c:v>
                </c:pt>
                <c:pt idx="596">
                  <c:v>28457.405973013196</c:v>
                </c:pt>
                <c:pt idx="597">
                  <c:v>25596.016741962914</c:v>
                </c:pt>
                <c:pt idx="598">
                  <c:v>22672.893144945538</c:v>
                </c:pt>
                <c:pt idx="599">
                  <c:v>19695.154742297502</c:v>
                </c:pt>
                <c:pt idx="600">
                  <c:v>16670.470706030446</c:v>
                </c:pt>
                <c:pt idx="601">
                  <c:v>13607.256486581853</c:v>
                </c:pt>
                <c:pt idx="602">
                  <c:v>10515.027671586187</c:v>
                </c:pt>
                <c:pt idx="603">
                  <c:v>7404.9852618949726</c:v>
                </c:pt>
                <c:pt idx="604">
                  <c:v>4291.0061988986599</c:v>
                </c:pt>
                <c:pt idx="605">
                  <c:v>1191.4204621366146</c:v>
                </c:pt>
                <c:pt idx="606">
                  <c:v>-1867.5273086154098</c:v>
                </c:pt>
                <c:pt idx="607">
                  <c:v>-4838.7753619910227</c:v>
                </c:pt>
                <c:pt idx="608">
                  <c:v>-7656.3747287088299</c:v>
                </c:pt>
                <c:pt idx="609">
                  <c:v>-10209.47032090137</c:v>
                </c:pt>
                <c:pt idx="610">
                  <c:v>-12316.691461696326</c:v>
                </c:pt>
                <c:pt idx="611">
                  <c:v>-13809.93119220665</c:v>
                </c:pt>
                <c:pt idx="612">
                  <c:v>-14534.568824288719</c:v>
                </c:pt>
                <c:pt idx="613">
                  <c:v>-14173.573626734125</c:v>
                </c:pt>
                <c:pt idx="614">
                  <c:v>-12370.104294170585</c:v>
                </c:pt>
                <c:pt idx="615">
                  <c:v>-9258.2334421428295</c:v>
                </c:pt>
                <c:pt idx="616">
                  <c:v>-5393.2556770759475</c:v>
                </c:pt>
                <c:pt idx="617">
                  <c:v>-1214.9910273572395</c:v>
                </c:pt>
                <c:pt idx="618">
                  <c:v>3054.6036562454142</c:v>
                </c:pt>
                <c:pt idx="619">
                  <c:v>7310.1927670289733</c:v>
                </c:pt>
                <c:pt idx="620">
                  <c:v>11499.766832696361</c:v>
                </c:pt>
                <c:pt idx="621">
                  <c:v>15596.743495857183</c:v>
                </c:pt>
                <c:pt idx="622">
                  <c:v>19587.498841040619</c:v>
                </c:pt>
                <c:pt idx="623">
                  <c:v>23465.342761256281</c:v>
                </c:pt>
                <c:pt idx="624">
                  <c:v>27227.394584080441</c:v>
                </c:pt>
                <c:pt idx="625">
                  <c:v>30803.209901143113</c:v>
                </c:pt>
                <c:pt idx="626">
                  <c:v>34124.792703986852</c:v>
                </c:pt>
                <c:pt idx="627">
                  <c:v>37198.552210173773</c:v>
                </c:pt>
                <c:pt idx="628">
                  <c:v>40030.548895062355</c:v>
                </c:pt>
                <c:pt idx="629">
                  <c:v>42625.737434135408</c:v>
                </c:pt>
                <c:pt idx="630">
                  <c:v>44987.948487011316</c:v>
                </c:pt>
                <c:pt idx="631">
                  <c:v>47119.885351159479</c:v>
                </c:pt>
                <c:pt idx="632">
                  <c:v>49023.10759361722</c:v>
                </c:pt>
                <c:pt idx="633">
                  <c:v>50697.989683373635</c:v>
                </c:pt>
                <c:pt idx="634">
                  <c:v>52143.64548202054</c:v>
                </c:pt>
                <c:pt idx="635">
                  <c:v>53357.808126881013</c:v>
                </c:pt>
                <c:pt idx="636">
                  <c:v>54336.650054026533</c:v>
                </c:pt>
                <c:pt idx="637">
                  <c:v>55074.542709614696</c:v>
                </c:pt>
                <c:pt idx="638">
                  <c:v>55563.742298821802</c:v>
                </c:pt>
                <c:pt idx="639">
                  <c:v>55794.122006845348</c:v>
                </c:pt>
                <c:pt idx="640">
                  <c:v>55753.094342810546</c:v>
                </c:pt>
                <c:pt idx="641">
                  <c:v>55425.436804017561</c:v>
                </c:pt>
                <c:pt idx="642">
                  <c:v>54792.745340162408</c:v>
                </c:pt>
                <c:pt idx="643">
                  <c:v>53832.492149695674</c:v>
                </c:pt>
                <c:pt idx="644">
                  <c:v>52516.574654829958</c:v>
                </c:pt>
                <c:pt idx="645">
                  <c:v>50809.120374772312</c:v>
                </c:pt>
                <c:pt idx="646">
                  <c:v>48663.063711976814</c:v>
                </c:pt>
                <c:pt idx="647">
                  <c:v>46223.411893432814</c:v>
                </c:pt>
                <c:pt idx="648">
                  <c:v>43653.032726469144</c:v>
                </c:pt>
                <c:pt idx="649">
                  <c:v>40921.684121797691</c:v>
                </c:pt>
                <c:pt idx="650">
                  <c:v>37989.115692601896</c:v>
                </c:pt>
                <c:pt idx="651">
                  <c:v>34802.308387130601</c:v>
                </c:pt>
                <c:pt idx="652">
                  <c:v>31291.602634957624</c:v>
                </c:pt>
                <c:pt idx="653">
                  <c:v>27367.540842835762</c:v>
                </c:pt>
                <c:pt idx="654">
                  <c:v>22922.742570344566</c:v>
                </c:pt>
                <c:pt idx="655">
                  <c:v>17848.017028442937</c:v>
                </c:pt>
                <c:pt idx="656">
                  <c:v>12073.745428187447</c:v>
                </c:pt>
                <c:pt idx="657">
                  <c:v>5659.1242542734162</c:v>
                </c:pt>
                <c:pt idx="658">
                  <c:v>-945.80421239285124</c:v>
                </c:pt>
                <c:pt idx="659">
                  <c:v>-7014.7377553728375</c:v>
                </c:pt>
                <c:pt idx="660">
                  <c:v>-12449.76166964581</c:v>
                </c:pt>
                <c:pt idx="661">
                  <c:v>-17847.277569085898</c:v>
                </c:pt>
                <c:pt idx="662">
                  <c:v>-23164.796905414027</c:v>
                </c:pt>
                <c:pt idx="663">
                  <c:v>-27230.266789528821</c:v>
                </c:pt>
                <c:pt idx="664">
                  <c:v>-29776.974788741147</c:v>
                </c:pt>
                <c:pt idx="665">
                  <c:v>-31657.458312768802</c:v>
                </c:pt>
                <c:pt idx="666">
                  <c:v>-33218.00506245502</c:v>
                </c:pt>
                <c:pt idx="667">
                  <c:v>-34497.694911252205</c:v>
                </c:pt>
                <c:pt idx="668">
                  <c:v>-35520.531075778599</c:v>
                </c:pt>
                <c:pt idx="669">
                  <c:v>-36308.530681322227</c:v>
                </c:pt>
                <c:pt idx="670">
                  <c:v>-36878.035692352605</c:v>
                </c:pt>
                <c:pt idx="671">
                  <c:v>-37241.096897106305</c:v>
                </c:pt>
                <c:pt idx="672">
                  <c:v>-37406.446518965487</c:v>
                </c:pt>
                <c:pt idx="673">
                  <c:v>-37380.131078348932</c:v>
                </c:pt>
                <c:pt idx="674">
                  <c:v>-37165.811803455523</c:v>
                </c:pt>
                <c:pt idx="675">
                  <c:v>-36764.77293147648</c:v>
                </c:pt>
                <c:pt idx="676">
                  <c:v>-36175.856803916155</c:v>
                </c:pt>
                <c:pt idx="677">
                  <c:v>-35395.375413436494</c:v>
                </c:pt>
                <c:pt idx="678">
                  <c:v>-34416.846208338677</c:v>
                </c:pt>
                <c:pt idx="679">
                  <c:v>-33230.4669854194</c:v>
                </c:pt>
                <c:pt idx="680">
                  <c:v>-31822.272482471486</c:v>
                </c:pt>
                <c:pt idx="681">
                  <c:v>-30172.844834587097</c:v>
                </c:pt>
                <c:pt idx="682">
                  <c:v>-28255.406452141404</c:v>
                </c:pt>
                <c:pt idx="683">
                  <c:v>-26033.311758358243</c:v>
                </c:pt>
                <c:pt idx="684">
                  <c:v>-23458.867154060932</c:v>
                </c:pt>
                <c:pt idx="685">
                  <c:v>-20489.997598808081</c:v>
                </c:pt>
                <c:pt idx="686">
                  <c:v>-17334.100488816151</c:v>
                </c:pt>
                <c:pt idx="687">
                  <c:v>-14470.719287956113</c:v>
                </c:pt>
                <c:pt idx="688">
                  <c:v>-11878.55324183819</c:v>
                </c:pt>
                <c:pt idx="689">
                  <c:v>-9075.6232354943841</c:v>
                </c:pt>
                <c:pt idx="690">
                  <c:v>-5754.7568789879406</c:v>
                </c:pt>
                <c:pt idx="691">
                  <c:v>-1638.8241480528175</c:v>
                </c:pt>
                <c:pt idx="692">
                  <c:v>3842.1978182607841</c:v>
                </c:pt>
                <c:pt idx="693">
                  <c:v>10568.196998643794</c:v>
                </c:pt>
                <c:pt idx="694">
                  <c:v>17494.678546914485</c:v>
                </c:pt>
                <c:pt idx="695">
                  <c:v>24164.822934409</c:v>
                </c:pt>
                <c:pt idx="696">
                  <c:v>30699.334567910937</c:v>
                </c:pt>
                <c:pt idx="697">
                  <c:v>37174.996861893982</c:v>
                </c:pt>
                <c:pt idx="698">
                  <c:v>43591.533267273757</c:v>
                </c:pt>
                <c:pt idx="699">
                  <c:v>49892.36797496154</c:v>
                </c:pt>
                <c:pt idx="700">
                  <c:v>56009.177741293126</c:v>
                </c:pt>
                <c:pt idx="701">
                  <c:v>61747.34840046279</c:v>
                </c:pt>
                <c:pt idx="702">
                  <c:v>66956.127416352901</c:v>
                </c:pt>
                <c:pt idx="703">
                  <c:v>71669.183292302274</c:v>
                </c:pt>
                <c:pt idx="704">
                  <c:v>75920.512968898925</c:v>
                </c:pt>
                <c:pt idx="705">
                  <c:v>79741.010766705673</c:v>
                </c:pt>
                <c:pt idx="706">
                  <c:v>83157.925805959356</c:v>
                </c:pt>
                <c:pt idx="707">
                  <c:v>86195.016603880766</c:v>
                </c:pt>
                <c:pt idx="708">
                  <c:v>88872.921077665364</c:v>
                </c:pt>
                <c:pt idx="709">
                  <c:v>91209.156520232529</c:v>
                </c:pt>
                <c:pt idx="710">
                  <c:v>93217.872384157861</c:v>
                </c:pt>
                <c:pt idx="711">
                  <c:v>94910.236156071929</c:v>
                </c:pt>
                <c:pt idx="712">
                  <c:v>96295.348875543306</c:v>
                </c:pt>
                <c:pt idx="713">
                  <c:v>97380.872315726228</c:v>
                </c:pt>
                <c:pt idx="714">
                  <c:v>98173.082118657854</c:v>
                </c:pt>
                <c:pt idx="715">
                  <c:v>98676.77901770013</c:v>
                </c:pt>
                <c:pt idx="716">
                  <c:v>98895.313422336709</c:v>
                </c:pt>
                <c:pt idx="717">
                  <c:v>98830.632254648328</c:v>
                </c:pt>
                <c:pt idx="718">
                  <c:v>98483.291248027046</c:v>
                </c:pt>
                <c:pt idx="719">
                  <c:v>97852.418648801206</c:v>
                </c:pt>
                <c:pt idx="720">
                  <c:v>96935.630539490085</c:v>
                </c:pt>
                <c:pt idx="721">
                  <c:v>95728.896090878799</c:v>
                </c:pt>
                <c:pt idx="722">
                  <c:v>94226.345704340507</c:v>
                </c:pt>
                <c:pt idx="723">
                  <c:v>92420.008810173938</c:v>
                </c:pt>
                <c:pt idx="724">
                  <c:v>90299.460272468263</c:v>
                </c:pt>
                <c:pt idx="725">
                  <c:v>87851.343201204829</c:v>
                </c:pt>
                <c:pt idx="726">
                  <c:v>85058.718768096907</c:v>
                </c:pt>
                <c:pt idx="727">
                  <c:v>81900.165730130233</c:v>
                </c:pt>
                <c:pt idx="728">
                  <c:v>78348.505705569987</c:v>
                </c:pt>
                <c:pt idx="729">
                  <c:v>74368.952256676072</c:v>
                </c:pt>
                <c:pt idx="730">
                  <c:v>69916.365832433759</c:v>
                </c:pt>
                <c:pt idx="731">
                  <c:v>64931.233959778074</c:v>
                </c:pt>
                <c:pt idx="732">
                  <c:v>59334.564497306223</c:v>
                </c:pt>
                <c:pt idx="733">
                  <c:v>53262.649339651303</c:v>
                </c:pt>
                <c:pt idx="734">
                  <c:v>46865.766735173558</c:v>
                </c:pt>
                <c:pt idx="735">
                  <c:v>40066.407209726633</c:v>
                </c:pt>
                <c:pt idx="736">
                  <c:v>32770.223680683092</c:v>
                </c:pt>
                <c:pt idx="737">
                  <c:v>24853.934026123286</c:v>
                </c:pt>
                <c:pt idx="738">
                  <c:v>16156.262785907667</c:v>
                </c:pt>
                <c:pt idx="739">
                  <c:v>6516.054175336777</c:v>
                </c:pt>
                <c:pt idx="740">
                  <c:v>-3946.7676769803629</c:v>
                </c:pt>
                <c:pt idx="741">
                  <c:v>-14505.977254730016</c:v>
                </c:pt>
                <c:pt idx="742">
                  <c:v>-24715.526092671662</c:v>
                </c:pt>
                <c:pt idx="743">
                  <c:v>-34367.019296175116</c:v>
                </c:pt>
                <c:pt idx="744">
                  <c:v>-42891.104128600506</c:v>
                </c:pt>
                <c:pt idx="745">
                  <c:v>-49319.221450776378</c:v>
                </c:pt>
                <c:pt idx="746">
                  <c:v>-52806.461119605156</c:v>
                </c:pt>
                <c:pt idx="747">
                  <c:v>-53730.853626849996</c:v>
                </c:pt>
                <c:pt idx="748">
                  <c:v>-53094.537277521107</c:v>
                </c:pt>
                <c:pt idx="749">
                  <c:v>-51601.250156503724</c:v>
                </c:pt>
                <c:pt idx="750">
                  <c:v>-49573.478636063519</c:v>
                </c:pt>
                <c:pt idx="751">
                  <c:v>-47287.749352808511</c:v>
                </c:pt>
                <c:pt idx="752">
                  <c:v>-44919.569693355712</c:v>
                </c:pt>
                <c:pt idx="753">
                  <c:v>-42488.808144578594</c:v>
                </c:pt>
                <c:pt idx="754">
                  <c:v>-40014.507788414179</c:v>
                </c:pt>
                <c:pt idx="755">
                  <c:v>-37512.151076789152</c:v>
                </c:pt>
                <c:pt idx="756">
                  <c:v>-34994.014101235531</c:v>
                </c:pt>
                <c:pt idx="757">
                  <c:v>-32469.810484111153</c:v>
                </c:pt>
                <c:pt idx="758">
                  <c:v>-29947.249141834807</c:v>
                </c:pt>
                <c:pt idx="759">
                  <c:v>-27432.465795173583</c:v>
                </c:pt>
                <c:pt idx="760">
                  <c:v>-24930.39240997261</c:v>
                </c:pt>
                <c:pt idx="761">
                  <c:v>-22445.049506120304</c:v>
                </c:pt>
                <c:pt idx="762">
                  <c:v>-19979.712178518646</c:v>
                </c:pt>
                <c:pt idx="763">
                  <c:v>-17537.080740467256</c:v>
                </c:pt>
                <c:pt idx="764">
                  <c:v>-15119.48280651063</c:v>
                </c:pt>
                <c:pt idx="765">
                  <c:v>-12728.978514805336</c:v>
                </c:pt>
                <c:pt idx="766">
                  <c:v>-10367.478412924636</c:v>
                </c:pt>
                <c:pt idx="767">
                  <c:v>-8036.927042753272</c:v>
                </c:pt>
                <c:pt idx="768">
                  <c:v>-5739.3536446063154</c:v>
                </c:pt>
                <c:pt idx="769">
                  <c:v>-3476.8157283322171</c:v>
                </c:pt>
                <c:pt idx="770">
                  <c:v>-1251.3836388155319</c:v>
                </c:pt>
                <c:pt idx="771">
                  <c:v>934.79246967083225</c:v>
                </c:pt>
                <c:pt idx="772">
                  <c:v>3079.3437267433687</c:v>
                </c:pt>
                <c:pt idx="773">
                  <c:v>5179.6370300041317</c:v>
                </c:pt>
                <c:pt idx="774">
                  <c:v>7232.9326401269036</c:v>
                </c:pt>
                <c:pt idx="775">
                  <c:v>9236.5477464024443</c:v>
                </c:pt>
                <c:pt idx="776">
                  <c:v>11188.003146513202</c:v>
                </c:pt>
                <c:pt idx="777">
                  <c:v>13085.282922691809</c:v>
                </c:pt>
                <c:pt idx="778">
                  <c:v>14927.047098971441</c:v>
                </c:pt>
                <c:pt idx="779">
                  <c:v>16712.610852291367</c:v>
                </c:pt>
                <c:pt idx="780">
                  <c:v>18441.770087387627</c:v>
                </c:pt>
                <c:pt idx="781">
                  <c:v>20114.630121636226</c:v>
                </c:pt>
                <c:pt idx="782">
                  <c:v>21731.479040561724</c:v>
                </c:pt>
                <c:pt idx="783">
                  <c:v>23292.703284637853</c:v>
                </c:pt>
                <c:pt idx="784">
                  <c:v>24798.733949354497</c:v>
                </c:pt>
                <c:pt idx="785">
                  <c:v>26250.013662753812</c:v>
                </c:pt>
                <c:pt idx="786">
                  <c:v>27646.963686095423</c:v>
                </c:pt>
                <c:pt idx="787">
                  <c:v>28989.948138553416</c:v>
                </c:pt>
                <c:pt idx="788">
                  <c:v>30279.259018732584</c:v>
                </c:pt>
                <c:pt idx="789">
                  <c:v>31515.117136759582</c:v>
                </c:pt>
                <c:pt idx="790">
                  <c:v>32697.673288557016</c:v>
                </c:pt>
                <c:pt idx="791">
                  <c:v>33827.009494643156</c:v>
                </c:pt>
                <c:pt idx="792">
                  <c:v>34903.140284222303</c:v>
                </c:pt>
                <c:pt idx="793">
                  <c:v>35926.014196467142</c:v>
                </c:pt>
                <c:pt idx="794">
                  <c:v>36895.515939116805</c:v>
                </c:pt>
                <c:pt idx="795">
                  <c:v>37811.470100360013</c:v>
                </c:pt>
                <c:pt idx="796">
                  <c:v>38673.648189355219</c:v>
                </c:pt>
                <c:pt idx="797">
                  <c:v>39481.782426516875</c:v>
                </c:pt>
                <c:pt idx="798">
                  <c:v>40235.589732383916</c:v>
                </c:pt>
                <c:pt idx="799">
                  <c:v>40934.771968009431</c:v>
                </c:pt>
                <c:pt idx="800">
                  <c:v>41578.934130375637</c:v>
                </c:pt>
                <c:pt idx="801">
                  <c:v>42167.476514278918</c:v>
                </c:pt>
                <c:pt idx="802">
                  <c:v>42699.570185566547</c:v>
                </c:pt>
                <c:pt idx="803">
                  <c:v>43174.177277052564</c:v>
                </c:pt>
                <c:pt idx="804">
                  <c:v>43590.049899046695</c:v>
                </c:pt>
                <c:pt idx="805">
                  <c:v>43945.714552657148</c:v>
                </c:pt>
                <c:pt idx="806">
                  <c:v>44239.446868712745</c:v>
                </c:pt>
                <c:pt idx="807">
                  <c:v>44469.2375295374</c:v>
                </c:pt>
                <c:pt idx="808">
                  <c:v>44632.748354963929</c:v>
                </c:pt>
                <c:pt idx="809">
                  <c:v>44727.256177128627</c:v>
                </c:pt>
                <c:pt idx="810">
                  <c:v>44749.580591972845</c:v>
                </c:pt>
                <c:pt idx="811">
                  <c:v>44695.989426985841</c:v>
                </c:pt>
                <c:pt idx="812">
                  <c:v>44562.07203556937</c:v>
                </c:pt>
                <c:pt idx="813">
                  <c:v>44342.563834568449</c:v>
                </c:pt>
                <c:pt idx="814">
                  <c:v>44031.092625849</c:v>
                </c:pt>
                <c:pt idx="815">
                  <c:v>43619.790642918444</c:v>
                </c:pt>
                <c:pt idx="816">
                  <c:v>43098.656854395369</c:v>
                </c:pt>
                <c:pt idx="817">
                  <c:v>42454.409344315289</c:v>
                </c:pt>
                <c:pt idx="818">
                  <c:v>41668.179064549324</c:v>
                </c:pt>
                <c:pt idx="819">
                  <c:v>40710.233404760322</c:v>
                </c:pt>
                <c:pt idx="820">
                  <c:v>39526.013412975415</c:v>
                </c:pt>
                <c:pt idx="821">
                  <c:v>38143.739791903652</c:v>
                </c:pt>
                <c:pt idx="822">
                  <c:v>36761.69941596299</c:v>
                </c:pt>
                <c:pt idx="823">
                  <c:v>35810.301036494886</c:v>
                </c:pt>
                <c:pt idx="824">
                  <c:v>35559.850807303483</c:v>
                </c:pt>
                <c:pt idx="825">
                  <c:v>35781.537677938351</c:v>
                </c:pt>
                <c:pt idx="826">
                  <c:v>35481.346527637492</c:v>
                </c:pt>
                <c:pt idx="827">
                  <c:v>33925.719672286614</c:v>
                </c:pt>
                <c:pt idx="828">
                  <c:v>31260.636536813308</c:v>
                </c:pt>
                <c:pt idx="829">
                  <c:v>27632.553817252294</c:v>
                </c:pt>
                <c:pt idx="830">
                  <c:v>23181.317889922942</c:v>
                </c:pt>
                <c:pt idx="831">
                  <c:v>17985.720288916684</c:v>
                </c:pt>
                <c:pt idx="832">
                  <c:v>12008.672266636555</c:v>
                </c:pt>
                <c:pt idx="833">
                  <c:v>5086.7967225535021</c:v>
                </c:pt>
                <c:pt idx="834">
                  <c:v>-2922.1611029171431</c:v>
                </c:pt>
                <c:pt idx="835">
                  <c:v>-11719.869950165301</c:v>
                </c:pt>
                <c:pt idx="836">
                  <c:v>-20553.954106984467</c:v>
                </c:pt>
                <c:pt idx="837">
                  <c:v>-28876.306721269975</c:v>
                </c:pt>
                <c:pt idx="838">
                  <c:v>-36580.70508112567</c:v>
                </c:pt>
                <c:pt idx="839">
                  <c:v>-43728.105122594265</c:v>
                </c:pt>
                <c:pt idx="840">
                  <c:v>-50393.365719880967</c:v>
                </c:pt>
                <c:pt idx="841">
                  <c:v>-56628.541380508868</c:v>
                </c:pt>
                <c:pt idx="842">
                  <c:v>-62453.742562172534</c:v>
                </c:pt>
                <c:pt idx="843">
                  <c:v>-67852.576936960249</c:v>
                </c:pt>
                <c:pt idx="844">
                  <c:v>-72776.738826623594</c:v>
                </c:pt>
                <c:pt idx="845">
                  <c:v>-76950.794917397216</c:v>
                </c:pt>
                <c:pt idx="846">
                  <c:v>-80156.7453746705</c:v>
                </c:pt>
                <c:pt idx="847">
                  <c:v>-82470.90263375314</c:v>
                </c:pt>
                <c:pt idx="848">
                  <c:v>-83983.659206622906</c:v>
                </c:pt>
                <c:pt idx="849">
                  <c:v>-84781.422081172641</c:v>
                </c:pt>
                <c:pt idx="850">
                  <c:v>-84938.777532233958</c:v>
                </c:pt>
                <c:pt idx="851">
                  <c:v>-84516.979140974538</c:v>
                </c:pt>
                <c:pt idx="852">
                  <c:v>-83565.287351197825</c:v>
                </c:pt>
                <c:pt idx="853">
                  <c:v>-82123.037814210766</c:v>
                </c:pt>
                <c:pt idx="854">
                  <c:v>-80221.573473615834</c:v>
                </c:pt>
                <c:pt idx="855">
                  <c:v>-77885.778569201633</c:v>
                </c:pt>
                <c:pt idx="856">
                  <c:v>-75135.135381580578</c:v>
                </c:pt>
                <c:pt idx="857">
                  <c:v>-71984.224389712777</c:v>
                </c:pt>
                <c:pt idx="858">
                  <c:v>-68442.731589826537</c:v>
                </c:pt>
                <c:pt idx="859">
                  <c:v>-64515.332071069017</c:v>
                </c:pt>
                <c:pt idx="860">
                  <c:v>-60201.703849272242</c:v>
                </c:pt>
                <c:pt idx="861">
                  <c:v>-55496.501133747915</c:v>
                </c:pt>
                <c:pt idx="862">
                  <c:v>-50389.078470145396</c:v>
                </c:pt>
                <c:pt idx="863">
                  <c:v>-44863.050405740243</c:v>
                </c:pt>
                <c:pt idx="864">
                  <c:v>-38896.262069578625</c:v>
                </c:pt>
                <c:pt idx="865">
                  <c:v>-32463.112704335952</c:v>
                </c:pt>
                <c:pt idx="866">
                  <c:v>-25545.256334898488</c:v>
                </c:pt>
                <c:pt idx="867">
                  <c:v>-18165.431488821723</c:v>
                </c:pt>
                <c:pt idx="868">
                  <c:v>-10454.386395966105</c:v>
                </c:pt>
                <c:pt idx="869">
                  <c:v>-2729.496423439783</c:v>
                </c:pt>
                <c:pt idx="870">
                  <c:v>4746.0115090562222</c:v>
                </c:pt>
                <c:pt idx="871">
                  <c:v>11984.966970509962</c:v>
                </c:pt>
                <c:pt idx="872">
                  <c:v>19119.06272207461</c:v>
                </c:pt>
                <c:pt idx="873">
                  <c:v>26183.181386593427</c:v>
                </c:pt>
                <c:pt idx="874">
                  <c:v>32754.558848923942</c:v>
                </c:pt>
                <c:pt idx="875">
                  <c:v>38141.434829752761</c:v>
                </c:pt>
                <c:pt idx="876">
                  <c:v>42151.584531763619</c:v>
                </c:pt>
                <c:pt idx="877">
                  <c:v>45018.373961664809</c:v>
                </c:pt>
                <c:pt idx="878">
                  <c:v>46984.965739844905</c:v>
                </c:pt>
                <c:pt idx="879">
                  <c:v>48270.567044101001</c:v>
                </c:pt>
                <c:pt idx="880">
                  <c:v>49035.012495651034</c:v>
                </c:pt>
                <c:pt idx="881">
                  <c:v>49391.138177558802</c:v>
                </c:pt>
                <c:pt idx="882">
                  <c:v>49423.919730488</c:v>
                </c:pt>
                <c:pt idx="883">
                  <c:v>49199.22518614139</c:v>
                </c:pt>
                <c:pt idx="884">
                  <c:v>48768.511723512442</c:v>
                </c:pt>
                <c:pt idx="885">
                  <c:v>48172.143715380582</c:v>
                </c:pt>
                <c:pt idx="886">
                  <c:v>47300.761749281002</c:v>
                </c:pt>
                <c:pt idx="887">
                  <c:v>46061.682480100586</c:v>
                </c:pt>
                <c:pt idx="888">
                  <c:v>44522.048450122624</c:v>
                </c:pt>
                <c:pt idx="889">
                  <c:v>42734.612790900457</c:v>
                </c:pt>
                <c:pt idx="890">
                  <c:v>40741.132089109924</c:v>
                </c:pt>
                <c:pt idx="891">
                  <c:v>38575.414099343056</c:v>
                </c:pt>
                <c:pt idx="892">
                  <c:v>36265.375863005509</c:v>
                </c:pt>
                <c:pt idx="893">
                  <c:v>33834.480208773137</c:v>
                </c:pt>
                <c:pt idx="894">
                  <c:v>31302.770812993236</c:v>
                </c:pt>
                <c:pt idx="895">
                  <c:v>28687.640219400353</c:v>
                </c:pt>
                <c:pt idx="896">
                  <c:v>26004.415917621616</c:v>
                </c:pt>
                <c:pt idx="897">
                  <c:v>23266.819722544478</c:v>
                </c:pt>
                <c:pt idx="898">
                  <c:v>20487.335847457278</c:v>
                </c:pt>
                <c:pt idx="899">
                  <c:v>17677.506578606033</c:v>
                </c:pt>
                <c:pt idx="900">
                  <c:v>14848.156677786799</c:v>
                </c:pt>
                <c:pt idx="901">
                  <c:v>12009.539037334805</c:v>
                </c:pt>
                <c:pt idx="902">
                  <c:v>9171.4282468904694</c:v>
                </c:pt>
                <c:pt idx="903">
                  <c:v>6343.236148297141</c:v>
                </c:pt>
                <c:pt idx="904">
                  <c:v>3534.1959244640875</c:v>
                </c:pt>
                <c:pt idx="905">
                  <c:v>753.59835618951831</c:v>
                </c:pt>
                <c:pt idx="906">
                  <c:v>-1988.9424244725687</c:v>
                </c:pt>
                <c:pt idx="907">
                  <c:v>-4683.1896077801111</c:v>
                </c:pt>
                <c:pt idx="908">
                  <c:v>-7317.9289198201877</c:v>
                </c:pt>
                <c:pt idx="909">
                  <c:v>-9880.5249178795166</c:v>
                </c:pt>
                <c:pt idx="910">
                  <c:v>-12356.340060826427</c:v>
                </c:pt>
                <c:pt idx="911">
                  <c:v>-14727.943790752455</c:v>
                </c:pt>
                <c:pt idx="912">
                  <c:v>-16973.996940517649</c:v>
                </c:pt>
                <c:pt idx="913">
                  <c:v>-19067.623132966877</c:v>
                </c:pt>
                <c:pt idx="914">
                  <c:v>-20974.046612770144</c:v>
                </c:pt>
                <c:pt idx="915">
                  <c:v>-22724.595949595689</c:v>
                </c:pt>
                <c:pt idx="916">
                  <c:v>-24362.23844759569</c:v>
                </c:pt>
                <c:pt idx="917">
                  <c:v>-25864.964026164198</c:v>
                </c:pt>
                <c:pt idx="918">
                  <c:v>-27203.362296046478</c:v>
                </c:pt>
                <c:pt idx="919">
                  <c:v>-28337.975417420941</c:v>
                </c:pt>
                <c:pt idx="920">
                  <c:v>-29215.832038785309</c:v>
                </c:pt>
                <c:pt idx="921">
                  <c:v>-29767.331340145764</c:v>
                </c:pt>
                <c:pt idx="922">
                  <c:v>-29905.700030200678</c:v>
                </c:pt>
                <c:pt idx="923">
                  <c:v>-29533.59591742987</c:v>
                </c:pt>
                <c:pt idx="924">
                  <c:v>-28561.501394580297</c:v>
                </c:pt>
                <c:pt idx="925">
                  <c:v>-26934.241772698115</c:v>
                </c:pt>
                <c:pt idx="926">
                  <c:v>-24647.813953820201</c:v>
                </c:pt>
                <c:pt idx="927">
                  <c:v>-21740.496246694864</c:v>
                </c:pt>
                <c:pt idx="928">
                  <c:v>-18272.00775165057</c:v>
                </c:pt>
                <c:pt idx="929">
                  <c:v>-14345.018403927508</c:v>
                </c:pt>
                <c:pt idx="930">
                  <c:v>-10248.976302130752</c:v>
                </c:pt>
                <c:pt idx="931">
                  <c:v>-6390.6917909979647</c:v>
                </c:pt>
                <c:pt idx="932">
                  <c:v>-2837.5393636428976</c:v>
                </c:pt>
                <c:pt idx="933">
                  <c:v>594.11449504112807</c:v>
                </c:pt>
                <c:pt idx="934">
                  <c:v>3975.6811716002635</c:v>
                </c:pt>
                <c:pt idx="935">
                  <c:v>7297.7423229340839</c:v>
                </c:pt>
                <c:pt idx="936">
                  <c:v>10527.984862344842</c:v>
                </c:pt>
                <c:pt idx="937">
                  <c:v>13643.60873922194</c:v>
                </c:pt>
                <c:pt idx="938">
                  <c:v>16628.63398956331</c:v>
                </c:pt>
                <c:pt idx="939">
                  <c:v>19471.246461098057</c:v>
                </c:pt>
                <c:pt idx="940">
                  <c:v>22162.114321740391</c:v>
                </c:pt>
                <c:pt idx="941">
                  <c:v>24693.304151701519</c:v>
                </c:pt>
                <c:pt idx="942">
                  <c:v>27057.546833767894</c:v>
                </c:pt>
                <c:pt idx="943">
                  <c:v>29247.702058788844</c:v>
                </c:pt>
                <c:pt idx="944">
                  <c:v>31256.32907768328</c:v>
                </c:pt>
                <c:pt idx="945">
                  <c:v>33075.303225095122</c:v>
                </c:pt>
                <c:pt idx="946">
                  <c:v>34695.433376515786</c:v>
                </c:pt>
                <c:pt idx="947">
                  <c:v>36106.040728129199</c:v>
                </c:pt>
                <c:pt idx="948">
                  <c:v>37294.456467457945</c:v>
                </c:pt>
                <c:pt idx="949">
                  <c:v>38245.384782950474</c:v>
                </c:pt>
                <c:pt idx="950">
                  <c:v>38940.055351405841</c:v>
                </c:pt>
                <c:pt idx="951">
                  <c:v>39355.049228080657</c:v>
                </c:pt>
                <c:pt idx="952">
                  <c:v>39460.610332838573</c:v>
                </c:pt>
                <c:pt idx="953">
                  <c:v>39218.148895415172</c:v>
                </c:pt>
                <c:pt idx="954">
                  <c:v>38576.402606988253</c:v>
                </c:pt>
                <c:pt idx="955">
                  <c:v>37465.212437950679</c:v>
                </c:pt>
                <c:pt idx="956">
                  <c:v>35784.991523850593</c:v>
                </c:pt>
                <c:pt idx="957">
                  <c:v>33524.218793570406</c:v>
                </c:pt>
                <c:pt idx="958">
                  <c:v>30630.387904482097</c:v>
                </c:pt>
                <c:pt idx="959">
                  <c:v>26856.384353772191</c:v>
                </c:pt>
                <c:pt idx="960">
                  <c:v>21926.991422610707</c:v>
                </c:pt>
                <c:pt idx="961">
                  <c:v>15733.115400170194</c:v>
                </c:pt>
                <c:pt idx="962">
                  <c:v>8432.8922244014484</c:v>
                </c:pt>
                <c:pt idx="963">
                  <c:v>184.18005442270317</c:v>
                </c:pt>
                <c:pt idx="964">
                  <c:v>-9293.4502999499528</c:v>
                </c:pt>
                <c:pt idx="965">
                  <c:v>-19446.3586940893</c:v>
                </c:pt>
                <c:pt idx="966">
                  <c:v>-28668.299414507364</c:v>
                </c:pt>
                <c:pt idx="967">
                  <c:v>-36576.38481243782</c:v>
                </c:pt>
                <c:pt idx="968">
                  <c:v>-43690.788894729027</c:v>
                </c:pt>
                <c:pt idx="969">
                  <c:v>-50236.025220668977</c:v>
                </c:pt>
                <c:pt idx="970">
                  <c:v>-56322.679629624574</c:v>
                </c:pt>
                <c:pt idx="971">
                  <c:v>-62018.284498019784</c:v>
                </c:pt>
                <c:pt idx="972">
                  <c:v>-67369.250125513136</c:v>
                </c:pt>
                <c:pt idx="973">
                  <c:v>-72409.838946981181</c:v>
                </c:pt>
                <c:pt idx="974">
                  <c:v>-76975.609607724531</c:v>
                </c:pt>
                <c:pt idx="975">
                  <c:v>-80919.314316852906</c:v>
                </c:pt>
                <c:pt idx="976">
                  <c:v>-84305.252708034255</c:v>
                </c:pt>
                <c:pt idx="977">
                  <c:v>-87183.215593419256</c:v>
                </c:pt>
                <c:pt idx="978">
                  <c:v>-89591.730255597678</c:v>
                </c:pt>
                <c:pt idx="979">
                  <c:v>-91561.104120229371</c:v>
                </c:pt>
                <c:pt idx="980">
                  <c:v>-93115.349003658004</c:v>
                </c:pt>
                <c:pt idx="981">
                  <c:v>-94273.486210181261</c:v>
                </c:pt>
                <c:pt idx="982">
                  <c:v>-95050.495085448405</c:v>
                </c:pt>
                <c:pt idx="983">
                  <c:v>-95457.959046891192</c:v>
                </c:pt>
                <c:pt idx="984">
                  <c:v>-95504.500292312834</c:v>
                </c:pt>
                <c:pt idx="985">
                  <c:v>-95196.130153453792</c:v>
                </c:pt>
                <c:pt idx="986">
                  <c:v>-94536.361253896306</c:v>
                </c:pt>
                <c:pt idx="987">
                  <c:v>-93525.745640757319</c:v>
                </c:pt>
                <c:pt idx="988">
                  <c:v>-92160.988827961512</c:v>
                </c:pt>
                <c:pt idx="989">
                  <c:v>-90434.563216347378</c:v>
                </c:pt>
                <c:pt idx="990">
                  <c:v>-88335.326441895028</c:v>
                </c:pt>
                <c:pt idx="991">
                  <c:v>-85849.743344793125</c:v>
                </c:pt>
                <c:pt idx="992">
                  <c:v>-82963.913066914145</c:v>
                </c:pt>
                <c:pt idx="993">
                  <c:v>-79664.329019434444</c:v>
                </c:pt>
                <c:pt idx="994">
                  <c:v>-75935.254275402069</c:v>
                </c:pt>
                <c:pt idx="995">
                  <c:v>-71755.239692267322</c:v>
                </c:pt>
                <c:pt idx="996">
                  <c:v>-67094.44910798833</c:v>
                </c:pt>
                <c:pt idx="997">
                  <c:v>-61911.864583073388</c:v>
                </c:pt>
                <c:pt idx="998">
                  <c:v>-56151.438576133565</c:v>
                </c:pt>
                <c:pt idx="999">
                  <c:v>-49996.407475399858</c:v>
                </c:pt>
                <c:pt idx="1000">
                  <c:v>-43649.576738578166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8E-486E-A865-BCFC6F941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Espace en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Espace en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635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087692376758483E-2"/>
          <c:y val="7.5197073502607931E-2"/>
          <c:w val="0.88597109706277266"/>
          <c:h val="0.112073857520599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'Modèles normalisés'!$AH$1</c:f>
              <c:strCache>
                <c:ptCount val="1"/>
                <c:pt idx="0">
                  <c:v>Trou noir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normalisés'!$AJ$7:$AJ$31</c:f>
              <c:numCache>
                <c:formatCode>0.00</c:formatCode>
                <c:ptCount val="25"/>
                <c:pt idx="0">
                  <c:v>1</c:v>
                </c:pt>
                <c:pt idx="1">
                  <c:v>-0.96592582628906831</c:v>
                </c:pt>
                <c:pt idx="2">
                  <c:v>0.86602540378443871</c:v>
                </c:pt>
                <c:pt idx="3">
                  <c:v>-0.70710678118654757</c:v>
                </c:pt>
                <c:pt idx="4">
                  <c:v>0.50000000000000011</c:v>
                </c:pt>
                <c:pt idx="5">
                  <c:v>-0.25881904510252074</c:v>
                </c:pt>
                <c:pt idx="6">
                  <c:v>6.1257422745431001E-17</c:v>
                </c:pt>
                <c:pt idx="7">
                  <c:v>0.25881904510252085</c:v>
                </c:pt>
                <c:pt idx="8">
                  <c:v>-0.49999999999999978</c:v>
                </c:pt>
                <c:pt idx="9">
                  <c:v>0.70710678118654746</c:v>
                </c:pt>
                <c:pt idx="10">
                  <c:v>-0.86602540378443871</c:v>
                </c:pt>
                <c:pt idx="11">
                  <c:v>0.9659258262890682</c:v>
                </c:pt>
                <c:pt idx="12">
                  <c:v>-1</c:v>
                </c:pt>
                <c:pt idx="13">
                  <c:v>0.96592582628906842</c:v>
                </c:pt>
                <c:pt idx="14">
                  <c:v>-0.8660254037844386</c:v>
                </c:pt>
                <c:pt idx="15">
                  <c:v>0.70710678118654768</c:v>
                </c:pt>
                <c:pt idx="16">
                  <c:v>-0.50000000000000044</c:v>
                </c:pt>
                <c:pt idx="17">
                  <c:v>0.25881904510252063</c:v>
                </c:pt>
                <c:pt idx="18">
                  <c:v>-1.83772268236293E-16</c:v>
                </c:pt>
                <c:pt idx="19">
                  <c:v>-0.2588190451025203</c:v>
                </c:pt>
                <c:pt idx="20">
                  <c:v>0.50000000000000011</c:v>
                </c:pt>
                <c:pt idx="21">
                  <c:v>-0.70710678118654735</c:v>
                </c:pt>
                <c:pt idx="22">
                  <c:v>0.86602540378443837</c:v>
                </c:pt>
                <c:pt idx="23">
                  <c:v>-0.96592582628906831</c:v>
                </c:pt>
                <c:pt idx="24">
                  <c:v>1</c:v>
                </c:pt>
              </c:numCache>
            </c:numRef>
          </c:xVal>
          <c:yVal>
            <c:numRef>
              <c:f>'Modèles normalisés'!$AK$7:$AK$31</c:f>
              <c:numCache>
                <c:formatCode>0.00</c:formatCode>
                <c:ptCount val="25"/>
                <c:pt idx="0">
                  <c:v>0</c:v>
                </c:pt>
                <c:pt idx="1">
                  <c:v>0.12940952255126037</c:v>
                </c:pt>
                <c:pt idx="2">
                  <c:v>0.49999999999999994</c:v>
                </c:pt>
                <c:pt idx="3">
                  <c:v>0.35355339059327373</c:v>
                </c:pt>
                <c:pt idx="4">
                  <c:v>0.8660254037844386</c:v>
                </c:pt>
                <c:pt idx="5">
                  <c:v>0.48296291314453416</c:v>
                </c:pt>
                <c:pt idx="6">
                  <c:v>1</c:v>
                </c:pt>
                <c:pt idx="7">
                  <c:v>0.48296291314453416</c:v>
                </c:pt>
                <c:pt idx="8">
                  <c:v>0.86602540378443871</c:v>
                </c:pt>
                <c:pt idx="9">
                  <c:v>0.35355339059327379</c:v>
                </c:pt>
                <c:pt idx="10">
                  <c:v>0.49999999999999994</c:v>
                </c:pt>
                <c:pt idx="11">
                  <c:v>0.12940952255126051</c:v>
                </c:pt>
                <c:pt idx="12">
                  <c:v>1.22514845490862E-16</c:v>
                </c:pt>
                <c:pt idx="13">
                  <c:v>-0.12940952255126018</c:v>
                </c:pt>
                <c:pt idx="14">
                  <c:v>-0.50000000000000011</c:v>
                </c:pt>
                <c:pt idx="15">
                  <c:v>-0.35355339059327373</c:v>
                </c:pt>
                <c:pt idx="16">
                  <c:v>-0.86602540378443837</c:v>
                </c:pt>
                <c:pt idx="17">
                  <c:v>-0.48296291314453416</c:v>
                </c:pt>
                <c:pt idx="18">
                  <c:v>-1</c:v>
                </c:pt>
                <c:pt idx="19">
                  <c:v>-0.48296291314453421</c:v>
                </c:pt>
                <c:pt idx="20">
                  <c:v>-0.8660254037844386</c:v>
                </c:pt>
                <c:pt idx="21">
                  <c:v>-0.35355339059327384</c:v>
                </c:pt>
                <c:pt idx="22">
                  <c:v>-0.50000000000000044</c:v>
                </c:pt>
                <c:pt idx="23">
                  <c:v>-0.12940952255126034</c:v>
                </c:pt>
                <c:pt idx="24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BA-4741-A857-78D3DD07D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'Modèles normalisés'!$AQ$1:$AY$1</c:f>
              <c:strCache>
                <c:ptCount val="1"/>
                <c:pt idx="0">
                  <c:v>Objet inconnu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normalisés'!$AS$7:$AS$31</c:f>
              <c:numCache>
                <c:formatCode>0.00</c:formatCode>
                <c:ptCount val="25"/>
                <c:pt idx="0">
                  <c:v>1</c:v>
                </c:pt>
                <c:pt idx="1">
                  <c:v>-0.24148145657226708</c:v>
                </c:pt>
                <c:pt idx="2">
                  <c:v>0.86602540378443871</c:v>
                </c:pt>
                <c:pt idx="3">
                  <c:v>-0.17677669529663689</c:v>
                </c:pt>
                <c:pt idx="4">
                  <c:v>0.50000000000000011</c:v>
                </c:pt>
                <c:pt idx="5">
                  <c:v>-6.4704761275630185E-2</c:v>
                </c:pt>
                <c:pt idx="6">
                  <c:v>6.1257422745431001E-17</c:v>
                </c:pt>
                <c:pt idx="7">
                  <c:v>6.4704761275630213E-2</c:v>
                </c:pt>
                <c:pt idx="8">
                  <c:v>-0.49999999999999978</c:v>
                </c:pt>
                <c:pt idx="9">
                  <c:v>0.17677669529663687</c:v>
                </c:pt>
                <c:pt idx="10">
                  <c:v>-0.86602540378443871</c:v>
                </c:pt>
                <c:pt idx="11">
                  <c:v>0.24148145657226705</c:v>
                </c:pt>
                <c:pt idx="12">
                  <c:v>-1</c:v>
                </c:pt>
                <c:pt idx="13">
                  <c:v>0.24148145657226711</c:v>
                </c:pt>
                <c:pt idx="14">
                  <c:v>-0.8660254037844386</c:v>
                </c:pt>
                <c:pt idx="15">
                  <c:v>0.17677669529663692</c:v>
                </c:pt>
                <c:pt idx="16">
                  <c:v>-0.50000000000000044</c:v>
                </c:pt>
                <c:pt idx="17">
                  <c:v>6.4704761275630157E-2</c:v>
                </c:pt>
                <c:pt idx="18">
                  <c:v>-1.83772268236293E-16</c:v>
                </c:pt>
                <c:pt idx="19">
                  <c:v>-6.4704761275630074E-2</c:v>
                </c:pt>
                <c:pt idx="20">
                  <c:v>0.50000000000000011</c:v>
                </c:pt>
                <c:pt idx="21">
                  <c:v>-0.17677669529663684</c:v>
                </c:pt>
                <c:pt idx="22">
                  <c:v>0.86602540378443837</c:v>
                </c:pt>
                <c:pt idx="23">
                  <c:v>-0.24148145657226708</c:v>
                </c:pt>
                <c:pt idx="24">
                  <c:v>1</c:v>
                </c:pt>
              </c:numCache>
            </c:numRef>
          </c:xVal>
          <c:yVal>
            <c:numRef>
              <c:f>'Modèles normalisés'!$AT$7:$AT$31</c:f>
              <c:numCache>
                <c:formatCode>0.00</c:formatCode>
                <c:ptCount val="25"/>
                <c:pt idx="0">
                  <c:v>0</c:v>
                </c:pt>
                <c:pt idx="1">
                  <c:v>6.4704761275630185E-2</c:v>
                </c:pt>
                <c:pt idx="2">
                  <c:v>0.12499999999999999</c:v>
                </c:pt>
                <c:pt idx="3">
                  <c:v>0.70710678118654746</c:v>
                </c:pt>
                <c:pt idx="4">
                  <c:v>0.21650635094610965</c:v>
                </c:pt>
                <c:pt idx="5">
                  <c:v>0.24148145657226708</c:v>
                </c:pt>
                <c:pt idx="6">
                  <c:v>1</c:v>
                </c:pt>
                <c:pt idx="7">
                  <c:v>0.24148145657226708</c:v>
                </c:pt>
                <c:pt idx="8">
                  <c:v>0.21650635094610968</c:v>
                </c:pt>
                <c:pt idx="9">
                  <c:v>0.70710678118654757</c:v>
                </c:pt>
                <c:pt idx="10">
                  <c:v>0.12499999999999999</c:v>
                </c:pt>
                <c:pt idx="11">
                  <c:v>6.4704761275630254E-2</c:v>
                </c:pt>
                <c:pt idx="12">
                  <c:v>1.22514845490862E-16</c:v>
                </c:pt>
                <c:pt idx="13">
                  <c:v>-6.4704761275630088E-2</c:v>
                </c:pt>
                <c:pt idx="14">
                  <c:v>-0.12500000000000003</c:v>
                </c:pt>
                <c:pt idx="15">
                  <c:v>-0.70710678118654746</c:v>
                </c:pt>
                <c:pt idx="16">
                  <c:v>-0.21650635094610959</c:v>
                </c:pt>
                <c:pt idx="17">
                  <c:v>-0.24148145657226708</c:v>
                </c:pt>
                <c:pt idx="18">
                  <c:v>-1</c:v>
                </c:pt>
                <c:pt idx="19">
                  <c:v>-0.24148145657226711</c:v>
                </c:pt>
                <c:pt idx="20">
                  <c:v>-0.21650635094610965</c:v>
                </c:pt>
                <c:pt idx="21">
                  <c:v>-0.70710678118654768</c:v>
                </c:pt>
                <c:pt idx="22">
                  <c:v>-0.12500000000000011</c:v>
                </c:pt>
                <c:pt idx="23">
                  <c:v>-6.4704761275630171E-2</c:v>
                </c:pt>
                <c:pt idx="24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4DF-9E11-AA4705DA1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'Modèles normalisés'!$BI$1:$BO$1</c:f>
              <c:strCache>
                <c:ptCount val="1"/>
                <c:pt idx="0">
                  <c:v>Planète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normalisés'!$BK$7:$BK$31</c:f>
              <c:numCache>
                <c:formatCode>0.00</c:formatCode>
                <c:ptCount val="25"/>
                <c:pt idx="0">
                  <c:v>1</c:v>
                </c:pt>
                <c:pt idx="1">
                  <c:v>0.96592582628906831</c:v>
                </c:pt>
                <c:pt idx="2">
                  <c:v>0.86602540378443871</c:v>
                </c:pt>
                <c:pt idx="3">
                  <c:v>0.70710678118654757</c:v>
                </c:pt>
                <c:pt idx="4">
                  <c:v>0.50000000000000011</c:v>
                </c:pt>
                <c:pt idx="5">
                  <c:v>0.25881904510252074</c:v>
                </c:pt>
                <c:pt idx="6">
                  <c:v>6.1257422745431001E-17</c:v>
                </c:pt>
                <c:pt idx="7">
                  <c:v>-0.25881904510252085</c:v>
                </c:pt>
                <c:pt idx="8">
                  <c:v>-0.49999999999999978</c:v>
                </c:pt>
                <c:pt idx="9">
                  <c:v>-0.70710678118654746</c:v>
                </c:pt>
                <c:pt idx="10">
                  <c:v>-0.86602540378443871</c:v>
                </c:pt>
                <c:pt idx="11">
                  <c:v>-0.9659258262890682</c:v>
                </c:pt>
                <c:pt idx="12">
                  <c:v>-1</c:v>
                </c:pt>
                <c:pt idx="13">
                  <c:v>-0.96592582628906842</c:v>
                </c:pt>
                <c:pt idx="14">
                  <c:v>-0.8660254037844386</c:v>
                </c:pt>
                <c:pt idx="15">
                  <c:v>-0.70710678118654768</c:v>
                </c:pt>
                <c:pt idx="16">
                  <c:v>-0.50000000000000044</c:v>
                </c:pt>
                <c:pt idx="17">
                  <c:v>-0.25881904510252063</c:v>
                </c:pt>
                <c:pt idx="18">
                  <c:v>-1.83772268236293E-16</c:v>
                </c:pt>
                <c:pt idx="19">
                  <c:v>0.2588190451025203</c:v>
                </c:pt>
                <c:pt idx="20">
                  <c:v>0.50000000000000011</c:v>
                </c:pt>
                <c:pt idx="21">
                  <c:v>0.70710678118654735</c:v>
                </c:pt>
                <c:pt idx="22">
                  <c:v>0.86602540378443837</c:v>
                </c:pt>
                <c:pt idx="23">
                  <c:v>0.96592582628906831</c:v>
                </c:pt>
                <c:pt idx="24">
                  <c:v>1</c:v>
                </c:pt>
              </c:numCache>
            </c:numRef>
          </c:xVal>
          <c:yVal>
            <c:numRef>
              <c:f>'Modèles normalisés'!$BL$7:$BL$31</c:f>
              <c:numCache>
                <c:formatCode>0.00</c:formatCode>
                <c:ptCount val="25"/>
                <c:pt idx="0">
                  <c:v>0</c:v>
                </c:pt>
                <c:pt idx="1">
                  <c:v>0.25881904510252074</c:v>
                </c:pt>
                <c:pt idx="2">
                  <c:v>0.49999999999999994</c:v>
                </c:pt>
                <c:pt idx="3">
                  <c:v>0.70710678118654746</c:v>
                </c:pt>
                <c:pt idx="4">
                  <c:v>0.8660254037844386</c:v>
                </c:pt>
                <c:pt idx="5">
                  <c:v>0.96592582628906831</c:v>
                </c:pt>
                <c:pt idx="6">
                  <c:v>1</c:v>
                </c:pt>
                <c:pt idx="7">
                  <c:v>0.96592582628906831</c:v>
                </c:pt>
                <c:pt idx="8">
                  <c:v>0.86602540378443871</c:v>
                </c:pt>
                <c:pt idx="9">
                  <c:v>0.70710678118654757</c:v>
                </c:pt>
                <c:pt idx="10">
                  <c:v>0.49999999999999994</c:v>
                </c:pt>
                <c:pt idx="11">
                  <c:v>0.25881904510252102</c:v>
                </c:pt>
                <c:pt idx="12">
                  <c:v>1.22514845490862E-16</c:v>
                </c:pt>
                <c:pt idx="13">
                  <c:v>-0.25881904510252035</c:v>
                </c:pt>
                <c:pt idx="14">
                  <c:v>-0.50000000000000011</c:v>
                </c:pt>
                <c:pt idx="15">
                  <c:v>-0.70710678118654746</c:v>
                </c:pt>
                <c:pt idx="16">
                  <c:v>-0.86602540378443837</c:v>
                </c:pt>
                <c:pt idx="17">
                  <c:v>-0.96592582628906831</c:v>
                </c:pt>
                <c:pt idx="18">
                  <c:v>-1</c:v>
                </c:pt>
                <c:pt idx="19">
                  <c:v>-0.96592582628906842</c:v>
                </c:pt>
                <c:pt idx="20">
                  <c:v>-0.8660254037844386</c:v>
                </c:pt>
                <c:pt idx="21">
                  <c:v>-0.70710678118654768</c:v>
                </c:pt>
                <c:pt idx="22">
                  <c:v>-0.50000000000000044</c:v>
                </c:pt>
                <c:pt idx="23">
                  <c:v>-0.25881904510252068</c:v>
                </c:pt>
                <c:pt idx="24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A9-4003-88A6-B9C3F31F2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'Modèles normalisés'!$A$1:$K$1</c:f>
              <c:strCache>
                <c:ptCount val="1"/>
                <c:pt idx="0">
                  <c:v>Vaisseau allié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normalisés'!$C$7:$C$31</c:f>
              <c:numCache>
                <c:formatCode>0.00</c:formatCode>
                <c:ptCount val="25"/>
                <c:pt idx="0">
                  <c:v>1</c:v>
                </c:pt>
                <c:pt idx="1">
                  <c:v>0.93301270189221941</c:v>
                </c:pt>
                <c:pt idx="2">
                  <c:v>0.86602540378443871</c:v>
                </c:pt>
                <c:pt idx="3">
                  <c:v>0.35355339059327379</c:v>
                </c:pt>
                <c:pt idx="4">
                  <c:v>0.50000000000000011</c:v>
                </c:pt>
                <c:pt idx="5">
                  <c:v>0.12940952255126037</c:v>
                </c:pt>
                <c:pt idx="6">
                  <c:v>6.1257422745431001E-17</c:v>
                </c:pt>
                <c:pt idx="7">
                  <c:v>-0.12940952255126043</c:v>
                </c:pt>
                <c:pt idx="8">
                  <c:v>-1</c:v>
                </c:pt>
                <c:pt idx="9">
                  <c:v>-0.35355339059327373</c:v>
                </c:pt>
                <c:pt idx="10">
                  <c:v>-0.86602540378443871</c:v>
                </c:pt>
                <c:pt idx="11">
                  <c:v>-0.4829629131445341</c:v>
                </c:pt>
                <c:pt idx="12">
                  <c:v>-1</c:v>
                </c:pt>
                <c:pt idx="13">
                  <c:v>-0.48296291314453421</c:v>
                </c:pt>
                <c:pt idx="14">
                  <c:v>-0.8660254037844386</c:v>
                </c:pt>
                <c:pt idx="15">
                  <c:v>-0.35355339059327384</c:v>
                </c:pt>
                <c:pt idx="16">
                  <c:v>-1</c:v>
                </c:pt>
                <c:pt idx="17">
                  <c:v>-0.12940952255126031</c:v>
                </c:pt>
                <c:pt idx="18">
                  <c:v>-1.83772268236293E-16</c:v>
                </c:pt>
                <c:pt idx="19">
                  <c:v>0.12940952255126015</c:v>
                </c:pt>
                <c:pt idx="20">
                  <c:v>0.50000000000000011</c:v>
                </c:pt>
                <c:pt idx="21">
                  <c:v>0.35355339059327368</c:v>
                </c:pt>
                <c:pt idx="22">
                  <c:v>0.86602540378443837</c:v>
                </c:pt>
                <c:pt idx="23">
                  <c:v>0.93301270189221919</c:v>
                </c:pt>
                <c:pt idx="24">
                  <c:v>1</c:v>
                </c:pt>
              </c:numCache>
            </c:numRef>
          </c:xVal>
          <c:yVal>
            <c:numRef>
              <c:f>'Modèles normalisés'!$D$7:$D$31</c:f>
              <c:numCache>
                <c:formatCode>0.00</c:formatCode>
                <c:ptCount val="25"/>
                <c:pt idx="0">
                  <c:v>0</c:v>
                </c:pt>
                <c:pt idx="1">
                  <c:v>6.4704761275630185E-2</c:v>
                </c:pt>
                <c:pt idx="2">
                  <c:v>0.12499999999999999</c:v>
                </c:pt>
                <c:pt idx="3">
                  <c:v>0.17677669529663687</c:v>
                </c:pt>
                <c:pt idx="4">
                  <c:v>0.4</c:v>
                </c:pt>
                <c:pt idx="5">
                  <c:v>0.24148145657226708</c:v>
                </c:pt>
                <c:pt idx="6">
                  <c:v>0.25</c:v>
                </c:pt>
                <c:pt idx="7">
                  <c:v>0.24148145657226708</c:v>
                </c:pt>
                <c:pt idx="8">
                  <c:v>1.5</c:v>
                </c:pt>
                <c:pt idx="9">
                  <c:v>0.17677669529663689</c:v>
                </c:pt>
                <c:pt idx="10">
                  <c:v>0.12499999999999999</c:v>
                </c:pt>
                <c:pt idx="11">
                  <c:v>6.4704761275630254E-2</c:v>
                </c:pt>
                <c:pt idx="12">
                  <c:v>0</c:v>
                </c:pt>
                <c:pt idx="13">
                  <c:v>-6.4704761275630088E-2</c:v>
                </c:pt>
                <c:pt idx="14">
                  <c:v>-0.12500000000000003</c:v>
                </c:pt>
                <c:pt idx="15">
                  <c:v>-0.17677669529663687</c:v>
                </c:pt>
                <c:pt idx="16">
                  <c:v>-1.5</c:v>
                </c:pt>
                <c:pt idx="17">
                  <c:v>-0.24148145657226708</c:v>
                </c:pt>
                <c:pt idx="18">
                  <c:v>-0.25</c:v>
                </c:pt>
                <c:pt idx="19">
                  <c:v>-0.24148145657226711</c:v>
                </c:pt>
                <c:pt idx="20">
                  <c:v>-0.4</c:v>
                </c:pt>
                <c:pt idx="21">
                  <c:v>-0.17677669529663692</c:v>
                </c:pt>
                <c:pt idx="22">
                  <c:v>-0.12500000000000011</c:v>
                </c:pt>
                <c:pt idx="23">
                  <c:v>-6.4704761275630171E-2</c:v>
                </c:pt>
                <c:pt idx="24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7-49E2-8987-8F18C4C30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Indicateur accélération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'Modèles normalisés'!$W$1:$AG$1</c:f>
              <c:strCache>
                <c:ptCount val="1"/>
                <c:pt idx="0">
                  <c:v>Indicateur accélération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normalisés'!$Y$7:$Y$31</c:f>
              <c:numCache>
                <c:formatCode>0.00</c:formatCode>
                <c:ptCount val="25"/>
                <c:pt idx="0">
                  <c:v>2.5</c:v>
                </c:pt>
                <c:pt idx="1">
                  <c:v>1.75</c:v>
                </c:pt>
                <c:pt idx="2">
                  <c:v>1.875</c:v>
                </c:pt>
                <c:pt idx="3">
                  <c:v>1.9271448216800768</c:v>
                </c:pt>
                <c:pt idx="4">
                  <c:v>1.9780056647916491</c:v>
                </c:pt>
                <c:pt idx="5">
                  <c:v>1.875</c:v>
                </c:pt>
                <c:pt idx="6">
                  <c:v>2.0709284174308245</c:v>
                </c:pt>
                <c:pt idx="7">
                  <c:v>2.1107022603955157</c:v>
                </c:pt>
                <c:pt idx="8">
                  <c:v>2.1446723314583158</c:v>
                </c:pt>
                <c:pt idx="9">
                  <c:v>2.1720021747294558</c:v>
                </c:pt>
                <c:pt idx="10">
                  <c:v>2</c:v>
                </c:pt>
                <c:pt idx="11">
                  <c:v>2.2042294468650461</c:v>
                </c:pt>
                <c:pt idx="12">
                  <c:v>1.75</c:v>
                </c:pt>
                <c:pt idx="13">
                  <c:v>2.2042294468650461</c:v>
                </c:pt>
                <c:pt idx="14">
                  <c:v>2</c:v>
                </c:pt>
                <c:pt idx="15">
                  <c:v>2.1720021747294558</c:v>
                </c:pt>
                <c:pt idx="16">
                  <c:v>2.1446723314583158</c:v>
                </c:pt>
                <c:pt idx="17">
                  <c:v>2.1107022603955157</c:v>
                </c:pt>
                <c:pt idx="18">
                  <c:v>2.0709284174308245</c:v>
                </c:pt>
                <c:pt idx="19">
                  <c:v>1.875</c:v>
                </c:pt>
                <c:pt idx="20">
                  <c:v>1.9780056647916493</c:v>
                </c:pt>
                <c:pt idx="21">
                  <c:v>1.9271448216800771</c:v>
                </c:pt>
                <c:pt idx="22">
                  <c:v>1.875</c:v>
                </c:pt>
                <c:pt idx="23">
                  <c:v>1.75</c:v>
                </c:pt>
                <c:pt idx="24">
                  <c:v>2.5</c:v>
                </c:pt>
              </c:numCache>
            </c:numRef>
          </c:xVal>
          <c:yVal>
            <c:numRef>
              <c:f>'Modèles normalisés'!$Z$7:$Z$31</c:f>
              <c:numCache>
                <c:formatCode>0.00</c:formatCode>
                <c:ptCount val="25"/>
                <c:pt idx="0">
                  <c:v>0</c:v>
                </c:pt>
                <c:pt idx="1">
                  <c:v>-0.75</c:v>
                </c:pt>
                <c:pt idx="2">
                  <c:v>-0.25</c:v>
                </c:pt>
                <c:pt idx="3">
                  <c:v>-0.24692208514878444</c:v>
                </c:pt>
                <c:pt idx="4">
                  <c:v>-0.23776412907378841</c:v>
                </c:pt>
                <c:pt idx="5">
                  <c:v>-0.1</c:v>
                </c:pt>
                <c:pt idx="6">
                  <c:v>-0.20225424859373689</c:v>
                </c:pt>
                <c:pt idx="7">
                  <c:v>-0.17677669529663692</c:v>
                </c:pt>
                <c:pt idx="8">
                  <c:v>-0.14694631307311834</c:v>
                </c:pt>
                <c:pt idx="9">
                  <c:v>-0.11349762493488674</c:v>
                </c:pt>
                <c:pt idx="10">
                  <c:v>-7.7254248593736904E-2</c:v>
                </c:pt>
                <c:pt idx="11">
                  <c:v>-3.910861626005778E-2</c:v>
                </c:pt>
                <c:pt idx="12">
                  <c:v>-6.1257422745431001E-17</c:v>
                </c:pt>
                <c:pt idx="13">
                  <c:v>3.9108616260057655E-2</c:v>
                </c:pt>
                <c:pt idx="14">
                  <c:v>7.7254248593736793E-2</c:v>
                </c:pt>
                <c:pt idx="15">
                  <c:v>0.11349762493488665</c:v>
                </c:pt>
                <c:pt idx="16">
                  <c:v>0.14694631307311823</c:v>
                </c:pt>
                <c:pt idx="17">
                  <c:v>0.17677669529663684</c:v>
                </c:pt>
                <c:pt idx="18">
                  <c:v>0.20225424859373681</c:v>
                </c:pt>
                <c:pt idx="19">
                  <c:v>0.1</c:v>
                </c:pt>
                <c:pt idx="20">
                  <c:v>0.23776412907378838</c:v>
                </c:pt>
                <c:pt idx="21">
                  <c:v>0.24692208514878441</c:v>
                </c:pt>
                <c:pt idx="22">
                  <c:v>0.25</c:v>
                </c:pt>
                <c:pt idx="23">
                  <c:v>0.75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A-4480-AC9C-39C616269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  <c:max val="3"/>
          <c:min val="1.25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'Modèles normalisés'!$L$1:$V$1</c:f>
              <c:strCache>
                <c:ptCount val="1"/>
                <c:pt idx="0">
                  <c:v>Vaisseau ennemi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normalisés'!$N$7:$N$31</c:f>
              <c:numCache>
                <c:formatCode>0.00</c:formatCode>
                <c:ptCount val="2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1</c:v>
                </c:pt>
                <c:pt idx="4">
                  <c:v>0.25</c:v>
                </c:pt>
                <c:pt idx="5">
                  <c:v>0.25</c:v>
                </c:pt>
                <c:pt idx="6">
                  <c:v>0.75</c:v>
                </c:pt>
                <c:pt idx="7">
                  <c:v>0.5</c:v>
                </c:pt>
                <c:pt idx="8">
                  <c:v>1</c:v>
                </c:pt>
                <c:pt idx="9">
                  <c:v>-0.35355339059327373</c:v>
                </c:pt>
                <c:pt idx="10">
                  <c:v>-1</c:v>
                </c:pt>
                <c:pt idx="11">
                  <c:v>-0.5</c:v>
                </c:pt>
                <c:pt idx="12">
                  <c:v>-0.88</c:v>
                </c:pt>
                <c:pt idx="13">
                  <c:v>-0.5</c:v>
                </c:pt>
                <c:pt idx="14">
                  <c:v>-1</c:v>
                </c:pt>
                <c:pt idx="15">
                  <c:v>-0.35355339059327384</c:v>
                </c:pt>
                <c:pt idx="16">
                  <c:v>1</c:v>
                </c:pt>
                <c:pt idx="17">
                  <c:v>0.5</c:v>
                </c:pt>
                <c:pt idx="18">
                  <c:v>0.75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0.25</c:v>
                </c:pt>
                <c:pt idx="23">
                  <c:v>0.25</c:v>
                </c:pt>
                <c:pt idx="24">
                  <c:v>1</c:v>
                </c:pt>
              </c:numCache>
            </c:numRef>
          </c:xVal>
          <c:yVal>
            <c:numRef>
              <c:f>'Modèles normalisés'!$O$7:$O$31</c:f>
              <c:numCache>
                <c:formatCode>0.00</c:formatCode>
                <c:ptCount val="2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0.5</c:v>
                </c:pt>
                <c:pt idx="8">
                  <c:v>1</c:v>
                </c:pt>
                <c:pt idx="9">
                  <c:v>0.17677669529663689</c:v>
                </c:pt>
                <c:pt idx="10">
                  <c:v>0.5</c:v>
                </c:pt>
                <c:pt idx="11">
                  <c:v>6.4704761275630254E-2</c:v>
                </c:pt>
                <c:pt idx="12">
                  <c:v>0</c:v>
                </c:pt>
                <c:pt idx="13">
                  <c:v>-6.4704761275630088E-2</c:v>
                </c:pt>
                <c:pt idx="14">
                  <c:v>-0.5</c:v>
                </c:pt>
                <c:pt idx="15">
                  <c:v>-0.17677669529663687</c:v>
                </c:pt>
                <c:pt idx="16">
                  <c:v>-1</c:v>
                </c:pt>
                <c:pt idx="17">
                  <c:v>-0.5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78-46BA-8BDB-45E55A8CB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'Modèles normalisés'!$AZ$1:$BF$1</c:f>
              <c:strCache>
                <c:ptCount val="1"/>
                <c:pt idx="0">
                  <c:v>Répulseur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'Modèles normalisés'!$BB$7:$BB$31</c:f>
              <c:numCache>
                <c:formatCode>0.00</c:formatCode>
                <c:ptCount val="25"/>
                <c:pt idx="0">
                  <c:v>1</c:v>
                </c:pt>
                <c:pt idx="1">
                  <c:v>0.48296291314453416</c:v>
                </c:pt>
                <c:pt idx="2">
                  <c:v>0.86602540378443871</c:v>
                </c:pt>
                <c:pt idx="3">
                  <c:v>0.35355339059327379</c:v>
                </c:pt>
                <c:pt idx="4">
                  <c:v>0.50000000000000011</c:v>
                </c:pt>
                <c:pt idx="5">
                  <c:v>0.12940952255126037</c:v>
                </c:pt>
                <c:pt idx="6">
                  <c:v>6.1257422745431001E-17</c:v>
                </c:pt>
                <c:pt idx="7">
                  <c:v>-0.12940952255126043</c:v>
                </c:pt>
                <c:pt idx="8">
                  <c:v>-0.49999999999999978</c:v>
                </c:pt>
                <c:pt idx="9">
                  <c:v>-0.35355339059327373</c:v>
                </c:pt>
                <c:pt idx="10">
                  <c:v>-0.86602540378443871</c:v>
                </c:pt>
                <c:pt idx="11">
                  <c:v>-0.4829629131445341</c:v>
                </c:pt>
                <c:pt idx="12">
                  <c:v>-1</c:v>
                </c:pt>
                <c:pt idx="13">
                  <c:v>-0.48296291314453421</c:v>
                </c:pt>
                <c:pt idx="14">
                  <c:v>-0.8660254037844386</c:v>
                </c:pt>
                <c:pt idx="15">
                  <c:v>-0.35355339059327384</c:v>
                </c:pt>
                <c:pt idx="16">
                  <c:v>-0.50000000000000044</c:v>
                </c:pt>
                <c:pt idx="17">
                  <c:v>-0.12940952255126031</c:v>
                </c:pt>
                <c:pt idx="18">
                  <c:v>-1.83772268236293E-16</c:v>
                </c:pt>
                <c:pt idx="19">
                  <c:v>0.12940952255126015</c:v>
                </c:pt>
                <c:pt idx="20">
                  <c:v>0.50000000000000011</c:v>
                </c:pt>
                <c:pt idx="21">
                  <c:v>0.35355339059327368</c:v>
                </c:pt>
                <c:pt idx="22">
                  <c:v>0.86602540378443837</c:v>
                </c:pt>
                <c:pt idx="23">
                  <c:v>0.48296291314453416</c:v>
                </c:pt>
                <c:pt idx="24">
                  <c:v>1</c:v>
                </c:pt>
              </c:numCache>
            </c:numRef>
          </c:xVal>
          <c:yVal>
            <c:numRef>
              <c:f>'Modèles normalisés'!$BC$7:$BC$31</c:f>
              <c:numCache>
                <c:formatCode>0.00</c:formatCode>
                <c:ptCount val="25"/>
                <c:pt idx="0">
                  <c:v>0</c:v>
                </c:pt>
                <c:pt idx="1">
                  <c:v>0.12940952255126037</c:v>
                </c:pt>
                <c:pt idx="2">
                  <c:v>0.24999999999999997</c:v>
                </c:pt>
                <c:pt idx="3">
                  <c:v>0.70710678118654746</c:v>
                </c:pt>
                <c:pt idx="4">
                  <c:v>0.4330127018922193</c:v>
                </c:pt>
                <c:pt idx="5">
                  <c:v>0.48296291314453416</c:v>
                </c:pt>
                <c:pt idx="6">
                  <c:v>1</c:v>
                </c:pt>
                <c:pt idx="7">
                  <c:v>0.48296291314453416</c:v>
                </c:pt>
                <c:pt idx="8">
                  <c:v>0.43301270189221935</c:v>
                </c:pt>
                <c:pt idx="9">
                  <c:v>0.70710678118654757</c:v>
                </c:pt>
                <c:pt idx="10">
                  <c:v>0.24999999999999997</c:v>
                </c:pt>
                <c:pt idx="11">
                  <c:v>0.12940952255126051</c:v>
                </c:pt>
                <c:pt idx="12">
                  <c:v>1.22514845490862E-16</c:v>
                </c:pt>
                <c:pt idx="13">
                  <c:v>-0.12940952255126018</c:v>
                </c:pt>
                <c:pt idx="14">
                  <c:v>-0.25000000000000006</c:v>
                </c:pt>
                <c:pt idx="15">
                  <c:v>-0.70710678118654746</c:v>
                </c:pt>
                <c:pt idx="16">
                  <c:v>-0.43301270189221919</c:v>
                </c:pt>
                <c:pt idx="17">
                  <c:v>-0.48296291314453416</c:v>
                </c:pt>
                <c:pt idx="18">
                  <c:v>-1</c:v>
                </c:pt>
                <c:pt idx="19">
                  <c:v>-0.48296291314453421</c:v>
                </c:pt>
                <c:pt idx="20">
                  <c:v>-0.4330127018922193</c:v>
                </c:pt>
                <c:pt idx="21">
                  <c:v>-0.70710678118654768</c:v>
                </c:pt>
                <c:pt idx="22">
                  <c:v>-0.25000000000000022</c:v>
                </c:pt>
                <c:pt idx="23">
                  <c:v>-0.12940952255126034</c:v>
                </c:pt>
                <c:pt idx="24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3C-423A-AD9B-E0F82C022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3856"/>
        <c:crosses val="autoZero"/>
        <c:crossBetween val="midCat"/>
      </c:valAx>
      <c:valAx>
        <c:axId val="6755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0.0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762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9.9911241293319762E-3"/>
          <c:w val="1"/>
          <c:h val="0.99000888490311456"/>
        </c:manualLayout>
      </c:layout>
      <c:scatterChart>
        <c:scatterStyle val="smoothMarker"/>
        <c:varyColors val="0"/>
        <c:ser>
          <c:idx val="3"/>
          <c:order val="3"/>
          <c:tx>
            <c:strRef>
              <c:f>Calculs!$BG$1</c:f>
              <c:strCache>
                <c:ptCount val="1"/>
                <c:pt idx="0">
                  <c:v>Planète liquide Xorph-Gamma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Calculs!$BI$6:$BI$30</c:f>
              <c:numCache>
                <c:formatCode>General</c:formatCode>
                <c:ptCount val="25"/>
                <c:pt idx="0">
                  <c:v>35000</c:v>
                </c:pt>
                <c:pt idx="1">
                  <c:v>34829.629131445341</c:v>
                </c:pt>
                <c:pt idx="2">
                  <c:v>34330.12701892219</c:v>
                </c:pt>
                <c:pt idx="3">
                  <c:v>33535.533905932738</c:v>
                </c:pt>
                <c:pt idx="4">
                  <c:v>32500</c:v>
                </c:pt>
                <c:pt idx="5">
                  <c:v>31294.095225512603</c:v>
                </c:pt>
                <c:pt idx="6">
                  <c:v>30000</c:v>
                </c:pt>
                <c:pt idx="7">
                  <c:v>28705.904774487397</c:v>
                </c:pt>
                <c:pt idx="8">
                  <c:v>27500</c:v>
                </c:pt>
                <c:pt idx="9">
                  <c:v>26464.466094067262</c:v>
                </c:pt>
                <c:pt idx="10">
                  <c:v>25669.872981077806</c:v>
                </c:pt>
                <c:pt idx="11">
                  <c:v>25170.370868554659</c:v>
                </c:pt>
                <c:pt idx="12">
                  <c:v>25000</c:v>
                </c:pt>
                <c:pt idx="13">
                  <c:v>25170.370868554659</c:v>
                </c:pt>
                <c:pt idx="14">
                  <c:v>25669.872981077806</c:v>
                </c:pt>
                <c:pt idx="15">
                  <c:v>26464.466094067262</c:v>
                </c:pt>
                <c:pt idx="16">
                  <c:v>27499.999999999996</c:v>
                </c:pt>
                <c:pt idx="17">
                  <c:v>28705.904774487397</c:v>
                </c:pt>
                <c:pt idx="18">
                  <c:v>30000</c:v>
                </c:pt>
                <c:pt idx="19">
                  <c:v>31294.095225512603</c:v>
                </c:pt>
                <c:pt idx="20">
                  <c:v>32500</c:v>
                </c:pt>
                <c:pt idx="21">
                  <c:v>33535.533905932738</c:v>
                </c:pt>
                <c:pt idx="22">
                  <c:v>34330.12701892219</c:v>
                </c:pt>
                <c:pt idx="23">
                  <c:v>34829.629131445341</c:v>
                </c:pt>
                <c:pt idx="24">
                  <c:v>35000</c:v>
                </c:pt>
              </c:numCache>
            </c:numRef>
          </c:xVal>
          <c:yVal>
            <c:numRef>
              <c:f>Calculs!$BJ$6:$BJ$30</c:f>
              <c:numCache>
                <c:formatCode>General</c:formatCode>
                <c:ptCount val="25"/>
                <c:pt idx="0">
                  <c:v>-25000</c:v>
                </c:pt>
                <c:pt idx="1">
                  <c:v>-23705.904774487397</c:v>
                </c:pt>
                <c:pt idx="2">
                  <c:v>-22500</c:v>
                </c:pt>
                <c:pt idx="3">
                  <c:v>-21464.466094067262</c:v>
                </c:pt>
                <c:pt idx="4">
                  <c:v>-20669.872981077806</c:v>
                </c:pt>
                <c:pt idx="5">
                  <c:v>-20170.370868554659</c:v>
                </c:pt>
                <c:pt idx="6">
                  <c:v>-20000</c:v>
                </c:pt>
                <c:pt idx="7">
                  <c:v>-20170.370868554659</c:v>
                </c:pt>
                <c:pt idx="8">
                  <c:v>-20669.872981077806</c:v>
                </c:pt>
                <c:pt idx="9">
                  <c:v>-21464.466094067262</c:v>
                </c:pt>
                <c:pt idx="10">
                  <c:v>-22500</c:v>
                </c:pt>
                <c:pt idx="11">
                  <c:v>-23705.904774487393</c:v>
                </c:pt>
                <c:pt idx="12">
                  <c:v>-25000</c:v>
                </c:pt>
                <c:pt idx="13">
                  <c:v>-26294.095225512603</c:v>
                </c:pt>
                <c:pt idx="14">
                  <c:v>-27500</c:v>
                </c:pt>
                <c:pt idx="15">
                  <c:v>-28535.533905932738</c:v>
                </c:pt>
                <c:pt idx="16">
                  <c:v>-29330.12701892219</c:v>
                </c:pt>
                <c:pt idx="17">
                  <c:v>-29829.629131445341</c:v>
                </c:pt>
                <c:pt idx="18">
                  <c:v>-30000</c:v>
                </c:pt>
                <c:pt idx="19">
                  <c:v>-29829.629131445341</c:v>
                </c:pt>
                <c:pt idx="20">
                  <c:v>-29330.127018922194</c:v>
                </c:pt>
                <c:pt idx="21">
                  <c:v>-28535.533905932738</c:v>
                </c:pt>
                <c:pt idx="22">
                  <c:v>-27500.000000000004</c:v>
                </c:pt>
                <c:pt idx="23">
                  <c:v>-26294.095225512603</c:v>
                </c:pt>
                <c:pt idx="24">
                  <c:v>-25000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8-435A-AC5D-9034D6AB1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scatterChart>
        <c:scatterStyle val="lineMarker"/>
        <c:varyColors val="0"/>
        <c:ser>
          <c:idx val="1"/>
          <c:order val="0"/>
          <c:tx>
            <c:strRef>
              <c:f>Calculs!$C$1</c:f>
              <c:strCache>
                <c:ptCount val="1"/>
                <c:pt idx="0">
                  <c:v>Colonisatron Romanoff-Far-Far-v5</c:v>
                </c:pt>
              </c:strCache>
            </c:strRef>
          </c:tx>
          <c:spPr>
            <a:ln w="19050" cap="rnd">
              <a:gradFill>
                <a:gsLst>
                  <a:gs pos="0">
                    <a:srgbClr val="C00000"/>
                  </a:gs>
                  <a:gs pos="22000">
                    <a:srgbClr val="FFC000"/>
                  </a:gs>
                  <a:gs pos="11242">
                    <a:srgbClr val="FF0000"/>
                  </a:gs>
                  <a:gs pos="79000">
                    <a:srgbClr val="00B0F0"/>
                  </a:gs>
                  <a:gs pos="51672">
                    <a:srgbClr val="92D050"/>
                  </a:gs>
                  <a:gs pos="65161">
                    <a:srgbClr val="00B050"/>
                  </a:gs>
                  <a:gs pos="37000">
                    <a:srgbClr val="FFFF00"/>
                  </a:gs>
                  <a:gs pos="98315">
                    <a:srgbClr val="7030A0"/>
                  </a:gs>
                  <a:gs pos="91000">
                    <a:srgbClr val="0070C0"/>
                  </a:gs>
                </a:gsLst>
                <a:lin ang="5400000" scaled="1"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Calculs!$AC$6:$AC$30</c:f>
              <c:numCache>
                <c:formatCode>General</c:formatCode>
                <c:ptCount val="25"/>
                <c:pt idx="0">
                  <c:v>10047.514302935164</c:v>
                </c:pt>
                <c:pt idx="1">
                  <c:v>10130.61458444508</c:v>
                </c:pt>
                <c:pt idx="2">
                  <c:v>10200.796405676576</c:v>
                </c:pt>
                <c:pt idx="3">
                  <c:v>9538.0087365789805</c:v>
                </c:pt>
                <c:pt idx="4">
                  <c:v>10424.729020713159</c:v>
                </c:pt>
                <c:pt idx="5">
                  <c:v>9371.3386408201332</c:v>
                </c:pt>
                <c:pt idx="6">
                  <c:v>9190.6234491551204</c:v>
                </c:pt>
                <c:pt idx="7">
                  <c:v>8959.9951598148473</c:v>
                </c:pt>
                <c:pt idx="8">
                  <c:v>11263.405848713317</c:v>
                </c:pt>
                <c:pt idx="9">
                  <c:v>8414.1974471103003</c:v>
                </c:pt>
                <c:pt idx="10">
                  <c:v>7448.0321792991026</c:v>
                </c:pt>
                <c:pt idx="11">
                  <c:v>7880.1915590564267</c:v>
                </c:pt>
                <c:pt idx="12">
                  <c:v>6868.8959687059532</c:v>
                </c:pt>
                <c:pt idx="13">
                  <c:v>7501.0639421107262</c:v>
                </c:pt>
                <c:pt idx="14">
                  <c:v>6715.6138659645439</c:v>
                </c:pt>
                <c:pt idx="15">
                  <c:v>7378.4015350621366</c:v>
                </c:pt>
                <c:pt idx="16">
                  <c:v>2474.3860886985904</c:v>
                </c:pt>
                <c:pt idx="17">
                  <c:v>7545.0716308209858</c:v>
                </c:pt>
                <c:pt idx="18">
                  <c:v>7725.7868224859985</c:v>
                </c:pt>
                <c:pt idx="19">
                  <c:v>7956.4151118262698</c:v>
                </c:pt>
                <c:pt idx="20">
                  <c:v>8080.9904180425656</c:v>
                </c:pt>
                <c:pt idx="21">
                  <c:v>8502.2128245308177</c:v>
                </c:pt>
                <c:pt idx="22">
                  <c:v>9468.3780923420127</c:v>
                </c:pt>
                <c:pt idx="23">
                  <c:v>9751.4869674993806</c:v>
                </c:pt>
                <c:pt idx="24">
                  <c:v>10047.514302935164</c:v>
                </c:pt>
              </c:numCache>
            </c:numRef>
          </c:xVal>
          <c:yVal>
            <c:numRef>
              <c:f>Calculs!$AD$6:$AD$30</c:f>
              <c:numCache>
                <c:formatCode>General</c:formatCode>
                <c:ptCount val="25"/>
                <c:pt idx="0">
                  <c:v>-34164.747397501596</c:v>
                </c:pt>
                <c:pt idx="1">
                  <c:v>-33865.660631670515</c:v>
                </c:pt>
                <c:pt idx="2">
                  <c:v>-33573.58196045275</c:v>
                </c:pt>
                <c:pt idx="3">
                  <c:v>-31989.917233844346</c:v>
                </c:pt>
                <c:pt idx="4">
                  <c:v>-32064.187103986635</c:v>
                </c:pt>
                <c:pt idx="5">
                  <c:v>-31230.413068490561</c:v>
                </c:pt>
                <c:pt idx="6">
                  <c:v>-30837.746852384702</c:v>
                </c:pt>
                <c:pt idx="7">
                  <c:v>-30472.157834599162</c:v>
                </c:pt>
                <c:pt idx="8">
                  <c:v>-25921.437140153204</c:v>
                </c:pt>
                <c:pt idx="9">
                  <c:v>-29918.32540974802</c:v>
                </c:pt>
                <c:pt idx="10">
                  <c:v>-28499.239036095307</c:v>
                </c:pt>
                <c:pt idx="11">
                  <c:v>-29717.314744918171</c:v>
                </c:pt>
                <c:pt idx="12">
                  <c:v>-28305.400890825113</c:v>
                </c:pt>
                <c:pt idx="13">
                  <c:v>-29922.986485420814</c:v>
                </c:pt>
                <c:pt idx="14">
                  <c:v>-28896.566327873959</c:v>
                </c:pt>
                <c:pt idx="15">
                  <c:v>-30480.231054482363</c:v>
                </c:pt>
                <c:pt idx="16">
                  <c:v>-30689.364641497021</c:v>
                </c:pt>
                <c:pt idx="17">
                  <c:v>-31239.735219836148</c:v>
                </c:pt>
                <c:pt idx="18">
                  <c:v>-31632.401435942007</c:v>
                </c:pt>
                <c:pt idx="19">
                  <c:v>-31997.990453727543</c:v>
                </c:pt>
                <c:pt idx="20">
                  <c:v>-33335.634437678316</c:v>
                </c:pt>
                <c:pt idx="21">
                  <c:v>-32551.822878578689</c:v>
                </c:pt>
                <c:pt idx="22">
                  <c:v>-33970.909252231402</c:v>
                </c:pt>
                <c:pt idx="23">
                  <c:v>-34071.332372173158</c:v>
                </c:pt>
                <c:pt idx="24">
                  <c:v>-34164.747397501596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B8-435A-AC5D-9034D6AB1FBC}"/>
            </c:ext>
          </c:extLst>
        </c:ser>
        <c:ser>
          <c:idx val="0"/>
          <c:order val="1"/>
          <c:tx>
            <c:strRef>
              <c:f>Calculs!$DC$1</c:f>
              <c:strCache>
                <c:ptCount val="1"/>
                <c:pt idx="0">
                  <c:v>Trou noir Yürsktsltë</c:v>
                </c:pt>
              </c:strCache>
            </c:strRef>
          </c:tx>
          <c:spPr>
            <a:ln w="12700" cap="rnd">
              <a:gradFill flip="none" rotWithShape="1">
                <a:gsLst>
                  <a:gs pos="0">
                    <a:schemeClr val="tx1"/>
                  </a:gs>
                  <a:gs pos="97000">
                    <a:schemeClr val="tx1">
                      <a:lumMod val="50000"/>
                      <a:lumOff val="5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Calculs!$DE$6:$DE$30</c:f>
              <c:numCache>
                <c:formatCode>General</c:formatCode>
                <c:ptCount val="25"/>
                <c:pt idx="0">
                  <c:v>-15000</c:v>
                </c:pt>
                <c:pt idx="1">
                  <c:v>-24829.629131445341</c:v>
                </c:pt>
                <c:pt idx="2">
                  <c:v>-15669.872981077806</c:v>
                </c:pt>
                <c:pt idx="3">
                  <c:v>-23535.533905932738</c:v>
                </c:pt>
                <c:pt idx="4">
                  <c:v>-17500</c:v>
                </c:pt>
                <c:pt idx="5">
                  <c:v>-21294.095225512603</c:v>
                </c:pt>
                <c:pt idx="6">
                  <c:v>-20000</c:v>
                </c:pt>
                <c:pt idx="7">
                  <c:v>-18705.904774487397</c:v>
                </c:pt>
                <c:pt idx="8">
                  <c:v>-22500</c:v>
                </c:pt>
                <c:pt idx="9">
                  <c:v>-16464.466094067262</c:v>
                </c:pt>
                <c:pt idx="10">
                  <c:v>-24330.127018922194</c:v>
                </c:pt>
                <c:pt idx="11">
                  <c:v>-15170.370868554659</c:v>
                </c:pt>
                <c:pt idx="12">
                  <c:v>-25000</c:v>
                </c:pt>
                <c:pt idx="13">
                  <c:v>-15170.370868554659</c:v>
                </c:pt>
                <c:pt idx="14">
                  <c:v>-24330.127018922194</c:v>
                </c:pt>
                <c:pt idx="15">
                  <c:v>-16464.466094067262</c:v>
                </c:pt>
                <c:pt idx="16">
                  <c:v>-22500.000000000004</c:v>
                </c:pt>
                <c:pt idx="17">
                  <c:v>-18705.904774487397</c:v>
                </c:pt>
                <c:pt idx="18">
                  <c:v>-20000</c:v>
                </c:pt>
                <c:pt idx="19">
                  <c:v>-21294.095225512603</c:v>
                </c:pt>
                <c:pt idx="20">
                  <c:v>-17500</c:v>
                </c:pt>
                <c:pt idx="21">
                  <c:v>-23535.533905932738</c:v>
                </c:pt>
                <c:pt idx="22">
                  <c:v>-15669.872981077808</c:v>
                </c:pt>
                <c:pt idx="23">
                  <c:v>-24829.629131445341</c:v>
                </c:pt>
                <c:pt idx="24">
                  <c:v>-15000</c:v>
                </c:pt>
              </c:numCache>
            </c:numRef>
          </c:xVal>
          <c:yVal>
            <c:numRef>
              <c:f>Calculs!$DF$6:$DF$30</c:f>
              <c:numCache>
                <c:formatCode>General</c:formatCode>
                <c:ptCount val="25"/>
                <c:pt idx="0">
                  <c:v>0</c:v>
                </c:pt>
                <c:pt idx="1">
                  <c:v>647.04761275630187</c:v>
                </c:pt>
                <c:pt idx="2">
                  <c:v>2499.9999999999995</c:v>
                </c:pt>
                <c:pt idx="3">
                  <c:v>1767.7669529663688</c:v>
                </c:pt>
                <c:pt idx="4">
                  <c:v>4330.1270189221932</c:v>
                </c:pt>
                <c:pt idx="5">
                  <c:v>2414.814565722671</c:v>
                </c:pt>
                <c:pt idx="6">
                  <c:v>5000</c:v>
                </c:pt>
                <c:pt idx="7">
                  <c:v>2414.814565722671</c:v>
                </c:pt>
                <c:pt idx="8">
                  <c:v>4330.1270189221932</c:v>
                </c:pt>
                <c:pt idx="9">
                  <c:v>1767.766952966369</c:v>
                </c:pt>
                <c:pt idx="10">
                  <c:v>2499.9999999999995</c:v>
                </c:pt>
                <c:pt idx="11">
                  <c:v>647.04761275630256</c:v>
                </c:pt>
                <c:pt idx="12">
                  <c:v>6.1257422745431001E-13</c:v>
                </c:pt>
                <c:pt idx="13">
                  <c:v>-647.04761275630085</c:v>
                </c:pt>
                <c:pt idx="14">
                  <c:v>-2500.0000000000005</c:v>
                </c:pt>
                <c:pt idx="15">
                  <c:v>-1767.7669529663688</c:v>
                </c:pt>
                <c:pt idx="16">
                  <c:v>-4330.1270189221923</c:v>
                </c:pt>
                <c:pt idx="17">
                  <c:v>-2414.814565722671</c:v>
                </c:pt>
                <c:pt idx="18">
                  <c:v>-5000</c:v>
                </c:pt>
                <c:pt idx="19">
                  <c:v>-2414.814565722671</c:v>
                </c:pt>
                <c:pt idx="20">
                  <c:v>-4330.1270189221932</c:v>
                </c:pt>
                <c:pt idx="21">
                  <c:v>-1767.7669529663692</c:v>
                </c:pt>
                <c:pt idx="22">
                  <c:v>-2500.0000000000023</c:v>
                </c:pt>
                <c:pt idx="23">
                  <c:v>-647.04761275630176</c:v>
                </c:pt>
                <c:pt idx="24">
                  <c:v>-1.22514845490862E-12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B8-435A-AC5D-9034D6AB1FBC}"/>
            </c:ext>
          </c:extLst>
        </c:ser>
        <c:ser>
          <c:idx val="2"/>
          <c:order val="2"/>
          <c:tx>
            <c:strRef>
              <c:f>Calculs!$CE$1</c:f>
              <c:strCache>
                <c:ptCount val="1"/>
                <c:pt idx="0">
                  <c:v>Objet inconnu Thétâ-IV</c:v>
                </c:pt>
              </c:strCache>
            </c:strRef>
          </c:tx>
          <c:spPr>
            <a:ln w="22225" cap="rnd" cmpd="thickThin">
              <a:solidFill>
                <a:srgbClr val="80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Calculs!$CI$6:$CI$30</c:f>
              <c:numCache>
                <c:formatCode>#,##0.00</c:formatCode>
                <c:ptCount val="25"/>
                <c:pt idx="0">
                  <c:v>21666</c:v>
                </c:pt>
                <c:pt idx="1">
                  <c:v>13390.284610489267</c:v>
                </c:pt>
                <c:pt idx="2">
                  <c:v>20772.925341627069</c:v>
                </c:pt>
                <c:pt idx="3">
                  <c:v>13821.606549152619</c:v>
                </c:pt>
                <c:pt idx="4">
                  <c:v>18333</c:v>
                </c:pt>
                <c:pt idx="5">
                  <c:v>14568.67806133665</c:v>
                </c:pt>
                <c:pt idx="6">
                  <c:v>15000</c:v>
                </c:pt>
                <c:pt idx="7">
                  <c:v>15431.321938663352</c:v>
                </c:pt>
                <c:pt idx="8">
                  <c:v>11667.000000000002</c:v>
                </c:pt>
                <c:pt idx="9">
                  <c:v>16178.393450847381</c:v>
                </c:pt>
                <c:pt idx="10">
                  <c:v>9227.0746583729306</c:v>
                </c:pt>
                <c:pt idx="11">
                  <c:v>16609.715389510733</c:v>
                </c:pt>
                <c:pt idx="12">
                  <c:v>8334</c:v>
                </c:pt>
                <c:pt idx="13">
                  <c:v>16609.715389510733</c:v>
                </c:pt>
                <c:pt idx="14">
                  <c:v>9227.0746583729324</c:v>
                </c:pt>
                <c:pt idx="15">
                  <c:v>16178.393450847381</c:v>
                </c:pt>
                <c:pt idx="16">
                  <c:v>11666.999999999996</c:v>
                </c:pt>
                <c:pt idx="17">
                  <c:v>15431.32193866335</c:v>
                </c:pt>
                <c:pt idx="18">
                  <c:v>14999.999999999998</c:v>
                </c:pt>
                <c:pt idx="19">
                  <c:v>14568.67806133665</c:v>
                </c:pt>
                <c:pt idx="20">
                  <c:v>18333</c:v>
                </c:pt>
                <c:pt idx="21">
                  <c:v>13821.606549152619</c:v>
                </c:pt>
                <c:pt idx="22">
                  <c:v>20772.925341627066</c:v>
                </c:pt>
                <c:pt idx="23">
                  <c:v>13390.284610489267</c:v>
                </c:pt>
                <c:pt idx="24">
                  <c:v>21666</c:v>
                </c:pt>
              </c:numCache>
            </c:numRef>
          </c:xVal>
          <c:yVal>
            <c:numRef>
              <c:f>Calculs!$CJ$6:$CJ$30</c:f>
              <c:numCache>
                <c:formatCode>#,##0.00</c:formatCode>
                <c:ptCount val="25"/>
                <c:pt idx="0">
                  <c:v>15000</c:v>
                </c:pt>
                <c:pt idx="1">
                  <c:v>15431.32193866335</c:v>
                </c:pt>
                <c:pt idx="2">
                  <c:v>15833.25</c:v>
                </c:pt>
                <c:pt idx="3">
                  <c:v>19713.573803389525</c:v>
                </c:pt>
                <c:pt idx="4">
                  <c:v>16443.231335406766</c:v>
                </c:pt>
                <c:pt idx="5">
                  <c:v>16609.715389510733</c:v>
                </c:pt>
                <c:pt idx="6">
                  <c:v>21666</c:v>
                </c:pt>
                <c:pt idx="7">
                  <c:v>16609.715389510733</c:v>
                </c:pt>
                <c:pt idx="8">
                  <c:v>16443.231335406766</c:v>
                </c:pt>
                <c:pt idx="9">
                  <c:v>19713.573803389525</c:v>
                </c:pt>
                <c:pt idx="10">
                  <c:v>15833.25</c:v>
                </c:pt>
                <c:pt idx="11">
                  <c:v>15431.321938663352</c:v>
                </c:pt>
                <c:pt idx="12">
                  <c:v>15000</c:v>
                </c:pt>
                <c:pt idx="13">
                  <c:v>14568.67806133665</c:v>
                </c:pt>
                <c:pt idx="14">
                  <c:v>14166.75</c:v>
                </c:pt>
                <c:pt idx="15">
                  <c:v>10286.426196610475</c:v>
                </c:pt>
                <c:pt idx="16">
                  <c:v>13556.768664593234</c:v>
                </c:pt>
                <c:pt idx="17">
                  <c:v>13390.284610489267</c:v>
                </c:pt>
                <c:pt idx="18">
                  <c:v>8334</c:v>
                </c:pt>
                <c:pt idx="19">
                  <c:v>13390.284610489267</c:v>
                </c:pt>
                <c:pt idx="20">
                  <c:v>13556.768664593234</c:v>
                </c:pt>
                <c:pt idx="21">
                  <c:v>10286.426196610473</c:v>
                </c:pt>
                <c:pt idx="22">
                  <c:v>14166.75</c:v>
                </c:pt>
                <c:pt idx="23">
                  <c:v>14568.67806133665</c:v>
                </c:pt>
                <c:pt idx="24">
                  <c:v>14999.999999999998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B8-435A-AC5D-9034D6AB1FBC}"/>
            </c:ext>
          </c:extLst>
        </c:ser>
        <c:ser>
          <c:idx val="4"/>
          <c:order val="4"/>
          <c:tx>
            <c:strRef>
              <c:f>Calculs!$AG$3</c:f>
              <c:strCache>
                <c:ptCount val="1"/>
                <c:pt idx="0">
                  <c:v>Traînée (Colonisatron)</c:v>
                </c:pt>
              </c:strCache>
            </c:strRef>
          </c:tx>
          <c:spPr>
            <a:ln w="19050" cap="rnd">
              <a:gradFill>
                <a:gsLst>
                  <a:gs pos="0">
                    <a:srgbClr val="C00000"/>
                  </a:gs>
                  <a:gs pos="19000">
                    <a:srgbClr val="FFC000"/>
                  </a:gs>
                  <a:gs pos="94944">
                    <a:srgbClr val="7030A0"/>
                  </a:gs>
                  <a:gs pos="65743">
                    <a:srgbClr val="00B0F0"/>
                  </a:gs>
                  <a:gs pos="79000">
                    <a:srgbClr val="0070C0"/>
                  </a:gs>
                  <a:gs pos="52000">
                    <a:srgbClr val="00B050"/>
                  </a:gs>
                  <a:gs pos="37000">
                    <a:srgbClr val="FFFF00"/>
                  </a:gs>
                </a:gsLst>
                <a:lin ang="5400000" scaled="1"/>
              </a:gra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Calculs!$AG$6:$AG$20</c:f>
              <c:numCache>
                <c:formatCode>#,##0.00</c:formatCode>
                <c:ptCount val="15"/>
                <c:pt idx="0">
                  <c:v>6892.7342972843508</c:v>
                </c:pt>
                <c:pt idx="1">
                  <c:v>5462.2195830094615</c:v>
                </c:pt>
                <c:pt idx="2">
                  <c:v>4083.1615636001761</c:v>
                </c:pt>
                <c:pt idx="3">
                  <c:v>2627.7343899903863</c:v>
                </c:pt>
                <c:pt idx="4">
                  <c:v>923.73272054039558</c:v>
                </c:pt>
                <c:pt idx="5">
                  <c:v>-1214.1594134030393</c:v>
                </c:pt>
                <c:pt idx="6">
                  <c:v>-3861.9937357419549</c:v>
                </c:pt>
                <c:pt idx="7">
                  <c:v>-6858.936387374054</c:v>
                </c:pt>
                <c:pt idx="8">
                  <c:v>-9920.0699581629906</c:v>
                </c:pt>
                <c:pt idx="9">
                  <c:v>-12846.168611950354</c:v>
                </c:pt>
                <c:pt idx="10">
                  <c:v>-15557.17976793253</c:v>
                </c:pt>
                <c:pt idx="11">
                  <c:v>-18034.772039983509</c:v>
                </c:pt>
                <c:pt idx="12">
                  <c:v>-20283.174934759249</c:v>
                </c:pt>
                <c:pt idx="13">
                  <c:v>-22312.768494624022</c:v>
                </c:pt>
                <c:pt idx="14">
                  <c:v>-24134.127368729736</c:v>
                </c:pt>
              </c:numCache>
            </c:numRef>
          </c:xVal>
          <c:yVal>
            <c:numRef>
              <c:f>Calculs!$AH$6:$AH$20</c:f>
              <c:numCache>
                <c:formatCode>#,##0.00</c:formatCode>
                <c:ptCount val="15"/>
                <c:pt idx="0">
                  <c:v>-27903.679445847458</c:v>
                </c:pt>
                <c:pt idx="1">
                  <c:v>-23988.603825162689</c:v>
                </c:pt>
                <c:pt idx="2">
                  <c:v>-19460.986961048991</c:v>
                </c:pt>
                <c:pt idx="3">
                  <c:v>-14267.202456769797</c:v>
                </c:pt>
                <c:pt idx="4">
                  <c:v>-8355.8723402261021</c:v>
                </c:pt>
                <c:pt idx="5">
                  <c:v>-1790.8680263980348</c:v>
                </c:pt>
                <c:pt idx="6">
                  <c:v>5066.6311076817765</c:v>
                </c:pt>
                <c:pt idx="7">
                  <c:v>11635.817913286321</c:v>
                </c:pt>
                <c:pt idx="8">
                  <c:v>17505.613292447419</c:v>
                </c:pt>
                <c:pt idx="9">
                  <c:v>22584.931487276503</c:v>
                </c:pt>
                <c:pt idx="10">
                  <c:v>26941.153241795946</c:v>
                </c:pt>
                <c:pt idx="11">
                  <c:v>30670.304891290478</c:v>
                </c:pt>
                <c:pt idx="12">
                  <c:v>33855.85810027564</c:v>
                </c:pt>
                <c:pt idx="13">
                  <c:v>36562.526929612322</c:v>
                </c:pt>
                <c:pt idx="14">
                  <c:v>38838.722838033835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B8-435A-AC5D-9034D6AB1FBC}"/>
            </c:ext>
          </c:extLst>
        </c:ser>
        <c:ser>
          <c:idx val="5"/>
          <c:order val="5"/>
          <c:tx>
            <c:strRef>
              <c:f>Calculs!$AE$3</c:f>
              <c:strCache>
                <c:ptCount val="1"/>
                <c:pt idx="0">
                  <c:v>Indicateur accélération (Colonisatron)</c:v>
                </c:pt>
              </c:strCache>
            </c:strRef>
          </c:tx>
          <c:spPr>
            <a:ln w="1270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Calculs!$AE$6:$AE$30</c:f>
              <c:numCache>
                <c:formatCode>General</c:formatCode>
                <c:ptCount val="25"/>
                <c:pt idx="0">
                  <c:v>11847.983743791094</c:v>
                </c:pt>
                <c:pt idx="1">
                  <c:v>13114.599186821782</c:v>
                </c:pt>
                <c:pt idx="2">
                  <c:v>11761.722100272409</c:v>
                </c:pt>
                <c:pt idx="3">
                  <c:v>11823.054434746335</c:v>
                </c:pt>
                <c:pt idx="4">
                  <c:v>11864.133711704966</c:v>
                </c:pt>
                <c:pt idx="5">
                  <c:v>11305.01229518804</c:v>
                </c:pt>
                <c:pt idx="6">
                  <c:v>11882.010664723548</c:v>
                </c:pt>
                <c:pt idx="7">
                  <c:v>11858.368150869976</c:v>
                </c:pt>
                <c:pt idx="8">
                  <c:v>11813.603038610639</c:v>
                </c:pt>
                <c:pt idx="9">
                  <c:v>11748.817593576256</c:v>
                </c:pt>
                <c:pt idx="10">
                  <c:v>11405.246507644886</c:v>
                </c:pt>
                <c:pt idx="11">
                  <c:v>11566.020322965636</c:v>
                </c:pt>
                <c:pt idx="12">
                  <c:v>10831.050161399933</c:v>
                </c:pt>
                <c:pt idx="13">
                  <c:v>11327.869809508964</c:v>
                </c:pt>
                <c:pt idx="14">
                  <c:v>10934.809536749086</c:v>
                </c:pt>
                <c:pt idx="15">
                  <c:v>11057.677884755574</c:v>
                </c:pt>
                <c:pt idx="16">
                  <c:v>10918.77874525743</c:v>
                </c:pt>
                <c:pt idx="17">
                  <c:v>10781.892816838159</c:v>
                </c:pt>
                <c:pt idx="18">
                  <c:v>10650.390685353796</c:v>
                </c:pt>
                <c:pt idx="19">
                  <c:v>10696.065888408879</c:v>
                </c:pt>
                <c:pt idx="20">
                  <c:v>10416.277591100368</c:v>
                </c:pt>
                <c:pt idx="21">
                  <c:v>10319.431269688635</c:v>
                </c:pt>
                <c:pt idx="22">
                  <c:v>10239.35608332451</c:v>
                </c:pt>
                <c:pt idx="23">
                  <c:v>8547.5011359780838</c:v>
                </c:pt>
                <c:pt idx="24">
                  <c:v>11847.983743791094</c:v>
                </c:pt>
              </c:numCache>
            </c:numRef>
          </c:xVal>
          <c:yVal>
            <c:numRef>
              <c:f>Calculs!$AF$6:$AF$30</c:f>
              <c:numCache>
                <c:formatCode>General</c:formatCode>
                <c:ptCount val="25"/>
                <c:pt idx="0">
                  <c:v>-21085.967364510689</c:v>
                </c:pt>
                <c:pt idx="1">
                  <c:v>-25486.610841594702</c:v>
                </c:pt>
                <c:pt idx="2">
                  <c:v>-24075.214540486591</c:v>
                </c:pt>
                <c:pt idx="3">
                  <c:v>-23857.960688567877</c:v>
                </c:pt>
                <c:pt idx="4">
                  <c:v>-23634.927334259806</c:v>
                </c:pt>
                <c:pt idx="5">
                  <c:v>-23804.032251848948</c:v>
                </c:pt>
                <c:pt idx="6">
                  <c:v>-23193.49648768991</c:v>
                </c:pt>
                <c:pt idx="7">
                  <c:v>-22985.968487895629</c:v>
                </c:pt>
                <c:pt idx="8">
                  <c:v>-22794.132327668733</c:v>
                </c:pt>
                <c:pt idx="9">
                  <c:v>-22622.711649941728</c:v>
                </c:pt>
                <c:pt idx="10">
                  <c:v>-23255.455280045426</c:v>
                </c:pt>
                <c:pt idx="11">
                  <c:v>-22357.393895347144</c:v>
                </c:pt>
                <c:pt idx="12">
                  <c:v>-24130.699398406487</c:v>
                </c:pt>
                <c:pt idx="13">
                  <c:v>-22215.986374509095</c:v>
                </c:pt>
                <c:pt idx="14">
                  <c:v>-22976.122160837014</c:v>
                </c:pt>
                <c:pt idx="15">
                  <c:v>-22212.331040811336</c:v>
                </c:pt>
                <c:pt idx="16">
                  <c:v>-22262.809161188306</c:v>
                </c:pt>
                <c:pt idx="17">
                  <c:v>-22346.785703784411</c:v>
                </c:pt>
                <c:pt idx="18">
                  <c:v>-22462.192887418758</c:v>
                </c:pt>
                <c:pt idx="19">
                  <c:v>-23442.45586699876</c:v>
                </c:pt>
                <c:pt idx="20">
                  <c:v>-22775.228391884259</c:v>
                </c:pt>
                <c:pt idx="21">
                  <c:v>-22965.148739690194</c:v>
                </c:pt>
                <c:pt idx="22">
                  <c:v>-23171.273578361117</c:v>
                </c:pt>
                <c:pt idx="23">
                  <c:v>-22774.787955218275</c:v>
                </c:pt>
                <c:pt idx="24">
                  <c:v>-21085.967364510689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B8-435A-AC5D-9034D6AB1FBC}"/>
            </c:ext>
          </c:extLst>
        </c:ser>
        <c:ser>
          <c:idx val="6"/>
          <c:order val="6"/>
          <c:tx>
            <c:strRef>
              <c:f>Calculs!$AK$2</c:f>
              <c:strCache>
                <c:ptCount val="1"/>
                <c:pt idx="0">
                  <c:v>Général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Calculs!$BA$6:$BA$30</c:f>
              <c:numCache>
                <c:formatCode>General</c:formatCode>
                <c:ptCount val="25"/>
                <c:pt idx="0">
                  <c:v>-67230.06926581556</c:v>
                </c:pt>
                <c:pt idx="1">
                  <c:v>-67230.06926581556</c:v>
                </c:pt>
                <c:pt idx="2">
                  <c:v>-67230.06926581556</c:v>
                </c:pt>
                <c:pt idx="3">
                  <c:v>-69279.727343068313</c:v>
                </c:pt>
                <c:pt idx="4">
                  <c:v>-67230.06926581556</c:v>
                </c:pt>
                <c:pt idx="5">
                  <c:v>-67230.06926581556</c:v>
                </c:pt>
                <c:pt idx="6">
                  <c:v>-68128.68697579742</c:v>
                </c:pt>
                <c:pt idx="7">
                  <c:v>-66977.646608526513</c:v>
                </c:pt>
                <c:pt idx="8">
                  <c:v>-66472.801293948403</c:v>
                </c:pt>
                <c:pt idx="9">
                  <c:v>-66350.87413577667</c:v>
                </c:pt>
                <c:pt idx="10">
                  <c:v>-64281.79347858097</c:v>
                </c:pt>
                <c:pt idx="11">
                  <c:v>-66402.252733196117</c:v>
                </c:pt>
                <c:pt idx="12">
                  <c:v>-65900.924753536572</c:v>
                </c:pt>
                <c:pt idx="13">
                  <c:v>-66765.495693049423</c:v>
                </c:pt>
                <c:pt idx="14">
                  <c:v>-67088.719527700887</c:v>
                </c:pt>
                <c:pt idx="15">
                  <c:v>-67343.272357587601</c:v>
                </c:pt>
                <c:pt idx="16">
                  <c:v>-72086.653392188222</c:v>
                </c:pt>
                <c:pt idx="17">
                  <c:v>-69784.572657646422</c:v>
                </c:pt>
                <c:pt idx="18">
                  <c:v>-69532.150000357375</c:v>
                </c:pt>
                <c:pt idx="19">
                  <c:v>-69082.841145366445</c:v>
                </c:pt>
                <c:pt idx="20">
                  <c:v>-69082.841145366445</c:v>
                </c:pt>
                <c:pt idx="21">
                  <c:v>-69082.841145366445</c:v>
                </c:pt>
                <c:pt idx="22">
                  <c:v>-68633.53229037553</c:v>
                </c:pt>
                <c:pt idx="23">
                  <c:v>-68633.53229037553</c:v>
                </c:pt>
                <c:pt idx="24">
                  <c:v>-69279.727343068313</c:v>
                </c:pt>
              </c:numCache>
            </c:numRef>
          </c:xVal>
          <c:yVal>
            <c:numRef>
              <c:f>Calculs!$BB$6:$BB$30</c:f>
              <c:numCache>
                <c:formatCode>General</c:formatCode>
                <c:ptCount val="25"/>
                <c:pt idx="0">
                  <c:v>20625.211755483397</c:v>
                </c:pt>
                <c:pt idx="1">
                  <c:v>20625.211755483397</c:v>
                </c:pt>
                <c:pt idx="2">
                  <c:v>20625.211755483397</c:v>
                </c:pt>
                <c:pt idx="3">
                  <c:v>18969.326073634384</c:v>
                </c:pt>
                <c:pt idx="4">
                  <c:v>20625.211755483397</c:v>
                </c:pt>
                <c:pt idx="5">
                  <c:v>20625.211755483397</c:v>
                </c:pt>
                <c:pt idx="6">
                  <c:v>19221.748730923438</c:v>
                </c:pt>
                <c:pt idx="7">
                  <c:v>19474.171388212493</c:v>
                </c:pt>
                <c:pt idx="8">
                  <c:v>17172.09065367069</c:v>
                </c:pt>
                <c:pt idx="9">
                  <c:v>22450.94100635398</c:v>
                </c:pt>
                <c:pt idx="10">
                  <c:v>23684.560461892361</c:v>
                </c:pt>
                <c:pt idx="11">
                  <c:v>23063.425458509395</c:v>
                </c:pt>
                <c:pt idx="12">
                  <c:v>24246.347045979819</c:v>
                </c:pt>
                <c:pt idx="13">
                  <c:v>23296.004836119111</c:v>
                </c:pt>
                <c:pt idx="14">
                  <c:v>25481.795881856058</c:v>
                </c:pt>
                <c:pt idx="15">
                  <c:v>23086.35968277647</c:v>
                </c:pt>
                <c:pt idx="16">
                  <c:v>20766.561493598078</c:v>
                </c:pt>
                <c:pt idx="17">
                  <c:v>21271.406808176187</c:v>
                </c:pt>
                <c:pt idx="18">
                  <c:v>20120.366440905284</c:v>
                </c:pt>
                <c:pt idx="19">
                  <c:v>20822.097953185264</c:v>
                </c:pt>
                <c:pt idx="20">
                  <c:v>20822.097953185264</c:v>
                </c:pt>
                <c:pt idx="21">
                  <c:v>20822.097953185264</c:v>
                </c:pt>
                <c:pt idx="22">
                  <c:v>21523.829465465242</c:v>
                </c:pt>
                <c:pt idx="23">
                  <c:v>21523.829465465242</c:v>
                </c:pt>
                <c:pt idx="24">
                  <c:v>18969.326073634384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B8-435A-AC5D-9034D6AB1FBC}"/>
            </c:ext>
          </c:extLst>
        </c:ser>
        <c:ser>
          <c:idx val="7"/>
          <c:order val="7"/>
          <c:tx>
            <c:strRef>
              <c:f>Calculs!$BC$3</c:f>
              <c:strCache>
                <c:ptCount val="1"/>
                <c:pt idx="0">
                  <c:v>Indicateur accélération (Chasseur)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Calculs!$BC$6:$BC$30</c:f>
              <c:numCache>
                <c:formatCode>General</c:formatCode>
                <c:ptCount val="25"/>
                <c:pt idx="0">
                  <c:v>-59977.779718779253</c:v>
                </c:pt>
                <c:pt idx="1">
                  <c:v>-63315.419225940641</c:v>
                </c:pt>
                <c:pt idx="2">
                  <c:v>-62216.03305181519</c:v>
                </c:pt>
                <c:pt idx="3">
                  <c:v>-62055.042552402905</c:v>
                </c:pt>
                <c:pt idx="4">
                  <c:v>-61889.100678282295</c:v>
                </c:pt>
                <c:pt idx="5">
                  <c:v>-61998.787882642428</c:v>
                </c:pt>
                <c:pt idx="6">
                  <c:v>-61558.728272018052</c:v>
                </c:pt>
                <c:pt idx="7">
                  <c:v>-61402.432604959795</c:v>
                </c:pt>
                <c:pt idx="8">
                  <c:v>-61257.2549859875</c:v>
                </c:pt>
                <c:pt idx="9">
                  <c:v>-61126.770169897165</c:v>
                </c:pt>
                <c:pt idx="10">
                  <c:v>-61590.609575011396</c:v>
                </c:pt>
                <c:pt idx="11">
                  <c:v>-60922.289923732889</c:v>
                </c:pt>
                <c:pt idx="12">
                  <c:v>-62229.19338007686</c:v>
                </c:pt>
                <c:pt idx="13">
                  <c:v>-60809.007817659178</c:v>
                </c:pt>
                <c:pt idx="14">
                  <c:v>-61366.83474427725</c:v>
                </c:pt>
                <c:pt idx="15">
                  <c:v>-60798.012693501361</c:v>
                </c:pt>
                <c:pt idx="16">
                  <c:v>-60831.609964082403</c:v>
                </c:pt>
                <c:pt idx="17">
                  <c:v>-60890.38083061955</c:v>
                </c:pt>
                <c:pt idx="18">
                  <c:v>-60972.878159329317</c:v>
                </c:pt>
                <c:pt idx="19">
                  <c:v>-61709.12765707876</c:v>
                </c:pt>
                <c:pt idx="20">
                  <c:v>-61200.392565697657</c:v>
                </c:pt>
                <c:pt idx="21">
                  <c:v>-61339.807483594406</c:v>
                </c:pt>
                <c:pt idx="22">
                  <c:v>-61491.882487905998</c:v>
                </c:pt>
                <c:pt idx="23">
                  <c:v>-61142.967534213079</c:v>
                </c:pt>
                <c:pt idx="24">
                  <c:v>-59977.779718779253</c:v>
                </c:pt>
              </c:numCache>
            </c:numRef>
          </c:xVal>
          <c:yVal>
            <c:numRef>
              <c:f>Calculs!$BD$6:$BD$30</c:f>
              <c:numCache>
                <c:formatCode>General</c:formatCode>
                <c:ptCount val="25"/>
                <c:pt idx="0">
                  <c:v>16948.581696693054</c:v>
                </c:pt>
                <c:pt idx="1">
                  <c:v>15394.99794278128</c:v>
                </c:pt>
                <c:pt idx="2">
                  <c:v>17154.871009298316</c:v>
                </c:pt>
                <c:pt idx="3">
                  <c:v>17066.495198644949</c:v>
                </c:pt>
                <c:pt idx="4">
                  <c:v>17004.934283243343</c:v>
                </c:pt>
                <c:pt idx="5">
                  <c:v>17755.247985644346</c:v>
                </c:pt>
                <c:pt idx="6">
                  <c:v>16967.622877800415</c:v>
                </c:pt>
                <c:pt idx="7">
                  <c:v>16992.791118390556</c:v>
                </c:pt>
                <c:pt idx="8">
                  <c:v>17046.589093298142</c:v>
                </c:pt>
                <c:pt idx="9">
                  <c:v>17127.692117835704</c:v>
                </c:pt>
                <c:pt idx="10">
                  <c:v>17604.904634034687</c:v>
                </c:pt>
                <c:pt idx="11">
                  <c:v>17363.202045738872</c:v>
                </c:pt>
                <c:pt idx="12">
                  <c:v>18396.882824511427</c:v>
                </c:pt>
                <c:pt idx="13">
                  <c:v>17676.267549462747</c:v>
                </c:pt>
                <c:pt idx="14">
                  <c:v>18223.326929775918</c:v>
                </c:pt>
                <c:pt idx="15">
                  <c:v>18036.243596247212</c:v>
                </c:pt>
                <c:pt idx="16">
                  <c:v>18222.898201671953</c:v>
                </c:pt>
                <c:pt idx="17">
                  <c:v>18407.893222532399</c:v>
                </c:pt>
                <c:pt idx="18">
                  <c:v>18586.673467451696</c:v>
                </c:pt>
                <c:pt idx="19">
                  <c:v>18555.750620772385</c:v>
                </c:pt>
                <c:pt idx="20">
                  <c:v>18908.24240186825</c:v>
                </c:pt>
                <c:pt idx="21">
                  <c:v>19043.112996974069</c:v>
                </c:pt>
                <c:pt idx="22">
                  <c:v>19156.127597118415</c:v>
                </c:pt>
                <c:pt idx="23">
                  <c:v>21398.767706241575</c:v>
                </c:pt>
                <c:pt idx="24">
                  <c:v>16948.581696693054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B8-435A-AC5D-9034D6AB1FBC}"/>
            </c:ext>
          </c:extLst>
        </c:ser>
        <c:ser>
          <c:idx val="8"/>
          <c:order val="8"/>
          <c:tx>
            <c:strRef>
              <c:f>Calculs!$BE$3</c:f>
              <c:strCache>
                <c:ptCount val="1"/>
                <c:pt idx="0">
                  <c:v>Traînée (Chasseur)</c:v>
                </c:pt>
              </c:strCache>
            </c:strRef>
          </c:tx>
          <c:spPr>
            <a:ln w="15875" cap="rnd">
              <a:solidFill>
                <a:srgbClr val="80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Calculs!$BE$6:$BE$20</c:f>
              <c:numCache>
                <c:formatCode>#,##0.00</c:formatCode>
                <c:ptCount val="15"/>
                <c:pt idx="0">
                  <c:v>-65018.414338461793</c:v>
                </c:pt>
                <c:pt idx="1">
                  <c:v>-62191.411886199174</c:v>
                </c:pt>
                <c:pt idx="2">
                  <c:v>-58992.039808242211</c:v>
                </c:pt>
                <c:pt idx="3">
                  <c:v>-55409.432375415592</c:v>
                </c:pt>
                <c:pt idx="4">
                  <c:v>-51429.343823109652</c:v>
                </c:pt>
                <c:pt idx="5">
                  <c:v>-47030.645993320628</c:v>
                </c:pt>
                <c:pt idx="6">
                  <c:v>-42179.742334312716</c:v>
                </c:pt>
                <c:pt idx="7">
                  <c:v>-36822.236345536592</c:v>
                </c:pt>
                <c:pt idx="8">
                  <c:v>-30895.072580769349</c:v>
                </c:pt>
                <c:pt idx="9">
                  <c:v>-24573.41698880482</c:v>
                </c:pt>
                <c:pt idx="10">
                  <c:v>-17833.461647853153</c:v>
                </c:pt>
                <c:pt idx="11">
                  <c:v>-10406.696740717936</c:v>
                </c:pt>
                <c:pt idx="12">
                  <c:v>-2748.424309612964</c:v>
                </c:pt>
                <c:pt idx="13">
                  <c:v>4679.1377090588849</c:v>
                </c:pt>
                <c:pt idx="14">
                  <c:v>11908.982796830809</c:v>
                </c:pt>
              </c:numCache>
            </c:numRef>
          </c:xVal>
          <c:yVal>
            <c:numRef>
              <c:f>Calculs!$BF$6:$BF$20</c:f>
              <c:numCache>
                <c:formatCode>#,##0.00</c:formatCode>
                <c:ptCount val="15"/>
                <c:pt idx="0">
                  <c:v>25290.145769959905</c:v>
                </c:pt>
                <c:pt idx="1">
                  <c:v>28685.778104038269</c:v>
                </c:pt>
                <c:pt idx="2">
                  <c:v>31930.471245781402</c:v>
                </c:pt>
                <c:pt idx="3">
                  <c:v>34986.647888210566</c:v>
                </c:pt>
                <c:pt idx="4">
                  <c:v>37809.197843327704</c:v>
                </c:pt>
                <c:pt idx="5">
                  <c:v>40339.990762306188</c:v>
                </c:pt>
                <c:pt idx="6">
                  <c:v>42495.874209470356</c:v>
                </c:pt>
                <c:pt idx="7">
                  <c:v>44139.319448971401</c:v>
                </c:pt>
                <c:pt idx="8">
                  <c:v>45017.267010028358</c:v>
                </c:pt>
                <c:pt idx="9">
                  <c:v>45662.626472655211</c:v>
                </c:pt>
                <c:pt idx="10">
                  <c:v>46747.548497615935</c:v>
                </c:pt>
                <c:pt idx="11">
                  <c:v>48036.344396719411</c:v>
                </c:pt>
                <c:pt idx="12">
                  <c:v>48966.260527653547</c:v>
                </c:pt>
                <c:pt idx="13">
                  <c:v>49249.154130172217</c:v>
                </c:pt>
                <c:pt idx="14">
                  <c:v>48953.921359188105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B8-435A-AC5D-9034D6AB1FBC}"/>
            </c:ext>
          </c:extLst>
        </c:ser>
        <c:ser>
          <c:idx val="9"/>
          <c:order val="9"/>
          <c:tx>
            <c:strRef>
              <c:f>Calculs!$AI$3</c:f>
              <c:strCache>
                <c:ptCount val="1"/>
                <c:pt idx="0">
                  <c:v>Répulseur (Colonisatron)</c:v>
                </c:pt>
              </c:strCache>
            </c:strRef>
          </c:tx>
          <c:spPr>
            <a:ln w="63500" cap="rnd">
              <a:solidFill>
                <a:srgbClr val="FF00FF">
                  <a:alpha val="67000"/>
                </a:srgb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Calculs!$AI$6:$AI$30</c:f>
              <c:numCache>
                <c:formatCode>#,##0.00</c:formatCode>
                <c:ptCount val="25"/>
                <c:pt idx="0">
                  <c:v>999999999</c:v>
                </c:pt>
                <c:pt idx="1">
                  <c:v>999999999</c:v>
                </c:pt>
                <c:pt idx="2">
                  <c:v>999999999</c:v>
                </c:pt>
                <c:pt idx="3">
                  <c:v>999999999</c:v>
                </c:pt>
                <c:pt idx="4">
                  <c:v>999999999</c:v>
                </c:pt>
                <c:pt idx="5">
                  <c:v>999999999</c:v>
                </c:pt>
                <c:pt idx="6">
                  <c:v>999999999</c:v>
                </c:pt>
                <c:pt idx="7">
                  <c:v>999999999</c:v>
                </c:pt>
                <c:pt idx="8">
                  <c:v>999999999</c:v>
                </c:pt>
                <c:pt idx="9">
                  <c:v>999999999</c:v>
                </c:pt>
                <c:pt idx="10">
                  <c:v>999999999</c:v>
                </c:pt>
                <c:pt idx="11">
                  <c:v>999999999</c:v>
                </c:pt>
                <c:pt idx="12">
                  <c:v>999999999</c:v>
                </c:pt>
                <c:pt idx="13">
                  <c:v>999999999</c:v>
                </c:pt>
                <c:pt idx="14">
                  <c:v>999999999</c:v>
                </c:pt>
                <c:pt idx="15">
                  <c:v>999999999</c:v>
                </c:pt>
                <c:pt idx="16">
                  <c:v>999999999</c:v>
                </c:pt>
                <c:pt idx="17">
                  <c:v>999999999</c:v>
                </c:pt>
                <c:pt idx="18">
                  <c:v>999999999</c:v>
                </c:pt>
                <c:pt idx="19">
                  <c:v>999999999</c:v>
                </c:pt>
                <c:pt idx="20">
                  <c:v>999999999</c:v>
                </c:pt>
                <c:pt idx="21">
                  <c:v>999999999</c:v>
                </c:pt>
                <c:pt idx="22">
                  <c:v>999999999</c:v>
                </c:pt>
                <c:pt idx="23">
                  <c:v>999999999</c:v>
                </c:pt>
                <c:pt idx="24">
                  <c:v>999999999</c:v>
                </c:pt>
              </c:numCache>
            </c:numRef>
          </c:xVal>
          <c:yVal>
            <c:numRef>
              <c:f>Calculs!$AJ$6:$AJ$30</c:f>
              <c:numCache>
                <c:formatCode>#,##0.00</c:formatCode>
                <c:ptCount val="25"/>
                <c:pt idx="0">
                  <c:v>999999999</c:v>
                </c:pt>
                <c:pt idx="1">
                  <c:v>999999999</c:v>
                </c:pt>
                <c:pt idx="2">
                  <c:v>999999999</c:v>
                </c:pt>
                <c:pt idx="3">
                  <c:v>999999999</c:v>
                </c:pt>
                <c:pt idx="4">
                  <c:v>999999999</c:v>
                </c:pt>
                <c:pt idx="5">
                  <c:v>999999999</c:v>
                </c:pt>
                <c:pt idx="6">
                  <c:v>999999999</c:v>
                </c:pt>
                <c:pt idx="7">
                  <c:v>999999999</c:v>
                </c:pt>
                <c:pt idx="8">
                  <c:v>999999999</c:v>
                </c:pt>
                <c:pt idx="9">
                  <c:v>999999999</c:v>
                </c:pt>
                <c:pt idx="10">
                  <c:v>999999999</c:v>
                </c:pt>
                <c:pt idx="11">
                  <c:v>999999999</c:v>
                </c:pt>
                <c:pt idx="12">
                  <c:v>999999999</c:v>
                </c:pt>
                <c:pt idx="13">
                  <c:v>999999999</c:v>
                </c:pt>
                <c:pt idx="14">
                  <c:v>999999999</c:v>
                </c:pt>
                <c:pt idx="15">
                  <c:v>999999999</c:v>
                </c:pt>
                <c:pt idx="16">
                  <c:v>999999999</c:v>
                </c:pt>
                <c:pt idx="17">
                  <c:v>999999999</c:v>
                </c:pt>
                <c:pt idx="18">
                  <c:v>999999999</c:v>
                </c:pt>
                <c:pt idx="19">
                  <c:v>999999999</c:v>
                </c:pt>
                <c:pt idx="20">
                  <c:v>999999999</c:v>
                </c:pt>
                <c:pt idx="21">
                  <c:v>999999999</c:v>
                </c:pt>
                <c:pt idx="22">
                  <c:v>999999999</c:v>
                </c:pt>
                <c:pt idx="23">
                  <c:v>999999999</c:v>
                </c:pt>
                <c:pt idx="24">
                  <c:v>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B8-435A-AC5D-9034D6AB1FBC}"/>
            </c:ext>
          </c:extLst>
        </c:ser>
        <c:ser>
          <c:idx val="10"/>
          <c:order val="10"/>
          <c:tx>
            <c:strRef>
              <c:f>Calculs!$DA$3</c:f>
              <c:strCache>
                <c:ptCount val="1"/>
                <c:pt idx="0">
                  <c:v>Répulseur (Objet inconnu)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Calculs!$DA$6:$DA$30</c:f>
              <c:numCache>
                <c:formatCode>#,##0.00</c:formatCode>
                <c:ptCount val="25"/>
                <c:pt idx="0">
                  <c:v>999999999</c:v>
                </c:pt>
                <c:pt idx="1">
                  <c:v>999999999</c:v>
                </c:pt>
                <c:pt idx="2">
                  <c:v>999999999</c:v>
                </c:pt>
                <c:pt idx="3">
                  <c:v>999999999</c:v>
                </c:pt>
                <c:pt idx="4">
                  <c:v>999999999</c:v>
                </c:pt>
                <c:pt idx="5">
                  <c:v>999999999</c:v>
                </c:pt>
                <c:pt idx="6">
                  <c:v>999999999</c:v>
                </c:pt>
                <c:pt idx="7">
                  <c:v>999999999</c:v>
                </c:pt>
                <c:pt idx="8">
                  <c:v>999999999</c:v>
                </c:pt>
                <c:pt idx="9">
                  <c:v>999999999</c:v>
                </c:pt>
                <c:pt idx="10">
                  <c:v>999999999</c:v>
                </c:pt>
                <c:pt idx="11">
                  <c:v>999999999</c:v>
                </c:pt>
                <c:pt idx="12">
                  <c:v>999999999</c:v>
                </c:pt>
                <c:pt idx="13">
                  <c:v>999999999</c:v>
                </c:pt>
                <c:pt idx="14">
                  <c:v>999999999</c:v>
                </c:pt>
                <c:pt idx="15">
                  <c:v>999999999</c:v>
                </c:pt>
                <c:pt idx="16">
                  <c:v>999999999</c:v>
                </c:pt>
                <c:pt idx="17">
                  <c:v>999999999</c:v>
                </c:pt>
                <c:pt idx="18">
                  <c:v>999999999</c:v>
                </c:pt>
                <c:pt idx="19">
                  <c:v>999999999</c:v>
                </c:pt>
                <c:pt idx="20">
                  <c:v>999999999</c:v>
                </c:pt>
                <c:pt idx="21">
                  <c:v>999999999</c:v>
                </c:pt>
                <c:pt idx="22">
                  <c:v>999999999</c:v>
                </c:pt>
                <c:pt idx="23">
                  <c:v>999999999</c:v>
                </c:pt>
                <c:pt idx="24">
                  <c:v>999999999</c:v>
                </c:pt>
              </c:numCache>
            </c:numRef>
          </c:xVal>
          <c:yVal>
            <c:numRef>
              <c:f>Calculs!$DB$6:$DB$30</c:f>
              <c:numCache>
                <c:formatCode>#,##0.00</c:formatCode>
                <c:ptCount val="25"/>
                <c:pt idx="0">
                  <c:v>999999999</c:v>
                </c:pt>
                <c:pt idx="1">
                  <c:v>999999999</c:v>
                </c:pt>
                <c:pt idx="2">
                  <c:v>999999999</c:v>
                </c:pt>
                <c:pt idx="3">
                  <c:v>999999999</c:v>
                </c:pt>
                <c:pt idx="4">
                  <c:v>999999999</c:v>
                </c:pt>
                <c:pt idx="5">
                  <c:v>999999999</c:v>
                </c:pt>
                <c:pt idx="6">
                  <c:v>999999999</c:v>
                </c:pt>
                <c:pt idx="7">
                  <c:v>999999999</c:v>
                </c:pt>
                <c:pt idx="8">
                  <c:v>999999999</c:v>
                </c:pt>
                <c:pt idx="9">
                  <c:v>999999999</c:v>
                </c:pt>
                <c:pt idx="10">
                  <c:v>999999999</c:v>
                </c:pt>
                <c:pt idx="11">
                  <c:v>999999999</c:v>
                </c:pt>
                <c:pt idx="12">
                  <c:v>999999999</c:v>
                </c:pt>
                <c:pt idx="13">
                  <c:v>999999999</c:v>
                </c:pt>
                <c:pt idx="14">
                  <c:v>999999999</c:v>
                </c:pt>
                <c:pt idx="15">
                  <c:v>999999999</c:v>
                </c:pt>
                <c:pt idx="16">
                  <c:v>999999999</c:v>
                </c:pt>
                <c:pt idx="17">
                  <c:v>999999999</c:v>
                </c:pt>
                <c:pt idx="18">
                  <c:v>999999999</c:v>
                </c:pt>
                <c:pt idx="19">
                  <c:v>999999999</c:v>
                </c:pt>
                <c:pt idx="20">
                  <c:v>999999999</c:v>
                </c:pt>
                <c:pt idx="21">
                  <c:v>999999999</c:v>
                </c:pt>
                <c:pt idx="22">
                  <c:v>999999999</c:v>
                </c:pt>
                <c:pt idx="23">
                  <c:v>999999999</c:v>
                </c:pt>
                <c:pt idx="24">
                  <c:v>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4B8-435A-AC5D-9034D6AB1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35936"/>
        <c:axId val="675533856"/>
      </c:scatterChart>
      <c:valAx>
        <c:axId val="675535936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out"/>
        <c:minorTickMark val="cross"/>
        <c:tickLblPos val="nextTo"/>
        <c:crossAx val="675533856"/>
        <c:crosses val="autoZero"/>
        <c:crossBetween val="midCat"/>
      </c:valAx>
      <c:valAx>
        <c:axId val="675533856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out"/>
        <c:minorTickMark val="cross"/>
        <c:tickLblPos val="nextTo"/>
        <c:crossAx val="675535936"/>
        <c:crosses val="autoZero"/>
        <c:crossBetween val="midCat"/>
      </c:valAx>
      <c:spPr>
        <a:noFill/>
        <a:ln>
          <a:noFill/>
          <a:prstDash val="sysDot"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59267</xdr:colOff>
      <xdr:row>28</xdr:row>
      <xdr:rowOff>196852</xdr:rowOff>
    </xdr:from>
    <xdr:to>
      <xdr:col>6</xdr:col>
      <xdr:colOff>488992</xdr:colOff>
      <xdr:row>50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32</xdr:row>
          <xdr:rowOff>82550</xdr:rowOff>
        </xdr:from>
        <xdr:to>
          <xdr:col>5</xdr:col>
          <xdr:colOff>527050</xdr:colOff>
          <xdr:row>33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254621</xdr:colOff>
      <xdr:row>11</xdr:row>
      <xdr:rowOff>128536</xdr:rowOff>
    </xdr:from>
    <xdr:to>
      <xdr:col>41</xdr:col>
      <xdr:colOff>410195</xdr:colOff>
      <xdr:row>25</xdr:row>
      <xdr:rowOff>4258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217978</xdr:colOff>
      <xdr:row>11</xdr:row>
      <xdr:rowOff>128536</xdr:rowOff>
    </xdr:from>
    <xdr:to>
      <xdr:col>50</xdr:col>
      <xdr:colOff>373552</xdr:colOff>
      <xdr:row>25</xdr:row>
      <xdr:rowOff>4258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64</xdr:col>
      <xdr:colOff>170092</xdr:colOff>
      <xdr:row>11</xdr:row>
      <xdr:rowOff>128536</xdr:rowOff>
    </xdr:from>
    <xdr:to>
      <xdr:col>68</xdr:col>
      <xdr:colOff>502937</xdr:colOff>
      <xdr:row>25</xdr:row>
      <xdr:rowOff>4258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210330</xdr:colOff>
      <xdr:row>11</xdr:row>
      <xdr:rowOff>128537</xdr:rowOff>
    </xdr:from>
    <xdr:to>
      <xdr:col>10</xdr:col>
      <xdr:colOff>365905</xdr:colOff>
      <xdr:row>25</xdr:row>
      <xdr:rowOff>4258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191473</xdr:colOff>
      <xdr:row>11</xdr:row>
      <xdr:rowOff>127781</xdr:rowOff>
    </xdr:from>
    <xdr:to>
      <xdr:col>32</xdr:col>
      <xdr:colOff>347047</xdr:colOff>
      <xdr:row>25</xdr:row>
      <xdr:rowOff>5014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246263</xdr:colOff>
      <xdr:row>11</xdr:row>
      <xdr:rowOff>127780</xdr:rowOff>
    </xdr:from>
    <xdr:to>
      <xdr:col>21</xdr:col>
      <xdr:colOff>401838</xdr:colOff>
      <xdr:row>25</xdr:row>
      <xdr:rowOff>5014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55</xdr:col>
      <xdr:colOff>154118</xdr:colOff>
      <xdr:row>11</xdr:row>
      <xdr:rowOff>127781</xdr:rowOff>
    </xdr:from>
    <xdr:to>
      <xdr:col>59</xdr:col>
      <xdr:colOff>462093</xdr:colOff>
      <xdr:row>25</xdr:row>
      <xdr:rowOff>5014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14814</xdr:colOff>
      <xdr:row>0</xdr:row>
      <xdr:rowOff>1</xdr:rowOff>
    </xdr:from>
    <xdr:to>
      <xdr:col>15</xdr:col>
      <xdr:colOff>602599</xdr:colOff>
      <xdr:row>35</xdr:row>
      <xdr:rowOff>20560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431800</xdr:colOff>
          <xdr:row>0</xdr:row>
          <xdr:rowOff>0</xdr:rowOff>
        </xdr:from>
        <xdr:to>
          <xdr:col>15</xdr:col>
          <xdr:colOff>596900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190500</xdr:rowOff>
        </xdr:from>
        <xdr:to>
          <xdr:col>19</xdr:col>
          <xdr:colOff>0</xdr:colOff>
          <xdr:row>3</xdr:row>
          <xdr:rowOff>6350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topLeftCell="A31" zoomScaleNormal="100" workbookViewId="0">
      <selection activeCell="D26" sqref="D26"/>
    </sheetView>
  </sheetViews>
  <sheetFormatPr defaultRowHeight="18.5" x14ac:dyDescent="0.35"/>
  <cols>
    <col min="1" max="1" width="40.26953125" style="9" bestFit="1" customWidth="1"/>
    <col min="2" max="2" width="9.90625" style="8" bestFit="1" customWidth="1"/>
    <col min="3" max="3" width="7.6328125" style="8" bestFit="1" customWidth="1"/>
    <col min="4" max="4" width="8.1796875" style="8" bestFit="1" customWidth="1"/>
    <col min="5" max="5" width="8.1796875" style="10" bestFit="1" customWidth="1"/>
    <col min="6" max="7" width="8.1796875" style="9" bestFit="1" customWidth="1"/>
    <col min="8" max="9" width="9.81640625" style="9" customWidth="1"/>
    <col min="10" max="10" width="9.90625" style="9" bestFit="1" customWidth="1"/>
    <col min="11" max="16" width="8.90625" style="11" customWidth="1"/>
    <col min="17" max="16384" width="8.7265625" style="9"/>
  </cols>
  <sheetData>
    <row r="1" spans="1:16" ht="20.5" thickTop="1" thickBot="1" x14ac:dyDescent="0.4">
      <c r="A1" s="156" t="s">
        <v>44</v>
      </c>
      <c r="B1" s="157"/>
      <c r="C1" s="157"/>
      <c r="D1" s="157"/>
      <c r="E1" s="157"/>
      <c r="F1" s="157"/>
      <c r="G1" s="158"/>
    </row>
    <row r="2" spans="1:16" ht="57" customHeight="1" x14ac:dyDescent="0.35">
      <c r="A2" s="91" t="s">
        <v>79</v>
      </c>
      <c r="B2" s="15" t="s">
        <v>78</v>
      </c>
      <c r="C2" s="16" t="s">
        <v>77</v>
      </c>
      <c r="D2" s="165" t="s">
        <v>55</v>
      </c>
      <c r="E2" s="166"/>
      <c r="F2" s="167" t="s">
        <v>76</v>
      </c>
      <c r="G2" s="168"/>
    </row>
    <row r="3" spans="1:16" x14ac:dyDescent="0.35">
      <c r="A3" s="92" t="s">
        <v>3</v>
      </c>
      <c r="B3" s="17" t="s">
        <v>17</v>
      </c>
      <c r="C3" s="24" t="s">
        <v>16</v>
      </c>
      <c r="D3" s="31">
        <v>0</v>
      </c>
      <c r="E3" s="32">
        <v>0</v>
      </c>
      <c r="F3" s="31">
        <v>25000</v>
      </c>
      <c r="G3" s="93">
        <v>10000</v>
      </c>
    </row>
    <row r="4" spans="1:16" x14ac:dyDescent="0.35">
      <c r="A4" s="92" t="s">
        <v>72</v>
      </c>
      <c r="B4" s="17" t="s">
        <v>20</v>
      </c>
      <c r="C4" s="24" t="s">
        <v>16</v>
      </c>
      <c r="D4" s="121">
        <v>3333</v>
      </c>
      <c r="E4" s="122"/>
      <c r="F4" s="121">
        <v>3333</v>
      </c>
      <c r="G4" s="123"/>
    </row>
    <row r="5" spans="1:16" x14ac:dyDescent="0.35">
      <c r="A5" s="92" t="s">
        <v>8</v>
      </c>
      <c r="B5" s="17" t="s">
        <v>88</v>
      </c>
      <c r="C5" s="24" t="s">
        <v>93</v>
      </c>
      <c r="D5" s="121">
        <v>1</v>
      </c>
      <c r="E5" s="122"/>
      <c r="F5" s="121">
        <v>0.8</v>
      </c>
      <c r="G5" s="123"/>
    </row>
    <row r="6" spans="1:16" x14ac:dyDescent="0.35">
      <c r="A6" s="92" t="s">
        <v>9</v>
      </c>
      <c r="B6" s="17" t="s">
        <v>23</v>
      </c>
      <c r="C6" s="24" t="s">
        <v>92</v>
      </c>
      <c r="D6" s="121">
        <f>4/3*PI()*D4^3</f>
        <v>155093840495.72119</v>
      </c>
      <c r="E6" s="122"/>
      <c r="F6" s="121">
        <f>4/3*PI()*F4^3</f>
        <v>155093840495.72119</v>
      </c>
      <c r="G6" s="123"/>
    </row>
    <row r="7" spans="1:16" x14ac:dyDescent="0.35">
      <c r="A7" s="92" t="s">
        <v>2</v>
      </c>
      <c r="B7" s="17" t="s">
        <v>16</v>
      </c>
      <c r="C7" s="24" t="s">
        <v>80</v>
      </c>
      <c r="D7" s="128">
        <f>D5*D6</f>
        <v>155093840495.72119</v>
      </c>
      <c r="E7" s="129"/>
      <c r="F7" s="128">
        <f>F5*F6</f>
        <v>124075072396.57697</v>
      </c>
      <c r="G7" s="131"/>
    </row>
    <row r="8" spans="1:16" x14ac:dyDescent="0.35">
      <c r="A8" s="92" t="s">
        <v>11</v>
      </c>
      <c r="B8" s="17" t="s">
        <v>25</v>
      </c>
      <c r="C8" s="24" t="s">
        <v>16</v>
      </c>
      <c r="D8" s="142">
        <f>$D$27*D4</f>
        <v>6666</v>
      </c>
      <c r="E8" s="143"/>
      <c r="F8" s="142">
        <f>$D$27*F4</f>
        <v>6666</v>
      </c>
      <c r="G8" s="144"/>
    </row>
    <row r="9" spans="1:16" x14ac:dyDescent="0.35">
      <c r="A9" s="92" t="s">
        <v>12</v>
      </c>
      <c r="B9" s="17" t="s">
        <v>26</v>
      </c>
      <c r="C9" s="24" t="s">
        <v>30</v>
      </c>
      <c r="D9" s="121">
        <v>6</v>
      </c>
      <c r="E9" s="122"/>
      <c r="F9" s="121">
        <v>0</v>
      </c>
      <c r="G9" s="123"/>
    </row>
    <row r="10" spans="1:16" x14ac:dyDescent="0.35">
      <c r="A10" s="92" t="s">
        <v>5</v>
      </c>
      <c r="B10" s="17" t="s">
        <v>19</v>
      </c>
      <c r="C10" s="24" t="s">
        <v>60</v>
      </c>
      <c r="D10" s="31">
        <v>0</v>
      </c>
      <c r="E10" s="32">
        <v>-1</v>
      </c>
      <c r="F10" s="31">
        <v>1</v>
      </c>
      <c r="G10" s="93">
        <v>-1</v>
      </c>
      <c r="K10" s="9"/>
      <c r="L10" s="9"/>
      <c r="M10" s="9"/>
      <c r="N10" s="9"/>
      <c r="O10" s="9"/>
      <c r="P10" s="9"/>
    </row>
    <row r="11" spans="1:16" ht="21" x14ac:dyDescent="0.35">
      <c r="A11" s="92" t="s">
        <v>4</v>
      </c>
      <c r="B11" s="17" t="s">
        <v>18</v>
      </c>
      <c r="C11" s="24" t="s">
        <v>94</v>
      </c>
      <c r="D11" s="31">
        <v>0</v>
      </c>
      <c r="E11" s="32">
        <v>-5000</v>
      </c>
      <c r="F11" s="31">
        <v>5000</v>
      </c>
      <c r="G11" s="93">
        <v>-5000</v>
      </c>
      <c r="K11" s="9"/>
      <c r="L11" s="9"/>
      <c r="M11" s="9"/>
      <c r="N11" s="9"/>
      <c r="O11" s="9"/>
      <c r="P11" s="9"/>
    </row>
    <row r="12" spans="1:16" x14ac:dyDescent="0.35">
      <c r="A12" s="92" t="s">
        <v>46</v>
      </c>
      <c r="B12" s="17" t="s">
        <v>47</v>
      </c>
      <c r="C12" s="24" t="s">
        <v>62</v>
      </c>
      <c r="D12" s="124">
        <f>Calculs!G6</f>
        <v>-90</v>
      </c>
      <c r="E12" s="125"/>
      <c r="F12" s="124">
        <f>Calculs!AW6</f>
        <v>-122.63086608874116</v>
      </c>
      <c r="G12" s="132"/>
      <c r="K12" s="9"/>
      <c r="L12" s="9"/>
      <c r="M12" s="9"/>
      <c r="N12" s="9"/>
      <c r="O12" s="9"/>
      <c r="P12" s="9"/>
    </row>
    <row r="13" spans="1:16" ht="19" thickBot="1" x14ac:dyDescent="0.4">
      <c r="A13" s="94" t="s">
        <v>73</v>
      </c>
      <c r="B13" s="95" t="s">
        <v>20</v>
      </c>
      <c r="C13" s="96" t="s">
        <v>16</v>
      </c>
      <c r="D13" s="126">
        <v>4444</v>
      </c>
      <c r="E13" s="130"/>
      <c r="F13" s="126">
        <v>4444</v>
      </c>
      <c r="G13" s="127"/>
      <c r="K13" s="9"/>
      <c r="L13" s="9"/>
      <c r="M13" s="9"/>
      <c r="N13" s="9"/>
      <c r="O13" s="9"/>
      <c r="P13" s="9"/>
    </row>
    <row r="14" spans="1:16" ht="20.5" thickTop="1" thickBot="1" x14ac:dyDescent="0.4">
      <c r="A14" s="162" t="s">
        <v>33</v>
      </c>
      <c r="B14" s="163"/>
      <c r="C14" s="163"/>
      <c r="D14" s="163"/>
      <c r="E14" s="163"/>
      <c r="F14" s="163"/>
      <c r="G14" s="163"/>
      <c r="H14" s="163"/>
      <c r="I14" s="164"/>
      <c r="K14" s="9"/>
      <c r="L14" s="9"/>
      <c r="M14" s="9"/>
      <c r="N14" s="9"/>
      <c r="O14" s="9"/>
      <c r="P14" s="9"/>
    </row>
    <row r="15" spans="1:16" s="11" customFormat="1" ht="40" customHeight="1" x14ac:dyDescent="0.35">
      <c r="A15" s="97" t="s">
        <v>79</v>
      </c>
      <c r="B15" s="98" t="s">
        <v>78</v>
      </c>
      <c r="C15" s="99" t="s">
        <v>77</v>
      </c>
      <c r="D15" s="159" t="s">
        <v>48</v>
      </c>
      <c r="E15" s="160"/>
      <c r="F15" s="159" t="s">
        <v>43</v>
      </c>
      <c r="G15" s="160"/>
      <c r="H15" s="159" t="s">
        <v>50</v>
      </c>
      <c r="I15" s="161"/>
    </row>
    <row r="16" spans="1:16" x14ac:dyDescent="0.35">
      <c r="A16" s="86" t="s">
        <v>6</v>
      </c>
      <c r="B16" s="18" t="s">
        <v>21</v>
      </c>
      <c r="C16" s="19" t="s">
        <v>16</v>
      </c>
      <c r="D16" s="29">
        <v>30000</v>
      </c>
      <c r="E16" s="30">
        <v>-25000</v>
      </c>
      <c r="F16" s="29">
        <v>15000</v>
      </c>
      <c r="G16" s="30">
        <v>15000</v>
      </c>
      <c r="H16" s="29">
        <v>-20000</v>
      </c>
      <c r="I16" s="87">
        <v>0</v>
      </c>
    </row>
    <row r="17" spans="1:12" x14ac:dyDescent="0.35">
      <c r="A17" s="86" t="s">
        <v>7</v>
      </c>
      <c r="B17" s="18" t="s">
        <v>22</v>
      </c>
      <c r="C17" s="19" t="s">
        <v>16</v>
      </c>
      <c r="D17" s="153">
        <v>5000</v>
      </c>
      <c r="E17" s="154"/>
      <c r="F17" s="153">
        <v>6666</v>
      </c>
      <c r="G17" s="154"/>
      <c r="H17" s="153">
        <v>5000</v>
      </c>
      <c r="I17" s="169"/>
    </row>
    <row r="18" spans="1:12" ht="21" x14ac:dyDescent="0.35">
      <c r="A18" s="86" t="s">
        <v>8</v>
      </c>
      <c r="B18" s="20" t="s">
        <v>88</v>
      </c>
      <c r="C18" s="19" t="s">
        <v>89</v>
      </c>
      <c r="D18" s="153">
        <v>1</v>
      </c>
      <c r="E18" s="154"/>
      <c r="F18" s="153">
        <v>0.8</v>
      </c>
      <c r="G18" s="154"/>
      <c r="H18" s="153">
        <v>2</v>
      </c>
      <c r="I18" s="169"/>
    </row>
    <row r="19" spans="1:12" ht="21" x14ac:dyDescent="0.35">
      <c r="A19" s="86" t="s">
        <v>9</v>
      </c>
      <c r="B19" s="20" t="s">
        <v>23</v>
      </c>
      <c r="C19" s="19" t="s">
        <v>90</v>
      </c>
      <c r="D19" s="128">
        <f>4/3*PI()*D17^3</f>
        <v>523598775598.29883</v>
      </c>
      <c r="E19" s="129"/>
      <c r="F19" s="128">
        <f>4/3*PI()*F17^3</f>
        <v>1240750723965.7695</v>
      </c>
      <c r="G19" s="129"/>
      <c r="H19" s="128">
        <f>4/3*PI()*H17^3</f>
        <v>523598775598.29883</v>
      </c>
      <c r="I19" s="131"/>
    </row>
    <row r="20" spans="1:12" x14ac:dyDescent="0.35">
      <c r="A20" s="86" t="s">
        <v>2</v>
      </c>
      <c r="B20" s="20" t="s">
        <v>24</v>
      </c>
      <c r="C20" s="19" t="s">
        <v>80</v>
      </c>
      <c r="D20" s="128">
        <f>D18*D19</f>
        <v>523598775598.29883</v>
      </c>
      <c r="E20" s="129"/>
      <c r="F20" s="128">
        <f>F18*F19</f>
        <v>992600579172.61572</v>
      </c>
      <c r="G20" s="129"/>
      <c r="H20" s="128">
        <f>H18*H19</f>
        <v>1047197551196.5977</v>
      </c>
      <c r="I20" s="131"/>
    </row>
    <row r="21" spans="1:12" x14ac:dyDescent="0.35">
      <c r="A21" s="86" t="s">
        <v>11</v>
      </c>
      <c r="B21" s="20" t="s">
        <v>25</v>
      </c>
      <c r="C21" s="19" t="s">
        <v>16</v>
      </c>
      <c r="D21" s="142">
        <f>$D$27*D17</f>
        <v>10000</v>
      </c>
      <c r="E21" s="143"/>
      <c r="F21" s="142">
        <f>$D$27*F17</f>
        <v>13332</v>
      </c>
      <c r="G21" s="143"/>
      <c r="H21" s="142">
        <f>$D$27*H17</f>
        <v>10000</v>
      </c>
      <c r="I21" s="144"/>
    </row>
    <row r="22" spans="1:12" ht="19" thickBot="1" x14ac:dyDescent="0.4">
      <c r="A22" s="88" t="s">
        <v>12</v>
      </c>
      <c r="B22" s="89" t="s">
        <v>26</v>
      </c>
      <c r="C22" s="90" t="s">
        <v>30</v>
      </c>
      <c r="D22" s="151">
        <v>1</v>
      </c>
      <c r="E22" s="152"/>
      <c r="F22" s="151">
        <v>1</v>
      </c>
      <c r="G22" s="152"/>
      <c r="H22" s="151">
        <v>1</v>
      </c>
      <c r="I22" s="155"/>
    </row>
    <row r="23" spans="1:12" ht="20.5" thickTop="1" thickBot="1" x14ac:dyDescent="0.4">
      <c r="A23" s="148" t="s">
        <v>116</v>
      </c>
      <c r="B23" s="149"/>
      <c r="C23" s="149"/>
      <c r="D23" s="150"/>
    </row>
    <row r="24" spans="1:12" x14ac:dyDescent="0.35">
      <c r="A24" s="77" t="s">
        <v>79</v>
      </c>
      <c r="B24" s="22" t="s">
        <v>78</v>
      </c>
      <c r="C24" s="23" t="s">
        <v>77</v>
      </c>
      <c r="D24" s="78" t="s">
        <v>91</v>
      </c>
    </row>
    <row r="25" spans="1:12" x14ac:dyDescent="0.35">
      <c r="A25" s="79" t="s">
        <v>0</v>
      </c>
      <c r="B25" s="21" t="s">
        <v>13</v>
      </c>
      <c r="C25" s="33" t="s">
        <v>59</v>
      </c>
      <c r="D25" s="80">
        <v>0.5</v>
      </c>
    </row>
    <row r="26" spans="1:12" x14ac:dyDescent="0.35">
      <c r="A26" s="79" t="s">
        <v>1</v>
      </c>
      <c r="B26" s="21" t="s">
        <v>14</v>
      </c>
      <c r="C26" s="33" t="s">
        <v>30</v>
      </c>
      <c r="D26" s="81">
        <v>0.02</v>
      </c>
    </row>
    <row r="27" spans="1:12" ht="19" thickBot="1" x14ac:dyDescent="0.4">
      <c r="A27" s="82" t="s">
        <v>105</v>
      </c>
      <c r="B27" s="83" t="s">
        <v>15</v>
      </c>
      <c r="C27" s="84" t="s">
        <v>30</v>
      </c>
      <c r="D27" s="85">
        <v>2</v>
      </c>
    </row>
    <row r="28" spans="1:12" ht="20.5" thickTop="1" thickBot="1" x14ac:dyDescent="0.4">
      <c r="A28" s="145" t="s">
        <v>75</v>
      </c>
      <c r="B28" s="146"/>
      <c r="C28" s="146"/>
      <c r="D28" s="146"/>
      <c r="E28" s="146"/>
      <c r="F28" s="146"/>
      <c r="G28" s="147"/>
      <c r="K28" s="9"/>
      <c r="L28" s="9"/>
    </row>
    <row r="29" spans="1:12" ht="19" thickTop="1" x14ac:dyDescent="0.35">
      <c r="A29" s="133"/>
      <c r="B29" s="134"/>
      <c r="C29" s="134"/>
      <c r="D29" s="134"/>
      <c r="E29" s="134"/>
      <c r="F29" s="134"/>
      <c r="G29" s="135"/>
      <c r="K29" s="9"/>
      <c r="L29" s="9"/>
    </row>
    <row r="30" spans="1:12" x14ac:dyDescent="0.35">
      <c r="A30" s="136"/>
      <c r="B30" s="137"/>
      <c r="C30" s="137"/>
      <c r="D30" s="137"/>
      <c r="E30" s="137"/>
      <c r="F30" s="137"/>
      <c r="G30" s="138"/>
      <c r="K30" s="9"/>
      <c r="L30" s="9"/>
    </row>
    <row r="31" spans="1:12" x14ac:dyDescent="0.35">
      <c r="A31" s="136"/>
      <c r="B31" s="137"/>
      <c r="C31" s="137"/>
      <c r="D31" s="137"/>
      <c r="E31" s="137"/>
      <c r="F31" s="137"/>
      <c r="G31" s="138"/>
      <c r="K31" s="9"/>
      <c r="L31" s="9"/>
    </row>
    <row r="32" spans="1:12" x14ac:dyDescent="0.35">
      <c r="A32" s="136"/>
      <c r="B32" s="137"/>
      <c r="C32" s="137"/>
      <c r="D32" s="137"/>
      <c r="E32" s="137"/>
      <c r="F32" s="137"/>
      <c r="G32" s="138"/>
      <c r="K32" s="9"/>
      <c r="L32" s="9"/>
    </row>
    <row r="33" spans="1:12" x14ac:dyDescent="0.35">
      <c r="A33" s="136"/>
      <c r="B33" s="137"/>
      <c r="C33" s="137"/>
      <c r="D33" s="137"/>
      <c r="E33" s="137"/>
      <c r="F33" s="137"/>
      <c r="G33" s="138"/>
    </row>
    <row r="34" spans="1:12" x14ac:dyDescent="0.35">
      <c r="A34" s="136"/>
      <c r="B34" s="137"/>
      <c r="C34" s="137"/>
      <c r="D34" s="137"/>
      <c r="E34" s="137"/>
      <c r="F34" s="137"/>
      <c r="G34" s="138"/>
    </row>
    <row r="35" spans="1:12" x14ac:dyDescent="0.35">
      <c r="A35" s="136"/>
      <c r="B35" s="137"/>
      <c r="C35" s="137"/>
      <c r="D35" s="137"/>
      <c r="E35" s="137"/>
      <c r="F35" s="137"/>
      <c r="G35" s="138"/>
    </row>
    <row r="36" spans="1:12" x14ac:dyDescent="0.35">
      <c r="A36" s="136"/>
      <c r="B36" s="137"/>
      <c r="C36" s="137"/>
      <c r="D36" s="137"/>
      <c r="E36" s="137"/>
      <c r="F36" s="137"/>
      <c r="G36" s="138"/>
      <c r="K36" s="9"/>
      <c r="L36" s="9"/>
    </row>
    <row r="37" spans="1:12" x14ac:dyDescent="0.35">
      <c r="A37" s="136"/>
      <c r="B37" s="137"/>
      <c r="C37" s="137"/>
      <c r="D37" s="137"/>
      <c r="E37" s="137"/>
      <c r="F37" s="137"/>
      <c r="G37" s="138"/>
      <c r="K37" s="9"/>
      <c r="L37" s="9"/>
    </row>
    <row r="38" spans="1:12" x14ac:dyDescent="0.35">
      <c r="A38" s="136"/>
      <c r="B38" s="137"/>
      <c r="C38" s="137"/>
      <c r="D38" s="137"/>
      <c r="E38" s="137"/>
      <c r="F38" s="137"/>
      <c r="G38" s="138"/>
      <c r="K38" s="9"/>
      <c r="L38" s="9"/>
    </row>
    <row r="39" spans="1:12" x14ac:dyDescent="0.35">
      <c r="A39" s="136"/>
      <c r="B39" s="137"/>
      <c r="C39" s="137"/>
      <c r="D39" s="137"/>
      <c r="E39" s="137"/>
      <c r="F39" s="137"/>
      <c r="G39" s="138"/>
      <c r="K39" s="9"/>
      <c r="L39" s="9"/>
    </row>
    <row r="40" spans="1:12" x14ac:dyDescent="0.35">
      <c r="A40" s="136"/>
      <c r="B40" s="137"/>
      <c r="C40" s="137"/>
      <c r="D40" s="137"/>
      <c r="E40" s="137"/>
      <c r="F40" s="137"/>
      <c r="G40" s="138"/>
      <c r="K40" s="9"/>
      <c r="L40" s="9"/>
    </row>
    <row r="41" spans="1:12" x14ac:dyDescent="0.35">
      <c r="A41" s="136"/>
      <c r="B41" s="137"/>
      <c r="C41" s="137"/>
      <c r="D41" s="137"/>
      <c r="E41" s="137"/>
      <c r="F41" s="137"/>
      <c r="G41" s="138"/>
    </row>
    <row r="42" spans="1:12" x14ac:dyDescent="0.35">
      <c r="A42" s="136"/>
      <c r="B42" s="137"/>
      <c r="C42" s="137"/>
      <c r="D42" s="137"/>
      <c r="E42" s="137"/>
      <c r="F42" s="137"/>
      <c r="G42" s="138"/>
    </row>
    <row r="43" spans="1:12" x14ac:dyDescent="0.35">
      <c r="A43" s="136"/>
      <c r="B43" s="137"/>
      <c r="C43" s="137"/>
      <c r="D43" s="137"/>
      <c r="E43" s="137"/>
      <c r="F43" s="137"/>
      <c r="G43" s="138"/>
    </row>
    <row r="44" spans="1:12" x14ac:dyDescent="0.35">
      <c r="A44" s="136"/>
      <c r="B44" s="137"/>
      <c r="C44" s="137"/>
      <c r="D44" s="137"/>
      <c r="E44" s="137"/>
      <c r="F44" s="137"/>
      <c r="G44" s="138"/>
    </row>
    <row r="45" spans="1:12" x14ac:dyDescent="0.35">
      <c r="A45" s="136"/>
      <c r="B45" s="137"/>
      <c r="C45" s="137"/>
      <c r="D45" s="137"/>
      <c r="E45" s="137"/>
      <c r="F45" s="137"/>
      <c r="G45" s="138"/>
    </row>
    <row r="46" spans="1:12" x14ac:dyDescent="0.35">
      <c r="A46" s="136"/>
      <c r="B46" s="137"/>
      <c r="C46" s="137"/>
      <c r="D46" s="137"/>
      <c r="E46" s="137"/>
      <c r="F46" s="137"/>
      <c r="G46" s="138"/>
    </row>
    <row r="47" spans="1:12" x14ac:dyDescent="0.35">
      <c r="A47" s="136"/>
      <c r="B47" s="137"/>
      <c r="C47" s="137"/>
      <c r="D47" s="137"/>
      <c r="E47" s="137"/>
      <c r="F47" s="137"/>
      <c r="G47" s="138"/>
    </row>
    <row r="48" spans="1:12" x14ac:dyDescent="0.35">
      <c r="A48" s="136"/>
      <c r="B48" s="137"/>
      <c r="C48" s="137"/>
      <c r="D48" s="137"/>
      <c r="E48" s="137"/>
      <c r="F48" s="137"/>
      <c r="G48" s="138"/>
    </row>
    <row r="49" spans="1:7" x14ac:dyDescent="0.35">
      <c r="A49" s="136"/>
      <c r="B49" s="137"/>
      <c r="C49" s="137"/>
      <c r="D49" s="137"/>
      <c r="E49" s="137"/>
      <c r="F49" s="137"/>
      <c r="G49" s="138"/>
    </row>
    <row r="50" spans="1:7" x14ac:dyDescent="0.35">
      <c r="A50" s="136"/>
      <c r="B50" s="137"/>
      <c r="C50" s="137"/>
      <c r="D50" s="137"/>
      <c r="E50" s="137"/>
      <c r="F50" s="137"/>
      <c r="G50" s="138"/>
    </row>
    <row r="51" spans="1:7" x14ac:dyDescent="0.35">
      <c r="A51" s="136"/>
      <c r="B51" s="137"/>
      <c r="C51" s="137"/>
      <c r="D51" s="137"/>
      <c r="E51" s="137"/>
      <c r="F51" s="137"/>
      <c r="G51" s="138"/>
    </row>
    <row r="52" spans="1:7" ht="19" thickBot="1" x14ac:dyDescent="0.4">
      <c r="A52" s="139"/>
      <c r="B52" s="140"/>
      <c r="C52" s="140"/>
      <c r="D52" s="140"/>
      <c r="E52" s="140"/>
      <c r="F52" s="140"/>
      <c r="G52" s="141"/>
    </row>
    <row r="53" spans="1:7" ht="19" thickTop="1" x14ac:dyDescent="0.35"/>
  </sheetData>
  <mergeCells count="44">
    <mergeCell ref="A1:G1"/>
    <mergeCell ref="D15:E15"/>
    <mergeCell ref="F15:G15"/>
    <mergeCell ref="F18:G18"/>
    <mergeCell ref="H15:I15"/>
    <mergeCell ref="A14:I14"/>
    <mergeCell ref="D2:E2"/>
    <mergeCell ref="F2:G2"/>
    <mergeCell ref="D4:E4"/>
    <mergeCell ref="F4:G4"/>
    <mergeCell ref="H17:I17"/>
    <mergeCell ref="H18:I18"/>
    <mergeCell ref="F17:G17"/>
    <mergeCell ref="D17:E17"/>
    <mergeCell ref="D5:E5"/>
    <mergeCell ref="F5:G5"/>
    <mergeCell ref="H22:I22"/>
    <mergeCell ref="F19:G19"/>
    <mergeCell ref="F20:G20"/>
    <mergeCell ref="F21:G21"/>
    <mergeCell ref="F22:G22"/>
    <mergeCell ref="H19:I19"/>
    <mergeCell ref="H20:I20"/>
    <mergeCell ref="H21:I21"/>
    <mergeCell ref="A29:G52"/>
    <mergeCell ref="D8:E8"/>
    <mergeCell ref="F8:G8"/>
    <mergeCell ref="A28:G28"/>
    <mergeCell ref="A23:D23"/>
    <mergeCell ref="D21:E21"/>
    <mergeCell ref="D22:E22"/>
    <mergeCell ref="D18:E18"/>
    <mergeCell ref="D19:E19"/>
    <mergeCell ref="D20:E20"/>
    <mergeCell ref="D6:E6"/>
    <mergeCell ref="F6:G6"/>
    <mergeCell ref="D12:E12"/>
    <mergeCell ref="F13:G13"/>
    <mergeCell ref="F9:G9"/>
    <mergeCell ref="D7:E7"/>
    <mergeCell ref="D13:E13"/>
    <mergeCell ref="D9:E9"/>
    <mergeCell ref="F7:G7"/>
    <mergeCell ref="F12:G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setIterations">
                <anchor moveWithCells="1" sizeWithCells="1">
                  <from>
                    <xdr:col>4</xdr:col>
                    <xdr:colOff>488950</xdr:colOff>
                    <xdr:row>32</xdr:row>
                    <xdr:rowOff>82550</xdr:rowOff>
                  </from>
                  <to>
                    <xdr:col>5</xdr:col>
                    <xdr:colOff>527050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04C0-04DB-4EA5-AAFC-5257762FF4D0}">
  <sheetPr codeName="Sheet2"/>
  <dimension ref="A1:BQ31"/>
  <sheetViews>
    <sheetView showGridLines="0" zoomScale="70" zoomScaleNormal="70" workbookViewId="0">
      <selection sqref="A1:K1"/>
    </sheetView>
  </sheetViews>
  <sheetFormatPr defaultRowHeight="14.5" x14ac:dyDescent="0.35"/>
  <cols>
    <col min="1" max="1" width="15.1796875" style="49" bestFit="1" customWidth="1"/>
    <col min="2" max="2" width="14.36328125" style="49" bestFit="1" customWidth="1"/>
    <col min="3" max="4" width="5.26953125" style="49" bestFit="1" customWidth="1"/>
    <col min="5" max="5" width="11.90625" style="49" bestFit="1" customWidth="1"/>
    <col min="6" max="6" width="7.36328125" style="49" bestFit="1" customWidth="1"/>
    <col min="7" max="11" width="8.7265625" style="49"/>
    <col min="12" max="12" width="15.1796875" style="49" bestFit="1" customWidth="1"/>
    <col min="13" max="13" width="14.36328125" style="49" bestFit="1" customWidth="1"/>
    <col min="14" max="15" width="5.26953125" style="49" bestFit="1" customWidth="1"/>
    <col min="16" max="16" width="11.90625" style="49" bestFit="1" customWidth="1"/>
    <col min="17" max="17" width="7.36328125" style="49" bestFit="1" customWidth="1"/>
    <col min="18" max="22" width="8.7265625" style="49"/>
    <col min="23" max="23" width="15.1796875" style="49" bestFit="1" customWidth="1"/>
    <col min="24" max="24" width="14.36328125" style="49" bestFit="1" customWidth="1"/>
    <col min="25" max="25" width="4.6328125" style="49" bestFit="1" customWidth="1"/>
    <col min="26" max="26" width="5.26953125" style="49" bestFit="1" customWidth="1"/>
    <col min="27" max="27" width="11.90625" style="49" bestFit="1" customWidth="1"/>
    <col min="28" max="28" width="6.26953125" style="49" bestFit="1" customWidth="1"/>
    <col min="29" max="33" width="8.7265625" style="49"/>
    <col min="34" max="34" width="15.1796875" style="49" bestFit="1" customWidth="1"/>
    <col min="35" max="35" width="14.36328125" style="49" bestFit="1" customWidth="1"/>
    <col min="36" max="37" width="5.26953125" style="49" bestFit="1" customWidth="1"/>
    <col min="38" max="38" width="11.90625" style="49" bestFit="1" customWidth="1"/>
    <col min="39" max="39" width="5.453125" style="49" bestFit="1" customWidth="1"/>
    <col min="40" max="42" width="8.7265625" style="49"/>
    <col min="43" max="43" width="15.1796875" style="49" bestFit="1" customWidth="1"/>
    <col min="44" max="44" width="14.36328125" style="49" bestFit="1" customWidth="1"/>
    <col min="45" max="46" width="5.26953125" style="49" bestFit="1" customWidth="1"/>
    <col min="47" max="47" width="11.90625" style="49" bestFit="1" customWidth="1"/>
    <col min="48" max="48" width="5.453125" style="49" bestFit="1" customWidth="1"/>
    <col min="49" max="51" width="8.7265625" style="49"/>
    <col min="52" max="52" width="15.1796875" style="49" bestFit="1" customWidth="1"/>
    <col min="53" max="53" width="14.36328125" style="49" bestFit="1" customWidth="1"/>
    <col min="54" max="55" width="5.26953125" style="49" bestFit="1" customWidth="1"/>
    <col min="56" max="56" width="11.90625" style="49" bestFit="1" customWidth="1"/>
    <col min="57" max="57" width="5.453125" style="49" bestFit="1" customWidth="1"/>
    <col min="58" max="60" width="8.7265625" style="49"/>
    <col min="61" max="61" width="15.1796875" style="49" bestFit="1" customWidth="1"/>
    <col min="62" max="62" width="14.36328125" style="49" bestFit="1" customWidth="1"/>
    <col min="63" max="64" width="5.26953125" style="49" bestFit="1" customWidth="1"/>
    <col min="65" max="65" width="11.90625" style="49" bestFit="1" customWidth="1"/>
    <col min="66" max="66" width="5.453125" style="49" bestFit="1" customWidth="1"/>
    <col min="67" max="16384" width="8.7265625" style="49"/>
  </cols>
  <sheetData>
    <row r="1" spans="1:69" s="48" customFormat="1" ht="43.5" customHeight="1" thickBot="1" x14ac:dyDescent="0.4">
      <c r="A1" s="196" t="s">
        <v>82</v>
      </c>
      <c r="B1" s="197"/>
      <c r="C1" s="197"/>
      <c r="D1" s="197"/>
      <c r="E1" s="197"/>
      <c r="F1" s="197"/>
      <c r="G1" s="197"/>
      <c r="H1" s="197"/>
      <c r="I1" s="197"/>
      <c r="J1" s="197"/>
      <c r="K1" s="198"/>
      <c r="L1" s="196" t="s">
        <v>83</v>
      </c>
      <c r="M1" s="197"/>
      <c r="N1" s="197"/>
      <c r="O1" s="197"/>
      <c r="P1" s="197"/>
      <c r="Q1" s="197"/>
      <c r="R1" s="197"/>
      <c r="S1" s="197"/>
      <c r="T1" s="197"/>
      <c r="U1" s="197"/>
      <c r="V1" s="198"/>
      <c r="W1" s="170" t="s">
        <v>71</v>
      </c>
      <c r="X1" s="171"/>
      <c r="Y1" s="171"/>
      <c r="Z1" s="171"/>
      <c r="AA1" s="171"/>
      <c r="AB1" s="171"/>
      <c r="AC1" s="171"/>
      <c r="AD1" s="171"/>
      <c r="AE1" s="171"/>
      <c r="AF1" s="171"/>
      <c r="AG1" s="172"/>
      <c r="AH1" s="170" t="s">
        <v>51</v>
      </c>
      <c r="AI1" s="171"/>
      <c r="AJ1" s="171"/>
      <c r="AK1" s="171"/>
      <c r="AL1" s="171"/>
      <c r="AM1" s="171"/>
      <c r="AN1" s="171"/>
      <c r="AO1" s="171"/>
      <c r="AP1" s="172"/>
      <c r="AQ1" s="170" t="s">
        <v>41</v>
      </c>
      <c r="AR1" s="171"/>
      <c r="AS1" s="171"/>
      <c r="AT1" s="171"/>
      <c r="AU1" s="171"/>
      <c r="AV1" s="171"/>
      <c r="AW1" s="171"/>
      <c r="AX1" s="171"/>
      <c r="AY1" s="172"/>
      <c r="AZ1" s="170" t="s">
        <v>103</v>
      </c>
      <c r="BA1" s="171"/>
      <c r="BB1" s="171"/>
      <c r="BC1" s="171"/>
      <c r="BD1" s="171"/>
      <c r="BE1" s="171"/>
      <c r="BF1" s="171"/>
      <c r="BG1" s="171"/>
      <c r="BH1" s="172"/>
      <c r="BI1" s="170" t="s">
        <v>42</v>
      </c>
      <c r="BJ1" s="171"/>
      <c r="BK1" s="171"/>
      <c r="BL1" s="171"/>
      <c r="BM1" s="171"/>
      <c r="BN1" s="171"/>
      <c r="BO1" s="171"/>
      <c r="BP1" s="171"/>
      <c r="BQ1" s="172"/>
    </row>
    <row r="2" spans="1:69" s="34" customFormat="1" ht="21" customHeight="1" thickTop="1" x14ac:dyDescent="0.35">
      <c r="A2" s="199" t="s">
        <v>100</v>
      </c>
      <c r="B2" s="182"/>
      <c r="C2" s="195" t="s">
        <v>99</v>
      </c>
      <c r="D2" s="182"/>
      <c r="E2" s="182"/>
      <c r="F2" s="182"/>
      <c r="G2" s="182" t="s">
        <v>102</v>
      </c>
      <c r="H2" s="182"/>
      <c r="I2" s="182"/>
      <c r="J2" s="182"/>
      <c r="K2" s="193"/>
      <c r="L2" s="186" t="s">
        <v>100</v>
      </c>
      <c r="M2" s="184"/>
      <c r="N2" s="184" t="s">
        <v>99</v>
      </c>
      <c r="O2" s="184"/>
      <c r="P2" s="184"/>
      <c r="Q2" s="184"/>
      <c r="R2" s="184" t="s">
        <v>102</v>
      </c>
      <c r="S2" s="184"/>
      <c r="T2" s="184"/>
      <c r="U2" s="184"/>
      <c r="V2" s="185"/>
      <c r="W2" s="188" t="s">
        <v>100</v>
      </c>
      <c r="X2" s="182"/>
      <c r="Y2" s="182" t="s">
        <v>99</v>
      </c>
      <c r="Z2" s="182"/>
      <c r="AA2" s="182"/>
      <c r="AB2" s="182"/>
      <c r="AC2" s="182" t="s">
        <v>102</v>
      </c>
      <c r="AD2" s="182"/>
      <c r="AE2" s="182"/>
      <c r="AF2" s="182"/>
      <c r="AG2" s="183"/>
      <c r="AH2" s="188" t="s">
        <v>100</v>
      </c>
      <c r="AI2" s="182"/>
      <c r="AJ2" s="182" t="s">
        <v>99</v>
      </c>
      <c r="AK2" s="182"/>
      <c r="AL2" s="182" t="s">
        <v>102</v>
      </c>
      <c r="AM2" s="182"/>
      <c r="AN2" s="182"/>
      <c r="AO2" s="182"/>
      <c r="AP2" s="183"/>
      <c r="AQ2" s="188" t="s">
        <v>100</v>
      </c>
      <c r="AR2" s="182"/>
      <c r="AS2" s="182" t="s">
        <v>99</v>
      </c>
      <c r="AT2" s="182"/>
      <c r="AU2" s="182" t="s">
        <v>102</v>
      </c>
      <c r="AV2" s="182"/>
      <c r="AW2" s="182"/>
      <c r="AX2" s="182"/>
      <c r="AY2" s="183"/>
      <c r="AZ2" s="188" t="s">
        <v>100</v>
      </c>
      <c r="BA2" s="182"/>
      <c r="BB2" s="182" t="s">
        <v>99</v>
      </c>
      <c r="BC2" s="182"/>
      <c r="BD2" s="182" t="s">
        <v>102</v>
      </c>
      <c r="BE2" s="182"/>
      <c r="BF2" s="182"/>
      <c r="BG2" s="182"/>
      <c r="BH2" s="183"/>
      <c r="BI2" s="188" t="s">
        <v>100</v>
      </c>
      <c r="BJ2" s="182"/>
      <c r="BK2" s="182" t="s">
        <v>99</v>
      </c>
      <c r="BL2" s="182"/>
      <c r="BM2" s="182" t="s">
        <v>102</v>
      </c>
      <c r="BN2" s="182"/>
      <c r="BO2" s="182"/>
      <c r="BP2" s="182"/>
      <c r="BQ2" s="183"/>
    </row>
    <row r="3" spans="1:69" s="34" customFormat="1" ht="15" thickBot="1" x14ac:dyDescent="0.4">
      <c r="A3" s="200"/>
      <c r="B3" s="190"/>
      <c r="C3" s="52" t="s">
        <v>31</v>
      </c>
      <c r="D3" s="51" t="s">
        <v>32</v>
      </c>
      <c r="E3" s="184" t="s">
        <v>101</v>
      </c>
      <c r="F3" s="184" t="s">
        <v>70</v>
      </c>
      <c r="G3" s="184"/>
      <c r="H3" s="184"/>
      <c r="I3" s="184"/>
      <c r="J3" s="184"/>
      <c r="K3" s="194"/>
      <c r="L3" s="201"/>
      <c r="M3" s="190"/>
      <c r="N3" s="51" t="s">
        <v>31</v>
      </c>
      <c r="O3" s="51" t="s">
        <v>32</v>
      </c>
      <c r="P3" s="184" t="s">
        <v>101</v>
      </c>
      <c r="Q3" s="184" t="s">
        <v>70</v>
      </c>
      <c r="R3" s="184"/>
      <c r="S3" s="184"/>
      <c r="T3" s="184"/>
      <c r="U3" s="184"/>
      <c r="V3" s="185"/>
      <c r="W3" s="189"/>
      <c r="X3" s="190"/>
      <c r="Y3" s="51" t="s">
        <v>31</v>
      </c>
      <c r="Z3" s="51" t="s">
        <v>32</v>
      </c>
      <c r="AA3" s="184" t="s">
        <v>101</v>
      </c>
      <c r="AB3" s="184" t="s">
        <v>70</v>
      </c>
      <c r="AC3" s="184"/>
      <c r="AD3" s="184"/>
      <c r="AE3" s="184"/>
      <c r="AF3" s="184"/>
      <c r="AG3" s="185"/>
      <c r="AH3" s="189"/>
      <c r="AI3" s="190"/>
      <c r="AJ3" s="51" t="s">
        <v>31</v>
      </c>
      <c r="AK3" s="51" t="s">
        <v>32</v>
      </c>
      <c r="AL3" s="184"/>
      <c r="AM3" s="184"/>
      <c r="AN3" s="184"/>
      <c r="AO3" s="184"/>
      <c r="AP3" s="185"/>
      <c r="AQ3" s="189"/>
      <c r="AR3" s="190"/>
      <c r="AS3" s="51" t="s">
        <v>31</v>
      </c>
      <c r="AT3" s="51" t="s">
        <v>32</v>
      </c>
      <c r="AU3" s="184"/>
      <c r="AV3" s="184"/>
      <c r="AW3" s="184"/>
      <c r="AX3" s="184"/>
      <c r="AY3" s="185"/>
      <c r="AZ3" s="189"/>
      <c r="BA3" s="190"/>
      <c r="BB3" s="51" t="s">
        <v>31</v>
      </c>
      <c r="BC3" s="51" t="s">
        <v>32</v>
      </c>
      <c r="BD3" s="184"/>
      <c r="BE3" s="184"/>
      <c r="BF3" s="184"/>
      <c r="BG3" s="184"/>
      <c r="BH3" s="185"/>
      <c r="BI3" s="189"/>
      <c r="BJ3" s="190"/>
      <c r="BK3" s="51" t="s">
        <v>31</v>
      </c>
      <c r="BL3" s="51" t="s">
        <v>32</v>
      </c>
      <c r="BM3" s="184"/>
      <c r="BN3" s="184"/>
      <c r="BO3" s="184"/>
      <c r="BP3" s="184"/>
      <c r="BQ3" s="185"/>
    </row>
    <row r="4" spans="1:69" s="35" customFormat="1" x14ac:dyDescent="0.35">
      <c r="A4" s="191" t="s">
        <v>104</v>
      </c>
      <c r="B4" s="56" t="s">
        <v>39</v>
      </c>
      <c r="C4" s="57">
        <v>2</v>
      </c>
      <c r="D4" s="58">
        <v>8</v>
      </c>
      <c r="E4" s="186"/>
      <c r="F4" s="184"/>
      <c r="G4" s="184"/>
      <c r="H4" s="184"/>
      <c r="I4" s="184"/>
      <c r="J4" s="184"/>
      <c r="K4" s="187"/>
      <c r="L4" s="191" t="s">
        <v>104</v>
      </c>
      <c r="M4" s="56" t="s">
        <v>39</v>
      </c>
      <c r="N4" s="65">
        <v>2</v>
      </c>
      <c r="O4" s="58">
        <v>8</v>
      </c>
      <c r="P4" s="186"/>
      <c r="Q4" s="184"/>
      <c r="R4" s="184"/>
      <c r="S4" s="184"/>
      <c r="T4" s="184"/>
      <c r="U4" s="184"/>
      <c r="V4" s="187"/>
      <c r="W4" s="191" t="s">
        <v>104</v>
      </c>
      <c r="X4" s="56" t="s">
        <v>39</v>
      </c>
      <c r="Y4" s="65">
        <v>2</v>
      </c>
      <c r="Z4" s="58">
        <v>2</v>
      </c>
      <c r="AA4" s="186"/>
      <c r="AB4" s="184"/>
      <c r="AC4" s="184"/>
      <c r="AD4" s="184"/>
      <c r="AE4" s="184"/>
      <c r="AF4" s="184"/>
      <c r="AG4" s="187"/>
      <c r="AH4" s="191" t="s">
        <v>104</v>
      </c>
      <c r="AI4" s="56" t="s">
        <v>39</v>
      </c>
      <c r="AJ4" s="65">
        <v>2</v>
      </c>
      <c r="AK4" s="58">
        <v>2</v>
      </c>
      <c r="AL4" s="186"/>
      <c r="AM4" s="184"/>
      <c r="AN4" s="184"/>
      <c r="AO4" s="184"/>
      <c r="AP4" s="187"/>
      <c r="AQ4" s="191" t="s">
        <v>104</v>
      </c>
      <c r="AR4" s="56" t="s">
        <v>39</v>
      </c>
      <c r="AS4" s="65">
        <v>2</v>
      </c>
      <c r="AT4" s="58">
        <v>3</v>
      </c>
      <c r="AU4" s="186"/>
      <c r="AV4" s="184"/>
      <c r="AW4" s="184"/>
      <c r="AX4" s="184"/>
      <c r="AY4" s="187"/>
      <c r="AZ4" s="191" t="s">
        <v>104</v>
      </c>
      <c r="BA4" s="56" t="s">
        <v>39</v>
      </c>
      <c r="BB4" s="65">
        <v>2</v>
      </c>
      <c r="BC4" s="58">
        <v>3</v>
      </c>
      <c r="BD4" s="186"/>
      <c r="BE4" s="184"/>
      <c r="BF4" s="184"/>
      <c r="BG4" s="184"/>
      <c r="BH4" s="187"/>
      <c r="BI4" s="191" t="s">
        <v>104</v>
      </c>
      <c r="BJ4" s="56" t="s">
        <v>39</v>
      </c>
      <c r="BK4" s="65">
        <v>2</v>
      </c>
      <c r="BL4" s="58">
        <v>2</v>
      </c>
      <c r="BM4" s="186"/>
      <c r="BN4" s="184"/>
      <c r="BO4" s="184"/>
      <c r="BP4" s="184"/>
      <c r="BQ4" s="185"/>
    </row>
    <row r="5" spans="1:69" s="34" customFormat="1" ht="15" thickBot="1" x14ac:dyDescent="0.4">
      <c r="A5" s="192"/>
      <c r="B5" s="59" t="s">
        <v>40</v>
      </c>
      <c r="C5" s="60">
        <v>2</v>
      </c>
      <c r="D5" s="61">
        <v>4</v>
      </c>
      <c r="E5" s="186"/>
      <c r="F5" s="184"/>
      <c r="G5" s="184"/>
      <c r="H5" s="184"/>
      <c r="I5" s="184"/>
      <c r="J5" s="184"/>
      <c r="K5" s="187"/>
      <c r="L5" s="192"/>
      <c r="M5" s="59" t="s">
        <v>40</v>
      </c>
      <c r="N5" s="66">
        <v>2</v>
      </c>
      <c r="O5" s="61">
        <v>4</v>
      </c>
      <c r="P5" s="186"/>
      <c r="Q5" s="184"/>
      <c r="R5" s="184"/>
      <c r="S5" s="184"/>
      <c r="T5" s="184"/>
      <c r="U5" s="184"/>
      <c r="V5" s="187"/>
      <c r="W5" s="192"/>
      <c r="X5" s="59" t="s">
        <v>40</v>
      </c>
      <c r="Y5" s="66">
        <v>-9</v>
      </c>
      <c r="Z5" s="61">
        <v>-9</v>
      </c>
      <c r="AA5" s="186"/>
      <c r="AB5" s="184"/>
      <c r="AC5" s="184"/>
      <c r="AD5" s="184"/>
      <c r="AE5" s="184"/>
      <c r="AF5" s="184"/>
      <c r="AG5" s="187"/>
      <c r="AH5" s="192"/>
      <c r="AI5" s="59" t="s">
        <v>40</v>
      </c>
      <c r="AJ5" s="66">
        <v>-1</v>
      </c>
      <c r="AK5" s="61">
        <v>2</v>
      </c>
      <c r="AL5" s="186"/>
      <c r="AM5" s="184"/>
      <c r="AN5" s="184"/>
      <c r="AO5" s="184"/>
      <c r="AP5" s="187"/>
      <c r="AQ5" s="192"/>
      <c r="AR5" s="59" t="s">
        <v>40</v>
      </c>
      <c r="AS5" s="66">
        <v>-4</v>
      </c>
      <c r="AT5" s="61">
        <v>4</v>
      </c>
      <c r="AU5" s="186"/>
      <c r="AV5" s="184"/>
      <c r="AW5" s="184"/>
      <c r="AX5" s="184"/>
      <c r="AY5" s="187"/>
      <c r="AZ5" s="192"/>
      <c r="BA5" s="59" t="s">
        <v>40</v>
      </c>
      <c r="BB5" s="66">
        <v>2</v>
      </c>
      <c r="BC5" s="61">
        <v>2</v>
      </c>
      <c r="BD5" s="186"/>
      <c r="BE5" s="184"/>
      <c r="BF5" s="184"/>
      <c r="BG5" s="184"/>
      <c r="BH5" s="187"/>
      <c r="BI5" s="192"/>
      <c r="BJ5" s="59" t="s">
        <v>40</v>
      </c>
      <c r="BK5" s="66">
        <v>1</v>
      </c>
      <c r="BL5" s="61">
        <v>1</v>
      </c>
      <c r="BM5" s="186"/>
      <c r="BN5" s="184"/>
      <c r="BO5" s="184"/>
      <c r="BP5" s="184"/>
      <c r="BQ5" s="185"/>
    </row>
    <row r="6" spans="1:69" s="36" customFormat="1" ht="29.5" thickBot="1" x14ac:dyDescent="0.4">
      <c r="A6" s="53" t="s">
        <v>34</v>
      </c>
      <c r="B6" s="54" t="s">
        <v>98</v>
      </c>
      <c r="C6" s="55" t="s">
        <v>31</v>
      </c>
      <c r="D6" s="54" t="s">
        <v>32</v>
      </c>
      <c r="E6" s="51" t="s">
        <v>69</v>
      </c>
      <c r="F6" s="50" t="s">
        <v>62</v>
      </c>
      <c r="G6" s="184"/>
      <c r="H6" s="184"/>
      <c r="I6" s="184"/>
      <c r="J6" s="184"/>
      <c r="K6" s="194"/>
      <c r="L6" s="62" t="s">
        <v>34</v>
      </c>
      <c r="M6" s="63" t="s">
        <v>98</v>
      </c>
      <c r="N6" s="64" t="s">
        <v>31</v>
      </c>
      <c r="O6" s="64" t="s">
        <v>32</v>
      </c>
      <c r="P6" s="37" t="s">
        <v>69</v>
      </c>
      <c r="Q6" s="38" t="s">
        <v>62</v>
      </c>
      <c r="R6" s="184"/>
      <c r="S6" s="184"/>
      <c r="T6" s="184"/>
      <c r="U6" s="184"/>
      <c r="V6" s="185"/>
      <c r="W6" s="67" t="s">
        <v>34</v>
      </c>
      <c r="X6" s="63" t="s">
        <v>98</v>
      </c>
      <c r="Y6" s="64" t="s">
        <v>31</v>
      </c>
      <c r="Z6" s="64" t="s">
        <v>32</v>
      </c>
      <c r="AA6" s="37" t="s">
        <v>69</v>
      </c>
      <c r="AB6" s="38" t="s">
        <v>62</v>
      </c>
      <c r="AC6" s="184"/>
      <c r="AD6" s="184"/>
      <c r="AE6" s="184"/>
      <c r="AF6" s="184"/>
      <c r="AG6" s="185"/>
      <c r="AH6" s="67" t="s">
        <v>34</v>
      </c>
      <c r="AI6" s="63" t="s">
        <v>98</v>
      </c>
      <c r="AJ6" s="64" t="s">
        <v>31</v>
      </c>
      <c r="AK6" s="64" t="s">
        <v>32</v>
      </c>
      <c r="AL6" s="184"/>
      <c r="AM6" s="184"/>
      <c r="AN6" s="184"/>
      <c r="AO6" s="184"/>
      <c r="AP6" s="185"/>
      <c r="AQ6" s="67" t="s">
        <v>34</v>
      </c>
      <c r="AR6" s="63" t="s">
        <v>98</v>
      </c>
      <c r="AS6" s="64" t="s">
        <v>31</v>
      </c>
      <c r="AT6" s="64" t="s">
        <v>32</v>
      </c>
      <c r="AU6" s="184"/>
      <c r="AV6" s="184"/>
      <c r="AW6" s="184"/>
      <c r="AX6" s="184"/>
      <c r="AY6" s="185"/>
      <c r="AZ6" s="67" t="s">
        <v>34</v>
      </c>
      <c r="BA6" s="63" t="s">
        <v>98</v>
      </c>
      <c r="BB6" s="64" t="s">
        <v>31</v>
      </c>
      <c r="BC6" s="64" t="s">
        <v>32</v>
      </c>
      <c r="BD6" s="184"/>
      <c r="BE6" s="184"/>
      <c r="BF6" s="184"/>
      <c r="BG6" s="184"/>
      <c r="BH6" s="185"/>
      <c r="BI6" s="67" t="s">
        <v>34</v>
      </c>
      <c r="BJ6" s="63" t="s">
        <v>98</v>
      </c>
      <c r="BK6" s="64" t="s">
        <v>31</v>
      </c>
      <c r="BL6" s="64" t="s">
        <v>32</v>
      </c>
      <c r="BM6" s="184"/>
      <c r="BN6" s="184"/>
      <c r="BO6" s="184"/>
      <c r="BP6" s="184"/>
      <c r="BQ6" s="185"/>
    </row>
    <row r="7" spans="1:69" x14ac:dyDescent="0.35">
      <c r="A7" s="68">
        <v>0</v>
      </c>
      <c r="B7" s="69">
        <f>DEGREES(A7/$AH$31*$AI$31)</f>
        <v>0</v>
      </c>
      <c r="C7" s="69">
        <f>IF(MOD($AH7,C$4)=0,COS($AI7),COS($AI7)/C$5)</f>
        <v>1</v>
      </c>
      <c r="D7" s="69">
        <f>IF(MOD($AH7,D$4)=0,SIN($AI7),SIN($AI7)/D$5)</f>
        <v>0</v>
      </c>
      <c r="E7" s="69">
        <f>SQRT(C7^2+D7^2)</f>
        <v>1</v>
      </c>
      <c r="F7" s="70">
        <f>DEGREES(ATAN2(C7,D7))</f>
        <v>0</v>
      </c>
      <c r="G7" s="173"/>
      <c r="H7" s="174"/>
      <c r="I7" s="174"/>
      <c r="J7" s="174"/>
      <c r="K7" s="175"/>
      <c r="L7" s="68">
        <v>0</v>
      </c>
      <c r="M7" s="69">
        <f>DEGREES(L7/$AH$31*$AI$31)</f>
        <v>0</v>
      </c>
      <c r="N7" s="69">
        <v>0.25</v>
      </c>
      <c r="O7" s="69">
        <v>0.25</v>
      </c>
      <c r="P7" s="69">
        <f>SQRT(N7^2+O7^2)</f>
        <v>0.35355339059327379</v>
      </c>
      <c r="Q7" s="70">
        <f>IFERROR(DEGREES(ATAN2(N7,O7)),0)</f>
        <v>45</v>
      </c>
      <c r="R7" s="174"/>
      <c r="S7" s="174"/>
      <c r="T7" s="174"/>
      <c r="U7" s="174"/>
      <c r="V7" s="179"/>
      <c r="W7" s="68">
        <v>0</v>
      </c>
      <c r="X7" s="69"/>
      <c r="Y7" s="69">
        <v>2.5</v>
      </c>
      <c r="Z7" s="69">
        <v>0</v>
      </c>
      <c r="AA7" s="69">
        <f>SQRT(Y7^2+Z7^2)</f>
        <v>2.5</v>
      </c>
      <c r="AB7" s="70">
        <f>DEGREES(ATAN2(Y7,Z7))</f>
        <v>0</v>
      </c>
      <c r="AC7" s="174"/>
      <c r="AD7" s="174"/>
      <c r="AE7" s="174"/>
      <c r="AF7" s="174"/>
      <c r="AG7" s="179"/>
      <c r="AH7" s="68">
        <v>0</v>
      </c>
      <c r="AI7" s="69">
        <f t="shared" ref="AI7:AI30" si="0">AH7/$AH$31*$AI$31</f>
        <v>0</v>
      </c>
      <c r="AJ7" s="69">
        <f>IF(MOD($AH7,AJ$4)=0,COS($AI7),COS($AI7)/AJ$5)</f>
        <v>1</v>
      </c>
      <c r="AK7" s="69">
        <f t="shared" ref="AK7:AK31" si="1">IF(MOD($AH7,AK$4)=0,SIN($AI7),SIN($AI7)/AK$5)</f>
        <v>0</v>
      </c>
      <c r="AL7" s="174"/>
      <c r="AM7" s="174"/>
      <c r="AN7" s="174"/>
      <c r="AO7" s="174"/>
      <c r="AP7" s="179"/>
      <c r="AQ7" s="68">
        <v>0</v>
      </c>
      <c r="AR7" s="69">
        <f t="shared" ref="AR7:AR30" si="2">AQ7/$AH$31*$AI$31</f>
        <v>0</v>
      </c>
      <c r="AS7" s="69">
        <f>IF(MOD($AH7,AS$4)=0,COS($AI7),COS($AI7)/AS$5)</f>
        <v>1</v>
      </c>
      <c r="AT7" s="69">
        <f t="shared" ref="AT7:AT31" si="3">IF(MOD($AH7,AT$4)=0,SIN($AI7),SIN($AI7)/AT$5)</f>
        <v>0</v>
      </c>
      <c r="AU7" s="174"/>
      <c r="AV7" s="174"/>
      <c r="AW7" s="174"/>
      <c r="AX7" s="174"/>
      <c r="AY7" s="179"/>
      <c r="AZ7" s="68">
        <v>0</v>
      </c>
      <c r="BA7" s="69">
        <f t="shared" ref="BA7:BA30" si="4">AZ7/$AH$31*$AI$31</f>
        <v>0</v>
      </c>
      <c r="BB7" s="69">
        <f t="shared" ref="BB7:BB31" si="5">IF(MOD($AZ7,BB$4)=0,COS($BA7),COS($BA7)/BB$5)</f>
        <v>1</v>
      </c>
      <c r="BC7" s="69">
        <f t="shared" ref="BC7:BC31" si="6">IF(MOD($AZ7,BC$4)=0,SIN($BA7),SIN($BA7)/BC$5)</f>
        <v>0</v>
      </c>
      <c r="BD7" s="174"/>
      <c r="BE7" s="174"/>
      <c r="BF7" s="174"/>
      <c r="BG7" s="174"/>
      <c r="BH7" s="179"/>
      <c r="BI7" s="68">
        <v>0</v>
      </c>
      <c r="BJ7" s="69">
        <f t="shared" ref="BJ7:BJ30" si="7">BI7/$AH$31*$AI$31</f>
        <v>0</v>
      </c>
      <c r="BK7" s="69">
        <f>IF(MOD($AH7,BK$4)=0,COS($AI7),COS($AI7)/BK$5)</f>
        <v>1</v>
      </c>
      <c r="BL7" s="69">
        <f t="shared" ref="BL7:BL31" si="8">IF(MOD($AH7,BL$4)=0,SIN($AI7),SIN($AI7)/BL$5)</f>
        <v>0</v>
      </c>
      <c r="BM7" s="174"/>
      <c r="BN7" s="174"/>
      <c r="BO7" s="174"/>
      <c r="BP7" s="174"/>
      <c r="BQ7" s="179"/>
    </row>
    <row r="8" spans="1:69" x14ac:dyDescent="0.35">
      <c r="A8" s="71">
        <v>1</v>
      </c>
      <c r="B8" s="72">
        <f t="shared" ref="B8:B30" si="9">A8/$AH$31*$AI$31</f>
        <v>0.26179938779914941</v>
      </c>
      <c r="C8" s="72">
        <f>AVERAGE(C7,C9)</f>
        <v>0.93301270189221941</v>
      </c>
      <c r="D8" s="72">
        <f>IF(MOD($AH8,D$4)=0,SIN($AI8),SIN($AI8)/D$5)</f>
        <v>6.4704761275630185E-2</v>
      </c>
      <c r="E8" s="72">
        <f t="shared" ref="E8:E31" si="10">SQRT(C8^2+D8^2)</f>
        <v>0.93525365972230012</v>
      </c>
      <c r="F8" s="73">
        <f t="shared" ref="F8:F31" si="11">DEGREES(ATAN2(C8,D8))</f>
        <v>3.9671308008376016</v>
      </c>
      <c r="G8" s="173"/>
      <c r="H8" s="174"/>
      <c r="I8" s="174"/>
      <c r="J8" s="174"/>
      <c r="K8" s="175"/>
      <c r="L8" s="71">
        <v>1</v>
      </c>
      <c r="M8" s="72">
        <f t="shared" ref="M8:M30" si="12">L8/$AH$31*$AI$31</f>
        <v>0.26179938779914941</v>
      </c>
      <c r="N8" s="72">
        <v>0.25</v>
      </c>
      <c r="O8" s="72">
        <v>0.25</v>
      </c>
      <c r="P8" s="72">
        <f t="shared" ref="P8:P31" si="13">SQRT(N8^2+O8^2)</f>
        <v>0.35355339059327379</v>
      </c>
      <c r="Q8" s="73">
        <f t="shared" ref="Q8:Q31" si="14">IFERROR(DEGREES(ATAN2(N8,O8)),0)</f>
        <v>45</v>
      </c>
      <c r="R8" s="174"/>
      <c r="S8" s="174"/>
      <c r="T8" s="174"/>
      <c r="U8" s="174"/>
      <c r="V8" s="179"/>
      <c r="W8" s="71">
        <v>1</v>
      </c>
      <c r="X8" s="72"/>
      <c r="Y8" s="72">
        <v>1.75</v>
      </c>
      <c r="Z8" s="72">
        <v>-0.75</v>
      </c>
      <c r="AA8" s="72">
        <f t="shared" ref="AA8:AA31" si="15">SQRT(Y8^2+Z8^2)</f>
        <v>1.9039432764659772</v>
      </c>
      <c r="AB8" s="73">
        <f t="shared" ref="AB8:AB31" si="16">DEGREES(ATAN2(Y8,Z8))</f>
        <v>-23.198590513648185</v>
      </c>
      <c r="AC8" s="174"/>
      <c r="AD8" s="174"/>
      <c r="AE8" s="174"/>
      <c r="AF8" s="174"/>
      <c r="AG8" s="179"/>
      <c r="AH8" s="71">
        <v>1</v>
      </c>
      <c r="AI8" s="72">
        <f t="shared" si="0"/>
        <v>0.26179938779914941</v>
      </c>
      <c r="AJ8" s="72">
        <f t="shared" ref="AJ8:AJ30" si="17">IF(MOD(AH8,AJ$4)=0,COS(AI8),COS(AI8)/AJ$5)</f>
        <v>-0.96592582628906831</v>
      </c>
      <c r="AK8" s="72">
        <f t="shared" si="1"/>
        <v>0.12940952255126037</v>
      </c>
      <c r="AL8" s="174"/>
      <c r="AM8" s="174"/>
      <c r="AN8" s="174"/>
      <c r="AO8" s="174"/>
      <c r="AP8" s="179"/>
      <c r="AQ8" s="71">
        <v>1</v>
      </c>
      <c r="AR8" s="72">
        <f t="shared" si="2"/>
        <v>0.26179938779914941</v>
      </c>
      <c r="AS8" s="72">
        <f t="shared" ref="AS8:AS30" si="18">IF(MOD(AQ8,AS$4)=0,COS(AR8),COS(AR8)/AS$5)</f>
        <v>-0.24148145657226708</v>
      </c>
      <c r="AT8" s="72">
        <f t="shared" si="3"/>
        <v>6.4704761275630185E-2</v>
      </c>
      <c r="AU8" s="174"/>
      <c r="AV8" s="174"/>
      <c r="AW8" s="174"/>
      <c r="AX8" s="174"/>
      <c r="AY8" s="179"/>
      <c r="AZ8" s="71">
        <v>1</v>
      </c>
      <c r="BA8" s="72">
        <f t="shared" si="4"/>
        <v>0.26179938779914941</v>
      </c>
      <c r="BB8" s="72">
        <f t="shared" si="5"/>
        <v>0.48296291314453416</v>
      </c>
      <c r="BC8" s="72">
        <f t="shared" si="6"/>
        <v>0.12940952255126037</v>
      </c>
      <c r="BD8" s="174"/>
      <c r="BE8" s="174"/>
      <c r="BF8" s="174"/>
      <c r="BG8" s="174"/>
      <c r="BH8" s="179"/>
      <c r="BI8" s="71">
        <v>1</v>
      </c>
      <c r="BJ8" s="72">
        <f t="shared" si="7"/>
        <v>0.26179938779914941</v>
      </c>
      <c r="BK8" s="72">
        <f t="shared" ref="BK8:BK30" si="19">IF(MOD(BI8,BK$4)=0,COS(BJ8),COS(BJ8)/BK$5)</f>
        <v>0.96592582628906831</v>
      </c>
      <c r="BL8" s="72">
        <f t="shared" si="8"/>
        <v>0.25881904510252074</v>
      </c>
      <c r="BM8" s="174"/>
      <c r="BN8" s="174"/>
      <c r="BO8" s="174"/>
      <c r="BP8" s="174"/>
      <c r="BQ8" s="179"/>
    </row>
    <row r="9" spans="1:69" x14ac:dyDescent="0.35">
      <c r="A9" s="71">
        <v>2</v>
      </c>
      <c r="B9" s="72">
        <f t="shared" si="9"/>
        <v>0.52359877559829882</v>
      </c>
      <c r="C9" s="72">
        <f t="shared" ref="C9:C31" si="20">IF(MOD(A9,C$4)=0,COS(B9),COS(B9)/C$5)</f>
        <v>0.86602540378443871</v>
      </c>
      <c r="D9" s="72">
        <f>IF(MOD($AH9,D$4)=0,SIN($AI9),SIN($AI9)/D$5)</f>
        <v>0.12499999999999999</v>
      </c>
      <c r="E9" s="72">
        <f t="shared" si="10"/>
        <v>0.87500000000000011</v>
      </c>
      <c r="F9" s="73">
        <f t="shared" si="11"/>
        <v>8.2132107017381877</v>
      </c>
      <c r="G9" s="173"/>
      <c r="H9" s="174"/>
      <c r="I9" s="174"/>
      <c r="J9" s="174"/>
      <c r="K9" s="175"/>
      <c r="L9" s="71">
        <v>2</v>
      </c>
      <c r="M9" s="72">
        <f t="shared" si="12"/>
        <v>0.52359877559829882</v>
      </c>
      <c r="N9" s="72">
        <v>0.25</v>
      </c>
      <c r="O9" s="72">
        <v>0.25</v>
      </c>
      <c r="P9" s="72">
        <f t="shared" si="13"/>
        <v>0.35355339059327379</v>
      </c>
      <c r="Q9" s="73">
        <f t="shared" si="14"/>
        <v>45</v>
      </c>
      <c r="R9" s="174"/>
      <c r="S9" s="174"/>
      <c r="T9" s="174"/>
      <c r="U9" s="174"/>
      <c r="V9" s="179"/>
      <c r="W9" s="71">
        <v>2</v>
      </c>
      <c r="X9" s="72">
        <f>1.5*PI()+(W7*PI()/20)</f>
        <v>4.7123889803846897</v>
      </c>
      <c r="Y9" s="72">
        <f>(((COS(X9)/1.5+1.25)+0.5)/2)+1</f>
        <v>1.875</v>
      </c>
      <c r="Z9" s="72">
        <f>((SIN(X9)/4)/2)*2</f>
        <v>-0.25</v>
      </c>
      <c r="AA9" s="72">
        <f t="shared" si="15"/>
        <v>1.8915932438026946</v>
      </c>
      <c r="AB9" s="73">
        <f t="shared" si="16"/>
        <v>-7.594643368591445</v>
      </c>
      <c r="AC9" s="174"/>
      <c r="AD9" s="174"/>
      <c r="AE9" s="174"/>
      <c r="AF9" s="174"/>
      <c r="AG9" s="179"/>
      <c r="AH9" s="71">
        <v>2</v>
      </c>
      <c r="AI9" s="72">
        <f t="shared" si="0"/>
        <v>0.52359877559829882</v>
      </c>
      <c r="AJ9" s="72">
        <f t="shared" si="17"/>
        <v>0.86602540378443871</v>
      </c>
      <c r="AK9" s="72">
        <f t="shared" si="1"/>
        <v>0.49999999999999994</v>
      </c>
      <c r="AL9" s="174"/>
      <c r="AM9" s="174"/>
      <c r="AN9" s="174"/>
      <c r="AO9" s="174"/>
      <c r="AP9" s="179"/>
      <c r="AQ9" s="71">
        <v>2</v>
      </c>
      <c r="AR9" s="72">
        <f t="shared" si="2"/>
        <v>0.52359877559829882</v>
      </c>
      <c r="AS9" s="72">
        <f t="shared" si="18"/>
        <v>0.86602540378443871</v>
      </c>
      <c r="AT9" s="72">
        <f t="shared" si="3"/>
        <v>0.12499999999999999</v>
      </c>
      <c r="AU9" s="174"/>
      <c r="AV9" s="174"/>
      <c r="AW9" s="174"/>
      <c r="AX9" s="174"/>
      <c r="AY9" s="179"/>
      <c r="AZ9" s="71">
        <v>2</v>
      </c>
      <c r="BA9" s="72">
        <f t="shared" si="4"/>
        <v>0.52359877559829882</v>
      </c>
      <c r="BB9" s="72">
        <f t="shared" si="5"/>
        <v>0.86602540378443871</v>
      </c>
      <c r="BC9" s="72">
        <f t="shared" si="6"/>
        <v>0.24999999999999997</v>
      </c>
      <c r="BD9" s="174"/>
      <c r="BE9" s="174"/>
      <c r="BF9" s="174"/>
      <c r="BG9" s="174"/>
      <c r="BH9" s="179"/>
      <c r="BI9" s="71">
        <v>2</v>
      </c>
      <c r="BJ9" s="72">
        <f t="shared" si="7"/>
        <v>0.52359877559829882</v>
      </c>
      <c r="BK9" s="72">
        <f t="shared" si="19"/>
        <v>0.86602540378443871</v>
      </c>
      <c r="BL9" s="72">
        <f t="shared" si="8"/>
        <v>0.49999999999999994</v>
      </c>
      <c r="BM9" s="174"/>
      <c r="BN9" s="174"/>
      <c r="BO9" s="174"/>
      <c r="BP9" s="174"/>
      <c r="BQ9" s="179"/>
    </row>
    <row r="10" spans="1:69" x14ac:dyDescent="0.35">
      <c r="A10" s="71">
        <v>3</v>
      </c>
      <c r="B10" s="72">
        <f t="shared" si="9"/>
        <v>0.78539816339744828</v>
      </c>
      <c r="C10" s="72">
        <f t="shared" si="20"/>
        <v>0.35355339059327379</v>
      </c>
      <c r="D10" s="72">
        <f>IF(MOD($AH10,D$4)=0,SIN($AI10),SIN($AI10)/D$5)</f>
        <v>0.17677669529663687</v>
      </c>
      <c r="E10" s="72">
        <f t="shared" si="10"/>
        <v>0.39528470752104744</v>
      </c>
      <c r="F10" s="73">
        <f t="shared" si="11"/>
        <v>26.56505117707799</v>
      </c>
      <c r="G10" s="173"/>
      <c r="H10" s="174"/>
      <c r="I10" s="174"/>
      <c r="J10" s="174"/>
      <c r="K10" s="175"/>
      <c r="L10" s="71">
        <v>3</v>
      </c>
      <c r="M10" s="72">
        <f t="shared" si="12"/>
        <v>0.78539816339744828</v>
      </c>
      <c r="N10" s="72">
        <v>1</v>
      </c>
      <c r="O10" s="72">
        <v>0</v>
      </c>
      <c r="P10" s="72">
        <f t="shared" si="13"/>
        <v>1</v>
      </c>
      <c r="Q10" s="73">
        <f t="shared" si="14"/>
        <v>0</v>
      </c>
      <c r="R10" s="174"/>
      <c r="S10" s="174"/>
      <c r="T10" s="174"/>
      <c r="U10" s="174"/>
      <c r="V10" s="179"/>
      <c r="W10" s="71">
        <v>3</v>
      </c>
      <c r="X10" s="72">
        <f t="shared" ref="X10:X29" si="21">1.5*PI()+(W8*PI()/20)</f>
        <v>4.8694686130641793</v>
      </c>
      <c r="Y10" s="72">
        <f>(((COS(X10)/1.5+1.25)+0.5)/2)+1</f>
        <v>1.9271448216800768</v>
      </c>
      <c r="Z10" s="72">
        <f>((SIN(X10)/4)/2)*2</f>
        <v>-0.24692208514878444</v>
      </c>
      <c r="AA10" s="72">
        <f t="shared" si="15"/>
        <v>1.9428992974064709</v>
      </c>
      <c r="AB10" s="73">
        <f t="shared" si="16"/>
        <v>-7.3014373795820173</v>
      </c>
      <c r="AC10" s="174"/>
      <c r="AD10" s="174"/>
      <c r="AE10" s="174"/>
      <c r="AF10" s="174"/>
      <c r="AG10" s="179"/>
      <c r="AH10" s="71">
        <v>3</v>
      </c>
      <c r="AI10" s="72">
        <f t="shared" si="0"/>
        <v>0.78539816339744828</v>
      </c>
      <c r="AJ10" s="72">
        <f t="shared" si="17"/>
        <v>-0.70710678118654757</v>
      </c>
      <c r="AK10" s="72">
        <f t="shared" si="1"/>
        <v>0.35355339059327373</v>
      </c>
      <c r="AL10" s="174"/>
      <c r="AM10" s="174"/>
      <c r="AN10" s="174"/>
      <c r="AO10" s="174"/>
      <c r="AP10" s="179"/>
      <c r="AQ10" s="71">
        <v>3</v>
      </c>
      <c r="AR10" s="72">
        <f t="shared" si="2"/>
        <v>0.78539816339744828</v>
      </c>
      <c r="AS10" s="72">
        <f t="shared" si="18"/>
        <v>-0.17677669529663689</v>
      </c>
      <c r="AT10" s="72">
        <f t="shared" si="3"/>
        <v>0.70710678118654746</v>
      </c>
      <c r="AU10" s="174"/>
      <c r="AV10" s="174"/>
      <c r="AW10" s="174"/>
      <c r="AX10" s="174"/>
      <c r="AY10" s="179"/>
      <c r="AZ10" s="71">
        <v>3</v>
      </c>
      <c r="BA10" s="72">
        <f t="shared" si="4"/>
        <v>0.78539816339744828</v>
      </c>
      <c r="BB10" s="72">
        <f t="shared" si="5"/>
        <v>0.35355339059327379</v>
      </c>
      <c r="BC10" s="72">
        <f t="shared" si="6"/>
        <v>0.70710678118654746</v>
      </c>
      <c r="BD10" s="174"/>
      <c r="BE10" s="174"/>
      <c r="BF10" s="174"/>
      <c r="BG10" s="174"/>
      <c r="BH10" s="179"/>
      <c r="BI10" s="71">
        <v>3</v>
      </c>
      <c r="BJ10" s="72">
        <f t="shared" si="7"/>
        <v>0.78539816339744828</v>
      </c>
      <c r="BK10" s="72">
        <f t="shared" si="19"/>
        <v>0.70710678118654757</v>
      </c>
      <c r="BL10" s="72">
        <f t="shared" si="8"/>
        <v>0.70710678118654746</v>
      </c>
      <c r="BM10" s="174"/>
      <c r="BN10" s="174"/>
      <c r="BO10" s="174"/>
      <c r="BP10" s="174"/>
      <c r="BQ10" s="179"/>
    </row>
    <row r="11" spans="1:69" x14ac:dyDescent="0.35">
      <c r="A11" s="71">
        <v>4</v>
      </c>
      <c r="B11" s="72">
        <f t="shared" si="9"/>
        <v>1.0471975511965976</v>
      </c>
      <c r="C11" s="72">
        <f t="shared" si="20"/>
        <v>0.50000000000000011</v>
      </c>
      <c r="D11" s="72">
        <v>0.4</v>
      </c>
      <c r="E11" s="72">
        <f t="shared" si="10"/>
        <v>0.64031242374328501</v>
      </c>
      <c r="F11" s="73">
        <f t="shared" si="11"/>
        <v>38.65980825409008</v>
      </c>
      <c r="G11" s="173"/>
      <c r="H11" s="174"/>
      <c r="I11" s="174"/>
      <c r="J11" s="174"/>
      <c r="K11" s="175"/>
      <c r="L11" s="71">
        <v>4</v>
      </c>
      <c r="M11" s="72">
        <f t="shared" si="12"/>
        <v>1.0471975511965976</v>
      </c>
      <c r="N11" s="72">
        <v>0.25</v>
      </c>
      <c r="O11" s="72">
        <v>0.25</v>
      </c>
      <c r="P11" s="72">
        <f t="shared" si="13"/>
        <v>0.35355339059327379</v>
      </c>
      <c r="Q11" s="73">
        <f t="shared" si="14"/>
        <v>45</v>
      </c>
      <c r="R11" s="174"/>
      <c r="S11" s="174"/>
      <c r="T11" s="174"/>
      <c r="U11" s="174"/>
      <c r="V11" s="179"/>
      <c r="W11" s="71">
        <v>4</v>
      </c>
      <c r="X11" s="72">
        <f t="shared" si="21"/>
        <v>5.026548245743669</v>
      </c>
      <c r="Y11" s="72">
        <f>(((COS(X11)/1.5+1.25)+0.5)/2)+1</f>
        <v>1.9780056647916491</v>
      </c>
      <c r="Z11" s="72">
        <f>((SIN(X11)/4)/2)*2</f>
        <v>-0.23776412907378841</v>
      </c>
      <c r="AA11" s="72">
        <f t="shared" si="15"/>
        <v>1.9922445108525386</v>
      </c>
      <c r="AB11" s="73">
        <f t="shared" si="16"/>
        <v>-6.8542937272855688</v>
      </c>
      <c r="AC11" s="174"/>
      <c r="AD11" s="174"/>
      <c r="AE11" s="174"/>
      <c r="AF11" s="174"/>
      <c r="AG11" s="179"/>
      <c r="AH11" s="71">
        <v>4</v>
      </c>
      <c r="AI11" s="72">
        <f t="shared" si="0"/>
        <v>1.0471975511965976</v>
      </c>
      <c r="AJ11" s="72">
        <f t="shared" si="17"/>
        <v>0.50000000000000011</v>
      </c>
      <c r="AK11" s="72">
        <f t="shared" si="1"/>
        <v>0.8660254037844386</v>
      </c>
      <c r="AL11" s="174"/>
      <c r="AM11" s="174"/>
      <c r="AN11" s="174"/>
      <c r="AO11" s="174"/>
      <c r="AP11" s="179"/>
      <c r="AQ11" s="71">
        <v>4</v>
      </c>
      <c r="AR11" s="72">
        <f t="shared" si="2"/>
        <v>1.0471975511965976</v>
      </c>
      <c r="AS11" s="72">
        <f t="shared" si="18"/>
        <v>0.50000000000000011</v>
      </c>
      <c r="AT11" s="72">
        <f t="shared" si="3"/>
        <v>0.21650635094610965</v>
      </c>
      <c r="AU11" s="174"/>
      <c r="AV11" s="174"/>
      <c r="AW11" s="174"/>
      <c r="AX11" s="174"/>
      <c r="AY11" s="179"/>
      <c r="AZ11" s="71">
        <v>4</v>
      </c>
      <c r="BA11" s="72">
        <f t="shared" si="4"/>
        <v>1.0471975511965976</v>
      </c>
      <c r="BB11" s="72">
        <f t="shared" si="5"/>
        <v>0.50000000000000011</v>
      </c>
      <c r="BC11" s="72">
        <f t="shared" si="6"/>
        <v>0.4330127018922193</v>
      </c>
      <c r="BD11" s="174"/>
      <c r="BE11" s="174"/>
      <c r="BF11" s="174"/>
      <c r="BG11" s="174"/>
      <c r="BH11" s="179"/>
      <c r="BI11" s="71">
        <v>4</v>
      </c>
      <c r="BJ11" s="72">
        <f t="shared" si="7"/>
        <v>1.0471975511965976</v>
      </c>
      <c r="BK11" s="72">
        <f t="shared" si="19"/>
        <v>0.50000000000000011</v>
      </c>
      <c r="BL11" s="72">
        <f t="shared" si="8"/>
        <v>0.8660254037844386</v>
      </c>
      <c r="BM11" s="174"/>
      <c r="BN11" s="174"/>
      <c r="BO11" s="174"/>
      <c r="BP11" s="174"/>
      <c r="BQ11" s="179"/>
    </row>
    <row r="12" spans="1:69" x14ac:dyDescent="0.35">
      <c r="A12" s="71">
        <v>5</v>
      </c>
      <c r="B12" s="72">
        <f t="shared" si="9"/>
        <v>1.3089969389957472</v>
      </c>
      <c r="C12" s="72">
        <f t="shared" si="20"/>
        <v>0.12940952255126037</v>
      </c>
      <c r="D12" s="72">
        <f>IF(MOD($AH12,D$4)=0,SIN($AI12),SIN($AI12)/D$5)</f>
        <v>0.24148145657226708</v>
      </c>
      <c r="E12" s="72">
        <f t="shared" si="10"/>
        <v>0.27397101743653263</v>
      </c>
      <c r="F12" s="73">
        <f t="shared" si="11"/>
        <v>61.813214567986478</v>
      </c>
      <c r="G12" s="173"/>
      <c r="H12" s="174"/>
      <c r="I12" s="174"/>
      <c r="J12" s="174"/>
      <c r="K12" s="175"/>
      <c r="L12" s="71">
        <v>5</v>
      </c>
      <c r="M12" s="72">
        <f t="shared" si="12"/>
        <v>1.3089969389957472</v>
      </c>
      <c r="N12" s="72">
        <v>0.25</v>
      </c>
      <c r="O12" s="72">
        <v>0.25</v>
      </c>
      <c r="P12" s="72">
        <f t="shared" si="13"/>
        <v>0.35355339059327379</v>
      </c>
      <c r="Q12" s="73">
        <f t="shared" si="14"/>
        <v>45</v>
      </c>
      <c r="R12" s="174"/>
      <c r="S12" s="174"/>
      <c r="T12" s="174"/>
      <c r="U12" s="174"/>
      <c r="V12" s="179"/>
      <c r="W12" s="71">
        <v>5</v>
      </c>
      <c r="X12" s="72">
        <f t="shared" si="21"/>
        <v>5.1836278784231586</v>
      </c>
      <c r="Y12" s="72">
        <v>1.875</v>
      </c>
      <c r="Z12" s="72">
        <v>-0.1</v>
      </c>
      <c r="AA12" s="72">
        <f t="shared" si="15"/>
        <v>1.87766477306254</v>
      </c>
      <c r="AB12" s="73">
        <f t="shared" si="16"/>
        <v>-3.0528825147924286</v>
      </c>
      <c r="AC12" s="174"/>
      <c r="AD12" s="174"/>
      <c r="AE12" s="174"/>
      <c r="AF12" s="174"/>
      <c r="AG12" s="179"/>
      <c r="AH12" s="71">
        <v>5</v>
      </c>
      <c r="AI12" s="72">
        <f t="shared" si="0"/>
        <v>1.3089969389957472</v>
      </c>
      <c r="AJ12" s="72">
        <f t="shared" si="17"/>
        <v>-0.25881904510252074</v>
      </c>
      <c r="AK12" s="72">
        <f t="shared" si="1"/>
        <v>0.48296291314453416</v>
      </c>
      <c r="AL12" s="174"/>
      <c r="AM12" s="174"/>
      <c r="AN12" s="174"/>
      <c r="AO12" s="174"/>
      <c r="AP12" s="179"/>
      <c r="AQ12" s="71">
        <v>5</v>
      </c>
      <c r="AR12" s="72">
        <f t="shared" si="2"/>
        <v>1.3089969389957472</v>
      </c>
      <c r="AS12" s="72">
        <f t="shared" si="18"/>
        <v>-6.4704761275630185E-2</v>
      </c>
      <c r="AT12" s="72">
        <f t="shared" si="3"/>
        <v>0.24148145657226708</v>
      </c>
      <c r="AU12" s="174"/>
      <c r="AV12" s="174"/>
      <c r="AW12" s="174"/>
      <c r="AX12" s="174"/>
      <c r="AY12" s="179"/>
      <c r="AZ12" s="71">
        <v>5</v>
      </c>
      <c r="BA12" s="72">
        <f t="shared" si="4"/>
        <v>1.3089969389957472</v>
      </c>
      <c r="BB12" s="72">
        <f t="shared" si="5"/>
        <v>0.12940952255126037</v>
      </c>
      <c r="BC12" s="72">
        <f t="shared" si="6"/>
        <v>0.48296291314453416</v>
      </c>
      <c r="BD12" s="174"/>
      <c r="BE12" s="174"/>
      <c r="BF12" s="174"/>
      <c r="BG12" s="174"/>
      <c r="BH12" s="179"/>
      <c r="BI12" s="71">
        <v>5</v>
      </c>
      <c r="BJ12" s="72">
        <f t="shared" si="7"/>
        <v>1.3089969389957472</v>
      </c>
      <c r="BK12" s="72">
        <f t="shared" si="19"/>
        <v>0.25881904510252074</v>
      </c>
      <c r="BL12" s="72">
        <f t="shared" si="8"/>
        <v>0.96592582628906831</v>
      </c>
      <c r="BM12" s="174"/>
      <c r="BN12" s="174"/>
      <c r="BO12" s="174"/>
      <c r="BP12" s="174"/>
      <c r="BQ12" s="179"/>
    </row>
    <row r="13" spans="1:69" x14ac:dyDescent="0.35">
      <c r="A13" s="71">
        <v>6</v>
      </c>
      <c r="B13" s="72">
        <f t="shared" si="9"/>
        <v>1.5707963267948966</v>
      </c>
      <c r="C13" s="72">
        <f t="shared" si="20"/>
        <v>6.1257422745431001E-17</v>
      </c>
      <c r="D13" s="72">
        <f>IF(MOD($AH13,D$4)=0,SIN($AI13),SIN($AI13)/D$5)</f>
        <v>0.25</v>
      </c>
      <c r="E13" s="72">
        <f t="shared" si="10"/>
        <v>0.25</v>
      </c>
      <c r="F13" s="73">
        <f t="shared" si="11"/>
        <v>89.999999999999986</v>
      </c>
      <c r="G13" s="173"/>
      <c r="H13" s="174"/>
      <c r="I13" s="174"/>
      <c r="J13" s="174"/>
      <c r="K13" s="175"/>
      <c r="L13" s="71">
        <v>6</v>
      </c>
      <c r="M13" s="72">
        <f t="shared" si="12"/>
        <v>1.5707963267948966</v>
      </c>
      <c r="N13" s="72">
        <v>0.75</v>
      </c>
      <c r="O13" s="72">
        <v>0.25</v>
      </c>
      <c r="P13" s="72">
        <f t="shared" si="13"/>
        <v>0.79056941504209488</v>
      </c>
      <c r="Q13" s="73">
        <f t="shared" si="14"/>
        <v>18.43494882292201</v>
      </c>
      <c r="R13" s="174"/>
      <c r="S13" s="174"/>
      <c r="T13" s="174"/>
      <c r="U13" s="174"/>
      <c r="V13" s="179"/>
      <c r="W13" s="71">
        <v>6</v>
      </c>
      <c r="X13" s="72">
        <f t="shared" si="21"/>
        <v>5.3407075111026483</v>
      </c>
      <c r="Y13" s="72">
        <f>(((COS(X13)/1.5+1.25)+0.5)/2)+1</f>
        <v>2.0709284174308245</v>
      </c>
      <c r="Z13" s="72">
        <f t="shared" ref="Z13:Z25" si="22">((SIN(X13)/4)/2)*2</f>
        <v>-0.20225424859373689</v>
      </c>
      <c r="AA13" s="72">
        <f t="shared" si="15"/>
        <v>2.0807814136032543</v>
      </c>
      <c r="AB13" s="73">
        <f t="shared" si="16"/>
        <v>-5.578020169465244</v>
      </c>
      <c r="AC13" s="174"/>
      <c r="AD13" s="174"/>
      <c r="AE13" s="174"/>
      <c r="AF13" s="174"/>
      <c r="AG13" s="179"/>
      <c r="AH13" s="71">
        <v>6</v>
      </c>
      <c r="AI13" s="72">
        <f t="shared" si="0"/>
        <v>1.5707963267948966</v>
      </c>
      <c r="AJ13" s="72">
        <f t="shared" si="17"/>
        <v>6.1257422745431001E-17</v>
      </c>
      <c r="AK13" s="72">
        <f t="shared" si="1"/>
        <v>1</v>
      </c>
      <c r="AL13" s="174"/>
      <c r="AM13" s="174"/>
      <c r="AN13" s="174"/>
      <c r="AO13" s="174"/>
      <c r="AP13" s="179"/>
      <c r="AQ13" s="71">
        <v>6</v>
      </c>
      <c r="AR13" s="72">
        <f t="shared" si="2"/>
        <v>1.5707963267948966</v>
      </c>
      <c r="AS13" s="72">
        <f t="shared" si="18"/>
        <v>6.1257422745431001E-17</v>
      </c>
      <c r="AT13" s="72">
        <f t="shared" si="3"/>
        <v>1</v>
      </c>
      <c r="AU13" s="174"/>
      <c r="AV13" s="174"/>
      <c r="AW13" s="174"/>
      <c r="AX13" s="174"/>
      <c r="AY13" s="179"/>
      <c r="AZ13" s="71">
        <v>6</v>
      </c>
      <c r="BA13" s="72">
        <f t="shared" si="4"/>
        <v>1.5707963267948966</v>
      </c>
      <c r="BB13" s="72">
        <f t="shared" si="5"/>
        <v>6.1257422745431001E-17</v>
      </c>
      <c r="BC13" s="72">
        <f t="shared" si="6"/>
        <v>1</v>
      </c>
      <c r="BD13" s="174"/>
      <c r="BE13" s="174"/>
      <c r="BF13" s="174"/>
      <c r="BG13" s="174"/>
      <c r="BH13" s="179"/>
      <c r="BI13" s="71">
        <v>6</v>
      </c>
      <c r="BJ13" s="72">
        <f t="shared" si="7"/>
        <v>1.5707963267948966</v>
      </c>
      <c r="BK13" s="72">
        <f t="shared" si="19"/>
        <v>6.1257422745431001E-17</v>
      </c>
      <c r="BL13" s="72">
        <f t="shared" si="8"/>
        <v>1</v>
      </c>
      <c r="BM13" s="174"/>
      <c r="BN13" s="174"/>
      <c r="BO13" s="174"/>
      <c r="BP13" s="174"/>
      <c r="BQ13" s="179"/>
    </row>
    <row r="14" spans="1:69" x14ac:dyDescent="0.35">
      <c r="A14" s="71">
        <v>7</v>
      </c>
      <c r="B14" s="72">
        <f t="shared" si="9"/>
        <v>1.8325957145940461</v>
      </c>
      <c r="C14" s="72">
        <f t="shared" si="20"/>
        <v>-0.12940952255126043</v>
      </c>
      <c r="D14" s="72">
        <f>IF(MOD($AH14,D$4)=0,SIN($AI14),SIN($AI14)/D$5)</f>
        <v>0.24148145657226708</v>
      </c>
      <c r="E14" s="72">
        <f t="shared" si="10"/>
        <v>0.27397101743653268</v>
      </c>
      <c r="F14" s="73">
        <f t="shared" si="11"/>
        <v>118.18678543201354</v>
      </c>
      <c r="G14" s="173"/>
      <c r="H14" s="174"/>
      <c r="I14" s="174"/>
      <c r="J14" s="174"/>
      <c r="K14" s="175"/>
      <c r="L14" s="71">
        <v>7</v>
      </c>
      <c r="M14" s="72">
        <f t="shared" si="12"/>
        <v>1.8325957145940461</v>
      </c>
      <c r="N14" s="72">
        <v>0.5</v>
      </c>
      <c r="O14" s="72">
        <v>0.5</v>
      </c>
      <c r="P14" s="72">
        <f t="shared" si="13"/>
        <v>0.70710678118654757</v>
      </c>
      <c r="Q14" s="73">
        <f t="shared" si="14"/>
        <v>45</v>
      </c>
      <c r="R14" s="174"/>
      <c r="S14" s="174"/>
      <c r="T14" s="174"/>
      <c r="U14" s="174"/>
      <c r="V14" s="179"/>
      <c r="W14" s="71">
        <v>7</v>
      </c>
      <c r="X14" s="72">
        <f t="shared" si="21"/>
        <v>5.497787143782138</v>
      </c>
      <c r="Y14" s="72">
        <f>(((COS(X14)/1.5+1.25)+0.5)/2)+1</f>
        <v>2.1107022603955157</v>
      </c>
      <c r="Z14" s="72">
        <f t="shared" si="22"/>
        <v>-0.17677669529663692</v>
      </c>
      <c r="AA14" s="72">
        <f t="shared" si="15"/>
        <v>2.1180920735508026</v>
      </c>
      <c r="AB14" s="73">
        <f t="shared" si="16"/>
        <v>-4.7874945217393856</v>
      </c>
      <c r="AC14" s="174"/>
      <c r="AD14" s="174"/>
      <c r="AE14" s="174"/>
      <c r="AF14" s="174"/>
      <c r="AG14" s="179"/>
      <c r="AH14" s="71">
        <v>7</v>
      </c>
      <c r="AI14" s="72">
        <f t="shared" si="0"/>
        <v>1.8325957145940461</v>
      </c>
      <c r="AJ14" s="72">
        <f t="shared" si="17"/>
        <v>0.25881904510252085</v>
      </c>
      <c r="AK14" s="72">
        <f t="shared" si="1"/>
        <v>0.48296291314453416</v>
      </c>
      <c r="AL14" s="174"/>
      <c r="AM14" s="174"/>
      <c r="AN14" s="174"/>
      <c r="AO14" s="174"/>
      <c r="AP14" s="179"/>
      <c r="AQ14" s="71">
        <v>7</v>
      </c>
      <c r="AR14" s="72">
        <f t="shared" si="2"/>
        <v>1.8325957145940461</v>
      </c>
      <c r="AS14" s="72">
        <f t="shared" si="18"/>
        <v>6.4704761275630213E-2</v>
      </c>
      <c r="AT14" s="72">
        <f t="shared" si="3"/>
        <v>0.24148145657226708</v>
      </c>
      <c r="AU14" s="174"/>
      <c r="AV14" s="174"/>
      <c r="AW14" s="174"/>
      <c r="AX14" s="174"/>
      <c r="AY14" s="179"/>
      <c r="AZ14" s="71">
        <v>7</v>
      </c>
      <c r="BA14" s="72">
        <f t="shared" si="4"/>
        <v>1.8325957145940461</v>
      </c>
      <c r="BB14" s="72">
        <f t="shared" si="5"/>
        <v>-0.12940952255126043</v>
      </c>
      <c r="BC14" s="72">
        <f t="shared" si="6"/>
        <v>0.48296291314453416</v>
      </c>
      <c r="BD14" s="174"/>
      <c r="BE14" s="174"/>
      <c r="BF14" s="174"/>
      <c r="BG14" s="174"/>
      <c r="BH14" s="179"/>
      <c r="BI14" s="71">
        <v>7</v>
      </c>
      <c r="BJ14" s="72">
        <f t="shared" si="7"/>
        <v>1.8325957145940461</v>
      </c>
      <c r="BK14" s="72">
        <f t="shared" si="19"/>
        <v>-0.25881904510252085</v>
      </c>
      <c r="BL14" s="72">
        <f t="shared" si="8"/>
        <v>0.96592582628906831</v>
      </c>
      <c r="BM14" s="174"/>
      <c r="BN14" s="174"/>
      <c r="BO14" s="174"/>
      <c r="BP14" s="174"/>
      <c r="BQ14" s="179"/>
    </row>
    <row r="15" spans="1:69" x14ac:dyDescent="0.35">
      <c r="A15" s="71">
        <v>8</v>
      </c>
      <c r="B15" s="72">
        <f t="shared" si="9"/>
        <v>2.0943951023931953</v>
      </c>
      <c r="C15" s="72">
        <v>-1</v>
      </c>
      <c r="D15" s="72">
        <v>1.5</v>
      </c>
      <c r="E15" s="72">
        <f t="shared" si="10"/>
        <v>1.8027756377319946</v>
      </c>
      <c r="F15" s="73">
        <f t="shared" si="11"/>
        <v>123.69006752597979</v>
      </c>
      <c r="G15" s="173"/>
      <c r="H15" s="174"/>
      <c r="I15" s="174"/>
      <c r="J15" s="174"/>
      <c r="K15" s="175"/>
      <c r="L15" s="71">
        <v>8</v>
      </c>
      <c r="M15" s="72">
        <f t="shared" si="12"/>
        <v>2.0943951023931953</v>
      </c>
      <c r="N15" s="72">
        <v>1</v>
      </c>
      <c r="O15" s="72">
        <v>1</v>
      </c>
      <c r="P15" s="72">
        <f t="shared" si="13"/>
        <v>1.4142135623730951</v>
      </c>
      <c r="Q15" s="73">
        <f t="shared" si="14"/>
        <v>45</v>
      </c>
      <c r="R15" s="174"/>
      <c r="S15" s="174"/>
      <c r="T15" s="174"/>
      <c r="U15" s="174"/>
      <c r="V15" s="179"/>
      <c r="W15" s="71">
        <v>8</v>
      </c>
      <c r="X15" s="72">
        <f t="shared" si="21"/>
        <v>5.6548667764616276</v>
      </c>
      <c r="Y15" s="72">
        <f>(((COS(X15)/1.5+1.25)+0.5)/2)+1</f>
        <v>2.1446723314583158</v>
      </c>
      <c r="Z15" s="72">
        <f t="shared" si="22"/>
        <v>-0.14694631307311834</v>
      </c>
      <c r="AA15" s="72">
        <f t="shared" si="15"/>
        <v>2.1497005903726758</v>
      </c>
      <c r="AB15" s="73">
        <f t="shared" si="16"/>
        <v>-3.9196036000358059</v>
      </c>
      <c r="AC15" s="174"/>
      <c r="AD15" s="174"/>
      <c r="AE15" s="174"/>
      <c r="AF15" s="174"/>
      <c r="AG15" s="179"/>
      <c r="AH15" s="71">
        <v>8</v>
      </c>
      <c r="AI15" s="72">
        <f t="shared" si="0"/>
        <v>2.0943951023931953</v>
      </c>
      <c r="AJ15" s="72">
        <f t="shared" si="17"/>
        <v>-0.49999999999999978</v>
      </c>
      <c r="AK15" s="72">
        <f t="shared" si="1"/>
        <v>0.86602540378443871</v>
      </c>
      <c r="AL15" s="174"/>
      <c r="AM15" s="174"/>
      <c r="AN15" s="174"/>
      <c r="AO15" s="174"/>
      <c r="AP15" s="179"/>
      <c r="AQ15" s="71">
        <v>8</v>
      </c>
      <c r="AR15" s="72">
        <f t="shared" si="2"/>
        <v>2.0943951023931953</v>
      </c>
      <c r="AS15" s="72">
        <f t="shared" si="18"/>
        <v>-0.49999999999999978</v>
      </c>
      <c r="AT15" s="72">
        <f t="shared" si="3"/>
        <v>0.21650635094610968</v>
      </c>
      <c r="AU15" s="174"/>
      <c r="AV15" s="174"/>
      <c r="AW15" s="174"/>
      <c r="AX15" s="174"/>
      <c r="AY15" s="179"/>
      <c r="AZ15" s="71">
        <v>8</v>
      </c>
      <c r="BA15" s="72">
        <f t="shared" si="4"/>
        <v>2.0943951023931953</v>
      </c>
      <c r="BB15" s="72">
        <f t="shared" si="5"/>
        <v>-0.49999999999999978</v>
      </c>
      <c r="BC15" s="72">
        <f t="shared" si="6"/>
        <v>0.43301270189221935</v>
      </c>
      <c r="BD15" s="174"/>
      <c r="BE15" s="174"/>
      <c r="BF15" s="174"/>
      <c r="BG15" s="174"/>
      <c r="BH15" s="179"/>
      <c r="BI15" s="71">
        <v>8</v>
      </c>
      <c r="BJ15" s="72">
        <f t="shared" si="7"/>
        <v>2.0943951023931953</v>
      </c>
      <c r="BK15" s="72">
        <f t="shared" si="19"/>
        <v>-0.49999999999999978</v>
      </c>
      <c r="BL15" s="72">
        <f t="shared" si="8"/>
        <v>0.86602540378443871</v>
      </c>
      <c r="BM15" s="174"/>
      <c r="BN15" s="174"/>
      <c r="BO15" s="174"/>
      <c r="BP15" s="174"/>
      <c r="BQ15" s="179"/>
    </row>
    <row r="16" spans="1:69" x14ac:dyDescent="0.35">
      <c r="A16" s="71">
        <v>9</v>
      </c>
      <c r="B16" s="72">
        <f t="shared" si="9"/>
        <v>2.3561944901923448</v>
      </c>
      <c r="C16" s="72">
        <f t="shared" si="20"/>
        <v>-0.35355339059327373</v>
      </c>
      <c r="D16" s="72">
        <f>IF(MOD($AH16,D$4)=0,SIN($AI16),SIN($AI16)/D$5)</f>
        <v>0.17677669529663689</v>
      </c>
      <c r="E16" s="72">
        <f t="shared" si="10"/>
        <v>0.39528470752104738</v>
      </c>
      <c r="F16" s="73">
        <f t="shared" si="11"/>
        <v>153.434948822922</v>
      </c>
      <c r="G16" s="173"/>
      <c r="H16" s="174"/>
      <c r="I16" s="174"/>
      <c r="J16" s="174"/>
      <c r="K16" s="175"/>
      <c r="L16" s="71">
        <v>9</v>
      </c>
      <c r="M16" s="72">
        <f t="shared" si="12"/>
        <v>2.3561944901923448</v>
      </c>
      <c r="N16" s="72">
        <f>IF(MOD(L16,N$4)=0,COS(M16),COS(M16)/N$5)</f>
        <v>-0.35355339059327373</v>
      </c>
      <c r="O16" s="72">
        <f>IF(MOD($AH16,O$4)=0,SIN($AI16),SIN($AI16)/O$5)</f>
        <v>0.17677669529663689</v>
      </c>
      <c r="P16" s="72">
        <f t="shared" si="13"/>
        <v>0.39528470752104738</v>
      </c>
      <c r="Q16" s="73">
        <f t="shared" si="14"/>
        <v>153.434948822922</v>
      </c>
      <c r="R16" s="174"/>
      <c r="S16" s="174"/>
      <c r="T16" s="174"/>
      <c r="U16" s="174"/>
      <c r="V16" s="179"/>
      <c r="W16" s="71">
        <v>9</v>
      </c>
      <c r="X16" s="72">
        <f t="shared" si="21"/>
        <v>5.8119464091411173</v>
      </c>
      <c r="Y16" s="72">
        <f>(((COS(X16)/1.5+1.25)+0.5)/2)+1</f>
        <v>2.1720021747294558</v>
      </c>
      <c r="Z16" s="72">
        <f t="shared" si="22"/>
        <v>-0.11349762493488674</v>
      </c>
      <c r="AA16" s="72">
        <f t="shared" si="15"/>
        <v>2.1749655532663836</v>
      </c>
      <c r="AB16" s="73">
        <f t="shared" si="16"/>
        <v>-2.9912611252953716</v>
      </c>
      <c r="AC16" s="174"/>
      <c r="AD16" s="174"/>
      <c r="AE16" s="174"/>
      <c r="AF16" s="174"/>
      <c r="AG16" s="179"/>
      <c r="AH16" s="71">
        <v>9</v>
      </c>
      <c r="AI16" s="72">
        <f t="shared" si="0"/>
        <v>2.3561944901923448</v>
      </c>
      <c r="AJ16" s="72">
        <f t="shared" si="17"/>
        <v>0.70710678118654746</v>
      </c>
      <c r="AK16" s="72">
        <f t="shared" si="1"/>
        <v>0.35355339059327379</v>
      </c>
      <c r="AL16" s="174"/>
      <c r="AM16" s="174"/>
      <c r="AN16" s="174"/>
      <c r="AO16" s="174"/>
      <c r="AP16" s="179"/>
      <c r="AQ16" s="71">
        <v>9</v>
      </c>
      <c r="AR16" s="72">
        <f t="shared" si="2"/>
        <v>2.3561944901923448</v>
      </c>
      <c r="AS16" s="72">
        <f t="shared" si="18"/>
        <v>0.17677669529663687</v>
      </c>
      <c r="AT16" s="72">
        <f t="shared" si="3"/>
        <v>0.70710678118654757</v>
      </c>
      <c r="AU16" s="174"/>
      <c r="AV16" s="174"/>
      <c r="AW16" s="174"/>
      <c r="AX16" s="174"/>
      <c r="AY16" s="179"/>
      <c r="AZ16" s="71">
        <v>9</v>
      </c>
      <c r="BA16" s="72">
        <f t="shared" si="4"/>
        <v>2.3561944901923448</v>
      </c>
      <c r="BB16" s="72">
        <f t="shared" si="5"/>
        <v>-0.35355339059327373</v>
      </c>
      <c r="BC16" s="72">
        <f t="shared" si="6"/>
        <v>0.70710678118654757</v>
      </c>
      <c r="BD16" s="174"/>
      <c r="BE16" s="174"/>
      <c r="BF16" s="174"/>
      <c r="BG16" s="174"/>
      <c r="BH16" s="179"/>
      <c r="BI16" s="71">
        <v>9</v>
      </c>
      <c r="BJ16" s="72">
        <f t="shared" si="7"/>
        <v>2.3561944901923448</v>
      </c>
      <c r="BK16" s="72">
        <f t="shared" si="19"/>
        <v>-0.70710678118654746</v>
      </c>
      <c r="BL16" s="72">
        <f t="shared" si="8"/>
        <v>0.70710678118654757</v>
      </c>
      <c r="BM16" s="174"/>
      <c r="BN16" s="174"/>
      <c r="BO16" s="174"/>
      <c r="BP16" s="174"/>
      <c r="BQ16" s="179"/>
    </row>
    <row r="17" spans="1:69" x14ac:dyDescent="0.35">
      <c r="A17" s="71">
        <v>10</v>
      </c>
      <c r="B17" s="72">
        <f t="shared" si="9"/>
        <v>2.6179938779914944</v>
      </c>
      <c r="C17" s="72">
        <f t="shared" si="20"/>
        <v>-0.86602540378443871</v>
      </c>
      <c r="D17" s="72">
        <f>IF(MOD($AH17,D$4)=0,SIN($AI17),SIN($AI17)/D$5)</f>
        <v>0.12499999999999999</v>
      </c>
      <c r="E17" s="72">
        <f t="shared" si="10"/>
        <v>0.87500000000000011</v>
      </c>
      <c r="F17" s="73">
        <f t="shared" si="11"/>
        <v>171.78678929826182</v>
      </c>
      <c r="G17" s="173"/>
      <c r="H17" s="174"/>
      <c r="I17" s="174"/>
      <c r="J17" s="174"/>
      <c r="K17" s="175"/>
      <c r="L17" s="71">
        <v>10</v>
      </c>
      <c r="M17" s="72">
        <f t="shared" si="12"/>
        <v>2.6179938779914944</v>
      </c>
      <c r="N17" s="72">
        <v>-1</v>
      </c>
      <c r="O17" s="72">
        <v>0.5</v>
      </c>
      <c r="P17" s="72">
        <f t="shared" si="13"/>
        <v>1.1180339887498949</v>
      </c>
      <c r="Q17" s="73">
        <f t="shared" si="14"/>
        <v>153.434948822922</v>
      </c>
      <c r="R17" s="174"/>
      <c r="S17" s="174"/>
      <c r="T17" s="174"/>
      <c r="U17" s="174"/>
      <c r="V17" s="179"/>
      <c r="W17" s="71">
        <v>10</v>
      </c>
      <c r="X17" s="72">
        <f t="shared" si="21"/>
        <v>5.9690260418206069</v>
      </c>
      <c r="Y17" s="72">
        <v>2</v>
      </c>
      <c r="Z17" s="72">
        <f t="shared" si="22"/>
        <v>-7.7254248593736904E-2</v>
      </c>
      <c r="AA17" s="72">
        <f t="shared" si="15"/>
        <v>2.0014914985894352</v>
      </c>
      <c r="AB17" s="73">
        <f t="shared" si="16"/>
        <v>-2.2120714571079598</v>
      </c>
      <c r="AC17" s="174"/>
      <c r="AD17" s="174"/>
      <c r="AE17" s="174"/>
      <c r="AF17" s="174"/>
      <c r="AG17" s="179"/>
      <c r="AH17" s="71">
        <v>10</v>
      </c>
      <c r="AI17" s="72">
        <f t="shared" si="0"/>
        <v>2.6179938779914944</v>
      </c>
      <c r="AJ17" s="72">
        <f t="shared" si="17"/>
        <v>-0.86602540378443871</v>
      </c>
      <c r="AK17" s="72">
        <f t="shared" si="1"/>
        <v>0.49999999999999994</v>
      </c>
      <c r="AL17" s="174"/>
      <c r="AM17" s="174"/>
      <c r="AN17" s="174"/>
      <c r="AO17" s="174"/>
      <c r="AP17" s="179"/>
      <c r="AQ17" s="71">
        <v>10</v>
      </c>
      <c r="AR17" s="72">
        <f t="shared" si="2"/>
        <v>2.6179938779914944</v>
      </c>
      <c r="AS17" s="72">
        <f t="shared" si="18"/>
        <v>-0.86602540378443871</v>
      </c>
      <c r="AT17" s="72">
        <f t="shared" si="3"/>
        <v>0.12499999999999999</v>
      </c>
      <c r="AU17" s="174"/>
      <c r="AV17" s="174"/>
      <c r="AW17" s="174"/>
      <c r="AX17" s="174"/>
      <c r="AY17" s="179"/>
      <c r="AZ17" s="71">
        <v>10</v>
      </c>
      <c r="BA17" s="72">
        <f t="shared" si="4"/>
        <v>2.6179938779914944</v>
      </c>
      <c r="BB17" s="72">
        <f t="shared" si="5"/>
        <v>-0.86602540378443871</v>
      </c>
      <c r="BC17" s="72">
        <f t="shared" si="6"/>
        <v>0.24999999999999997</v>
      </c>
      <c r="BD17" s="174"/>
      <c r="BE17" s="174"/>
      <c r="BF17" s="174"/>
      <c r="BG17" s="174"/>
      <c r="BH17" s="179"/>
      <c r="BI17" s="71">
        <v>10</v>
      </c>
      <c r="BJ17" s="72">
        <f t="shared" si="7"/>
        <v>2.6179938779914944</v>
      </c>
      <c r="BK17" s="72">
        <f t="shared" si="19"/>
        <v>-0.86602540378443871</v>
      </c>
      <c r="BL17" s="72">
        <f t="shared" si="8"/>
        <v>0.49999999999999994</v>
      </c>
      <c r="BM17" s="174"/>
      <c r="BN17" s="174"/>
      <c r="BO17" s="174"/>
      <c r="BP17" s="174"/>
      <c r="BQ17" s="179"/>
    </row>
    <row r="18" spans="1:69" x14ac:dyDescent="0.35">
      <c r="A18" s="71">
        <v>11</v>
      </c>
      <c r="B18" s="72">
        <f t="shared" si="9"/>
        <v>2.8797932657906435</v>
      </c>
      <c r="C18" s="72">
        <f t="shared" si="20"/>
        <v>-0.4829629131445341</v>
      </c>
      <c r="D18" s="72">
        <f>IF(MOD($AH18,D$4)=0,SIN($AI18),SIN($AI18)/D$5)</f>
        <v>6.4704761275630254E-2</v>
      </c>
      <c r="E18" s="72">
        <f t="shared" si="10"/>
        <v>0.48727803316463086</v>
      </c>
      <c r="F18" s="73">
        <f t="shared" si="11"/>
        <v>172.36925978756992</v>
      </c>
      <c r="G18" s="173"/>
      <c r="H18" s="174"/>
      <c r="I18" s="174"/>
      <c r="J18" s="174"/>
      <c r="K18" s="175"/>
      <c r="L18" s="71">
        <v>11</v>
      </c>
      <c r="M18" s="72">
        <f t="shared" si="12"/>
        <v>2.8797932657906435</v>
      </c>
      <c r="N18" s="72">
        <v>-0.5</v>
      </c>
      <c r="O18" s="72">
        <f>IF(MOD($AH18,O$4)=0,SIN($AI18),SIN($AI18)/O$5)</f>
        <v>6.4704761275630254E-2</v>
      </c>
      <c r="P18" s="72">
        <f t="shared" si="13"/>
        <v>0.50416932287847138</v>
      </c>
      <c r="Q18" s="73">
        <f t="shared" si="14"/>
        <v>172.6263599886687</v>
      </c>
      <c r="R18" s="174"/>
      <c r="S18" s="174"/>
      <c r="T18" s="174"/>
      <c r="U18" s="174"/>
      <c r="V18" s="179"/>
      <c r="W18" s="71">
        <v>11</v>
      </c>
      <c r="X18" s="72">
        <f t="shared" si="21"/>
        <v>6.1261056745000966</v>
      </c>
      <c r="Y18" s="72">
        <f>(((COS(X18)/1.5+1.25)+0.5)/2)+1</f>
        <v>2.2042294468650461</v>
      </c>
      <c r="Z18" s="72">
        <f t="shared" si="22"/>
        <v>-3.910861626005778E-2</v>
      </c>
      <c r="AA18" s="72">
        <f t="shared" si="15"/>
        <v>2.2045763625451404</v>
      </c>
      <c r="AB18" s="73">
        <f t="shared" si="16"/>
        <v>-1.0164656739633127</v>
      </c>
      <c r="AC18" s="174"/>
      <c r="AD18" s="174"/>
      <c r="AE18" s="174"/>
      <c r="AF18" s="174"/>
      <c r="AG18" s="179"/>
      <c r="AH18" s="71">
        <v>11</v>
      </c>
      <c r="AI18" s="72">
        <f t="shared" si="0"/>
        <v>2.8797932657906435</v>
      </c>
      <c r="AJ18" s="72">
        <f t="shared" si="17"/>
        <v>0.9659258262890682</v>
      </c>
      <c r="AK18" s="72">
        <f t="shared" si="1"/>
        <v>0.12940952255126051</v>
      </c>
      <c r="AL18" s="174"/>
      <c r="AM18" s="174"/>
      <c r="AN18" s="174"/>
      <c r="AO18" s="174"/>
      <c r="AP18" s="179"/>
      <c r="AQ18" s="71">
        <v>11</v>
      </c>
      <c r="AR18" s="72">
        <f t="shared" si="2"/>
        <v>2.8797932657906435</v>
      </c>
      <c r="AS18" s="72">
        <f t="shared" si="18"/>
        <v>0.24148145657226705</v>
      </c>
      <c r="AT18" s="72">
        <f t="shared" si="3"/>
        <v>6.4704761275630254E-2</v>
      </c>
      <c r="AU18" s="174"/>
      <c r="AV18" s="174"/>
      <c r="AW18" s="174"/>
      <c r="AX18" s="174"/>
      <c r="AY18" s="179"/>
      <c r="AZ18" s="71">
        <v>11</v>
      </c>
      <c r="BA18" s="72">
        <f t="shared" si="4"/>
        <v>2.8797932657906435</v>
      </c>
      <c r="BB18" s="72">
        <f t="shared" si="5"/>
        <v>-0.4829629131445341</v>
      </c>
      <c r="BC18" s="72">
        <f t="shared" si="6"/>
        <v>0.12940952255126051</v>
      </c>
      <c r="BD18" s="174"/>
      <c r="BE18" s="174"/>
      <c r="BF18" s="174"/>
      <c r="BG18" s="174"/>
      <c r="BH18" s="179"/>
      <c r="BI18" s="71">
        <v>11</v>
      </c>
      <c r="BJ18" s="72">
        <f t="shared" si="7"/>
        <v>2.8797932657906435</v>
      </c>
      <c r="BK18" s="72">
        <f t="shared" si="19"/>
        <v>-0.9659258262890682</v>
      </c>
      <c r="BL18" s="72">
        <f t="shared" si="8"/>
        <v>0.25881904510252102</v>
      </c>
      <c r="BM18" s="174"/>
      <c r="BN18" s="174"/>
      <c r="BO18" s="174"/>
      <c r="BP18" s="174"/>
      <c r="BQ18" s="179"/>
    </row>
    <row r="19" spans="1:69" x14ac:dyDescent="0.35">
      <c r="A19" s="71">
        <v>12</v>
      </c>
      <c r="B19" s="72">
        <f t="shared" si="9"/>
        <v>3.1415926535897931</v>
      </c>
      <c r="C19" s="72">
        <f t="shared" si="20"/>
        <v>-1</v>
      </c>
      <c r="D19" s="72">
        <v>0</v>
      </c>
      <c r="E19" s="72">
        <f t="shared" si="10"/>
        <v>1</v>
      </c>
      <c r="F19" s="73">
        <f t="shared" si="11"/>
        <v>180</v>
      </c>
      <c r="G19" s="173"/>
      <c r="H19" s="174"/>
      <c r="I19" s="174"/>
      <c r="J19" s="174"/>
      <c r="K19" s="175"/>
      <c r="L19" s="71">
        <v>12</v>
      </c>
      <c r="M19" s="72">
        <f t="shared" si="12"/>
        <v>3.1415926535897931</v>
      </c>
      <c r="N19" s="72">
        <v>-0.88</v>
      </c>
      <c r="O19" s="72">
        <v>0</v>
      </c>
      <c r="P19" s="72">
        <f t="shared" si="13"/>
        <v>0.88</v>
      </c>
      <c r="Q19" s="73">
        <f t="shared" si="14"/>
        <v>180</v>
      </c>
      <c r="R19" s="174"/>
      <c r="S19" s="174"/>
      <c r="T19" s="174"/>
      <c r="U19" s="174"/>
      <c r="V19" s="179"/>
      <c r="W19" s="71">
        <v>12</v>
      </c>
      <c r="X19" s="72">
        <f t="shared" si="21"/>
        <v>6.2831853071795862</v>
      </c>
      <c r="Y19" s="72">
        <v>1.75</v>
      </c>
      <c r="Z19" s="72">
        <f t="shared" si="22"/>
        <v>-6.1257422745431001E-17</v>
      </c>
      <c r="AA19" s="72">
        <f t="shared" si="15"/>
        <v>1.75</v>
      </c>
      <c r="AB19" s="73">
        <f t="shared" si="16"/>
        <v>-2.0055953069496505E-15</v>
      </c>
      <c r="AC19" s="174"/>
      <c r="AD19" s="174"/>
      <c r="AE19" s="174"/>
      <c r="AF19" s="174"/>
      <c r="AG19" s="179"/>
      <c r="AH19" s="71">
        <v>12</v>
      </c>
      <c r="AI19" s="72">
        <f t="shared" si="0"/>
        <v>3.1415926535897931</v>
      </c>
      <c r="AJ19" s="72">
        <f t="shared" si="17"/>
        <v>-1</v>
      </c>
      <c r="AK19" s="72">
        <f t="shared" si="1"/>
        <v>1.22514845490862E-16</v>
      </c>
      <c r="AL19" s="174"/>
      <c r="AM19" s="174"/>
      <c r="AN19" s="174"/>
      <c r="AO19" s="174"/>
      <c r="AP19" s="179"/>
      <c r="AQ19" s="71">
        <v>12</v>
      </c>
      <c r="AR19" s="72">
        <f t="shared" si="2"/>
        <v>3.1415926535897931</v>
      </c>
      <c r="AS19" s="72">
        <f t="shared" si="18"/>
        <v>-1</v>
      </c>
      <c r="AT19" s="72">
        <f t="shared" si="3"/>
        <v>1.22514845490862E-16</v>
      </c>
      <c r="AU19" s="174"/>
      <c r="AV19" s="174"/>
      <c r="AW19" s="174"/>
      <c r="AX19" s="174"/>
      <c r="AY19" s="179"/>
      <c r="AZ19" s="71">
        <v>12</v>
      </c>
      <c r="BA19" s="72">
        <f t="shared" si="4"/>
        <v>3.1415926535897931</v>
      </c>
      <c r="BB19" s="72">
        <f t="shared" si="5"/>
        <v>-1</v>
      </c>
      <c r="BC19" s="72">
        <f t="shared" si="6"/>
        <v>1.22514845490862E-16</v>
      </c>
      <c r="BD19" s="174"/>
      <c r="BE19" s="174"/>
      <c r="BF19" s="174"/>
      <c r="BG19" s="174"/>
      <c r="BH19" s="179"/>
      <c r="BI19" s="71">
        <v>12</v>
      </c>
      <c r="BJ19" s="72">
        <f t="shared" si="7"/>
        <v>3.1415926535897931</v>
      </c>
      <c r="BK19" s="72">
        <f t="shared" si="19"/>
        <v>-1</v>
      </c>
      <c r="BL19" s="72">
        <f t="shared" si="8"/>
        <v>1.22514845490862E-16</v>
      </c>
      <c r="BM19" s="174"/>
      <c r="BN19" s="174"/>
      <c r="BO19" s="174"/>
      <c r="BP19" s="174"/>
      <c r="BQ19" s="179"/>
    </row>
    <row r="20" spans="1:69" x14ac:dyDescent="0.35">
      <c r="A20" s="71">
        <v>13</v>
      </c>
      <c r="B20" s="72">
        <f t="shared" si="9"/>
        <v>3.4033920413889422</v>
      </c>
      <c r="C20" s="72">
        <f t="shared" si="20"/>
        <v>-0.48296291314453421</v>
      </c>
      <c r="D20" s="72">
        <f>IF(MOD($AH20,D$4)=0,SIN($AI20),SIN($AI20)/D$5)</f>
        <v>-6.4704761275630088E-2</v>
      </c>
      <c r="E20" s="72">
        <f t="shared" si="10"/>
        <v>0.48727803316463097</v>
      </c>
      <c r="F20" s="73">
        <f t="shared" si="11"/>
        <v>-172.36925978756994</v>
      </c>
      <c r="G20" s="173"/>
      <c r="H20" s="174"/>
      <c r="I20" s="174"/>
      <c r="J20" s="174"/>
      <c r="K20" s="175"/>
      <c r="L20" s="71">
        <v>13</v>
      </c>
      <c r="M20" s="72">
        <f t="shared" si="12"/>
        <v>3.4033920413889422</v>
      </c>
      <c r="N20" s="72">
        <v>-0.5</v>
      </c>
      <c r="O20" s="72">
        <f>IF(MOD($AH20,O$4)=0,SIN($AI20),SIN($AI20)/O$5)</f>
        <v>-6.4704761275630088E-2</v>
      </c>
      <c r="P20" s="72">
        <f t="shared" si="13"/>
        <v>0.50416932287847138</v>
      </c>
      <c r="Q20" s="73">
        <f t="shared" si="14"/>
        <v>-172.62635998866872</v>
      </c>
      <c r="R20" s="174"/>
      <c r="S20" s="174"/>
      <c r="T20" s="174"/>
      <c r="U20" s="174"/>
      <c r="V20" s="179"/>
      <c r="W20" s="71">
        <v>13</v>
      </c>
      <c r="X20" s="72">
        <f t="shared" si="21"/>
        <v>6.4402649398590759</v>
      </c>
      <c r="Y20" s="72">
        <f>(((COS(X20)/1.5+1.25)+0.5)/2)+1</f>
        <v>2.2042294468650461</v>
      </c>
      <c r="Z20" s="72">
        <f t="shared" si="22"/>
        <v>3.9108616260057655E-2</v>
      </c>
      <c r="AA20" s="72">
        <f t="shared" si="15"/>
        <v>2.2045763625451404</v>
      </c>
      <c r="AB20" s="73">
        <f t="shared" si="16"/>
        <v>1.0164656739633096</v>
      </c>
      <c r="AC20" s="174"/>
      <c r="AD20" s="174"/>
      <c r="AE20" s="174"/>
      <c r="AF20" s="174"/>
      <c r="AG20" s="179"/>
      <c r="AH20" s="71">
        <v>13</v>
      </c>
      <c r="AI20" s="72">
        <f t="shared" si="0"/>
        <v>3.4033920413889422</v>
      </c>
      <c r="AJ20" s="72">
        <f t="shared" si="17"/>
        <v>0.96592582628906842</v>
      </c>
      <c r="AK20" s="72">
        <f t="shared" si="1"/>
        <v>-0.12940952255126018</v>
      </c>
      <c r="AL20" s="174"/>
      <c r="AM20" s="174"/>
      <c r="AN20" s="174"/>
      <c r="AO20" s="174"/>
      <c r="AP20" s="179"/>
      <c r="AQ20" s="71">
        <v>13</v>
      </c>
      <c r="AR20" s="72">
        <f t="shared" si="2"/>
        <v>3.4033920413889422</v>
      </c>
      <c r="AS20" s="72">
        <f t="shared" si="18"/>
        <v>0.24148145657226711</v>
      </c>
      <c r="AT20" s="72">
        <f t="shared" si="3"/>
        <v>-6.4704761275630088E-2</v>
      </c>
      <c r="AU20" s="174"/>
      <c r="AV20" s="174"/>
      <c r="AW20" s="174"/>
      <c r="AX20" s="174"/>
      <c r="AY20" s="179"/>
      <c r="AZ20" s="71">
        <v>13</v>
      </c>
      <c r="BA20" s="72">
        <f t="shared" si="4"/>
        <v>3.4033920413889422</v>
      </c>
      <c r="BB20" s="72">
        <f t="shared" si="5"/>
        <v>-0.48296291314453421</v>
      </c>
      <c r="BC20" s="72">
        <f t="shared" si="6"/>
        <v>-0.12940952255126018</v>
      </c>
      <c r="BD20" s="174"/>
      <c r="BE20" s="174"/>
      <c r="BF20" s="174"/>
      <c r="BG20" s="174"/>
      <c r="BH20" s="179"/>
      <c r="BI20" s="71">
        <v>13</v>
      </c>
      <c r="BJ20" s="72">
        <f t="shared" si="7"/>
        <v>3.4033920413889422</v>
      </c>
      <c r="BK20" s="72">
        <f t="shared" si="19"/>
        <v>-0.96592582628906842</v>
      </c>
      <c r="BL20" s="72">
        <f t="shared" si="8"/>
        <v>-0.25881904510252035</v>
      </c>
      <c r="BM20" s="174"/>
      <c r="BN20" s="174"/>
      <c r="BO20" s="174"/>
      <c r="BP20" s="174"/>
      <c r="BQ20" s="179"/>
    </row>
    <row r="21" spans="1:69" x14ac:dyDescent="0.35">
      <c r="A21" s="71">
        <v>14</v>
      </c>
      <c r="B21" s="72">
        <f t="shared" si="9"/>
        <v>3.6651914291880923</v>
      </c>
      <c r="C21" s="72">
        <f t="shared" si="20"/>
        <v>-0.8660254037844386</v>
      </c>
      <c r="D21" s="72">
        <f>IF(MOD($AH21,D$4)=0,SIN($AI21),SIN($AI21)/D$5)</f>
        <v>-0.12500000000000003</v>
      </c>
      <c r="E21" s="72">
        <f t="shared" si="10"/>
        <v>0.87499999999999989</v>
      </c>
      <c r="F21" s="73">
        <f t="shared" si="11"/>
        <v>-171.78678929826182</v>
      </c>
      <c r="G21" s="173"/>
      <c r="H21" s="174"/>
      <c r="I21" s="174"/>
      <c r="J21" s="174"/>
      <c r="K21" s="175"/>
      <c r="L21" s="71">
        <v>14</v>
      </c>
      <c r="M21" s="72">
        <f t="shared" si="12"/>
        <v>3.6651914291880923</v>
      </c>
      <c r="N21" s="72">
        <v>-1</v>
      </c>
      <c r="O21" s="72">
        <v>-0.5</v>
      </c>
      <c r="P21" s="72">
        <f t="shared" si="13"/>
        <v>1.1180339887498949</v>
      </c>
      <c r="Q21" s="73">
        <f t="shared" si="14"/>
        <v>-153.434948822922</v>
      </c>
      <c r="R21" s="174"/>
      <c r="S21" s="174"/>
      <c r="T21" s="174"/>
      <c r="U21" s="174"/>
      <c r="V21" s="179"/>
      <c r="W21" s="71">
        <v>14</v>
      </c>
      <c r="X21" s="72">
        <f t="shared" si="21"/>
        <v>6.5973445725385655</v>
      </c>
      <c r="Y21" s="72">
        <v>2</v>
      </c>
      <c r="Z21" s="72">
        <f t="shared" si="22"/>
        <v>7.7254248593736793E-2</v>
      </c>
      <c r="AA21" s="72">
        <f t="shared" si="15"/>
        <v>2.0014914985894352</v>
      </c>
      <c r="AB21" s="73">
        <f t="shared" si="16"/>
        <v>2.2120714571079563</v>
      </c>
      <c r="AC21" s="174"/>
      <c r="AD21" s="174"/>
      <c r="AE21" s="174"/>
      <c r="AF21" s="174"/>
      <c r="AG21" s="179"/>
      <c r="AH21" s="71">
        <v>14</v>
      </c>
      <c r="AI21" s="72">
        <f t="shared" si="0"/>
        <v>3.6651914291880923</v>
      </c>
      <c r="AJ21" s="72">
        <f t="shared" si="17"/>
        <v>-0.8660254037844386</v>
      </c>
      <c r="AK21" s="72">
        <f t="shared" si="1"/>
        <v>-0.50000000000000011</v>
      </c>
      <c r="AL21" s="174"/>
      <c r="AM21" s="174"/>
      <c r="AN21" s="174"/>
      <c r="AO21" s="174"/>
      <c r="AP21" s="179"/>
      <c r="AQ21" s="71">
        <v>14</v>
      </c>
      <c r="AR21" s="72">
        <f t="shared" si="2"/>
        <v>3.6651914291880923</v>
      </c>
      <c r="AS21" s="72">
        <f t="shared" si="18"/>
        <v>-0.8660254037844386</v>
      </c>
      <c r="AT21" s="72">
        <f t="shared" si="3"/>
        <v>-0.12500000000000003</v>
      </c>
      <c r="AU21" s="174"/>
      <c r="AV21" s="174"/>
      <c r="AW21" s="174"/>
      <c r="AX21" s="174"/>
      <c r="AY21" s="179"/>
      <c r="AZ21" s="71">
        <v>14</v>
      </c>
      <c r="BA21" s="72">
        <f t="shared" si="4"/>
        <v>3.6651914291880923</v>
      </c>
      <c r="BB21" s="72">
        <f t="shared" si="5"/>
        <v>-0.8660254037844386</v>
      </c>
      <c r="BC21" s="72">
        <f t="shared" si="6"/>
        <v>-0.25000000000000006</v>
      </c>
      <c r="BD21" s="174"/>
      <c r="BE21" s="174"/>
      <c r="BF21" s="174"/>
      <c r="BG21" s="174"/>
      <c r="BH21" s="179"/>
      <c r="BI21" s="71">
        <v>14</v>
      </c>
      <c r="BJ21" s="72">
        <f t="shared" si="7"/>
        <v>3.6651914291880923</v>
      </c>
      <c r="BK21" s="72">
        <f t="shared" si="19"/>
        <v>-0.8660254037844386</v>
      </c>
      <c r="BL21" s="72">
        <f t="shared" si="8"/>
        <v>-0.50000000000000011</v>
      </c>
      <c r="BM21" s="174"/>
      <c r="BN21" s="174"/>
      <c r="BO21" s="174"/>
      <c r="BP21" s="174"/>
      <c r="BQ21" s="179"/>
    </row>
    <row r="22" spans="1:69" x14ac:dyDescent="0.35">
      <c r="A22" s="71">
        <v>15</v>
      </c>
      <c r="B22" s="72">
        <f t="shared" si="9"/>
        <v>3.9269908169872414</v>
      </c>
      <c r="C22" s="72">
        <f t="shared" si="20"/>
        <v>-0.35355339059327384</v>
      </c>
      <c r="D22" s="72">
        <f>IF(MOD($AH22,D$4)=0,SIN($AI22),SIN($AI22)/D$5)</f>
        <v>-0.17677669529663687</v>
      </c>
      <c r="E22" s="72">
        <f t="shared" si="10"/>
        <v>0.3952847075210475</v>
      </c>
      <c r="F22" s="73">
        <f t="shared" si="11"/>
        <v>-153.434948822922</v>
      </c>
      <c r="G22" s="173"/>
      <c r="H22" s="174"/>
      <c r="I22" s="174"/>
      <c r="J22" s="174"/>
      <c r="K22" s="175"/>
      <c r="L22" s="71">
        <v>15</v>
      </c>
      <c r="M22" s="72">
        <f t="shared" si="12"/>
        <v>3.9269908169872414</v>
      </c>
      <c r="N22" s="72">
        <f>IF(MOD(L22,N$4)=0,COS(M22),COS(M22)/N$5)</f>
        <v>-0.35355339059327384</v>
      </c>
      <c r="O22" s="72">
        <f>IF(MOD($AH22,O$4)=0,SIN($AI22),SIN($AI22)/O$5)</f>
        <v>-0.17677669529663687</v>
      </c>
      <c r="P22" s="72">
        <f t="shared" si="13"/>
        <v>0.3952847075210475</v>
      </c>
      <c r="Q22" s="73">
        <f t="shared" si="14"/>
        <v>-153.434948822922</v>
      </c>
      <c r="R22" s="174"/>
      <c r="S22" s="174"/>
      <c r="T22" s="174"/>
      <c r="U22" s="174"/>
      <c r="V22" s="179"/>
      <c r="W22" s="71">
        <v>15</v>
      </c>
      <c r="X22" s="72">
        <f t="shared" si="21"/>
        <v>6.7544242052180552</v>
      </c>
      <c r="Y22" s="72">
        <f>(((COS(X22)/1.5+1.25)+0.5)/2)+1</f>
        <v>2.1720021747294558</v>
      </c>
      <c r="Z22" s="72">
        <f t="shared" si="22"/>
        <v>0.11349762493488665</v>
      </c>
      <c r="AA22" s="72">
        <f t="shared" si="15"/>
        <v>2.1749655532663836</v>
      </c>
      <c r="AB22" s="73">
        <f t="shared" si="16"/>
        <v>2.9912611252953694</v>
      </c>
      <c r="AC22" s="174"/>
      <c r="AD22" s="174"/>
      <c r="AE22" s="174"/>
      <c r="AF22" s="174"/>
      <c r="AG22" s="179"/>
      <c r="AH22" s="71">
        <v>15</v>
      </c>
      <c r="AI22" s="72">
        <f t="shared" si="0"/>
        <v>3.9269908169872414</v>
      </c>
      <c r="AJ22" s="72">
        <f t="shared" si="17"/>
        <v>0.70710678118654768</v>
      </c>
      <c r="AK22" s="72">
        <f t="shared" si="1"/>
        <v>-0.35355339059327373</v>
      </c>
      <c r="AL22" s="174"/>
      <c r="AM22" s="174"/>
      <c r="AN22" s="174"/>
      <c r="AO22" s="174"/>
      <c r="AP22" s="179"/>
      <c r="AQ22" s="71">
        <v>15</v>
      </c>
      <c r="AR22" s="72">
        <f t="shared" si="2"/>
        <v>3.9269908169872414</v>
      </c>
      <c r="AS22" s="72">
        <f t="shared" si="18"/>
        <v>0.17677669529663692</v>
      </c>
      <c r="AT22" s="72">
        <f t="shared" si="3"/>
        <v>-0.70710678118654746</v>
      </c>
      <c r="AU22" s="174"/>
      <c r="AV22" s="174"/>
      <c r="AW22" s="174"/>
      <c r="AX22" s="174"/>
      <c r="AY22" s="179"/>
      <c r="AZ22" s="71">
        <v>15</v>
      </c>
      <c r="BA22" s="72">
        <f t="shared" si="4"/>
        <v>3.9269908169872414</v>
      </c>
      <c r="BB22" s="72">
        <f t="shared" si="5"/>
        <v>-0.35355339059327384</v>
      </c>
      <c r="BC22" s="72">
        <f t="shared" si="6"/>
        <v>-0.70710678118654746</v>
      </c>
      <c r="BD22" s="174"/>
      <c r="BE22" s="174"/>
      <c r="BF22" s="174"/>
      <c r="BG22" s="174"/>
      <c r="BH22" s="179"/>
      <c r="BI22" s="71">
        <v>15</v>
      </c>
      <c r="BJ22" s="72">
        <f t="shared" si="7"/>
        <v>3.9269908169872414</v>
      </c>
      <c r="BK22" s="72">
        <f t="shared" si="19"/>
        <v>-0.70710678118654768</v>
      </c>
      <c r="BL22" s="72">
        <f t="shared" si="8"/>
        <v>-0.70710678118654746</v>
      </c>
      <c r="BM22" s="174"/>
      <c r="BN22" s="174"/>
      <c r="BO22" s="174"/>
      <c r="BP22" s="174"/>
      <c r="BQ22" s="179"/>
    </row>
    <row r="23" spans="1:69" x14ac:dyDescent="0.35">
      <c r="A23" s="71">
        <v>16</v>
      </c>
      <c r="B23" s="72">
        <f t="shared" si="9"/>
        <v>4.1887902047863905</v>
      </c>
      <c r="C23" s="72">
        <v>-1</v>
      </c>
      <c r="D23" s="72">
        <v>-1.5</v>
      </c>
      <c r="E23" s="72">
        <f t="shared" si="10"/>
        <v>1.8027756377319946</v>
      </c>
      <c r="F23" s="73">
        <f t="shared" si="11"/>
        <v>-123.69006752597979</v>
      </c>
      <c r="G23" s="173"/>
      <c r="H23" s="174"/>
      <c r="I23" s="174"/>
      <c r="J23" s="174"/>
      <c r="K23" s="175"/>
      <c r="L23" s="71">
        <v>16</v>
      </c>
      <c r="M23" s="72">
        <f t="shared" si="12"/>
        <v>4.1887902047863905</v>
      </c>
      <c r="N23" s="72">
        <v>1</v>
      </c>
      <c r="O23" s="72">
        <v>-1</v>
      </c>
      <c r="P23" s="72">
        <f t="shared" si="13"/>
        <v>1.4142135623730951</v>
      </c>
      <c r="Q23" s="73">
        <f t="shared" si="14"/>
        <v>-45</v>
      </c>
      <c r="R23" s="174"/>
      <c r="S23" s="174"/>
      <c r="T23" s="174"/>
      <c r="U23" s="174"/>
      <c r="V23" s="179"/>
      <c r="W23" s="71">
        <v>16</v>
      </c>
      <c r="X23" s="72">
        <f t="shared" si="21"/>
        <v>6.9115038378975449</v>
      </c>
      <c r="Y23" s="72">
        <f>(((COS(X23)/1.5+1.25)+0.5)/2)+1</f>
        <v>2.1446723314583158</v>
      </c>
      <c r="Z23" s="72">
        <f t="shared" si="22"/>
        <v>0.14694631307311823</v>
      </c>
      <c r="AA23" s="72">
        <f t="shared" si="15"/>
        <v>2.1497005903726758</v>
      </c>
      <c r="AB23" s="73">
        <f t="shared" si="16"/>
        <v>3.9196036000358037</v>
      </c>
      <c r="AC23" s="174"/>
      <c r="AD23" s="174"/>
      <c r="AE23" s="174"/>
      <c r="AF23" s="174"/>
      <c r="AG23" s="179"/>
      <c r="AH23" s="71">
        <v>16</v>
      </c>
      <c r="AI23" s="72">
        <f t="shared" si="0"/>
        <v>4.1887902047863905</v>
      </c>
      <c r="AJ23" s="72">
        <f t="shared" si="17"/>
        <v>-0.50000000000000044</v>
      </c>
      <c r="AK23" s="72">
        <f t="shared" si="1"/>
        <v>-0.86602540378443837</v>
      </c>
      <c r="AL23" s="174"/>
      <c r="AM23" s="174"/>
      <c r="AN23" s="174"/>
      <c r="AO23" s="174"/>
      <c r="AP23" s="179"/>
      <c r="AQ23" s="71">
        <v>16</v>
      </c>
      <c r="AR23" s="72">
        <f t="shared" si="2"/>
        <v>4.1887902047863905</v>
      </c>
      <c r="AS23" s="72">
        <f t="shared" si="18"/>
        <v>-0.50000000000000044</v>
      </c>
      <c r="AT23" s="72">
        <f t="shared" si="3"/>
        <v>-0.21650635094610959</v>
      </c>
      <c r="AU23" s="174"/>
      <c r="AV23" s="174"/>
      <c r="AW23" s="174"/>
      <c r="AX23" s="174"/>
      <c r="AY23" s="179"/>
      <c r="AZ23" s="71">
        <v>16</v>
      </c>
      <c r="BA23" s="72">
        <f t="shared" si="4"/>
        <v>4.1887902047863905</v>
      </c>
      <c r="BB23" s="72">
        <f t="shared" si="5"/>
        <v>-0.50000000000000044</v>
      </c>
      <c r="BC23" s="72">
        <f t="shared" si="6"/>
        <v>-0.43301270189221919</v>
      </c>
      <c r="BD23" s="174"/>
      <c r="BE23" s="174"/>
      <c r="BF23" s="174"/>
      <c r="BG23" s="174"/>
      <c r="BH23" s="179"/>
      <c r="BI23" s="71">
        <v>16</v>
      </c>
      <c r="BJ23" s="72">
        <f t="shared" si="7"/>
        <v>4.1887902047863905</v>
      </c>
      <c r="BK23" s="72">
        <f t="shared" si="19"/>
        <v>-0.50000000000000044</v>
      </c>
      <c r="BL23" s="72">
        <f t="shared" si="8"/>
        <v>-0.86602540378443837</v>
      </c>
      <c r="BM23" s="174"/>
      <c r="BN23" s="174"/>
      <c r="BO23" s="174"/>
      <c r="BP23" s="174"/>
      <c r="BQ23" s="179"/>
    </row>
    <row r="24" spans="1:69" x14ac:dyDescent="0.35">
      <c r="A24" s="71">
        <v>17</v>
      </c>
      <c r="B24" s="72">
        <f t="shared" si="9"/>
        <v>4.4505895925855405</v>
      </c>
      <c r="C24" s="72">
        <f t="shared" si="20"/>
        <v>-0.12940952255126031</v>
      </c>
      <c r="D24" s="72">
        <f>IF(MOD($AH24,D$4)=0,SIN($AI24),SIN($AI24)/D$5)</f>
        <v>-0.24148145657226708</v>
      </c>
      <c r="E24" s="72">
        <f t="shared" si="10"/>
        <v>0.27397101743653263</v>
      </c>
      <c r="F24" s="73">
        <f t="shared" si="11"/>
        <v>-118.18678543201351</v>
      </c>
      <c r="G24" s="173"/>
      <c r="H24" s="174"/>
      <c r="I24" s="174"/>
      <c r="J24" s="174"/>
      <c r="K24" s="175"/>
      <c r="L24" s="71">
        <v>17</v>
      </c>
      <c r="M24" s="72">
        <f t="shared" si="12"/>
        <v>4.4505895925855405</v>
      </c>
      <c r="N24" s="72">
        <v>0.5</v>
      </c>
      <c r="O24" s="72">
        <v>-0.5</v>
      </c>
      <c r="P24" s="72">
        <f t="shared" si="13"/>
        <v>0.70710678118654757</v>
      </c>
      <c r="Q24" s="73">
        <f t="shared" si="14"/>
        <v>-45</v>
      </c>
      <c r="R24" s="174"/>
      <c r="S24" s="174"/>
      <c r="T24" s="174"/>
      <c r="U24" s="174"/>
      <c r="V24" s="179"/>
      <c r="W24" s="71">
        <v>17</v>
      </c>
      <c r="X24" s="72">
        <f t="shared" si="21"/>
        <v>7.0685834705770345</v>
      </c>
      <c r="Y24" s="72">
        <f>(((COS(X24)/1.5+1.25)+0.5)/2)+1</f>
        <v>2.1107022603955157</v>
      </c>
      <c r="Z24" s="72">
        <f t="shared" si="22"/>
        <v>0.17677669529663684</v>
      </c>
      <c r="AA24" s="72">
        <f t="shared" si="15"/>
        <v>2.1180920735508026</v>
      </c>
      <c r="AB24" s="73">
        <f t="shared" si="16"/>
        <v>4.7874945217393829</v>
      </c>
      <c r="AC24" s="174"/>
      <c r="AD24" s="174"/>
      <c r="AE24" s="174"/>
      <c r="AF24" s="174"/>
      <c r="AG24" s="179"/>
      <c r="AH24" s="71">
        <v>17</v>
      </c>
      <c r="AI24" s="72">
        <f t="shared" si="0"/>
        <v>4.4505895925855405</v>
      </c>
      <c r="AJ24" s="72">
        <f t="shared" si="17"/>
        <v>0.25881904510252063</v>
      </c>
      <c r="AK24" s="72">
        <f t="shared" si="1"/>
        <v>-0.48296291314453416</v>
      </c>
      <c r="AL24" s="174"/>
      <c r="AM24" s="174"/>
      <c r="AN24" s="174"/>
      <c r="AO24" s="174"/>
      <c r="AP24" s="179"/>
      <c r="AQ24" s="71">
        <v>17</v>
      </c>
      <c r="AR24" s="72">
        <f t="shared" si="2"/>
        <v>4.4505895925855405</v>
      </c>
      <c r="AS24" s="72">
        <f t="shared" si="18"/>
        <v>6.4704761275630157E-2</v>
      </c>
      <c r="AT24" s="72">
        <f t="shared" si="3"/>
        <v>-0.24148145657226708</v>
      </c>
      <c r="AU24" s="174"/>
      <c r="AV24" s="174"/>
      <c r="AW24" s="174"/>
      <c r="AX24" s="174"/>
      <c r="AY24" s="179"/>
      <c r="AZ24" s="71">
        <v>17</v>
      </c>
      <c r="BA24" s="72">
        <f t="shared" si="4"/>
        <v>4.4505895925855405</v>
      </c>
      <c r="BB24" s="72">
        <f t="shared" si="5"/>
        <v>-0.12940952255126031</v>
      </c>
      <c r="BC24" s="72">
        <f t="shared" si="6"/>
        <v>-0.48296291314453416</v>
      </c>
      <c r="BD24" s="174"/>
      <c r="BE24" s="174"/>
      <c r="BF24" s="174"/>
      <c r="BG24" s="174"/>
      <c r="BH24" s="179"/>
      <c r="BI24" s="71">
        <v>17</v>
      </c>
      <c r="BJ24" s="72">
        <f t="shared" si="7"/>
        <v>4.4505895925855405</v>
      </c>
      <c r="BK24" s="72">
        <f t="shared" si="19"/>
        <v>-0.25881904510252063</v>
      </c>
      <c r="BL24" s="72">
        <f t="shared" si="8"/>
        <v>-0.96592582628906831</v>
      </c>
      <c r="BM24" s="174"/>
      <c r="BN24" s="174"/>
      <c r="BO24" s="174"/>
      <c r="BP24" s="174"/>
      <c r="BQ24" s="179"/>
    </row>
    <row r="25" spans="1:69" x14ac:dyDescent="0.35">
      <c r="A25" s="71">
        <v>18</v>
      </c>
      <c r="B25" s="72">
        <f t="shared" si="9"/>
        <v>4.7123889803846897</v>
      </c>
      <c r="C25" s="72">
        <f t="shared" si="20"/>
        <v>-1.83772268236293E-16</v>
      </c>
      <c r="D25" s="72">
        <f>IF(MOD($AH25,D$4)=0,SIN($AI25),SIN($AI25)/D$5)</f>
        <v>-0.25</v>
      </c>
      <c r="E25" s="72">
        <f t="shared" si="10"/>
        <v>0.25</v>
      </c>
      <c r="F25" s="73">
        <f t="shared" si="11"/>
        <v>-90.000000000000043</v>
      </c>
      <c r="G25" s="173"/>
      <c r="H25" s="174"/>
      <c r="I25" s="174"/>
      <c r="J25" s="174"/>
      <c r="K25" s="175"/>
      <c r="L25" s="71">
        <v>18</v>
      </c>
      <c r="M25" s="72">
        <f t="shared" si="12"/>
        <v>4.7123889803846897</v>
      </c>
      <c r="N25" s="72">
        <v>0.75</v>
      </c>
      <c r="O25" s="72">
        <v>-0.25</v>
      </c>
      <c r="P25" s="72">
        <f t="shared" si="13"/>
        <v>0.79056941504209488</v>
      </c>
      <c r="Q25" s="73">
        <f t="shared" si="14"/>
        <v>-18.43494882292201</v>
      </c>
      <c r="R25" s="174"/>
      <c r="S25" s="174"/>
      <c r="T25" s="174"/>
      <c r="U25" s="174"/>
      <c r="V25" s="179"/>
      <c r="W25" s="71">
        <v>18</v>
      </c>
      <c r="X25" s="72">
        <f t="shared" si="21"/>
        <v>7.2256631032565242</v>
      </c>
      <c r="Y25" s="72">
        <f>(((COS(X25)/1.5+1.25)+0.5)/2)+1</f>
        <v>2.0709284174308245</v>
      </c>
      <c r="Z25" s="72">
        <f t="shared" si="22"/>
        <v>0.20225424859373681</v>
      </c>
      <c r="AA25" s="72">
        <f t="shared" si="15"/>
        <v>2.0807814136032543</v>
      </c>
      <c r="AB25" s="73">
        <f t="shared" si="16"/>
        <v>5.5780201694652414</v>
      </c>
      <c r="AC25" s="174"/>
      <c r="AD25" s="174"/>
      <c r="AE25" s="174"/>
      <c r="AF25" s="174"/>
      <c r="AG25" s="179"/>
      <c r="AH25" s="71">
        <v>18</v>
      </c>
      <c r="AI25" s="72">
        <f t="shared" si="0"/>
        <v>4.7123889803846897</v>
      </c>
      <c r="AJ25" s="72">
        <f t="shared" si="17"/>
        <v>-1.83772268236293E-16</v>
      </c>
      <c r="AK25" s="72">
        <f t="shared" si="1"/>
        <v>-1</v>
      </c>
      <c r="AL25" s="174"/>
      <c r="AM25" s="174"/>
      <c r="AN25" s="174"/>
      <c r="AO25" s="174"/>
      <c r="AP25" s="179"/>
      <c r="AQ25" s="71">
        <v>18</v>
      </c>
      <c r="AR25" s="72">
        <f t="shared" si="2"/>
        <v>4.7123889803846897</v>
      </c>
      <c r="AS25" s="72">
        <f t="shared" si="18"/>
        <v>-1.83772268236293E-16</v>
      </c>
      <c r="AT25" s="72">
        <f t="shared" si="3"/>
        <v>-1</v>
      </c>
      <c r="AU25" s="174"/>
      <c r="AV25" s="174"/>
      <c r="AW25" s="174"/>
      <c r="AX25" s="174"/>
      <c r="AY25" s="179"/>
      <c r="AZ25" s="71">
        <v>18</v>
      </c>
      <c r="BA25" s="72">
        <f t="shared" si="4"/>
        <v>4.7123889803846897</v>
      </c>
      <c r="BB25" s="72">
        <f t="shared" si="5"/>
        <v>-1.83772268236293E-16</v>
      </c>
      <c r="BC25" s="72">
        <f t="shared" si="6"/>
        <v>-1</v>
      </c>
      <c r="BD25" s="174"/>
      <c r="BE25" s="174"/>
      <c r="BF25" s="174"/>
      <c r="BG25" s="174"/>
      <c r="BH25" s="179"/>
      <c r="BI25" s="71">
        <v>18</v>
      </c>
      <c r="BJ25" s="72">
        <f t="shared" si="7"/>
        <v>4.7123889803846897</v>
      </c>
      <c r="BK25" s="72">
        <f t="shared" si="19"/>
        <v>-1.83772268236293E-16</v>
      </c>
      <c r="BL25" s="72">
        <f t="shared" si="8"/>
        <v>-1</v>
      </c>
      <c r="BM25" s="174"/>
      <c r="BN25" s="174"/>
      <c r="BO25" s="174"/>
      <c r="BP25" s="174"/>
      <c r="BQ25" s="179"/>
    </row>
    <row r="26" spans="1:69" x14ac:dyDescent="0.35">
      <c r="A26" s="71">
        <v>19</v>
      </c>
      <c r="B26" s="72">
        <f t="shared" si="9"/>
        <v>4.9741883681838388</v>
      </c>
      <c r="C26" s="72">
        <f t="shared" si="20"/>
        <v>0.12940952255126015</v>
      </c>
      <c r="D26" s="72">
        <f>IF(MOD($AH26,D$4)=0,SIN($AI26),SIN($AI26)/D$5)</f>
        <v>-0.24148145657226711</v>
      </c>
      <c r="E26" s="72">
        <f t="shared" si="10"/>
        <v>0.27397101743653257</v>
      </c>
      <c r="F26" s="73">
        <f t="shared" si="11"/>
        <v>-61.813214567986527</v>
      </c>
      <c r="G26" s="173"/>
      <c r="H26" s="174"/>
      <c r="I26" s="174"/>
      <c r="J26" s="174"/>
      <c r="K26" s="175"/>
      <c r="L26" s="71">
        <v>19</v>
      </c>
      <c r="M26" s="72">
        <f t="shared" si="12"/>
        <v>4.9741883681838388</v>
      </c>
      <c r="N26" s="72">
        <v>0.5</v>
      </c>
      <c r="O26" s="72">
        <v>-0.25</v>
      </c>
      <c r="P26" s="72">
        <f t="shared" si="13"/>
        <v>0.55901699437494745</v>
      </c>
      <c r="Q26" s="73">
        <f t="shared" si="14"/>
        <v>-26.56505117707799</v>
      </c>
      <c r="R26" s="174"/>
      <c r="S26" s="174"/>
      <c r="T26" s="174"/>
      <c r="U26" s="174"/>
      <c r="V26" s="179"/>
      <c r="W26" s="71">
        <v>19</v>
      </c>
      <c r="X26" s="72">
        <f t="shared" si="21"/>
        <v>7.3827427359360138</v>
      </c>
      <c r="Y26" s="72">
        <v>1.875</v>
      </c>
      <c r="Z26" s="72">
        <v>0.1</v>
      </c>
      <c r="AA26" s="72">
        <f t="shared" si="15"/>
        <v>1.87766477306254</v>
      </c>
      <c r="AB26" s="73">
        <f t="shared" si="16"/>
        <v>3.0528825147924286</v>
      </c>
      <c r="AC26" s="174"/>
      <c r="AD26" s="174"/>
      <c r="AE26" s="174"/>
      <c r="AF26" s="174"/>
      <c r="AG26" s="179"/>
      <c r="AH26" s="71">
        <v>19</v>
      </c>
      <c r="AI26" s="72">
        <f t="shared" si="0"/>
        <v>4.9741883681838388</v>
      </c>
      <c r="AJ26" s="72">
        <f t="shared" si="17"/>
        <v>-0.2588190451025203</v>
      </c>
      <c r="AK26" s="72">
        <f t="shared" si="1"/>
        <v>-0.48296291314453421</v>
      </c>
      <c r="AL26" s="174"/>
      <c r="AM26" s="174"/>
      <c r="AN26" s="174"/>
      <c r="AO26" s="174"/>
      <c r="AP26" s="179"/>
      <c r="AQ26" s="71">
        <v>19</v>
      </c>
      <c r="AR26" s="72">
        <f t="shared" si="2"/>
        <v>4.9741883681838388</v>
      </c>
      <c r="AS26" s="72">
        <f t="shared" si="18"/>
        <v>-6.4704761275630074E-2</v>
      </c>
      <c r="AT26" s="72">
        <f t="shared" si="3"/>
        <v>-0.24148145657226711</v>
      </c>
      <c r="AU26" s="174"/>
      <c r="AV26" s="174"/>
      <c r="AW26" s="174"/>
      <c r="AX26" s="174"/>
      <c r="AY26" s="179"/>
      <c r="AZ26" s="71">
        <v>19</v>
      </c>
      <c r="BA26" s="72">
        <f t="shared" si="4"/>
        <v>4.9741883681838388</v>
      </c>
      <c r="BB26" s="72">
        <f t="shared" si="5"/>
        <v>0.12940952255126015</v>
      </c>
      <c r="BC26" s="72">
        <f t="shared" si="6"/>
        <v>-0.48296291314453421</v>
      </c>
      <c r="BD26" s="174"/>
      <c r="BE26" s="174"/>
      <c r="BF26" s="174"/>
      <c r="BG26" s="174"/>
      <c r="BH26" s="179"/>
      <c r="BI26" s="71">
        <v>19</v>
      </c>
      <c r="BJ26" s="72">
        <f t="shared" si="7"/>
        <v>4.9741883681838388</v>
      </c>
      <c r="BK26" s="72">
        <f t="shared" si="19"/>
        <v>0.2588190451025203</v>
      </c>
      <c r="BL26" s="72">
        <f t="shared" si="8"/>
        <v>-0.96592582628906842</v>
      </c>
      <c r="BM26" s="174"/>
      <c r="BN26" s="174"/>
      <c r="BO26" s="174"/>
      <c r="BP26" s="174"/>
      <c r="BQ26" s="179"/>
    </row>
    <row r="27" spans="1:69" x14ac:dyDescent="0.35">
      <c r="A27" s="71">
        <v>20</v>
      </c>
      <c r="B27" s="72">
        <f t="shared" si="9"/>
        <v>5.2359877559829888</v>
      </c>
      <c r="C27" s="72">
        <f t="shared" si="20"/>
        <v>0.50000000000000011</v>
      </c>
      <c r="D27" s="72">
        <v>-0.4</v>
      </c>
      <c r="E27" s="72">
        <f t="shared" si="10"/>
        <v>0.64031242374328501</v>
      </c>
      <c r="F27" s="73">
        <f t="shared" si="11"/>
        <v>-38.65980825409008</v>
      </c>
      <c r="G27" s="173"/>
      <c r="H27" s="174"/>
      <c r="I27" s="174"/>
      <c r="J27" s="174"/>
      <c r="K27" s="175"/>
      <c r="L27" s="71">
        <v>20</v>
      </c>
      <c r="M27" s="72">
        <f t="shared" si="12"/>
        <v>5.2359877559829888</v>
      </c>
      <c r="N27" s="72">
        <v>0.5</v>
      </c>
      <c r="O27" s="72">
        <v>-0.25</v>
      </c>
      <c r="P27" s="72">
        <f t="shared" si="13"/>
        <v>0.55901699437494745</v>
      </c>
      <c r="Q27" s="73">
        <f t="shared" si="14"/>
        <v>-26.56505117707799</v>
      </c>
      <c r="R27" s="174"/>
      <c r="S27" s="174"/>
      <c r="T27" s="174"/>
      <c r="U27" s="174"/>
      <c r="V27" s="179"/>
      <c r="W27" s="71">
        <v>20</v>
      </c>
      <c r="X27" s="72">
        <f t="shared" si="21"/>
        <v>7.5398223686155035</v>
      </c>
      <c r="Y27" s="72">
        <f>(((COS(X27)/1.5+1.25)+0.5)/2)+1</f>
        <v>1.9780056647916493</v>
      </c>
      <c r="Z27" s="72">
        <f>((SIN(X27)/4)/2)*2</f>
        <v>0.23776412907378838</v>
      </c>
      <c r="AA27" s="72">
        <f t="shared" si="15"/>
        <v>1.9922445108525388</v>
      </c>
      <c r="AB27" s="73">
        <f t="shared" si="16"/>
        <v>6.8542937272855671</v>
      </c>
      <c r="AC27" s="174"/>
      <c r="AD27" s="174"/>
      <c r="AE27" s="174"/>
      <c r="AF27" s="174"/>
      <c r="AG27" s="179"/>
      <c r="AH27" s="71">
        <v>20</v>
      </c>
      <c r="AI27" s="72">
        <f t="shared" si="0"/>
        <v>5.2359877559829888</v>
      </c>
      <c r="AJ27" s="72">
        <f t="shared" si="17"/>
        <v>0.50000000000000011</v>
      </c>
      <c r="AK27" s="72">
        <f t="shared" si="1"/>
        <v>-0.8660254037844386</v>
      </c>
      <c r="AL27" s="174"/>
      <c r="AM27" s="174"/>
      <c r="AN27" s="174"/>
      <c r="AO27" s="174"/>
      <c r="AP27" s="179"/>
      <c r="AQ27" s="71">
        <v>20</v>
      </c>
      <c r="AR27" s="72">
        <f t="shared" si="2"/>
        <v>5.2359877559829888</v>
      </c>
      <c r="AS27" s="72">
        <f t="shared" si="18"/>
        <v>0.50000000000000011</v>
      </c>
      <c r="AT27" s="72">
        <f t="shared" si="3"/>
        <v>-0.21650635094610965</v>
      </c>
      <c r="AU27" s="174"/>
      <c r="AV27" s="174"/>
      <c r="AW27" s="174"/>
      <c r="AX27" s="174"/>
      <c r="AY27" s="179"/>
      <c r="AZ27" s="71">
        <v>20</v>
      </c>
      <c r="BA27" s="72">
        <f t="shared" si="4"/>
        <v>5.2359877559829888</v>
      </c>
      <c r="BB27" s="72">
        <f t="shared" si="5"/>
        <v>0.50000000000000011</v>
      </c>
      <c r="BC27" s="72">
        <f t="shared" si="6"/>
        <v>-0.4330127018922193</v>
      </c>
      <c r="BD27" s="174"/>
      <c r="BE27" s="174"/>
      <c r="BF27" s="174"/>
      <c r="BG27" s="174"/>
      <c r="BH27" s="179"/>
      <c r="BI27" s="71">
        <v>20</v>
      </c>
      <c r="BJ27" s="72">
        <f t="shared" si="7"/>
        <v>5.2359877559829888</v>
      </c>
      <c r="BK27" s="72">
        <f t="shared" si="19"/>
        <v>0.50000000000000011</v>
      </c>
      <c r="BL27" s="72">
        <f t="shared" si="8"/>
        <v>-0.8660254037844386</v>
      </c>
      <c r="BM27" s="174"/>
      <c r="BN27" s="174"/>
      <c r="BO27" s="174"/>
      <c r="BP27" s="174"/>
      <c r="BQ27" s="179"/>
    </row>
    <row r="28" spans="1:69" x14ac:dyDescent="0.35">
      <c r="A28" s="71">
        <v>21</v>
      </c>
      <c r="B28" s="72">
        <f t="shared" si="9"/>
        <v>5.497787143782138</v>
      </c>
      <c r="C28" s="72">
        <f t="shared" si="20"/>
        <v>0.35355339059327368</v>
      </c>
      <c r="D28" s="72">
        <f>IF(MOD($AH28,D$4)=0,SIN($AI28),SIN($AI28)/D$5)</f>
        <v>-0.17677669529663692</v>
      </c>
      <c r="E28" s="72">
        <f t="shared" si="10"/>
        <v>0.39528470752104733</v>
      </c>
      <c r="F28" s="73">
        <f t="shared" si="11"/>
        <v>-26.565051177078001</v>
      </c>
      <c r="G28" s="173"/>
      <c r="H28" s="174"/>
      <c r="I28" s="174"/>
      <c r="J28" s="174"/>
      <c r="K28" s="175"/>
      <c r="L28" s="71">
        <v>21</v>
      </c>
      <c r="M28" s="72">
        <f t="shared" si="12"/>
        <v>5.497787143782138</v>
      </c>
      <c r="N28" s="72">
        <v>0.5</v>
      </c>
      <c r="O28" s="72">
        <v>-0.25</v>
      </c>
      <c r="P28" s="72">
        <f t="shared" si="13"/>
        <v>0.55901699437494745</v>
      </c>
      <c r="Q28" s="73">
        <f t="shared" si="14"/>
        <v>-26.56505117707799</v>
      </c>
      <c r="R28" s="174"/>
      <c r="S28" s="174"/>
      <c r="T28" s="174"/>
      <c r="U28" s="174"/>
      <c r="V28" s="179"/>
      <c r="W28" s="71">
        <v>21</v>
      </c>
      <c r="X28" s="72">
        <f t="shared" si="21"/>
        <v>7.6969020012949931</v>
      </c>
      <c r="Y28" s="72">
        <f>(((COS(X28)/1.5+1.25)+0.5)/2)+1</f>
        <v>1.9271448216800771</v>
      </c>
      <c r="Z28" s="72">
        <f>((SIN(X28)/4)/2)*2</f>
        <v>0.24692208514878441</v>
      </c>
      <c r="AA28" s="72">
        <f t="shared" si="15"/>
        <v>1.9428992974064712</v>
      </c>
      <c r="AB28" s="73">
        <f t="shared" si="16"/>
        <v>7.3014373795820156</v>
      </c>
      <c r="AC28" s="174"/>
      <c r="AD28" s="174"/>
      <c r="AE28" s="174"/>
      <c r="AF28" s="174"/>
      <c r="AG28" s="179"/>
      <c r="AH28" s="71">
        <v>21</v>
      </c>
      <c r="AI28" s="72">
        <f t="shared" si="0"/>
        <v>5.497787143782138</v>
      </c>
      <c r="AJ28" s="72">
        <f t="shared" si="17"/>
        <v>-0.70710678118654735</v>
      </c>
      <c r="AK28" s="72">
        <f t="shared" si="1"/>
        <v>-0.35355339059327384</v>
      </c>
      <c r="AL28" s="174"/>
      <c r="AM28" s="174"/>
      <c r="AN28" s="174"/>
      <c r="AO28" s="174"/>
      <c r="AP28" s="179"/>
      <c r="AQ28" s="71">
        <v>21</v>
      </c>
      <c r="AR28" s="72">
        <f t="shared" si="2"/>
        <v>5.497787143782138</v>
      </c>
      <c r="AS28" s="72">
        <f t="shared" si="18"/>
        <v>-0.17677669529663684</v>
      </c>
      <c r="AT28" s="72">
        <f t="shared" si="3"/>
        <v>-0.70710678118654768</v>
      </c>
      <c r="AU28" s="174"/>
      <c r="AV28" s="174"/>
      <c r="AW28" s="174"/>
      <c r="AX28" s="174"/>
      <c r="AY28" s="179"/>
      <c r="AZ28" s="71">
        <v>21</v>
      </c>
      <c r="BA28" s="72">
        <f t="shared" si="4"/>
        <v>5.497787143782138</v>
      </c>
      <c r="BB28" s="72">
        <f t="shared" si="5"/>
        <v>0.35355339059327368</v>
      </c>
      <c r="BC28" s="72">
        <f t="shared" si="6"/>
        <v>-0.70710678118654768</v>
      </c>
      <c r="BD28" s="174"/>
      <c r="BE28" s="174"/>
      <c r="BF28" s="174"/>
      <c r="BG28" s="174"/>
      <c r="BH28" s="179"/>
      <c r="BI28" s="71">
        <v>21</v>
      </c>
      <c r="BJ28" s="72">
        <f t="shared" si="7"/>
        <v>5.497787143782138</v>
      </c>
      <c r="BK28" s="72">
        <f t="shared" si="19"/>
        <v>0.70710678118654735</v>
      </c>
      <c r="BL28" s="72">
        <f t="shared" si="8"/>
        <v>-0.70710678118654768</v>
      </c>
      <c r="BM28" s="174"/>
      <c r="BN28" s="174"/>
      <c r="BO28" s="174"/>
      <c r="BP28" s="174"/>
      <c r="BQ28" s="179"/>
    </row>
    <row r="29" spans="1:69" x14ac:dyDescent="0.35">
      <c r="A29" s="71">
        <v>22</v>
      </c>
      <c r="B29" s="72">
        <f t="shared" si="9"/>
        <v>5.7595865315812871</v>
      </c>
      <c r="C29" s="72">
        <f t="shared" si="20"/>
        <v>0.86602540378443837</v>
      </c>
      <c r="D29" s="72">
        <f>IF(MOD($AH29,D$4)=0,SIN($AI29),SIN($AI29)/D$5)</f>
        <v>-0.12500000000000011</v>
      </c>
      <c r="E29" s="72">
        <f t="shared" si="10"/>
        <v>0.87499999999999978</v>
      </c>
      <c r="F29" s="73">
        <f t="shared" si="11"/>
        <v>-8.2132107017382001</v>
      </c>
      <c r="G29" s="173"/>
      <c r="H29" s="174"/>
      <c r="I29" s="174"/>
      <c r="J29" s="174"/>
      <c r="K29" s="175"/>
      <c r="L29" s="71">
        <v>22</v>
      </c>
      <c r="M29" s="72">
        <f t="shared" si="12"/>
        <v>5.7595865315812871</v>
      </c>
      <c r="N29" s="72">
        <v>0.25</v>
      </c>
      <c r="O29" s="72">
        <v>-0.25</v>
      </c>
      <c r="P29" s="72">
        <f t="shared" si="13"/>
        <v>0.35355339059327379</v>
      </c>
      <c r="Q29" s="73">
        <f t="shared" si="14"/>
        <v>-45</v>
      </c>
      <c r="R29" s="174"/>
      <c r="S29" s="174"/>
      <c r="T29" s="174"/>
      <c r="U29" s="174"/>
      <c r="V29" s="179"/>
      <c r="W29" s="71">
        <v>22</v>
      </c>
      <c r="X29" s="72">
        <f t="shared" si="21"/>
        <v>7.8539816339744828</v>
      </c>
      <c r="Y29" s="72">
        <f>(((COS(X29)/1.5+1.25)+0.5)/2)+1</f>
        <v>1.875</v>
      </c>
      <c r="Z29" s="72">
        <f>((SIN(X29)/4)/2)*2</f>
        <v>0.25</v>
      </c>
      <c r="AA29" s="72">
        <f t="shared" si="15"/>
        <v>1.8915932438026946</v>
      </c>
      <c r="AB29" s="73">
        <f t="shared" si="16"/>
        <v>7.594643368591445</v>
      </c>
      <c r="AC29" s="174"/>
      <c r="AD29" s="174"/>
      <c r="AE29" s="174"/>
      <c r="AF29" s="174"/>
      <c r="AG29" s="179"/>
      <c r="AH29" s="71">
        <v>22</v>
      </c>
      <c r="AI29" s="72">
        <f t="shared" si="0"/>
        <v>5.7595865315812871</v>
      </c>
      <c r="AJ29" s="72">
        <f t="shared" si="17"/>
        <v>0.86602540378443837</v>
      </c>
      <c r="AK29" s="72">
        <f t="shared" si="1"/>
        <v>-0.50000000000000044</v>
      </c>
      <c r="AL29" s="174"/>
      <c r="AM29" s="174"/>
      <c r="AN29" s="174"/>
      <c r="AO29" s="174"/>
      <c r="AP29" s="179"/>
      <c r="AQ29" s="71">
        <v>22</v>
      </c>
      <c r="AR29" s="72">
        <f t="shared" si="2"/>
        <v>5.7595865315812871</v>
      </c>
      <c r="AS29" s="72">
        <f t="shared" si="18"/>
        <v>0.86602540378443837</v>
      </c>
      <c r="AT29" s="72">
        <f t="shared" si="3"/>
        <v>-0.12500000000000011</v>
      </c>
      <c r="AU29" s="174"/>
      <c r="AV29" s="174"/>
      <c r="AW29" s="174"/>
      <c r="AX29" s="174"/>
      <c r="AY29" s="179"/>
      <c r="AZ29" s="71">
        <v>22</v>
      </c>
      <c r="BA29" s="72">
        <f t="shared" si="4"/>
        <v>5.7595865315812871</v>
      </c>
      <c r="BB29" s="72">
        <f t="shared" si="5"/>
        <v>0.86602540378443837</v>
      </c>
      <c r="BC29" s="72">
        <f t="shared" si="6"/>
        <v>-0.25000000000000022</v>
      </c>
      <c r="BD29" s="174"/>
      <c r="BE29" s="174"/>
      <c r="BF29" s="174"/>
      <c r="BG29" s="174"/>
      <c r="BH29" s="179"/>
      <c r="BI29" s="71">
        <v>22</v>
      </c>
      <c r="BJ29" s="72">
        <f t="shared" si="7"/>
        <v>5.7595865315812871</v>
      </c>
      <c r="BK29" s="72">
        <f t="shared" si="19"/>
        <v>0.86602540378443837</v>
      </c>
      <c r="BL29" s="72">
        <f t="shared" si="8"/>
        <v>-0.50000000000000044</v>
      </c>
      <c r="BM29" s="174"/>
      <c r="BN29" s="174"/>
      <c r="BO29" s="174"/>
      <c r="BP29" s="174"/>
      <c r="BQ29" s="179"/>
    </row>
    <row r="30" spans="1:69" x14ac:dyDescent="0.35">
      <c r="A30" s="71">
        <v>23</v>
      </c>
      <c r="B30" s="72">
        <f t="shared" si="9"/>
        <v>6.0213859193804371</v>
      </c>
      <c r="C30" s="72">
        <f>AVERAGE(C29,C31)</f>
        <v>0.93301270189221919</v>
      </c>
      <c r="D30" s="72">
        <f>IF(MOD($AH30,D$4)=0,SIN($AI30),SIN($AI30)/D$5)</f>
        <v>-6.4704761275630171E-2</v>
      </c>
      <c r="E30" s="72">
        <f t="shared" si="10"/>
        <v>0.93525365972229979</v>
      </c>
      <c r="F30" s="73">
        <f t="shared" si="11"/>
        <v>-3.9671308008376016</v>
      </c>
      <c r="G30" s="173"/>
      <c r="H30" s="174"/>
      <c r="I30" s="174"/>
      <c r="J30" s="174"/>
      <c r="K30" s="175"/>
      <c r="L30" s="71">
        <v>23</v>
      </c>
      <c r="M30" s="72">
        <f t="shared" si="12"/>
        <v>6.0213859193804371</v>
      </c>
      <c r="N30" s="72">
        <v>0.25</v>
      </c>
      <c r="O30" s="72">
        <v>-0.25</v>
      </c>
      <c r="P30" s="72">
        <f t="shared" si="13"/>
        <v>0.35355339059327379</v>
      </c>
      <c r="Q30" s="73">
        <f t="shared" si="14"/>
        <v>-45</v>
      </c>
      <c r="R30" s="174"/>
      <c r="S30" s="174"/>
      <c r="T30" s="174"/>
      <c r="U30" s="174"/>
      <c r="V30" s="179"/>
      <c r="W30" s="71">
        <v>23</v>
      </c>
      <c r="X30" s="72"/>
      <c r="Y30" s="72">
        <v>1.75</v>
      </c>
      <c r="Z30" s="72">
        <v>0.75</v>
      </c>
      <c r="AA30" s="72">
        <f t="shared" si="15"/>
        <v>1.9039432764659772</v>
      </c>
      <c r="AB30" s="73">
        <f t="shared" si="16"/>
        <v>23.198590513648185</v>
      </c>
      <c r="AC30" s="174"/>
      <c r="AD30" s="174"/>
      <c r="AE30" s="174"/>
      <c r="AF30" s="174"/>
      <c r="AG30" s="179"/>
      <c r="AH30" s="71">
        <v>23</v>
      </c>
      <c r="AI30" s="72">
        <f t="shared" si="0"/>
        <v>6.0213859193804371</v>
      </c>
      <c r="AJ30" s="72">
        <f t="shared" si="17"/>
        <v>-0.96592582628906831</v>
      </c>
      <c r="AK30" s="72">
        <f t="shared" si="1"/>
        <v>-0.12940952255126034</v>
      </c>
      <c r="AL30" s="174"/>
      <c r="AM30" s="174"/>
      <c r="AN30" s="174"/>
      <c r="AO30" s="174"/>
      <c r="AP30" s="179"/>
      <c r="AQ30" s="71">
        <v>23</v>
      </c>
      <c r="AR30" s="72">
        <f t="shared" si="2"/>
        <v>6.0213859193804371</v>
      </c>
      <c r="AS30" s="72">
        <f t="shared" si="18"/>
        <v>-0.24148145657226708</v>
      </c>
      <c r="AT30" s="72">
        <f t="shared" si="3"/>
        <v>-6.4704761275630171E-2</v>
      </c>
      <c r="AU30" s="174"/>
      <c r="AV30" s="174"/>
      <c r="AW30" s="174"/>
      <c r="AX30" s="174"/>
      <c r="AY30" s="179"/>
      <c r="AZ30" s="71">
        <v>23</v>
      </c>
      <c r="BA30" s="72">
        <f t="shared" si="4"/>
        <v>6.0213859193804371</v>
      </c>
      <c r="BB30" s="72">
        <f t="shared" si="5"/>
        <v>0.48296291314453416</v>
      </c>
      <c r="BC30" s="72">
        <f t="shared" si="6"/>
        <v>-0.12940952255126034</v>
      </c>
      <c r="BD30" s="174"/>
      <c r="BE30" s="174"/>
      <c r="BF30" s="174"/>
      <c r="BG30" s="174"/>
      <c r="BH30" s="179"/>
      <c r="BI30" s="71">
        <v>23</v>
      </c>
      <c r="BJ30" s="72">
        <f t="shared" si="7"/>
        <v>6.0213859193804371</v>
      </c>
      <c r="BK30" s="72">
        <f t="shared" si="19"/>
        <v>0.96592582628906831</v>
      </c>
      <c r="BL30" s="72">
        <f t="shared" si="8"/>
        <v>-0.25881904510252068</v>
      </c>
      <c r="BM30" s="174"/>
      <c r="BN30" s="174"/>
      <c r="BO30" s="174"/>
      <c r="BP30" s="174"/>
      <c r="BQ30" s="179"/>
    </row>
    <row r="31" spans="1:69" ht="15" thickBot="1" x14ac:dyDescent="0.4">
      <c r="A31" s="74">
        <v>24</v>
      </c>
      <c r="B31" s="75">
        <f>2*PI()</f>
        <v>6.2831853071795862</v>
      </c>
      <c r="C31" s="75">
        <f t="shared" si="20"/>
        <v>1</v>
      </c>
      <c r="D31" s="75">
        <f>IF(MOD($AH31,D$4)=0,SIN($AI31),SIN($AI31)/D$5)</f>
        <v>-2.45029690981724E-16</v>
      </c>
      <c r="E31" s="75">
        <f t="shared" si="10"/>
        <v>1</v>
      </c>
      <c r="F31" s="76">
        <f t="shared" si="11"/>
        <v>-1.4039167148647554E-14</v>
      </c>
      <c r="G31" s="176"/>
      <c r="H31" s="177"/>
      <c r="I31" s="177"/>
      <c r="J31" s="177"/>
      <c r="K31" s="178"/>
      <c r="L31" s="74">
        <v>24</v>
      </c>
      <c r="M31" s="75">
        <f>2*PI()</f>
        <v>6.2831853071795862</v>
      </c>
      <c r="N31" s="75">
        <v>1</v>
      </c>
      <c r="O31" s="75">
        <v>0</v>
      </c>
      <c r="P31" s="75">
        <f t="shared" si="13"/>
        <v>1</v>
      </c>
      <c r="Q31" s="76">
        <f t="shared" si="14"/>
        <v>0</v>
      </c>
      <c r="R31" s="180"/>
      <c r="S31" s="180"/>
      <c r="T31" s="180"/>
      <c r="U31" s="180"/>
      <c r="V31" s="181"/>
      <c r="W31" s="74">
        <v>24</v>
      </c>
      <c r="X31" s="75"/>
      <c r="Y31" s="75">
        <v>2.5</v>
      </c>
      <c r="Z31" s="75">
        <v>0</v>
      </c>
      <c r="AA31" s="75">
        <f t="shared" si="15"/>
        <v>2.5</v>
      </c>
      <c r="AB31" s="76">
        <f t="shared" si="16"/>
        <v>0</v>
      </c>
      <c r="AC31" s="180"/>
      <c r="AD31" s="180"/>
      <c r="AE31" s="180"/>
      <c r="AF31" s="180"/>
      <c r="AG31" s="181"/>
      <c r="AH31" s="74">
        <v>24</v>
      </c>
      <c r="AI31" s="75">
        <f>2*PI()</f>
        <v>6.2831853071795862</v>
      </c>
      <c r="AJ31" s="75">
        <f>IF(MOD(AH31,AJ$4)=0,COS(AI31),COS(AI31)/AJ$5)</f>
        <v>1</v>
      </c>
      <c r="AK31" s="75">
        <f t="shared" si="1"/>
        <v>-2.45029690981724E-16</v>
      </c>
      <c r="AL31" s="180"/>
      <c r="AM31" s="180"/>
      <c r="AN31" s="180"/>
      <c r="AO31" s="180"/>
      <c r="AP31" s="181"/>
      <c r="AQ31" s="74">
        <v>24</v>
      </c>
      <c r="AR31" s="75">
        <f>2*PI()</f>
        <v>6.2831853071795862</v>
      </c>
      <c r="AS31" s="75">
        <f>IF(MOD(AQ31,AS$4)=0,COS(AR31),COS(AR31)/AS$5)</f>
        <v>1</v>
      </c>
      <c r="AT31" s="75">
        <f t="shared" si="3"/>
        <v>-2.45029690981724E-16</v>
      </c>
      <c r="AU31" s="180"/>
      <c r="AV31" s="180"/>
      <c r="AW31" s="180"/>
      <c r="AX31" s="180"/>
      <c r="AY31" s="181"/>
      <c r="AZ31" s="74">
        <v>24</v>
      </c>
      <c r="BA31" s="75">
        <f>2*PI()</f>
        <v>6.2831853071795862</v>
      </c>
      <c r="BB31" s="75">
        <f t="shared" si="5"/>
        <v>1</v>
      </c>
      <c r="BC31" s="75">
        <f t="shared" si="6"/>
        <v>-2.45029690981724E-16</v>
      </c>
      <c r="BD31" s="180"/>
      <c r="BE31" s="180"/>
      <c r="BF31" s="180"/>
      <c r="BG31" s="180"/>
      <c r="BH31" s="181"/>
      <c r="BI31" s="74">
        <v>24</v>
      </c>
      <c r="BJ31" s="75">
        <f>2*PI()</f>
        <v>6.2831853071795862</v>
      </c>
      <c r="BK31" s="75">
        <f>IF(MOD(BI31,BK$4)=0,COS(BJ31),COS(BJ31)/BK$5)</f>
        <v>1</v>
      </c>
      <c r="BL31" s="75">
        <f t="shared" si="8"/>
        <v>-2.45029690981724E-16</v>
      </c>
      <c r="BM31" s="180"/>
      <c r="BN31" s="180"/>
      <c r="BO31" s="180"/>
      <c r="BP31" s="180"/>
      <c r="BQ31" s="181"/>
    </row>
  </sheetData>
  <mergeCells count="48">
    <mergeCell ref="W4:W5"/>
    <mergeCell ref="AH4:AH5"/>
    <mergeCell ref="AQ4:AQ5"/>
    <mergeCell ref="A1:K1"/>
    <mergeCell ref="AH1:AP1"/>
    <mergeCell ref="L1:V1"/>
    <mergeCell ref="A4:A5"/>
    <mergeCell ref="L4:L5"/>
    <mergeCell ref="A2:B3"/>
    <mergeCell ref="L2:M3"/>
    <mergeCell ref="W2:X3"/>
    <mergeCell ref="AQ1:AY1"/>
    <mergeCell ref="W1:AG1"/>
    <mergeCell ref="AH2:AI3"/>
    <mergeCell ref="AQ2:AR3"/>
    <mergeCell ref="AJ2:AK2"/>
    <mergeCell ref="AZ2:BA3"/>
    <mergeCell ref="AZ4:AZ5"/>
    <mergeCell ref="BI4:BI5"/>
    <mergeCell ref="F3:F5"/>
    <mergeCell ref="E3:E5"/>
    <mergeCell ref="N2:Q2"/>
    <mergeCell ref="Y2:AB2"/>
    <mergeCell ref="G2:K6"/>
    <mergeCell ref="C2:F2"/>
    <mergeCell ref="Q3:Q5"/>
    <mergeCell ref="AA3:AA5"/>
    <mergeCell ref="AB3:AB5"/>
    <mergeCell ref="R2:V6"/>
    <mergeCell ref="BI2:BJ3"/>
    <mergeCell ref="AC2:AG6"/>
    <mergeCell ref="AL2:AP6"/>
    <mergeCell ref="BI1:BQ1"/>
    <mergeCell ref="AZ1:BH1"/>
    <mergeCell ref="G7:K31"/>
    <mergeCell ref="R7:V31"/>
    <mergeCell ref="AC7:AG31"/>
    <mergeCell ref="AL7:AP31"/>
    <mergeCell ref="AU7:AY31"/>
    <mergeCell ref="BD7:BH31"/>
    <mergeCell ref="BM7:BQ31"/>
    <mergeCell ref="BB2:BC2"/>
    <mergeCell ref="BD2:BH6"/>
    <mergeCell ref="BK2:BL2"/>
    <mergeCell ref="BM2:BQ6"/>
    <mergeCell ref="AU2:AY6"/>
    <mergeCell ref="AS2:AT2"/>
    <mergeCell ref="P3:P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1DBC8-D2A8-4383-80D8-668F6D8B9450}">
  <sheetPr codeName="Sheet4"/>
  <dimension ref="A1:IM1006"/>
  <sheetViews>
    <sheetView topLeftCell="BQ1" zoomScaleNormal="100" workbookViewId="0">
      <selection activeCell="CB6" sqref="CB6"/>
    </sheetView>
  </sheetViews>
  <sheetFormatPr defaultRowHeight="14.5" x14ac:dyDescent="0.35"/>
  <cols>
    <col min="1" max="1" width="9.1796875" style="107" customWidth="1"/>
    <col min="2" max="2" width="12.26953125" style="107" bestFit="1" customWidth="1"/>
    <col min="3" max="3" width="11.453125" style="113" bestFit="1" customWidth="1"/>
    <col min="4" max="4" width="9.26953125" style="107" bestFit="1" customWidth="1"/>
    <col min="5" max="6" width="9.453125" style="107" bestFit="1" customWidth="1"/>
    <col min="7" max="7" width="7" style="107" bestFit="1" customWidth="1"/>
    <col min="8" max="8" width="10.90625" style="107" bestFit="1" customWidth="1"/>
    <col min="9" max="10" width="9.453125" style="107" bestFit="1" customWidth="1"/>
    <col min="11" max="11" width="10.36328125" style="107" bestFit="1" customWidth="1"/>
    <col min="12" max="13" width="8.453125" style="107" bestFit="1" customWidth="1"/>
    <col min="14" max="14" width="10.36328125" style="107" bestFit="1" customWidth="1"/>
    <col min="15" max="16" width="7" style="107" bestFit="1" customWidth="1"/>
    <col min="17" max="17" width="9.90625" style="107" bestFit="1" customWidth="1"/>
    <col min="18" max="19" width="10.453125" style="107" bestFit="1" customWidth="1"/>
    <col min="20" max="20" width="10.36328125" style="107" bestFit="1" customWidth="1"/>
    <col min="21" max="21" width="7" style="107" bestFit="1" customWidth="1"/>
    <col min="22" max="22" width="10.36328125" style="107" bestFit="1" customWidth="1"/>
    <col min="23" max="24" width="8.453125" style="107" bestFit="1" customWidth="1"/>
    <col min="25" max="25" width="9.36328125" style="107" bestFit="1" customWidth="1"/>
    <col min="26" max="26" width="12.36328125" style="107" bestFit="1" customWidth="1"/>
    <col min="27" max="27" width="9.54296875" style="107" bestFit="1" customWidth="1"/>
    <col min="28" max="28" width="8.90625" style="107" bestFit="1" customWidth="1"/>
    <col min="29" max="32" width="11.81640625" style="107" bestFit="1" customWidth="1"/>
    <col min="33" max="33" width="9.54296875" style="107" bestFit="1" customWidth="1"/>
    <col min="34" max="34" width="8.90625" style="107" bestFit="1" customWidth="1"/>
    <col min="35" max="36" width="17.81640625" style="107" customWidth="1"/>
    <col min="37" max="38" width="10.453125" style="107" bestFit="1" customWidth="1"/>
    <col min="39" max="39" width="7" style="107" bestFit="1" customWidth="1"/>
    <col min="40" max="40" width="10.90625" style="107" bestFit="1" customWidth="1"/>
    <col min="41" max="42" width="9.453125" style="107" bestFit="1" customWidth="1"/>
    <col min="43" max="43" width="10.36328125" style="107" bestFit="1" customWidth="1"/>
    <col min="44" max="45" width="8.453125" style="107" bestFit="1" customWidth="1"/>
    <col min="46" max="46" width="10.36328125" style="107" bestFit="1" customWidth="1"/>
    <col min="47" max="48" width="7" style="107" bestFit="1" customWidth="1"/>
    <col min="49" max="49" width="9.36328125" style="107" bestFit="1" customWidth="1"/>
    <col min="50" max="50" width="12.36328125" style="107" bestFit="1" customWidth="1"/>
    <col min="51" max="52" width="9.54296875" style="107" bestFit="1" customWidth="1"/>
    <col min="53" max="56" width="12.453125" style="107" bestFit="1" customWidth="1"/>
    <col min="57" max="58" width="9.54296875" style="107" bestFit="1" customWidth="1"/>
    <col min="59" max="59" width="8.81640625" style="107" bestFit="1" customWidth="1"/>
    <col min="60" max="60" width="9.453125" style="107" bestFit="1" customWidth="1"/>
    <col min="61" max="62" width="9.453125" style="107" customWidth="1"/>
    <col min="63" max="63" width="8.36328125" style="107" bestFit="1" customWidth="1"/>
    <col min="64" max="64" width="10.81640625" style="107" customWidth="1"/>
    <col min="65" max="66" width="8.81640625" style="107" customWidth="1"/>
    <col min="67" max="67" width="9.90625" style="107" bestFit="1" customWidth="1"/>
    <col min="68" max="68" width="9.81640625" style="107" bestFit="1" customWidth="1"/>
    <col min="69" max="69" width="10.453125" style="107" bestFit="1" customWidth="1"/>
    <col min="70" max="70" width="10.36328125" style="107" bestFit="1" customWidth="1"/>
    <col min="71" max="71" width="7" style="107" bestFit="1" customWidth="1"/>
    <col min="72" max="72" width="10.36328125" style="107" bestFit="1" customWidth="1"/>
    <col min="73" max="74" width="8.453125" style="107" bestFit="1" customWidth="1"/>
    <col min="75" max="75" width="9.90625" style="107" bestFit="1" customWidth="1"/>
    <col min="76" max="76" width="9.81640625" style="107" bestFit="1" customWidth="1"/>
    <col min="77" max="77" width="10.453125" style="107" bestFit="1" customWidth="1"/>
    <col min="78" max="78" width="10.36328125" style="107" bestFit="1" customWidth="1"/>
    <col min="79" max="79" width="7" style="107" bestFit="1" customWidth="1"/>
    <col min="80" max="80" width="10.36328125" style="107" bestFit="1" customWidth="1"/>
    <col min="81" max="82" width="8.453125" style="107" bestFit="1" customWidth="1"/>
    <col min="83" max="84" width="8.81640625" style="107" bestFit="1" customWidth="1"/>
    <col min="85" max="85" width="8.36328125" style="107" bestFit="1" customWidth="1"/>
    <col min="86" max="86" width="11.7265625" style="107" customWidth="1"/>
    <col min="87" max="88" width="8.81640625" style="107" customWidth="1"/>
    <col min="89" max="89" width="9.90625" style="107" bestFit="1" customWidth="1"/>
    <col min="90" max="91" width="9.453125" style="107" bestFit="1" customWidth="1"/>
    <col min="92" max="92" width="10.36328125" style="107" bestFit="1" customWidth="1"/>
    <col min="93" max="93" width="7" style="107" bestFit="1" customWidth="1"/>
    <col min="94" max="94" width="10.36328125" style="107" bestFit="1" customWidth="1"/>
    <col min="95" max="96" width="8.453125" style="107" bestFit="1" customWidth="1"/>
    <col min="97" max="97" width="9.90625" style="107" bestFit="1" customWidth="1"/>
    <col min="98" max="98" width="9.81640625" style="107" bestFit="1" customWidth="1"/>
    <col min="99" max="99" width="10.453125" style="107" bestFit="1" customWidth="1"/>
    <col min="100" max="100" width="10.36328125" style="107" bestFit="1" customWidth="1"/>
    <col min="101" max="101" width="7" style="107" bestFit="1" customWidth="1"/>
    <col min="102" max="102" width="10.36328125" style="107" bestFit="1" customWidth="1"/>
    <col min="103" max="104" width="8.453125" style="107" bestFit="1" customWidth="1"/>
    <col min="105" max="106" width="30.26953125" style="107" customWidth="1"/>
    <col min="107" max="107" width="9.453125" style="107" bestFit="1" customWidth="1"/>
    <col min="108" max="108" width="5.08984375" style="107" bestFit="1" customWidth="1"/>
    <col min="109" max="110" width="12.453125" style="107" bestFit="1" customWidth="1"/>
    <col min="111" max="111" width="8.36328125" style="107" bestFit="1" customWidth="1"/>
    <col min="112" max="112" width="10.6328125" style="107" customWidth="1"/>
    <col min="113" max="113" width="9.90625" style="107" bestFit="1" customWidth="1"/>
    <col min="114" max="115" width="9.453125" style="107" bestFit="1" customWidth="1"/>
    <col min="116" max="116" width="10.36328125" style="107" bestFit="1" customWidth="1"/>
    <col min="117" max="117" width="7" style="107" bestFit="1" customWidth="1"/>
    <col min="118" max="118" width="10.36328125" style="107" bestFit="1" customWidth="1"/>
    <col min="119" max="120" width="8.453125" style="107" bestFit="1" customWidth="1"/>
    <col min="121" max="121" width="9.90625" style="107" bestFit="1" customWidth="1"/>
    <col min="122" max="123" width="10.453125" style="107" bestFit="1" customWidth="1"/>
    <col min="124" max="124" width="10.36328125" style="107" bestFit="1" customWidth="1"/>
    <col min="125" max="125" width="7" style="107" bestFit="1" customWidth="1"/>
    <col min="126" max="126" width="10.36328125" style="107" bestFit="1" customWidth="1"/>
    <col min="127" max="128" width="8.453125" style="107" bestFit="1" customWidth="1"/>
    <col min="129" max="129" width="8.7265625" style="107"/>
    <col min="130" max="247" width="8.7265625" style="47"/>
    <col min="248" max="16384" width="8.7265625" style="107"/>
  </cols>
  <sheetData>
    <row r="1" spans="1:247" ht="25.5" customHeight="1" x14ac:dyDescent="0.35">
      <c r="A1" s="242" t="s">
        <v>117</v>
      </c>
      <c r="B1" s="243"/>
      <c r="C1" s="228" t="str">
        <f>Paramètres!$D$2</f>
        <v>Colonisatron Romanoff-Far-Far-v5</v>
      </c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30"/>
      <c r="AK1" s="232" t="s">
        <v>76</v>
      </c>
      <c r="AL1" s="233"/>
      <c r="AM1" s="233"/>
      <c r="AN1" s="233"/>
      <c r="AO1" s="233"/>
      <c r="AP1" s="233"/>
      <c r="AQ1" s="233"/>
      <c r="AR1" s="233"/>
      <c r="AS1" s="233"/>
      <c r="AT1" s="233"/>
      <c r="AU1" s="233"/>
      <c r="AV1" s="233"/>
      <c r="AW1" s="233"/>
      <c r="AX1" s="233"/>
      <c r="AY1" s="233"/>
      <c r="AZ1" s="233"/>
      <c r="BA1" s="233"/>
      <c r="BB1" s="233"/>
      <c r="BC1" s="233"/>
      <c r="BD1" s="233"/>
      <c r="BE1" s="233"/>
      <c r="BF1" s="234"/>
      <c r="BG1" s="248" t="str">
        <f>Paramètres!D15</f>
        <v>Planète liquide Xorph-Gamma</v>
      </c>
      <c r="BH1" s="249"/>
      <c r="BI1" s="249"/>
      <c r="BJ1" s="249"/>
      <c r="BK1" s="249"/>
      <c r="BL1" s="249"/>
      <c r="BM1" s="249"/>
      <c r="BN1" s="249"/>
      <c r="BO1" s="249"/>
      <c r="BP1" s="249"/>
      <c r="BQ1" s="249"/>
      <c r="BR1" s="249"/>
      <c r="BS1" s="249"/>
      <c r="BT1" s="249"/>
      <c r="BU1" s="249"/>
      <c r="BV1" s="249"/>
      <c r="BW1" s="249"/>
      <c r="BX1" s="249"/>
      <c r="BY1" s="249"/>
      <c r="BZ1" s="249"/>
      <c r="CA1" s="249"/>
      <c r="CB1" s="249"/>
      <c r="CC1" s="249"/>
      <c r="CD1" s="249"/>
      <c r="CE1" s="211" t="str">
        <f>Paramètres!F15</f>
        <v>Objet inconnu Thétâ-IV</v>
      </c>
      <c r="CF1" s="212"/>
      <c r="CG1" s="212"/>
      <c r="CH1" s="212"/>
      <c r="CI1" s="212"/>
      <c r="CJ1" s="212"/>
      <c r="CK1" s="212"/>
      <c r="CL1" s="212"/>
      <c r="CM1" s="212"/>
      <c r="CN1" s="212"/>
      <c r="CO1" s="212"/>
      <c r="CP1" s="212"/>
      <c r="CQ1" s="212"/>
      <c r="CR1" s="212"/>
      <c r="CS1" s="212"/>
      <c r="CT1" s="212"/>
      <c r="CU1" s="212"/>
      <c r="CV1" s="212"/>
      <c r="CW1" s="212"/>
      <c r="CX1" s="212"/>
      <c r="CY1" s="212"/>
      <c r="CZ1" s="212"/>
      <c r="DA1" s="212"/>
      <c r="DB1" s="213"/>
      <c r="DC1" s="257" t="str">
        <f>Paramètres!H15</f>
        <v>Trou noir Yürsktsltë</v>
      </c>
      <c r="DD1" s="258"/>
      <c r="DE1" s="258"/>
      <c r="DF1" s="258"/>
      <c r="DG1" s="258"/>
      <c r="DH1" s="258"/>
      <c r="DI1" s="258"/>
      <c r="DJ1" s="258"/>
      <c r="DK1" s="258"/>
      <c r="DL1" s="258"/>
      <c r="DM1" s="258"/>
      <c r="DN1" s="258"/>
      <c r="DO1" s="258"/>
      <c r="DP1" s="258"/>
      <c r="DQ1" s="258"/>
      <c r="DR1" s="258"/>
      <c r="DS1" s="258"/>
      <c r="DT1" s="258"/>
      <c r="DU1" s="258"/>
      <c r="DV1" s="258"/>
      <c r="DW1" s="258"/>
      <c r="DX1" s="258"/>
    </row>
    <row r="2" spans="1:247" ht="21" customHeight="1" x14ac:dyDescent="0.35">
      <c r="A2" s="244"/>
      <c r="B2" s="245"/>
      <c r="C2" s="202" t="s">
        <v>81</v>
      </c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4"/>
      <c r="Q2" s="205" t="str">
        <f>"Effet gravitationnel sur "&amp;AK1</f>
        <v>Effet gravitationnel sur Chasseur XYZ</v>
      </c>
      <c r="R2" s="206"/>
      <c r="S2" s="206"/>
      <c r="T2" s="206"/>
      <c r="U2" s="206"/>
      <c r="V2" s="206"/>
      <c r="W2" s="206"/>
      <c r="X2" s="207"/>
      <c r="Y2" s="202" t="s">
        <v>106</v>
      </c>
      <c r="Z2" s="203"/>
      <c r="AA2" s="203"/>
      <c r="AB2" s="203"/>
      <c r="AC2" s="203"/>
      <c r="AD2" s="203"/>
      <c r="AE2" s="203"/>
      <c r="AF2" s="203"/>
      <c r="AG2" s="203"/>
      <c r="AH2" s="204"/>
      <c r="AI2" s="205" t="str">
        <f>"Interaction avec "&amp;AK1</f>
        <v>Interaction avec Chasseur XYZ</v>
      </c>
      <c r="AJ2" s="207"/>
      <c r="AK2" s="208" t="s">
        <v>81</v>
      </c>
      <c r="AL2" s="209"/>
      <c r="AM2" s="209"/>
      <c r="AN2" s="209"/>
      <c r="AO2" s="209"/>
      <c r="AP2" s="209"/>
      <c r="AQ2" s="209"/>
      <c r="AR2" s="209"/>
      <c r="AS2" s="209"/>
      <c r="AT2" s="209"/>
      <c r="AU2" s="209"/>
      <c r="AV2" s="209"/>
      <c r="AW2" s="209" t="s">
        <v>106</v>
      </c>
      <c r="AX2" s="209"/>
      <c r="AY2" s="209"/>
      <c r="AZ2" s="209"/>
      <c r="BA2" s="209"/>
      <c r="BB2" s="209"/>
      <c r="BC2" s="209"/>
      <c r="BD2" s="209"/>
      <c r="BE2" s="209"/>
      <c r="BF2" s="210"/>
      <c r="BG2" s="221" t="s">
        <v>81</v>
      </c>
      <c r="BH2" s="222"/>
      <c r="BI2" s="222"/>
      <c r="BJ2" s="222"/>
      <c r="BK2" s="222"/>
      <c r="BL2" s="222"/>
      <c r="BM2" s="222"/>
      <c r="BN2" s="222"/>
      <c r="BO2" s="221" t="str">
        <f>"Effet gravitationnel sur "&amp;$C$1</f>
        <v>Effet gravitationnel sur Colonisatron Romanoff-Far-Far-v5</v>
      </c>
      <c r="BP2" s="222"/>
      <c r="BQ2" s="222"/>
      <c r="BR2" s="222"/>
      <c r="BS2" s="222"/>
      <c r="BT2" s="222"/>
      <c r="BU2" s="222"/>
      <c r="BV2" s="222"/>
      <c r="BW2" s="221" t="str">
        <f>"Effet gravitationnel sur "&amp;$AK$1</f>
        <v>Effet gravitationnel sur Chasseur XYZ</v>
      </c>
      <c r="BX2" s="222"/>
      <c r="BY2" s="222"/>
      <c r="BZ2" s="222"/>
      <c r="CA2" s="222"/>
      <c r="CB2" s="222"/>
      <c r="CC2" s="222"/>
      <c r="CD2" s="222"/>
      <c r="CE2" s="214" t="s">
        <v>81</v>
      </c>
      <c r="CF2" s="215"/>
      <c r="CG2" s="215"/>
      <c r="CH2" s="215"/>
      <c r="CI2" s="215"/>
      <c r="CJ2" s="216"/>
      <c r="CK2" s="214" t="str">
        <f>"Effet gravitationnel sur "&amp;$C$1</f>
        <v>Effet gravitationnel sur Colonisatron Romanoff-Far-Far-v5</v>
      </c>
      <c r="CL2" s="215"/>
      <c r="CM2" s="215"/>
      <c r="CN2" s="215"/>
      <c r="CO2" s="215"/>
      <c r="CP2" s="215"/>
      <c r="CQ2" s="215"/>
      <c r="CR2" s="216"/>
      <c r="CS2" s="214" t="str">
        <f>"Effet gravitationnel sur "&amp;$AK$1</f>
        <v>Effet gravitationnel sur Chasseur XYZ</v>
      </c>
      <c r="CT2" s="215"/>
      <c r="CU2" s="215"/>
      <c r="CV2" s="215"/>
      <c r="CW2" s="215"/>
      <c r="CX2" s="215"/>
      <c r="CY2" s="215"/>
      <c r="CZ2" s="216"/>
      <c r="DA2" s="217" t="str">
        <f>"Interaction avec "&amp;$C$1</f>
        <v>Interaction avec Colonisatron Romanoff-Far-Far-v5</v>
      </c>
      <c r="DB2" s="218"/>
      <c r="DC2" s="253" t="s">
        <v>81</v>
      </c>
      <c r="DD2" s="254"/>
      <c r="DE2" s="254"/>
      <c r="DF2" s="254"/>
      <c r="DG2" s="254"/>
      <c r="DH2" s="254"/>
      <c r="DI2" s="253" t="str">
        <f>CK2</f>
        <v>Effet gravitationnel sur Colonisatron Romanoff-Far-Far-v5</v>
      </c>
      <c r="DJ2" s="254"/>
      <c r="DK2" s="254"/>
      <c r="DL2" s="254"/>
      <c r="DM2" s="254"/>
      <c r="DN2" s="254"/>
      <c r="DO2" s="254"/>
      <c r="DP2" s="254"/>
      <c r="DQ2" s="253" t="str">
        <f>CS2</f>
        <v>Effet gravitationnel sur Chasseur XYZ</v>
      </c>
      <c r="DR2" s="254"/>
      <c r="DS2" s="254"/>
      <c r="DT2" s="254"/>
      <c r="DU2" s="254"/>
      <c r="DV2" s="254"/>
      <c r="DW2" s="254"/>
      <c r="DX2" s="254"/>
    </row>
    <row r="3" spans="1:247" s="1" customFormat="1" ht="45" customHeight="1" x14ac:dyDescent="0.35">
      <c r="A3" s="241" t="s">
        <v>106</v>
      </c>
      <c r="B3" s="106" t="s">
        <v>56</v>
      </c>
      <c r="C3" s="102" t="s">
        <v>10</v>
      </c>
      <c r="D3" s="27" t="s">
        <v>11</v>
      </c>
      <c r="E3" s="219" t="s">
        <v>107</v>
      </c>
      <c r="F3" s="235"/>
      <c r="G3" s="220"/>
      <c r="H3" s="27" t="s">
        <v>71</v>
      </c>
      <c r="I3" s="219" t="s">
        <v>37</v>
      </c>
      <c r="J3" s="220"/>
      <c r="K3" s="219" t="s">
        <v>38</v>
      </c>
      <c r="L3" s="235"/>
      <c r="M3" s="220"/>
      <c r="N3" s="219" t="s">
        <v>65</v>
      </c>
      <c r="O3" s="235"/>
      <c r="P3" s="220"/>
      <c r="Q3" s="103" t="s">
        <v>96</v>
      </c>
      <c r="R3" s="236">
        <v>0</v>
      </c>
      <c r="S3" s="237"/>
      <c r="T3" s="238"/>
      <c r="U3" s="239" t="s">
        <v>70</v>
      </c>
      <c r="V3" s="236" t="s">
        <v>54</v>
      </c>
      <c r="W3" s="237"/>
      <c r="X3" s="238"/>
      <c r="Y3" s="27" t="s">
        <v>108</v>
      </c>
      <c r="Z3" s="27" t="s">
        <v>74</v>
      </c>
      <c r="AA3" s="219" t="s">
        <v>68</v>
      </c>
      <c r="AB3" s="220"/>
      <c r="AC3" s="219" t="s">
        <v>109</v>
      </c>
      <c r="AD3" s="220"/>
      <c r="AE3" s="219" t="s">
        <v>86</v>
      </c>
      <c r="AF3" s="220"/>
      <c r="AG3" s="219" t="s">
        <v>87</v>
      </c>
      <c r="AH3" s="220"/>
      <c r="AI3" s="219" t="s">
        <v>95</v>
      </c>
      <c r="AJ3" s="220"/>
      <c r="AK3" s="246" t="s">
        <v>110</v>
      </c>
      <c r="AL3" s="246"/>
      <c r="AM3" s="246"/>
      <c r="AN3" s="43" t="s">
        <v>71</v>
      </c>
      <c r="AO3" s="246" t="s">
        <v>37</v>
      </c>
      <c r="AP3" s="246"/>
      <c r="AQ3" s="246" t="s">
        <v>38</v>
      </c>
      <c r="AR3" s="246"/>
      <c r="AS3" s="246"/>
      <c r="AT3" s="246" t="s">
        <v>65</v>
      </c>
      <c r="AU3" s="246"/>
      <c r="AV3" s="246"/>
      <c r="AW3" s="43" t="s">
        <v>108</v>
      </c>
      <c r="AX3" s="43" t="s">
        <v>74</v>
      </c>
      <c r="AY3" s="246" t="s">
        <v>68</v>
      </c>
      <c r="AZ3" s="247"/>
      <c r="BA3" s="246" t="s">
        <v>109</v>
      </c>
      <c r="BB3" s="247"/>
      <c r="BC3" s="246" t="s">
        <v>85</v>
      </c>
      <c r="BD3" s="246"/>
      <c r="BE3" s="246" t="s">
        <v>84</v>
      </c>
      <c r="BF3" s="246"/>
      <c r="BG3" s="223" t="s">
        <v>6</v>
      </c>
      <c r="BH3" s="223"/>
      <c r="BI3" s="231" t="s">
        <v>45</v>
      </c>
      <c r="BJ3" s="231"/>
      <c r="BK3" s="6" t="s">
        <v>10</v>
      </c>
      <c r="BL3" s="42" t="s">
        <v>11</v>
      </c>
      <c r="BM3" s="226" t="s">
        <v>45</v>
      </c>
      <c r="BN3" s="227"/>
      <c r="BO3" s="42" t="s">
        <v>96</v>
      </c>
      <c r="BP3" s="223" t="s">
        <v>63</v>
      </c>
      <c r="BQ3" s="223"/>
      <c r="BR3" s="223"/>
      <c r="BS3" s="250" t="s">
        <v>70</v>
      </c>
      <c r="BT3" s="250" t="s">
        <v>54</v>
      </c>
      <c r="BU3" s="250"/>
      <c r="BV3" s="250"/>
      <c r="BW3" s="42" t="s">
        <v>96</v>
      </c>
      <c r="BX3" s="223" t="s">
        <v>63</v>
      </c>
      <c r="BY3" s="223"/>
      <c r="BZ3" s="223"/>
      <c r="CA3" s="250" t="s">
        <v>70</v>
      </c>
      <c r="CB3" s="250" t="s">
        <v>54</v>
      </c>
      <c r="CC3" s="250"/>
      <c r="CD3" s="250"/>
      <c r="CE3" s="252" t="s">
        <v>6</v>
      </c>
      <c r="CF3" s="252"/>
      <c r="CG3" s="7" t="s">
        <v>10</v>
      </c>
      <c r="CH3" s="45" t="s">
        <v>11</v>
      </c>
      <c r="CI3" s="224" t="s">
        <v>45</v>
      </c>
      <c r="CJ3" s="225"/>
      <c r="CK3" s="45" t="s">
        <v>96</v>
      </c>
      <c r="CL3" s="252" t="s">
        <v>63</v>
      </c>
      <c r="CM3" s="252"/>
      <c r="CN3" s="252"/>
      <c r="CO3" s="251" t="s">
        <v>70</v>
      </c>
      <c r="CP3" s="252" t="s">
        <v>54</v>
      </c>
      <c r="CQ3" s="252"/>
      <c r="CR3" s="252"/>
      <c r="CS3" s="45" t="s">
        <v>96</v>
      </c>
      <c r="CT3" s="252" t="s">
        <v>63</v>
      </c>
      <c r="CU3" s="252"/>
      <c r="CV3" s="252"/>
      <c r="CW3" s="251" t="s">
        <v>70</v>
      </c>
      <c r="CX3" s="252" t="s">
        <v>54</v>
      </c>
      <c r="CY3" s="252"/>
      <c r="CZ3" s="252"/>
      <c r="DA3" s="224" t="s">
        <v>97</v>
      </c>
      <c r="DB3" s="225"/>
      <c r="DC3" s="255" t="s">
        <v>6</v>
      </c>
      <c r="DD3" s="255"/>
      <c r="DE3" s="259" t="s">
        <v>45</v>
      </c>
      <c r="DF3" s="259"/>
      <c r="DG3" s="12" t="s">
        <v>10</v>
      </c>
      <c r="DH3" s="40" t="s">
        <v>11</v>
      </c>
      <c r="DI3" s="40" t="s">
        <v>96</v>
      </c>
      <c r="DJ3" s="255" t="s">
        <v>63</v>
      </c>
      <c r="DK3" s="255"/>
      <c r="DL3" s="255"/>
      <c r="DM3" s="256" t="s">
        <v>70</v>
      </c>
      <c r="DN3" s="255" t="s">
        <v>54</v>
      </c>
      <c r="DO3" s="255"/>
      <c r="DP3" s="255"/>
      <c r="DQ3" s="40" t="s">
        <v>96</v>
      </c>
      <c r="DR3" s="255" t="s">
        <v>63</v>
      </c>
      <c r="DS3" s="255"/>
      <c r="DT3" s="255"/>
      <c r="DU3" s="256" t="s">
        <v>70</v>
      </c>
      <c r="DV3" s="255" t="s">
        <v>54</v>
      </c>
      <c r="DW3" s="255"/>
      <c r="DX3" s="255"/>
    </row>
    <row r="4" spans="1:247" s="1" customFormat="1" x14ac:dyDescent="0.35">
      <c r="A4" s="241"/>
      <c r="B4" s="106" t="s">
        <v>13</v>
      </c>
      <c r="C4" s="102" t="s">
        <v>27</v>
      </c>
      <c r="D4" s="27" t="s">
        <v>28</v>
      </c>
      <c r="E4" s="28" t="s">
        <v>31</v>
      </c>
      <c r="F4" s="28" t="s">
        <v>32</v>
      </c>
      <c r="G4" s="28" t="s">
        <v>49</v>
      </c>
      <c r="H4" s="28" t="s">
        <v>49</v>
      </c>
      <c r="I4" s="28" t="s">
        <v>31</v>
      </c>
      <c r="J4" s="28" t="s">
        <v>32</v>
      </c>
      <c r="K4" s="28" t="s">
        <v>64</v>
      </c>
      <c r="L4" s="28" t="s">
        <v>31</v>
      </c>
      <c r="M4" s="28" t="s">
        <v>32</v>
      </c>
      <c r="N4" s="28" t="s">
        <v>64</v>
      </c>
      <c r="O4" s="28" t="s">
        <v>31</v>
      </c>
      <c r="P4" s="28" t="s">
        <v>32</v>
      </c>
      <c r="Q4" s="104" t="s">
        <v>29</v>
      </c>
      <c r="R4" s="104" t="s">
        <v>31</v>
      </c>
      <c r="S4" s="104" t="s">
        <v>32</v>
      </c>
      <c r="T4" s="104" t="s">
        <v>64</v>
      </c>
      <c r="U4" s="240"/>
      <c r="V4" s="104" t="s">
        <v>64</v>
      </c>
      <c r="W4" s="105" t="s">
        <v>31</v>
      </c>
      <c r="X4" s="105" t="s">
        <v>32</v>
      </c>
      <c r="Y4" s="28" t="s">
        <v>49</v>
      </c>
      <c r="Z4" s="28" t="s">
        <v>49</v>
      </c>
      <c r="AA4" s="28" t="s">
        <v>31</v>
      </c>
      <c r="AB4" s="28" t="s">
        <v>32</v>
      </c>
      <c r="AC4" s="28" t="s">
        <v>31</v>
      </c>
      <c r="AD4" s="28" t="s">
        <v>32</v>
      </c>
      <c r="AE4" s="28" t="s">
        <v>31</v>
      </c>
      <c r="AF4" s="28" t="s">
        <v>32</v>
      </c>
      <c r="AG4" s="28" t="s">
        <v>31</v>
      </c>
      <c r="AH4" s="28" t="s">
        <v>32</v>
      </c>
      <c r="AI4" s="28" t="s">
        <v>31</v>
      </c>
      <c r="AJ4" s="28" t="s">
        <v>32</v>
      </c>
      <c r="AK4" s="44" t="s">
        <v>31</v>
      </c>
      <c r="AL4" s="44" t="s">
        <v>32</v>
      </c>
      <c r="AM4" s="44" t="s">
        <v>49</v>
      </c>
      <c r="AN4" s="44" t="s">
        <v>49</v>
      </c>
      <c r="AO4" s="44" t="s">
        <v>31</v>
      </c>
      <c r="AP4" s="44" t="s">
        <v>32</v>
      </c>
      <c r="AQ4" s="44" t="s">
        <v>64</v>
      </c>
      <c r="AR4" s="44" t="s">
        <v>31</v>
      </c>
      <c r="AS4" s="44" t="s">
        <v>32</v>
      </c>
      <c r="AT4" s="44" t="s">
        <v>64</v>
      </c>
      <c r="AU4" s="44" t="s">
        <v>31</v>
      </c>
      <c r="AV4" s="44" t="s">
        <v>32</v>
      </c>
      <c r="AW4" s="44" t="s">
        <v>49</v>
      </c>
      <c r="AX4" s="44" t="s">
        <v>49</v>
      </c>
      <c r="AY4" s="44" t="s">
        <v>31</v>
      </c>
      <c r="AZ4" s="44" t="s">
        <v>32</v>
      </c>
      <c r="BA4" s="44" t="s">
        <v>31</v>
      </c>
      <c r="BB4" s="44" t="s">
        <v>32</v>
      </c>
      <c r="BC4" s="44" t="s">
        <v>31</v>
      </c>
      <c r="BD4" s="44" t="s">
        <v>32</v>
      </c>
      <c r="BE4" s="44" t="s">
        <v>31</v>
      </c>
      <c r="BF4" s="44" t="s">
        <v>32</v>
      </c>
      <c r="BG4" s="41" t="s">
        <v>57</v>
      </c>
      <c r="BH4" s="41" t="s">
        <v>58</v>
      </c>
      <c r="BI4" s="118" t="s">
        <v>31</v>
      </c>
      <c r="BJ4" s="118" t="s">
        <v>32</v>
      </c>
      <c r="BK4" s="4" t="s">
        <v>24</v>
      </c>
      <c r="BL4" s="5" t="s">
        <v>25</v>
      </c>
      <c r="BM4" s="5" t="s">
        <v>31</v>
      </c>
      <c r="BN4" s="5" t="s">
        <v>32</v>
      </c>
      <c r="BO4" s="5" t="s">
        <v>26</v>
      </c>
      <c r="BP4" s="5" t="s">
        <v>31</v>
      </c>
      <c r="BQ4" s="41" t="s">
        <v>32</v>
      </c>
      <c r="BR4" s="41" t="s">
        <v>64</v>
      </c>
      <c r="BS4" s="250"/>
      <c r="BT4" s="41" t="s">
        <v>64</v>
      </c>
      <c r="BU4" s="41" t="s">
        <v>31</v>
      </c>
      <c r="BV4" s="41" t="s">
        <v>32</v>
      </c>
      <c r="BW4" s="5" t="s">
        <v>26</v>
      </c>
      <c r="BX4" s="5" t="s">
        <v>31</v>
      </c>
      <c r="BY4" s="41" t="s">
        <v>32</v>
      </c>
      <c r="BZ4" s="41" t="s">
        <v>64</v>
      </c>
      <c r="CA4" s="250"/>
      <c r="CB4" s="41" t="s">
        <v>64</v>
      </c>
      <c r="CC4" s="41" t="s">
        <v>31</v>
      </c>
      <c r="CD4" s="41" t="s">
        <v>32</v>
      </c>
      <c r="CE4" s="2" t="s">
        <v>52</v>
      </c>
      <c r="CF4" s="2" t="s">
        <v>53</v>
      </c>
      <c r="CG4" s="3" t="s">
        <v>27</v>
      </c>
      <c r="CH4" s="46" t="s">
        <v>28</v>
      </c>
      <c r="CI4" s="46" t="s">
        <v>31</v>
      </c>
      <c r="CJ4" s="46" t="s">
        <v>32</v>
      </c>
      <c r="CK4" s="46" t="s">
        <v>29</v>
      </c>
      <c r="CL4" s="46" t="s">
        <v>31</v>
      </c>
      <c r="CM4" s="46" t="s">
        <v>32</v>
      </c>
      <c r="CN4" s="46" t="s">
        <v>64</v>
      </c>
      <c r="CO4" s="251"/>
      <c r="CP4" s="46" t="s">
        <v>64</v>
      </c>
      <c r="CQ4" s="2" t="s">
        <v>31</v>
      </c>
      <c r="CR4" s="2" t="s">
        <v>32</v>
      </c>
      <c r="CS4" s="46" t="s">
        <v>29</v>
      </c>
      <c r="CT4" s="46" t="s">
        <v>31</v>
      </c>
      <c r="CU4" s="46" t="s">
        <v>32</v>
      </c>
      <c r="CV4" s="46" t="s">
        <v>64</v>
      </c>
      <c r="CW4" s="251"/>
      <c r="CX4" s="46" t="s">
        <v>64</v>
      </c>
      <c r="CY4" s="2" t="s">
        <v>31</v>
      </c>
      <c r="CZ4" s="2" t="s">
        <v>32</v>
      </c>
      <c r="DA4" s="2" t="s">
        <v>31</v>
      </c>
      <c r="DB4" s="2" t="s">
        <v>32</v>
      </c>
      <c r="DC4" s="13" t="s">
        <v>111</v>
      </c>
      <c r="DD4" s="13" t="s">
        <v>112</v>
      </c>
      <c r="DE4" s="117" t="s">
        <v>31</v>
      </c>
      <c r="DF4" s="117" t="s">
        <v>32</v>
      </c>
      <c r="DG4" s="14" t="s">
        <v>113</v>
      </c>
      <c r="DH4" s="39" t="s">
        <v>114</v>
      </c>
      <c r="DI4" s="39" t="s">
        <v>115</v>
      </c>
      <c r="DJ4" s="39" t="s">
        <v>31</v>
      </c>
      <c r="DK4" s="39" t="s">
        <v>32</v>
      </c>
      <c r="DL4" s="39" t="s">
        <v>64</v>
      </c>
      <c r="DM4" s="256"/>
      <c r="DN4" s="39" t="s">
        <v>64</v>
      </c>
      <c r="DO4" s="13" t="s">
        <v>31</v>
      </c>
      <c r="DP4" s="13" t="s">
        <v>32</v>
      </c>
      <c r="DQ4" s="39" t="s">
        <v>115</v>
      </c>
      <c r="DR4" s="39" t="s">
        <v>31</v>
      </c>
      <c r="DS4" s="39" t="s">
        <v>32</v>
      </c>
      <c r="DT4" s="39" t="s">
        <v>64</v>
      </c>
      <c r="DU4" s="256"/>
      <c r="DV4" s="39" t="s">
        <v>64</v>
      </c>
      <c r="DW4" s="13" t="s">
        <v>31</v>
      </c>
      <c r="DX4" s="13" t="s">
        <v>32</v>
      </c>
    </row>
    <row r="5" spans="1:247" x14ac:dyDescent="0.35">
      <c r="A5" s="241"/>
      <c r="B5" s="106" t="s">
        <v>59</v>
      </c>
      <c r="C5" s="102" t="s">
        <v>80</v>
      </c>
      <c r="D5" s="28" t="s">
        <v>30</v>
      </c>
      <c r="E5" s="28" t="s">
        <v>16</v>
      </c>
      <c r="F5" s="28" t="s">
        <v>16</v>
      </c>
      <c r="G5" s="28" t="s">
        <v>62</v>
      </c>
      <c r="H5" s="28" t="s">
        <v>62</v>
      </c>
      <c r="I5" s="28" t="s">
        <v>60</v>
      </c>
      <c r="J5" s="28" t="s">
        <v>60</v>
      </c>
      <c r="K5" s="28" t="s">
        <v>61</v>
      </c>
      <c r="L5" s="28" t="s">
        <v>61</v>
      </c>
      <c r="M5" s="28" t="s">
        <v>61</v>
      </c>
      <c r="N5" s="28" t="s">
        <v>60</v>
      </c>
      <c r="O5" s="28" t="s">
        <v>60</v>
      </c>
      <c r="P5" s="28" t="s">
        <v>60</v>
      </c>
      <c r="Q5" s="104"/>
      <c r="R5" s="104" t="s">
        <v>16</v>
      </c>
      <c r="S5" s="104" t="s">
        <v>16</v>
      </c>
      <c r="T5" s="104" t="s">
        <v>16</v>
      </c>
      <c r="U5" s="104" t="s">
        <v>62</v>
      </c>
      <c r="V5" s="28" t="s">
        <v>61</v>
      </c>
      <c r="W5" s="28" t="s">
        <v>61</v>
      </c>
      <c r="X5" s="28" t="s">
        <v>61</v>
      </c>
      <c r="Y5" s="28" t="s">
        <v>62</v>
      </c>
      <c r="Z5" s="28" t="s">
        <v>62</v>
      </c>
      <c r="AA5" s="28" t="s">
        <v>16</v>
      </c>
      <c r="AB5" s="28" t="s">
        <v>16</v>
      </c>
      <c r="AC5" s="28" t="s">
        <v>16</v>
      </c>
      <c r="AD5" s="28" t="s">
        <v>16</v>
      </c>
      <c r="AE5" s="28" t="s">
        <v>16</v>
      </c>
      <c r="AF5" s="28" t="s">
        <v>16</v>
      </c>
      <c r="AG5" s="28" t="s">
        <v>16</v>
      </c>
      <c r="AH5" s="28" t="s">
        <v>16</v>
      </c>
      <c r="AI5" s="28" t="s">
        <v>16</v>
      </c>
      <c r="AJ5" s="28" t="s">
        <v>16</v>
      </c>
      <c r="AK5" s="44" t="s">
        <v>16</v>
      </c>
      <c r="AL5" s="44" t="s">
        <v>16</v>
      </c>
      <c r="AM5" s="44" t="s">
        <v>62</v>
      </c>
      <c r="AN5" s="44" t="s">
        <v>62</v>
      </c>
      <c r="AO5" s="44" t="s">
        <v>60</v>
      </c>
      <c r="AP5" s="44" t="s">
        <v>60</v>
      </c>
      <c r="AQ5" s="44" t="s">
        <v>61</v>
      </c>
      <c r="AR5" s="44" t="s">
        <v>61</v>
      </c>
      <c r="AS5" s="44" t="s">
        <v>61</v>
      </c>
      <c r="AT5" s="44" t="s">
        <v>60</v>
      </c>
      <c r="AU5" s="44" t="s">
        <v>60</v>
      </c>
      <c r="AV5" s="44" t="s">
        <v>60</v>
      </c>
      <c r="AW5" s="44" t="s">
        <v>62</v>
      </c>
      <c r="AX5" s="44" t="s">
        <v>62</v>
      </c>
      <c r="AY5" s="44" t="s">
        <v>16</v>
      </c>
      <c r="AZ5" s="44" t="s">
        <v>16</v>
      </c>
      <c r="BA5" s="44" t="s">
        <v>16</v>
      </c>
      <c r="BB5" s="44" t="s">
        <v>16</v>
      </c>
      <c r="BC5" s="44" t="s">
        <v>16</v>
      </c>
      <c r="BD5" s="44" t="s">
        <v>16</v>
      </c>
      <c r="BE5" s="44" t="s">
        <v>16</v>
      </c>
      <c r="BF5" s="44" t="s">
        <v>16</v>
      </c>
      <c r="BG5" s="41" t="s">
        <v>16</v>
      </c>
      <c r="BH5" s="41" t="s">
        <v>16</v>
      </c>
      <c r="BI5" s="5" t="s">
        <v>16</v>
      </c>
      <c r="BJ5" s="5" t="s">
        <v>16</v>
      </c>
      <c r="BK5" s="4" t="s">
        <v>80</v>
      </c>
      <c r="BL5" s="115" t="s">
        <v>30</v>
      </c>
      <c r="BM5" s="5" t="s">
        <v>16</v>
      </c>
      <c r="BN5" s="5" t="s">
        <v>16</v>
      </c>
      <c r="BO5" s="115" t="s">
        <v>30</v>
      </c>
      <c r="BP5" s="5" t="s">
        <v>16</v>
      </c>
      <c r="BQ5" s="41" t="s">
        <v>16</v>
      </c>
      <c r="BR5" s="41" t="s">
        <v>16</v>
      </c>
      <c r="BS5" s="41" t="s">
        <v>62</v>
      </c>
      <c r="BT5" s="41" t="s">
        <v>61</v>
      </c>
      <c r="BU5" s="41" t="s">
        <v>61</v>
      </c>
      <c r="BV5" s="41" t="s">
        <v>61</v>
      </c>
      <c r="BW5" s="115" t="s">
        <v>30</v>
      </c>
      <c r="BX5" s="5" t="s">
        <v>16</v>
      </c>
      <c r="BY5" s="41" t="s">
        <v>16</v>
      </c>
      <c r="BZ5" s="41" t="s">
        <v>16</v>
      </c>
      <c r="CA5" s="41" t="s">
        <v>62</v>
      </c>
      <c r="CB5" s="41" t="s">
        <v>61</v>
      </c>
      <c r="CC5" s="41" t="s">
        <v>61</v>
      </c>
      <c r="CD5" s="41" t="s">
        <v>61</v>
      </c>
      <c r="CE5" s="2" t="s">
        <v>16</v>
      </c>
      <c r="CF5" s="2" t="s">
        <v>16</v>
      </c>
      <c r="CG5" s="3" t="s">
        <v>80</v>
      </c>
      <c r="CH5" s="116" t="s">
        <v>30</v>
      </c>
      <c r="CI5" s="46" t="s">
        <v>16</v>
      </c>
      <c r="CJ5" s="46" t="s">
        <v>16</v>
      </c>
      <c r="CK5" s="116" t="s">
        <v>30</v>
      </c>
      <c r="CL5" s="46" t="s">
        <v>16</v>
      </c>
      <c r="CM5" s="46" t="s">
        <v>16</v>
      </c>
      <c r="CN5" s="46" t="s">
        <v>16</v>
      </c>
      <c r="CO5" s="46" t="s">
        <v>62</v>
      </c>
      <c r="CP5" s="46" t="s">
        <v>61</v>
      </c>
      <c r="CQ5" s="46" t="s">
        <v>61</v>
      </c>
      <c r="CR5" s="46" t="s">
        <v>61</v>
      </c>
      <c r="CS5" s="116" t="s">
        <v>30</v>
      </c>
      <c r="CT5" s="2" t="s">
        <v>16</v>
      </c>
      <c r="CU5" s="2" t="s">
        <v>16</v>
      </c>
      <c r="CV5" s="2" t="s">
        <v>16</v>
      </c>
      <c r="CW5" s="46" t="s">
        <v>62</v>
      </c>
      <c r="CX5" s="46" t="s">
        <v>61</v>
      </c>
      <c r="CY5" s="46" t="s">
        <v>61</v>
      </c>
      <c r="CZ5" s="46" t="s">
        <v>61</v>
      </c>
      <c r="DA5" s="2" t="s">
        <v>16</v>
      </c>
      <c r="DB5" s="2" t="s">
        <v>16</v>
      </c>
      <c r="DC5" s="13" t="s">
        <v>16</v>
      </c>
      <c r="DD5" s="13" t="s">
        <v>16</v>
      </c>
      <c r="DE5" s="13" t="s">
        <v>16</v>
      </c>
      <c r="DF5" s="13" t="s">
        <v>16</v>
      </c>
      <c r="DG5" s="14" t="s">
        <v>80</v>
      </c>
      <c r="DH5" s="114" t="s">
        <v>30</v>
      </c>
      <c r="DI5" s="114" t="s">
        <v>30</v>
      </c>
      <c r="DJ5" s="39" t="s">
        <v>16</v>
      </c>
      <c r="DK5" s="39" t="s">
        <v>16</v>
      </c>
      <c r="DL5" s="39" t="s">
        <v>16</v>
      </c>
      <c r="DM5" s="39" t="s">
        <v>62</v>
      </c>
      <c r="DN5" s="39" t="s">
        <v>61</v>
      </c>
      <c r="DO5" s="39" t="s">
        <v>61</v>
      </c>
      <c r="DP5" s="39" t="s">
        <v>61</v>
      </c>
      <c r="DQ5" s="114" t="s">
        <v>30</v>
      </c>
      <c r="DR5" s="39" t="s">
        <v>16</v>
      </c>
      <c r="DS5" s="39" t="s">
        <v>16</v>
      </c>
      <c r="DT5" s="39" t="s">
        <v>16</v>
      </c>
      <c r="DU5" s="39" t="s">
        <v>62</v>
      </c>
      <c r="DV5" s="39" t="s">
        <v>61</v>
      </c>
      <c r="DW5" s="39" t="s">
        <v>61</v>
      </c>
      <c r="DX5" s="39" t="s">
        <v>61</v>
      </c>
      <c r="DZ5" s="107"/>
      <c r="EA5" s="107"/>
      <c r="EB5" s="107"/>
      <c r="EC5" s="107"/>
      <c r="ED5" s="107"/>
      <c r="EE5" s="107"/>
      <c r="EF5" s="107"/>
      <c r="EG5" s="107"/>
      <c r="EH5" s="107"/>
      <c r="EI5" s="107"/>
      <c r="EJ5" s="107"/>
      <c r="EK5" s="107"/>
      <c r="EL5" s="107"/>
      <c r="EM5" s="107"/>
      <c r="EN5" s="107"/>
      <c r="EO5" s="107"/>
      <c r="EP5" s="107"/>
      <c r="EQ5" s="107"/>
      <c r="ER5" s="107"/>
      <c r="ES5" s="107"/>
      <c r="ET5" s="107"/>
      <c r="EU5" s="107"/>
      <c r="EV5" s="107"/>
      <c r="EW5" s="107"/>
      <c r="EX5" s="107"/>
      <c r="EY5" s="107"/>
      <c r="EZ5" s="107"/>
      <c r="FA5" s="107"/>
      <c r="FB5" s="107"/>
      <c r="FC5" s="107"/>
      <c r="FD5" s="107"/>
      <c r="FE5" s="107"/>
      <c r="FF5" s="107"/>
      <c r="FG5" s="107"/>
      <c r="FH5" s="107"/>
      <c r="FI5" s="107"/>
      <c r="FJ5" s="107"/>
      <c r="FK5" s="107"/>
      <c r="FL5" s="107"/>
      <c r="FM5" s="107"/>
      <c r="FN5" s="107"/>
      <c r="FO5" s="107"/>
      <c r="FP5" s="107"/>
      <c r="FQ5" s="107"/>
      <c r="FR5" s="107"/>
      <c r="FS5" s="107"/>
      <c r="FT5" s="107"/>
      <c r="FU5" s="107"/>
      <c r="FV5" s="107"/>
      <c r="FW5" s="107"/>
      <c r="FX5" s="107"/>
      <c r="FY5" s="107"/>
      <c r="FZ5" s="107"/>
      <c r="GA5" s="107"/>
      <c r="GB5" s="107"/>
      <c r="GC5" s="107"/>
      <c r="GD5" s="107"/>
      <c r="GE5" s="107"/>
      <c r="GF5" s="107"/>
      <c r="GG5" s="107"/>
      <c r="GH5" s="107"/>
      <c r="GI5" s="107"/>
      <c r="GJ5" s="107"/>
      <c r="GK5" s="107"/>
      <c r="GL5" s="107"/>
      <c r="GM5" s="107"/>
      <c r="GN5" s="107"/>
      <c r="GO5" s="107"/>
      <c r="GP5" s="107"/>
      <c r="GQ5" s="107"/>
      <c r="GR5" s="107"/>
      <c r="GS5" s="107"/>
      <c r="GT5" s="107"/>
      <c r="GU5" s="107"/>
      <c r="GV5" s="107"/>
      <c r="GW5" s="107"/>
      <c r="GX5" s="107"/>
      <c r="GY5" s="107"/>
      <c r="GZ5" s="107"/>
      <c r="HA5" s="107"/>
      <c r="HB5" s="107"/>
      <c r="HC5" s="107"/>
      <c r="HD5" s="107"/>
      <c r="HE5" s="107"/>
      <c r="HF5" s="107"/>
      <c r="HG5" s="107"/>
      <c r="HH5" s="107"/>
      <c r="HI5" s="107"/>
      <c r="HJ5" s="107"/>
      <c r="HK5" s="107"/>
      <c r="HL5" s="107"/>
      <c r="HM5" s="107"/>
      <c r="HN5" s="107"/>
      <c r="HO5" s="107"/>
      <c r="HP5" s="107"/>
      <c r="HQ5" s="107"/>
      <c r="HR5" s="107"/>
      <c r="HS5" s="107"/>
      <c r="HT5" s="107"/>
      <c r="HU5" s="107"/>
      <c r="HV5" s="107"/>
      <c r="HW5" s="107"/>
      <c r="HX5" s="107"/>
      <c r="HY5" s="107"/>
      <c r="HZ5" s="107"/>
      <c r="IA5" s="107"/>
      <c r="IB5" s="107"/>
      <c r="IC5" s="107"/>
      <c r="ID5" s="107"/>
      <c r="IE5" s="107"/>
      <c r="IF5" s="107"/>
      <c r="IG5" s="107"/>
      <c r="IH5" s="107"/>
      <c r="II5" s="107"/>
      <c r="IJ5" s="107"/>
      <c r="IK5" s="107"/>
      <c r="IL5" s="107"/>
      <c r="IM5" s="107"/>
    </row>
    <row r="6" spans="1:247" x14ac:dyDescent="0.35">
      <c r="A6" s="106">
        <v>0</v>
      </c>
      <c r="B6" s="106">
        <f>A6*Paramètres!$D$25</f>
        <v>0</v>
      </c>
      <c r="C6" s="102">
        <f>Paramètres!$D$7</f>
        <v>155093840495.72119</v>
      </c>
      <c r="D6" s="28">
        <f>Paramètres!$D$8</f>
        <v>6666</v>
      </c>
      <c r="E6" s="28">
        <f>Paramètres!D3</f>
        <v>0</v>
      </c>
      <c r="F6" s="28">
        <f>Paramètres!E3</f>
        <v>0</v>
      </c>
      <c r="G6" s="28">
        <f t="shared" ref="G6:G69" si="0">IFERROR(DEGREES(ATAN2(I6,J6)),0)</f>
        <v>-90</v>
      </c>
      <c r="H6" s="28">
        <f t="shared" ref="H6:H69" si="1">IFERROR(DEGREES(ATAN2(L6,M6)),0)</f>
        <v>-90</v>
      </c>
      <c r="I6" s="28">
        <f>Paramètres!$D$11</f>
        <v>0</v>
      </c>
      <c r="J6" s="28">
        <f>Paramètres!$E$11</f>
        <v>-5000</v>
      </c>
      <c r="K6" s="28">
        <f>SQRT(L6^2+M6^2)</f>
        <v>1</v>
      </c>
      <c r="L6" s="28">
        <f>Paramètres!$D$10</f>
        <v>0</v>
      </c>
      <c r="M6" s="28">
        <f>Paramètres!$E$10</f>
        <v>-1</v>
      </c>
      <c r="N6" s="28">
        <f>Paramètres!$D$26*Calculs!K6</f>
        <v>0.02</v>
      </c>
      <c r="O6" s="28">
        <f>Paramètres!$D$26*I6</f>
        <v>0</v>
      </c>
      <c r="P6" s="28">
        <f>Paramètres!$D$26*J6</f>
        <v>-100</v>
      </c>
      <c r="Q6" s="105">
        <f>IF($T6&gt;25000,Paramètres!$D$9,-5)</f>
        <v>6</v>
      </c>
      <c r="R6" s="105">
        <f t="shared" ref="R6:R69" si="2">E6-AK6</f>
        <v>-25000</v>
      </c>
      <c r="S6" s="105">
        <f t="shared" ref="S6:S69" si="3">F6-AL6</f>
        <v>-10000</v>
      </c>
      <c r="T6" s="105">
        <f>SQRT((R6)^2+(S6)^2)</f>
        <v>26925.824035672522</v>
      </c>
      <c r="U6" s="105">
        <f>DEGREES(ATAN2(R6,S6))</f>
        <v>-158.19859051364818</v>
      </c>
      <c r="V6" s="105">
        <f t="shared" ref="V6:V69" si="4">Q6*C6*(T6)/(ABS(T6)^2+D6^2)^(3/2)</f>
        <v>1173.9684535200108</v>
      </c>
      <c r="W6" s="105">
        <f>V6*COS(RADIANS(U6))</f>
        <v>-1090.0023449279449</v>
      </c>
      <c r="X6" s="105">
        <f>V6*SIN(RADIANS(U6))</f>
        <v>-436.00093797117813</v>
      </c>
      <c r="Y6" s="108">
        <f>INDEX(G$6:G$1006,MATCH(Simulation!$R$3,$A$6:$A$1006,0))</f>
        <v>-61.520751699049271</v>
      </c>
      <c r="Z6" s="108">
        <f>INDEX(H$6:H$1006,MATCH(Simulation!$R$3,$A$6:$A$1006,0))</f>
        <v>65.995141060755216</v>
      </c>
      <c r="AA6" s="108">
        <f>INDEX(E$6:E$1006,MATCH(Simulation!$R$3,$A$6:$A$1006,0))</f>
        <v>8458.205135820559</v>
      </c>
      <c r="AB6" s="108">
        <f>INDEX(F$6:F$1006,MATCH(Simulation!$R$3,$A$6:$A$1006,0))</f>
        <v>-31235.074144163355</v>
      </c>
      <c r="AC6" s="109">
        <f>Paramètres!$D$4*'Modèles normalisés'!$E7*COS(RADIANS($Y$6+'Modèles normalisés'!$F7))+$AA$6</f>
        <v>10047.514302935164</v>
      </c>
      <c r="AD6" s="109">
        <f>Paramètres!$D$4*'Modèles normalisés'!$E7*SIN(RADIANS($Y$6+'Modèles normalisés'!$F7))+$AB$6</f>
        <v>-34164.747397501596</v>
      </c>
      <c r="AE6" s="109">
        <f>Paramètres!$D$4*'Modèles normalisés'!$AA7*COS(RADIANS($Z$6+'Modèles normalisés'!$AB$7))+$AA$6</f>
        <v>11847.983743791094</v>
      </c>
      <c r="AF6" s="109">
        <f>Paramètres!$D$13*'Modèles normalisés'!$AA7*SIN(RADIANS($Z$6+'Modèles normalisés'!$AB$7))+$AB$6</f>
        <v>-21085.967364510689</v>
      </c>
      <c r="AG6" s="108">
        <f>IF(Simulation!$R$3-$A6&lt;0,"",INDEX(E$6:E$1006,MATCH(Simulation!$R$3-$A6-1,$A$6:$A$1006,0)))</f>
        <v>6892.7342972843508</v>
      </c>
      <c r="AH6" s="108">
        <f>IF(Simulation!$R$3-$A6&lt;0,"",INDEX(F$6:F$1006,MATCH(Simulation!$R$3-$A6-1,$A$6:$A$1006,0)))</f>
        <v>-27903.679445847458</v>
      </c>
      <c r="AI6" s="108">
        <f>IF(SQRT(($AC$6-$BA$6)^2+($AD$6-$BB$6)^2)&gt;25000,999999999,Paramètres!$D$4*'Modèles normalisés'!$E7*1.5*COS(RADIANS($Y$6+'Modèles normalisés'!$F7))+$AA$6)</f>
        <v>999999999</v>
      </c>
      <c r="AJ6" s="108">
        <f>IF(SQRT(($AC$6-$BA$6)^2+($AD$6-$BB$6)^2)&gt;25000,999999999,Paramètres!$D$4*'Modèles normalisés'!$E7*1.5*SIN(RADIANS($Y$6+'Modèles normalisés'!$F7))+$AB$6)</f>
        <v>999999999</v>
      </c>
      <c r="AK6" s="44">
        <f>Paramètres!F3</f>
        <v>25000</v>
      </c>
      <c r="AL6" s="44">
        <f>Paramètres!G3</f>
        <v>10000</v>
      </c>
      <c r="AM6" s="44">
        <f t="shared" ref="AM6:AM69" si="5">IFERROR(DEGREES(ATAN2(AO6,AP6)),0)</f>
        <v>-45</v>
      </c>
      <c r="AN6" s="44">
        <f t="shared" ref="AN6:AN69" si="6">IFERROR(DEGREES(ATAN2(AR6,AS6)),0)</f>
        <v>-45</v>
      </c>
      <c r="AO6" s="44">
        <f>Paramètres!F11</f>
        <v>5000</v>
      </c>
      <c r="AP6" s="44">
        <f>Paramètres!G11</f>
        <v>-5000</v>
      </c>
      <c r="AQ6" s="44">
        <f>SQRT(AR6^2+AS6^2)</f>
        <v>1.4142135623730951</v>
      </c>
      <c r="AR6" s="44">
        <f>Paramètres!$F$10</f>
        <v>1</v>
      </c>
      <c r="AS6" s="44">
        <f>Paramètres!$G$10</f>
        <v>-1</v>
      </c>
      <c r="AT6" s="44">
        <f>Paramètres!$D$26*Calculs!AQ6</f>
        <v>2.8284271247461905E-2</v>
      </c>
      <c r="AU6" s="44">
        <f>Paramètres!$D$26*AO6</f>
        <v>100</v>
      </c>
      <c r="AV6" s="44">
        <f>Paramètres!$D$26*AP6</f>
        <v>-100</v>
      </c>
      <c r="AW6" s="108">
        <f>INDEX(AM$6:AM$1006,MATCH(Simulation!$R$3,$A$6:$A$1006,0))</f>
        <v>-122.63086608874116</v>
      </c>
      <c r="AX6" s="108">
        <f>INDEX(AN$6:AN$1006,MATCH(Simulation!$R$3,$A$6:$A$1006,0))</f>
        <v>-25.755632034057349</v>
      </c>
      <c r="AY6" s="108">
        <f>INDEX(AK$6:AK$1006,MATCH(Simulation!$R$3,$A$6:$A$1006,0))</f>
        <v>-67482.491923104622</v>
      </c>
      <c r="AZ6" s="108">
        <f>INDEX(AL$6:AL$1006,MATCH(Simulation!$R$3,$A$6:$A$1006,0))</f>
        <v>21776.252122754297</v>
      </c>
      <c r="BA6" s="109">
        <f>Paramètres!$F$4*'Modèles normalisés'!$P7*COS(RADIANS($AW$6+'Modèles normalisés'!$Q7))+$AY$6</f>
        <v>-67230.06926581556</v>
      </c>
      <c r="BB6" s="109">
        <f>Paramètres!$F$4*'Modèles normalisés'!$P7*SIN(RADIANS($AW$6+'Modèles normalisés'!$Q7))+$AZ$6</f>
        <v>20625.211755483397</v>
      </c>
      <c r="BC6" s="109">
        <f>Paramètres!$D$4*'Modèles normalisés'!$AA7*COS(RADIANS($AX$6+'Modèles normalisés'!$AB7))+$AY$6</f>
        <v>-59977.779718779253</v>
      </c>
      <c r="BD6" s="109">
        <f>Paramètres!$D$13*'Modèles normalisés'!$AA7*SIN(RADIANS($AX$6+'Modèles normalisés'!$AB7))+$AZ$6</f>
        <v>16948.581696693054</v>
      </c>
      <c r="BE6" s="108">
        <f>IF(Simulation!$R$3-$A6&lt;0,"",INDEX(AK$6:AK$1006,MATCH(Simulation!$R$3-$A6-1,$A$6:$A$1006,0)))</f>
        <v>-65018.414338461793</v>
      </c>
      <c r="BF6" s="108">
        <f>IF(Simulation!$R$3-$A6&lt;0,"",INDEX(AL$6:AL$1006,MATCH(Simulation!$R$3-$A6-1,$A$6:$A$1006,0)))</f>
        <v>25290.145769959905</v>
      </c>
      <c r="BG6" s="41">
        <f>Paramètres!$D$16</f>
        <v>30000</v>
      </c>
      <c r="BH6" s="41">
        <f>Paramètres!$E$16</f>
        <v>-25000</v>
      </c>
      <c r="BI6" s="118">
        <f>'Modèles normalisés'!$BK7*Paramètres!$D$17+Paramètres!$D$16</f>
        <v>35000</v>
      </c>
      <c r="BJ6" s="118">
        <f>'Modèles normalisés'!$BL7*Paramètres!$D$17+Paramètres!$E$16</f>
        <v>-25000</v>
      </c>
      <c r="BK6" s="110">
        <f>Paramètres!$D$20</f>
        <v>523598775598.29883</v>
      </c>
      <c r="BL6" s="41">
        <f>Paramètres!$D$21</f>
        <v>10000</v>
      </c>
      <c r="BM6" s="41">
        <f>'Modèles normalisés'!$AS7*Paramètres!$F$17+Paramètres!$F$16</f>
        <v>21666</v>
      </c>
      <c r="BN6" s="41">
        <f>'Modèles normalisés'!$AT7*Paramètres!$F$17+Paramètres!$G$16</f>
        <v>15000</v>
      </c>
      <c r="BO6" s="41">
        <f>IF(AND($BR$6&gt;200,A6&lt;950),Paramètres!$D$22,0)</f>
        <v>1</v>
      </c>
      <c r="BP6" s="41">
        <f t="shared" ref="BP6:BP69" si="7">BG6-$E6</f>
        <v>30000</v>
      </c>
      <c r="BQ6" s="41">
        <f t="shared" ref="BQ6:BQ69" si="8">BH6-$F6</f>
        <v>-25000</v>
      </c>
      <c r="BR6" s="41">
        <f>SQRT((BP6)^2+(BQ6)^2)</f>
        <v>39051.248379533274</v>
      </c>
      <c r="BS6" s="41">
        <f>DEGREES(ATAN2(BP6,BQ6))</f>
        <v>-39.805571092265197</v>
      </c>
      <c r="BT6" s="41">
        <f>BO6*BK6*(BR6)/(BR6^2+BL6^2)^(3/2)</f>
        <v>312.14292534178401</v>
      </c>
      <c r="BU6" s="41">
        <f>BT6*COS(RADIANS(BS6))</f>
        <v>239.79483752333346</v>
      </c>
      <c r="BV6" s="41">
        <f>BT6*SIN(RADIANS(BS6))</f>
        <v>-199.82903126944458</v>
      </c>
      <c r="BW6" s="41">
        <f>Paramètres!$D$22</f>
        <v>1</v>
      </c>
      <c r="BX6" s="41">
        <f t="shared" ref="BX6:BX69" si="9">BG6-$AK6</f>
        <v>5000</v>
      </c>
      <c r="BY6" s="41">
        <f t="shared" ref="BY6:BY69" si="10">BH6-$AL6</f>
        <v>-35000</v>
      </c>
      <c r="BZ6" s="41">
        <f>SQRT((BX6)^2+(BY6)^2)</f>
        <v>35355.33905932738</v>
      </c>
      <c r="CA6" s="41">
        <f>DEGREES(ATAN2(BX6,BY6))</f>
        <v>-81.869897645844034</v>
      </c>
      <c r="CB6" s="41">
        <f>BW6*BK6*(BZ6)/(BZ6^2+BL6^2)^(3/2)</f>
        <v>373.20974572720542</v>
      </c>
      <c r="CC6" s="41">
        <f>CB6*COS(RADIANS(CA6))</f>
        <v>52.77982840172271</v>
      </c>
      <c r="CD6" s="41">
        <f>CB6*SIN(RADIANS(CA6))</f>
        <v>-369.45879881205974</v>
      </c>
      <c r="CE6" s="2">
        <f>Paramètres!$F$16</f>
        <v>15000</v>
      </c>
      <c r="CF6" s="2">
        <f>Paramètres!$G$16</f>
        <v>15000</v>
      </c>
      <c r="CG6" s="111">
        <f>Paramètres!$F$20</f>
        <v>992600579172.61572</v>
      </c>
      <c r="CH6" s="2">
        <f>Paramètres!$F$21</f>
        <v>13332</v>
      </c>
      <c r="CI6" s="2">
        <f>'Modèles normalisés'!$AS7*Paramètres!$F$17+Paramètres!$F$16</f>
        <v>21666</v>
      </c>
      <c r="CJ6" s="2">
        <f>'Modèles normalisés'!$AT7*Paramètres!$F$17+Paramètres!$G$16</f>
        <v>15000</v>
      </c>
      <c r="CK6" s="2">
        <f>IF(CN6&gt;20000,Paramètres!$F$22,-2)</f>
        <v>1</v>
      </c>
      <c r="CL6" s="2">
        <f t="shared" ref="CL6:CL69" si="11">CE6-$E6</f>
        <v>15000</v>
      </c>
      <c r="CM6" s="2">
        <f t="shared" ref="CM6:CM69" si="12">CF6-$F6</f>
        <v>15000</v>
      </c>
      <c r="CN6" s="2">
        <f t="shared" ref="CN6:CN69" si="13">SQRT((CL6)^2+(CM6)^2)</f>
        <v>21213.203435596424</v>
      </c>
      <c r="CO6" s="2">
        <f t="shared" ref="CO6:CO69" si="14">DEGREES(ATAN2(CL6,CM6))</f>
        <v>45</v>
      </c>
      <c r="CP6" s="2">
        <f t="shared" ref="CP6:CP69" si="15">CK6*$CG6*(CN6)/(ABS(CN6)^2+$CH6^2)^(3/2)</f>
        <v>1338.7786213748273</v>
      </c>
      <c r="CQ6" s="2">
        <f t="shared" ref="CQ6:CQ69" si="16">CP6*COS(RADIANS(CO6))</f>
        <v>946.65944168171779</v>
      </c>
      <c r="CR6" s="2">
        <f t="shared" ref="CR6:CR69" si="17">CP6*SIN(RADIANS(CO6))</f>
        <v>946.65944168171768</v>
      </c>
      <c r="CS6" s="2">
        <f>Paramètres!$F$22</f>
        <v>1</v>
      </c>
      <c r="CT6" s="2">
        <f t="shared" ref="CT6:CT69" si="18">$CE6-AK6</f>
        <v>-10000</v>
      </c>
      <c r="CU6" s="2">
        <f t="shared" ref="CU6:CU69" si="19">$CE6-AL6</f>
        <v>5000</v>
      </c>
      <c r="CV6" s="2">
        <f>SQRT((CT6)^2+(CU6)^2)</f>
        <v>11180.339887498949</v>
      </c>
      <c r="CW6" s="2">
        <f>DEGREES(ATAN2(CT6,CU6))</f>
        <v>153.434948822922</v>
      </c>
      <c r="CX6" s="2">
        <f t="shared" ref="CX6:CX69" si="20">CS6*$CG6*(CV6)/(ABS(CV6)^2+$CH6^2)^(3/2)</f>
        <v>2106.7841155251967</v>
      </c>
      <c r="CY6" s="2">
        <f>CX6*COS(RADIANS(CW6))</f>
        <v>-1884.3649984924439</v>
      </c>
      <c r="CZ6" s="2">
        <f>CX6*SIN(RADIANS(CW6))</f>
        <v>942.18249924622228</v>
      </c>
      <c r="DA6" s="108">
        <f>IF(AND(SQRT(($AC$6-$CE$6)^2+($AD$6-$CF$6)^2)&lt;25000,MOD(Simulation!$R$3,2)=0),(Paramètres!$F$17*1.25*'Modèles normalisés'!BB7)+CE6,999999999)</f>
        <v>999999999</v>
      </c>
      <c r="DB6" s="108">
        <f>IF(AND(SQRT(($AC$6-$CE$6)^2+($AD$6-$CF$6)^2)&lt;25000,MOD(Simulation!$R$3,2)=0),(Paramètres!$F$17*1.25*'Modèles normalisés'!BC7)+CF6,999999999)</f>
        <v>999999999</v>
      </c>
      <c r="DC6" s="13">
        <f>Paramètres!$H$16</f>
        <v>-20000</v>
      </c>
      <c r="DD6" s="13">
        <f>Paramètres!$I$16</f>
        <v>0</v>
      </c>
      <c r="DE6" s="117">
        <f>'Modèles normalisés'!$AJ7*Paramètres!$H$17+Paramètres!$H$16</f>
        <v>-15000</v>
      </c>
      <c r="DF6" s="117">
        <f>'Modèles normalisés'!$AK7*Paramètres!$H$17+Paramètres!$I$16</f>
        <v>0</v>
      </c>
      <c r="DG6" s="112">
        <f>Paramètres!$H$20</f>
        <v>1047197551196.5977</v>
      </c>
      <c r="DH6" s="13">
        <f>Paramètres!$H$21</f>
        <v>10000</v>
      </c>
      <c r="DI6" s="13">
        <f>IF(DL6&lt;66666,Paramètres!$H$22,5)</f>
        <v>1</v>
      </c>
      <c r="DJ6" s="13">
        <f t="shared" ref="DJ6:DJ69" si="21">DC6-$E6</f>
        <v>-20000</v>
      </c>
      <c r="DK6" s="13">
        <f t="shared" ref="DK6:DK69" si="22">DD6-$F6</f>
        <v>0</v>
      </c>
      <c r="DL6" s="13">
        <f>SQRT((DJ6)^2+(DK6)^2)</f>
        <v>20000</v>
      </c>
      <c r="DM6" s="13">
        <f>DEGREES(ATAN2(DJ6,DK6))</f>
        <v>180</v>
      </c>
      <c r="DN6" s="13">
        <f>DI6*DG6*(DL6)/(ABS(DL6)^2+DH6^2)^(3/2)</f>
        <v>1873.2839282775208</v>
      </c>
      <c r="DO6" s="13">
        <f>DN6*COS(RADIANS(DM6))</f>
        <v>-1873.2839282775208</v>
      </c>
      <c r="DP6" s="13">
        <f>DN6*SIN(RADIANS(DM6))</f>
        <v>2.2950509103343546E-13</v>
      </c>
      <c r="DQ6" s="13">
        <f>IF(DT6&lt;66666,Paramètres!$H$22,5)</f>
        <v>1</v>
      </c>
      <c r="DR6" s="13">
        <f t="shared" ref="DR6:DR69" si="23">DC6-AK6</f>
        <v>-45000</v>
      </c>
      <c r="DS6" s="13">
        <f t="shared" ref="DS6:DS69" si="24">DD6-AL6</f>
        <v>-10000</v>
      </c>
      <c r="DT6" s="13">
        <f>SQRT((DR6)^2+(DS6)^2)</f>
        <v>46097.722286464435</v>
      </c>
      <c r="DU6" s="13">
        <f>DEGREES(ATAN2(DR6,DS6))</f>
        <v>-167.47119229084848</v>
      </c>
      <c r="DV6" s="13">
        <f>DQ6*DG6*(DT6)/(ABS(DT6)^2+DH6^2)^(3/2)</f>
        <v>459.95258308698067</v>
      </c>
      <c r="DW6" s="13">
        <f>DV6*COS(RADIANS(DU6))</f>
        <v>-448.99975990769491</v>
      </c>
      <c r="DX6" s="13">
        <f>DV6*SIN(RADIANS(DU6))</f>
        <v>-99.777724423932241</v>
      </c>
    </row>
    <row r="7" spans="1:247" x14ac:dyDescent="0.35">
      <c r="A7" s="106">
        <f>A6+1</f>
        <v>1</v>
      </c>
      <c r="B7" s="106">
        <f>A7*Paramètres!$D$25</f>
        <v>0.5</v>
      </c>
      <c r="C7" s="102">
        <f>Paramètres!$D$7</f>
        <v>155093840495.72119</v>
      </c>
      <c r="D7" s="28">
        <f>Paramètres!$D$8</f>
        <v>6666</v>
      </c>
      <c r="E7" s="28">
        <f t="shared" ref="E7:E70" si="25">$E6+$I6*($B7-$B6)+$L6*($B7-$B6)^2</f>
        <v>0</v>
      </c>
      <c r="F7" s="28">
        <f t="shared" ref="F7:F70" si="26">$F6+$J6*($B7-$B6)+$M6*($B7-$B6)^2</f>
        <v>-2500.25</v>
      </c>
      <c r="G7" s="28">
        <f t="shared" si="0"/>
        <v>-90</v>
      </c>
      <c r="H7" s="28">
        <f t="shared" si="1"/>
        <v>129.48079447377845</v>
      </c>
      <c r="I7" s="28">
        <f>I6+L6-O6</f>
        <v>0</v>
      </c>
      <c r="J7" s="28">
        <f>J6+M6-P6</f>
        <v>-4901</v>
      </c>
      <c r="K7" s="28">
        <f>SQRT(L7^2+M7^2)</f>
        <v>1228.8336938551897</v>
      </c>
      <c r="L7" s="28">
        <f t="shared" ref="L7:L70" si="27">BU7+CQ7+DO7</f>
        <v>-781.31646934874288</v>
      </c>
      <c r="M7" s="28">
        <f t="shared" ref="M7:M70" si="28">BV7+CR7+DP7</f>
        <v>948.46023737329404</v>
      </c>
      <c r="N7" s="28">
        <f>Paramètres!$D$26*Calculs!K7</f>
        <v>24.576673877103794</v>
      </c>
      <c r="O7" s="28">
        <f>Paramètres!$D$26*I7</f>
        <v>0</v>
      </c>
      <c r="P7" s="28">
        <f>Paramètres!$D$26*J7</f>
        <v>-98.02</v>
      </c>
      <c r="Q7" s="105">
        <f>IF($T7&gt;25000,Paramètres!$D$9,-5)</f>
        <v>6</v>
      </c>
      <c r="R7" s="105">
        <f t="shared" si="2"/>
        <v>-27500.25</v>
      </c>
      <c r="S7" s="105">
        <f t="shared" si="3"/>
        <v>-10000</v>
      </c>
      <c r="T7" s="105">
        <f t="shared" ref="T7:T70" si="29">SQRT((R7)^2+(S7)^2)</f>
        <v>29261.984725279657</v>
      </c>
      <c r="U7" s="105">
        <f t="shared" ref="U7:U70" si="30">DEGREES(ATAN2(R7,S7))</f>
        <v>-160.01706076370434</v>
      </c>
      <c r="V7" s="105">
        <f t="shared" si="4"/>
        <v>1007.3487172041945</v>
      </c>
      <c r="W7" s="105">
        <f t="shared" ref="W7:W70" si="31">V7*COS(RADIANS(U7))</f>
        <v>-946.70070469835139</v>
      </c>
      <c r="X7" s="105">
        <f t="shared" ref="X7:X70" si="32">V7*SIN(RADIANS(U7))</f>
        <v>-344.25167214783573</v>
      </c>
      <c r="Y7" s="28"/>
      <c r="Z7" s="28"/>
      <c r="AA7" s="28"/>
      <c r="AB7" s="28"/>
      <c r="AC7" s="109">
        <f>Paramètres!$D$4*'Modèles normalisés'!$E8*COS(RADIANS($Y$6+'Modèles normalisés'!$F8))+$AA$6</f>
        <v>10130.61458444508</v>
      </c>
      <c r="AD7" s="109">
        <f>Paramètres!$D$4*'Modèles normalisés'!$E8*SIN(RADIANS($Y$6+'Modèles normalisés'!$F8))+$AB$6</f>
        <v>-33865.660631670515</v>
      </c>
      <c r="AE7" s="109">
        <f>Paramètres!$D$4*'Modèles normalisés'!$AA8*COS(RADIANS($Z$6+'Modèles normalisés'!$AB8))+$AA$6</f>
        <v>13114.599186821782</v>
      </c>
      <c r="AF7" s="109">
        <f>Paramètres!$D$13*'Modèles normalisés'!$AA8*SIN(RADIANS($Z$6+'Modèles normalisés'!$AB8))+$AB$6</f>
        <v>-25486.610841594702</v>
      </c>
      <c r="AG7" s="108">
        <f>IF(Simulation!$R$3-$A7&lt;0,AG6,INDEX(E$6:E$1006,MATCH(Simulation!$R$3-$A7-1,$A$6:$A$1006,0)))</f>
        <v>5462.2195830094615</v>
      </c>
      <c r="AH7" s="108">
        <f>IF(Simulation!$R$3-$A7&lt;0,AH6,INDEX(F$6:F$1006,MATCH(Simulation!$R$3-$A7-1,$A$6:$A$1006,0)))</f>
        <v>-23988.603825162689</v>
      </c>
      <c r="AI7" s="108">
        <f>IF(SQRT(($AC$6-$BA$6)^2+($AD$6-$BB$6)^2)&gt;25000,999999999,Paramètres!$D$4*'Modèles normalisés'!$E8*1.5*COS(RADIANS($Y$6+'Modèles normalisés'!$F8))+$AA$6)</f>
        <v>999999999</v>
      </c>
      <c r="AJ7" s="108">
        <f>IF(SQRT(($AC$6-$BA$6)^2+($AD$6-$BB$6)^2)&gt;25000,999999999,Paramètres!$D$4*'Modèles normalisés'!$E8*1.5*SIN(RADIANS($Y$6+'Modèles normalisés'!$F8))+$AB$6)</f>
        <v>999999999</v>
      </c>
      <c r="AK7" s="44">
        <f t="shared" ref="AK7:AK70" si="33">AK6+AO6*($B7-$B6)+AR6*($B7-$B6)^2</f>
        <v>27500.25</v>
      </c>
      <c r="AL7" s="44">
        <f t="shared" ref="AL7:AL70" si="34">AL6+AP6*($B7-$B6)+AS6*($B7-$B6)^2</f>
        <v>7499.75</v>
      </c>
      <c r="AM7" s="44">
        <f t="shared" si="5"/>
        <v>-45</v>
      </c>
      <c r="AN7" s="44">
        <f t="shared" si="6"/>
        <v>179.37200558423621</v>
      </c>
      <c r="AO7" s="44">
        <f>AO6+AR6-AU6</f>
        <v>4901</v>
      </c>
      <c r="AP7" s="44">
        <f>AP6+AS6-AV6</f>
        <v>-4901</v>
      </c>
      <c r="AQ7" s="44">
        <f t="shared" ref="AQ7:AQ70" si="35">SQRT(AR7^2+AS7^2)</f>
        <v>3370.7897462955502</v>
      </c>
      <c r="AR7" s="44">
        <f t="shared" ref="AR7:AR70" si="36">CC6+CY6+DW6+W6</f>
        <v>-3370.5872749263608</v>
      </c>
      <c r="AS7" s="44">
        <f t="shared" ref="AS7:AS70" si="37">CD6+CZ6+DX6+X6</f>
        <v>36.945038039052179</v>
      </c>
      <c r="AT7" s="44">
        <f>Paramètres!$D$26*Calculs!AQ7</f>
        <v>67.415794925911001</v>
      </c>
      <c r="AU7" s="44">
        <f>Paramètres!$D$26*AO7</f>
        <v>98.02</v>
      </c>
      <c r="AV7" s="44">
        <f>Paramètres!$D$26*AP7</f>
        <v>-98.02</v>
      </c>
      <c r="AW7" s="44"/>
      <c r="AX7" s="44"/>
      <c r="AY7" s="44"/>
      <c r="AZ7" s="44"/>
      <c r="BA7" s="109">
        <f>Paramètres!$F$4*'Modèles normalisés'!$P8*COS(RADIANS($AW$6+'Modèles normalisés'!$Q8))+$AY$6</f>
        <v>-67230.06926581556</v>
      </c>
      <c r="BB7" s="109">
        <f>Paramètres!$F$4*'Modèles normalisés'!$P8*SIN(RADIANS($AW$6+'Modèles normalisés'!$Q8))+$AZ$6</f>
        <v>20625.211755483397</v>
      </c>
      <c r="BC7" s="109">
        <f>Paramètres!$D$4*'Modèles normalisés'!$AA8*COS(RADIANS($AX$6+'Modèles normalisés'!$AB8))+$AY$6</f>
        <v>-63315.419225940641</v>
      </c>
      <c r="BD7" s="109">
        <f>Paramètres!$D$13*'Modèles normalisés'!$AA8*SIN(RADIANS($AX$6+'Modèles normalisés'!$AB8))+$AZ$6</f>
        <v>15394.99794278128</v>
      </c>
      <c r="BE7" s="108">
        <f>IF(Simulation!$R$3-$A7&lt;0,BE6,INDEX(AK$6:AK$1006,MATCH(Simulation!$R$3-$A7-1,$A$6:$A$1006,0)))</f>
        <v>-62191.411886199174</v>
      </c>
      <c r="BF7" s="108">
        <f>IF(Simulation!$R$3-$A7&lt;0,BF6,INDEX(AL$6:AL$1006,MATCH(Simulation!$R$3-$A7-1,$A$6:$A$1006,0)))</f>
        <v>28685.778104038269</v>
      </c>
      <c r="BG7" s="41">
        <f>Paramètres!$D$16</f>
        <v>30000</v>
      </c>
      <c r="BH7" s="41">
        <f>Paramètres!$E$16</f>
        <v>-25000</v>
      </c>
      <c r="BI7" s="118">
        <f>'Modèles normalisés'!$BK8*Paramètres!$D$17+Paramètres!$D$16</f>
        <v>34829.629131445341</v>
      </c>
      <c r="BJ7" s="118">
        <f>'Modèles normalisés'!$BL8*Paramètres!$D$17+Paramètres!$E$16</f>
        <v>-23705.904774487397</v>
      </c>
      <c r="BK7" s="110">
        <f>Paramètres!$D$20</f>
        <v>523598775598.29883</v>
      </c>
      <c r="BL7" s="41">
        <f>Paramètres!$D$21</f>
        <v>10000</v>
      </c>
      <c r="BM7" s="41">
        <f>'Modèles normalisés'!$AS8*Paramètres!$F$17+Paramètres!$F$16</f>
        <v>13390.284610489267</v>
      </c>
      <c r="BN7" s="41">
        <f>'Modèles normalisés'!$AT8*Paramètres!$F$17+Paramètres!$G$16</f>
        <v>15431.32193866335</v>
      </c>
      <c r="BO7" s="41">
        <f>IF(AND($BR$6&gt;200,A7&lt;950),Paramètres!$D$22,0)</f>
        <v>1</v>
      </c>
      <c r="BP7" s="41">
        <f t="shared" si="7"/>
        <v>30000</v>
      </c>
      <c r="BQ7" s="41">
        <f t="shared" si="8"/>
        <v>-22499.75</v>
      </c>
      <c r="BR7" s="41">
        <f t="shared" ref="BR7:BR70" si="38">SQRT((BP7)^2+(BQ7)^2)</f>
        <v>37499.850000533334</v>
      </c>
      <c r="BS7" s="41">
        <f t="shared" ref="BS7:BS70" si="39">DEGREES(ATAN2(BP7,BQ7))</f>
        <v>-36.869592067130974</v>
      </c>
      <c r="BT7" s="41">
        <f t="shared" ref="BT7:BT70" si="40">BO7*BK7*(BR7)/(BR7^2+BL7^2)^(3/2)</f>
        <v>335.88253983121371</v>
      </c>
      <c r="BU7" s="41">
        <f t="shared" ref="BU7:BU70" si="41">BT7*COS(RADIANS(BS7))</f>
        <v>268.70710668957611</v>
      </c>
      <c r="BV7" s="41">
        <f t="shared" ref="BV7:BV70" si="42">BT7*SIN(RADIANS(BS7))</f>
        <v>-201.52809079129298</v>
      </c>
      <c r="BW7" s="41">
        <f>Paramètres!$D$22</f>
        <v>1</v>
      </c>
      <c r="BX7" s="41">
        <f t="shared" si="9"/>
        <v>2499.75</v>
      </c>
      <c r="BY7" s="41">
        <f t="shared" si="10"/>
        <v>-32499.75</v>
      </c>
      <c r="BZ7" s="41">
        <f t="shared" ref="BZ7:BZ70" si="43">SQRT((BX7)^2+(BY7)^2)</f>
        <v>32595.743589079233</v>
      </c>
      <c r="CA7" s="41">
        <f t="shared" ref="CA7:CA70" si="44">DEGREES(ATAN2(BX7,BY7))</f>
        <v>-85.601699089131742</v>
      </c>
      <c r="CB7" s="41">
        <f t="shared" ref="CB7:CB70" si="45">BW7*BK7*(BZ7)/(BZ7^2+BL7^2)^(3/2)</f>
        <v>430.6058041882759</v>
      </c>
      <c r="CC7" s="41">
        <f t="shared" ref="CC7:CC70" si="46">CB7*COS(RADIANS(CA7))</f>
        <v>33.022926937622557</v>
      </c>
      <c r="CD7" s="41">
        <f t="shared" ref="CD7:CD70" si="47">CB7*SIN(RADIANS(CA7))</f>
        <v>-429.33768166456605</v>
      </c>
      <c r="CE7" s="2">
        <f>Paramètres!$F$16</f>
        <v>15000</v>
      </c>
      <c r="CF7" s="2">
        <f>Paramètres!$G$16</f>
        <v>15000</v>
      </c>
      <c r="CG7" s="111">
        <f>Paramètres!$F$20</f>
        <v>992600579172.61572</v>
      </c>
      <c r="CH7" s="2">
        <f>Paramètres!$F$21</f>
        <v>13332</v>
      </c>
      <c r="CI7" s="2">
        <f>'Modèles normalisés'!$AS8*Paramètres!$F$17+Paramètres!$F$16</f>
        <v>13390.284610489267</v>
      </c>
      <c r="CJ7" s="2">
        <f>'Modèles normalisés'!$AT8*Paramètres!$F$17+Paramètres!$G$16</f>
        <v>15431.32193866335</v>
      </c>
      <c r="CK7" s="2">
        <f>IF(CN7&gt;20000,Paramètres!$F$22,-2)</f>
        <v>1</v>
      </c>
      <c r="CL7" s="2">
        <f t="shared" si="11"/>
        <v>15000</v>
      </c>
      <c r="CM7" s="2">
        <f t="shared" si="12"/>
        <v>17500.25</v>
      </c>
      <c r="CN7" s="2">
        <f t="shared" si="13"/>
        <v>23049.050957957032</v>
      </c>
      <c r="CO7" s="2">
        <f t="shared" si="14"/>
        <v>49.399109792461424</v>
      </c>
      <c r="CP7" s="2">
        <f t="shared" si="15"/>
        <v>1211.8735996252756</v>
      </c>
      <c r="CQ7" s="2">
        <f t="shared" si="16"/>
        <v>788.67038940289467</v>
      </c>
      <c r="CR7" s="2">
        <f t="shared" si="17"/>
        <v>920.12859880986696</v>
      </c>
      <c r="CS7" s="2">
        <f>Paramètres!$F$22</f>
        <v>1</v>
      </c>
      <c r="CT7" s="2">
        <f t="shared" si="18"/>
        <v>-12500.25</v>
      </c>
      <c r="CU7" s="2">
        <f t="shared" si="19"/>
        <v>7500.25</v>
      </c>
      <c r="CV7" s="2">
        <f t="shared" ref="CV7:CV70" si="48">SQRT((CT7)^2+(CU7)^2)</f>
        <v>14577.722734535733</v>
      </c>
      <c r="CW7" s="2">
        <f t="shared" ref="CW7:CW70" si="49">DEGREES(ATAN2(CT7,CU7))</f>
        <v>149.0359064418594</v>
      </c>
      <c r="CX7" s="2">
        <f t="shared" si="20"/>
        <v>1876.9215889452939</v>
      </c>
      <c r="CY7" s="2">
        <f t="shared" ref="CY7:CY70" si="50">CX7*COS(RADIANS(CW7))</f>
        <v>-1609.4413043424252</v>
      </c>
      <c r="CZ7" s="2">
        <f t="shared" ref="CZ7:CZ70" si="51">CX7*SIN(RADIANS(CW7))</f>
        <v>965.67765787838312</v>
      </c>
      <c r="DA7" s="108">
        <f>IF(AND(SQRT(($AC$6-$CE$6)^2+($AD$6-$CF$6)^2)&lt;25000,MOD(Simulation!$R$3,2)=0),(Paramètres!$F$17*1.25*'Modèles normalisés'!BB8)+CE7,999999999)</f>
        <v>999999999</v>
      </c>
      <c r="DB7" s="108">
        <f>IF(AND(SQRT(($AC$6-$CE$6)^2+($AD$6-$CF$6)^2)&lt;25000,MOD(Simulation!$R$3,2)=0),(Paramètres!$F$17*1.25*'Modèles normalisés'!BC8)+CF7,999999999)</f>
        <v>999999999</v>
      </c>
      <c r="DC7" s="13">
        <f>Paramètres!$H$16</f>
        <v>-20000</v>
      </c>
      <c r="DD7" s="13">
        <f>Paramètres!$I$16</f>
        <v>0</v>
      </c>
      <c r="DE7" s="117">
        <f>'Modèles normalisés'!$AJ8*Paramètres!$H$17+Paramètres!$H$16</f>
        <v>-24829.629131445341</v>
      </c>
      <c r="DF7" s="117">
        <f>'Modèles normalisés'!$AK8*Paramètres!$H$17+Paramètres!$I$16</f>
        <v>647.04761275630187</v>
      </c>
      <c r="DG7" s="112">
        <f>Paramètres!$H$20</f>
        <v>1047197551196.5977</v>
      </c>
      <c r="DH7" s="13">
        <f>Paramètres!$H$21</f>
        <v>10000</v>
      </c>
      <c r="DI7" s="13">
        <f>IF(DL7&lt;66666,Paramètres!$H$22,5)</f>
        <v>1</v>
      </c>
      <c r="DJ7" s="13">
        <f t="shared" si="21"/>
        <v>-20000</v>
      </c>
      <c r="DK7" s="13">
        <f t="shared" si="22"/>
        <v>2500.25</v>
      </c>
      <c r="DL7" s="13">
        <f t="shared" ref="DL7:DL70" si="52">SQRT((DJ7)^2+(DK7)^2)</f>
        <v>20155.6753809566</v>
      </c>
      <c r="DM7" s="13">
        <f t="shared" ref="DM7:DM70" si="53">DEGREES(ATAN2(DJ7,DK7))</f>
        <v>172.87427847335834</v>
      </c>
      <c r="DN7" s="13">
        <f t="shared" ref="DN7:DN70" si="54">DI7*DG7*(DL7)/(ABS(DL7)^2+DH7^2)^(3/2)</f>
        <v>1853.0059346178468</v>
      </c>
      <c r="DO7" s="13">
        <f t="shared" ref="DO7:DO70" si="55">DN7*COS(RADIANS(DM7))</f>
        <v>-1838.6939654412135</v>
      </c>
      <c r="DP7" s="13">
        <f t="shared" ref="DP7:DP70" si="56">DN7*SIN(RADIANS(DM7))</f>
        <v>229.85972935472009</v>
      </c>
      <c r="DQ7" s="13">
        <f>IF(DT7&lt;66666,Paramètres!$H$22,5)</f>
        <v>1</v>
      </c>
      <c r="DR7" s="13">
        <f t="shared" si="23"/>
        <v>-47500.25</v>
      </c>
      <c r="DS7" s="13">
        <f t="shared" si="24"/>
        <v>-7499.75</v>
      </c>
      <c r="DT7" s="13">
        <f t="shared" ref="DT7:DT70" si="57">SQRT((DR7)^2+(DS7)^2)</f>
        <v>48088.668105126388</v>
      </c>
      <c r="DU7" s="13">
        <f t="shared" ref="DU7:DU70" si="58">DEGREES(ATAN2(DR7,DS7))</f>
        <v>-171.02771406123833</v>
      </c>
      <c r="DV7" s="13">
        <f t="shared" ref="DV7:DV70" si="59">DQ7*DG7*(DT7)/(ABS(DT7)^2+DH7^2)^(3/2)</f>
        <v>424.97656621749013</v>
      </c>
      <c r="DW7" s="13">
        <f t="shared" ref="DW7:DW70" si="60">DV7*COS(RADIANS(DU7))</f>
        <v>-419.77650733313612</v>
      </c>
      <c r="DX7" s="13">
        <f t="shared" ref="DX7:DX70" si="61">DV7*SIN(RADIANS(DU7))</f>
        <v>-66.2779429765461</v>
      </c>
    </row>
    <row r="8" spans="1:247" x14ac:dyDescent="0.35">
      <c r="A8" s="106">
        <f t="shared" ref="A8:A71" si="62">A7+1</f>
        <v>2</v>
      </c>
      <c r="B8" s="106">
        <f>A8*Paramètres!$D$25</f>
        <v>1</v>
      </c>
      <c r="C8" s="102">
        <f>Paramètres!$D$7</f>
        <v>155093840495.72119</v>
      </c>
      <c r="D8" s="28">
        <f>Paramètres!$D$8</f>
        <v>6666</v>
      </c>
      <c r="E8" s="28">
        <f t="shared" si="25"/>
        <v>-195.32911733718572</v>
      </c>
      <c r="F8" s="28">
        <f t="shared" si="26"/>
        <v>-4713.6349406566769</v>
      </c>
      <c r="G8" s="28">
        <f t="shared" si="0"/>
        <v>-101.4586794691497</v>
      </c>
      <c r="H8" s="28">
        <f t="shared" si="1"/>
        <v>126.60548479775385</v>
      </c>
      <c r="I8" s="28">
        <f t="shared" ref="I8:I71" si="63">I7+L7-O7</f>
        <v>-781.31646934874288</v>
      </c>
      <c r="J8" s="28">
        <f t="shared" ref="J8:J71" si="64">J7+M7-P7</f>
        <v>-3854.5197626267059</v>
      </c>
      <c r="K8" s="28">
        <f t="shared" ref="K8:K71" si="65">SQRT(L8^2+M8^2)</f>
        <v>1363.3605219898232</v>
      </c>
      <c r="L8" s="28">
        <f t="shared" si="27"/>
        <v>-812.97422992509667</v>
      </c>
      <c r="M8" s="28">
        <f t="shared" si="28"/>
        <v>1094.4518328359904</v>
      </c>
      <c r="N8" s="28">
        <f>Paramètres!$D$26*Calculs!K8</f>
        <v>27.267210439796465</v>
      </c>
      <c r="O8" s="28">
        <f>Paramètres!$D$26*I8</f>
        <v>-15.626329386974858</v>
      </c>
      <c r="P8" s="28">
        <f>Paramètres!$D$26*J8</f>
        <v>-77.090395252534123</v>
      </c>
      <c r="Q8" s="105">
        <f>IF($T8&gt;25000,Paramètres!$D$9,-5)</f>
        <v>6</v>
      </c>
      <c r="R8" s="105">
        <f t="shared" si="2"/>
        <v>-29303.432298605596</v>
      </c>
      <c r="S8" s="105">
        <f t="shared" si="3"/>
        <v>-9772.1212001664389</v>
      </c>
      <c r="T8" s="105">
        <f t="shared" si="29"/>
        <v>30889.893124284259</v>
      </c>
      <c r="U8" s="105">
        <f t="shared" si="30"/>
        <v>-161.55746630118901</v>
      </c>
      <c r="V8" s="105">
        <f t="shared" si="4"/>
        <v>910.87992298005281</v>
      </c>
      <c r="W8" s="105">
        <f t="shared" si="31"/>
        <v>-864.09843011794248</v>
      </c>
      <c r="X8" s="105">
        <f t="shared" si="32"/>
        <v>-288.15991594226671</v>
      </c>
      <c r="Y8" s="28"/>
      <c r="Z8" s="28"/>
      <c r="AA8" s="28"/>
      <c r="AB8" s="28"/>
      <c r="AC8" s="109">
        <f>Paramètres!$D$4*'Modèles normalisés'!$E9*COS(RADIANS($Y$6+'Modèles normalisés'!$F9))+$AA$6</f>
        <v>10200.796405676576</v>
      </c>
      <c r="AD8" s="109">
        <f>Paramètres!$D$4*'Modèles normalisés'!$E9*SIN(RADIANS($Y$6+'Modèles normalisés'!$F9))+$AB$6</f>
        <v>-33573.58196045275</v>
      </c>
      <c r="AE8" s="109">
        <f>Paramètres!$D$4*'Modèles normalisés'!$AA9*COS(RADIANS($Z$6+'Modèles normalisés'!$AB9))+$AA$6</f>
        <v>11761.722100272409</v>
      </c>
      <c r="AF8" s="109">
        <f>Paramètres!$D$13*'Modèles normalisés'!$AA9*SIN(RADIANS($Z$6+'Modèles normalisés'!$AB9))+$AB$6</f>
        <v>-24075.214540486591</v>
      </c>
      <c r="AG8" s="108">
        <f>IF(Simulation!$R$3-$A8&lt;0,AG7,INDEX(E$6:E$1006,MATCH(Simulation!$R$3-$A8-1,$A$6:$A$1006,0)))</f>
        <v>4083.1615636001761</v>
      </c>
      <c r="AH8" s="108">
        <f>IF(Simulation!$R$3-$A8&lt;0,AH7,INDEX(F$6:F$1006,MATCH(Simulation!$R$3-$A8-1,$A$6:$A$1006,0)))</f>
        <v>-19460.986961048991</v>
      </c>
      <c r="AI8" s="108">
        <f>IF(SQRT(($AC$6-$BA$6)^2+($AD$6-$BB$6)^2)&gt;25000,999999999,Paramètres!$D$4*'Modèles normalisés'!$E9*1.5*COS(RADIANS($Y$6+'Modèles normalisés'!$F9))+$AA$6)</f>
        <v>999999999</v>
      </c>
      <c r="AJ8" s="108">
        <f>IF(SQRT(($AC$6-$BA$6)^2+($AD$6-$BB$6)^2)&gt;25000,999999999,Paramètres!$D$4*'Modèles normalisés'!$E9*1.5*SIN(RADIANS($Y$6+'Modèles normalisés'!$F9))+$AB$6)</f>
        <v>999999999</v>
      </c>
      <c r="AK8" s="44">
        <f t="shared" si="33"/>
        <v>29108.103181268409</v>
      </c>
      <c r="AL8" s="44">
        <f t="shared" si="34"/>
        <v>5058.4862595097629</v>
      </c>
      <c r="AM8" s="44">
        <f t="shared" si="5"/>
        <v>-73.272280346483242</v>
      </c>
      <c r="AN8" s="44">
        <f t="shared" si="6"/>
        <v>177.55206533126565</v>
      </c>
      <c r="AO8" s="44">
        <f t="shared" ref="AO8:AO71" si="66">AO7+AR7-AU7</f>
        <v>1432.3927250736392</v>
      </c>
      <c r="AP8" s="44">
        <f t="shared" ref="AP8:AP71" si="67">AP7+AS7-AV7</f>
        <v>-4766.0349619609478</v>
      </c>
      <c r="AQ8" s="44">
        <f t="shared" si="35"/>
        <v>2945.5835919696838</v>
      </c>
      <c r="AR8" s="44">
        <f t="shared" si="36"/>
        <v>-2942.8955894362903</v>
      </c>
      <c r="AS8" s="44">
        <f t="shared" si="37"/>
        <v>125.81036108943522</v>
      </c>
      <c r="AT8" s="44">
        <f>Paramètres!$D$26*Calculs!AQ8</f>
        <v>58.911671839393676</v>
      </c>
      <c r="AU8" s="44">
        <f>Paramètres!$D$26*AO8</f>
        <v>28.647854501472786</v>
      </c>
      <c r="AV8" s="44">
        <f>Paramètres!$D$26*AP8</f>
        <v>-95.320699239218953</v>
      </c>
      <c r="AW8" s="44"/>
      <c r="AX8" s="44"/>
      <c r="AY8" s="44"/>
      <c r="AZ8" s="44"/>
      <c r="BA8" s="109">
        <f>Paramètres!$F$4*'Modèles normalisés'!$P9*COS(RADIANS($AW$6+'Modèles normalisés'!$Q9))+$AY$6</f>
        <v>-67230.06926581556</v>
      </c>
      <c r="BB8" s="109">
        <f>Paramètres!$F$4*'Modèles normalisés'!$P9*SIN(RADIANS($AW$6+'Modèles normalisés'!$Q9))+$AZ$6</f>
        <v>20625.211755483397</v>
      </c>
      <c r="BC8" s="109">
        <f>Paramètres!$D$4*'Modèles normalisés'!$AA9*COS(RADIANS($AX$6+'Modèles normalisés'!$AB9))+$AY$6</f>
        <v>-62216.03305181519</v>
      </c>
      <c r="BD8" s="109">
        <f>Paramètres!$D$13*'Modèles normalisés'!$AA9*SIN(RADIANS($AX$6+'Modèles normalisés'!$AB9))+$AZ$6</f>
        <v>17154.871009298316</v>
      </c>
      <c r="BE8" s="108">
        <f>IF(Simulation!$R$3-$A8&lt;0,BE7,INDEX(AK$6:AK$1006,MATCH(Simulation!$R$3-$A8-1,$A$6:$A$1006,0)))</f>
        <v>-58992.039808242211</v>
      </c>
      <c r="BF8" s="108">
        <f>IF(Simulation!$R$3-$A8&lt;0,BF7,INDEX(AL$6:AL$1006,MATCH(Simulation!$R$3-$A8-1,$A$6:$A$1006,0)))</f>
        <v>31930.471245781402</v>
      </c>
      <c r="BG8" s="41">
        <f>Paramètres!$D$16</f>
        <v>30000</v>
      </c>
      <c r="BH8" s="41">
        <f>Paramètres!$E$16</f>
        <v>-25000</v>
      </c>
      <c r="BI8" s="118">
        <f>'Modèles normalisés'!$BK9*Paramètres!$D$17+Paramètres!$D$16</f>
        <v>34330.12701892219</v>
      </c>
      <c r="BJ8" s="118">
        <f>'Modèles normalisés'!$BL9*Paramètres!$D$17+Paramètres!$E$16</f>
        <v>-22500</v>
      </c>
      <c r="BK8" s="110">
        <f>Paramètres!$D$20</f>
        <v>523598775598.29883</v>
      </c>
      <c r="BL8" s="41">
        <f>Paramètres!$D$21</f>
        <v>10000</v>
      </c>
      <c r="BM8" s="41">
        <f>'Modèles normalisés'!$AS9*Paramètres!$F$17+Paramètres!$F$16</f>
        <v>20772.925341627069</v>
      </c>
      <c r="BN8" s="41">
        <f>'Modèles normalisés'!$AT9*Paramètres!$F$17+Paramètres!$G$16</f>
        <v>15833.25</v>
      </c>
      <c r="BO8" s="41">
        <f>IF(AND($BR$6&gt;200,A8&lt;950),Paramètres!$D$22,0)</f>
        <v>1</v>
      </c>
      <c r="BP8" s="41">
        <f t="shared" si="7"/>
        <v>30195.329117337187</v>
      </c>
      <c r="BQ8" s="41">
        <f t="shared" si="8"/>
        <v>-20286.365059343323</v>
      </c>
      <c r="BR8" s="41">
        <f t="shared" si="38"/>
        <v>36377.115166341275</v>
      </c>
      <c r="BS8" s="41">
        <f t="shared" si="39"/>
        <v>-33.894700098035038</v>
      </c>
      <c r="BT8" s="41">
        <f t="shared" si="40"/>
        <v>354.71921694212347</v>
      </c>
      <c r="BU8" s="41">
        <f t="shared" si="41"/>
        <v>294.43960717704215</v>
      </c>
      <c r="BV8" s="41">
        <f t="shared" si="42"/>
        <v>-197.81567327555811</v>
      </c>
      <c r="BW8" s="41">
        <f>Paramètres!$D$22</f>
        <v>1</v>
      </c>
      <c r="BX8" s="41">
        <f t="shared" si="9"/>
        <v>891.89681873159134</v>
      </c>
      <c r="BY8" s="41">
        <f t="shared" si="10"/>
        <v>-30058.486259509762</v>
      </c>
      <c r="BZ8" s="41">
        <f t="shared" si="43"/>
        <v>30071.715550470355</v>
      </c>
      <c r="CA8" s="41">
        <f t="shared" si="44"/>
        <v>-88.300415605687476</v>
      </c>
      <c r="CB8" s="41">
        <f t="shared" si="45"/>
        <v>494.71649887367084</v>
      </c>
      <c r="CC8" s="41">
        <f t="shared" si="46"/>
        <v>14.672793468630489</v>
      </c>
      <c r="CD8" s="41">
        <f t="shared" si="47"/>
        <v>-494.49886085778769</v>
      </c>
      <c r="CE8" s="2">
        <f>Paramètres!$F$16</f>
        <v>15000</v>
      </c>
      <c r="CF8" s="2">
        <f>Paramètres!$G$16</f>
        <v>15000</v>
      </c>
      <c r="CG8" s="111">
        <f>Paramètres!$F$20</f>
        <v>992600579172.61572</v>
      </c>
      <c r="CH8" s="2">
        <f>Paramètres!$F$21</f>
        <v>13332</v>
      </c>
      <c r="CI8" s="2">
        <f>'Modèles normalisés'!$AS9*Paramètres!$F$17+Paramètres!$F$16</f>
        <v>20772.925341627069</v>
      </c>
      <c r="CJ8" s="2">
        <f>'Modèles normalisés'!$AT9*Paramètres!$F$17+Paramètres!$G$16</f>
        <v>15833.25</v>
      </c>
      <c r="CK8" s="2">
        <f>IF(CN8&gt;20000,Paramètres!$F$22,-2)</f>
        <v>1</v>
      </c>
      <c r="CL8" s="2">
        <f t="shared" si="11"/>
        <v>15195.329117337185</v>
      </c>
      <c r="CM8" s="2">
        <f t="shared" si="12"/>
        <v>19713.634940656677</v>
      </c>
      <c r="CN8" s="2">
        <f t="shared" si="13"/>
        <v>24890.267767898262</v>
      </c>
      <c r="CO8" s="2">
        <f t="shared" si="14"/>
        <v>52.374856273328376</v>
      </c>
      <c r="CP8" s="2">
        <f t="shared" si="15"/>
        <v>1097.4831886084837</v>
      </c>
      <c r="CQ8" s="2">
        <f t="shared" si="16"/>
        <v>670.00557837143447</v>
      </c>
      <c r="CR8" s="2">
        <f t="shared" si="17"/>
        <v>869.23062200396748</v>
      </c>
      <c r="CS8" s="2">
        <f>Paramètres!$F$22</f>
        <v>1</v>
      </c>
      <c r="CT8" s="2">
        <f t="shared" si="18"/>
        <v>-14108.103181268409</v>
      </c>
      <c r="CU8" s="2">
        <f t="shared" si="19"/>
        <v>9941.513740490238</v>
      </c>
      <c r="CV8" s="2">
        <f t="shared" si="48"/>
        <v>17258.976528915959</v>
      </c>
      <c r="CW8" s="2">
        <f t="shared" si="49"/>
        <v>144.82891304244922</v>
      </c>
      <c r="CX8" s="2">
        <f t="shared" si="20"/>
        <v>1651.6078555450126</v>
      </c>
      <c r="CY8" s="2">
        <f t="shared" si="50"/>
        <v>-1350.0831872610481</v>
      </c>
      <c r="CZ8" s="2">
        <f t="shared" si="51"/>
        <v>951.35897324461325</v>
      </c>
      <c r="DA8" s="108">
        <f>IF(AND(SQRT(($AC$6-$CE$6)^2+($AD$6-$CF$6)^2)&lt;25000,MOD(Simulation!$R$3,2)=0),(Paramètres!$F$17*1.25*'Modèles normalisés'!BB9)+CE8,999999999)</f>
        <v>999999999</v>
      </c>
      <c r="DB8" s="108">
        <f>IF(AND(SQRT(($AC$6-$CE$6)^2+($AD$6-$CF$6)^2)&lt;25000,MOD(Simulation!$R$3,2)=0),(Paramètres!$F$17*1.25*'Modèles normalisés'!BC9)+CF8,999999999)</f>
        <v>999999999</v>
      </c>
      <c r="DC8" s="13">
        <f>Paramètres!$H$16</f>
        <v>-20000</v>
      </c>
      <c r="DD8" s="13">
        <f>Paramètres!$I$16</f>
        <v>0</v>
      </c>
      <c r="DE8" s="117">
        <f>'Modèles normalisés'!$AJ9*Paramètres!$H$17+Paramètres!$H$16</f>
        <v>-15669.872981077806</v>
      </c>
      <c r="DF8" s="117">
        <f>'Modèles normalisés'!$AK9*Paramètres!$H$17+Paramètres!$I$16</f>
        <v>2499.9999999999995</v>
      </c>
      <c r="DG8" s="112">
        <f>Paramètres!$H$20</f>
        <v>1047197551196.5977</v>
      </c>
      <c r="DH8" s="13">
        <f>Paramètres!$H$21</f>
        <v>10000</v>
      </c>
      <c r="DI8" s="13">
        <f>IF(DL8&lt;66666,Paramètres!$H$22,5)</f>
        <v>1</v>
      </c>
      <c r="DJ8" s="13">
        <f t="shared" si="21"/>
        <v>-19804.670882662813</v>
      </c>
      <c r="DK8" s="13">
        <f t="shared" si="22"/>
        <v>4713.6349406566769</v>
      </c>
      <c r="DL8" s="13">
        <f t="shared" si="52"/>
        <v>20357.881597169478</v>
      </c>
      <c r="DM8" s="13">
        <f t="shared" si="53"/>
        <v>166.61232884550785</v>
      </c>
      <c r="DN8" s="13">
        <f t="shared" si="54"/>
        <v>1827.0686861248182</v>
      </c>
      <c r="DO8" s="13">
        <f t="shared" si="55"/>
        <v>-1777.4194154735733</v>
      </c>
      <c r="DP8" s="13">
        <f t="shared" si="56"/>
        <v>423.03688410758099</v>
      </c>
      <c r="DQ8" s="13">
        <f>IF(DT8&lt;66666,Paramètres!$H$22,5)</f>
        <v>1</v>
      </c>
      <c r="DR8" s="13">
        <f t="shared" si="23"/>
        <v>-49108.103181268409</v>
      </c>
      <c r="DS8" s="13">
        <f t="shared" si="24"/>
        <v>-5058.4862595097629</v>
      </c>
      <c r="DT8" s="13">
        <f t="shared" si="57"/>
        <v>49367.945889005277</v>
      </c>
      <c r="DU8" s="13">
        <f t="shared" si="58"/>
        <v>-174.11886646244591</v>
      </c>
      <c r="DV8" s="13">
        <f t="shared" si="59"/>
        <v>404.52292694446322</v>
      </c>
      <c r="DW8" s="13">
        <f t="shared" si="60"/>
        <v>-402.39376538454701</v>
      </c>
      <c r="DX8" s="13">
        <f t="shared" si="61"/>
        <v>-41.449439119989052</v>
      </c>
    </row>
    <row r="9" spans="1:247" x14ac:dyDescent="0.35">
      <c r="A9" s="106">
        <f t="shared" si="62"/>
        <v>3</v>
      </c>
      <c r="B9" s="106">
        <f>A9*Paramètres!$D$25</f>
        <v>1.5</v>
      </c>
      <c r="C9" s="102">
        <f>Paramètres!$D$7</f>
        <v>155093840495.72119</v>
      </c>
      <c r="D9" s="28">
        <f>Paramètres!$D$8</f>
        <v>6666</v>
      </c>
      <c r="E9" s="28">
        <f t="shared" si="25"/>
        <v>-789.2309094928313</v>
      </c>
      <c r="F9" s="28">
        <f t="shared" si="26"/>
        <v>-6367.2818637610317</v>
      </c>
      <c r="G9" s="28">
        <f t="shared" si="0"/>
        <v>-120.47256157896767</v>
      </c>
      <c r="H9" s="28">
        <f t="shared" si="1"/>
        <v>125.08157978775679</v>
      </c>
      <c r="I9" s="28">
        <f t="shared" si="63"/>
        <v>-1578.6643698868645</v>
      </c>
      <c r="J9" s="28">
        <f t="shared" si="64"/>
        <v>-2682.9775345381813</v>
      </c>
      <c r="K9" s="28">
        <f t="shared" si="65"/>
        <v>1466.2674082526507</v>
      </c>
      <c r="L9" s="28">
        <f t="shared" si="27"/>
        <v>-842.72574521066849</v>
      </c>
      <c r="M9" s="28">
        <f t="shared" si="28"/>
        <v>1199.8972584613521</v>
      </c>
      <c r="N9" s="28">
        <f>Paramètres!$D$26*Calculs!K9</f>
        <v>29.325348165053015</v>
      </c>
      <c r="O9" s="28">
        <f>Paramètres!$D$26*I9</f>
        <v>-31.573287397737293</v>
      </c>
      <c r="P9" s="28">
        <f>Paramètres!$D$26*J9</f>
        <v>-53.659550690763631</v>
      </c>
      <c r="Q9" s="105">
        <f>IF($T9&gt;25000,Paramètres!$D$9,-5)</f>
        <v>6</v>
      </c>
      <c r="R9" s="105">
        <f t="shared" si="2"/>
        <v>-29877.806555938987</v>
      </c>
      <c r="S9" s="105">
        <f t="shared" si="3"/>
        <v>-9074.2032325626787</v>
      </c>
      <c r="T9" s="105">
        <f t="shared" si="29"/>
        <v>31225.382125763677</v>
      </c>
      <c r="U9" s="105">
        <f t="shared" si="30"/>
        <v>-163.10591389487598</v>
      </c>
      <c r="V9" s="105">
        <f t="shared" si="4"/>
        <v>892.68502285263889</v>
      </c>
      <c r="W9" s="105">
        <f t="shared" si="31"/>
        <v>-854.15993696259102</v>
      </c>
      <c r="X9" s="105">
        <f t="shared" si="32"/>
        <v>-259.41733194503223</v>
      </c>
      <c r="Y9" s="28"/>
      <c r="Z9" s="28"/>
      <c r="AA9" s="28"/>
      <c r="AB9" s="28"/>
      <c r="AC9" s="109">
        <f>Paramètres!$D$4*'Modèles normalisés'!$E10*COS(RADIANS($Y$6+'Modèles normalisés'!$F10))+$AA$6</f>
        <v>9538.0087365789805</v>
      </c>
      <c r="AD9" s="109">
        <f>Paramètres!$D$4*'Modèles normalisés'!$E10*SIN(RADIANS($Y$6+'Modèles normalisés'!$F10))+$AB$6</f>
        <v>-31989.917233844346</v>
      </c>
      <c r="AE9" s="109">
        <f>Paramètres!$D$4*'Modèles normalisés'!$AA10*COS(RADIANS($Z$6+'Modèles normalisés'!$AB10))+$AA$6</f>
        <v>11823.054434746335</v>
      </c>
      <c r="AF9" s="109">
        <f>Paramètres!$D$13*'Modèles normalisés'!$AA10*SIN(RADIANS($Z$6+'Modèles normalisés'!$AB10))+$AB$6</f>
        <v>-23857.960688567877</v>
      </c>
      <c r="AG9" s="108">
        <f>IF(Simulation!$R$3-$A9&lt;0,AG8,INDEX(E$6:E$1006,MATCH(Simulation!$R$3-$A9-1,$A$6:$A$1006,0)))</f>
        <v>2627.7343899903863</v>
      </c>
      <c r="AH9" s="108">
        <f>IF(Simulation!$R$3-$A9&lt;0,AH8,INDEX(F$6:F$1006,MATCH(Simulation!$R$3-$A9-1,$A$6:$A$1006,0)))</f>
        <v>-14267.202456769797</v>
      </c>
      <c r="AI9" s="108">
        <f>IF(SQRT(($AC$6-$BA$6)^2+($AD$6-$BB$6)^2)&gt;25000,999999999,Paramètres!$D$4*'Modèles normalisés'!$E10*1.5*COS(RADIANS($Y$6+'Modèles normalisés'!$F10))+$AA$6)</f>
        <v>999999999</v>
      </c>
      <c r="AJ9" s="108">
        <f>IF(SQRT(($AC$6-$BA$6)^2+($AD$6-$BB$6)^2)&gt;25000,999999999,Paramètres!$D$4*'Modèles normalisés'!$E10*1.5*SIN(RADIANS($Y$6+'Modèles normalisés'!$F10))+$AB$6)</f>
        <v>999999999</v>
      </c>
      <c r="AK9" s="44">
        <f t="shared" si="33"/>
        <v>29088.575646446156</v>
      </c>
      <c r="AL9" s="44">
        <f t="shared" si="34"/>
        <v>2706.921368801648</v>
      </c>
      <c r="AM9" s="44">
        <f t="shared" si="5"/>
        <v>-108.70888548001982</v>
      </c>
      <c r="AN9" s="44">
        <f t="shared" si="6"/>
        <v>177.20007709314942</v>
      </c>
      <c r="AO9" s="44">
        <f t="shared" si="66"/>
        <v>-1539.1507188641237</v>
      </c>
      <c r="AP9" s="44">
        <f t="shared" si="67"/>
        <v>-4544.903901632294</v>
      </c>
      <c r="AQ9" s="44">
        <f t="shared" si="35"/>
        <v>2605.0124451563029</v>
      </c>
      <c r="AR9" s="44">
        <f t="shared" si="36"/>
        <v>-2601.9025892949071</v>
      </c>
      <c r="AS9" s="44">
        <f t="shared" si="37"/>
        <v>127.2507573245698</v>
      </c>
      <c r="AT9" s="44">
        <f>Paramètres!$D$26*Calculs!AQ9</f>
        <v>52.100248903126058</v>
      </c>
      <c r="AU9" s="44">
        <f>Paramètres!$D$26*AO9</f>
        <v>-30.783014377282477</v>
      </c>
      <c r="AV9" s="44">
        <f>Paramètres!$D$26*AP9</f>
        <v>-90.898078032645884</v>
      </c>
      <c r="AW9" s="44"/>
      <c r="AX9" s="44"/>
      <c r="AY9" s="44"/>
      <c r="AZ9" s="44"/>
      <c r="BA9" s="109">
        <f>Paramètres!$F$4*'Modèles normalisés'!$P10*COS(RADIANS($AW$6+'Modèles normalisés'!$Q10))+$AY$6</f>
        <v>-69279.727343068313</v>
      </c>
      <c r="BB9" s="109">
        <f>Paramètres!$F$4*'Modèles normalisés'!$P10*SIN(RADIANS($AW$6+'Modèles normalisés'!$Q10))+$AZ$6</f>
        <v>18969.326073634384</v>
      </c>
      <c r="BC9" s="109">
        <f>Paramètres!$D$4*'Modèles normalisés'!$AA10*COS(RADIANS($AX$6+'Modèles normalisés'!$AB10))+$AY$6</f>
        <v>-62055.042552402905</v>
      </c>
      <c r="BD9" s="109">
        <f>Paramètres!$D$13*'Modèles normalisés'!$AA10*SIN(RADIANS($AX$6+'Modèles normalisés'!$AB10))+$AZ$6</f>
        <v>17066.495198644949</v>
      </c>
      <c r="BE9" s="108">
        <f>IF(Simulation!$R$3-$A9&lt;0,BE8,INDEX(AK$6:AK$1006,MATCH(Simulation!$R$3-$A9-1,$A$6:$A$1006,0)))</f>
        <v>-55409.432375415592</v>
      </c>
      <c r="BF9" s="108">
        <f>IF(Simulation!$R$3-$A9&lt;0,BF8,INDEX(AL$6:AL$1006,MATCH(Simulation!$R$3-$A9-1,$A$6:$A$1006,0)))</f>
        <v>34986.647888210566</v>
      </c>
      <c r="BG9" s="41">
        <f>Paramètres!$D$16</f>
        <v>30000</v>
      </c>
      <c r="BH9" s="41">
        <f>Paramètres!$E$16</f>
        <v>-25000</v>
      </c>
      <c r="BI9" s="118">
        <f>'Modèles normalisés'!$BK10*Paramètres!$D$17+Paramètres!$D$16</f>
        <v>33535.533905932738</v>
      </c>
      <c r="BJ9" s="118">
        <f>'Modèles normalisés'!$BL10*Paramètres!$D$17+Paramètres!$E$16</f>
        <v>-21464.466094067262</v>
      </c>
      <c r="BK9" s="110">
        <f>Paramètres!$D$20</f>
        <v>523598775598.29883</v>
      </c>
      <c r="BL9" s="41">
        <f>Paramètres!$D$21</f>
        <v>10000</v>
      </c>
      <c r="BM9" s="41">
        <f>'Modèles normalisés'!$AS10*Paramètres!$F$17+Paramètres!$F$16</f>
        <v>13821.606549152619</v>
      </c>
      <c r="BN9" s="41">
        <f>'Modèles normalisés'!$AT10*Paramètres!$F$17+Paramètres!$G$16</f>
        <v>19713.573803389525</v>
      </c>
      <c r="BO9" s="41">
        <f>IF(AND($BR$6&gt;200,A9&lt;950),Paramètres!$D$22,0)</f>
        <v>1</v>
      </c>
      <c r="BP9" s="41">
        <f t="shared" si="7"/>
        <v>30789.230909492831</v>
      </c>
      <c r="BQ9" s="41">
        <f t="shared" si="8"/>
        <v>-18632.718136238967</v>
      </c>
      <c r="BR9" s="41">
        <f t="shared" si="38"/>
        <v>35988.260935235499</v>
      </c>
      <c r="BS9" s="41">
        <f t="shared" si="39"/>
        <v>-31.18106704755775</v>
      </c>
      <c r="BT9" s="41">
        <f t="shared" si="40"/>
        <v>361.59784049712817</v>
      </c>
      <c r="BU9" s="41">
        <f t="shared" si="41"/>
        <v>309.35975004392594</v>
      </c>
      <c r="BV9" s="41">
        <f t="shared" si="42"/>
        <v>-187.21523256654683</v>
      </c>
      <c r="BW9" s="41">
        <f>Paramètres!$D$22</f>
        <v>1</v>
      </c>
      <c r="BX9" s="41">
        <f t="shared" si="9"/>
        <v>911.42435355384441</v>
      </c>
      <c r="BY9" s="41">
        <f t="shared" si="10"/>
        <v>-27706.921368801646</v>
      </c>
      <c r="BZ9" s="41">
        <f t="shared" si="43"/>
        <v>27721.908052823645</v>
      </c>
      <c r="CA9" s="41">
        <f t="shared" si="44"/>
        <v>-88.115924017172588</v>
      </c>
      <c r="CB9" s="41">
        <f t="shared" si="45"/>
        <v>567.10551009973267</v>
      </c>
      <c r="CC9" s="41">
        <f t="shared" si="46"/>
        <v>18.644956615344579</v>
      </c>
      <c r="CD9" s="41">
        <f t="shared" si="47"/>
        <v>-566.79892834963084</v>
      </c>
      <c r="CE9" s="2">
        <f>Paramètres!$F$16</f>
        <v>15000</v>
      </c>
      <c r="CF9" s="2">
        <f>Paramètres!$G$16</f>
        <v>15000</v>
      </c>
      <c r="CG9" s="111">
        <f>Paramètres!$F$20</f>
        <v>992600579172.61572</v>
      </c>
      <c r="CH9" s="2">
        <f>Paramètres!$F$21</f>
        <v>13332</v>
      </c>
      <c r="CI9" s="2">
        <f>'Modèles normalisés'!$AS10*Paramètres!$F$17+Paramètres!$F$16</f>
        <v>13821.606549152619</v>
      </c>
      <c r="CJ9" s="2">
        <f>'Modèles normalisés'!$AT10*Paramètres!$F$17+Paramètres!$G$16</f>
        <v>19713.573803389525</v>
      </c>
      <c r="CK9" s="2">
        <f>IF(CN9&gt;20000,Paramètres!$F$22,-2)</f>
        <v>1</v>
      </c>
      <c r="CL9" s="2">
        <f t="shared" si="11"/>
        <v>15789.230909492831</v>
      </c>
      <c r="CM9" s="2">
        <f t="shared" si="12"/>
        <v>21367.281863761033</v>
      </c>
      <c r="CN9" s="2">
        <f t="shared" si="13"/>
        <v>26568.036189351573</v>
      </c>
      <c r="CO9" s="2">
        <f t="shared" si="14"/>
        <v>53.53766350079929</v>
      </c>
      <c r="CP9" s="2">
        <f t="shared" si="15"/>
        <v>1004.033895908492</v>
      </c>
      <c r="CQ9" s="2">
        <f t="shared" si="16"/>
        <v>596.69156238994788</v>
      </c>
      <c r="CR9" s="2">
        <f t="shared" si="17"/>
        <v>807.49194640307553</v>
      </c>
      <c r="CS9" s="2">
        <f>Paramètres!$F$22</f>
        <v>1</v>
      </c>
      <c r="CT9" s="2">
        <f t="shared" si="18"/>
        <v>-14088.575646446156</v>
      </c>
      <c r="CU9" s="2">
        <f t="shared" si="19"/>
        <v>12293.078631198352</v>
      </c>
      <c r="CV9" s="2">
        <f t="shared" si="48"/>
        <v>18697.800565265992</v>
      </c>
      <c r="CW9" s="2">
        <f t="shared" si="49"/>
        <v>138.89346335549203</v>
      </c>
      <c r="CX9" s="2">
        <f t="shared" si="20"/>
        <v>1532.5570809219657</v>
      </c>
      <c r="CY9" s="2">
        <f t="shared" si="50"/>
        <v>-1154.7639676495105</v>
      </c>
      <c r="CZ9" s="2">
        <f t="shared" si="51"/>
        <v>1007.5968366873813</v>
      </c>
      <c r="DA9" s="108">
        <f>IF(AND(SQRT(($AC$6-$CE$6)^2+($AD$6-$CF$6)^2)&lt;25000,MOD(Simulation!$R$3,2)=0),(Paramètres!$F$17*1.25*'Modèles normalisés'!BB10)+CE9,999999999)</f>
        <v>999999999</v>
      </c>
      <c r="DB9" s="108">
        <f>IF(AND(SQRT(($AC$6-$CE$6)^2+($AD$6-$CF$6)^2)&lt;25000,MOD(Simulation!$R$3,2)=0),(Paramètres!$F$17*1.25*'Modèles normalisés'!BC10)+CF9,999999999)</f>
        <v>999999999</v>
      </c>
      <c r="DC9" s="13">
        <f>Paramètres!$H$16</f>
        <v>-20000</v>
      </c>
      <c r="DD9" s="13">
        <f>Paramètres!$I$16</f>
        <v>0</v>
      </c>
      <c r="DE9" s="117">
        <f>'Modèles normalisés'!$AJ10*Paramètres!$H$17+Paramètres!$H$16</f>
        <v>-23535.533905932738</v>
      </c>
      <c r="DF9" s="117">
        <f>'Modèles normalisés'!$AK10*Paramètres!$H$17+Paramètres!$I$16</f>
        <v>1767.7669529663688</v>
      </c>
      <c r="DG9" s="112">
        <f>Paramètres!$H$20</f>
        <v>1047197551196.5977</v>
      </c>
      <c r="DH9" s="13">
        <f>Paramètres!$H$21</f>
        <v>10000</v>
      </c>
      <c r="DI9" s="13">
        <f>IF(DL9&lt;66666,Paramètres!$H$22,5)</f>
        <v>1</v>
      </c>
      <c r="DJ9" s="13">
        <f t="shared" si="21"/>
        <v>-19210.769090507169</v>
      </c>
      <c r="DK9" s="13">
        <f t="shared" si="22"/>
        <v>6367.2818637610317</v>
      </c>
      <c r="DL9" s="13">
        <f t="shared" si="52"/>
        <v>20238.476409585921</v>
      </c>
      <c r="DM9" s="13">
        <f t="shared" si="53"/>
        <v>161.66256509636887</v>
      </c>
      <c r="DN9" s="13">
        <f t="shared" si="54"/>
        <v>1842.3303648084075</v>
      </c>
      <c r="DO9" s="13">
        <f t="shared" si="55"/>
        <v>-1748.7770576445423</v>
      </c>
      <c r="DP9" s="13">
        <f t="shared" si="56"/>
        <v>579.62054462482331</v>
      </c>
      <c r="DQ9" s="13">
        <f>IF(DT9&lt;66666,Paramètres!$H$22,5)</f>
        <v>1</v>
      </c>
      <c r="DR9" s="13">
        <f t="shared" si="23"/>
        <v>-49088.575646446159</v>
      </c>
      <c r="DS9" s="13">
        <f t="shared" si="24"/>
        <v>-2706.921368801648</v>
      </c>
      <c r="DT9" s="13">
        <f t="shared" si="57"/>
        <v>49163.153705735174</v>
      </c>
      <c r="DU9" s="13">
        <f t="shared" si="58"/>
        <v>-176.8437004196571</v>
      </c>
      <c r="DV9" s="13">
        <f t="shared" si="59"/>
        <v>407.69883452113561</v>
      </c>
      <c r="DW9" s="13">
        <f t="shared" si="60"/>
        <v>-407.0803756640214</v>
      </c>
      <c r="DX9" s="13">
        <f t="shared" si="61"/>
        <v>-22.4478822861205</v>
      </c>
    </row>
    <row r="10" spans="1:247" x14ac:dyDescent="0.35">
      <c r="A10" s="106">
        <f t="shared" si="62"/>
        <v>4</v>
      </c>
      <c r="B10" s="106">
        <f>A10*Paramètres!$D$25</f>
        <v>2</v>
      </c>
      <c r="C10" s="102">
        <f>Paramètres!$D$7</f>
        <v>155093840495.72119</v>
      </c>
      <c r="D10" s="28">
        <f>Paramètres!$D$8</f>
        <v>6666</v>
      </c>
      <c r="E10" s="28">
        <f t="shared" si="25"/>
        <v>-1789.2445307389307</v>
      </c>
      <c r="F10" s="28">
        <f t="shared" si="26"/>
        <v>-7408.7963164147841</v>
      </c>
      <c r="G10" s="28">
        <f t="shared" si="0"/>
        <v>-149.11509746972411</v>
      </c>
      <c r="H10" s="28">
        <f t="shared" si="1"/>
        <v>124.98253702807602</v>
      </c>
      <c r="I10" s="28">
        <f t="shared" si="63"/>
        <v>-2389.8168276997958</v>
      </c>
      <c r="J10" s="28">
        <f t="shared" si="64"/>
        <v>-1429.4207253860657</v>
      </c>
      <c r="K10" s="28">
        <f t="shared" si="65"/>
        <v>1582.4883767669546</v>
      </c>
      <c r="L10" s="28">
        <f t="shared" si="27"/>
        <v>-907.28290743498269</v>
      </c>
      <c r="M10" s="28">
        <f t="shared" si="28"/>
        <v>1296.575176562792</v>
      </c>
      <c r="N10" s="28">
        <f>Paramètres!$D$26*Calculs!K10</f>
        <v>31.649767535339095</v>
      </c>
      <c r="O10" s="28">
        <f>Paramètres!$D$26*I10</f>
        <v>-47.796336553995914</v>
      </c>
      <c r="P10" s="28">
        <f>Paramètres!$D$26*J10</f>
        <v>-28.588414507721314</v>
      </c>
      <c r="Q10" s="105">
        <f>IF($T10&gt;25000,Paramètres!$D$9,-5)</f>
        <v>6</v>
      </c>
      <c r="R10" s="105">
        <f t="shared" si="2"/>
        <v>-29457.769170429296</v>
      </c>
      <c r="S10" s="105">
        <f t="shared" si="3"/>
        <v>-7875.0784237314274</v>
      </c>
      <c r="T10" s="105">
        <f t="shared" si="29"/>
        <v>30492.245320379658</v>
      </c>
      <c r="U10" s="105">
        <f t="shared" si="30"/>
        <v>-165.0328643011519</v>
      </c>
      <c r="V10" s="105">
        <f t="shared" si="4"/>
        <v>933.15675755802386</v>
      </c>
      <c r="W10" s="105">
        <f t="shared" si="31"/>
        <v>-901.49859661526102</v>
      </c>
      <c r="X10" s="105">
        <f t="shared" si="32"/>
        <v>-241.00168978021566</v>
      </c>
      <c r="Y10" s="28"/>
      <c r="Z10" s="28"/>
      <c r="AA10" s="28"/>
      <c r="AB10" s="28"/>
      <c r="AC10" s="109">
        <f>Paramètres!$D$4*'Modèles normalisés'!$E11*COS(RADIANS($Y$6+'Modèles normalisés'!$F11))+$AA$6</f>
        <v>10424.729020713159</v>
      </c>
      <c r="AD10" s="109">
        <f>Paramètres!$D$4*'Modèles normalisés'!$E11*SIN(RADIANS($Y$6+'Modèles normalisés'!$F11))+$AB$6</f>
        <v>-32064.187103986635</v>
      </c>
      <c r="AE10" s="109">
        <f>Paramètres!$D$4*'Modèles normalisés'!$AA11*COS(RADIANS($Z$6+'Modèles normalisés'!$AB11))+$AA$6</f>
        <v>11864.133711704966</v>
      </c>
      <c r="AF10" s="109">
        <f>Paramètres!$D$13*'Modèles normalisés'!$AA11*SIN(RADIANS($Z$6+'Modèles normalisés'!$AB11))+$AB$6</f>
        <v>-23634.927334259806</v>
      </c>
      <c r="AG10" s="108">
        <f>IF(Simulation!$R$3-$A10&lt;0,AG9,INDEX(E$6:E$1006,MATCH(Simulation!$R$3-$A10-1,$A$6:$A$1006,0)))</f>
        <v>923.73272054039558</v>
      </c>
      <c r="AH10" s="108">
        <f>IF(Simulation!$R$3-$A10&lt;0,AH9,INDEX(F$6:F$1006,MATCH(Simulation!$R$3-$A10-1,$A$6:$A$1006,0)))</f>
        <v>-8355.8723402261021</v>
      </c>
      <c r="AI10" s="108">
        <f>IF(SQRT(($AC$6-$BA$6)^2+($AD$6-$BB$6)^2)&gt;25000,999999999,Paramètres!$D$4*'Modèles normalisés'!$E11*1.5*COS(RADIANS($Y$6+'Modèles normalisés'!$F11))+$AA$6)</f>
        <v>999999999</v>
      </c>
      <c r="AJ10" s="108">
        <f>IF(SQRT(($AC$6-$BA$6)^2+($AD$6-$BB$6)^2)&gt;25000,999999999,Paramètres!$D$4*'Modèles normalisés'!$E11*1.5*SIN(RADIANS($Y$6+'Modèles normalisés'!$F11))+$AB$6)</f>
        <v>999999999</v>
      </c>
      <c r="AK10" s="44">
        <f t="shared" si="33"/>
        <v>27668.524639690364</v>
      </c>
      <c r="AL10" s="44">
        <f t="shared" si="34"/>
        <v>466.28210731664342</v>
      </c>
      <c r="AM10" s="44">
        <f t="shared" si="5"/>
        <v>-133.53017595251882</v>
      </c>
      <c r="AN10" s="44">
        <f t="shared" si="6"/>
        <v>176.2071321582219</v>
      </c>
      <c r="AO10" s="44">
        <f t="shared" si="66"/>
        <v>-4110.2702937817485</v>
      </c>
      <c r="AP10" s="44">
        <f t="shared" si="67"/>
        <v>-4326.7550662750782</v>
      </c>
      <c r="AQ10" s="44">
        <f t="shared" si="35"/>
        <v>2402.6217613264153</v>
      </c>
      <c r="AR10" s="44">
        <f t="shared" si="36"/>
        <v>-2397.3593236607785</v>
      </c>
      <c r="AS10" s="44">
        <f t="shared" si="37"/>
        <v>158.93269410659769</v>
      </c>
      <c r="AT10" s="44">
        <f>Paramètres!$D$26*Calculs!AQ10</f>
        <v>48.052435226528303</v>
      </c>
      <c r="AU10" s="44">
        <f>Paramètres!$D$26*AO10</f>
        <v>-82.205405875634966</v>
      </c>
      <c r="AV10" s="44">
        <f>Paramètres!$D$26*AP10</f>
        <v>-86.535101325501572</v>
      </c>
      <c r="AW10" s="44"/>
      <c r="AX10" s="44"/>
      <c r="AY10" s="44"/>
      <c r="AZ10" s="44"/>
      <c r="BA10" s="109">
        <f>Paramètres!$F$4*'Modèles normalisés'!$P11*COS(RADIANS($AW$6+'Modèles normalisés'!$Q11))+$AY$6</f>
        <v>-67230.06926581556</v>
      </c>
      <c r="BB10" s="109">
        <f>Paramètres!$F$4*'Modèles normalisés'!$P11*SIN(RADIANS($AW$6+'Modèles normalisés'!$Q11))+$AZ$6</f>
        <v>20625.211755483397</v>
      </c>
      <c r="BC10" s="109">
        <f>Paramètres!$D$4*'Modèles normalisés'!$AA11*COS(RADIANS($AX$6+'Modèles normalisés'!$AB11))+$AY$6</f>
        <v>-61889.100678282295</v>
      </c>
      <c r="BD10" s="109">
        <f>Paramètres!$D$13*'Modèles normalisés'!$AA11*SIN(RADIANS($AX$6+'Modèles normalisés'!$AB11))+$AZ$6</f>
        <v>17004.934283243343</v>
      </c>
      <c r="BE10" s="108">
        <f>IF(Simulation!$R$3-$A10&lt;0,BE9,INDEX(AK$6:AK$1006,MATCH(Simulation!$R$3-$A10-1,$A$6:$A$1006,0)))</f>
        <v>-51429.343823109652</v>
      </c>
      <c r="BF10" s="108">
        <f>IF(Simulation!$R$3-$A10&lt;0,BF9,INDEX(AL$6:AL$1006,MATCH(Simulation!$R$3-$A10-1,$A$6:$A$1006,0)))</f>
        <v>37809.197843327704</v>
      </c>
      <c r="BG10" s="41">
        <f>Paramètres!$D$16</f>
        <v>30000</v>
      </c>
      <c r="BH10" s="41">
        <f>Paramètres!$E$16</f>
        <v>-25000</v>
      </c>
      <c r="BI10" s="118">
        <f>'Modèles normalisés'!$BK11*Paramètres!$D$17+Paramètres!$D$16</f>
        <v>32500</v>
      </c>
      <c r="BJ10" s="118">
        <f>'Modèles normalisés'!$BL11*Paramètres!$D$17+Paramètres!$E$16</f>
        <v>-20669.872981077806</v>
      </c>
      <c r="BK10" s="110">
        <f>Paramètres!$D$20</f>
        <v>523598775598.29883</v>
      </c>
      <c r="BL10" s="41">
        <f>Paramètres!$D$21</f>
        <v>10000</v>
      </c>
      <c r="BM10" s="41">
        <f>'Modèles normalisés'!$AS11*Paramètres!$F$17+Paramètres!$F$16</f>
        <v>18333</v>
      </c>
      <c r="BN10" s="41">
        <f>'Modèles normalisés'!$AT11*Paramètres!$F$17+Paramètres!$G$16</f>
        <v>16443.231335406766</v>
      </c>
      <c r="BO10" s="41">
        <f>IF(AND($BR$6&gt;200,A10&lt;950),Paramètres!$D$22,0)</f>
        <v>1</v>
      </c>
      <c r="BP10" s="41">
        <f t="shared" si="7"/>
        <v>31789.244530738932</v>
      </c>
      <c r="BQ10" s="41">
        <f t="shared" si="8"/>
        <v>-17591.203683585216</v>
      </c>
      <c r="BR10" s="41">
        <f t="shared" si="38"/>
        <v>36331.893907041194</v>
      </c>
      <c r="BS10" s="41">
        <f t="shared" si="39"/>
        <v>-28.958811390975498</v>
      </c>
      <c r="BT10" s="41">
        <f t="shared" si="40"/>
        <v>355.50945397148814</v>
      </c>
      <c r="BU10" s="41">
        <f t="shared" si="41"/>
        <v>311.05939575307639</v>
      </c>
      <c r="BV10" s="41">
        <f t="shared" si="42"/>
        <v>-172.13083447435162</v>
      </c>
      <c r="BW10" s="41">
        <f>Paramètres!$D$22</f>
        <v>1</v>
      </c>
      <c r="BX10" s="41">
        <f t="shared" si="9"/>
        <v>2331.475360309636</v>
      </c>
      <c r="BY10" s="41">
        <f t="shared" si="10"/>
        <v>-25466.282107316645</v>
      </c>
      <c r="BZ10" s="41">
        <f t="shared" si="43"/>
        <v>25572.784395234845</v>
      </c>
      <c r="CA10" s="41">
        <f t="shared" si="44"/>
        <v>-84.76906973675213</v>
      </c>
      <c r="CB10" s="41">
        <f t="shared" si="45"/>
        <v>646.76702847841489</v>
      </c>
      <c r="CC10" s="41">
        <f t="shared" si="46"/>
        <v>58.965866502948401</v>
      </c>
      <c r="CD10" s="41">
        <f t="shared" si="47"/>
        <v>-644.07345521637149</v>
      </c>
      <c r="CE10" s="2">
        <f>Paramètres!$F$16</f>
        <v>15000</v>
      </c>
      <c r="CF10" s="2">
        <f>Paramètres!$G$16</f>
        <v>15000</v>
      </c>
      <c r="CG10" s="111">
        <f>Paramètres!$F$20</f>
        <v>992600579172.61572</v>
      </c>
      <c r="CH10" s="2">
        <f>Paramètres!$F$21</f>
        <v>13332</v>
      </c>
      <c r="CI10" s="2">
        <f>'Modèles normalisés'!$AS11*Paramètres!$F$17+Paramètres!$F$16</f>
        <v>18333</v>
      </c>
      <c r="CJ10" s="2">
        <f>'Modèles normalisés'!$AT11*Paramètres!$F$17+Paramètres!$G$16</f>
        <v>16443.231335406766</v>
      </c>
      <c r="CK10" s="2">
        <f>IF(CN10&gt;20000,Paramètres!$F$22,-2)</f>
        <v>1</v>
      </c>
      <c r="CL10" s="2">
        <f t="shared" si="11"/>
        <v>16789.244530738932</v>
      </c>
      <c r="CM10" s="2">
        <f t="shared" si="12"/>
        <v>22408.796316414784</v>
      </c>
      <c r="CN10" s="2">
        <f t="shared" si="13"/>
        <v>28000.587212833805</v>
      </c>
      <c r="CO10" s="2">
        <f t="shared" si="14"/>
        <v>53.158508526723338</v>
      </c>
      <c r="CP10" s="2">
        <f t="shared" si="15"/>
        <v>931.81857643071271</v>
      </c>
      <c r="CQ10" s="2">
        <f t="shared" si="16"/>
        <v>558.72149462671837</v>
      </c>
      <c r="CR10" s="2">
        <f t="shared" si="17"/>
        <v>745.73195641828704</v>
      </c>
      <c r="CS10" s="2">
        <f>Paramètres!$F$22</f>
        <v>1</v>
      </c>
      <c r="CT10" s="2">
        <f t="shared" si="18"/>
        <v>-12668.524639690364</v>
      </c>
      <c r="CU10" s="2">
        <f t="shared" si="19"/>
        <v>14533.717892683357</v>
      </c>
      <c r="CV10" s="2">
        <f t="shared" si="48"/>
        <v>19280.053742937187</v>
      </c>
      <c r="CW10" s="2">
        <f t="shared" si="49"/>
        <v>131.07750383400011</v>
      </c>
      <c r="CX10" s="2">
        <f t="shared" si="20"/>
        <v>1485.8516296645691</v>
      </c>
      <c r="CY10" s="2">
        <f t="shared" si="50"/>
        <v>-976.32238127060509</v>
      </c>
      <c r="CZ10" s="2">
        <f t="shared" si="51"/>
        <v>1120.0668164029105</v>
      </c>
      <c r="DA10" s="108">
        <f>IF(AND(SQRT(($AC$6-$CE$6)^2+($AD$6-$CF$6)^2)&lt;25000,MOD(Simulation!$R$3,2)=0),(Paramètres!$F$17*1.25*'Modèles normalisés'!BB11)+CE10,999999999)</f>
        <v>999999999</v>
      </c>
      <c r="DB10" s="108">
        <f>IF(AND(SQRT(($AC$6-$CE$6)^2+($AD$6-$CF$6)^2)&lt;25000,MOD(Simulation!$R$3,2)=0),(Paramètres!$F$17*1.25*'Modèles normalisés'!BC11)+CF10,999999999)</f>
        <v>999999999</v>
      </c>
      <c r="DC10" s="13">
        <f>Paramètres!$H$16</f>
        <v>-20000</v>
      </c>
      <c r="DD10" s="13">
        <f>Paramètres!$I$16</f>
        <v>0</v>
      </c>
      <c r="DE10" s="117">
        <f>'Modèles normalisés'!$AJ11*Paramètres!$H$17+Paramètres!$H$16</f>
        <v>-17500</v>
      </c>
      <c r="DF10" s="117">
        <f>'Modèles normalisés'!$AK11*Paramètres!$H$17+Paramètres!$I$16</f>
        <v>4330.1270189221932</v>
      </c>
      <c r="DG10" s="112">
        <f>Paramètres!$H$20</f>
        <v>1047197551196.5977</v>
      </c>
      <c r="DH10" s="13">
        <f>Paramètres!$H$21</f>
        <v>10000</v>
      </c>
      <c r="DI10" s="13">
        <f>IF(DL10&lt;66666,Paramètres!$H$22,5)</f>
        <v>1</v>
      </c>
      <c r="DJ10" s="13">
        <f t="shared" si="21"/>
        <v>-18210.755469261068</v>
      </c>
      <c r="DK10" s="13">
        <f t="shared" si="22"/>
        <v>7408.7963164147841</v>
      </c>
      <c r="DL10" s="13">
        <f t="shared" si="52"/>
        <v>19660.159653963728</v>
      </c>
      <c r="DM10" s="13">
        <f t="shared" si="53"/>
        <v>157.86172390088447</v>
      </c>
      <c r="DN10" s="13">
        <f t="shared" si="54"/>
        <v>1918.5012966260695</v>
      </c>
      <c r="DO10" s="13">
        <f t="shared" si="55"/>
        <v>-1777.0637978147774</v>
      </c>
      <c r="DP10" s="13">
        <f t="shared" si="56"/>
        <v>722.9740546188566</v>
      </c>
      <c r="DQ10" s="13">
        <f>IF(DT10&lt;66666,Paramètres!$H$22,5)</f>
        <v>1</v>
      </c>
      <c r="DR10" s="13">
        <f t="shared" si="23"/>
        <v>-47668.524639690368</v>
      </c>
      <c r="DS10" s="13">
        <f t="shared" si="24"/>
        <v>-466.28210731664342</v>
      </c>
      <c r="DT10" s="13">
        <f t="shared" si="57"/>
        <v>47670.805115168456</v>
      </c>
      <c r="DU10" s="13">
        <f t="shared" si="58"/>
        <v>-179.43956426226683</v>
      </c>
      <c r="DV10" s="13">
        <f t="shared" si="59"/>
        <v>431.98654379377535</v>
      </c>
      <c r="DW10" s="13">
        <f t="shared" si="60"/>
        <v>-431.96587842599718</v>
      </c>
      <c r="DX10" s="13">
        <f t="shared" si="61"/>
        <v>-4.225386911044704</v>
      </c>
    </row>
    <row r="11" spans="1:247" x14ac:dyDescent="0.35">
      <c r="A11" s="106">
        <f t="shared" si="62"/>
        <v>5</v>
      </c>
      <c r="B11" s="106">
        <f>A11*Paramètres!$D$25</f>
        <v>2.5</v>
      </c>
      <c r="C11" s="102">
        <f>Paramètres!$D$7</f>
        <v>155093840495.72119</v>
      </c>
      <c r="D11" s="28">
        <f>Paramètres!$D$8</f>
        <v>6666</v>
      </c>
      <c r="E11" s="28">
        <f t="shared" si="25"/>
        <v>-3210.9736714475744</v>
      </c>
      <c r="F11" s="28">
        <f t="shared" si="26"/>
        <v>-7799.3628849671186</v>
      </c>
      <c r="G11" s="28">
        <f t="shared" si="0"/>
        <v>-178.16223836706919</v>
      </c>
      <c r="H11" s="28">
        <f t="shared" si="1"/>
        <v>126.47881141734415</v>
      </c>
      <c r="I11" s="28">
        <f t="shared" si="63"/>
        <v>-3249.3033985807829</v>
      </c>
      <c r="J11" s="28">
        <f t="shared" si="64"/>
        <v>-104.25713431555239</v>
      </c>
      <c r="K11" s="28">
        <f t="shared" si="65"/>
        <v>1749.8908385192544</v>
      </c>
      <c r="L11" s="28">
        <f t="shared" si="27"/>
        <v>-1040.3546755844577</v>
      </c>
      <c r="M11" s="28">
        <f t="shared" si="28"/>
        <v>1407.0465861950618</v>
      </c>
      <c r="N11" s="28">
        <f>Paramètres!$D$26*Calculs!K11</f>
        <v>34.997816770385093</v>
      </c>
      <c r="O11" s="28">
        <f>Paramètres!$D$26*I11</f>
        <v>-64.986067971615654</v>
      </c>
      <c r="P11" s="28">
        <f>Paramètres!$D$26*J11</f>
        <v>-2.0851426863110478</v>
      </c>
      <c r="Q11" s="105">
        <f>IF($T11&gt;25000,Paramètres!$D$9,-5)</f>
        <v>6</v>
      </c>
      <c r="R11" s="105">
        <f t="shared" si="2"/>
        <v>-28225.023333331868</v>
      </c>
      <c r="S11" s="105">
        <f t="shared" si="3"/>
        <v>-6142.0006326728726</v>
      </c>
      <c r="T11" s="105">
        <f t="shared" si="29"/>
        <v>28885.569302661879</v>
      </c>
      <c r="U11" s="105">
        <f t="shared" si="30"/>
        <v>-167.72335242930052</v>
      </c>
      <c r="V11" s="105">
        <f t="shared" si="4"/>
        <v>1031.7702683512414</v>
      </c>
      <c r="W11" s="105">
        <f t="shared" si="31"/>
        <v>-1008.1760755246125</v>
      </c>
      <c r="X11" s="105">
        <f t="shared" si="32"/>
        <v>-219.38752788931171</v>
      </c>
      <c r="Y11" s="28"/>
      <c r="Z11" s="28"/>
      <c r="AA11" s="28"/>
      <c r="AB11" s="28"/>
      <c r="AC11" s="109">
        <f>Paramètres!$D$4*'Modèles normalisés'!$E12*COS(RADIANS($Y$6+'Modèles normalisés'!$F12))+$AA$6</f>
        <v>9371.3386408201332</v>
      </c>
      <c r="AD11" s="109">
        <f>Paramètres!$D$4*'Modèles normalisés'!$E12*SIN(RADIANS($Y$6+'Modèles normalisés'!$F12))+$AB$6</f>
        <v>-31230.413068490561</v>
      </c>
      <c r="AE11" s="109">
        <f>Paramètres!$D$4*'Modèles normalisés'!$AA12*COS(RADIANS($Z$6+'Modèles normalisés'!$AB12))+$AA$6</f>
        <v>11305.01229518804</v>
      </c>
      <c r="AF11" s="109">
        <f>Paramètres!$D$13*'Modèles normalisés'!$AA12*SIN(RADIANS($Z$6+'Modèles normalisés'!$AB12))+$AB$6</f>
        <v>-23804.032251848948</v>
      </c>
      <c r="AG11" s="108">
        <f>IF(Simulation!$R$3-$A11&lt;0,AG10,INDEX(E$6:E$1006,MATCH(Simulation!$R$3-$A11-1,$A$6:$A$1006,0)))</f>
        <v>-1214.1594134030393</v>
      </c>
      <c r="AH11" s="108">
        <f>IF(Simulation!$R$3-$A11&lt;0,AH10,INDEX(F$6:F$1006,MATCH(Simulation!$R$3-$A11-1,$A$6:$A$1006,0)))</f>
        <v>-1790.8680263980348</v>
      </c>
      <c r="AI11" s="108">
        <f>IF(SQRT(($AC$6-$BA$6)^2+($AD$6-$BB$6)^2)&gt;25000,999999999,Paramètres!$D$4*'Modèles normalisés'!$E12*1.5*COS(RADIANS($Y$6+'Modèles normalisés'!$F12))+$AA$6)</f>
        <v>999999999</v>
      </c>
      <c r="AJ11" s="108">
        <f>IF(SQRT(($AC$6-$BA$6)^2+($AD$6-$BB$6)^2)&gt;25000,999999999,Paramètres!$D$4*'Modèles normalisés'!$E12*1.5*SIN(RADIANS($Y$6+'Modèles normalisés'!$F12))+$AB$6)</f>
        <v>999999999</v>
      </c>
      <c r="AK11" s="44">
        <f t="shared" si="33"/>
        <v>25014.049661884295</v>
      </c>
      <c r="AL11" s="44">
        <f t="shared" si="34"/>
        <v>-1657.3622522942464</v>
      </c>
      <c r="AM11" s="44">
        <f t="shared" si="5"/>
        <v>-147.57719051608873</v>
      </c>
      <c r="AN11" s="44">
        <f t="shared" si="6"/>
        <v>174.14618178544987</v>
      </c>
      <c r="AO11" s="44">
        <f t="shared" si="66"/>
        <v>-6425.4242115668922</v>
      </c>
      <c r="AP11" s="44">
        <f t="shared" si="67"/>
        <v>-4081.2872708429791</v>
      </c>
      <c r="AQ11" s="44">
        <f t="shared" si="35"/>
        <v>2262.6197661613714</v>
      </c>
      <c r="AR11" s="44">
        <f t="shared" si="36"/>
        <v>-2250.8209898089149</v>
      </c>
      <c r="AS11" s="44">
        <f t="shared" si="37"/>
        <v>230.76628449527863</v>
      </c>
      <c r="AT11" s="44">
        <f>Paramètres!$D$26*Calculs!AQ11</f>
        <v>45.252395323227432</v>
      </c>
      <c r="AU11" s="44">
        <f>Paramètres!$D$26*AO11</f>
        <v>-128.50848423133783</v>
      </c>
      <c r="AV11" s="44">
        <f>Paramètres!$D$26*AP11</f>
        <v>-81.625745416859587</v>
      </c>
      <c r="AW11" s="44"/>
      <c r="AX11" s="44"/>
      <c r="AY11" s="44"/>
      <c r="AZ11" s="44"/>
      <c r="BA11" s="109">
        <f>Paramètres!$F$4*'Modèles normalisés'!$P12*COS(RADIANS($AW$6+'Modèles normalisés'!$Q12))+$AY$6</f>
        <v>-67230.06926581556</v>
      </c>
      <c r="BB11" s="109">
        <f>Paramètres!$F$4*'Modèles normalisés'!$P12*SIN(RADIANS($AW$6+'Modèles normalisés'!$Q12))+$AZ$6</f>
        <v>20625.211755483397</v>
      </c>
      <c r="BC11" s="109">
        <f>Paramètres!$D$4*'Modèles normalisés'!$AA12*COS(RADIANS($AX$6+'Modèles normalisés'!$AB12))+$AY$6</f>
        <v>-61998.787882642428</v>
      </c>
      <c r="BD11" s="109">
        <f>Paramètres!$D$13*'Modèles normalisés'!$AA12*SIN(RADIANS($AX$6+'Modèles normalisés'!$AB12))+$AZ$6</f>
        <v>17755.247985644346</v>
      </c>
      <c r="BE11" s="108">
        <f>IF(Simulation!$R$3-$A11&lt;0,BE10,INDEX(AK$6:AK$1006,MATCH(Simulation!$R$3-$A11-1,$A$6:$A$1006,0)))</f>
        <v>-47030.645993320628</v>
      </c>
      <c r="BF11" s="108">
        <f>IF(Simulation!$R$3-$A11&lt;0,BF10,INDEX(AL$6:AL$1006,MATCH(Simulation!$R$3-$A11-1,$A$6:$A$1006,0)))</f>
        <v>40339.990762306188</v>
      </c>
      <c r="BG11" s="41">
        <f>Paramètres!$D$16</f>
        <v>30000</v>
      </c>
      <c r="BH11" s="41">
        <f>Paramètres!$E$16</f>
        <v>-25000</v>
      </c>
      <c r="BI11" s="118">
        <f>'Modèles normalisés'!$BK12*Paramètres!$D$17+Paramètres!$D$16</f>
        <v>31294.095225512603</v>
      </c>
      <c r="BJ11" s="118">
        <f>'Modèles normalisés'!$BL12*Paramètres!$D$17+Paramètres!$E$16</f>
        <v>-20170.370868554659</v>
      </c>
      <c r="BK11" s="110">
        <f>Paramètres!$D$20</f>
        <v>523598775598.29883</v>
      </c>
      <c r="BL11" s="41">
        <f>Paramètres!$D$21</f>
        <v>10000</v>
      </c>
      <c r="BM11" s="41">
        <f>'Modèles normalisés'!$AS12*Paramètres!$F$17+Paramètres!$F$16</f>
        <v>14568.67806133665</v>
      </c>
      <c r="BN11" s="41">
        <f>'Modèles normalisés'!$AT12*Paramètres!$F$17+Paramètres!$G$16</f>
        <v>16609.715389510733</v>
      </c>
      <c r="BO11" s="41">
        <f>IF(AND($BR$6&gt;200,A11&lt;950),Paramètres!$D$22,0)</f>
        <v>1</v>
      </c>
      <c r="BP11" s="41">
        <f t="shared" si="7"/>
        <v>33210.973671447573</v>
      </c>
      <c r="BQ11" s="41">
        <f t="shared" si="8"/>
        <v>-17200.637115032881</v>
      </c>
      <c r="BR11" s="41">
        <f t="shared" si="38"/>
        <v>37400.945033095493</v>
      </c>
      <c r="BS11" s="41">
        <f t="shared" si="39"/>
        <v>-27.380555665020442</v>
      </c>
      <c r="BT11" s="41">
        <f t="shared" si="40"/>
        <v>337.4833355504806</v>
      </c>
      <c r="BU11" s="41">
        <f t="shared" si="41"/>
        <v>299.6755873842601</v>
      </c>
      <c r="BV11" s="41">
        <f t="shared" si="42"/>
        <v>-155.20806712338432</v>
      </c>
      <c r="BW11" s="41">
        <f>Paramètres!$D$22</f>
        <v>1</v>
      </c>
      <c r="BX11" s="41">
        <f t="shared" si="9"/>
        <v>4985.9503381157047</v>
      </c>
      <c r="BY11" s="41">
        <f t="shared" si="10"/>
        <v>-23342.637747705754</v>
      </c>
      <c r="BZ11" s="41">
        <f t="shared" si="43"/>
        <v>23869.194326469707</v>
      </c>
      <c r="CA11" s="41">
        <f t="shared" si="44"/>
        <v>-77.942898922425641</v>
      </c>
      <c r="CB11" s="41">
        <f t="shared" si="45"/>
        <v>721.07185649946302</v>
      </c>
      <c r="CC11" s="41">
        <f t="shared" si="46"/>
        <v>150.62211223159275</v>
      </c>
      <c r="CD11" s="41">
        <f t="shared" si="47"/>
        <v>-705.16494633700825</v>
      </c>
      <c r="CE11" s="2">
        <f>Paramètres!$F$16</f>
        <v>15000</v>
      </c>
      <c r="CF11" s="2">
        <f>Paramètres!$G$16</f>
        <v>15000</v>
      </c>
      <c r="CG11" s="111">
        <f>Paramètres!$F$20</f>
        <v>992600579172.61572</v>
      </c>
      <c r="CH11" s="2">
        <f>Paramètres!$F$21</f>
        <v>13332</v>
      </c>
      <c r="CI11" s="2">
        <f>'Modèles normalisés'!$AS12*Paramètres!$F$17+Paramètres!$F$16</f>
        <v>14568.67806133665</v>
      </c>
      <c r="CJ11" s="2">
        <f>'Modèles normalisés'!$AT12*Paramètres!$F$17+Paramètres!$G$16</f>
        <v>16609.715389510733</v>
      </c>
      <c r="CK11" s="2">
        <f>IF(CN11&gt;20000,Paramètres!$F$22,-2)</f>
        <v>1</v>
      </c>
      <c r="CL11" s="2">
        <f t="shared" si="11"/>
        <v>18210.973671447573</v>
      </c>
      <c r="CM11" s="2">
        <f t="shared" si="12"/>
        <v>22799.362884967119</v>
      </c>
      <c r="CN11" s="2">
        <f t="shared" si="13"/>
        <v>29179.624912300926</v>
      </c>
      <c r="CO11" s="2">
        <f t="shared" si="14"/>
        <v>51.383915691549547</v>
      </c>
      <c r="CP11" s="2">
        <f t="shared" si="15"/>
        <v>877.22128726381447</v>
      </c>
      <c r="CQ11" s="2">
        <f t="shared" si="16"/>
        <v>547.47289639286112</v>
      </c>
      <c r="CR11" s="2">
        <f t="shared" si="17"/>
        <v>685.41273298939757</v>
      </c>
      <c r="CS11" s="2">
        <f>Paramètres!$F$22</f>
        <v>1</v>
      </c>
      <c r="CT11" s="2">
        <f t="shared" si="18"/>
        <v>-10014.049661884295</v>
      </c>
      <c r="CU11" s="2">
        <f t="shared" si="19"/>
        <v>16657.362252294246</v>
      </c>
      <c r="CV11" s="2">
        <f t="shared" si="48"/>
        <v>19435.763628806617</v>
      </c>
      <c r="CW11" s="2">
        <f t="shared" si="49"/>
        <v>121.01338410522115</v>
      </c>
      <c r="CX11" s="2">
        <f t="shared" si="20"/>
        <v>1473.5349391849932</v>
      </c>
      <c r="CY11" s="2">
        <f t="shared" si="50"/>
        <v>-759.22162572761317</v>
      </c>
      <c r="CZ11" s="2">
        <f t="shared" si="51"/>
        <v>1262.8886491003241</v>
      </c>
      <c r="DA11" s="108">
        <f>IF(AND(SQRT(($AC$6-$CE$6)^2+($AD$6-$CF$6)^2)&lt;25000,MOD(Simulation!$R$3,2)=0),(Paramètres!$F$17*1.25*'Modèles normalisés'!BB12)+CE11,999999999)</f>
        <v>999999999</v>
      </c>
      <c r="DB11" s="108">
        <f>IF(AND(SQRT(($AC$6-$CE$6)^2+($AD$6-$CF$6)^2)&lt;25000,MOD(Simulation!$R$3,2)=0),(Paramètres!$F$17*1.25*'Modèles normalisés'!BC12)+CF11,999999999)</f>
        <v>999999999</v>
      </c>
      <c r="DC11" s="13">
        <f>Paramètres!$H$16</f>
        <v>-20000</v>
      </c>
      <c r="DD11" s="13">
        <f>Paramètres!$I$16</f>
        <v>0</v>
      </c>
      <c r="DE11" s="117">
        <f>'Modèles normalisés'!$AJ12*Paramètres!$H$17+Paramètres!$H$16</f>
        <v>-21294.095225512603</v>
      </c>
      <c r="DF11" s="117">
        <f>'Modèles normalisés'!$AK12*Paramètres!$H$17+Paramètres!$I$16</f>
        <v>2414.814565722671</v>
      </c>
      <c r="DG11" s="112">
        <f>Paramètres!$H$20</f>
        <v>1047197551196.5977</v>
      </c>
      <c r="DH11" s="13">
        <f>Paramètres!$H$21</f>
        <v>10000</v>
      </c>
      <c r="DI11" s="13">
        <f>IF(DL11&lt;66666,Paramètres!$H$22,5)</f>
        <v>1</v>
      </c>
      <c r="DJ11" s="13">
        <f t="shared" si="21"/>
        <v>-16789.026328552427</v>
      </c>
      <c r="DK11" s="13">
        <f t="shared" si="22"/>
        <v>7799.3628849671186</v>
      </c>
      <c r="DL11" s="13">
        <f t="shared" si="52"/>
        <v>18512.197775310993</v>
      </c>
      <c r="DM11" s="13">
        <f t="shared" si="53"/>
        <v>155.08271716193414</v>
      </c>
      <c r="DN11" s="13">
        <f t="shared" si="54"/>
        <v>2081.2303884592584</v>
      </c>
      <c r="DO11" s="13">
        <f t="shared" si="55"/>
        <v>-1887.5031593615788</v>
      </c>
      <c r="DP11" s="13">
        <f t="shared" si="56"/>
        <v>876.84192032904855</v>
      </c>
      <c r="DQ11" s="13">
        <f>IF(DT11&lt;66666,Paramètres!$H$22,5)</f>
        <v>1</v>
      </c>
      <c r="DR11" s="13">
        <f t="shared" si="23"/>
        <v>-45014.049661884295</v>
      </c>
      <c r="DS11" s="13">
        <f t="shared" si="24"/>
        <v>1657.3622522942464</v>
      </c>
      <c r="DT11" s="13">
        <f t="shared" si="57"/>
        <v>45044.550354043</v>
      </c>
      <c r="DU11" s="13">
        <f t="shared" si="58"/>
        <v>177.89139195743513</v>
      </c>
      <c r="DV11" s="13">
        <f t="shared" si="59"/>
        <v>480.17976856961212</v>
      </c>
      <c r="DW11" s="13">
        <f t="shared" si="60"/>
        <v>-479.85462789916767</v>
      </c>
      <c r="DX11" s="13">
        <f t="shared" si="61"/>
        <v>17.667660493612509</v>
      </c>
    </row>
    <row r="12" spans="1:247" x14ac:dyDescent="0.35">
      <c r="A12" s="106">
        <f t="shared" si="62"/>
        <v>6</v>
      </c>
      <c r="B12" s="106">
        <f>A12*Paramètres!$D$25</f>
        <v>3</v>
      </c>
      <c r="C12" s="102">
        <f>Paramètres!$D$7</f>
        <v>155093840495.72119</v>
      </c>
      <c r="D12" s="28">
        <f>Paramètres!$D$8</f>
        <v>6666</v>
      </c>
      <c r="E12" s="28">
        <f t="shared" si="25"/>
        <v>-5095.7140396340801</v>
      </c>
      <c r="F12" s="28">
        <f t="shared" si="26"/>
        <v>-7499.7298055761294</v>
      </c>
      <c r="G12" s="28">
        <f t="shared" si="0"/>
        <v>162.83564860315664</v>
      </c>
      <c r="H12" s="28">
        <f t="shared" si="1"/>
        <v>129.68824686406776</v>
      </c>
      <c r="I12" s="28">
        <f t="shared" si="63"/>
        <v>-4224.6720061936248</v>
      </c>
      <c r="J12" s="28">
        <f t="shared" si="64"/>
        <v>1304.8745945658204</v>
      </c>
      <c r="K12" s="28">
        <f t="shared" si="65"/>
        <v>2015.8677361975663</v>
      </c>
      <c r="L12" s="28">
        <f t="shared" si="27"/>
        <v>-1287.3532475178611</v>
      </c>
      <c r="M12" s="28">
        <f t="shared" si="28"/>
        <v>1551.2718478550164</v>
      </c>
      <c r="N12" s="28">
        <f>Paramètres!$D$26*Calculs!K12</f>
        <v>40.317354723951325</v>
      </c>
      <c r="O12" s="28">
        <f>Paramètres!$D$26*I12</f>
        <v>-84.493440123872503</v>
      </c>
      <c r="P12" s="28">
        <f>Paramètres!$D$26*J12</f>
        <v>26.097491891316409</v>
      </c>
      <c r="Q12" s="105">
        <f>IF($T12&gt;25000,Paramètres!$D$9,-5)</f>
        <v>6</v>
      </c>
      <c r="R12" s="105">
        <f t="shared" si="2"/>
        <v>-26334.346348282703</v>
      </c>
      <c r="S12" s="105">
        <f t="shared" si="3"/>
        <v>-3859.415488984213</v>
      </c>
      <c r="T12" s="105">
        <f t="shared" si="29"/>
        <v>26615.651138154062</v>
      </c>
      <c r="U12" s="105">
        <f t="shared" si="30"/>
        <v>-171.66240299733781</v>
      </c>
      <c r="V12" s="105">
        <f t="shared" si="4"/>
        <v>1199.0543496108517</v>
      </c>
      <c r="W12" s="105">
        <f t="shared" si="31"/>
        <v>-1186.3813652036395</v>
      </c>
      <c r="X12" s="105">
        <f t="shared" si="32"/>
        <v>-173.86946143084194</v>
      </c>
      <c r="Y12" s="28"/>
      <c r="Z12" s="28"/>
      <c r="AA12" s="28"/>
      <c r="AB12" s="28"/>
      <c r="AC12" s="109">
        <f>Paramètres!$D$4*'Modèles normalisés'!$E13*COS(RADIANS($Y$6+'Modèles normalisés'!$F13))+$AA$6</f>
        <v>9190.6234491551204</v>
      </c>
      <c r="AD12" s="109">
        <f>Paramètres!$D$4*'Modèles normalisés'!$E13*SIN(RADIANS($Y$6+'Modèles normalisés'!$F13))+$AB$6</f>
        <v>-30837.746852384702</v>
      </c>
      <c r="AE12" s="109">
        <f>Paramètres!$D$4*'Modèles normalisés'!$AA13*COS(RADIANS($Z$6+'Modèles normalisés'!$AB13))+$AA$6</f>
        <v>11882.010664723548</v>
      </c>
      <c r="AF12" s="109">
        <f>Paramètres!$D$13*'Modèles normalisés'!$AA13*SIN(RADIANS($Z$6+'Modèles normalisés'!$AB13))+$AB$6</f>
        <v>-23193.49648768991</v>
      </c>
      <c r="AG12" s="108">
        <f>IF(Simulation!$R$3-$A12&lt;0,AG11,INDEX(E$6:E$1006,MATCH(Simulation!$R$3-$A12-1,$A$6:$A$1006,0)))</f>
        <v>-3861.9937357419549</v>
      </c>
      <c r="AH12" s="108">
        <f>IF(Simulation!$R$3-$A12&lt;0,AH11,INDEX(F$6:F$1006,MATCH(Simulation!$R$3-$A12-1,$A$6:$A$1006,0)))</f>
        <v>5066.6311076817765</v>
      </c>
      <c r="AI12" s="108">
        <f>IF(SQRT(($AC$6-$BA$6)^2+($AD$6-$BB$6)^2)&gt;25000,999999999,Paramètres!$D$4*'Modèles normalisés'!$E13*1.5*COS(RADIANS($Y$6+'Modèles normalisés'!$F13))+$AA$6)</f>
        <v>999999999</v>
      </c>
      <c r="AJ12" s="108">
        <f>IF(SQRT(($AC$6-$BA$6)^2+($AD$6-$BB$6)^2)&gt;25000,999999999,Paramètres!$D$4*'Modèles normalisés'!$E13*1.5*SIN(RADIANS($Y$6+'Modèles normalisés'!$F13))+$AB$6)</f>
        <v>999999999</v>
      </c>
      <c r="AK12" s="44">
        <f t="shared" si="33"/>
        <v>21238.632308648623</v>
      </c>
      <c r="AL12" s="44">
        <f t="shared" si="34"/>
        <v>-3640.3143165919164</v>
      </c>
      <c r="AM12" s="44">
        <f t="shared" si="5"/>
        <v>-156.20620572702549</v>
      </c>
      <c r="AN12" s="44">
        <f t="shared" si="6"/>
        <v>170.36319793533633</v>
      </c>
      <c r="AO12" s="44">
        <f t="shared" si="66"/>
        <v>-8547.7367171444694</v>
      </c>
      <c r="AP12" s="44">
        <f t="shared" si="67"/>
        <v>-3768.8952409308408</v>
      </c>
      <c r="AQ12" s="44">
        <f t="shared" si="35"/>
        <v>2126.6398372309363</v>
      </c>
      <c r="AR12" s="44">
        <f t="shared" si="36"/>
        <v>-2096.6302169198007</v>
      </c>
      <c r="AS12" s="44">
        <f t="shared" si="37"/>
        <v>356.0038353676166</v>
      </c>
      <c r="AT12" s="44">
        <f>Paramètres!$D$26*Calculs!AQ12</f>
        <v>42.532796744618729</v>
      </c>
      <c r="AU12" s="44">
        <f>Paramètres!$D$26*AO12</f>
        <v>-170.9547343428894</v>
      </c>
      <c r="AV12" s="44">
        <f>Paramètres!$D$26*AP12</f>
        <v>-75.377904818616813</v>
      </c>
      <c r="AW12" s="44"/>
      <c r="AX12" s="44"/>
      <c r="AY12" s="44"/>
      <c r="AZ12" s="44"/>
      <c r="BA12" s="109">
        <f>Paramètres!$F$4*'Modèles normalisés'!$P13*COS(RADIANS($AW$6+'Modèles normalisés'!$Q13))+$AY$6</f>
        <v>-68128.68697579742</v>
      </c>
      <c r="BB12" s="109">
        <f>Paramètres!$F$4*'Modèles normalisés'!$P13*SIN(RADIANS($AW$6+'Modèles normalisés'!$Q13))+$AZ$6</f>
        <v>19221.748730923438</v>
      </c>
      <c r="BC12" s="109">
        <f>Paramètres!$D$4*'Modèles normalisés'!$AA13*COS(RADIANS($AX$6+'Modèles normalisés'!$AB13))+$AY$6</f>
        <v>-61558.728272018052</v>
      </c>
      <c r="BD12" s="109">
        <f>Paramètres!$D$13*'Modèles normalisés'!$AA13*SIN(RADIANS($AX$6+'Modèles normalisés'!$AB13))+$AZ$6</f>
        <v>16967.622877800415</v>
      </c>
      <c r="BE12" s="108">
        <f>IF(Simulation!$R$3-$A12&lt;0,BE11,INDEX(AK$6:AK$1006,MATCH(Simulation!$R$3-$A12-1,$A$6:$A$1006,0)))</f>
        <v>-42179.742334312716</v>
      </c>
      <c r="BF12" s="108">
        <f>IF(Simulation!$R$3-$A12&lt;0,BF11,INDEX(AL$6:AL$1006,MATCH(Simulation!$R$3-$A12-1,$A$6:$A$1006,0)))</f>
        <v>42495.874209470356</v>
      </c>
      <c r="BG12" s="41">
        <f>Paramètres!$D$16</f>
        <v>30000</v>
      </c>
      <c r="BH12" s="41">
        <f>Paramètres!$E$16</f>
        <v>-25000</v>
      </c>
      <c r="BI12" s="118">
        <f>'Modèles normalisés'!$BK13*Paramètres!$D$17+Paramètres!$D$16</f>
        <v>30000</v>
      </c>
      <c r="BJ12" s="118">
        <f>'Modèles normalisés'!$BL13*Paramètres!$D$17+Paramètres!$E$16</f>
        <v>-20000</v>
      </c>
      <c r="BK12" s="110">
        <f>Paramètres!$D$20</f>
        <v>523598775598.29883</v>
      </c>
      <c r="BL12" s="41">
        <f>Paramètres!$D$21</f>
        <v>10000</v>
      </c>
      <c r="BM12" s="41">
        <f>'Modèles normalisés'!$AS13*Paramètres!$F$17+Paramètres!$F$16</f>
        <v>15000</v>
      </c>
      <c r="BN12" s="41">
        <f>'Modèles normalisés'!$AT13*Paramètres!$F$17+Paramètres!$G$16</f>
        <v>21666</v>
      </c>
      <c r="BO12" s="41">
        <f>IF(AND($BR$6&gt;200,A12&lt;950),Paramètres!$D$22,0)</f>
        <v>1</v>
      </c>
      <c r="BP12" s="41">
        <f t="shared" si="7"/>
        <v>35095.714039634084</v>
      </c>
      <c r="BQ12" s="41">
        <f t="shared" si="8"/>
        <v>-17500.270194423872</v>
      </c>
      <c r="BR12" s="41">
        <f t="shared" si="38"/>
        <v>39216.942777702716</v>
      </c>
      <c r="BS12" s="41">
        <f t="shared" si="39"/>
        <v>-26.502866882815574</v>
      </c>
      <c r="BT12" s="41">
        <f t="shared" si="40"/>
        <v>309.75191385432339</v>
      </c>
      <c r="BU12" s="41">
        <f t="shared" si="41"/>
        <v>277.20071535105808</v>
      </c>
      <c r="BV12" s="41">
        <f t="shared" si="42"/>
        <v>-138.22449690730605</v>
      </c>
      <c r="BW12" s="41">
        <f>Paramètres!$D$22</f>
        <v>1</v>
      </c>
      <c r="BX12" s="41">
        <f t="shared" si="9"/>
        <v>8761.3676913513773</v>
      </c>
      <c r="BY12" s="41">
        <f t="shared" si="10"/>
        <v>-21359.685683408083</v>
      </c>
      <c r="BZ12" s="41">
        <f t="shared" si="43"/>
        <v>23086.743735681823</v>
      </c>
      <c r="CA12" s="41">
        <f t="shared" si="44"/>
        <v>-67.697423345879301</v>
      </c>
      <c r="CB12" s="41">
        <f t="shared" si="45"/>
        <v>759.02847571656969</v>
      </c>
      <c r="CC12" s="41">
        <f t="shared" si="46"/>
        <v>288.04961150414221</v>
      </c>
      <c r="CD12" s="41">
        <f t="shared" si="47"/>
        <v>-702.24756906729976</v>
      </c>
      <c r="CE12" s="2">
        <f>Paramètres!$F$16</f>
        <v>15000</v>
      </c>
      <c r="CF12" s="2">
        <f>Paramètres!$G$16</f>
        <v>15000</v>
      </c>
      <c r="CG12" s="111">
        <f>Paramètres!$F$20</f>
        <v>992600579172.61572</v>
      </c>
      <c r="CH12" s="2">
        <f>Paramètres!$F$21</f>
        <v>13332</v>
      </c>
      <c r="CI12" s="2">
        <f>'Modèles normalisés'!$AS13*Paramètres!$F$17+Paramètres!$F$16</f>
        <v>15000</v>
      </c>
      <c r="CJ12" s="2">
        <f>'Modèles normalisés'!$AT13*Paramètres!$F$17+Paramètres!$G$16</f>
        <v>21666</v>
      </c>
      <c r="CK12" s="2">
        <f>IF(CN12&gt;20000,Paramètres!$F$22,-2)</f>
        <v>1</v>
      </c>
      <c r="CL12" s="2">
        <f t="shared" si="11"/>
        <v>20095.71403963408</v>
      </c>
      <c r="CM12" s="2">
        <f t="shared" si="12"/>
        <v>22499.729805576128</v>
      </c>
      <c r="CN12" s="2">
        <f t="shared" si="13"/>
        <v>30167.458694538342</v>
      </c>
      <c r="CO12" s="2">
        <f t="shared" si="14"/>
        <v>48.230251329771221</v>
      </c>
      <c r="CP12" s="2">
        <f t="shared" si="15"/>
        <v>834.60122304105948</v>
      </c>
      <c r="CQ12" s="2">
        <f t="shared" si="16"/>
        <v>555.96023798976671</v>
      </c>
      <c r="CR12" s="2">
        <f t="shared" si="17"/>
        <v>622.46880666905247</v>
      </c>
      <c r="CS12" s="2">
        <f>Paramètres!$F$22</f>
        <v>1</v>
      </c>
      <c r="CT12" s="2">
        <f t="shared" si="18"/>
        <v>-6238.6323086486227</v>
      </c>
      <c r="CU12" s="2">
        <f t="shared" si="19"/>
        <v>18640.314316591917</v>
      </c>
      <c r="CV12" s="2">
        <f t="shared" si="48"/>
        <v>19656.598151863818</v>
      </c>
      <c r="CW12" s="2">
        <f t="shared" si="49"/>
        <v>108.50461729102668</v>
      </c>
      <c r="CX12" s="2">
        <f t="shared" si="20"/>
        <v>1456.1996825858453</v>
      </c>
      <c r="CY12" s="2">
        <f t="shared" si="50"/>
        <v>-462.17022484953827</v>
      </c>
      <c r="CZ12" s="2">
        <f t="shared" si="51"/>
        <v>1380.911365303959</v>
      </c>
      <c r="DA12" s="108">
        <f>IF(AND(SQRT(($AC$6-$CE$6)^2+($AD$6-$CF$6)^2)&lt;25000,MOD(Simulation!$R$3,2)=0),(Paramètres!$F$17*1.25*'Modèles normalisés'!BB13)+CE12,999999999)</f>
        <v>999999999</v>
      </c>
      <c r="DB12" s="108">
        <f>IF(AND(SQRT(($AC$6-$CE$6)^2+($AD$6-$CF$6)^2)&lt;25000,MOD(Simulation!$R$3,2)=0),(Paramètres!$F$17*1.25*'Modèles normalisés'!BC13)+CF12,999999999)</f>
        <v>999999999</v>
      </c>
      <c r="DC12" s="13">
        <f>Paramètres!$H$16</f>
        <v>-20000</v>
      </c>
      <c r="DD12" s="13">
        <f>Paramètres!$I$16</f>
        <v>0</v>
      </c>
      <c r="DE12" s="117">
        <f>'Modèles normalisés'!$AJ13*Paramètres!$H$17+Paramètres!$H$16</f>
        <v>-20000</v>
      </c>
      <c r="DF12" s="117">
        <f>'Modèles normalisés'!$AK13*Paramètres!$H$17+Paramètres!$I$16</f>
        <v>5000</v>
      </c>
      <c r="DG12" s="112">
        <f>Paramètres!$H$20</f>
        <v>1047197551196.5977</v>
      </c>
      <c r="DH12" s="13">
        <f>Paramètres!$H$21</f>
        <v>10000</v>
      </c>
      <c r="DI12" s="13">
        <f>IF(DL12&lt;66666,Paramètres!$H$22,5)</f>
        <v>1</v>
      </c>
      <c r="DJ12" s="13">
        <f t="shared" si="21"/>
        <v>-14904.28596036592</v>
      </c>
      <c r="DK12" s="13">
        <f t="shared" si="22"/>
        <v>7499.7298055761294</v>
      </c>
      <c r="DL12" s="13">
        <f t="shared" si="52"/>
        <v>16684.834046073327</v>
      </c>
      <c r="DM12" s="13">
        <f t="shared" si="53"/>
        <v>153.28878734062886</v>
      </c>
      <c r="DN12" s="13">
        <f t="shared" si="54"/>
        <v>2373.8425059579536</v>
      </c>
      <c r="DO12" s="13">
        <f t="shared" si="55"/>
        <v>-2120.5142008586859</v>
      </c>
      <c r="DP12" s="13">
        <f t="shared" si="56"/>
        <v>1067.0275380932701</v>
      </c>
      <c r="DQ12" s="13">
        <f>IF(DT12&lt;66666,Paramètres!$H$22,5)</f>
        <v>1</v>
      </c>
      <c r="DR12" s="13">
        <f t="shared" si="23"/>
        <v>-41238.632308648623</v>
      </c>
      <c r="DS12" s="13">
        <f t="shared" si="24"/>
        <v>3640.3143165919164</v>
      </c>
      <c r="DT12" s="13">
        <f t="shared" si="57"/>
        <v>41398.993743948682</v>
      </c>
      <c r="DU12" s="13">
        <f t="shared" si="58"/>
        <v>174.95532731018471</v>
      </c>
      <c r="DV12" s="13">
        <f t="shared" si="59"/>
        <v>561.18591981112661</v>
      </c>
      <c r="DW12" s="13">
        <f t="shared" si="60"/>
        <v>-559.01213316965175</v>
      </c>
      <c r="DX12" s="13">
        <f t="shared" si="61"/>
        <v>49.346444283005404</v>
      </c>
    </row>
    <row r="13" spans="1:247" x14ac:dyDescent="0.35">
      <c r="A13" s="106">
        <f t="shared" si="62"/>
        <v>7</v>
      </c>
      <c r="B13" s="106">
        <f>A13*Paramètres!$D$25</f>
        <v>3.5</v>
      </c>
      <c r="C13" s="102">
        <f>Paramètres!$D$7</f>
        <v>155093840495.72119</v>
      </c>
      <c r="D13" s="28">
        <f>Paramètres!$D$8</f>
        <v>6666</v>
      </c>
      <c r="E13" s="28">
        <f t="shared" si="25"/>
        <v>-7529.888354610358</v>
      </c>
      <c r="F13" s="28">
        <f t="shared" si="26"/>
        <v>-6459.4745463294648</v>
      </c>
      <c r="G13" s="28">
        <f t="shared" si="0"/>
        <v>152.46135268614603</v>
      </c>
      <c r="H13" s="28">
        <f t="shared" si="1"/>
        <v>134.63494564934149</v>
      </c>
      <c r="I13" s="28">
        <f t="shared" si="63"/>
        <v>-5427.5318135876132</v>
      </c>
      <c r="J13" s="28">
        <f t="shared" si="64"/>
        <v>2830.0489505295204</v>
      </c>
      <c r="K13" s="28">
        <f t="shared" si="65"/>
        <v>2455.6515453015822</v>
      </c>
      <c r="L13" s="28">
        <f t="shared" si="27"/>
        <v>-1725.3093406930852</v>
      </c>
      <c r="M13" s="28">
        <f t="shared" si="28"/>
        <v>1747.4358903431166</v>
      </c>
      <c r="N13" s="28">
        <f>Paramètres!$D$26*Calculs!K13</f>
        <v>49.113030906031646</v>
      </c>
      <c r="O13" s="28">
        <f>Paramètres!$D$26*I13</f>
        <v>-108.55063627175227</v>
      </c>
      <c r="P13" s="28">
        <f>Paramètres!$D$26*J13</f>
        <v>56.600979010590407</v>
      </c>
      <c r="Q13" s="105">
        <f>IF($T13&gt;25000,Paramètres!$D$9,-5)</f>
        <v>-5</v>
      </c>
      <c r="R13" s="105">
        <f t="shared" si="2"/>
        <v>-23970.494750456794</v>
      </c>
      <c r="S13" s="105">
        <f t="shared" si="3"/>
        <v>-1023.7135681140326</v>
      </c>
      <c r="T13" s="105">
        <f t="shared" si="29"/>
        <v>23992.344780183896</v>
      </c>
      <c r="U13" s="105">
        <f t="shared" si="30"/>
        <v>-177.55454168341257</v>
      </c>
      <c r="V13" s="105">
        <f t="shared" si="4"/>
        <v>-1204.9751684871339</v>
      </c>
      <c r="W13" s="105">
        <f t="shared" si="31"/>
        <v>1203.8777874894413</v>
      </c>
      <c r="X13" s="105">
        <f t="shared" si="32"/>
        <v>51.414292372107411</v>
      </c>
      <c r="Y13" s="28"/>
      <c r="Z13" s="28"/>
      <c r="AA13" s="28"/>
      <c r="AB13" s="28"/>
      <c r="AC13" s="109">
        <f>Paramètres!$D$4*'Modèles normalisés'!$E14*COS(RADIANS($Y$6+'Modèles normalisés'!$F14))+$AA$6</f>
        <v>8959.9951598148473</v>
      </c>
      <c r="AD13" s="109">
        <f>Paramètres!$D$4*'Modèles normalisés'!$E14*SIN(RADIANS($Y$6+'Modèles normalisés'!$F14))+$AB$6</f>
        <v>-30472.157834599162</v>
      </c>
      <c r="AE13" s="109">
        <f>Paramètres!$D$4*'Modèles normalisés'!$AA14*COS(RADIANS($Z$6+'Modèles normalisés'!$AB14))+$AA$6</f>
        <v>11858.368150869976</v>
      </c>
      <c r="AF13" s="109">
        <f>Paramètres!$D$13*'Modèles normalisés'!$AA14*SIN(RADIANS($Z$6+'Modèles normalisés'!$AB14))+$AB$6</f>
        <v>-22985.968487895629</v>
      </c>
      <c r="AG13" s="108">
        <f>IF(Simulation!$R$3-$A13&lt;0,AG12,INDEX(E$6:E$1006,MATCH(Simulation!$R$3-$A13-1,$A$6:$A$1006,0)))</f>
        <v>-6858.936387374054</v>
      </c>
      <c r="AH13" s="108">
        <f>IF(Simulation!$R$3-$A13&lt;0,AH12,INDEX(F$6:F$1006,MATCH(Simulation!$R$3-$A13-1,$A$6:$A$1006,0)))</f>
        <v>11635.817913286321</v>
      </c>
      <c r="AI13" s="108">
        <f>IF(SQRT(($AC$6-$BA$6)^2+($AD$6-$BB$6)^2)&gt;25000,999999999,Paramètres!$D$4*'Modèles normalisés'!$E14*1.5*COS(RADIANS($Y$6+'Modèles normalisés'!$F14))+$AA$6)</f>
        <v>999999999</v>
      </c>
      <c r="AJ13" s="108">
        <f>IF(SQRT(($AC$6-$BA$6)^2+($AD$6-$BB$6)^2)&gt;25000,999999999,Paramètres!$D$4*'Modèles normalisés'!$E14*1.5*SIN(RADIANS($Y$6+'Modèles normalisés'!$F14))+$AB$6)</f>
        <v>999999999</v>
      </c>
      <c r="AK13" s="44">
        <f t="shared" si="33"/>
        <v>16440.606395846436</v>
      </c>
      <c r="AL13" s="44">
        <f t="shared" si="34"/>
        <v>-5435.7609782154323</v>
      </c>
      <c r="AM13" s="44">
        <f t="shared" si="5"/>
        <v>-162.32472220652005</v>
      </c>
      <c r="AN13" s="44">
        <f t="shared" si="6"/>
        <v>163.89720336164871</v>
      </c>
      <c r="AO13" s="44">
        <f t="shared" si="66"/>
        <v>-10473.412199721381</v>
      </c>
      <c r="AP13" s="44">
        <f t="shared" si="67"/>
        <v>-3337.513500744607</v>
      </c>
      <c r="AQ13" s="44">
        <f t="shared" si="35"/>
        <v>1997.9005050643409</v>
      </c>
      <c r="AR13" s="44">
        <f t="shared" si="36"/>
        <v>-1919.5141117186872</v>
      </c>
      <c r="AS13" s="44">
        <f t="shared" si="37"/>
        <v>554.14077908882268</v>
      </c>
      <c r="AT13" s="44">
        <f>Paramètres!$D$26*Calculs!AQ13</f>
        <v>39.958010101286817</v>
      </c>
      <c r="AU13" s="44">
        <f>Paramètres!$D$26*AO13</f>
        <v>-209.46824399442761</v>
      </c>
      <c r="AV13" s="44">
        <f>Paramètres!$D$26*AP13</f>
        <v>-66.750270014892138</v>
      </c>
      <c r="AW13" s="44"/>
      <c r="AX13" s="44"/>
      <c r="AY13" s="44"/>
      <c r="AZ13" s="44"/>
      <c r="BA13" s="109">
        <f>Paramètres!$F$4*'Modèles normalisés'!$P14*COS(RADIANS($AW$6+'Modèles normalisés'!$Q14))+$AY$6</f>
        <v>-66977.646608526513</v>
      </c>
      <c r="BB13" s="109">
        <f>Paramètres!$F$4*'Modèles normalisés'!$P14*SIN(RADIANS($AW$6+'Modèles normalisés'!$Q14))+$AZ$6</f>
        <v>19474.171388212493</v>
      </c>
      <c r="BC13" s="109">
        <f>Paramètres!$D$4*'Modèles normalisés'!$AA14*COS(RADIANS($AX$6+'Modèles normalisés'!$AB14))+$AY$6</f>
        <v>-61402.432604959795</v>
      </c>
      <c r="BD13" s="109">
        <f>Paramètres!$D$13*'Modèles normalisés'!$AA14*SIN(RADIANS($AX$6+'Modèles normalisés'!$AB14))+$AZ$6</f>
        <v>16992.791118390556</v>
      </c>
      <c r="BE13" s="108">
        <f>IF(Simulation!$R$3-$A13&lt;0,BE12,INDEX(AK$6:AK$1006,MATCH(Simulation!$R$3-$A13-1,$A$6:$A$1006,0)))</f>
        <v>-36822.236345536592</v>
      </c>
      <c r="BF13" s="108">
        <f>IF(Simulation!$R$3-$A13&lt;0,BF12,INDEX(AL$6:AL$1006,MATCH(Simulation!$R$3-$A13-1,$A$6:$A$1006,0)))</f>
        <v>44139.319448971401</v>
      </c>
      <c r="BG13" s="41">
        <f>Paramètres!$D$16</f>
        <v>30000</v>
      </c>
      <c r="BH13" s="41">
        <f>Paramètres!$E$16</f>
        <v>-25000</v>
      </c>
      <c r="BI13" s="118">
        <f>'Modèles normalisés'!$BK14*Paramètres!$D$17+Paramètres!$D$16</f>
        <v>28705.904774487397</v>
      </c>
      <c r="BJ13" s="118">
        <f>'Modèles normalisés'!$BL14*Paramètres!$D$17+Paramètres!$E$16</f>
        <v>-20170.370868554659</v>
      </c>
      <c r="BK13" s="110">
        <f>Paramètres!$D$20</f>
        <v>523598775598.29883</v>
      </c>
      <c r="BL13" s="41">
        <f>Paramètres!$D$21</f>
        <v>10000</v>
      </c>
      <c r="BM13" s="41">
        <f>'Modèles normalisés'!$AS14*Paramètres!$F$17+Paramètres!$F$16</f>
        <v>15431.321938663352</v>
      </c>
      <c r="BN13" s="41">
        <f>'Modèles normalisés'!$AT14*Paramètres!$F$17+Paramètres!$G$16</f>
        <v>16609.715389510733</v>
      </c>
      <c r="BO13" s="41">
        <f>IF(AND($BR$6&gt;200,A13&lt;950),Paramètres!$D$22,0)</f>
        <v>1</v>
      </c>
      <c r="BP13" s="41">
        <f t="shared" si="7"/>
        <v>37529.888354610361</v>
      </c>
      <c r="BQ13" s="41">
        <f t="shared" si="8"/>
        <v>-18540.525453670536</v>
      </c>
      <c r="BR13" s="41">
        <f t="shared" si="38"/>
        <v>41859.808934199922</v>
      </c>
      <c r="BS13" s="41">
        <f t="shared" si="39"/>
        <v>-26.290305329981905</v>
      </c>
      <c r="BT13" s="41">
        <f t="shared" si="40"/>
        <v>274.94682460504958</v>
      </c>
      <c r="BU13" s="41">
        <f t="shared" si="41"/>
        <v>246.50670639950386</v>
      </c>
      <c r="BV13" s="41">
        <f t="shared" si="42"/>
        <v>-121.77930883556823</v>
      </c>
      <c r="BW13" s="41">
        <f>Paramètres!$D$22</f>
        <v>1</v>
      </c>
      <c r="BX13" s="41">
        <f t="shared" si="9"/>
        <v>13559.393604153564</v>
      </c>
      <c r="BY13" s="41">
        <f t="shared" si="10"/>
        <v>-19564.239021784568</v>
      </c>
      <c r="BZ13" s="41">
        <f t="shared" si="43"/>
        <v>23803.709866612779</v>
      </c>
      <c r="CA13" s="41">
        <f t="shared" si="44"/>
        <v>-55.275318549619186</v>
      </c>
      <c r="CB13" s="41">
        <f t="shared" si="45"/>
        <v>724.15091015179905</v>
      </c>
      <c r="CC13" s="41">
        <f t="shared" si="46"/>
        <v>412.50070995557456</v>
      </c>
      <c r="CD13" s="41">
        <f t="shared" si="47"/>
        <v>-595.17871682363273</v>
      </c>
      <c r="CE13" s="2">
        <f>Paramètres!$F$16</f>
        <v>15000</v>
      </c>
      <c r="CF13" s="2">
        <f>Paramètres!$G$16</f>
        <v>15000</v>
      </c>
      <c r="CG13" s="111">
        <f>Paramètres!$F$20</f>
        <v>992600579172.61572</v>
      </c>
      <c r="CH13" s="2">
        <f>Paramètres!$F$21</f>
        <v>13332</v>
      </c>
      <c r="CI13" s="2">
        <f>'Modèles normalisés'!$AS14*Paramètres!$F$17+Paramètres!$F$16</f>
        <v>15431.321938663352</v>
      </c>
      <c r="CJ13" s="2">
        <f>'Modèles normalisés'!$AT14*Paramètres!$F$17+Paramètres!$G$16</f>
        <v>16609.715389510733</v>
      </c>
      <c r="CK13" s="2">
        <f>IF(CN13&gt;20000,Paramètres!$F$22,-2)</f>
        <v>1</v>
      </c>
      <c r="CL13" s="2">
        <f t="shared" si="11"/>
        <v>22529.888354610357</v>
      </c>
      <c r="CM13" s="2">
        <f t="shared" si="12"/>
        <v>21459.474546329464</v>
      </c>
      <c r="CN13" s="2">
        <f t="shared" si="13"/>
        <v>31114.384407790709</v>
      </c>
      <c r="CO13" s="2">
        <f t="shared" si="14"/>
        <v>43.606069992748324</v>
      </c>
      <c r="CP13" s="2">
        <f t="shared" si="15"/>
        <v>796.24314965518158</v>
      </c>
      <c r="CQ13" s="2">
        <f t="shared" si="16"/>
        <v>576.55870769414105</v>
      </c>
      <c r="CR13" s="2">
        <f t="shared" si="17"/>
        <v>549.1659220626002</v>
      </c>
      <c r="CS13" s="2">
        <f>Paramètres!$F$22</f>
        <v>1</v>
      </c>
      <c r="CT13" s="2">
        <f t="shared" si="18"/>
        <v>-1440.6063958464365</v>
      </c>
      <c r="CU13" s="2">
        <f t="shared" si="19"/>
        <v>20435.760978215432</v>
      </c>
      <c r="CV13" s="2">
        <f t="shared" si="48"/>
        <v>20486.475381248631</v>
      </c>
      <c r="CW13" s="2">
        <f t="shared" si="49"/>
        <v>94.032360002588945</v>
      </c>
      <c r="CX13" s="2">
        <f t="shared" si="20"/>
        <v>1392.5237741901765</v>
      </c>
      <c r="CY13" s="2">
        <f t="shared" si="50"/>
        <v>-97.922098268927215</v>
      </c>
      <c r="CZ13" s="2">
        <f t="shared" si="51"/>
        <v>1389.0765725313577</v>
      </c>
      <c r="DA13" s="108">
        <f>IF(AND(SQRT(($AC$6-$CE$6)^2+($AD$6-$CF$6)^2)&lt;25000,MOD(Simulation!$R$3,2)=0),(Paramètres!$F$17*1.25*'Modèles normalisés'!BB14)+CE13,999999999)</f>
        <v>999999999</v>
      </c>
      <c r="DB13" s="108">
        <f>IF(AND(SQRT(($AC$6-$CE$6)^2+($AD$6-$CF$6)^2)&lt;25000,MOD(Simulation!$R$3,2)=0),(Paramètres!$F$17*1.25*'Modèles normalisés'!BC14)+CF13,999999999)</f>
        <v>999999999</v>
      </c>
      <c r="DC13" s="13">
        <f>Paramètres!$H$16</f>
        <v>-20000</v>
      </c>
      <c r="DD13" s="13">
        <f>Paramètres!$I$16</f>
        <v>0</v>
      </c>
      <c r="DE13" s="117">
        <f>'Modèles normalisés'!$AJ14*Paramètres!$H$17+Paramètres!$H$16</f>
        <v>-18705.904774487397</v>
      </c>
      <c r="DF13" s="117">
        <f>'Modèles normalisés'!$AK14*Paramètres!$H$17+Paramètres!$I$16</f>
        <v>2414.814565722671</v>
      </c>
      <c r="DG13" s="112">
        <f>Paramètres!$H$20</f>
        <v>1047197551196.5977</v>
      </c>
      <c r="DH13" s="13">
        <f>Paramètres!$H$21</f>
        <v>10000</v>
      </c>
      <c r="DI13" s="13">
        <f>IF(DL13&lt;66666,Paramètres!$H$22,5)</f>
        <v>1</v>
      </c>
      <c r="DJ13" s="13">
        <f t="shared" si="21"/>
        <v>-12470.111645389643</v>
      </c>
      <c r="DK13" s="13">
        <f t="shared" si="22"/>
        <v>6459.4745463294648</v>
      </c>
      <c r="DL13" s="13">
        <f t="shared" si="52"/>
        <v>14043.806316777536</v>
      </c>
      <c r="DM13" s="13">
        <f t="shared" si="53"/>
        <v>152.61600017463857</v>
      </c>
      <c r="DN13" s="13">
        <f t="shared" si="54"/>
        <v>2869.9728195314019</v>
      </c>
      <c r="DO13" s="13">
        <f t="shared" si="55"/>
        <v>-2548.3747547867301</v>
      </c>
      <c r="DP13" s="13">
        <f t="shared" si="56"/>
        <v>1320.0492771160848</v>
      </c>
      <c r="DQ13" s="13">
        <f>IF(DT13&lt;66666,Paramètres!$H$22,5)</f>
        <v>1</v>
      </c>
      <c r="DR13" s="13">
        <f t="shared" si="23"/>
        <v>-36440.606395846436</v>
      </c>
      <c r="DS13" s="13">
        <f t="shared" si="24"/>
        <v>5435.7609782154323</v>
      </c>
      <c r="DT13" s="13">
        <f t="shared" si="57"/>
        <v>36843.795840131534</v>
      </c>
      <c r="DU13" s="13">
        <f t="shared" si="58"/>
        <v>171.51587871320467</v>
      </c>
      <c r="DV13" s="13">
        <f t="shared" si="59"/>
        <v>693.41886563094636</v>
      </c>
      <c r="DW13" s="13">
        <f t="shared" si="60"/>
        <v>-685.83063644023912</v>
      </c>
      <c r="DX13" s="13">
        <f t="shared" si="61"/>
        <v>102.30376988598739</v>
      </c>
    </row>
    <row r="14" spans="1:247" x14ac:dyDescent="0.35">
      <c r="A14" s="106">
        <f t="shared" si="62"/>
        <v>8</v>
      </c>
      <c r="B14" s="106">
        <f>A14*Paramètres!$D$25</f>
        <v>4</v>
      </c>
      <c r="C14" s="102">
        <f>Paramètres!$D$7</f>
        <v>155093840495.72119</v>
      </c>
      <c r="D14" s="28">
        <f>Paramètres!$D$8</f>
        <v>6666</v>
      </c>
      <c r="E14" s="28">
        <f t="shared" si="25"/>
        <v>-10674.981596577436</v>
      </c>
      <c r="F14" s="28">
        <f t="shared" si="26"/>
        <v>-4607.5910984789252</v>
      </c>
      <c r="G14" s="28">
        <f t="shared" si="0"/>
        <v>147.30846924877162</v>
      </c>
      <c r="H14" s="28">
        <f t="shared" si="1"/>
        <v>141.31071118349016</v>
      </c>
      <c r="I14" s="28">
        <f t="shared" si="63"/>
        <v>-7044.2905180089465</v>
      </c>
      <c r="J14" s="28">
        <f t="shared" si="64"/>
        <v>4520.8838618620475</v>
      </c>
      <c r="K14" s="28">
        <f t="shared" si="65"/>
        <v>3130.1280870120968</v>
      </c>
      <c r="L14" s="28">
        <f t="shared" si="27"/>
        <v>-2443.2129642134792</v>
      </c>
      <c r="M14" s="28">
        <f t="shared" si="28"/>
        <v>1956.6328865173434</v>
      </c>
      <c r="N14" s="28">
        <f>Paramètres!$D$26*Calculs!K14</f>
        <v>62.602561740241939</v>
      </c>
      <c r="O14" s="28">
        <f>Paramètres!$D$26*I14</f>
        <v>-140.88581036017894</v>
      </c>
      <c r="P14" s="28">
        <f>Paramètres!$D$26*J14</f>
        <v>90.417677237240952</v>
      </c>
      <c r="Q14" s="105">
        <f>IF($T14&gt;25000,Paramètres!$D$9,-5)</f>
        <v>-5</v>
      </c>
      <c r="R14" s="105">
        <f t="shared" si="2"/>
        <v>-21399.003364633511</v>
      </c>
      <c r="S14" s="105">
        <f t="shared" si="3"/>
        <v>2358.3914353366054</v>
      </c>
      <c r="T14" s="105">
        <f t="shared" si="29"/>
        <v>21528.570671595116</v>
      </c>
      <c r="U14" s="105">
        <f t="shared" si="30"/>
        <v>173.71079427244933</v>
      </c>
      <c r="V14" s="105">
        <f t="shared" si="4"/>
        <v>-1458.4559190316443</v>
      </c>
      <c r="W14" s="105">
        <f t="shared" si="31"/>
        <v>1449.678364374917</v>
      </c>
      <c r="X14" s="105">
        <f t="shared" si="32"/>
        <v>-159.7695453511202</v>
      </c>
      <c r="Y14" s="28"/>
      <c r="Z14" s="28"/>
      <c r="AA14" s="28"/>
      <c r="AB14" s="28"/>
      <c r="AC14" s="109">
        <f>Paramètres!$D$4*'Modèles normalisés'!$E15*COS(RADIANS($Y$6+'Modèles normalisés'!$F15))+$AA$6</f>
        <v>11263.405848713317</v>
      </c>
      <c r="AD14" s="109">
        <f>Paramètres!$D$4*'Modèles normalisés'!$E15*SIN(RADIANS($Y$6+'Modèles normalisés'!$F15))+$AB$6</f>
        <v>-25921.437140153204</v>
      </c>
      <c r="AE14" s="109">
        <f>Paramètres!$D$4*'Modèles normalisés'!$AA15*COS(RADIANS($Z$6+'Modèles normalisés'!$AB15))+$AA$6</f>
        <v>11813.603038610639</v>
      </c>
      <c r="AF14" s="109">
        <f>Paramètres!$D$13*'Modèles normalisés'!$AA15*SIN(RADIANS($Z$6+'Modèles normalisés'!$AB15))+$AB$6</f>
        <v>-22794.132327668733</v>
      </c>
      <c r="AG14" s="108">
        <f>IF(Simulation!$R$3-$A14&lt;0,AG13,INDEX(E$6:E$1006,MATCH(Simulation!$R$3-$A14-1,$A$6:$A$1006,0)))</f>
        <v>-9920.0699581629906</v>
      </c>
      <c r="AH14" s="108">
        <f>IF(Simulation!$R$3-$A14&lt;0,AH13,INDEX(F$6:F$1006,MATCH(Simulation!$R$3-$A14-1,$A$6:$A$1006,0)))</f>
        <v>17505.613292447419</v>
      </c>
      <c r="AI14" s="108">
        <f>IF(SQRT(($AC$6-$BA$6)^2+($AD$6-$BB$6)^2)&gt;25000,999999999,Paramètres!$D$4*'Modèles normalisés'!$E15*1.5*COS(RADIANS($Y$6+'Modèles normalisés'!$F15))+$AA$6)</f>
        <v>999999999</v>
      </c>
      <c r="AJ14" s="108">
        <f>IF(SQRT(($AC$6-$BA$6)^2+($AD$6-$BB$6)^2)&gt;25000,999999999,Paramètres!$D$4*'Modèles normalisés'!$E15*1.5*SIN(RADIANS($Y$6+'Modèles normalisés'!$F15))+$AB$6)</f>
        <v>999999999</v>
      </c>
      <c r="AK14" s="44">
        <f t="shared" si="33"/>
        <v>10724.021768056075</v>
      </c>
      <c r="AL14" s="44">
        <f t="shared" si="34"/>
        <v>-6965.9825338155306</v>
      </c>
      <c r="AM14" s="44">
        <f t="shared" si="5"/>
        <v>-167.43002636975646</v>
      </c>
      <c r="AN14" s="44">
        <f t="shared" si="6"/>
        <v>48.695740179113706</v>
      </c>
      <c r="AO14" s="44">
        <f t="shared" si="66"/>
        <v>-12183.458067445639</v>
      </c>
      <c r="AP14" s="44">
        <f t="shared" si="67"/>
        <v>-2716.6224516408925</v>
      </c>
      <c r="AQ14" s="44">
        <f t="shared" si="35"/>
        <v>1261.4442471840198</v>
      </c>
      <c r="AR14" s="44">
        <f t="shared" si="36"/>
        <v>832.62576273584955</v>
      </c>
      <c r="AS14" s="44">
        <f t="shared" si="37"/>
        <v>947.61591796581979</v>
      </c>
      <c r="AT14" s="44">
        <f>Paramètres!$D$26*Calculs!AQ14</f>
        <v>25.228884943680395</v>
      </c>
      <c r="AU14" s="44">
        <f>Paramètres!$D$26*AO14</f>
        <v>-243.66916134891278</v>
      </c>
      <c r="AV14" s="44">
        <f>Paramètres!$D$26*AP14</f>
        <v>-54.332449032817848</v>
      </c>
      <c r="AW14" s="44"/>
      <c r="AX14" s="44"/>
      <c r="AY14" s="44"/>
      <c r="AZ14" s="44"/>
      <c r="BA14" s="109">
        <f>Paramètres!$F$4*'Modèles normalisés'!$P15*COS(RADIANS($AW$6+'Modèles normalisés'!$Q15))+$AY$6</f>
        <v>-66472.801293948403</v>
      </c>
      <c r="BB14" s="109">
        <f>Paramètres!$F$4*'Modèles normalisés'!$P15*SIN(RADIANS($AW$6+'Modèles normalisés'!$Q15))+$AZ$6</f>
        <v>17172.09065367069</v>
      </c>
      <c r="BC14" s="109">
        <f>Paramètres!$D$4*'Modèles normalisés'!$AA15*COS(RADIANS($AX$6+'Modèles normalisés'!$AB15))+$AY$6</f>
        <v>-61257.2549859875</v>
      </c>
      <c r="BD14" s="109">
        <f>Paramètres!$D$13*'Modèles normalisés'!$AA15*SIN(RADIANS($AX$6+'Modèles normalisés'!$AB15))+$AZ$6</f>
        <v>17046.589093298142</v>
      </c>
      <c r="BE14" s="108">
        <f>IF(Simulation!$R$3-$A14&lt;0,BE13,INDEX(AK$6:AK$1006,MATCH(Simulation!$R$3-$A14-1,$A$6:$A$1006,0)))</f>
        <v>-30895.072580769349</v>
      </c>
      <c r="BF14" s="108">
        <f>IF(Simulation!$R$3-$A14&lt;0,BF13,INDEX(AL$6:AL$1006,MATCH(Simulation!$R$3-$A14-1,$A$6:$A$1006,0)))</f>
        <v>45017.267010028358</v>
      </c>
      <c r="BG14" s="41">
        <f>Paramètres!$D$16</f>
        <v>30000</v>
      </c>
      <c r="BH14" s="41">
        <f>Paramètres!$E$16</f>
        <v>-25000</v>
      </c>
      <c r="BI14" s="118">
        <f>'Modèles normalisés'!$BK15*Paramètres!$D$17+Paramètres!$D$16</f>
        <v>27500</v>
      </c>
      <c r="BJ14" s="118">
        <f>'Modèles normalisés'!$BL15*Paramètres!$D$17+Paramètres!$E$16</f>
        <v>-20669.872981077806</v>
      </c>
      <c r="BK14" s="110">
        <f>Paramètres!$D$20</f>
        <v>523598775598.29883</v>
      </c>
      <c r="BL14" s="41">
        <f>Paramètres!$D$21</f>
        <v>10000</v>
      </c>
      <c r="BM14" s="41">
        <f>'Modèles normalisés'!$AS15*Paramètres!$F$17+Paramètres!$F$16</f>
        <v>11667.000000000002</v>
      </c>
      <c r="BN14" s="41">
        <f>'Modèles normalisés'!$AT15*Paramètres!$F$17+Paramètres!$G$16</f>
        <v>16443.231335406766</v>
      </c>
      <c r="BO14" s="41">
        <f>IF(AND($BR$6&gt;200,A14&lt;950),Paramètres!$D$22,0)</f>
        <v>1</v>
      </c>
      <c r="BP14" s="41">
        <f t="shared" si="7"/>
        <v>40674.981596577432</v>
      </c>
      <c r="BQ14" s="41">
        <f t="shared" si="8"/>
        <v>-20392.408901521074</v>
      </c>
      <c r="BR14" s="41">
        <f t="shared" si="38"/>
        <v>45500.598553082229</v>
      </c>
      <c r="BS14" s="41">
        <f t="shared" si="39"/>
        <v>-26.626904940597015</v>
      </c>
      <c r="BT14" s="41">
        <f t="shared" si="40"/>
        <v>235.63225264933504</v>
      </c>
      <c r="BU14" s="41">
        <f t="shared" si="41"/>
        <v>210.64201010214052</v>
      </c>
      <c r="BV14" s="41">
        <f t="shared" si="42"/>
        <v>-105.60540738394884</v>
      </c>
      <c r="BW14" s="41">
        <f>Paramètres!$D$22</f>
        <v>1</v>
      </c>
      <c r="BX14" s="41">
        <f t="shared" si="9"/>
        <v>19275.978231943925</v>
      </c>
      <c r="BY14" s="41">
        <f t="shared" si="10"/>
        <v>-18034.017466184469</v>
      </c>
      <c r="BZ14" s="41">
        <f t="shared" si="43"/>
        <v>26396.763490417201</v>
      </c>
      <c r="CA14" s="41">
        <f t="shared" si="44"/>
        <v>-43.093464141506622</v>
      </c>
      <c r="CB14" s="41">
        <f t="shared" si="45"/>
        <v>614.51743398443512</v>
      </c>
      <c r="CC14" s="41">
        <f t="shared" si="46"/>
        <v>448.745342774096</v>
      </c>
      <c r="CD14" s="41">
        <f t="shared" si="47"/>
        <v>-419.83245945183143</v>
      </c>
      <c r="CE14" s="2">
        <f>Paramètres!$F$16</f>
        <v>15000</v>
      </c>
      <c r="CF14" s="2">
        <f>Paramètres!$G$16</f>
        <v>15000</v>
      </c>
      <c r="CG14" s="111">
        <f>Paramètres!$F$20</f>
        <v>992600579172.61572</v>
      </c>
      <c r="CH14" s="2">
        <f>Paramètres!$F$21</f>
        <v>13332</v>
      </c>
      <c r="CI14" s="2">
        <f>'Modèles normalisés'!$AS15*Paramètres!$F$17+Paramètres!$F$16</f>
        <v>11667.000000000002</v>
      </c>
      <c r="CJ14" s="2">
        <f>'Modèles normalisés'!$AT15*Paramètres!$F$17+Paramètres!$G$16</f>
        <v>16443.231335406766</v>
      </c>
      <c r="CK14" s="2">
        <f>IF(CN14&gt;20000,Paramètres!$F$22,-2)</f>
        <v>1</v>
      </c>
      <c r="CL14" s="2">
        <f t="shared" si="11"/>
        <v>25674.981596577436</v>
      </c>
      <c r="CM14" s="2">
        <f t="shared" si="12"/>
        <v>19607.591098478926</v>
      </c>
      <c r="CN14" s="2">
        <f t="shared" si="13"/>
        <v>32305.76277802058</v>
      </c>
      <c r="CO14" s="2">
        <f t="shared" si="14"/>
        <v>37.3684194008788</v>
      </c>
      <c r="CP14" s="2">
        <f t="shared" si="15"/>
        <v>751.21669822474905</v>
      </c>
      <c r="CQ14" s="2">
        <f t="shared" si="16"/>
        <v>597.02892745452971</v>
      </c>
      <c r="CR14" s="2">
        <f t="shared" si="17"/>
        <v>455.9418685251307</v>
      </c>
      <c r="CS14" s="2">
        <f>Paramètres!$F$22</f>
        <v>1</v>
      </c>
      <c r="CT14" s="2">
        <f t="shared" si="18"/>
        <v>4275.9782319439255</v>
      </c>
      <c r="CU14" s="2">
        <f t="shared" si="19"/>
        <v>21965.982533815531</v>
      </c>
      <c r="CV14" s="2">
        <f t="shared" si="48"/>
        <v>22378.301510971454</v>
      </c>
      <c r="CW14" s="2">
        <f t="shared" si="49"/>
        <v>78.984357913374652</v>
      </c>
      <c r="CX14" s="2">
        <f t="shared" si="20"/>
        <v>1256.7459252673257</v>
      </c>
      <c r="CY14" s="2">
        <f t="shared" si="50"/>
        <v>240.13521387638283</v>
      </c>
      <c r="CZ14" s="2">
        <f t="shared" si="51"/>
        <v>1233.5904505680037</v>
      </c>
      <c r="DA14" s="108">
        <f>IF(AND(SQRT(($AC$6-$CE$6)^2+($AD$6-$CF$6)^2)&lt;25000,MOD(Simulation!$R$3,2)=0),(Paramètres!$F$17*1.25*'Modèles normalisés'!BB15)+CE14,999999999)</f>
        <v>999999999</v>
      </c>
      <c r="DB14" s="108">
        <f>IF(AND(SQRT(($AC$6-$CE$6)^2+($AD$6-$CF$6)^2)&lt;25000,MOD(Simulation!$R$3,2)=0),(Paramètres!$F$17*1.25*'Modèles normalisés'!BC15)+CF14,999999999)</f>
        <v>999999999</v>
      </c>
      <c r="DC14" s="13">
        <f>Paramètres!$H$16</f>
        <v>-20000</v>
      </c>
      <c r="DD14" s="13">
        <f>Paramètres!$I$16</f>
        <v>0</v>
      </c>
      <c r="DE14" s="117">
        <f>'Modèles normalisés'!$AJ15*Paramètres!$H$17+Paramètres!$H$16</f>
        <v>-22500</v>
      </c>
      <c r="DF14" s="117">
        <f>'Modèles normalisés'!$AK15*Paramètres!$H$17+Paramètres!$I$16</f>
        <v>4330.1270189221932</v>
      </c>
      <c r="DG14" s="112">
        <f>Paramètres!$H$20</f>
        <v>1047197551196.5977</v>
      </c>
      <c r="DH14" s="13">
        <f>Paramètres!$H$21</f>
        <v>10000</v>
      </c>
      <c r="DI14" s="13">
        <f>IF(DL14&lt;66666,Paramètres!$H$22,5)</f>
        <v>1</v>
      </c>
      <c r="DJ14" s="13">
        <f t="shared" si="21"/>
        <v>-9325.018403422564</v>
      </c>
      <c r="DK14" s="13">
        <f t="shared" si="22"/>
        <v>4607.5910984789252</v>
      </c>
      <c r="DL14" s="13">
        <f t="shared" si="52"/>
        <v>10401.243385045451</v>
      </c>
      <c r="DM14" s="13">
        <f t="shared" si="53"/>
        <v>153.70553120171607</v>
      </c>
      <c r="DN14" s="13">
        <f t="shared" si="54"/>
        <v>3626.0769915936071</v>
      </c>
      <c r="DO14" s="13">
        <f t="shared" si="55"/>
        <v>-3250.8839017701494</v>
      </c>
      <c r="DP14" s="13">
        <f t="shared" si="56"/>
        <v>1606.2964253761616</v>
      </c>
      <c r="DQ14" s="13">
        <f>IF(DT14&lt;66666,Paramètres!$H$22,5)</f>
        <v>1</v>
      </c>
      <c r="DR14" s="13">
        <f t="shared" si="23"/>
        <v>-30724.021768056075</v>
      </c>
      <c r="DS14" s="13">
        <f t="shared" si="24"/>
        <v>6965.9825338155306</v>
      </c>
      <c r="DT14" s="13">
        <f t="shared" si="57"/>
        <v>31503.816058779397</v>
      </c>
      <c r="DU14" s="13">
        <f t="shared" si="58"/>
        <v>167.22543896184871</v>
      </c>
      <c r="DV14" s="13">
        <f t="shared" si="59"/>
        <v>913.61941765956965</v>
      </c>
      <c r="DW14" s="13">
        <f t="shared" si="60"/>
        <v>-891.00516659691596</v>
      </c>
      <c r="DX14" s="13">
        <f t="shared" si="61"/>
        <v>202.01542867368633</v>
      </c>
    </row>
    <row r="15" spans="1:247" x14ac:dyDescent="0.35">
      <c r="A15" s="106">
        <f t="shared" si="62"/>
        <v>9</v>
      </c>
      <c r="B15" s="106">
        <f>A15*Paramètres!$D$25</f>
        <v>4.5</v>
      </c>
      <c r="C15" s="102">
        <f>Paramètres!$D$7</f>
        <v>155093840495.72119</v>
      </c>
      <c r="D15" s="28">
        <f>Paramètres!$D$8</f>
        <v>6666</v>
      </c>
      <c r="E15" s="28">
        <f t="shared" si="25"/>
        <v>-14807.93009663528</v>
      </c>
      <c r="F15" s="28">
        <f t="shared" si="26"/>
        <v>-1857.9909459185656</v>
      </c>
      <c r="G15" s="28">
        <f t="shared" si="0"/>
        <v>145.65288439058327</v>
      </c>
      <c r="H15" s="28">
        <f t="shared" si="1"/>
        <v>151.65899651514187</v>
      </c>
      <c r="I15" s="28">
        <f t="shared" si="63"/>
        <v>-9346.6176718622464</v>
      </c>
      <c r="J15" s="28">
        <f t="shared" si="64"/>
        <v>6387.09907114215</v>
      </c>
      <c r="K15" s="28">
        <f t="shared" si="65"/>
        <v>3274.6026432309727</v>
      </c>
      <c r="L15" s="28">
        <f t="shared" si="27"/>
        <v>-2882.1017261776606</v>
      </c>
      <c r="M15" s="28">
        <f t="shared" si="28"/>
        <v>1554.5134644058323</v>
      </c>
      <c r="N15" s="28">
        <f>Paramètres!$D$26*Calculs!K15</f>
        <v>65.492052864619453</v>
      </c>
      <c r="O15" s="28">
        <f>Paramètres!$D$26*I15</f>
        <v>-186.93235343724493</v>
      </c>
      <c r="P15" s="28">
        <f>Paramètres!$D$26*J15</f>
        <v>127.741981422843</v>
      </c>
      <c r="Q15" s="105">
        <f>IF($T15&gt;25000,Paramètres!$D$9,-5)</f>
        <v>-5</v>
      </c>
      <c r="R15" s="105">
        <f t="shared" si="2"/>
        <v>-19648.379271652499</v>
      </c>
      <c r="S15" s="105">
        <f t="shared" si="3"/>
        <v>6229.3988342259563</v>
      </c>
      <c r="T15" s="105">
        <f t="shared" si="29"/>
        <v>20612.234663872798</v>
      </c>
      <c r="U15" s="105">
        <f t="shared" si="30"/>
        <v>162.40909922634447</v>
      </c>
      <c r="V15" s="105">
        <f t="shared" si="4"/>
        <v>-1572.2228917476871</v>
      </c>
      <c r="W15" s="105">
        <f t="shared" si="31"/>
        <v>1498.7036670398859</v>
      </c>
      <c r="X15" s="105">
        <f t="shared" si="32"/>
        <v>-475.15485868994176</v>
      </c>
      <c r="Y15" s="28"/>
      <c r="Z15" s="28"/>
      <c r="AA15" s="28"/>
      <c r="AB15" s="28"/>
      <c r="AC15" s="109">
        <f>Paramètres!$D$4*'Modèles normalisés'!$E16*COS(RADIANS($Y$6+'Modèles normalisés'!$F16))+$AA$6</f>
        <v>8414.1974471103003</v>
      </c>
      <c r="AD15" s="109">
        <f>Paramètres!$D$4*'Modèles normalisés'!$E16*SIN(RADIANS($Y$6+'Modèles normalisés'!$F16))+$AB$6</f>
        <v>-29918.32540974802</v>
      </c>
      <c r="AE15" s="109">
        <f>Paramètres!$D$4*'Modèles normalisés'!$AA16*COS(RADIANS($Z$6+'Modèles normalisés'!$AB16))+$AA$6</f>
        <v>11748.817593576256</v>
      </c>
      <c r="AF15" s="109">
        <f>Paramètres!$D$13*'Modèles normalisés'!$AA16*SIN(RADIANS($Z$6+'Modèles normalisés'!$AB16))+$AB$6</f>
        <v>-22622.711649941728</v>
      </c>
      <c r="AG15" s="108">
        <f>IF(Simulation!$R$3-$A15&lt;0,AG14,INDEX(E$6:E$1006,MATCH(Simulation!$R$3-$A15-1,$A$6:$A$1006,0)))</f>
        <v>-12846.168611950354</v>
      </c>
      <c r="AH15" s="108">
        <f>IF(Simulation!$R$3-$A15&lt;0,AH14,INDEX(F$6:F$1006,MATCH(Simulation!$R$3-$A15-1,$A$6:$A$1006,0)))</f>
        <v>22584.931487276503</v>
      </c>
      <c r="AI15" s="108">
        <f>IF(SQRT(($AC$6-$BA$6)^2+($AD$6-$BB$6)^2)&gt;25000,999999999,Paramètres!$D$4*'Modèles normalisés'!$E16*1.5*COS(RADIANS($Y$6+'Modèles normalisés'!$F16))+$AA$6)</f>
        <v>999999999</v>
      </c>
      <c r="AJ15" s="108">
        <f>IF(SQRT(($AC$6-$BA$6)^2+($AD$6-$BB$6)^2)&gt;25000,999999999,Paramètres!$D$4*'Modèles normalisés'!$E16*1.5*SIN(RADIANS($Y$6+'Modèles normalisés'!$F16))+$AB$6)</f>
        <v>999999999</v>
      </c>
      <c r="AK15" s="44">
        <f t="shared" si="33"/>
        <v>4840.4491750172174</v>
      </c>
      <c r="AL15" s="44">
        <f t="shared" si="34"/>
        <v>-8087.3897801445219</v>
      </c>
      <c r="AM15" s="44">
        <f t="shared" si="5"/>
        <v>-171.22421093944439</v>
      </c>
      <c r="AN15" s="44">
        <f t="shared" si="6"/>
        <v>34.455805897873653</v>
      </c>
      <c r="AO15" s="44">
        <f t="shared" si="66"/>
        <v>-11107.163143360876</v>
      </c>
      <c r="AP15" s="44">
        <f t="shared" si="67"/>
        <v>-1714.6740846422549</v>
      </c>
      <c r="AQ15" s="44">
        <f t="shared" si="35"/>
        <v>1512.9881041312674</v>
      </c>
      <c r="AR15" s="44">
        <f t="shared" si="36"/>
        <v>1247.5537544284798</v>
      </c>
      <c r="AS15" s="44">
        <f t="shared" si="37"/>
        <v>856.00387443873831</v>
      </c>
      <c r="AT15" s="44">
        <f>Paramètres!$D$26*Calculs!AQ15</f>
        <v>30.259762082625347</v>
      </c>
      <c r="AU15" s="44">
        <f>Paramètres!$D$26*AO15</f>
        <v>-222.14326286721754</v>
      </c>
      <c r="AV15" s="44">
        <f>Paramètres!$D$26*AP15</f>
        <v>-34.293481692845099</v>
      </c>
      <c r="AW15" s="44"/>
      <c r="AX15" s="44"/>
      <c r="AY15" s="44"/>
      <c r="AZ15" s="44"/>
      <c r="BA15" s="109">
        <f>Paramètres!$F$4*'Modèles normalisés'!$P16*COS(RADIANS($AW$6+'Modèles normalisés'!$Q16))+$AY$6</f>
        <v>-66350.87413577667</v>
      </c>
      <c r="BB15" s="109">
        <f>Paramètres!$F$4*'Modèles normalisés'!$P16*SIN(RADIANS($AW$6+'Modèles normalisés'!$Q16))+$AZ$6</f>
        <v>22450.94100635398</v>
      </c>
      <c r="BC15" s="109">
        <f>Paramètres!$D$4*'Modèles normalisés'!$AA16*COS(RADIANS($AX$6+'Modèles normalisés'!$AB16))+$AY$6</f>
        <v>-61126.770169897165</v>
      </c>
      <c r="BD15" s="109">
        <f>Paramètres!$D$13*'Modèles normalisés'!$AA16*SIN(RADIANS($AX$6+'Modèles normalisés'!$AB16))+$AZ$6</f>
        <v>17127.692117835704</v>
      </c>
      <c r="BE15" s="108">
        <f>IF(Simulation!$R$3-$A15&lt;0,BE14,INDEX(AK$6:AK$1006,MATCH(Simulation!$R$3-$A15-1,$A$6:$A$1006,0)))</f>
        <v>-24573.41698880482</v>
      </c>
      <c r="BF15" s="108">
        <f>IF(Simulation!$R$3-$A15&lt;0,BF14,INDEX(AL$6:AL$1006,MATCH(Simulation!$R$3-$A15-1,$A$6:$A$1006,0)))</f>
        <v>45662.626472655211</v>
      </c>
      <c r="BG15" s="41">
        <f>Paramètres!$D$16</f>
        <v>30000</v>
      </c>
      <c r="BH15" s="41">
        <f>Paramètres!$E$16</f>
        <v>-25000</v>
      </c>
      <c r="BI15" s="118">
        <f>'Modèles normalisés'!$BK16*Paramètres!$D$17+Paramètres!$D$16</f>
        <v>26464.466094067262</v>
      </c>
      <c r="BJ15" s="118">
        <f>'Modèles normalisés'!$BL16*Paramètres!$D$17+Paramètres!$E$16</f>
        <v>-21464.466094067262</v>
      </c>
      <c r="BK15" s="110">
        <f>Paramètres!$D$20</f>
        <v>523598775598.29883</v>
      </c>
      <c r="BL15" s="41">
        <f>Paramètres!$D$21</f>
        <v>10000</v>
      </c>
      <c r="BM15" s="41">
        <f>'Modèles normalisés'!$AS16*Paramètres!$F$17+Paramètres!$F$16</f>
        <v>16178.393450847381</v>
      </c>
      <c r="BN15" s="41">
        <f>'Modèles normalisés'!$AT16*Paramètres!$F$17+Paramètres!$G$16</f>
        <v>19713.573803389525</v>
      </c>
      <c r="BO15" s="41">
        <f>IF(AND($BR$6&gt;200,A15&lt;950),Paramètres!$D$22,0)</f>
        <v>1</v>
      </c>
      <c r="BP15" s="41">
        <f t="shared" si="7"/>
        <v>44807.930096635282</v>
      </c>
      <c r="BQ15" s="41">
        <f t="shared" si="8"/>
        <v>-23142.009054081434</v>
      </c>
      <c r="BR15" s="41">
        <f t="shared" si="38"/>
        <v>50431.172726837722</v>
      </c>
      <c r="BS15" s="41">
        <f t="shared" si="39"/>
        <v>-27.315054553600447</v>
      </c>
      <c r="BT15" s="41">
        <f t="shared" si="40"/>
        <v>194.30197783207643</v>
      </c>
      <c r="BU15" s="41">
        <f t="shared" si="41"/>
        <v>172.63666438009449</v>
      </c>
      <c r="BV15" s="41">
        <f t="shared" si="42"/>
        <v>-89.161879192687138</v>
      </c>
      <c r="BW15" s="41">
        <f>Paramètres!$D$22</f>
        <v>1</v>
      </c>
      <c r="BX15" s="41">
        <f t="shared" si="9"/>
        <v>25159.550824982784</v>
      </c>
      <c r="BY15" s="41">
        <f t="shared" si="10"/>
        <v>-16912.61021985548</v>
      </c>
      <c r="BZ15" s="41">
        <f t="shared" si="43"/>
        <v>30315.662324344026</v>
      </c>
      <c r="CA15" s="41">
        <f t="shared" si="44"/>
        <v>-33.909559178092309</v>
      </c>
      <c r="CB15" s="41">
        <f t="shared" si="45"/>
        <v>487.95439150195665</v>
      </c>
      <c r="CC15" s="41">
        <f t="shared" si="46"/>
        <v>404.96272791007448</v>
      </c>
      <c r="CD15" s="41">
        <f t="shared" si="47"/>
        <v>-272.22174268356258</v>
      </c>
      <c r="CE15" s="2">
        <f>Paramètres!$F$16</f>
        <v>15000</v>
      </c>
      <c r="CF15" s="2">
        <f>Paramètres!$G$16</f>
        <v>15000</v>
      </c>
      <c r="CG15" s="111">
        <f>Paramètres!$F$20</f>
        <v>992600579172.61572</v>
      </c>
      <c r="CH15" s="2">
        <f>Paramètres!$F$21</f>
        <v>13332</v>
      </c>
      <c r="CI15" s="2">
        <f>'Modèles normalisés'!$AS16*Paramètres!$F$17+Paramètres!$F$16</f>
        <v>16178.393450847381</v>
      </c>
      <c r="CJ15" s="2">
        <f>'Modèles normalisés'!$AT16*Paramètres!$F$17+Paramètres!$G$16</f>
        <v>19713.573803389525</v>
      </c>
      <c r="CK15" s="2">
        <f>IF(CN15&gt;20000,Paramètres!$F$22,-2)</f>
        <v>1</v>
      </c>
      <c r="CL15" s="2">
        <f t="shared" si="11"/>
        <v>29807.930096635282</v>
      </c>
      <c r="CM15" s="2">
        <f t="shared" si="12"/>
        <v>16857.990945918566</v>
      </c>
      <c r="CN15" s="2">
        <f t="shared" si="13"/>
        <v>34244.77413239234</v>
      </c>
      <c r="CO15" s="2">
        <f t="shared" si="14"/>
        <v>29.490498967563298</v>
      </c>
      <c r="CP15" s="2">
        <f t="shared" si="15"/>
        <v>684.94014306858298</v>
      </c>
      <c r="CQ15" s="2">
        <f t="shared" si="16"/>
        <v>596.19747603052394</v>
      </c>
      <c r="CR15" s="2">
        <f t="shared" si="17"/>
        <v>337.18180431577821</v>
      </c>
      <c r="CS15" s="2">
        <f>Paramètres!$F$22</f>
        <v>1</v>
      </c>
      <c r="CT15" s="2">
        <f t="shared" si="18"/>
        <v>10159.550824982784</v>
      </c>
      <c r="CU15" s="2">
        <f t="shared" si="19"/>
        <v>23087.38978014452</v>
      </c>
      <c r="CV15" s="2">
        <f t="shared" si="48"/>
        <v>25223.878366058816</v>
      </c>
      <c r="CW15" s="2">
        <f t="shared" si="49"/>
        <v>66.248219875846004</v>
      </c>
      <c r="CX15" s="2">
        <f t="shared" si="20"/>
        <v>1078.1042884001631</v>
      </c>
      <c r="CY15" s="2">
        <f t="shared" si="50"/>
        <v>434.23359222076459</v>
      </c>
      <c r="CZ15" s="2">
        <f t="shared" si="51"/>
        <v>986.78774012138649</v>
      </c>
      <c r="DA15" s="108">
        <f>IF(AND(SQRT(($AC$6-$CE$6)^2+($AD$6-$CF$6)^2)&lt;25000,MOD(Simulation!$R$3,2)=0),(Paramètres!$F$17*1.25*'Modèles normalisés'!BB16)+CE15,999999999)</f>
        <v>999999999</v>
      </c>
      <c r="DB15" s="108">
        <f>IF(AND(SQRT(($AC$6-$CE$6)^2+($AD$6-$CF$6)^2)&lt;25000,MOD(Simulation!$R$3,2)=0),(Paramètres!$F$17*1.25*'Modèles normalisés'!BC16)+CF15,999999999)</f>
        <v>999999999</v>
      </c>
      <c r="DC15" s="13">
        <f>Paramètres!$H$16</f>
        <v>-20000</v>
      </c>
      <c r="DD15" s="13">
        <f>Paramètres!$I$16</f>
        <v>0</v>
      </c>
      <c r="DE15" s="117">
        <f>'Modèles normalisés'!$AJ16*Paramètres!$H$17+Paramètres!$H$16</f>
        <v>-16464.466094067262</v>
      </c>
      <c r="DF15" s="117">
        <f>'Modèles normalisés'!$AK16*Paramètres!$H$17+Paramètres!$I$16</f>
        <v>1767.766952966369</v>
      </c>
      <c r="DG15" s="112">
        <f>Paramètres!$H$20</f>
        <v>1047197551196.5977</v>
      </c>
      <c r="DH15" s="13">
        <f>Paramètres!$H$21</f>
        <v>10000</v>
      </c>
      <c r="DI15" s="13">
        <f>IF(DL15&lt;66666,Paramètres!$H$22,5)</f>
        <v>1</v>
      </c>
      <c r="DJ15" s="13">
        <f t="shared" si="21"/>
        <v>-5192.0699033647197</v>
      </c>
      <c r="DK15" s="13">
        <f t="shared" si="22"/>
        <v>1857.9909459185656</v>
      </c>
      <c r="DL15" s="13">
        <f t="shared" si="52"/>
        <v>5514.500905480123</v>
      </c>
      <c r="DM15" s="13">
        <f t="shared" si="53"/>
        <v>160.31016557274123</v>
      </c>
      <c r="DN15" s="13">
        <f t="shared" si="54"/>
        <v>3877.6614176753819</v>
      </c>
      <c r="DO15" s="13">
        <f t="shared" si="55"/>
        <v>-3650.9358665882792</v>
      </c>
      <c r="DP15" s="13">
        <f t="shared" si="56"/>
        <v>1306.4935392827413</v>
      </c>
      <c r="DQ15" s="13">
        <f>IF(DT15&lt;66666,Paramètres!$H$22,5)</f>
        <v>1</v>
      </c>
      <c r="DR15" s="13">
        <f t="shared" si="23"/>
        <v>-24840.449175017216</v>
      </c>
      <c r="DS15" s="13">
        <f t="shared" si="24"/>
        <v>8087.3897801445219</v>
      </c>
      <c r="DT15" s="13">
        <f t="shared" si="57"/>
        <v>26123.816502812133</v>
      </c>
      <c r="DU15" s="13">
        <f t="shared" si="58"/>
        <v>161.96612803394225</v>
      </c>
      <c r="DV15" s="13">
        <f t="shared" si="59"/>
        <v>1249.9055483046648</v>
      </c>
      <c r="DW15" s="13">
        <f t="shared" si="60"/>
        <v>-1188.5022712087962</v>
      </c>
      <c r="DX15" s="13">
        <f t="shared" si="61"/>
        <v>386.9447389671007</v>
      </c>
    </row>
    <row r="16" spans="1:247" x14ac:dyDescent="0.35">
      <c r="A16" s="106">
        <f t="shared" si="62"/>
        <v>10</v>
      </c>
      <c r="B16" s="106">
        <f>A16*Paramètres!$D$25</f>
        <v>5</v>
      </c>
      <c r="C16" s="102">
        <f>Paramètres!$D$7</f>
        <v>155093840495.72119</v>
      </c>
      <c r="D16" s="28">
        <f>Paramètres!$D$8</f>
        <v>6666</v>
      </c>
      <c r="E16" s="28">
        <f t="shared" si="25"/>
        <v>-20201.764364110819</v>
      </c>
      <c r="F16" s="28">
        <f t="shared" si="26"/>
        <v>1724.1869557539676</v>
      </c>
      <c r="G16" s="28">
        <f t="shared" si="0"/>
        <v>147.02061163606814</v>
      </c>
      <c r="H16" s="28">
        <f t="shared" si="1"/>
        <v>-60.850978940321127</v>
      </c>
      <c r="I16" s="28">
        <f t="shared" si="63"/>
        <v>-12041.787044602661</v>
      </c>
      <c r="J16" s="28">
        <f t="shared" si="64"/>
        <v>7813.8705541251393</v>
      </c>
      <c r="K16" s="28">
        <f t="shared" si="65"/>
        <v>1823.2691400081267</v>
      </c>
      <c r="L16" s="28">
        <f t="shared" si="27"/>
        <v>888.08300760652514</v>
      </c>
      <c r="M16" s="28">
        <f t="shared" si="28"/>
        <v>-1592.36268748879</v>
      </c>
      <c r="N16" s="28">
        <f>Paramètres!$D$26*Calculs!K16</f>
        <v>36.465382800162537</v>
      </c>
      <c r="O16" s="28">
        <f>Paramètres!$D$26*I16</f>
        <v>-240.83574089205322</v>
      </c>
      <c r="P16" s="28">
        <f>Paramètres!$D$26*J16</f>
        <v>156.27741108250279</v>
      </c>
      <c r="Q16" s="105">
        <f>IF($T16&gt;25000,Paramètres!$D$9,-5)</f>
        <v>-5</v>
      </c>
      <c r="R16" s="105">
        <f t="shared" si="2"/>
        <v>-19800.520406054718</v>
      </c>
      <c r="S16" s="105">
        <f t="shared" si="3"/>
        <v>10454.912809609934</v>
      </c>
      <c r="T16" s="105">
        <f t="shared" si="29"/>
        <v>22391.199391884642</v>
      </c>
      <c r="U16" s="105">
        <f t="shared" si="30"/>
        <v>152.1654074327389</v>
      </c>
      <c r="V16" s="105">
        <f t="shared" si="4"/>
        <v>-1361.7267982967364</v>
      </c>
      <c r="W16" s="105">
        <f t="shared" si="31"/>
        <v>1204.1739607266588</v>
      </c>
      <c r="X16" s="105">
        <f t="shared" si="32"/>
        <v>-635.81832743901919</v>
      </c>
      <c r="Y16" s="28"/>
      <c r="Z16" s="28"/>
      <c r="AA16" s="28"/>
      <c r="AB16" s="28"/>
      <c r="AC16" s="109">
        <f>Paramètres!$D$4*'Modèles normalisés'!$E17*COS(RADIANS($Y$6+'Modèles normalisés'!$F17))+$AA$6</f>
        <v>7448.0321792991026</v>
      </c>
      <c r="AD16" s="109">
        <f>Paramètres!$D$4*'Modèles normalisés'!$E17*SIN(RADIANS($Y$6+'Modèles normalisés'!$F17))+$AB$6</f>
        <v>-28499.239036095307</v>
      </c>
      <c r="AE16" s="109">
        <f>Paramètres!$D$4*'Modèles normalisés'!$AA17*COS(RADIANS($Z$6+'Modèles normalisés'!$AB17))+$AA$6</f>
        <v>11405.246507644886</v>
      </c>
      <c r="AF16" s="109">
        <f>Paramètres!$D$13*'Modèles normalisés'!$AA17*SIN(RADIANS($Z$6+'Modèles normalisés'!$AB17))+$AB$6</f>
        <v>-23255.455280045426</v>
      </c>
      <c r="AG16" s="108">
        <f>IF(Simulation!$R$3-$A16&lt;0,AG15,INDEX(E$6:E$1006,MATCH(Simulation!$R$3-$A16-1,$A$6:$A$1006,0)))</f>
        <v>-15557.17976793253</v>
      </c>
      <c r="AH16" s="108">
        <f>IF(Simulation!$R$3-$A16&lt;0,AH15,INDEX(F$6:F$1006,MATCH(Simulation!$R$3-$A16-1,$A$6:$A$1006,0)))</f>
        <v>26941.153241795946</v>
      </c>
      <c r="AI16" s="108">
        <f>IF(SQRT(($AC$6-$BA$6)^2+($AD$6-$BB$6)^2)&gt;25000,999999999,Paramètres!$D$4*'Modèles normalisés'!$E17*1.5*COS(RADIANS($Y$6+'Modèles normalisés'!$F17))+$AA$6)</f>
        <v>999999999</v>
      </c>
      <c r="AJ16" s="108">
        <f>IF(SQRT(($AC$6-$BA$6)^2+($AD$6-$BB$6)^2)&gt;25000,999999999,Paramètres!$D$4*'Modèles normalisés'!$E17*1.5*SIN(RADIANS($Y$6+'Modèles normalisés'!$F17))+$AB$6)</f>
        <v>999999999</v>
      </c>
      <c r="AK16" s="44">
        <f t="shared" si="33"/>
        <v>-401.24395805610084</v>
      </c>
      <c r="AL16" s="44">
        <f t="shared" si="34"/>
        <v>-8730.7258538559654</v>
      </c>
      <c r="AM16" s="44">
        <f t="shared" si="5"/>
        <v>-175.11089225314885</v>
      </c>
      <c r="AN16" s="44">
        <f t="shared" si="6"/>
        <v>28.587852132388665</v>
      </c>
      <c r="AO16" s="44">
        <f t="shared" si="66"/>
        <v>-9637.4661260651792</v>
      </c>
      <c r="AP16" s="44">
        <f t="shared" si="67"/>
        <v>-824.37672851067146</v>
      </c>
      <c r="AQ16" s="44">
        <f t="shared" si="35"/>
        <v>1308.983114866882</v>
      </c>
      <c r="AR16" s="44">
        <f t="shared" si="36"/>
        <v>1149.3977159619287</v>
      </c>
      <c r="AS16" s="44">
        <f t="shared" si="37"/>
        <v>626.35587771498274</v>
      </c>
      <c r="AT16" s="44">
        <f>Paramètres!$D$26*Calculs!AQ16</f>
        <v>26.179662297337643</v>
      </c>
      <c r="AU16" s="44">
        <f>Paramètres!$D$26*AO16</f>
        <v>-192.74932252130358</v>
      </c>
      <c r="AV16" s="44">
        <f>Paramètres!$D$26*AP16</f>
        <v>-16.48753457021343</v>
      </c>
      <c r="AW16" s="44"/>
      <c r="AX16" s="44"/>
      <c r="AY16" s="44"/>
      <c r="AZ16" s="44"/>
      <c r="BA16" s="109">
        <f>Paramètres!$F$4*'Modèles normalisés'!$P17*COS(RADIANS($AW$6+'Modèles normalisés'!$Q17))+$AY$6</f>
        <v>-64281.79347858097</v>
      </c>
      <c r="BB16" s="109">
        <f>Paramètres!$F$4*'Modèles normalisés'!$P17*SIN(RADIANS($AW$6+'Modèles normalisés'!$Q17))+$AZ$6</f>
        <v>23684.560461892361</v>
      </c>
      <c r="BC16" s="109">
        <f>Paramètres!$D$4*'Modèles normalisés'!$AA17*COS(RADIANS($AX$6+'Modèles normalisés'!$AB17))+$AY$6</f>
        <v>-61590.609575011396</v>
      </c>
      <c r="BD16" s="109">
        <f>Paramètres!$D$13*'Modèles normalisés'!$AA17*SIN(RADIANS($AX$6+'Modèles normalisés'!$AB17))+$AZ$6</f>
        <v>17604.904634034687</v>
      </c>
      <c r="BE16" s="108">
        <f>IF(Simulation!$R$3-$A16&lt;0,BE15,INDEX(AK$6:AK$1006,MATCH(Simulation!$R$3-$A16-1,$A$6:$A$1006,0)))</f>
        <v>-17833.461647853153</v>
      </c>
      <c r="BF16" s="108">
        <f>IF(Simulation!$R$3-$A16&lt;0,BF15,INDEX(AL$6:AL$1006,MATCH(Simulation!$R$3-$A16-1,$A$6:$A$1006,0)))</f>
        <v>46747.548497615935</v>
      </c>
      <c r="BG16" s="41">
        <f>Paramètres!$D$16</f>
        <v>30000</v>
      </c>
      <c r="BH16" s="41">
        <f>Paramètres!$E$16</f>
        <v>-25000</v>
      </c>
      <c r="BI16" s="118">
        <f>'Modèles normalisés'!$BK17*Paramètres!$D$17+Paramètres!$D$16</f>
        <v>25669.872981077806</v>
      </c>
      <c r="BJ16" s="118">
        <f>'Modèles normalisés'!$BL17*Paramètres!$D$17+Paramètres!$E$16</f>
        <v>-22500</v>
      </c>
      <c r="BK16" s="110">
        <f>Paramètres!$D$20</f>
        <v>523598775598.29883</v>
      </c>
      <c r="BL16" s="41">
        <f>Paramètres!$D$21</f>
        <v>10000</v>
      </c>
      <c r="BM16" s="41">
        <f>'Modèles normalisés'!$AS17*Paramètres!$F$17+Paramètres!$F$16</f>
        <v>9227.0746583729306</v>
      </c>
      <c r="BN16" s="41">
        <f>'Modèles normalisés'!$AT17*Paramètres!$F$17+Paramètres!$G$16</f>
        <v>15833.25</v>
      </c>
      <c r="BO16" s="41">
        <f>IF(AND($BR$6&gt;200,A16&lt;950),Paramètres!$D$22,0)</f>
        <v>1</v>
      </c>
      <c r="BP16" s="41">
        <f t="shared" si="7"/>
        <v>50201.764364110815</v>
      </c>
      <c r="BQ16" s="41">
        <f t="shared" si="8"/>
        <v>-26724.186955753969</v>
      </c>
      <c r="BR16" s="41">
        <f t="shared" si="38"/>
        <v>56871.779589844009</v>
      </c>
      <c r="BS16" s="41">
        <f t="shared" si="39"/>
        <v>-28.027962703619394</v>
      </c>
      <c r="BT16" s="41">
        <f t="shared" si="40"/>
        <v>154.65680306039127</v>
      </c>
      <c r="BU16" s="41">
        <f t="shared" si="41"/>
        <v>136.51840052374473</v>
      </c>
      <c r="BV16" s="41">
        <f t="shared" si="42"/>
        <v>-72.673606290723342</v>
      </c>
      <c r="BW16" s="41">
        <f>Paramètres!$D$22</f>
        <v>1</v>
      </c>
      <c r="BX16" s="41">
        <f t="shared" si="9"/>
        <v>30401.2439580561</v>
      </c>
      <c r="BY16" s="41">
        <f t="shared" si="10"/>
        <v>-16269.274146144035</v>
      </c>
      <c r="BZ16" s="41">
        <f t="shared" si="43"/>
        <v>34480.790528055375</v>
      </c>
      <c r="CA16" s="41">
        <f t="shared" si="44"/>
        <v>-28.153533621800655</v>
      </c>
      <c r="CB16" s="41">
        <f t="shared" si="45"/>
        <v>390.15251265235491</v>
      </c>
      <c r="CC16" s="41">
        <f t="shared" si="46"/>
        <v>343.99216306662055</v>
      </c>
      <c r="CD16" s="41">
        <f t="shared" si="47"/>
        <v>-184.08795418954895</v>
      </c>
      <c r="CE16" s="2">
        <f>Paramètres!$F$16</f>
        <v>15000</v>
      </c>
      <c r="CF16" s="2">
        <f>Paramètres!$G$16</f>
        <v>15000</v>
      </c>
      <c r="CG16" s="111">
        <f>Paramètres!$F$20</f>
        <v>992600579172.61572</v>
      </c>
      <c r="CH16" s="2">
        <f>Paramètres!$F$21</f>
        <v>13332</v>
      </c>
      <c r="CI16" s="2">
        <f>'Modèles normalisés'!$AS17*Paramètres!$F$17+Paramètres!$F$16</f>
        <v>9227.0746583729306</v>
      </c>
      <c r="CJ16" s="2">
        <f>'Modèles normalisés'!$AT17*Paramètres!$F$17+Paramètres!$G$16</f>
        <v>15833.25</v>
      </c>
      <c r="CK16" s="2">
        <f>IF(CN16&gt;20000,Paramètres!$F$22,-2)</f>
        <v>1</v>
      </c>
      <c r="CL16" s="2">
        <f t="shared" si="11"/>
        <v>35201.764364110815</v>
      </c>
      <c r="CM16" s="2">
        <f t="shared" si="12"/>
        <v>13275.813044246031</v>
      </c>
      <c r="CN16" s="2">
        <f t="shared" si="13"/>
        <v>37621.954047233579</v>
      </c>
      <c r="CO16" s="2">
        <f t="shared" si="14"/>
        <v>20.663208799668713</v>
      </c>
      <c r="CP16" s="2">
        <f t="shared" si="15"/>
        <v>587.2585905163055</v>
      </c>
      <c r="CQ16" s="2">
        <f t="shared" si="16"/>
        <v>549.48072336170753</v>
      </c>
      <c r="CR16" s="2">
        <f t="shared" si="17"/>
        <v>207.22834456003454</v>
      </c>
      <c r="CS16" s="2">
        <f>Paramètres!$F$22</f>
        <v>1</v>
      </c>
      <c r="CT16" s="2">
        <f t="shared" si="18"/>
        <v>15401.2439580561</v>
      </c>
      <c r="CU16" s="2">
        <f t="shared" si="19"/>
        <v>23730.725853855965</v>
      </c>
      <c r="CV16" s="2">
        <f t="shared" si="48"/>
        <v>28290.381139292334</v>
      </c>
      <c r="CW16" s="2">
        <f t="shared" si="49"/>
        <v>57.016424188078801</v>
      </c>
      <c r="CX16" s="2">
        <f t="shared" si="20"/>
        <v>918.00807359108524</v>
      </c>
      <c r="CY16" s="2">
        <f t="shared" si="50"/>
        <v>499.76231239969383</v>
      </c>
      <c r="CZ16" s="2">
        <f t="shared" si="51"/>
        <v>770.04964403817905</v>
      </c>
      <c r="DA16" s="108">
        <f>IF(AND(SQRT(($AC$6-$CE$6)^2+($AD$6-$CF$6)^2)&lt;25000,MOD(Simulation!$R$3,2)=0),(Paramètres!$F$17*1.25*'Modèles normalisés'!BB17)+CE16,999999999)</f>
        <v>999999999</v>
      </c>
      <c r="DB16" s="108">
        <f>IF(AND(SQRT(($AC$6-$CE$6)^2+($AD$6-$CF$6)^2)&lt;25000,MOD(Simulation!$R$3,2)=0),(Paramètres!$F$17*1.25*'Modèles normalisés'!BC17)+CF16,999999999)</f>
        <v>999999999</v>
      </c>
      <c r="DC16" s="13">
        <f>Paramètres!$H$16</f>
        <v>-20000</v>
      </c>
      <c r="DD16" s="13">
        <f>Paramètres!$I$16</f>
        <v>0</v>
      </c>
      <c r="DE16" s="117">
        <f>'Modèles normalisés'!$AJ17*Paramètres!$H$17+Paramètres!$H$16</f>
        <v>-24330.127018922194</v>
      </c>
      <c r="DF16" s="117">
        <f>'Modèles normalisés'!$AK17*Paramètres!$H$17+Paramètres!$I$16</f>
        <v>2499.9999999999995</v>
      </c>
      <c r="DG16" s="112">
        <f>Paramètres!$H$20</f>
        <v>1047197551196.5977</v>
      </c>
      <c r="DH16" s="13">
        <f>Paramètres!$H$21</f>
        <v>10000</v>
      </c>
      <c r="DI16" s="13">
        <f>IF(DL16&lt;66666,Paramètres!$H$22,5)</f>
        <v>1</v>
      </c>
      <c r="DJ16" s="13">
        <f t="shared" si="21"/>
        <v>201.76436411081886</v>
      </c>
      <c r="DK16" s="13">
        <f t="shared" si="22"/>
        <v>-1724.1869557539676</v>
      </c>
      <c r="DL16" s="13">
        <f t="shared" si="52"/>
        <v>1735.9520491699006</v>
      </c>
      <c r="DM16" s="13">
        <f t="shared" si="53"/>
        <v>-83.325602893675452</v>
      </c>
      <c r="DN16" s="13">
        <f t="shared" si="54"/>
        <v>1738.7011507003667</v>
      </c>
      <c r="DO16" s="13">
        <f t="shared" si="55"/>
        <v>202.08388372107291</v>
      </c>
      <c r="DP16" s="13">
        <f t="shared" si="56"/>
        <v>-1726.9174257581012</v>
      </c>
      <c r="DQ16" s="13">
        <f>IF(DT16&lt;66666,Paramètres!$H$22,5)</f>
        <v>1</v>
      </c>
      <c r="DR16" s="13">
        <f t="shared" si="23"/>
        <v>-19598.7560419439</v>
      </c>
      <c r="DS16" s="13">
        <f t="shared" si="24"/>
        <v>8730.7258538559654</v>
      </c>
      <c r="DT16" s="13">
        <f t="shared" si="57"/>
        <v>21455.461130603122</v>
      </c>
      <c r="DU16" s="13">
        <f t="shared" si="58"/>
        <v>155.98829619716358</v>
      </c>
      <c r="DV16" s="13">
        <f t="shared" si="59"/>
        <v>1693.9193858057047</v>
      </c>
      <c r="DW16" s="13">
        <f t="shared" si="60"/>
        <v>-1547.3315905465333</v>
      </c>
      <c r="DX16" s="13">
        <f t="shared" si="61"/>
        <v>689.29517226302346</v>
      </c>
    </row>
    <row r="17" spans="1:128" x14ac:dyDescent="0.35">
      <c r="A17" s="106">
        <f t="shared" si="62"/>
        <v>11</v>
      </c>
      <c r="B17" s="106">
        <f>A17*Paramètres!$D$25</f>
        <v>5.5</v>
      </c>
      <c r="C17" s="102">
        <f>Paramètres!$D$7</f>
        <v>155093840495.72119</v>
      </c>
      <c r="D17" s="28">
        <f>Paramètres!$D$8</f>
        <v>6666</v>
      </c>
      <c r="E17" s="28">
        <f t="shared" si="25"/>
        <v>-26000.637134510514</v>
      </c>
      <c r="F17" s="28">
        <f t="shared" si="26"/>
        <v>5233.0315609443396</v>
      </c>
      <c r="G17" s="28">
        <f t="shared" si="0"/>
        <v>150.93526315463015</v>
      </c>
      <c r="H17" s="28">
        <f t="shared" si="1"/>
        <v>-35.610530062638077</v>
      </c>
      <c r="I17" s="28">
        <f t="shared" si="63"/>
        <v>-10912.868296104083</v>
      </c>
      <c r="J17" s="28">
        <f t="shared" si="64"/>
        <v>6065.2304555538467</v>
      </c>
      <c r="K17" s="28">
        <f t="shared" si="65"/>
        <v>4415.1327608477368</v>
      </c>
      <c r="L17" s="28">
        <f t="shared" si="27"/>
        <v>3589.4753941825393</v>
      </c>
      <c r="M17" s="28">
        <f t="shared" si="28"/>
        <v>-2570.8099288879889</v>
      </c>
      <c r="N17" s="28">
        <f>Paramètres!$D$26*Calculs!K17</f>
        <v>88.302655216954733</v>
      </c>
      <c r="O17" s="28">
        <f>Paramètres!$D$26*I17</f>
        <v>-218.25736592208168</v>
      </c>
      <c r="P17" s="28">
        <f>Paramètres!$D$26*J17</f>
        <v>121.30460911107694</v>
      </c>
      <c r="Q17" s="105">
        <f>IF($T17&gt;25000,Paramètres!$D$9,-5)</f>
        <v>6</v>
      </c>
      <c r="R17" s="105">
        <f t="shared" si="2"/>
        <v>-21068.009542412306</v>
      </c>
      <c r="S17" s="105">
        <f t="shared" si="3"/>
        <v>14219.356809626897</v>
      </c>
      <c r="T17" s="105">
        <f t="shared" si="29"/>
        <v>25417.535957654487</v>
      </c>
      <c r="U17" s="105">
        <f t="shared" si="30"/>
        <v>145.98354530550003</v>
      </c>
      <c r="V17" s="105">
        <f t="shared" si="4"/>
        <v>1303.6057878176057</v>
      </c>
      <c r="W17" s="105">
        <f t="shared" si="31"/>
        <v>-1080.5287822958437</v>
      </c>
      <c r="X17" s="105">
        <f t="shared" si="32"/>
        <v>729.27745108553961</v>
      </c>
      <c r="Y17" s="28"/>
      <c r="Z17" s="28"/>
      <c r="AA17" s="28"/>
      <c r="AB17" s="28"/>
      <c r="AC17" s="109">
        <f>Paramètres!$D$4*'Modèles normalisés'!$E18*COS(RADIANS($Y$6+'Modèles normalisés'!$F18))+$AA$6</f>
        <v>7880.1915590564267</v>
      </c>
      <c r="AD17" s="109">
        <f>Paramètres!$D$4*'Modèles normalisés'!$E18*SIN(RADIANS($Y$6+'Modèles normalisés'!$F18))+$AB$6</f>
        <v>-29717.314744918171</v>
      </c>
      <c r="AE17" s="109">
        <f>Paramètres!$D$4*'Modèles normalisés'!$AA18*COS(RADIANS($Z$6+'Modèles normalisés'!$AB18))+$AA$6</f>
        <v>11566.020322965636</v>
      </c>
      <c r="AF17" s="109">
        <f>Paramètres!$D$13*'Modèles normalisés'!$AA18*SIN(RADIANS($Z$6+'Modèles normalisés'!$AB18))+$AB$6</f>
        <v>-22357.393895347144</v>
      </c>
      <c r="AG17" s="108">
        <f>IF(Simulation!$R$3-$A17&lt;0,AG16,INDEX(E$6:E$1006,MATCH(Simulation!$R$3-$A17-1,$A$6:$A$1006,0)))</f>
        <v>-18034.772039983509</v>
      </c>
      <c r="AH17" s="108">
        <f>IF(Simulation!$R$3-$A17&lt;0,AH16,INDEX(F$6:F$1006,MATCH(Simulation!$R$3-$A17-1,$A$6:$A$1006,0)))</f>
        <v>30670.304891290478</v>
      </c>
      <c r="AI17" s="108">
        <f>IF(SQRT(($AC$6-$BA$6)^2+($AD$6-$BB$6)^2)&gt;25000,999999999,Paramètres!$D$4*'Modèles normalisés'!$E18*1.5*COS(RADIANS($Y$6+'Modèles normalisés'!$F18))+$AA$6)</f>
        <v>999999999</v>
      </c>
      <c r="AJ17" s="108">
        <f>IF(SQRT(($AC$6-$BA$6)^2+($AD$6-$BB$6)^2)&gt;25000,999999999,Paramètres!$D$4*'Modèles normalisés'!$E18*1.5*SIN(RADIANS($Y$6+'Modèles normalisés'!$F18))+$AB$6)</f>
        <v>999999999</v>
      </c>
      <c r="AK17" s="44">
        <f t="shared" si="33"/>
        <v>-4932.6275920982089</v>
      </c>
      <c r="AL17" s="44">
        <f t="shared" si="34"/>
        <v>-8986.3252486825568</v>
      </c>
      <c r="AM17" s="44">
        <f t="shared" si="5"/>
        <v>-178.74634925306415</v>
      </c>
      <c r="AN17" s="44">
        <f t="shared" si="6"/>
        <v>51.94369599534874</v>
      </c>
      <c r="AO17" s="44">
        <f t="shared" si="66"/>
        <v>-8295.3190875819473</v>
      </c>
      <c r="AP17" s="44">
        <f t="shared" si="67"/>
        <v>-181.53331622547529</v>
      </c>
      <c r="AQ17" s="44">
        <f t="shared" si="35"/>
        <v>812.08302623281782</v>
      </c>
      <c r="AR17" s="44">
        <f t="shared" si="36"/>
        <v>500.59684564643987</v>
      </c>
      <c r="AS17" s="44">
        <f t="shared" si="37"/>
        <v>639.43853467263443</v>
      </c>
      <c r="AT17" s="44">
        <f>Paramètres!$D$26*Calculs!AQ17</f>
        <v>16.241660524656357</v>
      </c>
      <c r="AU17" s="44">
        <f>Paramètres!$D$26*AO17</f>
        <v>-165.90638175163895</v>
      </c>
      <c r="AV17" s="44">
        <f>Paramètres!$D$26*AP17</f>
        <v>-3.6306663245095057</v>
      </c>
      <c r="AW17" s="44"/>
      <c r="AX17" s="44"/>
      <c r="AY17" s="44"/>
      <c r="AZ17" s="44"/>
      <c r="BA17" s="109">
        <f>Paramètres!$F$4*'Modèles normalisés'!$P18*COS(RADIANS($AW$6+'Modèles normalisés'!$Q18))+$AY$6</f>
        <v>-66402.252733196117</v>
      </c>
      <c r="BB17" s="109">
        <f>Paramètres!$F$4*'Modèles normalisés'!$P18*SIN(RADIANS($AW$6+'Modèles normalisés'!$Q18))+$AZ$6</f>
        <v>23063.425458509395</v>
      </c>
      <c r="BC17" s="109">
        <f>Paramètres!$D$4*'Modèles normalisés'!$AA18*COS(RADIANS($AX$6+'Modèles normalisés'!$AB18))+$AY$6</f>
        <v>-60922.289923732889</v>
      </c>
      <c r="BD17" s="109">
        <f>Paramètres!$D$13*'Modèles normalisés'!$AA18*SIN(RADIANS($AX$6+'Modèles normalisés'!$AB18))+$AZ$6</f>
        <v>17363.202045738872</v>
      </c>
      <c r="BE17" s="108">
        <f>IF(Simulation!$R$3-$A17&lt;0,BE16,INDEX(AK$6:AK$1006,MATCH(Simulation!$R$3-$A17-1,$A$6:$A$1006,0)))</f>
        <v>-10406.696740717936</v>
      </c>
      <c r="BF17" s="108">
        <f>IF(Simulation!$R$3-$A17&lt;0,BF16,INDEX(AL$6:AL$1006,MATCH(Simulation!$R$3-$A17-1,$A$6:$A$1006,0)))</f>
        <v>48036.344396719411</v>
      </c>
      <c r="BG17" s="41">
        <f>Paramètres!$D$16</f>
        <v>30000</v>
      </c>
      <c r="BH17" s="41">
        <f>Paramètres!$E$16</f>
        <v>-25000</v>
      </c>
      <c r="BI17" s="118">
        <f>'Modèles normalisés'!$BK18*Paramètres!$D$17+Paramètres!$D$16</f>
        <v>25170.370868554659</v>
      </c>
      <c r="BJ17" s="118">
        <f>'Modèles normalisés'!$BL18*Paramètres!$D$17+Paramètres!$E$16</f>
        <v>-23705.904774487393</v>
      </c>
      <c r="BK17" s="110">
        <f>Paramètres!$D$20</f>
        <v>523598775598.29883</v>
      </c>
      <c r="BL17" s="41">
        <f>Paramètres!$D$21</f>
        <v>10000</v>
      </c>
      <c r="BM17" s="41">
        <f>'Modèles normalisés'!$AS18*Paramètres!$F$17+Paramètres!$F$16</f>
        <v>16609.715389510733</v>
      </c>
      <c r="BN17" s="41">
        <f>'Modèles normalisés'!$AT18*Paramètres!$F$17+Paramètres!$G$16</f>
        <v>15431.321938663352</v>
      </c>
      <c r="BO17" s="41">
        <f>IF(AND($BR$6&gt;200,A17&lt;950),Paramètres!$D$22,0)</f>
        <v>1</v>
      </c>
      <c r="BP17" s="41">
        <f t="shared" si="7"/>
        <v>56000.637134510514</v>
      </c>
      <c r="BQ17" s="41">
        <f t="shared" si="8"/>
        <v>-30233.031560944339</v>
      </c>
      <c r="BR17" s="41">
        <f t="shared" si="38"/>
        <v>63640.455347492403</v>
      </c>
      <c r="BS17" s="41">
        <f t="shared" si="39"/>
        <v>-28.363253464097074</v>
      </c>
      <c r="BT17" s="41">
        <f t="shared" si="40"/>
        <v>124.6358191036702</v>
      </c>
      <c r="BU17" s="41">
        <f t="shared" si="41"/>
        <v>109.67371684373319</v>
      </c>
      <c r="BV17" s="41">
        <f t="shared" si="42"/>
        <v>-59.209486041709852</v>
      </c>
      <c r="BW17" s="41">
        <f>Paramètres!$D$22</f>
        <v>1</v>
      </c>
      <c r="BX17" s="41">
        <f t="shared" si="9"/>
        <v>34932.627592098208</v>
      </c>
      <c r="BY17" s="41">
        <f t="shared" si="10"/>
        <v>-16013.674751317443</v>
      </c>
      <c r="BZ17" s="41">
        <f t="shared" si="43"/>
        <v>38428.196022311568</v>
      </c>
      <c r="CA17" s="41">
        <f t="shared" si="44"/>
        <v>-24.627477968258731</v>
      </c>
      <c r="CB17" s="41">
        <f t="shared" si="45"/>
        <v>321.37654157783419</v>
      </c>
      <c r="CC17" s="41">
        <f t="shared" si="46"/>
        <v>292.14296287176165</v>
      </c>
      <c r="CD17" s="41">
        <f t="shared" si="47"/>
        <v>-133.9230029570644</v>
      </c>
      <c r="CE17" s="2">
        <f>Paramètres!$F$16</f>
        <v>15000</v>
      </c>
      <c r="CF17" s="2">
        <f>Paramètres!$G$16</f>
        <v>15000</v>
      </c>
      <c r="CG17" s="111">
        <f>Paramètres!$F$20</f>
        <v>992600579172.61572</v>
      </c>
      <c r="CH17" s="2">
        <f>Paramètres!$F$21</f>
        <v>13332</v>
      </c>
      <c r="CI17" s="2">
        <f>'Modèles normalisés'!$AS18*Paramètres!$F$17+Paramètres!$F$16</f>
        <v>16609.715389510733</v>
      </c>
      <c r="CJ17" s="2">
        <f>'Modèles normalisés'!$AT18*Paramètres!$F$17+Paramètres!$G$16</f>
        <v>15431.321938663352</v>
      </c>
      <c r="CK17" s="2">
        <f>IF(CN17&gt;20000,Paramètres!$F$22,-2)</f>
        <v>1</v>
      </c>
      <c r="CL17" s="2">
        <f t="shared" si="11"/>
        <v>41000.637134510514</v>
      </c>
      <c r="CM17" s="2">
        <f t="shared" si="12"/>
        <v>9766.9684390556613</v>
      </c>
      <c r="CN17" s="2">
        <f t="shared" si="13"/>
        <v>42147.905261416156</v>
      </c>
      <c r="CO17" s="2">
        <f t="shared" si="14"/>
        <v>13.398993505636192</v>
      </c>
      <c r="CP17" s="2">
        <f t="shared" si="15"/>
        <v>484.28493460344049</v>
      </c>
      <c r="CQ17" s="2">
        <f t="shared" si="16"/>
        <v>471.10267402927775</v>
      </c>
      <c r="CR17" s="2">
        <f t="shared" si="17"/>
        <v>112.22374261413083</v>
      </c>
      <c r="CS17" s="2">
        <f>Paramètres!$F$22</f>
        <v>1</v>
      </c>
      <c r="CT17" s="2">
        <f t="shared" si="18"/>
        <v>19932.627592098208</v>
      </c>
      <c r="CU17" s="2">
        <f t="shared" si="19"/>
        <v>23986.325248682559</v>
      </c>
      <c r="CV17" s="2">
        <f t="shared" si="48"/>
        <v>31187.392351090548</v>
      </c>
      <c r="CW17" s="2">
        <f t="shared" si="49"/>
        <v>50.273430885829733</v>
      </c>
      <c r="CX17" s="2">
        <f t="shared" si="20"/>
        <v>793.38271237002277</v>
      </c>
      <c r="CY17" s="2">
        <f t="shared" si="50"/>
        <v>507.07035604813706</v>
      </c>
      <c r="CZ17" s="2">
        <f t="shared" si="51"/>
        <v>610.19323357837209</v>
      </c>
      <c r="DA17" s="108">
        <f>IF(AND(SQRT(($AC$6-$CE$6)^2+($AD$6-$CF$6)^2)&lt;25000,MOD(Simulation!$R$3,2)=0),(Paramètres!$F$17*1.25*'Modèles normalisés'!BB18)+CE17,999999999)</f>
        <v>999999999</v>
      </c>
      <c r="DB17" s="108">
        <f>IF(AND(SQRT(($AC$6-$CE$6)^2+($AD$6-$CF$6)^2)&lt;25000,MOD(Simulation!$R$3,2)=0),(Paramètres!$F$17*1.25*'Modèles normalisés'!BC18)+CF17,999999999)</f>
        <v>999999999</v>
      </c>
      <c r="DC17" s="13">
        <f>Paramètres!$H$16</f>
        <v>-20000</v>
      </c>
      <c r="DD17" s="13">
        <f>Paramètres!$I$16</f>
        <v>0</v>
      </c>
      <c r="DE17" s="117">
        <f>'Modèles normalisés'!$AJ18*Paramètres!$H$17+Paramètres!$H$16</f>
        <v>-15170.370868554659</v>
      </c>
      <c r="DF17" s="117">
        <f>'Modèles normalisés'!$AK18*Paramètres!$H$17+Paramètres!$I$16</f>
        <v>647.04761275630256</v>
      </c>
      <c r="DG17" s="112">
        <f>Paramètres!$H$20</f>
        <v>1047197551196.5977</v>
      </c>
      <c r="DH17" s="13">
        <f>Paramètres!$H$21</f>
        <v>10000</v>
      </c>
      <c r="DI17" s="13">
        <f>IF(DL17&lt;66666,Paramètres!$H$22,5)</f>
        <v>1</v>
      </c>
      <c r="DJ17" s="13">
        <f t="shared" si="21"/>
        <v>6000.6371345105144</v>
      </c>
      <c r="DK17" s="13">
        <f t="shared" si="22"/>
        <v>-5233.0315609443396</v>
      </c>
      <c r="DL17" s="13">
        <f t="shared" si="52"/>
        <v>7961.9259816897384</v>
      </c>
      <c r="DM17" s="13">
        <f t="shared" si="53"/>
        <v>-41.091009788805238</v>
      </c>
      <c r="DN17" s="13">
        <f t="shared" si="54"/>
        <v>3992.0825453292832</v>
      </c>
      <c r="DO17" s="13">
        <f t="shared" si="55"/>
        <v>3008.6990033095281</v>
      </c>
      <c r="DP17" s="13">
        <f t="shared" si="56"/>
        <v>-2623.8241854604098</v>
      </c>
      <c r="DQ17" s="13">
        <f>IF(DT17&lt;66666,Paramètres!$H$22,5)</f>
        <v>1</v>
      </c>
      <c r="DR17" s="13">
        <f t="shared" si="23"/>
        <v>-15067.372407901792</v>
      </c>
      <c r="DS17" s="13">
        <f t="shared" si="24"/>
        <v>8986.3252486825568</v>
      </c>
      <c r="DT17" s="13">
        <f t="shared" si="57"/>
        <v>17543.652776816743</v>
      </c>
      <c r="DU17" s="13">
        <f t="shared" si="58"/>
        <v>149.18774479762953</v>
      </c>
      <c r="DV17" s="13">
        <f t="shared" si="59"/>
        <v>2231.0543692881374</v>
      </c>
      <c r="DW17" s="13">
        <f t="shared" si="60"/>
        <v>-1916.1418361382086</v>
      </c>
      <c r="DX17" s="13">
        <f t="shared" si="61"/>
        <v>1142.8053476076243</v>
      </c>
    </row>
    <row r="18" spans="1:128" x14ac:dyDescent="0.35">
      <c r="A18" s="106">
        <f t="shared" si="62"/>
        <v>12</v>
      </c>
      <c r="B18" s="106">
        <f>A18*Paramètres!$D$25</f>
        <v>6</v>
      </c>
      <c r="C18" s="102">
        <f>Paramètres!$D$7</f>
        <v>155093840495.72119</v>
      </c>
      <c r="D18" s="28">
        <f>Paramètres!$D$8</f>
        <v>6666</v>
      </c>
      <c r="E18" s="28">
        <f t="shared" si="25"/>
        <v>-30559.702434016923</v>
      </c>
      <c r="F18" s="28">
        <f t="shared" si="26"/>
        <v>7622.9443064992665</v>
      </c>
      <c r="G18" s="28">
        <f t="shared" si="0"/>
        <v>154.60428054628079</v>
      </c>
      <c r="H18" s="28">
        <f t="shared" si="1"/>
        <v>-30.793398459505905</v>
      </c>
      <c r="I18" s="28">
        <f t="shared" si="63"/>
        <v>-7105.1355359994623</v>
      </c>
      <c r="J18" s="28">
        <f t="shared" si="64"/>
        <v>3373.1159175547809</v>
      </c>
      <c r="K18" s="28">
        <f t="shared" si="65"/>
        <v>3492.494462596625</v>
      </c>
      <c r="L18" s="28">
        <f t="shared" si="27"/>
        <v>3000.1187099549779</v>
      </c>
      <c r="M18" s="28">
        <f t="shared" si="28"/>
        <v>-1787.9612125116612</v>
      </c>
      <c r="N18" s="28">
        <f>Paramètres!$D$26*Calculs!K18</f>
        <v>69.849889251932495</v>
      </c>
      <c r="O18" s="28">
        <f>Paramètres!$D$26*I18</f>
        <v>-142.10271071998926</v>
      </c>
      <c r="P18" s="28">
        <f>Paramètres!$D$26*J18</f>
        <v>67.462318351095618</v>
      </c>
      <c r="Q18" s="105">
        <f>IF($T18&gt;25000,Paramètres!$D$9,-5)</f>
        <v>6</v>
      </c>
      <c r="R18" s="105">
        <f t="shared" si="2"/>
        <v>-21604.564509539348</v>
      </c>
      <c r="S18" s="105">
        <f t="shared" si="3"/>
        <v>16540.176579626401</v>
      </c>
      <c r="T18" s="105">
        <f t="shared" si="29"/>
        <v>27209.091291920588</v>
      </c>
      <c r="U18" s="105">
        <f t="shared" si="30"/>
        <v>142.56279631627274</v>
      </c>
      <c r="V18" s="105">
        <f t="shared" si="4"/>
        <v>1151.7178012822512</v>
      </c>
      <c r="W18" s="105">
        <f t="shared" si="31"/>
        <v>-914.48704654005599</v>
      </c>
      <c r="X18" s="105">
        <f t="shared" si="32"/>
        <v>700.11951515499743</v>
      </c>
      <c r="Y18" s="28"/>
      <c r="Z18" s="28"/>
      <c r="AA18" s="28"/>
      <c r="AB18" s="28"/>
      <c r="AC18" s="109">
        <f>Paramètres!$D$4*'Modèles normalisés'!$E19*COS(RADIANS($Y$6+'Modèles normalisés'!$F19))+$AA$6</f>
        <v>6868.8959687059532</v>
      </c>
      <c r="AD18" s="109">
        <f>Paramètres!$D$4*'Modèles normalisés'!$E19*SIN(RADIANS($Y$6+'Modèles normalisés'!$F19))+$AB$6</f>
        <v>-28305.400890825113</v>
      </c>
      <c r="AE18" s="109">
        <f>Paramètres!$D$4*'Modèles normalisés'!$AA19*COS(RADIANS($Z$6+'Modèles normalisés'!$AB19))+$AA$6</f>
        <v>10831.050161399933</v>
      </c>
      <c r="AF18" s="109">
        <f>Paramètres!$D$13*'Modèles normalisés'!$AA19*SIN(RADIANS($Z$6+'Modèles normalisés'!$AB19))+$AB$6</f>
        <v>-24130.699398406487</v>
      </c>
      <c r="AG18" s="108">
        <f>IF(Simulation!$R$3-$A18&lt;0,AG17,INDEX(E$6:E$1006,MATCH(Simulation!$R$3-$A18-1,$A$6:$A$1006,0)))</f>
        <v>-20283.174934759249</v>
      </c>
      <c r="AH18" s="108">
        <f>IF(Simulation!$R$3-$A18&lt;0,AH17,INDEX(F$6:F$1006,MATCH(Simulation!$R$3-$A18-1,$A$6:$A$1006,0)))</f>
        <v>33855.85810027564</v>
      </c>
      <c r="AI18" s="108">
        <f>IF(SQRT(($AC$6-$BA$6)^2+($AD$6-$BB$6)^2)&gt;25000,999999999,Paramètres!$D$4*'Modèles normalisés'!$E19*1.5*COS(RADIANS($Y$6+'Modèles normalisés'!$F19))+$AA$6)</f>
        <v>999999999</v>
      </c>
      <c r="AJ18" s="108">
        <f>IF(SQRT(($AC$6-$BA$6)^2+($AD$6-$BB$6)^2)&gt;25000,999999999,Paramètres!$D$4*'Modèles normalisés'!$E19*1.5*SIN(RADIANS($Y$6+'Modèles normalisés'!$F19))+$AB$6)</f>
        <v>999999999</v>
      </c>
      <c r="AK18" s="44">
        <f t="shared" si="33"/>
        <v>-8955.1379244775726</v>
      </c>
      <c r="AL18" s="44">
        <f t="shared" si="34"/>
        <v>-8917.2322731271361</v>
      </c>
      <c r="AM18" s="44">
        <f t="shared" si="5"/>
        <v>176.53788129996269</v>
      </c>
      <c r="AN18" s="44">
        <f t="shared" si="6"/>
        <v>133.09879549408441</v>
      </c>
      <c r="AO18" s="44">
        <f t="shared" si="66"/>
        <v>-7628.8158601838686</v>
      </c>
      <c r="AP18" s="44">
        <f t="shared" si="67"/>
        <v>461.53588477166863</v>
      </c>
      <c r="AQ18" s="44">
        <f t="shared" si="35"/>
        <v>3216.1437364456351</v>
      </c>
      <c r="AR18" s="44">
        <f t="shared" si="36"/>
        <v>-2197.4572995141534</v>
      </c>
      <c r="AS18" s="44">
        <f t="shared" si="37"/>
        <v>2348.3530293144718</v>
      </c>
      <c r="AT18" s="44">
        <f>Paramètres!$D$26*Calculs!AQ18</f>
        <v>64.322874728912709</v>
      </c>
      <c r="AU18" s="44">
        <f>Paramètres!$D$26*AO18</f>
        <v>-152.57631720367738</v>
      </c>
      <c r="AV18" s="44">
        <f>Paramètres!$D$26*AP18</f>
        <v>9.2307176954333734</v>
      </c>
      <c r="AW18" s="44"/>
      <c r="AX18" s="44"/>
      <c r="AY18" s="44"/>
      <c r="AZ18" s="44"/>
      <c r="BA18" s="109">
        <f>Paramètres!$F$4*'Modèles normalisés'!$P19*COS(RADIANS($AW$6+'Modèles normalisés'!$Q19))+$AY$6</f>
        <v>-65900.924753536572</v>
      </c>
      <c r="BB18" s="109">
        <f>Paramètres!$F$4*'Modèles normalisés'!$P19*SIN(RADIANS($AW$6+'Modèles normalisés'!$Q19))+$AZ$6</f>
        <v>24246.347045979819</v>
      </c>
      <c r="BC18" s="109">
        <f>Paramètres!$D$4*'Modèles normalisés'!$AA19*COS(RADIANS($AX$6+'Modèles normalisés'!$AB19))+$AY$6</f>
        <v>-62229.19338007686</v>
      </c>
      <c r="BD18" s="109">
        <f>Paramètres!$D$13*'Modèles normalisés'!$AA19*SIN(RADIANS($AX$6+'Modèles normalisés'!$AB19))+$AZ$6</f>
        <v>18396.882824511427</v>
      </c>
      <c r="BE18" s="108">
        <f>IF(Simulation!$R$3-$A18&lt;0,BE17,INDEX(AK$6:AK$1006,MATCH(Simulation!$R$3-$A18-1,$A$6:$A$1006,0)))</f>
        <v>-2748.424309612964</v>
      </c>
      <c r="BF18" s="108">
        <f>IF(Simulation!$R$3-$A18&lt;0,BF17,INDEX(AL$6:AL$1006,MATCH(Simulation!$R$3-$A18-1,$A$6:$A$1006,0)))</f>
        <v>48966.260527653547</v>
      </c>
      <c r="BG18" s="41">
        <f>Paramètres!$D$16</f>
        <v>30000</v>
      </c>
      <c r="BH18" s="41">
        <f>Paramètres!$E$16</f>
        <v>-25000</v>
      </c>
      <c r="BI18" s="118">
        <f>'Modèles normalisés'!$BK19*Paramètres!$D$17+Paramètres!$D$16</f>
        <v>25000</v>
      </c>
      <c r="BJ18" s="118">
        <f>'Modèles normalisés'!$BL19*Paramètres!$D$17+Paramètres!$E$16</f>
        <v>-25000</v>
      </c>
      <c r="BK18" s="110">
        <f>Paramètres!$D$20</f>
        <v>523598775598.29883</v>
      </c>
      <c r="BL18" s="41">
        <f>Paramètres!$D$21</f>
        <v>10000</v>
      </c>
      <c r="BM18" s="41">
        <f>'Modèles normalisés'!$AS19*Paramètres!$F$17+Paramètres!$F$16</f>
        <v>8334</v>
      </c>
      <c r="BN18" s="41">
        <f>'Modèles normalisés'!$AT19*Paramètres!$F$17+Paramètres!$G$16</f>
        <v>15000</v>
      </c>
      <c r="BO18" s="41">
        <f>IF(AND($BR$6&gt;200,A18&lt;950),Paramètres!$D$22,0)</f>
        <v>1</v>
      </c>
      <c r="BP18" s="41">
        <f t="shared" si="7"/>
        <v>60559.702434016923</v>
      </c>
      <c r="BQ18" s="41">
        <f t="shared" si="8"/>
        <v>-32622.944306499267</v>
      </c>
      <c r="BR18" s="41">
        <f t="shared" si="38"/>
        <v>68787.601020253845</v>
      </c>
      <c r="BS18" s="41">
        <f t="shared" si="39"/>
        <v>-28.310930473055404</v>
      </c>
      <c r="BT18" s="41">
        <f t="shared" si="40"/>
        <v>107.23936972443282</v>
      </c>
      <c r="BU18" s="41">
        <f t="shared" si="41"/>
        <v>94.412135666876438</v>
      </c>
      <c r="BV18" s="41">
        <f t="shared" si="42"/>
        <v>-50.85893291952668</v>
      </c>
      <c r="BW18" s="41">
        <f>Paramètres!$D$22</f>
        <v>1</v>
      </c>
      <c r="BX18" s="41">
        <f t="shared" si="9"/>
        <v>38955.137924477574</v>
      </c>
      <c r="BY18" s="41">
        <f t="shared" si="10"/>
        <v>-16082.767726872864</v>
      </c>
      <c r="BZ18" s="41">
        <f t="shared" si="43"/>
        <v>42144.491792778972</v>
      </c>
      <c r="CA18" s="41">
        <f t="shared" si="44"/>
        <v>-22.433457553881333</v>
      </c>
      <c r="CB18" s="41">
        <f t="shared" si="45"/>
        <v>271.54090664983374</v>
      </c>
      <c r="CC18" s="41">
        <f t="shared" si="46"/>
        <v>250.99160105412352</v>
      </c>
      <c r="CD18" s="41">
        <f t="shared" si="47"/>
        <v>-103.6227783091219</v>
      </c>
      <c r="CE18" s="2">
        <f>Paramètres!$F$16</f>
        <v>15000</v>
      </c>
      <c r="CF18" s="2">
        <f>Paramètres!$G$16</f>
        <v>15000</v>
      </c>
      <c r="CG18" s="111">
        <f>Paramètres!$F$20</f>
        <v>992600579172.61572</v>
      </c>
      <c r="CH18" s="2">
        <f>Paramètres!$F$21</f>
        <v>13332</v>
      </c>
      <c r="CI18" s="2">
        <f>'Modèles normalisés'!$AS19*Paramètres!$F$17+Paramètres!$F$16</f>
        <v>8334</v>
      </c>
      <c r="CJ18" s="2">
        <f>'Modèles normalisés'!$AT19*Paramètres!$F$17+Paramètres!$G$16</f>
        <v>15000</v>
      </c>
      <c r="CK18" s="2">
        <f>IF(CN18&gt;20000,Paramètres!$F$22,-2)</f>
        <v>1</v>
      </c>
      <c r="CL18" s="2">
        <f t="shared" si="11"/>
        <v>45559.702434016923</v>
      </c>
      <c r="CM18" s="2">
        <f t="shared" si="12"/>
        <v>7377.0556935007335</v>
      </c>
      <c r="CN18" s="2">
        <f t="shared" si="13"/>
        <v>46153.086966975236</v>
      </c>
      <c r="CO18" s="2">
        <f t="shared" si="14"/>
        <v>9.197541807353808</v>
      </c>
      <c r="CP18" s="2">
        <f t="shared" si="15"/>
        <v>413.20351481219416</v>
      </c>
      <c r="CQ18" s="2">
        <f t="shared" si="16"/>
        <v>407.89100830902112</v>
      </c>
      <c r="CR18" s="2">
        <f t="shared" si="17"/>
        <v>66.04596879296426</v>
      </c>
      <c r="CS18" s="2">
        <f>Paramètres!$F$22</f>
        <v>1</v>
      </c>
      <c r="CT18" s="2">
        <f t="shared" si="18"/>
        <v>23955.137924477574</v>
      </c>
      <c r="CU18" s="2">
        <f t="shared" si="19"/>
        <v>23917.232273127134</v>
      </c>
      <c r="CV18" s="2">
        <f t="shared" si="48"/>
        <v>33850.888209727345</v>
      </c>
      <c r="CW18" s="2">
        <f t="shared" si="49"/>
        <v>44.954632841882962</v>
      </c>
      <c r="CX18" s="2">
        <f t="shared" si="20"/>
        <v>697.74578469444771</v>
      </c>
      <c r="CY18" s="2">
        <f t="shared" si="50"/>
        <v>493.77128319413617</v>
      </c>
      <c r="CZ18" s="2">
        <f t="shared" si="51"/>
        <v>492.98995928080188</v>
      </c>
      <c r="DA18" s="108">
        <f>IF(AND(SQRT(($AC$6-$CE$6)^2+($AD$6-$CF$6)^2)&lt;25000,MOD(Simulation!$R$3,2)=0),(Paramètres!$F$17*1.25*'Modèles normalisés'!BB19)+CE18,999999999)</f>
        <v>999999999</v>
      </c>
      <c r="DB18" s="108">
        <f>IF(AND(SQRT(($AC$6-$CE$6)^2+($AD$6-$CF$6)^2)&lt;25000,MOD(Simulation!$R$3,2)=0),(Paramètres!$F$17*1.25*'Modèles normalisés'!BC19)+CF18,999999999)</f>
        <v>999999999</v>
      </c>
      <c r="DC18" s="13">
        <f>Paramètres!$H$16</f>
        <v>-20000</v>
      </c>
      <c r="DD18" s="13">
        <f>Paramètres!$I$16</f>
        <v>0</v>
      </c>
      <c r="DE18" s="117">
        <f>'Modèles normalisés'!$AJ19*Paramètres!$H$17+Paramètres!$H$16</f>
        <v>-25000</v>
      </c>
      <c r="DF18" s="117">
        <f>'Modèles normalisés'!$AK19*Paramètres!$H$17+Paramètres!$I$16</f>
        <v>6.1257422745431001E-13</v>
      </c>
      <c r="DG18" s="112">
        <f>Paramètres!$H$20</f>
        <v>1047197551196.5977</v>
      </c>
      <c r="DH18" s="13">
        <f>Paramètres!$H$21</f>
        <v>10000</v>
      </c>
      <c r="DI18" s="13">
        <f>IF(DL18&lt;66666,Paramètres!$H$22,5)</f>
        <v>1</v>
      </c>
      <c r="DJ18" s="13">
        <f t="shared" si="21"/>
        <v>10559.702434016923</v>
      </c>
      <c r="DK18" s="13">
        <f t="shared" si="22"/>
        <v>-7622.9443064992665</v>
      </c>
      <c r="DL18" s="13">
        <f t="shared" si="52"/>
        <v>13023.693615674953</v>
      </c>
      <c r="DM18" s="13">
        <f t="shared" si="53"/>
        <v>-35.825143764744986</v>
      </c>
      <c r="DN18" s="13">
        <f t="shared" si="54"/>
        <v>3080.6535357455637</v>
      </c>
      <c r="DO18" s="13">
        <f t="shared" si="55"/>
        <v>2497.8155659790805</v>
      </c>
      <c r="DP18" s="13">
        <f t="shared" si="56"/>
        <v>-1803.1482483850987</v>
      </c>
      <c r="DQ18" s="13">
        <f>IF(DT18&lt;66666,Paramètres!$H$22,5)</f>
        <v>1</v>
      </c>
      <c r="DR18" s="13">
        <f t="shared" si="23"/>
        <v>-11044.862075522427</v>
      </c>
      <c r="DS18" s="13">
        <f t="shared" si="24"/>
        <v>8917.2322731271361</v>
      </c>
      <c r="DT18" s="13">
        <f t="shared" si="57"/>
        <v>14195.281246957164</v>
      </c>
      <c r="DU18" s="13">
        <f t="shared" si="58"/>
        <v>141.08381639141831</v>
      </c>
      <c r="DV18" s="13">
        <f t="shared" si="59"/>
        <v>2839.4136117911612</v>
      </c>
      <c r="DW18" s="13">
        <f t="shared" si="60"/>
        <v>-2209.2504665461797</v>
      </c>
      <c r="DX18" s="13">
        <f t="shared" si="61"/>
        <v>1783.6709435572509</v>
      </c>
    </row>
    <row r="19" spans="1:128" x14ac:dyDescent="0.35">
      <c r="A19" s="106">
        <f t="shared" si="62"/>
        <v>13</v>
      </c>
      <c r="B19" s="106">
        <f>A19*Paramètres!$D$25</f>
        <v>6.5</v>
      </c>
      <c r="C19" s="102">
        <f>Paramètres!$D$7</f>
        <v>155093840495.72119</v>
      </c>
      <c r="D19" s="28">
        <f>Paramètres!$D$8</f>
        <v>6666</v>
      </c>
      <c r="E19" s="28">
        <f t="shared" si="25"/>
        <v>-33362.240524527908</v>
      </c>
      <c r="F19" s="28">
        <f t="shared" si="26"/>
        <v>8862.5119621487411</v>
      </c>
      <c r="G19" s="28">
        <f t="shared" si="0"/>
        <v>159.04446790470629</v>
      </c>
      <c r="H19" s="28">
        <f t="shared" si="1"/>
        <v>-28.493335977071542</v>
      </c>
      <c r="I19" s="28">
        <f t="shared" si="63"/>
        <v>-3962.914115324495</v>
      </c>
      <c r="J19" s="28">
        <f t="shared" si="64"/>
        <v>1517.6923866920242</v>
      </c>
      <c r="K19" s="28">
        <f t="shared" si="65"/>
        <v>2881.4507813706059</v>
      </c>
      <c r="L19" s="28">
        <f t="shared" si="27"/>
        <v>2532.4281533748908</v>
      </c>
      <c r="M19" s="28">
        <f t="shared" si="28"/>
        <v>-1374.6149473418063</v>
      </c>
      <c r="N19" s="28">
        <f>Paramètres!$D$26*Calculs!K19</f>
        <v>57.629015627412116</v>
      </c>
      <c r="O19" s="28">
        <f>Paramètres!$D$26*I19</f>
        <v>-79.258282306489903</v>
      </c>
      <c r="P19" s="28">
        <f>Paramètres!$D$26*J19</f>
        <v>30.353847733840485</v>
      </c>
      <c r="Q19" s="105">
        <f>IF($T19&gt;25000,Paramètres!$D$9,-5)</f>
        <v>6</v>
      </c>
      <c r="R19" s="105">
        <f t="shared" si="2"/>
        <v>-20043.330345079863</v>
      </c>
      <c r="S19" s="105">
        <f t="shared" si="3"/>
        <v>16961.888035561424</v>
      </c>
      <c r="T19" s="105">
        <f t="shared" si="29"/>
        <v>26257.203526897549</v>
      </c>
      <c r="U19" s="105">
        <f t="shared" si="30"/>
        <v>139.76006529662871</v>
      </c>
      <c r="V19" s="105">
        <f t="shared" si="4"/>
        <v>1229.0229233776931</v>
      </c>
      <c r="W19" s="105">
        <f t="shared" si="31"/>
        <v>-938.1696885466273</v>
      </c>
      <c r="X19" s="105">
        <f t="shared" si="32"/>
        <v>793.93638389997921</v>
      </c>
      <c r="Y19" s="28"/>
      <c r="Z19" s="28"/>
      <c r="AA19" s="28"/>
      <c r="AB19" s="28"/>
      <c r="AC19" s="109">
        <f>Paramètres!$D$4*'Modèles normalisés'!$E20*COS(RADIANS($Y$6+'Modèles normalisés'!$F20))+$AA$6</f>
        <v>7501.0639421107262</v>
      </c>
      <c r="AD19" s="109">
        <f>Paramètres!$D$4*'Modèles normalisés'!$E20*SIN(RADIANS($Y$6+'Modèles normalisés'!$F20))+$AB$6</f>
        <v>-29922.986485420814</v>
      </c>
      <c r="AE19" s="109">
        <f>Paramètres!$D$4*'Modèles normalisés'!$AA20*COS(RADIANS($Z$6+'Modèles normalisés'!$AB20))+$AA$6</f>
        <v>11327.869809508964</v>
      </c>
      <c r="AF19" s="109">
        <f>Paramètres!$D$13*'Modèles normalisés'!$AA20*SIN(RADIANS($Z$6+'Modèles normalisés'!$AB20))+$AB$6</f>
        <v>-22215.986374509095</v>
      </c>
      <c r="AG19" s="108">
        <f>IF(Simulation!$R$3-$A19&lt;0,AG18,INDEX(E$6:E$1006,MATCH(Simulation!$R$3-$A19-1,$A$6:$A$1006,0)))</f>
        <v>-22312.768494624022</v>
      </c>
      <c r="AH19" s="108">
        <f>IF(Simulation!$R$3-$A19&lt;0,AH18,INDEX(F$6:F$1006,MATCH(Simulation!$R$3-$A19-1,$A$6:$A$1006,0)))</f>
        <v>36562.526929612322</v>
      </c>
      <c r="AI19" s="108">
        <f>IF(SQRT(($AC$6-$BA$6)^2+($AD$6-$BB$6)^2)&gt;25000,999999999,Paramètres!$D$4*'Modèles normalisés'!$E20*1.5*COS(RADIANS($Y$6+'Modèles normalisés'!$F20))+$AA$6)</f>
        <v>999999999</v>
      </c>
      <c r="AJ19" s="108">
        <f>IF(SQRT(($AC$6-$BA$6)^2+($AD$6-$BB$6)^2)&gt;25000,999999999,Paramètres!$D$4*'Modèles normalisés'!$E20*1.5*SIN(RADIANS($Y$6+'Modèles normalisés'!$F20))+$AB$6)</f>
        <v>999999999</v>
      </c>
      <c r="AK19" s="44">
        <f t="shared" si="33"/>
        <v>-13318.910179448045</v>
      </c>
      <c r="AL19" s="44">
        <f t="shared" si="34"/>
        <v>-8099.3760734126845</v>
      </c>
      <c r="AM19" s="44">
        <f t="shared" si="5"/>
        <v>163.85359806579896</v>
      </c>
      <c r="AN19" s="44">
        <f t="shared" si="6"/>
        <v>129.62475782993732</v>
      </c>
      <c r="AO19" s="44">
        <f t="shared" si="66"/>
        <v>-9673.6968424943461</v>
      </c>
      <c r="AP19" s="44">
        <f t="shared" si="67"/>
        <v>2800.658196390707</v>
      </c>
      <c r="AQ19" s="44">
        <f t="shared" si="35"/>
        <v>3730.2218576284317</v>
      </c>
      <c r="AR19" s="44">
        <f t="shared" si="36"/>
        <v>-2378.9746288379761</v>
      </c>
      <c r="AS19" s="44">
        <f t="shared" si="37"/>
        <v>2873.1576396839282</v>
      </c>
      <c r="AT19" s="44">
        <f>Paramètres!$D$26*Calculs!AQ19</f>
        <v>74.604437152568636</v>
      </c>
      <c r="AU19" s="44">
        <f>Paramètres!$D$26*AO19</f>
        <v>-193.47393684988694</v>
      </c>
      <c r="AV19" s="44">
        <f>Paramètres!$D$26*AP19</f>
        <v>56.013163927814141</v>
      </c>
      <c r="AW19" s="44"/>
      <c r="AX19" s="44"/>
      <c r="AY19" s="44"/>
      <c r="AZ19" s="44"/>
      <c r="BA19" s="109">
        <f>Paramètres!$F$4*'Modèles normalisés'!$P20*COS(RADIANS($AW$6+'Modèles normalisés'!$Q20))+$AY$6</f>
        <v>-66765.495693049423</v>
      </c>
      <c r="BB19" s="109">
        <f>Paramètres!$F$4*'Modèles normalisés'!$P20*SIN(RADIANS($AW$6+'Modèles normalisés'!$Q20))+$AZ$6</f>
        <v>23296.004836119111</v>
      </c>
      <c r="BC19" s="109">
        <f>Paramètres!$D$4*'Modèles normalisés'!$AA20*COS(RADIANS($AX$6+'Modèles normalisés'!$AB20))+$AY$6</f>
        <v>-60809.007817659178</v>
      </c>
      <c r="BD19" s="109">
        <f>Paramètres!$D$13*'Modèles normalisés'!$AA20*SIN(RADIANS($AX$6+'Modèles normalisés'!$AB20))+$AZ$6</f>
        <v>17676.267549462747</v>
      </c>
      <c r="BE19" s="108">
        <f>IF(Simulation!$R$3-$A19&lt;0,BE18,INDEX(AK$6:AK$1006,MATCH(Simulation!$R$3-$A19-1,$A$6:$A$1006,0)))</f>
        <v>4679.1377090588849</v>
      </c>
      <c r="BF19" s="108">
        <f>IF(Simulation!$R$3-$A19&lt;0,BF18,INDEX(AL$6:AL$1006,MATCH(Simulation!$R$3-$A19-1,$A$6:$A$1006,0)))</f>
        <v>49249.154130172217</v>
      </c>
      <c r="BG19" s="41">
        <f>Paramètres!$D$16</f>
        <v>30000</v>
      </c>
      <c r="BH19" s="41">
        <f>Paramètres!$E$16</f>
        <v>-25000</v>
      </c>
      <c r="BI19" s="118">
        <f>'Modèles normalisés'!$BK20*Paramètres!$D$17+Paramètres!$D$16</f>
        <v>25170.370868554659</v>
      </c>
      <c r="BJ19" s="118">
        <f>'Modèles normalisés'!$BL20*Paramètres!$D$17+Paramètres!$E$16</f>
        <v>-26294.095225512603</v>
      </c>
      <c r="BK19" s="110">
        <f>Paramètres!$D$20</f>
        <v>523598775598.29883</v>
      </c>
      <c r="BL19" s="41">
        <f>Paramètres!$D$21</f>
        <v>10000</v>
      </c>
      <c r="BM19" s="41">
        <f>'Modèles normalisés'!$AS20*Paramètres!$F$17+Paramètres!$F$16</f>
        <v>16609.715389510733</v>
      </c>
      <c r="BN19" s="41">
        <f>'Modèles normalisés'!$AT20*Paramètres!$F$17+Paramètres!$G$16</f>
        <v>14568.67806133665</v>
      </c>
      <c r="BO19" s="41">
        <f>IF(AND($BR$6&gt;200,A19&lt;950),Paramètres!$D$22,0)</f>
        <v>1</v>
      </c>
      <c r="BP19" s="41">
        <f t="shared" si="7"/>
        <v>63362.240524527908</v>
      </c>
      <c r="BQ19" s="41">
        <f t="shared" si="8"/>
        <v>-33862.511962148739</v>
      </c>
      <c r="BR19" s="41">
        <f t="shared" si="38"/>
        <v>71843.185067720886</v>
      </c>
      <c r="BS19" s="41">
        <f t="shared" si="39"/>
        <v>-28.121264409350843</v>
      </c>
      <c r="BT19" s="41">
        <f t="shared" si="40"/>
        <v>98.565939474295647</v>
      </c>
      <c r="BU19" s="41">
        <f t="shared" si="41"/>
        <v>86.930427132502203</v>
      </c>
      <c r="BV19" s="41">
        <f t="shared" si="42"/>
        <v>-46.457994608153697</v>
      </c>
      <c r="BW19" s="41">
        <f>Paramètres!$D$22</f>
        <v>1</v>
      </c>
      <c r="BX19" s="41">
        <f t="shared" si="9"/>
        <v>43318.910179448045</v>
      </c>
      <c r="BY19" s="41">
        <f t="shared" si="10"/>
        <v>-16900.623926587316</v>
      </c>
      <c r="BZ19" s="41">
        <f t="shared" si="43"/>
        <v>46499.022228892332</v>
      </c>
      <c r="CA19" s="41">
        <f t="shared" si="44"/>
        <v>-21.312957285161602</v>
      </c>
      <c r="CB19" s="41">
        <f t="shared" si="45"/>
        <v>226.28602476757297</v>
      </c>
      <c r="CC19" s="41">
        <f t="shared" si="46"/>
        <v>210.81010980226705</v>
      </c>
      <c r="CD19" s="41">
        <f t="shared" si="47"/>
        <v>-82.246353173054146</v>
      </c>
      <c r="CE19" s="2">
        <f>Paramètres!$F$16</f>
        <v>15000</v>
      </c>
      <c r="CF19" s="2">
        <f>Paramètres!$G$16</f>
        <v>15000</v>
      </c>
      <c r="CG19" s="111">
        <f>Paramètres!$F$20</f>
        <v>992600579172.61572</v>
      </c>
      <c r="CH19" s="2">
        <f>Paramètres!$F$21</f>
        <v>13332</v>
      </c>
      <c r="CI19" s="2">
        <f>'Modèles normalisés'!$AS20*Paramètres!$F$17+Paramètres!$F$16</f>
        <v>16609.715389510733</v>
      </c>
      <c r="CJ19" s="2">
        <f>'Modèles normalisés'!$AT20*Paramètres!$F$17+Paramètres!$G$16</f>
        <v>14568.67806133665</v>
      </c>
      <c r="CK19" s="2">
        <f>IF(CN19&gt;20000,Paramètres!$F$22,-2)</f>
        <v>1</v>
      </c>
      <c r="CL19" s="2">
        <f t="shared" si="11"/>
        <v>48362.240524527908</v>
      </c>
      <c r="CM19" s="2">
        <f t="shared" si="12"/>
        <v>6137.4880378512589</v>
      </c>
      <c r="CN19" s="2">
        <f t="shared" si="13"/>
        <v>48750.128902055803</v>
      </c>
      <c r="CO19" s="2">
        <f t="shared" si="14"/>
        <v>7.2325511161346938</v>
      </c>
      <c r="CP19" s="2">
        <f t="shared" si="15"/>
        <v>374.83318008108444</v>
      </c>
      <c r="CQ19" s="2">
        <f t="shared" si="16"/>
        <v>371.85075855031505</v>
      </c>
      <c r="CR19" s="2">
        <f t="shared" si="17"/>
        <v>47.190319507860593</v>
      </c>
      <c r="CS19" s="2">
        <f>Paramètres!$F$22</f>
        <v>1</v>
      </c>
      <c r="CT19" s="2">
        <f t="shared" si="18"/>
        <v>28318.910179448045</v>
      </c>
      <c r="CU19" s="2">
        <f t="shared" si="19"/>
        <v>23099.376073412684</v>
      </c>
      <c r="CV19" s="2">
        <f t="shared" si="48"/>
        <v>36545.065997102764</v>
      </c>
      <c r="CW19" s="2">
        <f t="shared" si="49"/>
        <v>39.2036892609026</v>
      </c>
      <c r="CX19" s="2">
        <f t="shared" si="20"/>
        <v>616.20126144750839</v>
      </c>
      <c r="CY19" s="2">
        <f t="shared" si="50"/>
        <v>477.49669344633253</v>
      </c>
      <c r="CZ19" s="2">
        <f t="shared" si="51"/>
        <v>389.48800027384635</v>
      </c>
      <c r="DA19" s="108">
        <f>IF(AND(SQRT(($AC$6-$CE$6)^2+($AD$6-$CF$6)^2)&lt;25000,MOD(Simulation!$R$3,2)=0),(Paramètres!$F$17*1.25*'Modèles normalisés'!BB20)+CE19,999999999)</f>
        <v>999999999</v>
      </c>
      <c r="DB19" s="108">
        <f>IF(AND(SQRT(($AC$6-$CE$6)^2+($AD$6-$CF$6)^2)&lt;25000,MOD(Simulation!$R$3,2)=0),(Paramètres!$F$17*1.25*'Modèles normalisés'!BC20)+CF19,999999999)</f>
        <v>999999999</v>
      </c>
      <c r="DC19" s="13">
        <f>Paramètres!$H$16</f>
        <v>-20000</v>
      </c>
      <c r="DD19" s="13">
        <f>Paramètres!$I$16</f>
        <v>0</v>
      </c>
      <c r="DE19" s="117">
        <f>'Modèles normalisés'!$AJ20*Paramètres!$H$17+Paramètres!$H$16</f>
        <v>-15170.370868554659</v>
      </c>
      <c r="DF19" s="117">
        <f>'Modèles normalisés'!$AK20*Paramètres!$H$17+Paramètres!$I$16</f>
        <v>-647.04761275630085</v>
      </c>
      <c r="DG19" s="112">
        <f>Paramètres!$H$20</f>
        <v>1047197551196.5977</v>
      </c>
      <c r="DH19" s="13">
        <f>Paramètres!$H$21</f>
        <v>10000</v>
      </c>
      <c r="DI19" s="13">
        <f>IF(DL19&lt;66666,Paramètres!$H$22,5)</f>
        <v>1</v>
      </c>
      <c r="DJ19" s="13">
        <f t="shared" si="21"/>
        <v>13362.240524527908</v>
      </c>
      <c r="DK19" s="13">
        <f t="shared" si="22"/>
        <v>-8862.5119621487411</v>
      </c>
      <c r="DL19" s="13">
        <f t="shared" si="52"/>
        <v>16034.138271655429</v>
      </c>
      <c r="DM19" s="13">
        <f t="shared" si="53"/>
        <v>-33.554344843699845</v>
      </c>
      <c r="DN19" s="13">
        <f t="shared" si="54"/>
        <v>2488.290952818963</v>
      </c>
      <c r="DO19" s="13">
        <f t="shared" si="55"/>
        <v>2073.6469676920738</v>
      </c>
      <c r="DP19" s="13">
        <f t="shared" si="56"/>
        <v>-1375.3472722415131</v>
      </c>
      <c r="DQ19" s="13">
        <f>IF(DT19&lt;66666,Paramètres!$H$22,5)</f>
        <v>1</v>
      </c>
      <c r="DR19" s="13">
        <f t="shared" si="23"/>
        <v>-6681.0898205519552</v>
      </c>
      <c r="DS19" s="13">
        <f t="shared" si="24"/>
        <v>8099.3760734126845</v>
      </c>
      <c r="DT19" s="13">
        <f t="shared" si="57"/>
        <v>10499.373979854839</v>
      </c>
      <c r="DU19" s="13">
        <f t="shared" si="58"/>
        <v>129.5188619745515</v>
      </c>
      <c r="DV19" s="13">
        <f t="shared" si="59"/>
        <v>3606.8555493379254</v>
      </c>
      <c r="DW19" s="13">
        <f t="shared" si="60"/>
        <v>-2295.1583533569978</v>
      </c>
      <c r="DX19" s="13">
        <f t="shared" si="61"/>
        <v>2782.3829870823647</v>
      </c>
    </row>
    <row r="20" spans="1:128" x14ac:dyDescent="0.35">
      <c r="A20" s="106">
        <f t="shared" si="62"/>
        <v>14</v>
      </c>
      <c r="B20" s="106">
        <f>A20*Paramètres!$D$25</f>
        <v>7</v>
      </c>
      <c r="C20" s="102">
        <f>Paramètres!$D$7</f>
        <v>155093840495.72119</v>
      </c>
      <c r="D20" s="28">
        <f>Paramètres!$D$8</f>
        <v>6666</v>
      </c>
      <c r="E20" s="28">
        <f t="shared" si="25"/>
        <v>-34710.590543846432</v>
      </c>
      <c r="F20" s="28">
        <f t="shared" si="26"/>
        <v>9277.7044186593012</v>
      </c>
      <c r="G20" s="28">
        <f t="shared" si="0"/>
        <v>175.23125099737169</v>
      </c>
      <c r="H20" s="28">
        <f t="shared" si="1"/>
        <v>-27.210737659626911</v>
      </c>
      <c r="I20" s="28">
        <f t="shared" si="63"/>
        <v>-1351.2276796431142</v>
      </c>
      <c r="J20" s="28">
        <f t="shared" si="64"/>
        <v>112.72359161637742</v>
      </c>
      <c r="K20" s="28">
        <f t="shared" si="65"/>
        <v>2639.1884385425096</v>
      </c>
      <c r="L20" s="28">
        <f t="shared" si="27"/>
        <v>2347.1112858742795</v>
      </c>
      <c r="M20" s="28">
        <f t="shared" si="28"/>
        <v>-1206.8074518571868</v>
      </c>
      <c r="N20" s="28">
        <f>Paramètres!$D$26*Calculs!K20</f>
        <v>52.783768770850195</v>
      </c>
      <c r="O20" s="28">
        <f>Paramètres!$D$26*I20</f>
        <v>-27.024553592862286</v>
      </c>
      <c r="P20" s="28">
        <f>Paramètres!$D$26*J20</f>
        <v>2.2544718323275483</v>
      </c>
      <c r="Q20" s="105">
        <f>IF($T20&gt;25000,Paramètres!$D$9,-5)</f>
        <v>-5</v>
      </c>
      <c r="R20" s="105">
        <f t="shared" si="2"/>
        <v>-15960.088285941718</v>
      </c>
      <c r="S20" s="105">
        <f t="shared" si="3"/>
        <v>15258.461983955651</v>
      </c>
      <c r="T20" s="105">
        <f t="shared" si="29"/>
        <v>22080.423007969614</v>
      </c>
      <c r="U20" s="105">
        <f t="shared" si="30"/>
        <v>136.28748641707105</v>
      </c>
      <c r="V20" s="105">
        <f t="shared" si="4"/>
        <v>-1395.4947502000491</v>
      </c>
      <c r="W20" s="105">
        <f t="shared" si="31"/>
        <v>1008.6862651010865</v>
      </c>
      <c r="X20" s="105">
        <f t="shared" si="32"/>
        <v>-964.34310099275251</v>
      </c>
      <c r="Y20" s="28"/>
      <c r="Z20" s="28"/>
      <c r="AA20" s="28"/>
      <c r="AB20" s="28"/>
      <c r="AC20" s="109">
        <f>Paramètres!$D$4*'Modèles normalisés'!$E21*COS(RADIANS($Y$6+'Modèles normalisés'!$F21))+$AA$6</f>
        <v>6715.6138659645439</v>
      </c>
      <c r="AD20" s="109">
        <f>Paramètres!$D$4*'Modèles normalisés'!$E21*SIN(RADIANS($Y$6+'Modèles normalisés'!$F21))+$AB$6</f>
        <v>-28896.566327873959</v>
      </c>
      <c r="AE20" s="109">
        <f>Paramètres!$D$4*'Modèles normalisés'!$AA21*COS(RADIANS($Z$6+'Modèles normalisés'!$AB21))+$AA$6</f>
        <v>10934.809536749086</v>
      </c>
      <c r="AF20" s="109">
        <f>Paramètres!$D$13*'Modèles normalisés'!$AA21*SIN(RADIANS($Z$6+'Modèles normalisés'!$AB21))+$AB$6</f>
        <v>-22976.122160837014</v>
      </c>
      <c r="AG20" s="108">
        <f>IF(Simulation!$R$3-$A20&lt;0,AG19,INDEX(E$6:E$1006,MATCH(Simulation!$R$3-$A20-1,$A$6:$A$1006,0)))</f>
        <v>-24134.127368729736</v>
      </c>
      <c r="AH20" s="108">
        <f>IF(Simulation!$R$3-$A20&lt;0,AH19,INDEX(F$6:F$1006,MATCH(Simulation!$R$3-$A20-1,$A$6:$A$1006,0)))</f>
        <v>38838.722838033835</v>
      </c>
      <c r="AI20" s="108">
        <f>IF(SQRT(($AC$6-$BA$6)^2+($AD$6-$BB$6)^2)&gt;25000,999999999,Paramètres!$D$4*'Modèles normalisés'!$E21*1.5*COS(RADIANS($Y$6+'Modèles normalisés'!$F21))+$AA$6)</f>
        <v>999999999</v>
      </c>
      <c r="AJ20" s="108">
        <f>IF(SQRT(($AC$6-$BA$6)^2+($AD$6-$BB$6)^2)&gt;25000,999999999,Paramètres!$D$4*'Modèles normalisés'!$E21*1.5*SIN(RADIANS($Y$6+'Modèles normalisés'!$F21))+$AB$6)</f>
        <v>999999999</v>
      </c>
      <c r="AK20" s="44">
        <f t="shared" si="33"/>
        <v>-18750.502257904714</v>
      </c>
      <c r="AL20" s="44">
        <f t="shared" si="34"/>
        <v>-5980.7575652963496</v>
      </c>
      <c r="AM20" s="44">
        <f t="shared" si="5"/>
        <v>154.65268743387671</v>
      </c>
      <c r="AN20" s="44">
        <f t="shared" si="6"/>
        <v>123.23810220089545</v>
      </c>
      <c r="AO20" s="44">
        <f t="shared" si="66"/>
        <v>-11859.197534482435</v>
      </c>
      <c r="AP20" s="44">
        <f t="shared" si="67"/>
        <v>5617.8026721468204</v>
      </c>
      <c r="AQ20" s="44">
        <f t="shared" si="35"/>
        <v>4643.1863290611209</v>
      </c>
      <c r="AR20" s="44">
        <f t="shared" si="36"/>
        <v>-2545.0212386550256</v>
      </c>
      <c r="AS20" s="44">
        <f t="shared" si="37"/>
        <v>3883.5610180831363</v>
      </c>
      <c r="AT20" s="44">
        <f>Paramètres!$D$26*Calculs!AQ20</f>
        <v>92.863726581222423</v>
      </c>
      <c r="AU20" s="44">
        <f>Paramètres!$D$26*AO20</f>
        <v>-237.1839506896487</v>
      </c>
      <c r="AV20" s="44">
        <f>Paramètres!$D$26*AP20</f>
        <v>112.35605344293641</v>
      </c>
      <c r="AW20" s="44"/>
      <c r="AX20" s="44"/>
      <c r="AY20" s="44"/>
      <c r="AZ20" s="44"/>
      <c r="BA20" s="109">
        <f>Paramètres!$F$4*'Modèles normalisés'!$P21*COS(RADIANS($AW$6+'Modèles normalisés'!$Q21))+$AY$6</f>
        <v>-67088.719527700887</v>
      </c>
      <c r="BB20" s="109">
        <f>Paramètres!$F$4*'Modèles normalisés'!$P21*SIN(RADIANS($AW$6+'Modèles normalisés'!$Q21))+$AZ$6</f>
        <v>25481.795881856058</v>
      </c>
      <c r="BC20" s="109">
        <f>Paramètres!$D$4*'Modèles normalisés'!$AA21*COS(RADIANS($AX$6+'Modèles normalisés'!$AB21))+$AY$6</f>
        <v>-61366.83474427725</v>
      </c>
      <c r="BD20" s="109">
        <f>Paramètres!$D$13*'Modèles normalisés'!$AA21*SIN(RADIANS($AX$6+'Modèles normalisés'!$AB21))+$AZ$6</f>
        <v>18223.326929775918</v>
      </c>
      <c r="BE20" s="108">
        <f>IF(Simulation!$R$3-$A20&lt;0,BE19,INDEX(AK$6:AK$1006,MATCH(Simulation!$R$3-$A20-1,$A$6:$A$1006,0)))</f>
        <v>11908.982796830809</v>
      </c>
      <c r="BF20" s="108">
        <f>IF(Simulation!$R$3-$A20&lt;0,BF19,INDEX(AL$6:AL$1006,MATCH(Simulation!$R$3-$A20-1,$A$6:$A$1006,0)))</f>
        <v>48953.921359188105</v>
      </c>
      <c r="BG20" s="41">
        <f>Paramètres!$D$16</f>
        <v>30000</v>
      </c>
      <c r="BH20" s="41">
        <f>Paramètres!$E$16</f>
        <v>-25000</v>
      </c>
      <c r="BI20" s="118">
        <f>'Modèles normalisés'!$BK21*Paramètres!$D$17+Paramètres!$D$16</f>
        <v>25669.872981077806</v>
      </c>
      <c r="BJ20" s="118">
        <f>'Modèles normalisés'!$BL21*Paramètres!$D$17+Paramètres!$E$16</f>
        <v>-27500</v>
      </c>
      <c r="BK20" s="110">
        <f>Paramètres!$D$20</f>
        <v>523598775598.29883</v>
      </c>
      <c r="BL20" s="41">
        <f>Paramètres!$D$21</f>
        <v>10000</v>
      </c>
      <c r="BM20" s="41">
        <f>'Modèles normalisés'!$AS21*Paramètres!$F$17+Paramètres!$F$16</f>
        <v>9227.0746583729324</v>
      </c>
      <c r="BN20" s="41">
        <f>'Modèles normalisés'!$AT21*Paramètres!$F$17+Paramètres!$G$16</f>
        <v>14166.75</v>
      </c>
      <c r="BO20" s="41">
        <f>IF(AND($BR$6&gt;200,A20&lt;950),Paramètres!$D$22,0)</f>
        <v>1</v>
      </c>
      <c r="BP20" s="41">
        <f t="shared" si="7"/>
        <v>64710.590543846432</v>
      </c>
      <c r="BQ20" s="41">
        <f t="shared" si="8"/>
        <v>-34277.704418659298</v>
      </c>
      <c r="BR20" s="41">
        <f t="shared" si="38"/>
        <v>73228.556921096853</v>
      </c>
      <c r="BS20" s="41">
        <f t="shared" si="39"/>
        <v>-27.910517679489594</v>
      </c>
      <c r="BT20" s="41">
        <f t="shared" si="40"/>
        <v>94.973245448212268</v>
      </c>
      <c r="BU20" s="41">
        <f t="shared" si="41"/>
        <v>83.92593077372139</v>
      </c>
      <c r="BV20" s="41">
        <f t="shared" si="42"/>
        <v>-44.456219977983935</v>
      </c>
      <c r="BW20" s="41">
        <f>Paramètres!$D$22</f>
        <v>1</v>
      </c>
      <c r="BX20" s="41">
        <f t="shared" si="9"/>
        <v>48750.502257904714</v>
      </c>
      <c r="BY20" s="41">
        <f t="shared" si="10"/>
        <v>-19019.24243470365</v>
      </c>
      <c r="BZ20" s="41">
        <f t="shared" si="43"/>
        <v>52329.179748855269</v>
      </c>
      <c r="CA20" s="41">
        <f t="shared" si="44"/>
        <v>-21.312461617300318</v>
      </c>
      <c r="CB20" s="41">
        <f t="shared" si="45"/>
        <v>181.19458823044025</v>
      </c>
      <c r="CC20" s="41">
        <f t="shared" si="46"/>
        <v>168.80308892748172</v>
      </c>
      <c r="CD20" s="41">
        <f t="shared" si="47"/>
        <v>-65.855872726276218</v>
      </c>
      <c r="CE20" s="2">
        <f>Paramètres!$F$16</f>
        <v>15000</v>
      </c>
      <c r="CF20" s="2">
        <f>Paramètres!$G$16</f>
        <v>15000</v>
      </c>
      <c r="CG20" s="111">
        <f>Paramètres!$F$20</f>
        <v>992600579172.61572</v>
      </c>
      <c r="CH20" s="2">
        <f>Paramètres!$F$21</f>
        <v>13332</v>
      </c>
      <c r="CI20" s="2">
        <f>'Modèles normalisés'!$AS21*Paramètres!$F$17+Paramètres!$F$16</f>
        <v>9227.0746583729324</v>
      </c>
      <c r="CJ20" s="2">
        <f>'Modèles normalisés'!$AT21*Paramètres!$F$17+Paramètres!$G$16</f>
        <v>14166.75</v>
      </c>
      <c r="CK20" s="2">
        <f>IF(CN20&gt;20000,Paramètres!$F$22,-2)</f>
        <v>1</v>
      </c>
      <c r="CL20" s="2">
        <f t="shared" si="11"/>
        <v>49710.590543846432</v>
      </c>
      <c r="CM20" s="2">
        <f t="shared" si="12"/>
        <v>5722.2955813406988</v>
      </c>
      <c r="CN20" s="2">
        <f t="shared" si="13"/>
        <v>50038.859688627846</v>
      </c>
      <c r="CO20" s="2">
        <f t="shared" si="14"/>
        <v>6.5665411577086061</v>
      </c>
      <c r="CP20" s="2">
        <f t="shared" si="15"/>
        <v>357.67099045575992</v>
      </c>
      <c r="CQ20" s="2">
        <f t="shared" si="16"/>
        <v>355.32456707839589</v>
      </c>
      <c r="CR20" s="2">
        <f t="shared" si="17"/>
        <v>40.902193634997879</v>
      </c>
      <c r="CS20" s="2">
        <f>Paramètres!$F$22</f>
        <v>1</v>
      </c>
      <c r="CT20" s="2">
        <f t="shared" si="18"/>
        <v>33750.502257904714</v>
      </c>
      <c r="CU20" s="2">
        <f t="shared" si="19"/>
        <v>20980.75756529635</v>
      </c>
      <c r="CV20" s="2">
        <f t="shared" si="48"/>
        <v>39740.264099205117</v>
      </c>
      <c r="CW20" s="2">
        <f t="shared" si="49"/>
        <v>31.866853944948286</v>
      </c>
      <c r="CX20" s="2">
        <f t="shared" si="20"/>
        <v>535.59462002602606</v>
      </c>
      <c r="CY20" s="2">
        <f t="shared" si="50"/>
        <v>454.86832667706341</v>
      </c>
      <c r="CZ20" s="2">
        <f t="shared" si="51"/>
        <v>282.76563155169958</v>
      </c>
      <c r="DA20" s="108">
        <f>IF(AND(SQRT(($AC$6-$CE$6)^2+($AD$6-$CF$6)^2)&lt;25000,MOD(Simulation!$R$3,2)=0),(Paramètres!$F$17*1.25*'Modèles normalisés'!BB21)+CE20,999999999)</f>
        <v>999999999</v>
      </c>
      <c r="DB20" s="108">
        <f>IF(AND(SQRT(($AC$6-$CE$6)^2+($AD$6-$CF$6)^2)&lt;25000,MOD(Simulation!$R$3,2)=0),(Paramètres!$F$17*1.25*'Modèles normalisés'!BC21)+CF20,999999999)</f>
        <v>999999999</v>
      </c>
      <c r="DC20" s="13">
        <f>Paramètres!$H$16</f>
        <v>-20000</v>
      </c>
      <c r="DD20" s="13">
        <f>Paramètres!$I$16</f>
        <v>0</v>
      </c>
      <c r="DE20" s="117">
        <f>'Modèles normalisés'!$AJ21*Paramètres!$H$17+Paramètres!$H$16</f>
        <v>-24330.127018922194</v>
      </c>
      <c r="DF20" s="117">
        <f>'Modèles normalisés'!$AK21*Paramètres!$H$17+Paramètres!$I$16</f>
        <v>-2500.0000000000005</v>
      </c>
      <c r="DG20" s="112">
        <f>Paramètres!$H$20</f>
        <v>1047197551196.5977</v>
      </c>
      <c r="DH20" s="13">
        <f>Paramètres!$H$21</f>
        <v>10000</v>
      </c>
      <c r="DI20" s="13">
        <f>IF(DL20&lt;66666,Paramètres!$H$22,5)</f>
        <v>1</v>
      </c>
      <c r="DJ20" s="13">
        <f t="shared" si="21"/>
        <v>14710.590543846432</v>
      </c>
      <c r="DK20" s="13">
        <f t="shared" si="22"/>
        <v>-9277.7044186593012</v>
      </c>
      <c r="DL20" s="13">
        <f t="shared" si="52"/>
        <v>17391.873775666449</v>
      </c>
      <c r="DM20" s="13">
        <f t="shared" si="53"/>
        <v>-32.238891602934345</v>
      </c>
      <c r="DN20" s="13">
        <f t="shared" si="54"/>
        <v>2255.6044849406121</v>
      </c>
      <c r="DO20" s="13">
        <f t="shared" si="55"/>
        <v>1907.8607880221623</v>
      </c>
      <c r="DP20" s="13">
        <f t="shared" si="56"/>
        <v>-1203.2534255142007</v>
      </c>
      <c r="DQ20" s="13">
        <f>IF(DT20&lt;66666,Paramètres!$H$22,5)</f>
        <v>1</v>
      </c>
      <c r="DR20" s="13">
        <f t="shared" si="23"/>
        <v>-1249.4977420952855</v>
      </c>
      <c r="DS20" s="13">
        <f t="shared" si="24"/>
        <v>5980.7575652963496</v>
      </c>
      <c r="DT20" s="13">
        <f t="shared" si="57"/>
        <v>6109.8858960172684</v>
      </c>
      <c r="DU20" s="13">
        <f t="shared" si="58"/>
        <v>101.80048090851633</v>
      </c>
      <c r="DV20" s="13">
        <f t="shared" si="59"/>
        <v>3975.6691905406378</v>
      </c>
      <c r="DW20" s="13">
        <f t="shared" si="60"/>
        <v>-813.04131720961368</v>
      </c>
      <c r="DX20" s="13">
        <f t="shared" si="61"/>
        <v>3891.6460950507958</v>
      </c>
    </row>
    <row r="21" spans="1:128" x14ac:dyDescent="0.35">
      <c r="A21" s="106">
        <f t="shared" si="62"/>
        <v>15</v>
      </c>
      <c r="B21" s="106">
        <f>A21*Paramètres!$D$25</f>
        <v>7.5</v>
      </c>
      <c r="C21" s="102">
        <f>Paramètres!$D$7</f>
        <v>155093840495.72119</v>
      </c>
      <c r="D21" s="28">
        <f>Paramètres!$D$8</f>
        <v>6666</v>
      </c>
      <c r="E21" s="28">
        <f t="shared" si="25"/>
        <v>-34799.42656219942</v>
      </c>
      <c r="F21" s="28">
        <f t="shared" si="26"/>
        <v>9032.3643515031927</v>
      </c>
      <c r="G21" s="28">
        <f t="shared" si="0"/>
        <v>-46.98445838975961</v>
      </c>
      <c r="H21" s="28">
        <f t="shared" si="1"/>
        <v>-26.490567934216049</v>
      </c>
      <c r="I21" s="28">
        <f t="shared" si="63"/>
        <v>1022.9081598240275</v>
      </c>
      <c r="J21" s="28">
        <f t="shared" si="64"/>
        <v>-1096.3383320731368</v>
      </c>
      <c r="K21" s="28">
        <f t="shared" si="65"/>
        <v>2648.7426452736145</v>
      </c>
      <c r="L21" s="28">
        <f t="shared" si="27"/>
        <v>2370.6453352044773</v>
      </c>
      <c r="M21" s="28">
        <f t="shared" si="28"/>
        <v>-1181.4729347574221</v>
      </c>
      <c r="N21" s="28">
        <f>Paramètres!$D$26*Calculs!K21</f>
        <v>52.974852905472289</v>
      </c>
      <c r="O21" s="28">
        <f>Paramètres!$D$26*I21</f>
        <v>20.458163196480552</v>
      </c>
      <c r="P21" s="28">
        <f>Paramètres!$D$26*J21</f>
        <v>-21.926766641462738</v>
      </c>
      <c r="Q21" s="105">
        <f>IF($T21&gt;25000,Paramètres!$D$9,-5)</f>
        <v>-5</v>
      </c>
      <c r="R21" s="105">
        <f t="shared" si="2"/>
        <v>-9483.0702273897332</v>
      </c>
      <c r="S21" s="105">
        <f t="shared" si="3"/>
        <v>11233.330326205349</v>
      </c>
      <c r="T21" s="105">
        <f t="shared" si="29"/>
        <v>14700.895590243825</v>
      </c>
      <c r="U21" s="105">
        <f t="shared" si="30"/>
        <v>130.1707379081445</v>
      </c>
      <c r="V21" s="105">
        <f t="shared" si="4"/>
        <v>-2710.6098560371724</v>
      </c>
      <c r="W21" s="105">
        <f t="shared" si="31"/>
        <v>1748.5263714759124</v>
      </c>
      <c r="X21" s="105">
        <f t="shared" si="32"/>
        <v>-2071.2463204310443</v>
      </c>
      <c r="Y21" s="28"/>
      <c r="Z21" s="28"/>
      <c r="AA21" s="28"/>
      <c r="AB21" s="28"/>
      <c r="AC21" s="109">
        <f>Paramètres!$D$4*'Modèles normalisés'!$E22*COS(RADIANS($Y$6+'Modèles normalisés'!$F22))+$AA$6</f>
        <v>7378.4015350621366</v>
      </c>
      <c r="AD21" s="109">
        <f>Paramètres!$D$4*'Modèles normalisés'!$E22*SIN(RADIANS($Y$6+'Modèles normalisés'!$F22))+$AB$6</f>
        <v>-30480.231054482363</v>
      </c>
      <c r="AE21" s="109">
        <f>Paramètres!$D$4*'Modèles normalisés'!$AA22*COS(RADIANS($Z$6+'Modèles normalisés'!$AB22))+$AA$6</f>
        <v>11057.677884755574</v>
      </c>
      <c r="AF21" s="109">
        <f>Paramètres!$D$13*'Modèles normalisés'!$AA22*SIN(RADIANS($Z$6+'Modèles normalisés'!$AB22))+$AB$6</f>
        <v>-22212.331040811336</v>
      </c>
      <c r="AG21" s="28"/>
      <c r="AH21" s="28"/>
      <c r="AI21" s="108">
        <f>IF(SQRT(($AC$6-$BA$6)^2+($AD$6-$BB$6)^2)&gt;25000,999999999,Paramètres!$D$4*'Modèles normalisés'!$E22*1.5*COS(RADIANS($Y$6+'Modèles normalisés'!$F22))+$AA$6)</f>
        <v>999999999</v>
      </c>
      <c r="AJ21" s="108">
        <f>IF(SQRT(($AC$6-$BA$6)^2+($AD$6-$BB$6)^2)&gt;25000,999999999,Paramètres!$D$4*'Modèles normalisés'!$E22*1.5*SIN(RADIANS($Y$6+'Modèles normalisés'!$F22))+$AB$6)</f>
        <v>999999999</v>
      </c>
      <c r="AK21" s="44">
        <f t="shared" si="33"/>
        <v>-25316.356334809687</v>
      </c>
      <c r="AL21" s="44">
        <f t="shared" si="34"/>
        <v>-2200.9659747021551</v>
      </c>
      <c r="AM21" s="44">
        <f t="shared" si="5"/>
        <v>146.46612024569669</v>
      </c>
      <c r="AN21" s="44">
        <f t="shared" si="6"/>
        <v>75.394705149530608</v>
      </c>
      <c r="AO21" s="44">
        <f t="shared" si="66"/>
        <v>-14167.034822447813</v>
      </c>
      <c r="AP21" s="44">
        <f t="shared" si="67"/>
        <v>9389.0076367870206</v>
      </c>
      <c r="AQ21" s="44">
        <f t="shared" si="35"/>
        <v>3249.2080787304717</v>
      </c>
      <c r="AR21" s="44">
        <f t="shared" si="36"/>
        <v>819.31636349601797</v>
      </c>
      <c r="AS21" s="44">
        <f t="shared" si="37"/>
        <v>3144.2127528834662</v>
      </c>
      <c r="AT21" s="44">
        <f>Paramètres!$D$26*Calculs!AQ21</f>
        <v>64.984161574609431</v>
      </c>
      <c r="AU21" s="44">
        <f>Paramètres!$D$26*AO21</f>
        <v>-283.34069644895629</v>
      </c>
      <c r="AV21" s="44">
        <f>Paramètres!$D$26*AP21</f>
        <v>187.78015273574042</v>
      </c>
      <c r="AW21" s="44"/>
      <c r="AX21" s="44"/>
      <c r="AY21" s="44"/>
      <c r="AZ21" s="44"/>
      <c r="BA21" s="109">
        <f>Paramètres!$F$4*'Modèles normalisés'!$P22*COS(RADIANS($AW$6+'Modèles normalisés'!$Q22))+$AY$6</f>
        <v>-67343.272357587601</v>
      </c>
      <c r="BB21" s="109">
        <f>Paramètres!$F$4*'Modèles normalisés'!$P22*SIN(RADIANS($AW$6+'Modèles normalisés'!$Q22))+$AZ$6</f>
        <v>23086.35968277647</v>
      </c>
      <c r="BC21" s="109">
        <f>Paramètres!$D$4*'Modèles normalisés'!$AA22*COS(RADIANS($AX$6+'Modèles normalisés'!$AB22))+$AY$6</f>
        <v>-60798.012693501361</v>
      </c>
      <c r="BD21" s="109">
        <f>Paramètres!$D$13*'Modèles normalisés'!$AA22*SIN(RADIANS($AX$6+'Modèles normalisés'!$AB22))+$AZ$6</f>
        <v>18036.243596247212</v>
      </c>
      <c r="BE21" s="44"/>
      <c r="BF21" s="44"/>
      <c r="BG21" s="41">
        <f>Paramètres!$D$16</f>
        <v>30000</v>
      </c>
      <c r="BH21" s="41">
        <f>Paramètres!$E$16</f>
        <v>-25000</v>
      </c>
      <c r="BI21" s="118">
        <f>'Modèles normalisés'!$BK22*Paramètres!$D$17+Paramètres!$D$16</f>
        <v>26464.466094067262</v>
      </c>
      <c r="BJ21" s="118">
        <f>'Modèles normalisés'!$BL22*Paramètres!$D$17+Paramètres!$E$16</f>
        <v>-28535.533905932738</v>
      </c>
      <c r="BK21" s="110">
        <f>Paramètres!$D$20</f>
        <v>523598775598.29883</v>
      </c>
      <c r="BL21" s="41">
        <f>Paramètres!$D$21</f>
        <v>10000</v>
      </c>
      <c r="BM21" s="41">
        <f>'Modèles normalisés'!$AS22*Paramètres!$F$17+Paramètres!$F$16</f>
        <v>16178.393450847381</v>
      </c>
      <c r="BN21" s="41">
        <f>'Modèles normalisés'!$AT22*Paramètres!$F$17+Paramètres!$G$16</f>
        <v>10286.426196610475</v>
      </c>
      <c r="BO21" s="41">
        <f>IF(AND($BR$6&gt;200,A21&lt;950),Paramètres!$D$22,0)</f>
        <v>1</v>
      </c>
      <c r="BP21" s="41">
        <f t="shared" si="7"/>
        <v>64799.42656219942</v>
      </c>
      <c r="BQ21" s="41">
        <f t="shared" si="8"/>
        <v>-34032.364351503194</v>
      </c>
      <c r="BR21" s="41">
        <f t="shared" si="38"/>
        <v>73192.673855675894</v>
      </c>
      <c r="BS21" s="41">
        <f t="shared" si="39"/>
        <v>-27.708251152911483</v>
      </c>
      <c r="BT21" s="41">
        <f t="shared" si="40"/>
        <v>95.063830222979817</v>
      </c>
      <c r="BU21" s="41">
        <f t="shared" si="41"/>
        <v>84.162544702247914</v>
      </c>
      <c r="BV21" s="41">
        <f t="shared" si="42"/>
        <v>-44.201786003572892</v>
      </c>
      <c r="BW21" s="41">
        <f>Paramètres!$D$22</f>
        <v>1</v>
      </c>
      <c r="BX21" s="41">
        <f t="shared" si="9"/>
        <v>55316.356334809687</v>
      </c>
      <c r="BY21" s="41">
        <f t="shared" si="10"/>
        <v>-22799.034025297846</v>
      </c>
      <c r="BZ21" s="41">
        <f t="shared" si="43"/>
        <v>59830.554323408447</v>
      </c>
      <c r="CA21" s="41">
        <f t="shared" si="44"/>
        <v>-22.399360062395491</v>
      </c>
      <c r="CB21" s="41">
        <f t="shared" si="45"/>
        <v>140.34723922330204</v>
      </c>
      <c r="CC21" s="41">
        <f t="shared" si="46"/>
        <v>129.75808068763823</v>
      </c>
      <c r="CD21" s="41">
        <f t="shared" si="47"/>
        <v>-53.48072600351589</v>
      </c>
      <c r="CE21" s="2">
        <f>Paramètres!$F$16</f>
        <v>15000</v>
      </c>
      <c r="CF21" s="2">
        <f>Paramètres!$G$16</f>
        <v>15000</v>
      </c>
      <c r="CG21" s="111">
        <f>Paramètres!$F$20</f>
        <v>992600579172.61572</v>
      </c>
      <c r="CH21" s="2">
        <f>Paramètres!$F$21</f>
        <v>13332</v>
      </c>
      <c r="CI21" s="2">
        <f>'Modèles normalisés'!$AS22*Paramètres!$F$17+Paramètres!$F$16</f>
        <v>16178.393450847381</v>
      </c>
      <c r="CJ21" s="2">
        <f>'Modèles normalisés'!$AT22*Paramètres!$F$17+Paramètres!$G$16</f>
        <v>10286.426196610475</v>
      </c>
      <c r="CK21" s="2">
        <f>IF(CN21&gt;20000,Paramètres!$F$22,-2)</f>
        <v>1</v>
      </c>
      <c r="CL21" s="2">
        <f t="shared" si="11"/>
        <v>49799.42656219942</v>
      </c>
      <c r="CM21" s="2">
        <f t="shared" si="12"/>
        <v>5967.6356484968073</v>
      </c>
      <c r="CN21" s="2">
        <f t="shared" si="13"/>
        <v>50155.713145733491</v>
      </c>
      <c r="CO21" s="2">
        <f t="shared" si="14"/>
        <v>6.8333644398552709</v>
      </c>
      <c r="CP21" s="2">
        <f t="shared" si="15"/>
        <v>356.17111698966971</v>
      </c>
      <c r="CQ21" s="2">
        <f t="shared" si="16"/>
        <v>353.6410165790337</v>
      </c>
      <c r="CR21" s="2">
        <f t="shared" si="17"/>
        <v>42.378012820525235</v>
      </c>
      <c r="CS21" s="2">
        <f>Paramètres!$F$22</f>
        <v>1</v>
      </c>
      <c r="CT21" s="2">
        <f t="shared" si="18"/>
        <v>40316.356334809687</v>
      </c>
      <c r="CU21" s="2">
        <f t="shared" si="19"/>
        <v>17200.965974702154</v>
      </c>
      <c r="CV21" s="2">
        <f t="shared" si="48"/>
        <v>43832.428846439827</v>
      </c>
      <c r="CW21" s="2">
        <f t="shared" si="49"/>
        <v>23.105510026875717</v>
      </c>
      <c r="CX21" s="2">
        <f t="shared" si="20"/>
        <v>452.42223526188275</v>
      </c>
      <c r="CY21" s="2">
        <f t="shared" si="50"/>
        <v>416.13062590052346</v>
      </c>
      <c r="CZ21" s="2">
        <f t="shared" si="51"/>
        <v>177.5420545870667</v>
      </c>
      <c r="DA21" s="108">
        <f>IF(AND(SQRT(($AC$6-$CE$6)^2+($AD$6-$CF$6)^2)&lt;25000,MOD(Simulation!$R$3,2)=0),(Paramètres!$F$17*1.25*'Modèles normalisés'!BB22)+CE21,999999999)</f>
        <v>999999999</v>
      </c>
      <c r="DB21" s="108">
        <f>IF(AND(SQRT(($AC$6-$CE$6)^2+($AD$6-$CF$6)^2)&lt;25000,MOD(Simulation!$R$3,2)=0),(Paramètres!$F$17*1.25*'Modèles normalisés'!BC22)+CF21,999999999)</f>
        <v>999999999</v>
      </c>
      <c r="DC21" s="13">
        <f>Paramètres!$H$16</f>
        <v>-20000</v>
      </c>
      <c r="DD21" s="13">
        <f>Paramètres!$I$16</f>
        <v>0</v>
      </c>
      <c r="DE21" s="117">
        <f>'Modèles normalisés'!$AJ22*Paramètres!$H$17+Paramètres!$H$16</f>
        <v>-16464.466094067262</v>
      </c>
      <c r="DF21" s="117">
        <f>'Modèles normalisés'!$AK22*Paramètres!$H$17+Paramètres!$I$16</f>
        <v>-1767.7669529663688</v>
      </c>
      <c r="DG21" s="112">
        <f>Paramètres!$H$20</f>
        <v>1047197551196.5977</v>
      </c>
      <c r="DH21" s="13">
        <f>Paramètres!$H$21</f>
        <v>10000</v>
      </c>
      <c r="DI21" s="13">
        <f>IF(DL21&lt;66666,Paramètres!$H$22,5)</f>
        <v>1</v>
      </c>
      <c r="DJ21" s="13">
        <f t="shared" si="21"/>
        <v>14799.42656219942</v>
      </c>
      <c r="DK21" s="13">
        <f t="shared" si="22"/>
        <v>-9032.3643515031927</v>
      </c>
      <c r="DL21" s="13">
        <f t="shared" si="52"/>
        <v>17338.011199334236</v>
      </c>
      <c r="DM21" s="13">
        <f t="shared" si="53"/>
        <v>-31.396490508156511</v>
      </c>
      <c r="DN21" s="13">
        <f t="shared" si="54"/>
        <v>2264.3872167599097</v>
      </c>
      <c r="DO21" s="13">
        <f t="shared" si="55"/>
        <v>1932.8417739231957</v>
      </c>
      <c r="DP21" s="13">
        <f t="shared" si="56"/>
        <v>-1179.6491615743744</v>
      </c>
      <c r="DQ21" s="13">
        <f>IF(DT21&lt;66666,Paramètres!$H$22,5)</f>
        <v>1</v>
      </c>
      <c r="DR21" s="13">
        <f t="shared" si="23"/>
        <v>5316.3563348096868</v>
      </c>
      <c r="DS21" s="13">
        <f t="shared" si="24"/>
        <v>2200.9659747021551</v>
      </c>
      <c r="DT21" s="13">
        <f t="shared" si="57"/>
        <v>5753.9461155339031</v>
      </c>
      <c r="DU21" s="13">
        <f t="shared" si="58"/>
        <v>22.48950389935241</v>
      </c>
      <c r="DV21" s="13">
        <f t="shared" si="59"/>
        <v>3923.6357315183764</v>
      </c>
      <c r="DW21" s="13">
        <f t="shared" si="60"/>
        <v>3625.2417485157193</v>
      </c>
      <c r="DX21" s="13">
        <f t="shared" si="61"/>
        <v>1500.8463007471596</v>
      </c>
    </row>
    <row r="22" spans="1:128" x14ac:dyDescent="0.35">
      <c r="A22" s="106">
        <f t="shared" si="62"/>
        <v>16</v>
      </c>
      <c r="B22" s="106">
        <f>A22*Paramètres!$D$25</f>
        <v>8</v>
      </c>
      <c r="C22" s="102">
        <f>Paramètres!$D$7</f>
        <v>155093840495.72119</v>
      </c>
      <c r="D22" s="28">
        <f>Paramètres!$D$8</f>
        <v>6666</v>
      </c>
      <c r="E22" s="28">
        <f t="shared" si="25"/>
        <v>-33695.311148486289</v>
      </c>
      <c r="F22" s="28">
        <f t="shared" si="26"/>
        <v>8188.8269517772687</v>
      </c>
      <c r="G22" s="28">
        <f t="shared" si="0"/>
        <v>-33.774116768443449</v>
      </c>
      <c r="H22" s="28">
        <f t="shared" si="1"/>
        <v>-26.18028756249171</v>
      </c>
      <c r="I22" s="28">
        <f t="shared" si="63"/>
        <v>3373.0953318320239</v>
      </c>
      <c r="J22" s="28">
        <f t="shared" si="64"/>
        <v>-2255.8845001890963</v>
      </c>
      <c r="K22" s="28">
        <f t="shared" si="65"/>
        <v>2897.9478117149361</v>
      </c>
      <c r="L22" s="28">
        <f t="shared" si="27"/>
        <v>2600.6479696528049</v>
      </c>
      <c r="M22" s="28">
        <f t="shared" si="28"/>
        <v>-1278.5662506746098</v>
      </c>
      <c r="N22" s="28">
        <f>Paramètres!$D$26*Calculs!K22</f>
        <v>57.958956234298725</v>
      </c>
      <c r="O22" s="28">
        <f>Paramètres!$D$26*I22</f>
        <v>67.461906636640478</v>
      </c>
      <c r="P22" s="28">
        <f>Paramètres!$D$26*J22</f>
        <v>-45.117690003781931</v>
      </c>
      <c r="Q22" s="105">
        <f>IF($T22&gt;25000,Paramètres!$D$9,-5)</f>
        <v>-5</v>
      </c>
      <c r="R22" s="105">
        <f t="shared" si="2"/>
        <v>-1500.2664933267006</v>
      </c>
      <c r="S22" s="105">
        <f t="shared" si="3"/>
        <v>4909.2359198650465</v>
      </c>
      <c r="T22" s="105">
        <f t="shared" si="29"/>
        <v>5133.3611667105606</v>
      </c>
      <c r="U22" s="105">
        <f t="shared" si="30"/>
        <v>106.99319495021624</v>
      </c>
      <c r="V22" s="105">
        <f t="shared" si="4"/>
        <v>-6684.0016543970796</v>
      </c>
      <c r="W22" s="105">
        <f t="shared" si="31"/>
        <v>1953.4537699123041</v>
      </c>
      <c r="X22" s="105">
        <f t="shared" si="32"/>
        <v>-6392.1746287784026</v>
      </c>
      <c r="Y22" s="28"/>
      <c r="Z22" s="28"/>
      <c r="AA22" s="28"/>
      <c r="AB22" s="28"/>
      <c r="AC22" s="109">
        <f>Paramètres!$D$4*'Modèles normalisés'!$E23*COS(RADIANS($Y$6+'Modèles normalisés'!$F23))+$AA$6</f>
        <v>2474.3860886985904</v>
      </c>
      <c r="AD22" s="109">
        <f>Paramètres!$D$4*'Modèles normalisés'!$E23*SIN(RADIANS($Y$6+'Modèles normalisés'!$F23))+$AB$6</f>
        <v>-30689.364641497021</v>
      </c>
      <c r="AE22" s="109">
        <f>Paramètres!$D$4*'Modèles normalisés'!$AA23*COS(RADIANS($Z$6+'Modèles normalisés'!$AB23))+$AA$6</f>
        <v>10918.77874525743</v>
      </c>
      <c r="AF22" s="109">
        <f>Paramètres!$D$13*'Modèles normalisés'!$AA23*SIN(RADIANS($Z$6+'Modèles normalisés'!$AB23))+$AB$6</f>
        <v>-22262.809161188306</v>
      </c>
      <c r="AG22" s="28"/>
      <c r="AH22" s="28"/>
      <c r="AI22" s="108">
        <f>IF(SQRT(($AC$6-$BA$6)^2+($AD$6-$BB$6)^2)&gt;25000,999999999,Paramètres!$D$4*'Modèles normalisés'!$E23*1.5*COS(RADIANS($Y$6+'Modèles normalisés'!$F23))+$AA$6)</f>
        <v>999999999</v>
      </c>
      <c r="AJ22" s="108">
        <f>IF(SQRT(($AC$6-$BA$6)^2+($AD$6-$BB$6)^2)&gt;25000,999999999,Paramètres!$D$4*'Modèles normalisés'!$E23*1.5*SIN(RADIANS($Y$6+'Modèles normalisés'!$F23))+$AB$6)</f>
        <v>999999999</v>
      </c>
      <c r="AK22" s="44">
        <f t="shared" si="33"/>
        <v>-32195.044655159589</v>
      </c>
      <c r="AL22" s="44">
        <f t="shared" si="34"/>
        <v>3279.5910319122218</v>
      </c>
      <c r="AM22" s="44">
        <f t="shared" si="5"/>
        <v>136.62067667515416</v>
      </c>
      <c r="AN22" s="44">
        <f t="shared" si="6"/>
        <v>-4.3119097193138174</v>
      </c>
      <c r="AO22" s="44">
        <f t="shared" si="66"/>
        <v>-13064.377762502838</v>
      </c>
      <c r="AP22" s="44">
        <f t="shared" si="67"/>
        <v>12345.440236934746</v>
      </c>
      <c r="AQ22" s="44">
        <f t="shared" si="35"/>
        <v>5936.4598180772609</v>
      </c>
      <c r="AR22" s="44">
        <f t="shared" si="36"/>
        <v>5919.6568265797932</v>
      </c>
      <c r="AS22" s="44">
        <f t="shared" si="37"/>
        <v>-446.33869110033379</v>
      </c>
      <c r="AT22" s="44">
        <f>Paramètres!$D$26*Calculs!AQ22</f>
        <v>118.72919636154522</v>
      </c>
      <c r="AU22" s="44">
        <f>Paramètres!$D$26*AO22</f>
        <v>-261.28755525005676</v>
      </c>
      <c r="AV22" s="44">
        <f>Paramètres!$D$26*AP22</f>
        <v>246.90880473869493</v>
      </c>
      <c r="AW22" s="44"/>
      <c r="AX22" s="44"/>
      <c r="AY22" s="44"/>
      <c r="AZ22" s="44"/>
      <c r="BA22" s="109">
        <f>Paramètres!$F$4*'Modèles normalisés'!$P23*COS(RADIANS($AW$6+'Modèles normalisés'!$Q23))+$AY$6</f>
        <v>-72086.653392188222</v>
      </c>
      <c r="BB22" s="109">
        <f>Paramètres!$F$4*'Modèles normalisés'!$P23*SIN(RADIANS($AW$6+'Modèles normalisés'!$Q23))+$AZ$6</f>
        <v>20766.561493598078</v>
      </c>
      <c r="BC22" s="109">
        <f>Paramètres!$D$4*'Modèles normalisés'!$AA23*COS(RADIANS($AX$6+'Modèles normalisés'!$AB23))+$AY$6</f>
        <v>-60831.609964082403</v>
      </c>
      <c r="BD22" s="109">
        <f>Paramètres!$D$13*'Modèles normalisés'!$AA23*SIN(RADIANS($AX$6+'Modèles normalisés'!$AB23))+$AZ$6</f>
        <v>18222.898201671953</v>
      </c>
      <c r="BE22" s="44"/>
      <c r="BF22" s="44"/>
      <c r="BG22" s="41">
        <f>Paramètres!$D$16</f>
        <v>30000</v>
      </c>
      <c r="BH22" s="41">
        <f>Paramètres!$E$16</f>
        <v>-25000</v>
      </c>
      <c r="BI22" s="118">
        <f>'Modèles normalisés'!$BK23*Paramètres!$D$17+Paramètres!$D$16</f>
        <v>27499.999999999996</v>
      </c>
      <c r="BJ22" s="118">
        <f>'Modèles normalisés'!$BL23*Paramètres!$D$17+Paramètres!$E$16</f>
        <v>-29330.12701892219</v>
      </c>
      <c r="BK22" s="110">
        <f>Paramètres!$D$20</f>
        <v>523598775598.29883</v>
      </c>
      <c r="BL22" s="41">
        <f>Paramètres!$D$21</f>
        <v>10000</v>
      </c>
      <c r="BM22" s="41">
        <f>'Modèles normalisés'!$AS23*Paramètres!$F$17+Paramètres!$F$16</f>
        <v>11666.999999999996</v>
      </c>
      <c r="BN22" s="41">
        <f>'Modèles normalisés'!$AT23*Paramètres!$F$17+Paramètres!$G$16</f>
        <v>13556.768664593234</v>
      </c>
      <c r="BO22" s="41">
        <f>IF(AND($BR$6&gt;200,A22&lt;950),Paramètres!$D$22,0)</f>
        <v>1</v>
      </c>
      <c r="BP22" s="41">
        <f t="shared" si="7"/>
        <v>63695.311148486289</v>
      </c>
      <c r="BQ22" s="41">
        <f t="shared" si="8"/>
        <v>-33188.826951777271</v>
      </c>
      <c r="BR22" s="41">
        <f t="shared" si="38"/>
        <v>71823.331144813244</v>
      </c>
      <c r="BS22" s="41">
        <f t="shared" si="39"/>
        <v>-27.522039308742936</v>
      </c>
      <c r="BT22" s="41">
        <f t="shared" si="40"/>
        <v>98.618885021781438</v>
      </c>
      <c r="BU22" s="41">
        <f t="shared" si="41"/>
        <v>87.458496653601529</v>
      </c>
      <c r="BV22" s="41">
        <f t="shared" si="42"/>
        <v>-45.570778422486022</v>
      </c>
      <c r="BW22" s="41">
        <f>Paramètres!$D$22</f>
        <v>1</v>
      </c>
      <c r="BX22" s="41">
        <f t="shared" si="9"/>
        <v>62195.044655159589</v>
      </c>
      <c r="BY22" s="41">
        <f t="shared" si="10"/>
        <v>-28279.591031912223</v>
      </c>
      <c r="BZ22" s="41">
        <f t="shared" si="43"/>
        <v>68322.462255026388</v>
      </c>
      <c r="CA22" s="41">
        <f t="shared" si="44"/>
        <v>-24.450914451025973</v>
      </c>
      <c r="CB22" s="41">
        <f t="shared" si="45"/>
        <v>108.65841959385295</v>
      </c>
      <c r="CC22" s="41">
        <f t="shared" si="46"/>
        <v>98.913520323275151</v>
      </c>
      <c r="CD22" s="41">
        <f t="shared" si="47"/>
        <v>-44.975189225736905</v>
      </c>
      <c r="CE22" s="2">
        <f>Paramètres!$F$16</f>
        <v>15000</v>
      </c>
      <c r="CF22" s="2">
        <f>Paramètres!$G$16</f>
        <v>15000</v>
      </c>
      <c r="CG22" s="111">
        <f>Paramètres!$F$20</f>
        <v>992600579172.61572</v>
      </c>
      <c r="CH22" s="2">
        <f>Paramètres!$F$21</f>
        <v>13332</v>
      </c>
      <c r="CI22" s="2">
        <f>'Modèles normalisés'!$AS23*Paramètres!$F$17+Paramètres!$F$16</f>
        <v>11666.999999999996</v>
      </c>
      <c r="CJ22" s="2">
        <f>'Modèles normalisés'!$AT23*Paramètres!$F$17+Paramètres!$G$16</f>
        <v>13556.768664593234</v>
      </c>
      <c r="CK22" s="2">
        <f>IF(CN22&gt;20000,Paramètres!$F$22,-2)</f>
        <v>1</v>
      </c>
      <c r="CL22" s="2">
        <f t="shared" si="11"/>
        <v>48695.311148486289</v>
      </c>
      <c r="CM22" s="2">
        <f t="shared" si="12"/>
        <v>6811.1730482227313</v>
      </c>
      <c r="CN22" s="2">
        <f t="shared" si="13"/>
        <v>49169.354339270401</v>
      </c>
      <c r="CO22" s="2">
        <f t="shared" si="14"/>
        <v>7.9624895013920725</v>
      </c>
      <c r="CP22" s="2">
        <f t="shared" si="15"/>
        <v>369.12265768284681</v>
      </c>
      <c r="CQ22" s="2">
        <f t="shared" si="16"/>
        <v>365.5639352877688</v>
      </c>
      <c r="CR22" s="2">
        <f t="shared" si="17"/>
        <v>51.132627859010817</v>
      </c>
      <c r="CS22" s="2">
        <f>Paramètres!$F$22</f>
        <v>1</v>
      </c>
      <c r="CT22" s="2">
        <f t="shared" si="18"/>
        <v>47195.044655159589</v>
      </c>
      <c r="CU22" s="2">
        <f t="shared" si="19"/>
        <v>11720.408968087779</v>
      </c>
      <c r="CV22" s="2">
        <f t="shared" si="48"/>
        <v>48628.594739944318</v>
      </c>
      <c r="CW22" s="2">
        <f t="shared" si="49"/>
        <v>13.946682703501917</v>
      </c>
      <c r="CX22" s="2">
        <f t="shared" si="20"/>
        <v>376.51241239847417</v>
      </c>
      <c r="CY22" s="2">
        <f t="shared" si="50"/>
        <v>365.41298820982956</v>
      </c>
      <c r="CZ22" s="2">
        <f t="shared" si="51"/>
        <v>90.746596287032546</v>
      </c>
      <c r="DA22" s="108">
        <f>IF(AND(SQRT(($AC$6-$CE$6)^2+($AD$6-$CF$6)^2)&lt;25000,MOD(Simulation!$R$3,2)=0),(Paramètres!$F$17*1.25*'Modèles normalisés'!BB23)+CE22,999999999)</f>
        <v>999999999</v>
      </c>
      <c r="DB22" s="108">
        <f>IF(AND(SQRT(($AC$6-$CE$6)^2+($AD$6-$CF$6)^2)&lt;25000,MOD(Simulation!$R$3,2)=0),(Paramètres!$F$17*1.25*'Modèles normalisés'!BC23)+CF22,999999999)</f>
        <v>999999999</v>
      </c>
      <c r="DC22" s="13">
        <f>Paramètres!$H$16</f>
        <v>-20000</v>
      </c>
      <c r="DD22" s="13">
        <f>Paramètres!$I$16</f>
        <v>0</v>
      </c>
      <c r="DE22" s="117">
        <f>'Modèles normalisés'!$AJ23*Paramètres!$H$17+Paramètres!$H$16</f>
        <v>-22500.000000000004</v>
      </c>
      <c r="DF22" s="117">
        <f>'Modèles normalisés'!$AK23*Paramètres!$H$17+Paramètres!$I$16</f>
        <v>-4330.1270189221923</v>
      </c>
      <c r="DG22" s="112">
        <f>Paramètres!$H$20</f>
        <v>1047197551196.5977</v>
      </c>
      <c r="DH22" s="13">
        <f>Paramètres!$H$21</f>
        <v>10000</v>
      </c>
      <c r="DI22" s="13">
        <f>IF(DL22&lt;66666,Paramètres!$H$22,5)</f>
        <v>1</v>
      </c>
      <c r="DJ22" s="13">
        <f t="shared" si="21"/>
        <v>13695.311148486289</v>
      </c>
      <c r="DK22" s="13">
        <f t="shared" si="22"/>
        <v>-8188.8269517772687</v>
      </c>
      <c r="DL22" s="13">
        <f t="shared" si="52"/>
        <v>15956.767664536783</v>
      </c>
      <c r="DM22" s="13">
        <f t="shared" si="53"/>
        <v>-30.876437155060479</v>
      </c>
      <c r="DN22" s="13">
        <f t="shared" si="54"/>
        <v>2502.2550684783037</v>
      </c>
      <c r="DO22" s="13">
        <f t="shared" si="55"/>
        <v>2147.6255377114344</v>
      </c>
      <c r="DP22" s="13">
        <f t="shared" si="56"/>
        <v>-1284.1281001111347</v>
      </c>
      <c r="DQ22" s="13">
        <f>IF(DT22&lt;66666,Paramètres!$H$22,5)</f>
        <v>1</v>
      </c>
      <c r="DR22" s="13">
        <f t="shared" si="23"/>
        <v>12195.044655159589</v>
      </c>
      <c r="DS22" s="13">
        <f t="shared" si="24"/>
        <v>-3279.5910319122218</v>
      </c>
      <c r="DT22" s="13">
        <f t="shared" si="57"/>
        <v>12628.334469673169</v>
      </c>
      <c r="DU22" s="13">
        <f t="shared" si="58"/>
        <v>-15.05232101462178</v>
      </c>
      <c r="DV22" s="13">
        <f t="shared" si="59"/>
        <v>3163.9662051475602</v>
      </c>
      <c r="DW22" s="13">
        <f t="shared" si="60"/>
        <v>3055.4076035799617</v>
      </c>
      <c r="DX22" s="13">
        <f t="shared" si="61"/>
        <v>-821.68517286221629</v>
      </c>
    </row>
    <row r="23" spans="1:128" x14ac:dyDescent="0.35">
      <c r="A23" s="106">
        <f t="shared" si="62"/>
        <v>17</v>
      </c>
      <c r="B23" s="106">
        <f>A23*Paramètres!$D$25</f>
        <v>8.5</v>
      </c>
      <c r="C23" s="102">
        <f>Paramètres!$D$7</f>
        <v>155093840495.72119</v>
      </c>
      <c r="D23" s="28">
        <f>Paramètres!$D$8</f>
        <v>6666</v>
      </c>
      <c r="E23" s="28">
        <f t="shared" si="25"/>
        <v>-31358.601490157074</v>
      </c>
      <c r="F23" s="28">
        <f t="shared" si="26"/>
        <v>6741.2431390140682</v>
      </c>
      <c r="G23" s="28">
        <f t="shared" si="0"/>
        <v>-30.573889233382904</v>
      </c>
      <c r="H23" s="28">
        <f t="shared" si="1"/>
        <v>-26.268539522796509</v>
      </c>
      <c r="I23" s="28">
        <f t="shared" si="63"/>
        <v>5906.281394848188</v>
      </c>
      <c r="J23" s="28">
        <f t="shared" si="64"/>
        <v>-3489.3330608599244</v>
      </c>
      <c r="K23" s="28">
        <f t="shared" si="65"/>
        <v>3460.3455364285546</v>
      </c>
      <c r="L23" s="28">
        <f t="shared" si="27"/>
        <v>3102.9942019738046</v>
      </c>
      <c r="M23" s="28">
        <f t="shared" si="28"/>
        <v>-1531.4758287344835</v>
      </c>
      <c r="N23" s="28">
        <f>Paramètres!$D$26*Calculs!K23</f>
        <v>69.206910728571088</v>
      </c>
      <c r="O23" s="28">
        <f>Paramètres!$D$26*I23</f>
        <v>118.12562789696376</v>
      </c>
      <c r="P23" s="28">
        <f>Paramètres!$D$26*J23</f>
        <v>-69.786661217198485</v>
      </c>
      <c r="Q23" s="105">
        <f>IF($T23&gt;25000,Paramètres!$D$9,-5)</f>
        <v>-5</v>
      </c>
      <c r="R23" s="105">
        <f t="shared" si="2"/>
        <v>5888.7178396089803</v>
      </c>
      <c r="S23" s="105">
        <f t="shared" si="3"/>
        <v>-2599.483338590444</v>
      </c>
      <c r="T23" s="105">
        <f t="shared" si="29"/>
        <v>6436.948921821454</v>
      </c>
      <c r="U23" s="105">
        <f t="shared" si="30"/>
        <v>-23.818318651692362</v>
      </c>
      <c r="V23" s="105">
        <f t="shared" si="4"/>
        <v>-6273.1175974349007</v>
      </c>
      <c r="W23" s="105">
        <f t="shared" si="31"/>
        <v>-5738.8399309415199</v>
      </c>
      <c r="X23" s="105">
        <f t="shared" si="32"/>
        <v>2533.3220557754889</v>
      </c>
      <c r="Y23" s="28"/>
      <c r="Z23" s="28"/>
      <c r="AA23" s="28"/>
      <c r="AB23" s="28"/>
      <c r="AC23" s="109">
        <f>Paramètres!$D$4*'Modèles normalisés'!$E24*COS(RADIANS($Y$6+'Modèles normalisés'!$F24))+$AA$6</f>
        <v>7545.0716308209858</v>
      </c>
      <c r="AD23" s="109">
        <f>Paramètres!$D$4*'Modèles normalisés'!$E24*SIN(RADIANS($Y$6+'Modèles normalisés'!$F24))+$AB$6</f>
        <v>-31239.735219836148</v>
      </c>
      <c r="AE23" s="109">
        <f>Paramètres!$D$4*'Modèles normalisés'!$AA24*COS(RADIANS($Z$6+'Modèles normalisés'!$AB24))+$AA$6</f>
        <v>10781.892816838159</v>
      </c>
      <c r="AF23" s="109">
        <f>Paramètres!$D$13*'Modèles normalisés'!$AA24*SIN(RADIANS($Z$6+'Modèles normalisés'!$AB24))+$AB$6</f>
        <v>-22346.785703784411</v>
      </c>
      <c r="AG23" s="28"/>
      <c r="AH23" s="28"/>
      <c r="AI23" s="108">
        <f>IF(SQRT(($AC$6-$BA$6)^2+($AD$6-$BB$6)^2)&gt;25000,999999999,Paramètres!$D$4*'Modèles normalisés'!$E24*1.5*COS(RADIANS($Y$6+'Modèles normalisés'!$F24))+$AA$6)</f>
        <v>999999999</v>
      </c>
      <c r="AJ23" s="108">
        <f>IF(SQRT(($AC$6-$BA$6)^2+($AD$6-$BB$6)^2)&gt;25000,999999999,Paramètres!$D$4*'Modèles normalisés'!$E24*1.5*SIN(RADIANS($Y$6+'Modèles normalisés'!$F24))+$AB$6)</f>
        <v>999999999</v>
      </c>
      <c r="AK23" s="44">
        <f t="shared" si="33"/>
        <v>-37247.319329766055</v>
      </c>
      <c r="AL23" s="44">
        <f t="shared" si="34"/>
        <v>9340.7264776045122</v>
      </c>
      <c r="AM23" s="44">
        <f t="shared" si="5"/>
        <v>120.57210761929817</v>
      </c>
      <c r="AN23" s="44">
        <f t="shared" si="6"/>
        <v>-52.636486677453888</v>
      </c>
      <c r="AO23" s="44">
        <f t="shared" si="66"/>
        <v>-6883.4333806729883</v>
      </c>
      <c r="AP23" s="44">
        <f t="shared" si="67"/>
        <v>11652.192741095718</v>
      </c>
      <c r="AQ23" s="44">
        <f t="shared" si="35"/>
        <v>9018.718136434476</v>
      </c>
      <c r="AR23" s="44">
        <f t="shared" si="36"/>
        <v>5473.1878820253705</v>
      </c>
      <c r="AS23" s="44">
        <f t="shared" si="37"/>
        <v>-7168.088394579323</v>
      </c>
      <c r="AT23" s="44">
        <f>Paramètres!$D$26*Calculs!AQ23</f>
        <v>180.37436272868953</v>
      </c>
      <c r="AU23" s="44">
        <f>Paramètres!$D$26*AO23</f>
        <v>-137.66866761345977</v>
      </c>
      <c r="AV23" s="44">
        <f>Paramètres!$D$26*AP23</f>
        <v>233.04385482191435</v>
      </c>
      <c r="AW23" s="44"/>
      <c r="AX23" s="44"/>
      <c r="AY23" s="44"/>
      <c r="AZ23" s="44"/>
      <c r="BA23" s="109">
        <f>Paramètres!$F$4*'Modèles normalisés'!$P24*COS(RADIANS($AW$6+'Modèles normalisés'!$Q24))+$AY$6</f>
        <v>-69784.572657646422</v>
      </c>
      <c r="BB23" s="109">
        <f>Paramètres!$F$4*'Modèles normalisés'!$P24*SIN(RADIANS($AW$6+'Modèles normalisés'!$Q24))+$AZ$6</f>
        <v>21271.406808176187</v>
      </c>
      <c r="BC23" s="109">
        <f>Paramètres!$D$4*'Modèles normalisés'!$AA24*COS(RADIANS($AX$6+'Modèles normalisés'!$AB24))+$AY$6</f>
        <v>-60890.38083061955</v>
      </c>
      <c r="BD23" s="109">
        <f>Paramètres!$D$13*'Modèles normalisés'!$AA24*SIN(RADIANS($AX$6+'Modèles normalisés'!$AB24))+$AZ$6</f>
        <v>18407.893222532399</v>
      </c>
      <c r="BE23" s="44"/>
      <c r="BF23" s="44"/>
      <c r="BG23" s="41">
        <f>Paramètres!$D$16</f>
        <v>30000</v>
      </c>
      <c r="BH23" s="41">
        <f>Paramètres!$E$16</f>
        <v>-25000</v>
      </c>
      <c r="BI23" s="118">
        <f>'Modèles normalisés'!$BK24*Paramètres!$D$17+Paramètres!$D$16</f>
        <v>28705.904774487397</v>
      </c>
      <c r="BJ23" s="118">
        <f>'Modèles normalisés'!$BL24*Paramètres!$D$17+Paramètres!$E$16</f>
        <v>-29829.629131445341</v>
      </c>
      <c r="BK23" s="110">
        <f>Paramètres!$D$20</f>
        <v>523598775598.29883</v>
      </c>
      <c r="BL23" s="41">
        <f>Paramètres!$D$21</f>
        <v>10000</v>
      </c>
      <c r="BM23" s="41">
        <f>'Modèles normalisés'!$AS24*Paramètres!$F$17+Paramètres!$F$16</f>
        <v>15431.32193866335</v>
      </c>
      <c r="BN23" s="41">
        <f>'Modèles normalisés'!$AT24*Paramètres!$F$17+Paramètres!$G$16</f>
        <v>13390.284610489267</v>
      </c>
      <c r="BO23" s="41">
        <f>IF(AND($BR$6&gt;200,A23&lt;950),Paramètres!$D$22,0)</f>
        <v>1</v>
      </c>
      <c r="BP23" s="41">
        <f t="shared" si="7"/>
        <v>61358.601490157074</v>
      </c>
      <c r="BQ23" s="41">
        <f t="shared" si="8"/>
        <v>-31741.24313901407</v>
      </c>
      <c r="BR23" s="41">
        <f t="shared" si="38"/>
        <v>69082.447067528759</v>
      </c>
      <c r="BS23" s="41">
        <f t="shared" si="39"/>
        <v>-27.352848600112637</v>
      </c>
      <c r="BT23" s="41">
        <f t="shared" si="40"/>
        <v>106.35404366507976</v>
      </c>
      <c r="BU23" s="41">
        <f t="shared" si="41"/>
        <v>94.46300267466529</v>
      </c>
      <c r="BV23" s="41">
        <f t="shared" si="42"/>
        <v>-48.86638650033241</v>
      </c>
      <c r="BW23" s="41">
        <f>Paramètres!$D$22</f>
        <v>1</v>
      </c>
      <c r="BX23" s="41">
        <f t="shared" si="9"/>
        <v>67247.319329766062</v>
      </c>
      <c r="BY23" s="41">
        <f t="shared" si="10"/>
        <v>-34340.726477604512</v>
      </c>
      <c r="BZ23" s="41">
        <f t="shared" si="43"/>
        <v>75508.19460197135</v>
      </c>
      <c r="CA23" s="41">
        <f t="shared" si="44"/>
        <v>-27.051725445573972</v>
      </c>
      <c r="CB23" s="41">
        <f t="shared" si="45"/>
        <v>89.471284602349257</v>
      </c>
      <c r="CC23" s="41">
        <f t="shared" si="46"/>
        <v>79.682795731173243</v>
      </c>
      <c r="CD23" s="41">
        <f t="shared" si="47"/>
        <v>-40.691065762138727</v>
      </c>
      <c r="CE23" s="2">
        <f>Paramètres!$F$16</f>
        <v>15000</v>
      </c>
      <c r="CF23" s="2">
        <f>Paramètres!$G$16</f>
        <v>15000</v>
      </c>
      <c r="CG23" s="111">
        <f>Paramètres!$F$20</f>
        <v>992600579172.61572</v>
      </c>
      <c r="CH23" s="2">
        <f>Paramètres!$F$21</f>
        <v>13332</v>
      </c>
      <c r="CI23" s="2">
        <f>'Modèles normalisés'!$AS24*Paramètres!$F$17+Paramètres!$F$16</f>
        <v>15431.32193866335</v>
      </c>
      <c r="CJ23" s="2">
        <f>'Modèles normalisés'!$AT24*Paramètres!$F$17+Paramètres!$G$16</f>
        <v>13390.284610489267</v>
      </c>
      <c r="CK23" s="2">
        <f>IF(CN23&gt;20000,Paramètres!$F$22,-2)</f>
        <v>1</v>
      </c>
      <c r="CL23" s="2">
        <f t="shared" si="11"/>
        <v>46358.601490157074</v>
      </c>
      <c r="CM23" s="2">
        <f t="shared" si="12"/>
        <v>8258.7568609859318</v>
      </c>
      <c r="CN23" s="2">
        <f t="shared" si="13"/>
        <v>47088.501749493749</v>
      </c>
      <c r="CO23" s="2">
        <f t="shared" si="14"/>
        <v>10.101236507260577</v>
      </c>
      <c r="CP23" s="2">
        <f t="shared" si="15"/>
        <v>398.76064714119786</v>
      </c>
      <c r="CQ23" s="2">
        <f t="shared" si="16"/>
        <v>392.57961591387175</v>
      </c>
      <c r="CR23" s="2">
        <f t="shared" si="17"/>
        <v>69.937821508707557</v>
      </c>
      <c r="CS23" s="2">
        <f>Paramètres!$F$22</f>
        <v>1</v>
      </c>
      <c r="CT23" s="2">
        <f t="shared" si="18"/>
        <v>52247.319329766055</v>
      </c>
      <c r="CU23" s="2">
        <f t="shared" si="19"/>
        <v>5659.2735223954878</v>
      </c>
      <c r="CV23" s="2">
        <f t="shared" si="48"/>
        <v>52552.923362528862</v>
      </c>
      <c r="CW23" s="2">
        <f t="shared" si="49"/>
        <v>6.1820058766779606</v>
      </c>
      <c r="CX23" s="2">
        <f t="shared" si="20"/>
        <v>327.30277538747987</v>
      </c>
      <c r="CY23" s="2">
        <f t="shared" si="50"/>
        <v>325.39945504499644</v>
      </c>
      <c r="CZ23" s="2">
        <f t="shared" si="51"/>
        <v>35.246296724144578</v>
      </c>
      <c r="DA23" s="108">
        <f>IF(AND(SQRT(($AC$6-$CE$6)^2+($AD$6-$CF$6)^2)&lt;25000,MOD(Simulation!$R$3,2)=0),(Paramètres!$F$17*1.25*'Modèles normalisés'!BB24)+CE23,999999999)</f>
        <v>999999999</v>
      </c>
      <c r="DB23" s="108">
        <f>IF(AND(SQRT(($AC$6-$CE$6)^2+($AD$6-$CF$6)^2)&lt;25000,MOD(Simulation!$R$3,2)=0),(Paramètres!$F$17*1.25*'Modèles normalisés'!BC24)+CF23,999999999)</f>
        <v>999999999</v>
      </c>
      <c r="DC23" s="13">
        <f>Paramètres!$H$16</f>
        <v>-20000</v>
      </c>
      <c r="DD23" s="13">
        <f>Paramètres!$I$16</f>
        <v>0</v>
      </c>
      <c r="DE23" s="117">
        <f>'Modèles normalisés'!$AJ24*Paramètres!$H$17+Paramètres!$H$16</f>
        <v>-18705.904774487397</v>
      </c>
      <c r="DF23" s="117">
        <f>'Modèles normalisés'!$AK24*Paramètres!$H$17+Paramètres!$I$16</f>
        <v>-2414.814565722671</v>
      </c>
      <c r="DG23" s="112">
        <f>Paramètres!$H$20</f>
        <v>1047197551196.5977</v>
      </c>
      <c r="DH23" s="13">
        <f>Paramètres!$H$21</f>
        <v>10000</v>
      </c>
      <c r="DI23" s="13">
        <f>IF(DL23&lt;66666,Paramètres!$H$22,5)</f>
        <v>1</v>
      </c>
      <c r="DJ23" s="13">
        <f t="shared" si="21"/>
        <v>11358.601490157074</v>
      </c>
      <c r="DK23" s="13">
        <f t="shared" si="22"/>
        <v>-6741.2431390140682</v>
      </c>
      <c r="DL23" s="13">
        <f t="shared" si="52"/>
        <v>13208.413488057631</v>
      </c>
      <c r="DM23" s="13">
        <f t="shared" si="53"/>
        <v>-30.688807017213126</v>
      </c>
      <c r="DN23" s="13">
        <f t="shared" si="54"/>
        <v>3041.973979634166</v>
      </c>
      <c r="DO23" s="13">
        <f t="shared" si="55"/>
        <v>2615.9515833852674</v>
      </c>
      <c r="DP23" s="13">
        <f t="shared" si="56"/>
        <v>-1552.5472637428586</v>
      </c>
      <c r="DQ23" s="13">
        <f>IF(DT23&lt;66666,Paramètres!$H$22,5)</f>
        <v>1</v>
      </c>
      <c r="DR23" s="13">
        <f t="shared" si="23"/>
        <v>17247.319329766055</v>
      </c>
      <c r="DS23" s="13">
        <f t="shared" si="24"/>
        <v>-9340.7264776045122</v>
      </c>
      <c r="DT23" s="13">
        <f t="shared" si="57"/>
        <v>19614.259996042263</v>
      </c>
      <c r="DU23" s="13">
        <f t="shared" si="58"/>
        <v>-28.438892205991099</v>
      </c>
      <c r="DV23" s="13">
        <f t="shared" si="59"/>
        <v>1924.7096251086523</v>
      </c>
      <c r="DW23" s="13">
        <f t="shared" si="60"/>
        <v>1692.4462879568996</v>
      </c>
      <c r="DX23" s="13">
        <f t="shared" si="61"/>
        <v>-916.58753175395134</v>
      </c>
    </row>
    <row r="24" spans="1:128" x14ac:dyDescent="0.35">
      <c r="A24" s="106">
        <f t="shared" si="62"/>
        <v>18</v>
      </c>
      <c r="B24" s="106">
        <f>A24*Paramètres!$D$25</f>
        <v>9</v>
      </c>
      <c r="C24" s="102">
        <f>Paramètres!$D$7</f>
        <v>155093840495.72119</v>
      </c>
      <c r="D24" s="28">
        <f>Paramètres!$D$8</f>
        <v>6666</v>
      </c>
      <c r="E24" s="28">
        <f t="shared" si="25"/>
        <v>-27629.71224223953</v>
      </c>
      <c r="F24" s="28">
        <f t="shared" si="26"/>
        <v>4613.7076514004848</v>
      </c>
      <c r="G24" s="28">
        <f t="shared" si="0"/>
        <v>-29.11117515581104</v>
      </c>
      <c r="H24" s="28">
        <f t="shared" si="1"/>
        <v>-26.837431599429703</v>
      </c>
      <c r="I24" s="28">
        <f t="shared" si="63"/>
        <v>8891.1499689250304</v>
      </c>
      <c r="J24" s="28">
        <f t="shared" si="64"/>
        <v>-4951.0222283772091</v>
      </c>
      <c r="K24" s="28">
        <f t="shared" si="65"/>
        <v>4335.1496370805089</v>
      </c>
      <c r="L24" s="28">
        <f t="shared" si="27"/>
        <v>3868.2152978602485</v>
      </c>
      <c r="M24" s="28">
        <f t="shared" si="28"/>
        <v>-1957.1491474282732</v>
      </c>
      <c r="N24" s="28">
        <f>Paramètres!$D$26*Calculs!K24</f>
        <v>86.702992741610174</v>
      </c>
      <c r="O24" s="28">
        <f>Paramètres!$D$26*I24</f>
        <v>177.82299937850061</v>
      </c>
      <c r="P24" s="28">
        <f>Paramètres!$D$26*J24</f>
        <v>-99.020444567544189</v>
      </c>
      <c r="Q24" s="105">
        <f>IF($T24&gt;25000,Paramètres!$D$9,-5)</f>
        <v>-5</v>
      </c>
      <c r="R24" s="105">
        <f t="shared" si="2"/>
        <v>11691.026807356673</v>
      </c>
      <c r="S24" s="105">
        <f t="shared" si="3"/>
        <v>-8761.093098107056</v>
      </c>
      <c r="T24" s="105">
        <f t="shared" si="29"/>
        <v>14609.478432991078</v>
      </c>
      <c r="U24" s="105">
        <f t="shared" si="30"/>
        <v>-36.847380086623851</v>
      </c>
      <c r="V24" s="105">
        <f t="shared" si="4"/>
        <v>-2735.8477945303539</v>
      </c>
      <c r="W24" s="105">
        <f t="shared" si="31"/>
        <v>-2189.3231886002081</v>
      </c>
      <c r="X24" s="105">
        <f t="shared" si="32"/>
        <v>1640.6483872829119</v>
      </c>
      <c r="Y24" s="28"/>
      <c r="Z24" s="28"/>
      <c r="AA24" s="28"/>
      <c r="AB24" s="28"/>
      <c r="AC24" s="109">
        <f>Paramètres!$D$4*'Modèles normalisés'!$E25*COS(RADIANS($Y$6+'Modèles normalisés'!$F25))+$AA$6</f>
        <v>7725.7868224859985</v>
      </c>
      <c r="AD24" s="109">
        <f>Paramètres!$D$4*'Modèles normalisés'!$E25*SIN(RADIANS($Y$6+'Modèles normalisés'!$F25))+$AB$6</f>
        <v>-31632.401435942007</v>
      </c>
      <c r="AE24" s="109">
        <f>Paramètres!$D$4*'Modèles normalisés'!$AA25*COS(RADIANS($Z$6+'Modèles normalisés'!$AB25))+$AA$6</f>
        <v>10650.390685353796</v>
      </c>
      <c r="AF24" s="109">
        <f>Paramètres!$D$13*'Modèles normalisés'!$AA25*SIN(RADIANS($Z$6+'Modèles normalisés'!$AB25))+$AB$6</f>
        <v>-22462.192887418758</v>
      </c>
      <c r="AG24" s="28"/>
      <c r="AH24" s="28"/>
      <c r="AI24" s="108">
        <f>IF(SQRT(($AC$6-$BA$6)^2+($AD$6-$BB$6)^2)&gt;25000,999999999,Paramètres!$D$4*'Modèles normalisés'!$E25*1.5*COS(RADIANS($Y$6+'Modèles normalisés'!$F25))+$AA$6)</f>
        <v>999999999</v>
      </c>
      <c r="AJ24" s="108">
        <f>IF(SQRT(($AC$6-$BA$6)^2+($AD$6-$BB$6)^2)&gt;25000,999999999,Paramètres!$D$4*'Modèles normalisés'!$E25*1.5*SIN(RADIANS($Y$6+'Modèles normalisés'!$F25))+$AB$6)</f>
        <v>999999999</v>
      </c>
      <c r="AK24" s="44">
        <f t="shared" si="33"/>
        <v>-39320.739049596203</v>
      </c>
      <c r="AL24" s="44">
        <f t="shared" si="34"/>
        <v>13374.80074950754</v>
      </c>
      <c r="AM24" s="44">
        <f t="shared" si="5"/>
        <v>106.66534147349955</v>
      </c>
      <c r="AN24" s="44">
        <f t="shared" si="6"/>
        <v>156.1304854049333</v>
      </c>
      <c r="AO24" s="44">
        <f t="shared" si="66"/>
        <v>-1272.576831034158</v>
      </c>
      <c r="AP24" s="44">
        <f t="shared" si="67"/>
        <v>4251.0604916944803</v>
      </c>
      <c r="AQ24" s="44">
        <f t="shared" si="35"/>
        <v>3981.8843942964963</v>
      </c>
      <c r="AR24" s="44">
        <f t="shared" si="36"/>
        <v>-3641.3113922084508</v>
      </c>
      <c r="AS24" s="44">
        <f t="shared" si="37"/>
        <v>1611.2897549835434</v>
      </c>
      <c r="AT24" s="44">
        <f>Paramètres!$D$26*Calculs!AQ24</f>
        <v>79.637687885929935</v>
      </c>
      <c r="AU24" s="44">
        <f>Paramètres!$D$26*AO24</f>
        <v>-25.451536620683161</v>
      </c>
      <c r="AV24" s="44">
        <f>Paramètres!$D$26*AP24</f>
        <v>85.021209833889614</v>
      </c>
      <c r="AW24" s="44"/>
      <c r="AX24" s="44"/>
      <c r="AY24" s="44"/>
      <c r="AZ24" s="44"/>
      <c r="BA24" s="109">
        <f>Paramètres!$F$4*'Modèles normalisés'!$P25*COS(RADIANS($AW$6+'Modèles normalisés'!$Q25))+$AY$6</f>
        <v>-69532.150000357375</v>
      </c>
      <c r="BB24" s="109">
        <f>Paramètres!$F$4*'Modèles normalisés'!$P25*SIN(RADIANS($AW$6+'Modèles normalisés'!$Q25))+$AZ$6</f>
        <v>20120.366440905284</v>
      </c>
      <c r="BC24" s="109">
        <f>Paramètres!$D$4*'Modèles normalisés'!$AA25*COS(RADIANS($AX$6+'Modèles normalisés'!$AB25))+$AY$6</f>
        <v>-60972.878159329317</v>
      </c>
      <c r="BD24" s="109">
        <f>Paramètres!$D$13*'Modèles normalisés'!$AA25*SIN(RADIANS($AX$6+'Modèles normalisés'!$AB25))+$AZ$6</f>
        <v>18586.673467451696</v>
      </c>
      <c r="BE24" s="44"/>
      <c r="BF24" s="44"/>
      <c r="BG24" s="41">
        <f>Paramètres!$D$16</f>
        <v>30000</v>
      </c>
      <c r="BH24" s="41">
        <f>Paramètres!$E$16</f>
        <v>-25000</v>
      </c>
      <c r="BI24" s="118">
        <f>'Modèles normalisés'!$BK25*Paramètres!$D$17+Paramètres!$D$16</f>
        <v>30000</v>
      </c>
      <c r="BJ24" s="118">
        <f>'Modèles normalisés'!$BL25*Paramètres!$D$17+Paramètres!$E$16</f>
        <v>-30000</v>
      </c>
      <c r="BK24" s="110">
        <f>Paramètres!$D$20</f>
        <v>523598775598.29883</v>
      </c>
      <c r="BL24" s="41">
        <f>Paramètres!$D$21</f>
        <v>10000</v>
      </c>
      <c r="BM24" s="41">
        <f>'Modèles normalisés'!$AS25*Paramètres!$F$17+Paramètres!$F$16</f>
        <v>14999.999999999998</v>
      </c>
      <c r="BN24" s="41">
        <f>'Modèles normalisés'!$AT25*Paramètres!$F$17+Paramètres!$G$16</f>
        <v>8334</v>
      </c>
      <c r="BO24" s="41">
        <f>IF(AND($BR$6&gt;200,A24&lt;950),Paramètres!$D$22,0)</f>
        <v>1</v>
      </c>
      <c r="BP24" s="41">
        <f t="shared" si="7"/>
        <v>57629.712242239533</v>
      </c>
      <c r="BQ24" s="41">
        <f t="shared" si="8"/>
        <v>-29613.707651400484</v>
      </c>
      <c r="BR24" s="41">
        <f t="shared" si="38"/>
        <v>64793.174131122396</v>
      </c>
      <c r="BS24" s="41">
        <f t="shared" si="39"/>
        <v>-27.196900092129717</v>
      </c>
      <c r="BT24" s="41">
        <f t="shared" si="40"/>
        <v>120.39396182728402</v>
      </c>
      <c r="BU24" s="41">
        <f t="shared" si="41"/>
        <v>107.0833381579443</v>
      </c>
      <c r="BV24" s="41">
        <f t="shared" si="42"/>
        <v>-55.02603686820332</v>
      </c>
      <c r="BW24" s="41">
        <f>Paramètres!$D$22</f>
        <v>1</v>
      </c>
      <c r="BX24" s="41">
        <f t="shared" si="9"/>
        <v>69320.739049596203</v>
      </c>
      <c r="BY24" s="41">
        <f t="shared" si="10"/>
        <v>-38374.800749507544</v>
      </c>
      <c r="BZ24" s="41">
        <f t="shared" si="43"/>
        <v>79233.769283977745</v>
      </c>
      <c r="CA24" s="41">
        <f t="shared" si="44"/>
        <v>-28.968179552846539</v>
      </c>
      <c r="CB24" s="41">
        <f t="shared" si="45"/>
        <v>81.448514525601595</v>
      </c>
      <c r="CC24" s="41">
        <f t="shared" si="46"/>
        <v>71.25839490445891</v>
      </c>
      <c r="CD24" s="41">
        <f t="shared" si="47"/>
        <v>-39.447454595541615</v>
      </c>
      <c r="CE24" s="2">
        <f>Paramètres!$F$16</f>
        <v>15000</v>
      </c>
      <c r="CF24" s="2">
        <f>Paramètres!$G$16</f>
        <v>15000</v>
      </c>
      <c r="CG24" s="111">
        <f>Paramètres!$F$20</f>
        <v>992600579172.61572</v>
      </c>
      <c r="CH24" s="2">
        <f>Paramètres!$F$21</f>
        <v>13332</v>
      </c>
      <c r="CI24" s="2">
        <f>'Modèles normalisés'!$AS25*Paramètres!$F$17+Paramètres!$F$16</f>
        <v>14999.999999999998</v>
      </c>
      <c r="CJ24" s="2">
        <f>'Modèles normalisés'!$AT25*Paramètres!$F$17+Paramètres!$G$16</f>
        <v>8334</v>
      </c>
      <c r="CK24" s="2">
        <f>IF(CN24&gt;20000,Paramètres!$F$22,-2)</f>
        <v>1</v>
      </c>
      <c r="CL24" s="2">
        <f t="shared" si="11"/>
        <v>42629.712242239533</v>
      </c>
      <c r="CM24" s="2">
        <f t="shared" si="12"/>
        <v>10386.292348599516</v>
      </c>
      <c r="CN24" s="2">
        <f t="shared" si="13"/>
        <v>43876.729989901527</v>
      </c>
      <c r="CO24" s="2">
        <f t="shared" si="14"/>
        <v>13.692754150880226</v>
      </c>
      <c r="CP24" s="2">
        <f t="shared" si="15"/>
        <v>451.62487466459254</v>
      </c>
      <c r="CQ24" s="2">
        <f t="shared" si="16"/>
        <v>438.78927287471464</v>
      </c>
      <c r="CR24" s="2">
        <f t="shared" si="17"/>
        <v>106.90650787434856</v>
      </c>
      <c r="CS24" s="2">
        <f>Paramètres!$F$22</f>
        <v>1</v>
      </c>
      <c r="CT24" s="2">
        <f t="shared" si="18"/>
        <v>54320.739049596203</v>
      </c>
      <c r="CU24" s="2">
        <f t="shared" si="19"/>
        <v>1625.1992504924601</v>
      </c>
      <c r="CV24" s="2">
        <f t="shared" si="48"/>
        <v>54345.045436526474</v>
      </c>
      <c r="CW24" s="2">
        <f t="shared" si="49"/>
        <v>1.7136970294416758</v>
      </c>
      <c r="CX24" s="2">
        <f t="shared" si="20"/>
        <v>307.88152196267561</v>
      </c>
      <c r="CY24" s="2">
        <f t="shared" si="50"/>
        <v>307.74381874904509</v>
      </c>
      <c r="CZ24" s="2">
        <f t="shared" si="51"/>
        <v>9.2072573445289585</v>
      </c>
      <c r="DA24" s="108">
        <f>IF(AND(SQRT(($AC$6-$CE$6)^2+($AD$6-$CF$6)^2)&lt;25000,MOD(Simulation!$R$3,2)=0),(Paramètres!$F$17*1.25*'Modèles normalisés'!BB25)+CE24,999999999)</f>
        <v>999999999</v>
      </c>
      <c r="DB24" s="108">
        <f>IF(AND(SQRT(($AC$6-$CE$6)^2+($AD$6-$CF$6)^2)&lt;25000,MOD(Simulation!$R$3,2)=0),(Paramètres!$F$17*1.25*'Modèles normalisés'!BC25)+CF24,999999999)</f>
        <v>999999999</v>
      </c>
      <c r="DC24" s="13">
        <f>Paramètres!$H$16</f>
        <v>-20000</v>
      </c>
      <c r="DD24" s="13">
        <f>Paramètres!$I$16</f>
        <v>0</v>
      </c>
      <c r="DE24" s="117">
        <f>'Modèles normalisés'!$AJ25*Paramètres!$H$17+Paramètres!$H$16</f>
        <v>-20000</v>
      </c>
      <c r="DF24" s="117">
        <f>'Modèles normalisés'!$AK25*Paramètres!$H$17+Paramètres!$I$16</f>
        <v>-5000</v>
      </c>
      <c r="DG24" s="112">
        <f>Paramètres!$H$20</f>
        <v>1047197551196.5977</v>
      </c>
      <c r="DH24" s="13">
        <f>Paramètres!$H$21</f>
        <v>10000</v>
      </c>
      <c r="DI24" s="13">
        <f>IF(DL24&lt;66666,Paramètres!$H$22,5)</f>
        <v>1</v>
      </c>
      <c r="DJ24" s="13">
        <f t="shared" si="21"/>
        <v>7629.7122422395296</v>
      </c>
      <c r="DK24" s="13">
        <f t="shared" si="22"/>
        <v>-4613.7076514004848</v>
      </c>
      <c r="DL24" s="13">
        <f t="shared" si="52"/>
        <v>8916.2103604598251</v>
      </c>
      <c r="DM24" s="13">
        <f t="shared" si="53"/>
        <v>-31.161467095046451</v>
      </c>
      <c r="DN24" s="13">
        <f t="shared" si="54"/>
        <v>3882.5456773183637</v>
      </c>
      <c r="DO24" s="13">
        <f t="shared" si="55"/>
        <v>3322.3426868275897</v>
      </c>
      <c r="DP24" s="13">
        <f t="shared" si="56"/>
        <v>-2009.0296184344184</v>
      </c>
      <c r="DQ24" s="13">
        <f>IF(DT24&lt;66666,Paramètres!$H$22,5)</f>
        <v>1</v>
      </c>
      <c r="DR24" s="13">
        <f t="shared" si="23"/>
        <v>19320.739049596203</v>
      </c>
      <c r="DS24" s="13">
        <f t="shared" si="24"/>
        <v>-13374.80074950754</v>
      </c>
      <c r="DT24" s="13">
        <f t="shared" si="57"/>
        <v>23498.430852114765</v>
      </c>
      <c r="DU24" s="13">
        <f t="shared" si="58"/>
        <v>-34.6929573120375</v>
      </c>
      <c r="DV24" s="13">
        <f t="shared" si="59"/>
        <v>1477.4745510732471</v>
      </c>
      <c r="DW24" s="13">
        <f t="shared" si="60"/>
        <v>1214.8002746803193</v>
      </c>
      <c r="DX24" s="13">
        <f t="shared" si="61"/>
        <v>-840.94669373612146</v>
      </c>
    </row>
    <row r="25" spans="1:128" x14ac:dyDescent="0.35">
      <c r="A25" s="106">
        <f t="shared" si="62"/>
        <v>19</v>
      </c>
      <c r="B25" s="106">
        <f>A25*Paramètres!$D$25</f>
        <v>9.5</v>
      </c>
      <c r="C25" s="102">
        <f>Paramètres!$D$7</f>
        <v>155093840495.72119</v>
      </c>
      <c r="D25" s="28">
        <f>Paramètres!$D$8</f>
        <v>6666</v>
      </c>
      <c r="E25" s="28">
        <f t="shared" si="25"/>
        <v>-22217.083433311953</v>
      </c>
      <c r="F25" s="28">
        <f t="shared" si="26"/>
        <v>1648.909250354812</v>
      </c>
      <c r="G25" s="28">
        <f t="shared" si="0"/>
        <v>-28.422323307214764</v>
      </c>
      <c r="H25" s="28">
        <f t="shared" si="1"/>
        <v>-27.75723511768215</v>
      </c>
      <c r="I25" s="28">
        <f t="shared" si="63"/>
        <v>12581.542267406778</v>
      </c>
      <c r="J25" s="28">
        <f t="shared" si="64"/>
        <v>-6809.1509312379376</v>
      </c>
      <c r="K25" s="28">
        <f t="shared" si="65"/>
        <v>3070.9986155427041</v>
      </c>
      <c r="L25" s="28">
        <f t="shared" si="27"/>
        <v>2717.6152246112583</v>
      </c>
      <c r="M25" s="28">
        <f t="shared" si="28"/>
        <v>-1430.2447299767632</v>
      </c>
      <c r="N25" s="28">
        <f>Paramètres!$D$26*Calculs!K25</f>
        <v>61.419972310854085</v>
      </c>
      <c r="O25" s="28">
        <f>Paramètres!$D$26*I25</f>
        <v>251.63084534813555</v>
      </c>
      <c r="P25" s="28">
        <f>Paramètres!$D$26*J25</f>
        <v>-136.18301862475874</v>
      </c>
      <c r="Q25" s="105">
        <f>IF($T25&gt;25000,Paramètres!$D$9,-5)</f>
        <v>-5</v>
      </c>
      <c r="R25" s="105">
        <f t="shared" si="2"/>
        <v>18650.271879853437</v>
      </c>
      <c r="S25" s="105">
        <f t="shared" si="3"/>
        <v>-14254.244183745854</v>
      </c>
      <c r="T25" s="105">
        <f t="shared" si="29"/>
        <v>23473.732520464324</v>
      </c>
      <c r="U25" s="105">
        <f t="shared" si="30"/>
        <v>-37.390371934588565</v>
      </c>
      <c r="V25" s="105">
        <f t="shared" si="4"/>
        <v>-1252.7860964374054</v>
      </c>
      <c r="W25" s="105">
        <f t="shared" si="31"/>
        <v>-995.35944211209448</v>
      </c>
      <c r="X25" s="105">
        <f t="shared" si="32"/>
        <v>760.74475642305413</v>
      </c>
      <c r="Y25" s="28"/>
      <c r="Z25" s="28"/>
      <c r="AA25" s="28"/>
      <c r="AB25" s="28"/>
      <c r="AC25" s="109">
        <f>Paramètres!$D$4*'Modèles normalisés'!$E26*COS(RADIANS($Y$6+'Modèles normalisés'!$F26))+$AA$6</f>
        <v>7956.4151118262698</v>
      </c>
      <c r="AD25" s="109">
        <f>Paramètres!$D$4*'Modèles normalisés'!$E26*SIN(RADIANS($Y$6+'Modèles normalisés'!$F26))+$AB$6</f>
        <v>-31997.990453727543</v>
      </c>
      <c r="AE25" s="109">
        <f>Paramètres!$D$4*'Modèles normalisés'!$AA26*COS(RADIANS($Z$6+'Modèles normalisés'!$AB26))+$AA$6</f>
        <v>10696.065888408879</v>
      </c>
      <c r="AF25" s="109">
        <f>Paramètres!$D$13*'Modèles normalisés'!$AA26*SIN(RADIANS($Z$6+'Modèles normalisés'!$AB26))+$AB$6</f>
        <v>-23442.45586699876</v>
      </c>
      <c r="AG25" s="28"/>
      <c r="AH25" s="28"/>
      <c r="AI25" s="108">
        <f>IF(SQRT(($AC$6-$BA$6)^2+($AD$6-$BB$6)^2)&gt;25000,999999999,Paramètres!$D$4*'Modèles normalisés'!$E26*1.5*COS(RADIANS($Y$6+'Modèles normalisés'!$F26))+$AA$6)</f>
        <v>999999999</v>
      </c>
      <c r="AJ25" s="108">
        <f>IF(SQRT(($AC$6-$BA$6)^2+($AD$6-$BB$6)^2)&gt;25000,999999999,Paramètres!$D$4*'Modèles normalisés'!$E26*1.5*SIN(RADIANS($Y$6+'Modèles normalisés'!$F26))+$AB$6)</f>
        <v>999999999</v>
      </c>
      <c r="AK25" s="44">
        <f t="shared" si="33"/>
        <v>-40867.35531316539</v>
      </c>
      <c r="AL25" s="44">
        <f t="shared" si="34"/>
        <v>15903.153434100666</v>
      </c>
      <c r="AM25" s="44">
        <f t="shared" si="5"/>
        <v>130.23593930799731</v>
      </c>
      <c r="AN25" s="44">
        <f t="shared" si="6"/>
        <v>127.73789209285276</v>
      </c>
      <c r="AO25" s="44">
        <f t="shared" si="66"/>
        <v>-4888.4366866219252</v>
      </c>
      <c r="AP25" s="44">
        <f t="shared" si="67"/>
        <v>5777.329036844134</v>
      </c>
      <c r="AQ25" s="44">
        <f t="shared" si="35"/>
        <v>972.99326756535299</v>
      </c>
      <c r="AR25" s="44">
        <f t="shared" si="36"/>
        <v>-595.52070026638489</v>
      </c>
      <c r="AS25" s="44">
        <f t="shared" si="37"/>
        <v>769.46149629577781</v>
      </c>
      <c r="AT25" s="44">
        <f>Paramètres!$D$26*Calculs!AQ25</f>
        <v>19.459865351307059</v>
      </c>
      <c r="AU25" s="44">
        <f>Paramètres!$D$26*AO25</f>
        <v>-97.768733732438506</v>
      </c>
      <c r="AV25" s="44">
        <f>Paramètres!$D$26*AP25</f>
        <v>115.54658073688267</v>
      </c>
      <c r="AW25" s="44"/>
      <c r="AX25" s="44"/>
      <c r="AY25" s="44"/>
      <c r="AZ25" s="44"/>
      <c r="BA25" s="109">
        <f>Paramètres!$F$4*'Modèles normalisés'!$P26*COS(RADIANS($AW$6+'Modèles normalisés'!$Q26))+$AY$6</f>
        <v>-69082.841145366445</v>
      </c>
      <c r="BB25" s="109">
        <f>Paramètres!$F$4*'Modèles normalisés'!$P26*SIN(RADIANS($AW$6+'Modèles normalisés'!$Q26))+$AZ$6</f>
        <v>20822.097953185264</v>
      </c>
      <c r="BC25" s="109">
        <f>Paramètres!$D$4*'Modèles normalisés'!$AA26*COS(RADIANS($AX$6+'Modèles normalisés'!$AB26))+$AY$6</f>
        <v>-61709.12765707876</v>
      </c>
      <c r="BD25" s="109">
        <f>Paramètres!$D$13*'Modèles normalisés'!$AA26*SIN(RADIANS($AX$6+'Modèles normalisés'!$AB26))+$AZ$6</f>
        <v>18555.750620772385</v>
      </c>
      <c r="BE25" s="44"/>
      <c r="BF25" s="44"/>
      <c r="BG25" s="41">
        <f>Paramètres!$D$16</f>
        <v>30000</v>
      </c>
      <c r="BH25" s="41">
        <f>Paramètres!$E$16</f>
        <v>-25000</v>
      </c>
      <c r="BI25" s="118">
        <f>'Modèles normalisés'!$BK26*Paramètres!$D$17+Paramètres!$D$16</f>
        <v>31294.095225512603</v>
      </c>
      <c r="BJ25" s="118">
        <f>'Modèles normalisés'!$BL26*Paramètres!$D$17+Paramètres!$E$16</f>
        <v>-29829.629131445341</v>
      </c>
      <c r="BK25" s="110">
        <f>Paramètres!$D$20</f>
        <v>523598775598.29883</v>
      </c>
      <c r="BL25" s="41">
        <f>Paramètres!$D$21</f>
        <v>10000</v>
      </c>
      <c r="BM25" s="41">
        <f>'Modèles normalisés'!$AS26*Paramètres!$F$17+Paramètres!$F$16</f>
        <v>14568.67806133665</v>
      </c>
      <c r="BN25" s="41">
        <f>'Modèles normalisés'!$AT26*Paramètres!$F$17+Paramètres!$G$16</f>
        <v>13390.284610489267</v>
      </c>
      <c r="BO25" s="41">
        <f>IF(AND($BR$6&gt;200,A25&lt;950),Paramètres!$D$22,0)</f>
        <v>1</v>
      </c>
      <c r="BP25" s="41">
        <f t="shared" si="7"/>
        <v>52217.083433311956</v>
      </c>
      <c r="BQ25" s="41">
        <f t="shared" si="8"/>
        <v>-26648.909250354813</v>
      </c>
      <c r="BR25" s="41">
        <f t="shared" si="38"/>
        <v>58624.126147134244</v>
      </c>
      <c r="BS25" s="41">
        <f t="shared" si="39"/>
        <v>-27.037424552792643</v>
      </c>
      <c r="BT25" s="41">
        <f t="shared" si="40"/>
        <v>145.93566156939553</v>
      </c>
      <c r="BU25" s="41">
        <f t="shared" si="41"/>
        <v>129.9863233259847</v>
      </c>
      <c r="BV25" s="41">
        <f t="shared" si="42"/>
        <v>-66.338322754571649</v>
      </c>
      <c r="BW25" s="41">
        <f>Paramètres!$D$22</f>
        <v>1</v>
      </c>
      <c r="BX25" s="41">
        <f t="shared" si="9"/>
        <v>70867.35531316539</v>
      </c>
      <c r="BY25" s="41">
        <f t="shared" si="10"/>
        <v>-40903.153434100663</v>
      </c>
      <c r="BZ25" s="41">
        <f t="shared" si="43"/>
        <v>81824.507391954467</v>
      </c>
      <c r="CA25" s="41">
        <f t="shared" si="44"/>
        <v>-29.992642226860074</v>
      </c>
      <c r="CB25" s="41">
        <f t="shared" si="45"/>
        <v>76.484575725287684</v>
      </c>
      <c r="CC25" s="41">
        <f t="shared" si="46"/>
        <v>66.242496003509373</v>
      </c>
      <c r="CD25" s="41">
        <f t="shared" si="47"/>
        <v>-38.233781491010163</v>
      </c>
      <c r="CE25" s="2">
        <f>Paramètres!$F$16</f>
        <v>15000</v>
      </c>
      <c r="CF25" s="2">
        <f>Paramètres!$G$16</f>
        <v>15000</v>
      </c>
      <c r="CG25" s="111">
        <f>Paramètres!$F$20</f>
        <v>992600579172.61572</v>
      </c>
      <c r="CH25" s="2">
        <f>Paramètres!$F$21</f>
        <v>13332</v>
      </c>
      <c r="CI25" s="2">
        <f>'Modèles normalisés'!$AS26*Paramètres!$F$17+Paramètres!$F$16</f>
        <v>14568.67806133665</v>
      </c>
      <c r="CJ25" s="2">
        <f>'Modèles normalisés'!$AT26*Paramètres!$F$17+Paramètres!$G$16</f>
        <v>13390.284610489267</v>
      </c>
      <c r="CK25" s="2">
        <f>IF(CN25&gt;20000,Paramètres!$F$22,-2)</f>
        <v>1</v>
      </c>
      <c r="CL25" s="2">
        <f t="shared" si="11"/>
        <v>37217.083433311956</v>
      </c>
      <c r="CM25" s="2">
        <f t="shared" si="12"/>
        <v>13351.090749645187</v>
      </c>
      <c r="CN25" s="2">
        <f t="shared" si="13"/>
        <v>39539.384460147638</v>
      </c>
      <c r="CO25" s="2">
        <f t="shared" si="14"/>
        <v>19.734714661644237</v>
      </c>
      <c r="CP25" s="2">
        <f t="shared" si="15"/>
        <v>540.21536087446793</v>
      </c>
      <c r="CQ25" s="2">
        <f t="shared" si="16"/>
        <v>508.48642264237031</v>
      </c>
      <c r="CR25" s="2">
        <f t="shared" si="17"/>
        <v>182.41215451031871</v>
      </c>
      <c r="CS25" s="2">
        <f>Paramètres!$F$22</f>
        <v>1</v>
      </c>
      <c r="CT25" s="2">
        <f t="shared" si="18"/>
        <v>55867.35531316539</v>
      </c>
      <c r="CU25" s="2">
        <f t="shared" si="19"/>
        <v>-903.15343410066635</v>
      </c>
      <c r="CV25" s="2">
        <f t="shared" si="48"/>
        <v>55874.655039767335</v>
      </c>
      <c r="CW25" s="2">
        <f t="shared" si="49"/>
        <v>-0.9261647090718893</v>
      </c>
      <c r="CX25" s="2">
        <f t="shared" si="20"/>
        <v>292.59970488627829</v>
      </c>
      <c r="CY25" s="2">
        <f t="shared" si="50"/>
        <v>292.56147829055328</v>
      </c>
      <c r="CZ25" s="2">
        <f t="shared" si="51"/>
        <v>-4.7295581171248724</v>
      </c>
      <c r="DA25" s="108">
        <f>IF(AND(SQRT(($AC$6-$CE$6)^2+($AD$6-$CF$6)^2)&lt;25000,MOD(Simulation!$R$3,2)=0),(Paramètres!$F$17*1.25*'Modèles normalisés'!BB26)+CE25,999999999)</f>
        <v>999999999</v>
      </c>
      <c r="DB25" s="108">
        <f>IF(AND(SQRT(($AC$6-$CE$6)^2+($AD$6-$CF$6)^2)&lt;25000,MOD(Simulation!$R$3,2)=0),(Paramètres!$F$17*1.25*'Modèles normalisés'!BC26)+CF25,999999999)</f>
        <v>999999999</v>
      </c>
      <c r="DC25" s="13">
        <f>Paramètres!$H$16</f>
        <v>-20000</v>
      </c>
      <c r="DD25" s="13">
        <f>Paramètres!$I$16</f>
        <v>0</v>
      </c>
      <c r="DE25" s="117">
        <f>'Modèles normalisés'!$AJ26*Paramètres!$H$17+Paramètres!$H$16</f>
        <v>-21294.095225512603</v>
      </c>
      <c r="DF25" s="117">
        <f>'Modèles normalisés'!$AK26*Paramètres!$H$17+Paramètres!$I$16</f>
        <v>-2414.814565722671</v>
      </c>
      <c r="DG25" s="112">
        <f>Paramètres!$H$20</f>
        <v>1047197551196.5977</v>
      </c>
      <c r="DH25" s="13">
        <f>Paramètres!$H$21</f>
        <v>10000</v>
      </c>
      <c r="DI25" s="13">
        <f>IF(DL25&lt;66666,Paramètres!$H$22,5)</f>
        <v>1</v>
      </c>
      <c r="DJ25" s="13">
        <f t="shared" si="21"/>
        <v>2217.0834333119528</v>
      </c>
      <c r="DK25" s="13">
        <f t="shared" si="22"/>
        <v>-1648.909250354812</v>
      </c>
      <c r="DL25" s="13">
        <f t="shared" si="52"/>
        <v>2763.034684214439</v>
      </c>
      <c r="DM25" s="13">
        <f t="shared" si="53"/>
        <v>-36.639251544009845</v>
      </c>
      <c r="DN25" s="13">
        <f t="shared" si="54"/>
        <v>2591.1261144251266</v>
      </c>
      <c r="DO25" s="13">
        <f t="shared" si="55"/>
        <v>2079.1424786429034</v>
      </c>
      <c r="DP25" s="13">
        <f t="shared" si="56"/>
        <v>-1546.3185617325103</v>
      </c>
      <c r="DQ25" s="13">
        <f>IF(DT25&lt;66666,Paramètres!$H$22,5)</f>
        <v>1</v>
      </c>
      <c r="DR25" s="13">
        <f t="shared" si="23"/>
        <v>20867.35531316539</v>
      </c>
      <c r="DS25" s="13">
        <f t="shared" si="24"/>
        <v>-15903.153434100666</v>
      </c>
      <c r="DT25" s="13">
        <f t="shared" si="57"/>
        <v>26236.55478363041</v>
      </c>
      <c r="DU25" s="13">
        <f t="shared" si="58"/>
        <v>-37.311271880384794</v>
      </c>
      <c r="DV25" s="13">
        <f t="shared" si="59"/>
        <v>1241.2269338734729</v>
      </c>
      <c r="DW25" s="13">
        <f t="shared" si="60"/>
        <v>987.2151152089873</v>
      </c>
      <c r="DX25" s="13">
        <f t="shared" si="61"/>
        <v>-752.36335481989602</v>
      </c>
    </row>
    <row r="26" spans="1:128" x14ac:dyDescent="0.35">
      <c r="A26" s="106">
        <f t="shared" si="62"/>
        <v>20</v>
      </c>
      <c r="B26" s="106">
        <f>A26*Paramètres!$D$25</f>
        <v>10</v>
      </c>
      <c r="C26" s="102">
        <f>Paramètres!$D$7</f>
        <v>155093840495.72119</v>
      </c>
      <c r="D26" s="28">
        <f>Paramètres!$D$8</f>
        <v>6666</v>
      </c>
      <c r="E26" s="28">
        <f t="shared" si="25"/>
        <v>-15246.908493455749</v>
      </c>
      <c r="F26" s="28">
        <f t="shared" si="26"/>
        <v>-2113.2273977583477</v>
      </c>
      <c r="G26" s="28">
        <f t="shared" si="0"/>
        <v>-28.30281695520577</v>
      </c>
      <c r="H26" s="28">
        <f t="shared" si="1"/>
        <v>146.70022411641418</v>
      </c>
      <c r="I26" s="28">
        <f t="shared" si="63"/>
        <v>15047.526646669899</v>
      </c>
      <c r="J26" s="28">
        <f t="shared" si="64"/>
        <v>-8103.2126425899423</v>
      </c>
      <c r="K26" s="28">
        <f t="shared" si="65"/>
        <v>3256.2441161020192</v>
      </c>
      <c r="L26" s="28">
        <f t="shared" si="27"/>
        <v>-2721.5997955465205</v>
      </c>
      <c r="M26" s="28">
        <f t="shared" si="28"/>
        <v>1787.7416749995398</v>
      </c>
      <c r="N26" s="28">
        <f>Paramètres!$D$26*Calculs!K26</f>
        <v>65.124882322040392</v>
      </c>
      <c r="O26" s="28">
        <f>Paramètres!$D$26*I26</f>
        <v>300.95053293339799</v>
      </c>
      <c r="P26" s="28">
        <f>Paramètres!$D$26*J26</f>
        <v>-162.06425285179884</v>
      </c>
      <c r="Q26" s="105">
        <f>IF($T26&gt;25000,Paramètres!$D$9,-5)</f>
        <v>6</v>
      </c>
      <c r="R26" s="105">
        <f t="shared" si="2"/>
        <v>28213.545338087199</v>
      </c>
      <c r="S26" s="105">
        <f t="shared" si="3"/>
        <v>-21097.410724355021</v>
      </c>
      <c r="T26" s="105">
        <f t="shared" si="29"/>
        <v>35229.318469371952</v>
      </c>
      <c r="U26" s="105">
        <f t="shared" si="30"/>
        <v>-36.788256264329561</v>
      </c>
      <c r="V26" s="105">
        <f t="shared" si="4"/>
        <v>711.24860860831359</v>
      </c>
      <c r="W26" s="105">
        <f t="shared" si="31"/>
        <v>569.60638858421339</v>
      </c>
      <c r="X26" s="105">
        <f t="shared" si="32"/>
        <v>-425.93795948625211</v>
      </c>
      <c r="Y26" s="28"/>
      <c r="Z26" s="28"/>
      <c r="AA26" s="28"/>
      <c r="AB26" s="28"/>
      <c r="AC26" s="109">
        <f>Paramètres!$D$4*'Modèles normalisés'!$E27*COS(RADIANS($Y$6+'Modèles normalisés'!$F27))+$AA$6</f>
        <v>8080.9904180425656</v>
      </c>
      <c r="AD26" s="109">
        <f>Paramètres!$D$4*'Modèles normalisés'!$E27*SIN(RADIANS($Y$6+'Modèles normalisés'!$F27))+$AB$6</f>
        <v>-33335.634437678316</v>
      </c>
      <c r="AE26" s="109">
        <f>Paramètres!$D$4*'Modèles normalisés'!$AA27*COS(RADIANS($Z$6+'Modèles normalisés'!$AB27))+$AA$6</f>
        <v>10416.277591100368</v>
      </c>
      <c r="AF26" s="109">
        <f>Paramètres!$D$13*'Modèles normalisés'!$AA27*SIN(RADIANS($Z$6+'Modèles normalisés'!$AB27))+$AB$6</f>
        <v>-22775.228391884259</v>
      </c>
      <c r="AG26" s="28"/>
      <c r="AH26" s="28"/>
      <c r="AI26" s="108">
        <f>IF(SQRT(($AC$6-$BA$6)^2+($AD$6-$BB$6)^2)&gt;25000,999999999,Paramètres!$D$4*'Modèles normalisés'!$E27*1.5*COS(RADIANS($Y$6+'Modèles normalisés'!$F27))+$AA$6)</f>
        <v>999999999</v>
      </c>
      <c r="AJ26" s="108">
        <f>IF(SQRT(($AC$6-$BA$6)^2+($AD$6-$BB$6)^2)&gt;25000,999999999,Paramètres!$D$4*'Modèles normalisés'!$E27*1.5*SIN(RADIANS($Y$6+'Modèles normalisés'!$F27))+$AB$6)</f>
        <v>999999999</v>
      </c>
      <c r="AK26" s="44">
        <f t="shared" si="33"/>
        <v>-43460.453831542945</v>
      </c>
      <c r="AL26" s="44">
        <f t="shared" si="34"/>
        <v>18984.183326596674</v>
      </c>
      <c r="AM26" s="44">
        <f t="shared" si="5"/>
        <v>129.94628832505205</v>
      </c>
      <c r="AN26" s="44">
        <f t="shared" si="6"/>
        <v>-5.6322783266096952</v>
      </c>
      <c r="AO26" s="44">
        <f t="shared" si="66"/>
        <v>-5386.1886531558712</v>
      </c>
      <c r="AP26" s="44">
        <f t="shared" si="67"/>
        <v>6431.2439524030287</v>
      </c>
      <c r="AQ26" s="44">
        <f t="shared" si="35"/>
        <v>352.36075085702913</v>
      </c>
      <c r="AR26" s="44">
        <f t="shared" si="36"/>
        <v>350.65964739095557</v>
      </c>
      <c r="AS26" s="44">
        <f t="shared" si="37"/>
        <v>-34.581938004976905</v>
      </c>
      <c r="AT26" s="44">
        <f>Paramètres!$D$26*Calculs!AQ26</f>
        <v>7.0472150171405827</v>
      </c>
      <c r="AU26" s="44">
        <f>Paramètres!$D$26*AO26</f>
        <v>-107.72377306311742</v>
      </c>
      <c r="AV26" s="44">
        <f>Paramètres!$D$26*AP26</f>
        <v>128.62487904806056</v>
      </c>
      <c r="AW26" s="44"/>
      <c r="AX26" s="44"/>
      <c r="AY26" s="44"/>
      <c r="AZ26" s="44"/>
      <c r="BA26" s="109">
        <f>Paramètres!$F$4*'Modèles normalisés'!$P27*COS(RADIANS($AW$6+'Modèles normalisés'!$Q27))+$AY$6</f>
        <v>-69082.841145366445</v>
      </c>
      <c r="BB26" s="109">
        <f>Paramètres!$F$4*'Modèles normalisés'!$P27*SIN(RADIANS($AW$6+'Modèles normalisés'!$Q27))+$AZ$6</f>
        <v>20822.097953185264</v>
      </c>
      <c r="BC26" s="109">
        <f>Paramètres!$D$4*'Modèles normalisés'!$AA27*COS(RADIANS($AX$6+'Modèles normalisés'!$AB27))+$AY$6</f>
        <v>-61200.392565697657</v>
      </c>
      <c r="BD26" s="109">
        <f>Paramètres!$D$13*'Modèles normalisés'!$AA27*SIN(RADIANS($AX$6+'Modèles normalisés'!$AB27))+$AZ$6</f>
        <v>18908.24240186825</v>
      </c>
      <c r="BE26" s="44"/>
      <c r="BF26" s="44"/>
      <c r="BG26" s="41">
        <f>Paramètres!$D$16</f>
        <v>30000</v>
      </c>
      <c r="BH26" s="41">
        <f>Paramètres!$E$16</f>
        <v>-25000</v>
      </c>
      <c r="BI26" s="118">
        <f>'Modèles normalisés'!$BK27*Paramètres!$D$17+Paramètres!$D$16</f>
        <v>32500</v>
      </c>
      <c r="BJ26" s="118">
        <f>'Modèles normalisés'!$BL27*Paramètres!$D$17+Paramètres!$E$16</f>
        <v>-29330.127018922194</v>
      </c>
      <c r="BK26" s="110">
        <f>Paramètres!$D$20</f>
        <v>523598775598.29883</v>
      </c>
      <c r="BL26" s="41">
        <f>Paramètres!$D$21</f>
        <v>10000</v>
      </c>
      <c r="BM26" s="41">
        <f>'Modèles normalisés'!$AS27*Paramètres!$F$17+Paramètres!$F$16</f>
        <v>18333</v>
      </c>
      <c r="BN26" s="41">
        <f>'Modèles normalisés'!$AT27*Paramètres!$F$17+Paramètres!$G$16</f>
        <v>13556.768664593234</v>
      </c>
      <c r="BO26" s="41">
        <f>IF(AND($BR$6&gt;200,A26&lt;950),Paramètres!$D$22,0)</f>
        <v>1</v>
      </c>
      <c r="BP26" s="41">
        <f t="shared" si="7"/>
        <v>45246.908493455747</v>
      </c>
      <c r="BQ26" s="41">
        <f t="shared" si="8"/>
        <v>-22886.772602241654</v>
      </c>
      <c r="BR26" s="41">
        <f t="shared" si="38"/>
        <v>50705.888103472527</v>
      </c>
      <c r="BS26" s="41">
        <f t="shared" si="39"/>
        <v>-26.831180009110625</v>
      </c>
      <c r="BT26" s="41">
        <f t="shared" si="40"/>
        <v>192.32021860251083</v>
      </c>
      <c r="BU26" s="41">
        <f t="shared" si="41"/>
        <v>171.61508570349395</v>
      </c>
      <c r="BV26" s="41">
        <f t="shared" si="42"/>
        <v>-86.806271906469846</v>
      </c>
      <c r="BW26" s="41">
        <f>Paramètres!$D$22</f>
        <v>1</v>
      </c>
      <c r="BX26" s="41">
        <f t="shared" si="9"/>
        <v>73460.453831542953</v>
      </c>
      <c r="BY26" s="41">
        <f t="shared" si="10"/>
        <v>-43984.183326596671</v>
      </c>
      <c r="BZ26" s="41">
        <f t="shared" si="43"/>
        <v>85621.531521247147</v>
      </c>
      <c r="CA26" s="41">
        <f t="shared" si="44"/>
        <v>-30.910914699046135</v>
      </c>
      <c r="CB26" s="41">
        <f t="shared" si="45"/>
        <v>69.985268275889396</v>
      </c>
      <c r="CC26" s="41">
        <f t="shared" si="46"/>
        <v>60.045054996398129</v>
      </c>
      <c r="CD26" s="41">
        <f t="shared" si="47"/>
        <v>-35.951761377264042</v>
      </c>
      <c r="CE26" s="2">
        <f>Paramètres!$F$16</f>
        <v>15000</v>
      </c>
      <c r="CF26" s="2">
        <f>Paramètres!$G$16</f>
        <v>15000</v>
      </c>
      <c r="CG26" s="111">
        <f>Paramètres!$F$20</f>
        <v>992600579172.61572</v>
      </c>
      <c r="CH26" s="2">
        <f>Paramètres!$F$21</f>
        <v>13332</v>
      </c>
      <c r="CI26" s="2">
        <f>'Modèles normalisés'!$AS27*Paramètres!$F$17+Paramètres!$F$16</f>
        <v>18333</v>
      </c>
      <c r="CJ26" s="2">
        <f>'Modèles normalisés'!$AT27*Paramètres!$F$17+Paramètres!$G$16</f>
        <v>13556.768664593234</v>
      </c>
      <c r="CK26" s="2">
        <f>IF(CN26&gt;20000,Paramètres!$F$22,-2)</f>
        <v>1</v>
      </c>
      <c r="CL26" s="2">
        <f t="shared" si="11"/>
        <v>30246.908493455747</v>
      </c>
      <c r="CM26" s="2">
        <f t="shared" si="12"/>
        <v>17113.227397758346</v>
      </c>
      <c r="CN26" s="2">
        <f t="shared" si="13"/>
        <v>34752.525453251197</v>
      </c>
      <c r="CO26" s="2">
        <f t="shared" si="14"/>
        <v>29.50050215331763</v>
      </c>
      <c r="CP26" s="2">
        <f t="shared" si="15"/>
        <v>668.8987520531781</v>
      </c>
      <c r="CQ26" s="2">
        <f t="shared" si="16"/>
        <v>582.1769520593632</v>
      </c>
      <c r="CR26" s="2">
        <f t="shared" si="17"/>
        <v>329.38660717941906</v>
      </c>
      <c r="CS26" s="2">
        <f>Paramètres!$F$22</f>
        <v>1</v>
      </c>
      <c r="CT26" s="2">
        <f t="shared" si="18"/>
        <v>58460.453831542945</v>
      </c>
      <c r="CU26" s="2">
        <f t="shared" si="19"/>
        <v>-3984.1833265966743</v>
      </c>
      <c r="CV26" s="2">
        <f t="shared" si="48"/>
        <v>58596.061121630824</v>
      </c>
      <c r="CW26" s="2">
        <f t="shared" si="49"/>
        <v>-3.8987799961746816</v>
      </c>
      <c r="CX26" s="2">
        <f t="shared" si="20"/>
        <v>268.01451223119636</v>
      </c>
      <c r="CY26" s="2">
        <f t="shared" si="50"/>
        <v>267.39425344567059</v>
      </c>
      <c r="CZ26" s="2">
        <f t="shared" si="51"/>
        <v>-18.223391307838028</v>
      </c>
      <c r="DA26" s="108">
        <f>IF(AND(SQRT(($AC$6-$CE$6)^2+($AD$6-$CF$6)^2)&lt;25000,MOD(Simulation!$R$3,2)=0),(Paramètres!$F$17*1.25*'Modèles normalisés'!BB27)+CE26,999999999)</f>
        <v>999999999</v>
      </c>
      <c r="DB26" s="108">
        <f>IF(AND(SQRT(($AC$6-$CE$6)^2+($AD$6-$CF$6)^2)&lt;25000,MOD(Simulation!$R$3,2)=0),(Paramètres!$F$17*1.25*'Modèles normalisés'!BC27)+CF26,999999999)</f>
        <v>999999999</v>
      </c>
      <c r="DC26" s="13">
        <f>Paramètres!$H$16</f>
        <v>-20000</v>
      </c>
      <c r="DD26" s="13">
        <f>Paramètres!$I$16</f>
        <v>0</v>
      </c>
      <c r="DE26" s="117">
        <f>'Modèles normalisés'!$AJ27*Paramètres!$H$17+Paramètres!$H$16</f>
        <v>-17500</v>
      </c>
      <c r="DF26" s="117">
        <f>'Modèles normalisés'!$AK27*Paramètres!$H$17+Paramètres!$I$16</f>
        <v>-4330.1270189221932</v>
      </c>
      <c r="DG26" s="112">
        <f>Paramètres!$H$20</f>
        <v>1047197551196.5977</v>
      </c>
      <c r="DH26" s="13">
        <f>Paramètres!$H$21</f>
        <v>10000</v>
      </c>
      <c r="DI26" s="13">
        <f>IF(DL26&lt;66666,Paramètres!$H$22,5)</f>
        <v>1</v>
      </c>
      <c r="DJ26" s="13">
        <f t="shared" si="21"/>
        <v>-4753.0915065442514</v>
      </c>
      <c r="DK26" s="13">
        <f t="shared" si="22"/>
        <v>2113.2273977583477</v>
      </c>
      <c r="DL26" s="13">
        <f t="shared" si="52"/>
        <v>5201.6928883027704</v>
      </c>
      <c r="DM26" s="13">
        <f t="shared" si="53"/>
        <v>156.03003958195137</v>
      </c>
      <c r="DN26" s="13">
        <f t="shared" si="54"/>
        <v>3803.402681917757</v>
      </c>
      <c r="DO26" s="13">
        <f t="shared" si="55"/>
        <v>-3475.3918333093775</v>
      </c>
      <c r="DP26" s="13">
        <f t="shared" si="56"/>
        <v>1545.1613397265905</v>
      </c>
      <c r="DQ26" s="13">
        <f>IF(DT26&lt;66666,Paramètres!$H$22,5)</f>
        <v>1</v>
      </c>
      <c r="DR26" s="13">
        <f t="shared" si="23"/>
        <v>23460.453831542945</v>
      </c>
      <c r="DS26" s="13">
        <f t="shared" si="24"/>
        <v>-18984.183326596674</v>
      </c>
      <c r="DT26" s="13">
        <f t="shared" si="57"/>
        <v>30179.332506862858</v>
      </c>
      <c r="DU26" s="13">
        <f t="shared" si="58"/>
        <v>-38.979760784819121</v>
      </c>
      <c r="DV26" s="13">
        <f t="shared" si="59"/>
        <v>983.43459729481674</v>
      </c>
      <c r="DW26" s="13">
        <f t="shared" si="60"/>
        <v>764.49079716824372</v>
      </c>
      <c r="DX26" s="13">
        <f t="shared" si="61"/>
        <v>-618.62543449286147</v>
      </c>
    </row>
    <row r="27" spans="1:128" x14ac:dyDescent="0.35">
      <c r="A27" s="106">
        <f t="shared" si="62"/>
        <v>21</v>
      </c>
      <c r="B27" s="106">
        <f>A27*Paramètres!$D$25</f>
        <v>10.5</v>
      </c>
      <c r="C27" s="102">
        <f>Paramètres!$D$7</f>
        <v>155093840495.72119</v>
      </c>
      <c r="D27" s="28">
        <f>Paramètres!$D$8</f>
        <v>6666</v>
      </c>
      <c r="E27" s="28">
        <f t="shared" si="25"/>
        <v>-8403.5451190074291</v>
      </c>
      <c r="F27" s="28">
        <f t="shared" si="26"/>
        <v>-5717.8983003034336</v>
      </c>
      <c r="G27" s="28">
        <f t="shared" si="0"/>
        <v>-27.099680723876997</v>
      </c>
      <c r="H27" s="28">
        <f t="shared" si="1"/>
        <v>137.71418687616554</v>
      </c>
      <c r="I27" s="28">
        <f t="shared" si="63"/>
        <v>12024.97631818998</v>
      </c>
      <c r="J27" s="28">
        <f t="shared" si="64"/>
        <v>-6153.4067147386031</v>
      </c>
      <c r="K27" s="28">
        <f t="shared" si="65"/>
        <v>2642.0977430932526</v>
      </c>
      <c r="L27" s="28">
        <f t="shared" si="27"/>
        <v>-1954.6178741615768</v>
      </c>
      <c r="M27" s="28">
        <f t="shared" si="28"/>
        <v>1777.6809190815252</v>
      </c>
      <c r="N27" s="28">
        <f>Paramètres!$D$26*Calculs!K27</f>
        <v>52.841954861865055</v>
      </c>
      <c r="O27" s="28">
        <f>Paramètres!$D$26*I27</f>
        <v>240.49952636379959</v>
      </c>
      <c r="P27" s="28">
        <f>Paramètres!$D$26*J27</f>
        <v>-123.06813429477207</v>
      </c>
      <c r="Q27" s="105">
        <f>IF($T27&gt;25000,Paramètres!$D$9,-5)</f>
        <v>6</v>
      </c>
      <c r="R27" s="105">
        <f t="shared" si="2"/>
        <v>37662.338127265713</v>
      </c>
      <c r="S27" s="105">
        <f t="shared" si="3"/>
        <v>-27909.058118600376</v>
      </c>
      <c r="T27" s="105">
        <f t="shared" si="29"/>
        <v>46876.083862454914</v>
      </c>
      <c r="U27" s="105">
        <f t="shared" si="30"/>
        <v>-36.539688616419141</v>
      </c>
      <c r="V27" s="105">
        <f t="shared" si="4"/>
        <v>410.96138276148127</v>
      </c>
      <c r="W27" s="105">
        <f t="shared" si="31"/>
        <v>330.18471850649598</v>
      </c>
      <c r="X27" s="105">
        <f t="shared" si="32"/>
        <v>-244.67797159943669</v>
      </c>
      <c r="Y27" s="28"/>
      <c r="Z27" s="28"/>
      <c r="AA27" s="28"/>
      <c r="AB27" s="28"/>
      <c r="AC27" s="109">
        <f>Paramètres!$D$4*'Modèles normalisés'!$E28*COS(RADIANS($Y$6+'Modèles normalisés'!$F28))+$AA$6</f>
        <v>8502.2128245308177</v>
      </c>
      <c r="AD27" s="109">
        <f>Paramètres!$D$4*'Modèles normalisés'!$E28*SIN(RADIANS($Y$6+'Modèles normalisés'!$F28))+$AB$6</f>
        <v>-32551.822878578689</v>
      </c>
      <c r="AE27" s="109">
        <f>Paramètres!$D$4*'Modèles normalisés'!$AA28*COS(RADIANS($Z$6+'Modèles normalisés'!$AB28))+$AA$6</f>
        <v>10319.431269688635</v>
      </c>
      <c r="AF27" s="109">
        <f>Paramètres!$D$13*'Modèles normalisés'!$AA28*SIN(RADIANS($Z$6+'Modèles normalisés'!$AB28))+$AB$6</f>
        <v>-22965.148739690194</v>
      </c>
      <c r="AG27" s="28"/>
      <c r="AH27" s="28"/>
      <c r="AI27" s="108">
        <f>IF(SQRT(($AC$6-$BA$6)^2+($AD$6-$BB$6)^2)&gt;25000,999999999,Paramètres!$D$4*'Modèles normalisés'!$E28*1.5*COS(RADIANS($Y$6+'Modèles normalisés'!$F28))+$AA$6)</f>
        <v>999999999</v>
      </c>
      <c r="AJ27" s="108">
        <f>IF(SQRT(($AC$6-$BA$6)^2+($AD$6-$BB$6)^2)&gt;25000,999999999,Paramètres!$D$4*'Modèles normalisés'!$E28*1.5*SIN(RADIANS($Y$6+'Modèles normalisés'!$F28))+$AB$6)</f>
        <v>999999999</v>
      </c>
      <c r="AK27" s="44">
        <f t="shared" si="33"/>
        <v>-46065.883246273144</v>
      </c>
      <c r="AL27" s="44">
        <f t="shared" si="34"/>
        <v>22191.159818296943</v>
      </c>
      <c r="AM27" s="44">
        <f t="shared" si="5"/>
        <v>128.17372000445627</v>
      </c>
      <c r="AN27" s="44">
        <f t="shared" si="6"/>
        <v>-33.475811470582926</v>
      </c>
      <c r="AO27" s="44">
        <f t="shared" si="66"/>
        <v>-4927.8052327017976</v>
      </c>
      <c r="AP27" s="44">
        <f t="shared" si="67"/>
        <v>6268.0371353499913</v>
      </c>
      <c r="AQ27" s="44">
        <f t="shared" si="35"/>
        <v>1991.9663439591613</v>
      </c>
      <c r="AR27" s="44">
        <f t="shared" si="36"/>
        <v>1661.5364941945259</v>
      </c>
      <c r="AS27" s="44">
        <f t="shared" si="37"/>
        <v>-1098.7385466642156</v>
      </c>
      <c r="AT27" s="44">
        <f>Paramètres!$D$26*Calculs!AQ27</f>
        <v>39.839326879183226</v>
      </c>
      <c r="AU27" s="44">
        <f>Paramètres!$D$26*AO27</f>
        <v>-98.556104654035948</v>
      </c>
      <c r="AV27" s="44">
        <f>Paramètres!$D$26*AP27</f>
        <v>125.36074270699983</v>
      </c>
      <c r="AW27" s="44"/>
      <c r="AX27" s="44"/>
      <c r="AY27" s="44"/>
      <c r="AZ27" s="44"/>
      <c r="BA27" s="109">
        <f>Paramètres!$F$4*'Modèles normalisés'!$P28*COS(RADIANS($AW$6+'Modèles normalisés'!$Q28))+$AY$6</f>
        <v>-69082.841145366445</v>
      </c>
      <c r="BB27" s="109">
        <f>Paramètres!$F$4*'Modèles normalisés'!$P28*SIN(RADIANS($AW$6+'Modèles normalisés'!$Q28))+$AZ$6</f>
        <v>20822.097953185264</v>
      </c>
      <c r="BC27" s="109">
        <f>Paramètres!$D$4*'Modèles normalisés'!$AA28*COS(RADIANS($AX$6+'Modèles normalisés'!$AB28))+$AY$6</f>
        <v>-61339.807483594406</v>
      </c>
      <c r="BD27" s="109">
        <f>Paramètres!$D$13*'Modèles normalisés'!$AA28*SIN(RADIANS($AX$6+'Modèles normalisés'!$AB28))+$AZ$6</f>
        <v>19043.112996974069</v>
      </c>
      <c r="BE27" s="44"/>
      <c r="BF27" s="44"/>
      <c r="BG27" s="41">
        <f>Paramètres!$D$16</f>
        <v>30000</v>
      </c>
      <c r="BH27" s="41">
        <f>Paramètres!$E$16</f>
        <v>-25000</v>
      </c>
      <c r="BI27" s="118">
        <f>'Modèles normalisés'!$BK28*Paramètres!$D$17+Paramètres!$D$16</f>
        <v>33535.533905932738</v>
      </c>
      <c r="BJ27" s="118">
        <f>'Modèles normalisés'!$BL28*Paramètres!$D$17+Paramètres!$E$16</f>
        <v>-28535.533905932738</v>
      </c>
      <c r="BK27" s="110">
        <f>Paramètres!$D$20</f>
        <v>523598775598.29883</v>
      </c>
      <c r="BL27" s="41">
        <f>Paramètres!$D$21</f>
        <v>10000</v>
      </c>
      <c r="BM27" s="41">
        <f>'Modèles normalisés'!$AS28*Paramètres!$F$17+Paramètres!$F$16</f>
        <v>13821.606549152619</v>
      </c>
      <c r="BN27" s="41">
        <f>'Modèles normalisés'!$AT28*Paramètres!$F$17+Paramètres!$G$16</f>
        <v>10286.426196610473</v>
      </c>
      <c r="BO27" s="41">
        <f>IF(AND($BR$6&gt;200,A27&lt;950),Paramètres!$D$22,0)</f>
        <v>1</v>
      </c>
      <c r="BP27" s="41">
        <f t="shared" si="7"/>
        <v>38403.545119007431</v>
      </c>
      <c r="BQ27" s="41">
        <f t="shared" si="8"/>
        <v>-19282.101699696566</v>
      </c>
      <c r="BR27" s="41">
        <f t="shared" si="38"/>
        <v>42972.453079444749</v>
      </c>
      <c r="BS27" s="41">
        <f t="shared" si="39"/>
        <v>-26.660847932642273</v>
      </c>
      <c r="BT27" s="41">
        <f t="shared" si="40"/>
        <v>261.97694499834648</v>
      </c>
      <c r="BU27" s="41">
        <f t="shared" si="41"/>
        <v>234.12308831389905</v>
      </c>
      <c r="BV27" s="41">
        <f t="shared" si="42"/>
        <v>-117.55126213286216</v>
      </c>
      <c r="BW27" s="41">
        <f>Paramètres!$D$22</f>
        <v>1</v>
      </c>
      <c r="BX27" s="41">
        <f t="shared" si="9"/>
        <v>76065.883246273152</v>
      </c>
      <c r="BY27" s="41">
        <f t="shared" si="10"/>
        <v>-47191.159818296946</v>
      </c>
      <c r="BZ27" s="41">
        <f t="shared" si="43"/>
        <v>89515.496753532585</v>
      </c>
      <c r="CA27" s="41">
        <f t="shared" si="44"/>
        <v>-31.815402463567153</v>
      </c>
      <c r="CB27" s="41">
        <f t="shared" si="45"/>
        <v>64.139075324998174</v>
      </c>
      <c r="CC27" s="41">
        <f t="shared" si="46"/>
        <v>54.50224365763458</v>
      </c>
      <c r="CD27" s="41">
        <f t="shared" si="47"/>
        <v>-33.813110176817823</v>
      </c>
      <c r="CE27" s="2">
        <f>Paramètres!$F$16</f>
        <v>15000</v>
      </c>
      <c r="CF27" s="2">
        <f>Paramètres!$G$16</f>
        <v>15000</v>
      </c>
      <c r="CG27" s="111">
        <f>Paramètres!$F$20</f>
        <v>992600579172.61572</v>
      </c>
      <c r="CH27" s="2">
        <f>Paramètres!$F$21</f>
        <v>13332</v>
      </c>
      <c r="CI27" s="2">
        <f>'Modèles normalisés'!$AS28*Paramètres!$F$17+Paramètres!$F$16</f>
        <v>13821.606549152619</v>
      </c>
      <c r="CJ27" s="2">
        <f>'Modèles normalisés'!$AT28*Paramètres!$F$17+Paramètres!$G$16</f>
        <v>10286.426196610473</v>
      </c>
      <c r="CK27" s="2">
        <f>IF(CN27&gt;20000,Paramètres!$F$22,-2)</f>
        <v>1</v>
      </c>
      <c r="CL27" s="2">
        <f t="shared" si="11"/>
        <v>23403.545119007431</v>
      </c>
      <c r="CM27" s="2">
        <f t="shared" si="12"/>
        <v>20717.898300303434</v>
      </c>
      <c r="CN27" s="2">
        <f t="shared" si="13"/>
        <v>31256.315107816732</v>
      </c>
      <c r="CO27" s="2">
        <f t="shared" si="14"/>
        <v>41.516736628881091</v>
      </c>
      <c r="CP27" s="2">
        <f t="shared" si="15"/>
        <v>790.69475471362819</v>
      </c>
      <c r="CQ27" s="2">
        <f t="shared" si="16"/>
        <v>592.04228980514335</v>
      </c>
      <c r="CR27" s="2">
        <f t="shared" si="17"/>
        <v>524.10315989691128</v>
      </c>
      <c r="CS27" s="2">
        <f>Paramètres!$F$22</f>
        <v>1</v>
      </c>
      <c r="CT27" s="2">
        <f t="shared" si="18"/>
        <v>61065.883246273144</v>
      </c>
      <c r="CU27" s="2">
        <f t="shared" si="19"/>
        <v>-7191.1598182969428</v>
      </c>
      <c r="CV27" s="2">
        <f t="shared" si="48"/>
        <v>61487.84332028366</v>
      </c>
      <c r="CW27" s="2">
        <f t="shared" si="49"/>
        <v>-6.7162577542195319</v>
      </c>
      <c r="CX27" s="2">
        <f t="shared" si="20"/>
        <v>245.05766329174386</v>
      </c>
      <c r="CY27" s="2">
        <f t="shared" si="50"/>
        <v>243.37595607685904</v>
      </c>
      <c r="CZ27" s="2">
        <f t="shared" si="51"/>
        <v>-28.660117614630963</v>
      </c>
      <c r="DA27" s="108">
        <f>IF(AND(SQRT(($AC$6-$CE$6)^2+($AD$6-$CF$6)^2)&lt;25000,MOD(Simulation!$R$3,2)=0),(Paramètres!$F$17*1.25*'Modèles normalisés'!BB28)+CE27,999999999)</f>
        <v>999999999</v>
      </c>
      <c r="DB27" s="108">
        <f>IF(AND(SQRT(($AC$6-$CE$6)^2+($AD$6-$CF$6)^2)&lt;25000,MOD(Simulation!$R$3,2)=0),(Paramètres!$F$17*1.25*'Modèles normalisés'!BC28)+CF27,999999999)</f>
        <v>999999999</v>
      </c>
      <c r="DC27" s="13">
        <f>Paramètres!$H$16</f>
        <v>-20000</v>
      </c>
      <c r="DD27" s="13">
        <f>Paramètres!$I$16</f>
        <v>0</v>
      </c>
      <c r="DE27" s="117">
        <f>'Modèles normalisés'!$AJ28*Paramètres!$H$17+Paramètres!$H$16</f>
        <v>-23535.533905932738</v>
      </c>
      <c r="DF27" s="117">
        <f>'Modèles normalisés'!$AK28*Paramètres!$H$17+Paramètres!$I$16</f>
        <v>-1767.7669529663692</v>
      </c>
      <c r="DG27" s="112">
        <f>Paramètres!$H$20</f>
        <v>1047197551196.5977</v>
      </c>
      <c r="DH27" s="13">
        <f>Paramètres!$H$21</f>
        <v>10000</v>
      </c>
      <c r="DI27" s="13">
        <f>IF(DL27&lt;66666,Paramètres!$H$22,5)</f>
        <v>1</v>
      </c>
      <c r="DJ27" s="13">
        <f t="shared" si="21"/>
        <v>-11596.454880992571</v>
      </c>
      <c r="DK27" s="13">
        <f t="shared" si="22"/>
        <v>5717.8983003034336</v>
      </c>
      <c r="DL27" s="13">
        <f t="shared" si="52"/>
        <v>12929.506053191255</v>
      </c>
      <c r="DM27" s="13">
        <f t="shared" si="53"/>
        <v>153.75334001556681</v>
      </c>
      <c r="DN27" s="13">
        <f t="shared" si="54"/>
        <v>3100.4435633088692</v>
      </c>
      <c r="DO27" s="13">
        <f t="shared" si="55"/>
        <v>-2780.7832522806193</v>
      </c>
      <c r="DP27" s="13">
        <f t="shared" si="56"/>
        <v>1371.1290213174761</v>
      </c>
      <c r="DQ27" s="13">
        <f>IF(DT27&lt;66666,Paramètres!$H$22,5)</f>
        <v>1</v>
      </c>
      <c r="DR27" s="13">
        <f t="shared" si="23"/>
        <v>26065.883246273144</v>
      </c>
      <c r="DS27" s="13">
        <f t="shared" si="24"/>
        <v>-22191.159818296943</v>
      </c>
      <c r="DT27" s="13">
        <f t="shared" si="57"/>
        <v>34232.701375870696</v>
      </c>
      <c r="DU27" s="13">
        <f t="shared" si="58"/>
        <v>-40.409373840058869</v>
      </c>
      <c r="DV27" s="13">
        <f t="shared" si="59"/>
        <v>790.31766047100791</v>
      </c>
      <c r="DW27" s="13">
        <f t="shared" si="60"/>
        <v>601.77336398655939</v>
      </c>
      <c r="DX27" s="13">
        <f t="shared" si="61"/>
        <v>-512.31906352259352</v>
      </c>
    </row>
    <row r="28" spans="1:128" x14ac:dyDescent="0.35">
      <c r="A28" s="106">
        <f t="shared" si="62"/>
        <v>22</v>
      </c>
      <c r="B28" s="106">
        <f>A28*Paramètres!$D$25</f>
        <v>11</v>
      </c>
      <c r="C28" s="102">
        <f>Paramètres!$D$7</f>
        <v>155093840495.72119</v>
      </c>
      <c r="D28" s="28">
        <f>Paramètres!$D$8</f>
        <v>6666</v>
      </c>
      <c r="E28" s="28">
        <f t="shared" si="25"/>
        <v>-2879.7114284528334</v>
      </c>
      <c r="F28" s="28">
        <f t="shared" si="26"/>
        <v>-8350.1814279023529</v>
      </c>
      <c r="G28" s="28">
        <f t="shared" si="0"/>
        <v>-23.394588930856575</v>
      </c>
      <c r="H28" s="28">
        <f t="shared" si="1"/>
        <v>124.36639079270346</v>
      </c>
      <c r="I28" s="28">
        <f t="shared" si="63"/>
        <v>9829.8589176646037</v>
      </c>
      <c r="J28" s="28">
        <f t="shared" si="64"/>
        <v>-4252.6576613623056</v>
      </c>
      <c r="K28" s="28">
        <f t="shared" si="65"/>
        <v>1708.2556891813997</v>
      </c>
      <c r="L28" s="28">
        <f t="shared" si="27"/>
        <v>-964.28112849981915</v>
      </c>
      <c r="M28" s="28">
        <f t="shared" si="28"/>
        <v>1410.0707091631025</v>
      </c>
      <c r="N28" s="28">
        <f>Paramètres!$D$26*Calculs!K28</f>
        <v>34.165113783627994</v>
      </c>
      <c r="O28" s="28">
        <f>Paramètres!$D$26*I28</f>
        <v>196.59717835329207</v>
      </c>
      <c r="P28" s="28">
        <f>Paramètres!$D$26*J28</f>
        <v>-85.053153227246113</v>
      </c>
      <c r="Q28" s="105">
        <f>IF($T28&gt;25000,Paramètres!$D$9,-5)</f>
        <v>6</v>
      </c>
      <c r="R28" s="105">
        <f t="shared" si="2"/>
        <v>45234.690310622573</v>
      </c>
      <c r="S28" s="105">
        <f t="shared" si="3"/>
        <v>-33400.675177208235</v>
      </c>
      <c r="T28" s="105">
        <f t="shared" si="29"/>
        <v>56229.727989661362</v>
      </c>
      <c r="U28" s="105">
        <f t="shared" si="30"/>
        <v>-36.441651697264682</v>
      </c>
      <c r="V28" s="105">
        <f t="shared" si="4"/>
        <v>288.21875551359761</v>
      </c>
      <c r="W28" s="105">
        <f t="shared" si="31"/>
        <v>231.86109222807832</v>
      </c>
      <c r="X28" s="105">
        <f t="shared" si="32"/>
        <v>-171.20305178532746</v>
      </c>
      <c r="Y28" s="28"/>
      <c r="Z28" s="28"/>
      <c r="AA28" s="28"/>
      <c r="AB28" s="28"/>
      <c r="AC28" s="109">
        <f>Paramètres!$D$4*'Modèles normalisés'!$E29*COS(RADIANS($Y$6+'Modèles normalisés'!$F29))+$AA$6</f>
        <v>9468.3780923420127</v>
      </c>
      <c r="AD28" s="109">
        <f>Paramètres!$D$4*'Modèles normalisés'!$E29*SIN(RADIANS($Y$6+'Modèles normalisés'!$F29))+$AB$6</f>
        <v>-33970.909252231402</v>
      </c>
      <c r="AE28" s="109">
        <f>Paramètres!$D$4*'Modèles normalisés'!$AA29*COS(RADIANS($Z$6+'Modèles normalisés'!$AB29))+$AA$6</f>
        <v>10239.35608332451</v>
      </c>
      <c r="AF28" s="109">
        <f>Paramètres!$D$13*'Modèles normalisés'!$AA29*SIN(RADIANS($Z$6+'Modèles normalisés'!$AB29))+$AB$6</f>
        <v>-23171.273578361117</v>
      </c>
      <c r="AG28" s="28"/>
      <c r="AH28" s="28"/>
      <c r="AI28" s="108">
        <f>IF(SQRT(($AC$6-$BA$6)^2+($AD$6-$BB$6)^2)&gt;25000,999999999,Paramètres!$D$4*'Modèles normalisés'!$E29*1.5*COS(RADIANS($Y$6+'Modèles normalisés'!$F29))+$AA$6)</f>
        <v>999999999</v>
      </c>
      <c r="AJ28" s="108">
        <f>IF(SQRT(($AC$6-$BA$6)^2+($AD$6-$BB$6)^2)&gt;25000,999999999,Paramètres!$D$4*'Modèles normalisés'!$E29*1.5*SIN(RADIANS($Y$6+'Modèles normalisés'!$F29))+$AB$6)</f>
        <v>999999999</v>
      </c>
      <c r="AK28" s="44">
        <f t="shared" si="33"/>
        <v>-48114.401739075409</v>
      </c>
      <c r="AL28" s="44">
        <f t="shared" si="34"/>
        <v>25050.493749305886</v>
      </c>
      <c r="AM28" s="44">
        <f t="shared" si="5"/>
        <v>122.12979581433763</v>
      </c>
      <c r="AN28" s="44">
        <f t="shared" si="6"/>
        <v>-33.676499897437814</v>
      </c>
      <c r="AO28" s="44">
        <f t="shared" si="66"/>
        <v>-3167.7126338532357</v>
      </c>
      <c r="AP28" s="44">
        <f t="shared" si="67"/>
        <v>5043.9378459787758</v>
      </c>
      <c r="AQ28" s="44">
        <f t="shared" si="35"/>
        <v>1477.8459976881104</v>
      </c>
      <c r="AR28" s="44">
        <f t="shared" si="36"/>
        <v>1229.836282227549</v>
      </c>
      <c r="AS28" s="44">
        <f t="shared" si="37"/>
        <v>-819.47026291347902</v>
      </c>
      <c r="AT28" s="44">
        <f>Paramètres!$D$26*Calculs!AQ28</f>
        <v>29.556919953762208</v>
      </c>
      <c r="AU28" s="44">
        <f>Paramètres!$D$26*AO28</f>
        <v>-63.354252677064714</v>
      </c>
      <c r="AV28" s="44">
        <f>Paramètres!$D$26*AP28</f>
        <v>100.87875691957552</v>
      </c>
      <c r="AW28" s="44"/>
      <c r="AX28" s="44"/>
      <c r="AY28" s="44"/>
      <c r="AZ28" s="44"/>
      <c r="BA28" s="109">
        <f>Paramètres!$F$4*'Modèles normalisés'!$P29*COS(RADIANS($AW$6+'Modèles normalisés'!$Q29))+$AY$6</f>
        <v>-68633.53229037553</v>
      </c>
      <c r="BB28" s="109">
        <f>Paramètres!$F$4*'Modèles normalisés'!$P29*SIN(RADIANS($AW$6+'Modèles normalisés'!$Q29))+$AZ$6</f>
        <v>21523.829465465242</v>
      </c>
      <c r="BC28" s="109">
        <f>Paramètres!$D$4*'Modèles normalisés'!$AA29*COS(RADIANS($AX$6+'Modèles normalisés'!$AB29))+$AY$6</f>
        <v>-61491.882487905998</v>
      </c>
      <c r="BD28" s="109">
        <f>Paramètres!$D$13*'Modèles normalisés'!$AA29*SIN(RADIANS($AX$6+'Modèles normalisés'!$AB29))+$AZ$6</f>
        <v>19156.127597118415</v>
      </c>
      <c r="BE28" s="44"/>
      <c r="BF28" s="44"/>
      <c r="BG28" s="41">
        <f>Paramètres!$D$16</f>
        <v>30000</v>
      </c>
      <c r="BH28" s="41">
        <f>Paramètres!$E$16</f>
        <v>-25000</v>
      </c>
      <c r="BI28" s="118">
        <f>'Modèles normalisés'!$BK29*Paramètres!$D$17+Paramètres!$D$16</f>
        <v>34330.12701892219</v>
      </c>
      <c r="BJ28" s="118">
        <f>'Modèles normalisés'!$BL29*Paramètres!$D$17+Paramètres!$E$16</f>
        <v>-27500.000000000004</v>
      </c>
      <c r="BK28" s="110">
        <f>Paramètres!$D$20</f>
        <v>523598775598.29883</v>
      </c>
      <c r="BL28" s="41">
        <f>Paramètres!$D$21</f>
        <v>10000</v>
      </c>
      <c r="BM28" s="41">
        <f>'Modèles normalisés'!$AS29*Paramètres!$F$17+Paramètres!$F$16</f>
        <v>20772.925341627066</v>
      </c>
      <c r="BN28" s="41">
        <f>'Modèles normalisés'!$AT29*Paramètres!$F$17+Paramètres!$G$16</f>
        <v>14166.75</v>
      </c>
      <c r="BO28" s="41">
        <f>IF(AND($BR$6&gt;200,A28&lt;950),Paramètres!$D$22,0)</f>
        <v>1</v>
      </c>
      <c r="BP28" s="41">
        <f t="shared" si="7"/>
        <v>32879.711428452836</v>
      </c>
      <c r="BQ28" s="41">
        <f t="shared" si="8"/>
        <v>-16649.818572097647</v>
      </c>
      <c r="BR28" s="41">
        <f t="shared" si="38"/>
        <v>36855.011628028282</v>
      </c>
      <c r="BS28" s="41">
        <f t="shared" si="39"/>
        <v>-26.857005848250164</v>
      </c>
      <c r="BT28" s="41">
        <f t="shared" si="40"/>
        <v>346.52014508276591</v>
      </c>
      <c r="BU28" s="41">
        <f t="shared" si="41"/>
        <v>309.14336670028877</v>
      </c>
      <c r="BV28" s="41">
        <f t="shared" si="42"/>
        <v>-156.54580726864555</v>
      </c>
      <c r="BW28" s="41">
        <f>Paramètres!$D$22</f>
        <v>1</v>
      </c>
      <c r="BX28" s="41">
        <f t="shared" si="9"/>
        <v>78114.401739075402</v>
      </c>
      <c r="BY28" s="41">
        <f t="shared" si="10"/>
        <v>-50050.493749305882</v>
      </c>
      <c r="BZ28" s="41">
        <f t="shared" si="43"/>
        <v>92773.4427711022</v>
      </c>
      <c r="CA28" s="41">
        <f t="shared" si="44"/>
        <v>-32.649037052313098</v>
      </c>
      <c r="CB28" s="41">
        <f t="shared" si="45"/>
        <v>59.789660396782274</v>
      </c>
      <c r="CC28" s="41">
        <f t="shared" si="46"/>
        <v>50.342354585249055</v>
      </c>
      <c r="CD28" s="41">
        <f t="shared" si="47"/>
        <v>-32.256019983494681</v>
      </c>
      <c r="CE28" s="2">
        <f>Paramètres!$F$16</f>
        <v>15000</v>
      </c>
      <c r="CF28" s="2">
        <f>Paramètres!$G$16</f>
        <v>15000</v>
      </c>
      <c r="CG28" s="111">
        <f>Paramètres!$F$20</f>
        <v>992600579172.61572</v>
      </c>
      <c r="CH28" s="2">
        <f>Paramètres!$F$21</f>
        <v>13332</v>
      </c>
      <c r="CI28" s="2">
        <f>'Modèles normalisés'!$AS29*Paramètres!$F$17+Paramètres!$F$16</f>
        <v>20772.925341627066</v>
      </c>
      <c r="CJ28" s="2">
        <f>'Modèles normalisés'!$AT29*Paramètres!$F$17+Paramètres!$G$16</f>
        <v>14166.75</v>
      </c>
      <c r="CK28" s="2">
        <f>IF(CN28&gt;20000,Paramètres!$F$22,-2)</f>
        <v>1</v>
      </c>
      <c r="CL28" s="2">
        <f t="shared" si="11"/>
        <v>17879.711428452832</v>
      </c>
      <c r="CM28" s="2">
        <f t="shared" si="12"/>
        <v>23350.181427902353</v>
      </c>
      <c r="CN28" s="2">
        <f t="shared" si="13"/>
        <v>29409.438170096055</v>
      </c>
      <c r="CO28" s="2">
        <f t="shared" si="14"/>
        <v>52.557980761335372</v>
      </c>
      <c r="CP28" s="2">
        <f t="shared" si="15"/>
        <v>867.0594660071821</v>
      </c>
      <c r="CQ28" s="2">
        <f t="shared" si="16"/>
        <v>527.13598110419753</v>
      </c>
      <c r="CR28" s="2">
        <f t="shared" si="17"/>
        <v>688.41831397630244</v>
      </c>
      <c r="CS28" s="2">
        <f>Paramètres!$F$22</f>
        <v>1</v>
      </c>
      <c r="CT28" s="2">
        <f t="shared" si="18"/>
        <v>63114.401739075409</v>
      </c>
      <c r="CU28" s="2">
        <f t="shared" si="19"/>
        <v>-10050.493749305886</v>
      </c>
      <c r="CV28" s="2">
        <f t="shared" si="48"/>
        <v>63909.624717144456</v>
      </c>
      <c r="CW28" s="2">
        <f t="shared" si="49"/>
        <v>-9.0479525074907929</v>
      </c>
      <c r="CX28" s="2">
        <f t="shared" si="20"/>
        <v>227.97790128231648</v>
      </c>
      <c r="CY28" s="2">
        <f t="shared" si="50"/>
        <v>225.1411882458367</v>
      </c>
      <c r="CZ28" s="2">
        <f t="shared" si="51"/>
        <v>-35.852040783508656</v>
      </c>
      <c r="DA28" s="108">
        <f>IF(AND(SQRT(($AC$6-$CE$6)^2+($AD$6-$CF$6)^2)&lt;25000,MOD(Simulation!$R$3,2)=0),(Paramètres!$F$17*1.25*'Modèles normalisés'!BB29)+CE28,999999999)</f>
        <v>999999999</v>
      </c>
      <c r="DB28" s="108">
        <f>IF(AND(SQRT(($AC$6-$CE$6)^2+($AD$6-$CF$6)^2)&lt;25000,MOD(Simulation!$R$3,2)=0),(Paramètres!$F$17*1.25*'Modèles normalisés'!BC29)+CF28,999999999)</f>
        <v>999999999</v>
      </c>
      <c r="DC28" s="13">
        <f>Paramètres!$H$16</f>
        <v>-20000</v>
      </c>
      <c r="DD28" s="13">
        <f>Paramètres!$I$16</f>
        <v>0</v>
      </c>
      <c r="DE28" s="117">
        <f>'Modèles normalisés'!$AJ29*Paramètres!$H$17+Paramètres!$H$16</f>
        <v>-15669.872981077808</v>
      </c>
      <c r="DF28" s="117">
        <f>'Modèles normalisés'!$AK29*Paramètres!$H$17+Paramètres!$I$16</f>
        <v>-2500.0000000000023</v>
      </c>
      <c r="DG28" s="112">
        <f>Paramètres!$H$20</f>
        <v>1047197551196.5977</v>
      </c>
      <c r="DH28" s="13">
        <f>Paramètres!$H$21</f>
        <v>10000</v>
      </c>
      <c r="DI28" s="13">
        <f>IF(DL28&lt;66666,Paramètres!$H$22,5)</f>
        <v>1</v>
      </c>
      <c r="DJ28" s="13">
        <f t="shared" si="21"/>
        <v>-17120.288571547168</v>
      </c>
      <c r="DK28" s="13">
        <f t="shared" si="22"/>
        <v>8350.1814279023529</v>
      </c>
      <c r="DL28" s="13">
        <f t="shared" si="52"/>
        <v>19048.092047549904</v>
      </c>
      <c r="DM28" s="13">
        <f t="shared" si="53"/>
        <v>153.99984112455402</v>
      </c>
      <c r="DN28" s="13">
        <f t="shared" si="54"/>
        <v>2003.3097892301037</v>
      </c>
      <c r="DO28" s="13">
        <f t="shared" si="55"/>
        <v>-1800.5604763043054</v>
      </c>
      <c r="DP28" s="13">
        <f t="shared" si="56"/>
        <v>878.19820245544554</v>
      </c>
      <c r="DQ28" s="13">
        <f>IF(DT28&lt;66666,Paramètres!$H$22,5)</f>
        <v>1</v>
      </c>
      <c r="DR28" s="13">
        <f t="shared" si="23"/>
        <v>28114.401739075409</v>
      </c>
      <c r="DS28" s="13">
        <f t="shared" si="24"/>
        <v>-25050.493749305886</v>
      </c>
      <c r="DT28" s="13">
        <f t="shared" si="57"/>
        <v>37655.634667737839</v>
      </c>
      <c r="DU28" s="13">
        <f t="shared" si="58"/>
        <v>-41.7016762838293</v>
      </c>
      <c r="DV28" s="13">
        <f t="shared" si="59"/>
        <v>666.76647259005426</v>
      </c>
      <c r="DW28" s="13">
        <f t="shared" si="60"/>
        <v>497.8203299970869</v>
      </c>
      <c r="DX28" s="13">
        <f t="shared" si="61"/>
        <v>-443.5678617886727</v>
      </c>
    </row>
    <row r="29" spans="1:128" x14ac:dyDescent="0.35">
      <c r="A29" s="106">
        <f t="shared" si="62"/>
        <v>23</v>
      </c>
      <c r="B29" s="106">
        <f>A29*Paramètres!$D$25</f>
        <v>11.5</v>
      </c>
      <c r="C29" s="102">
        <f>Paramètres!$D$7</f>
        <v>155093840495.72119</v>
      </c>
      <c r="D29" s="28">
        <f>Paramètres!$D$8</f>
        <v>6666</v>
      </c>
      <c r="E29" s="28">
        <f t="shared" si="25"/>
        <v>1794.1477482545138</v>
      </c>
      <c r="F29" s="28">
        <f t="shared" si="26"/>
        <v>-10123.992581292729</v>
      </c>
      <c r="G29" s="28">
        <f t="shared" si="0"/>
        <v>-17.645453510928498</v>
      </c>
      <c r="H29" s="28">
        <f t="shared" si="1"/>
        <v>111.51304086695735</v>
      </c>
      <c r="I29" s="28">
        <f t="shared" si="63"/>
        <v>8668.9806108114935</v>
      </c>
      <c r="J29" s="28">
        <f t="shared" si="64"/>
        <v>-2757.5337989719569</v>
      </c>
      <c r="K29" s="28">
        <f t="shared" si="65"/>
        <v>1291.2186695803259</v>
      </c>
      <c r="L29" s="28">
        <f t="shared" si="27"/>
        <v>-473.5066537863263</v>
      </c>
      <c r="M29" s="28">
        <f t="shared" si="28"/>
        <v>1201.2647924137555</v>
      </c>
      <c r="N29" s="28">
        <f>Paramètres!$D$26*Calculs!K29</f>
        <v>25.824373391606517</v>
      </c>
      <c r="O29" s="28">
        <f>Paramètres!$D$26*I29</f>
        <v>173.37961221622987</v>
      </c>
      <c r="P29" s="28">
        <f>Paramètres!$D$26*J29</f>
        <v>-55.150675979439143</v>
      </c>
      <c r="Q29" s="105">
        <f>IF($T29&gt;25000,Paramètres!$D$9,-5)</f>
        <v>6</v>
      </c>
      <c r="R29" s="105">
        <f t="shared" si="2"/>
        <v>51184.94673369966</v>
      </c>
      <c r="S29" s="105">
        <f t="shared" si="3"/>
        <v>-37491.587687859632</v>
      </c>
      <c r="T29" s="105">
        <f t="shared" si="29"/>
        <v>63446.969348331673</v>
      </c>
      <c r="U29" s="105">
        <f t="shared" si="30"/>
        <v>-36.221766813418114</v>
      </c>
      <c r="V29" s="105">
        <f t="shared" si="4"/>
        <v>227.39060422002422</v>
      </c>
      <c r="W29" s="105">
        <f t="shared" si="31"/>
        <v>183.44415949714332</v>
      </c>
      <c r="X29" s="105">
        <f t="shared" si="32"/>
        <v>-134.36788021671822</v>
      </c>
      <c r="Y29" s="28"/>
      <c r="Z29" s="28"/>
      <c r="AA29" s="28"/>
      <c r="AB29" s="28"/>
      <c r="AC29" s="109">
        <f>Paramètres!$D$4*'Modèles normalisés'!$E30*COS(RADIANS($Y$6+'Modèles normalisés'!$F30))+$AA$6</f>
        <v>9751.4869674993806</v>
      </c>
      <c r="AD29" s="109">
        <f>Paramètres!$D$4*'Modèles normalisés'!$E30*SIN(RADIANS($Y$6+'Modèles normalisés'!$F30))+$AB$6</f>
        <v>-34071.332372173158</v>
      </c>
      <c r="AE29" s="109">
        <f>Paramètres!$D$4*'Modèles normalisés'!$AA30*COS(RADIANS($Z$6+'Modèles normalisés'!$AB30))+$AA$6</f>
        <v>8547.5011359780838</v>
      </c>
      <c r="AF29" s="109">
        <f>Paramètres!$D$13*'Modèles normalisés'!$AA30*SIN(RADIANS($Z$6+'Modèles normalisés'!$AB30))+$AB$6</f>
        <v>-22774.787955218275</v>
      </c>
      <c r="AG29" s="28"/>
      <c r="AH29" s="28"/>
      <c r="AI29" s="108">
        <f>IF(SQRT(($AC$6-$BA$6)^2+($AD$6-$BB$6)^2)&gt;25000,999999999,Paramètres!$D$4*'Modèles normalisés'!$E30*1.5*COS(RADIANS($Y$6+'Modèles normalisés'!$F30))+$AA$6)</f>
        <v>999999999</v>
      </c>
      <c r="AJ29" s="108">
        <f>IF(SQRT(($AC$6-$BA$6)^2+($AD$6-$BB$6)^2)&gt;25000,999999999,Paramètres!$D$4*'Modèles normalisés'!$E30*1.5*SIN(RADIANS($Y$6+'Modèles normalisés'!$F30))+$AB$6)</f>
        <v>999999999</v>
      </c>
      <c r="AK29" s="44">
        <f t="shared" si="33"/>
        <v>-49390.798985445144</v>
      </c>
      <c r="AL29" s="44">
        <f t="shared" si="34"/>
        <v>27367.595106566903</v>
      </c>
      <c r="AM29" s="44">
        <f t="shared" si="5"/>
        <v>114.44583800264695</v>
      </c>
      <c r="AN29" s="44">
        <f t="shared" si="6"/>
        <v>-34.191013983798172</v>
      </c>
      <c r="AO29" s="44">
        <f t="shared" si="66"/>
        <v>-1874.522098948622</v>
      </c>
      <c r="AP29" s="44">
        <f t="shared" si="67"/>
        <v>4123.5888261457212</v>
      </c>
      <c r="AQ29" s="44">
        <f t="shared" si="35"/>
        <v>1215.1873520464057</v>
      </c>
      <c r="AR29" s="44">
        <f t="shared" si="36"/>
        <v>1005.1649650562509</v>
      </c>
      <c r="AS29" s="44">
        <f t="shared" si="37"/>
        <v>-682.87897434100353</v>
      </c>
      <c r="AT29" s="44">
        <f>Paramètres!$D$26*Calculs!AQ29</f>
        <v>24.303747040928116</v>
      </c>
      <c r="AU29" s="44">
        <f>Paramètres!$D$26*AO29</f>
        <v>-37.490441978972441</v>
      </c>
      <c r="AV29" s="44">
        <f>Paramètres!$D$26*AP29</f>
        <v>82.471776522914425</v>
      </c>
      <c r="AW29" s="44"/>
      <c r="AX29" s="44"/>
      <c r="AY29" s="44"/>
      <c r="AZ29" s="44"/>
      <c r="BA29" s="109">
        <f>Paramètres!$F$4*'Modèles normalisés'!$P30*COS(RADIANS($AW$6+'Modèles normalisés'!$Q30))+$AY$6</f>
        <v>-68633.53229037553</v>
      </c>
      <c r="BB29" s="109">
        <f>Paramètres!$F$4*'Modèles normalisés'!$P30*SIN(RADIANS($AW$6+'Modèles normalisés'!$Q30))+$AZ$6</f>
        <v>21523.829465465242</v>
      </c>
      <c r="BC29" s="109">
        <f>Paramètres!$D$4*'Modèles normalisés'!$AA30*COS(RADIANS($AX$6+'Modèles normalisés'!$AB30))+$AY$6</f>
        <v>-61142.967534213079</v>
      </c>
      <c r="BD29" s="109">
        <f>Paramètres!$D$13*'Modèles normalisés'!$AA30*SIN(RADIANS($AX$6+'Modèles normalisés'!$AB30))+$AZ$6</f>
        <v>21398.767706241575</v>
      </c>
      <c r="BE29" s="44"/>
      <c r="BF29" s="44"/>
      <c r="BG29" s="41">
        <f>Paramètres!$D$16</f>
        <v>30000</v>
      </c>
      <c r="BH29" s="41">
        <f>Paramètres!$E$16</f>
        <v>-25000</v>
      </c>
      <c r="BI29" s="118">
        <f>'Modèles normalisés'!$BK30*Paramètres!$D$17+Paramètres!$D$16</f>
        <v>34829.629131445341</v>
      </c>
      <c r="BJ29" s="118">
        <f>'Modèles normalisés'!$BL30*Paramètres!$D$17+Paramètres!$E$16</f>
        <v>-26294.095225512603</v>
      </c>
      <c r="BK29" s="110">
        <f>Paramètres!$D$20</f>
        <v>523598775598.29883</v>
      </c>
      <c r="BL29" s="41">
        <f>Paramètres!$D$21</f>
        <v>10000</v>
      </c>
      <c r="BM29" s="41">
        <f>'Modèles normalisés'!$AS30*Paramètres!$F$17+Paramètres!$F$16</f>
        <v>13390.284610489267</v>
      </c>
      <c r="BN29" s="41">
        <f>'Modèles normalisés'!$AT30*Paramètres!$F$17+Paramètres!$G$16</f>
        <v>14568.67806133665</v>
      </c>
      <c r="BO29" s="41">
        <f>IF(AND($BR$6&gt;200,A29&lt;950),Paramètres!$D$22,0)</f>
        <v>1</v>
      </c>
      <c r="BP29" s="41">
        <f t="shared" si="7"/>
        <v>28205.852251745488</v>
      </c>
      <c r="BQ29" s="41">
        <f t="shared" si="8"/>
        <v>-14876.007418707271</v>
      </c>
      <c r="BR29" s="41">
        <f t="shared" si="38"/>
        <v>31888.331689957216</v>
      </c>
      <c r="BS29" s="41">
        <f t="shared" si="39"/>
        <v>-27.807547267963919</v>
      </c>
      <c r="BT29" s="41">
        <f t="shared" si="40"/>
        <v>447.33099601034445</v>
      </c>
      <c r="BU29" s="41">
        <f t="shared" si="41"/>
        <v>395.67300364815208</v>
      </c>
      <c r="BV29" s="41">
        <f t="shared" si="42"/>
        <v>-208.68132205747654</v>
      </c>
      <c r="BW29" s="41">
        <f>Paramètres!$D$22</f>
        <v>1</v>
      </c>
      <c r="BX29" s="41">
        <f t="shared" si="9"/>
        <v>79390.798985445144</v>
      </c>
      <c r="BY29" s="41">
        <f t="shared" si="10"/>
        <v>-52367.595106566907</v>
      </c>
      <c r="BZ29" s="41">
        <f t="shared" si="43"/>
        <v>95106.592730434248</v>
      </c>
      <c r="CA29" s="41">
        <f t="shared" si="44"/>
        <v>-33.409560139737209</v>
      </c>
      <c r="CB29" s="41">
        <f t="shared" si="45"/>
        <v>56.939660881221229</v>
      </c>
      <c r="CC29" s="41">
        <f t="shared" si="46"/>
        <v>47.530723596976124</v>
      </c>
      <c r="CD29" s="41">
        <f t="shared" si="47"/>
        <v>-31.352117880875806</v>
      </c>
      <c r="CE29" s="2">
        <f>Paramètres!$F$16</f>
        <v>15000</v>
      </c>
      <c r="CF29" s="2">
        <f>Paramètres!$G$16</f>
        <v>15000</v>
      </c>
      <c r="CG29" s="111">
        <f>Paramètres!$F$20</f>
        <v>992600579172.61572</v>
      </c>
      <c r="CH29" s="2">
        <f>Paramètres!$F$21</f>
        <v>13332</v>
      </c>
      <c r="CI29" s="2">
        <f>'Modèles normalisés'!$AS30*Paramètres!$F$17+Paramètres!$F$16</f>
        <v>13390.284610489267</v>
      </c>
      <c r="CJ29" s="2">
        <f>'Modèles normalisés'!$AT30*Paramètres!$F$17+Paramètres!$G$16</f>
        <v>14568.67806133665</v>
      </c>
      <c r="CK29" s="2">
        <f>IF(CN29&gt;20000,Paramètres!$F$22,-2)</f>
        <v>1</v>
      </c>
      <c r="CL29" s="2">
        <f t="shared" si="11"/>
        <v>13205.852251745486</v>
      </c>
      <c r="CM29" s="2">
        <f t="shared" si="12"/>
        <v>25123.992581292729</v>
      </c>
      <c r="CN29" s="2">
        <f t="shared" si="13"/>
        <v>28383.261562402997</v>
      </c>
      <c r="CO29" s="2">
        <f t="shared" si="14"/>
        <v>62.272366141437303</v>
      </c>
      <c r="CP29" s="2">
        <f t="shared" si="15"/>
        <v>913.63656841156399</v>
      </c>
      <c r="CQ29" s="2">
        <f t="shared" si="16"/>
        <v>425.08678953996122</v>
      </c>
      <c r="CR29" s="2">
        <f t="shared" si="17"/>
        <v>808.72306786530282</v>
      </c>
      <c r="CS29" s="2">
        <f>Paramètres!$F$22</f>
        <v>1</v>
      </c>
      <c r="CT29" s="2">
        <f t="shared" si="18"/>
        <v>64390.798985445144</v>
      </c>
      <c r="CU29" s="2">
        <f t="shared" si="19"/>
        <v>-12367.595106566903</v>
      </c>
      <c r="CV29" s="2">
        <f t="shared" si="48"/>
        <v>65567.769541932576</v>
      </c>
      <c r="CW29" s="2">
        <f t="shared" si="49"/>
        <v>-10.872440037363331</v>
      </c>
      <c r="CX29" s="2">
        <f t="shared" si="20"/>
        <v>217.27138665540892</v>
      </c>
      <c r="CY29" s="2">
        <f t="shared" si="50"/>
        <v>213.37126885901094</v>
      </c>
      <c r="CZ29" s="2">
        <f t="shared" si="51"/>
        <v>-40.982399693769416</v>
      </c>
      <c r="DA29" s="108">
        <f>IF(AND(SQRT(($AC$6-$CE$6)^2+($AD$6-$CF$6)^2)&lt;25000,MOD(Simulation!$R$3,2)=0),(Paramètres!$F$17*1.25*'Modèles normalisés'!BB30)+CE29,999999999)</f>
        <v>999999999</v>
      </c>
      <c r="DB29" s="108">
        <f>IF(AND(SQRT(($AC$6-$CE$6)^2+($AD$6-$CF$6)^2)&lt;25000,MOD(Simulation!$R$3,2)=0),(Paramètres!$F$17*1.25*'Modèles normalisés'!BC30)+CF29,999999999)</f>
        <v>999999999</v>
      </c>
      <c r="DC29" s="13">
        <f>Paramètres!$H$16</f>
        <v>-20000</v>
      </c>
      <c r="DD29" s="13">
        <f>Paramètres!$I$16</f>
        <v>0</v>
      </c>
      <c r="DE29" s="117">
        <f>'Modèles normalisés'!$AJ30*Paramètres!$H$17+Paramètres!$H$16</f>
        <v>-24829.629131445341</v>
      </c>
      <c r="DF29" s="117">
        <f>'Modèles normalisés'!$AK30*Paramètres!$H$17+Paramètres!$I$16</f>
        <v>-647.04761275630176</v>
      </c>
      <c r="DG29" s="112">
        <f>Paramètres!$H$20</f>
        <v>1047197551196.5977</v>
      </c>
      <c r="DH29" s="13">
        <f>Paramètres!$H$21</f>
        <v>10000</v>
      </c>
      <c r="DI29" s="13">
        <f>IF(DL29&lt;66666,Paramètres!$H$22,5)</f>
        <v>1</v>
      </c>
      <c r="DJ29" s="13">
        <f t="shared" si="21"/>
        <v>-21794.147748254512</v>
      </c>
      <c r="DK29" s="13">
        <f t="shared" si="22"/>
        <v>10123.992581292729</v>
      </c>
      <c r="DL29" s="13">
        <f t="shared" si="52"/>
        <v>24030.815671941255</v>
      </c>
      <c r="DM29" s="13">
        <f t="shared" si="53"/>
        <v>155.08381050318354</v>
      </c>
      <c r="DN29" s="13">
        <f t="shared" si="54"/>
        <v>1427.0931250391318</v>
      </c>
      <c r="DO29" s="13">
        <f t="shared" si="55"/>
        <v>-1294.2664469744395</v>
      </c>
      <c r="DP29" s="13">
        <f t="shared" si="56"/>
        <v>601.22304660592931</v>
      </c>
      <c r="DQ29" s="13">
        <f>IF(DT29&lt;66666,Paramètres!$H$22,5)</f>
        <v>1</v>
      </c>
      <c r="DR29" s="13">
        <f t="shared" si="23"/>
        <v>29390.798985445144</v>
      </c>
      <c r="DS29" s="13">
        <f t="shared" si="24"/>
        <v>-27367.595106566903</v>
      </c>
      <c r="DT29" s="13">
        <f t="shared" si="57"/>
        <v>40159.735145040831</v>
      </c>
      <c r="DU29" s="13">
        <f t="shared" si="58"/>
        <v>-42.958504904510654</v>
      </c>
      <c r="DV29" s="13">
        <f t="shared" si="59"/>
        <v>593.27743545098667</v>
      </c>
      <c r="DW29" s="13">
        <f t="shared" si="60"/>
        <v>434.18856685596364</v>
      </c>
      <c r="DX29" s="13">
        <f t="shared" si="61"/>
        <v>-404.29989342920192</v>
      </c>
    </row>
    <row r="30" spans="1:128" x14ac:dyDescent="0.35">
      <c r="A30" s="106">
        <f t="shared" si="62"/>
        <v>24</v>
      </c>
      <c r="B30" s="106">
        <f>A30*Paramètres!$D$25</f>
        <v>12</v>
      </c>
      <c r="C30" s="102">
        <f>Paramètres!$D$7</f>
        <v>155093840495.72119</v>
      </c>
      <c r="D30" s="28">
        <f>Paramètres!$D$8</f>
        <v>6666</v>
      </c>
      <c r="E30" s="28">
        <f t="shared" si="25"/>
        <v>6010.2613902136791</v>
      </c>
      <c r="F30" s="28">
        <f t="shared" si="26"/>
        <v>-11202.443282675267</v>
      </c>
      <c r="G30" s="28">
        <f t="shared" si="0"/>
        <v>-10.598786741756005</v>
      </c>
      <c r="H30" s="28">
        <f t="shared" si="1"/>
        <v>101.1196298106571</v>
      </c>
      <c r="I30" s="28">
        <f t="shared" si="63"/>
        <v>8022.0943448089374</v>
      </c>
      <c r="J30" s="28">
        <f t="shared" si="64"/>
        <v>-1501.1183305787622</v>
      </c>
      <c r="K30" s="28">
        <f t="shared" si="65"/>
        <v>1064.5906114863001</v>
      </c>
      <c r="L30" s="28">
        <f t="shared" si="27"/>
        <v>-205.31497671614341</v>
      </c>
      <c r="M30" s="28">
        <f t="shared" si="28"/>
        <v>1044.6046766125564</v>
      </c>
      <c r="N30" s="28">
        <f>Paramètres!$D$26*Calculs!K30</f>
        <v>21.291812229726002</v>
      </c>
      <c r="O30" s="28">
        <f>Paramètres!$D$26*I30</f>
        <v>160.44188689617874</v>
      </c>
      <c r="P30" s="28">
        <f>Paramètres!$D$26*J30</f>
        <v>-30.022366611575244</v>
      </c>
      <c r="Q30" s="105">
        <f>IF($T30&gt;25000,Paramètres!$D$9,-5)</f>
        <v>6</v>
      </c>
      <c r="R30" s="105">
        <f t="shared" si="2"/>
        <v>56087.030183869072</v>
      </c>
      <c r="S30" s="105">
        <f t="shared" si="3"/>
        <v>-40461.113058729781</v>
      </c>
      <c r="T30" s="105">
        <f t="shared" si="29"/>
        <v>69158.199982341597</v>
      </c>
      <c r="U30" s="105">
        <f t="shared" si="30"/>
        <v>-35.806632850617248</v>
      </c>
      <c r="V30" s="105">
        <f t="shared" si="4"/>
        <v>191.88194086728464</v>
      </c>
      <c r="W30" s="105">
        <f t="shared" si="31"/>
        <v>155.61550491352716</v>
      </c>
      <c r="X30" s="105">
        <f t="shared" si="32"/>
        <v>-112.26082959565247</v>
      </c>
      <c r="Y30" s="28"/>
      <c r="Z30" s="28"/>
      <c r="AA30" s="28"/>
      <c r="AB30" s="28"/>
      <c r="AC30" s="109">
        <f>Paramètres!$D$4*'Modèles normalisés'!$E31*COS(RADIANS($Y$6+'Modèles normalisés'!$F31))+$AA$6</f>
        <v>10047.514302935164</v>
      </c>
      <c r="AD30" s="109">
        <f>Paramètres!$D$4*'Modèles normalisés'!$E31*SIN(RADIANS($Y$6+'Modèles normalisés'!$F31))+$AB$6</f>
        <v>-34164.747397501596</v>
      </c>
      <c r="AE30" s="109">
        <f>Paramètres!$D$4*'Modèles normalisés'!$AA31*COS(RADIANS($Z$6+'Modèles normalisés'!$AB31))+$AA$6</f>
        <v>11847.983743791094</v>
      </c>
      <c r="AF30" s="109">
        <f>Paramètres!$D$13*'Modèles normalisés'!$AA31*SIN(RADIANS($Z$6+'Modèles normalisés'!$AB31))+$AB$6</f>
        <v>-21085.967364510689</v>
      </c>
      <c r="AG30" s="28"/>
      <c r="AH30" s="28"/>
      <c r="AI30" s="108">
        <f>IF(SQRT(($AC$6-$BA$6)^2+($AD$6-$BB$6)^2)&gt;25000,999999999,Paramètres!$D$4*'Modèles normalisés'!$E31*1.5*COS(RADIANS($Y$6+'Modèles normalisés'!$F31))+$AA$6)</f>
        <v>999999999</v>
      </c>
      <c r="AJ30" s="108">
        <f>IF(SQRT(($AC$6-$BA$6)^2+($AD$6-$BB$6)^2)&gt;25000,999999999,Paramètres!$D$4*'Modèles normalisés'!$E31*1.5*SIN(RADIANS($Y$6+'Modèles normalisés'!$F31))+$AB$6)</f>
        <v>999999999</v>
      </c>
      <c r="AK30" s="44">
        <f t="shared" si="33"/>
        <v>-50076.768793655392</v>
      </c>
      <c r="AL30" s="44">
        <f t="shared" si="34"/>
        <v>29258.669776054514</v>
      </c>
      <c r="AM30" s="44">
        <f t="shared" si="5"/>
        <v>103.91264825628154</v>
      </c>
      <c r="AN30" s="44">
        <f t="shared" si="6"/>
        <v>-34.817795354794242</v>
      </c>
      <c r="AO30" s="44">
        <f t="shared" si="66"/>
        <v>-831.86669191339865</v>
      </c>
      <c r="AP30" s="44">
        <f t="shared" si="67"/>
        <v>3358.2380752818035</v>
      </c>
      <c r="AQ30" s="44">
        <f t="shared" si="35"/>
        <v>1070.1154386465764</v>
      </c>
      <c r="AR30" s="44">
        <f t="shared" si="36"/>
        <v>878.5347188090941</v>
      </c>
      <c r="AS30" s="44">
        <f t="shared" si="37"/>
        <v>-611.00229122056544</v>
      </c>
      <c r="AT30" s="44">
        <f>Paramètres!$D$26*Calculs!AQ30</f>
        <v>21.40230877293153</v>
      </c>
      <c r="AU30" s="44">
        <f>Paramètres!$D$26*AO30</f>
        <v>-16.637333838267974</v>
      </c>
      <c r="AV30" s="44">
        <f>Paramètres!$D$26*AP30</f>
        <v>67.164761505636065</v>
      </c>
      <c r="AW30" s="44"/>
      <c r="AX30" s="44"/>
      <c r="AY30" s="44"/>
      <c r="AZ30" s="44"/>
      <c r="BA30" s="109">
        <f>Paramètres!$F$4*'Modèles normalisés'!$P31*COS(RADIANS($AW$6+'Modèles normalisés'!$Q31))+$AY$6</f>
        <v>-69279.727343068313</v>
      </c>
      <c r="BB30" s="109">
        <f>Paramètres!$F$4*'Modèles normalisés'!$P31*SIN(RADIANS($AW$6+'Modèles normalisés'!$Q31))+$AZ$6</f>
        <v>18969.326073634384</v>
      </c>
      <c r="BC30" s="109">
        <f>Paramètres!$D$4*'Modèles normalisés'!$AA31*COS(RADIANS($AX$6+'Modèles normalisés'!$AB31))+$AY$6</f>
        <v>-59977.779718779253</v>
      </c>
      <c r="BD30" s="109">
        <f>Paramètres!$D$13*'Modèles normalisés'!$AA31*SIN(RADIANS($AX$6+'Modèles normalisés'!$AB31))+$AZ$6</f>
        <v>16948.581696693054</v>
      </c>
      <c r="BE30" s="44"/>
      <c r="BF30" s="44"/>
      <c r="BG30" s="41">
        <f>Paramètres!$D$16</f>
        <v>30000</v>
      </c>
      <c r="BH30" s="41">
        <f>Paramètres!$E$16</f>
        <v>-25000</v>
      </c>
      <c r="BI30" s="118">
        <f>'Modèles normalisés'!$BK31*Paramètres!$D$17+Paramètres!$D$16</f>
        <v>35000</v>
      </c>
      <c r="BJ30" s="118">
        <f>'Modèles normalisés'!$BL31*Paramètres!$D$17+Paramètres!$E$16</f>
        <v>-25000</v>
      </c>
      <c r="BK30" s="110">
        <f>Paramètres!$D$20</f>
        <v>523598775598.29883</v>
      </c>
      <c r="BL30" s="41">
        <f>Paramètres!$D$21</f>
        <v>10000</v>
      </c>
      <c r="BM30" s="41">
        <f>'Modèles normalisés'!$AS31*Paramètres!$F$17+Paramètres!$F$16</f>
        <v>21666</v>
      </c>
      <c r="BN30" s="41">
        <f>'Modèles normalisés'!$AT31*Paramètres!$F$17+Paramètres!$G$16</f>
        <v>14999.999999999998</v>
      </c>
      <c r="BO30" s="41">
        <f>IF(AND($BR$6&gt;200,A30&lt;950),Paramètres!$D$22,0)</f>
        <v>1</v>
      </c>
      <c r="BP30" s="41">
        <f t="shared" si="7"/>
        <v>23989.73860978632</v>
      </c>
      <c r="BQ30" s="41">
        <f t="shared" si="8"/>
        <v>-13797.556717324733</v>
      </c>
      <c r="BR30" s="41">
        <f t="shared" si="38"/>
        <v>27674.539380695485</v>
      </c>
      <c r="BS30" s="41">
        <f t="shared" si="39"/>
        <v>-29.905106468351164</v>
      </c>
      <c r="BT30" s="41">
        <f t="shared" si="40"/>
        <v>568.71196188565727</v>
      </c>
      <c r="BU30" s="41">
        <f t="shared" si="41"/>
        <v>492.9892823947992</v>
      </c>
      <c r="BV30" s="41">
        <f t="shared" si="42"/>
        <v>-283.539879092332</v>
      </c>
      <c r="BW30" s="41">
        <f>Paramètres!$D$22</f>
        <v>1</v>
      </c>
      <c r="BX30" s="41">
        <f t="shared" si="9"/>
        <v>80076.768793655385</v>
      </c>
      <c r="BY30" s="41">
        <f t="shared" si="10"/>
        <v>-54258.669776054514</v>
      </c>
      <c r="BZ30" s="41">
        <f t="shared" si="43"/>
        <v>96727.928471044346</v>
      </c>
      <c r="CA30" s="41">
        <f t="shared" si="44"/>
        <v>-34.120905504024982</v>
      </c>
      <c r="CB30" s="41">
        <f t="shared" si="45"/>
        <v>55.076861925895152</v>
      </c>
      <c r="CC30" s="41">
        <f t="shared" si="46"/>
        <v>45.595695142383207</v>
      </c>
      <c r="CD30" s="41">
        <f t="shared" si="47"/>
        <v>-30.894875045660431</v>
      </c>
      <c r="CE30" s="2">
        <f>Paramètres!$F$16</f>
        <v>15000</v>
      </c>
      <c r="CF30" s="2">
        <f>Paramètres!$G$16</f>
        <v>15000</v>
      </c>
      <c r="CG30" s="111">
        <f>Paramètres!$F$20</f>
        <v>992600579172.61572</v>
      </c>
      <c r="CH30" s="2">
        <f>Paramètres!$F$21</f>
        <v>13332</v>
      </c>
      <c r="CI30" s="2">
        <f>'Modèles normalisés'!$AS31*Paramètres!$F$17+Paramètres!$F$16</f>
        <v>21666</v>
      </c>
      <c r="CJ30" s="2">
        <f>'Modèles normalisés'!$AT31*Paramètres!$F$17+Paramètres!$G$16</f>
        <v>14999.999999999998</v>
      </c>
      <c r="CK30" s="2">
        <f>IF(CN30&gt;20000,Paramètres!$F$22,-2)</f>
        <v>1</v>
      </c>
      <c r="CL30" s="2">
        <f t="shared" si="11"/>
        <v>8989.73860978632</v>
      </c>
      <c r="CM30" s="2">
        <f t="shared" si="12"/>
        <v>26202.443282675267</v>
      </c>
      <c r="CN30" s="2">
        <f t="shared" si="13"/>
        <v>27701.686487542542</v>
      </c>
      <c r="CO30" s="2">
        <f t="shared" si="14"/>
        <v>71.063530869133189</v>
      </c>
      <c r="CP30" s="2">
        <f t="shared" si="15"/>
        <v>946.33827099251721</v>
      </c>
      <c r="CQ30" s="2">
        <f t="shared" si="16"/>
        <v>307.10526221880423</v>
      </c>
      <c r="CR30" s="2">
        <f t="shared" si="17"/>
        <v>895.12148955470093</v>
      </c>
      <c r="CS30" s="2">
        <f>Paramètres!$F$22</f>
        <v>1</v>
      </c>
      <c r="CT30" s="2">
        <f t="shared" si="18"/>
        <v>65076.768793655392</v>
      </c>
      <c r="CU30" s="2">
        <f t="shared" si="19"/>
        <v>-14258.669776054514</v>
      </c>
      <c r="CV30" s="2">
        <f t="shared" si="48"/>
        <v>66620.533624442323</v>
      </c>
      <c r="CW30" s="2">
        <f t="shared" si="49"/>
        <v>-12.358517443198215</v>
      </c>
      <c r="CX30" s="2">
        <f t="shared" si="20"/>
        <v>210.85242839687609</v>
      </c>
      <c r="CY30" s="2">
        <f t="shared" si="50"/>
        <v>205.96644886870112</v>
      </c>
      <c r="CZ30" s="2">
        <f t="shared" si="51"/>
        <v>-45.128355845039252</v>
      </c>
      <c r="DA30" s="108">
        <f>IF(AND(SQRT(($AC$6-$CE$6)^2+($AD$6-$CF$6)^2)&lt;25000,MOD(Simulation!$R$3,2)=0),(Paramètres!$F$17*1.25*'Modèles normalisés'!BB31)+CE30,999999999)</f>
        <v>999999999</v>
      </c>
      <c r="DB30" s="108">
        <f>IF(AND(SQRT(($AC$6-$CE$6)^2+($AD$6-$CF$6)^2)&lt;25000,MOD(Simulation!$R$3,2)=0),(Paramètres!$F$17*1.25*'Modèles normalisés'!BC31)+CF30,999999999)</f>
        <v>999999999</v>
      </c>
      <c r="DC30" s="13">
        <f>Paramètres!$H$16</f>
        <v>-20000</v>
      </c>
      <c r="DD30" s="13">
        <f>Paramètres!$I$16</f>
        <v>0</v>
      </c>
      <c r="DE30" s="117">
        <f>'Modèles normalisés'!$AJ31*Paramètres!$H$17+Paramètres!$H$16</f>
        <v>-15000</v>
      </c>
      <c r="DF30" s="117">
        <f>'Modèles normalisés'!$AK31*Paramètres!$H$17+Paramètres!$I$16</f>
        <v>-1.22514845490862E-12</v>
      </c>
      <c r="DG30" s="112">
        <f>Paramètres!$H$20</f>
        <v>1047197551196.5977</v>
      </c>
      <c r="DH30" s="13">
        <f>Paramètres!$H$21</f>
        <v>10000</v>
      </c>
      <c r="DI30" s="13">
        <f>IF(DL30&lt;66666,Paramètres!$H$22,5)</f>
        <v>1</v>
      </c>
      <c r="DJ30" s="13">
        <f t="shared" si="21"/>
        <v>-26010.26139021368</v>
      </c>
      <c r="DK30" s="13">
        <f t="shared" si="22"/>
        <v>11202.443282675267</v>
      </c>
      <c r="DL30" s="13">
        <f t="shared" si="52"/>
        <v>28320.106516197931</v>
      </c>
      <c r="DM30" s="13">
        <f t="shared" si="53"/>
        <v>156.69878291073962</v>
      </c>
      <c r="DN30" s="13">
        <f t="shared" si="54"/>
        <v>1094.6950632019038</v>
      </c>
      <c r="DO30" s="13">
        <f t="shared" si="55"/>
        <v>-1005.4095213297468</v>
      </c>
      <c r="DP30" s="13">
        <f t="shared" si="56"/>
        <v>433.02306615018762</v>
      </c>
      <c r="DQ30" s="13">
        <f>IF(DT30&lt;66666,Paramètres!$H$22,5)</f>
        <v>1</v>
      </c>
      <c r="DR30" s="13">
        <f t="shared" si="23"/>
        <v>30076.768793655392</v>
      </c>
      <c r="DS30" s="13">
        <f t="shared" si="24"/>
        <v>-29258.669776054514</v>
      </c>
      <c r="DT30" s="13">
        <f t="shared" si="57"/>
        <v>41960.478764323088</v>
      </c>
      <c r="DU30" s="13">
        <f t="shared" si="58"/>
        <v>-44.210073235037818</v>
      </c>
      <c r="DV30" s="13">
        <f t="shared" si="59"/>
        <v>547.47071859079392</v>
      </c>
      <c r="DW30" s="13">
        <f t="shared" si="60"/>
        <v>392.42045632596626</v>
      </c>
      <c r="DX30" s="13">
        <f t="shared" si="61"/>
        <v>-381.74647761471311</v>
      </c>
    </row>
    <row r="31" spans="1:128" x14ac:dyDescent="0.35">
      <c r="A31" s="106">
        <f t="shared" si="62"/>
        <v>25</v>
      </c>
      <c r="B31" s="106">
        <f>A31*Paramètres!$D$25</f>
        <v>12.5</v>
      </c>
      <c r="C31" s="102">
        <f>Paramètres!$D$7</f>
        <v>155093840495.72119</v>
      </c>
      <c r="D31" s="28">
        <f>Paramètres!$D$8</f>
        <v>6666</v>
      </c>
      <c r="E31" s="28">
        <f t="shared" si="25"/>
        <v>9969.9798184391111</v>
      </c>
      <c r="F31" s="28">
        <f t="shared" si="26"/>
        <v>-11691.851278811509</v>
      </c>
      <c r="G31" s="28">
        <f t="shared" si="0"/>
        <v>-3.1883289967627553</v>
      </c>
      <c r="H31" s="28">
        <f t="shared" si="1"/>
        <v>93.047723879760412</v>
      </c>
      <c r="I31" s="28">
        <f t="shared" si="63"/>
        <v>7656.337481196616</v>
      </c>
      <c r="J31" s="28">
        <f t="shared" si="64"/>
        <v>-426.49128735463051</v>
      </c>
      <c r="K31" s="28">
        <f t="shared" si="65"/>
        <v>883.5153588418533</v>
      </c>
      <c r="L31" s="28">
        <f t="shared" si="27"/>
        <v>-46.974510742707253</v>
      </c>
      <c r="M31" s="28">
        <f t="shared" si="28"/>
        <v>882.2657109113627</v>
      </c>
      <c r="N31" s="28">
        <f>Paramètres!$D$26*Calculs!K31</f>
        <v>17.670307176837067</v>
      </c>
      <c r="O31" s="28">
        <f>Paramètres!$D$26*I31</f>
        <v>153.12674962393231</v>
      </c>
      <c r="P31" s="28">
        <f>Paramètres!$D$26*J31</f>
        <v>-8.5298257470926107</v>
      </c>
      <c r="Q31" s="105">
        <f>IF($T31&gt;25000,Paramètres!$D$9,-5)</f>
        <v>6</v>
      </c>
      <c r="R31" s="105">
        <f t="shared" si="2"/>
        <v>60243.048278348928</v>
      </c>
      <c r="S31" s="105">
        <f t="shared" si="3"/>
        <v>-42476.889519701785</v>
      </c>
      <c r="T31" s="105">
        <f t="shared" si="29"/>
        <v>73712.353165100023</v>
      </c>
      <c r="U31" s="105">
        <f t="shared" si="30"/>
        <v>-35.187356401039104</v>
      </c>
      <c r="V31" s="105">
        <f t="shared" si="4"/>
        <v>169.18403904315906</v>
      </c>
      <c r="W31" s="105">
        <f t="shared" si="31"/>
        <v>138.26939168764321</v>
      </c>
      <c r="X31" s="105">
        <f t="shared" si="32"/>
        <v>-97.492637615802948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44">
        <f t="shared" si="33"/>
        <v>-50273.068459909817</v>
      </c>
      <c r="AL31" s="44">
        <f t="shared" si="34"/>
        <v>30785.038240890277</v>
      </c>
      <c r="AM31" s="44">
        <f t="shared" si="5"/>
        <v>88.646880768892501</v>
      </c>
      <c r="AN31" s="44">
        <f t="shared" si="6"/>
        <v>-35.484930370351513</v>
      </c>
      <c r="AO31" s="44">
        <f t="shared" si="66"/>
        <v>63.305360733963425</v>
      </c>
      <c r="AP31" s="44">
        <f t="shared" si="67"/>
        <v>2680.0710225556022</v>
      </c>
      <c r="AQ31" s="44">
        <f t="shared" si="35"/>
        <v>981.98367821879003</v>
      </c>
      <c r="AR31" s="44">
        <f t="shared" si="36"/>
        <v>799.59810525057776</v>
      </c>
      <c r="AS31" s="44">
        <f t="shared" si="37"/>
        <v>-570.0305381010653</v>
      </c>
      <c r="AT31" s="44">
        <f>Paramètres!$D$26*Calculs!AQ31</f>
        <v>19.639673564375801</v>
      </c>
      <c r="AU31" s="44">
        <f>Paramètres!$D$26*AO31</f>
        <v>1.2661072146792685</v>
      </c>
      <c r="AV31" s="44">
        <f>Paramètres!$D$26*AP31</f>
        <v>53.601420451112048</v>
      </c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1">
        <f>Paramètres!$D$16</f>
        <v>30000</v>
      </c>
      <c r="BH31" s="41">
        <f>Paramètres!$E$16</f>
        <v>-25000</v>
      </c>
      <c r="BI31" s="100"/>
      <c r="BJ31" s="100"/>
      <c r="BK31" s="110">
        <f>Paramètres!$D$20</f>
        <v>523598775598.29883</v>
      </c>
      <c r="BL31" s="41">
        <f>Paramètres!$D$21</f>
        <v>10000</v>
      </c>
      <c r="BM31" s="41"/>
      <c r="BN31" s="41"/>
      <c r="BO31" s="41">
        <f>IF(AND($BR$6&gt;200,A31&lt;950),Paramètres!$D$22,0)</f>
        <v>1</v>
      </c>
      <c r="BP31" s="41">
        <f t="shared" si="7"/>
        <v>20030.020181560889</v>
      </c>
      <c r="BQ31" s="41">
        <f t="shared" si="8"/>
        <v>-13308.148721188491</v>
      </c>
      <c r="BR31" s="41">
        <f t="shared" si="38"/>
        <v>24048.046300250826</v>
      </c>
      <c r="BS31" s="41">
        <f t="shared" si="39"/>
        <v>-33.600466610796552</v>
      </c>
      <c r="BT31" s="41">
        <f t="shared" si="40"/>
        <v>712.75045479467576</v>
      </c>
      <c r="BU31" s="41">
        <f t="shared" si="41"/>
        <v>593.66178090754727</v>
      </c>
      <c r="BV31" s="41">
        <f t="shared" si="42"/>
        <v>-394.43491313484975</v>
      </c>
      <c r="BW31" s="41">
        <f>Paramètres!$D$22</f>
        <v>1</v>
      </c>
      <c r="BX31" s="41">
        <f t="shared" si="9"/>
        <v>80273.068459909817</v>
      </c>
      <c r="BY31" s="41">
        <f t="shared" si="10"/>
        <v>-55785.038240890281</v>
      </c>
      <c r="BZ31" s="41">
        <f t="shared" si="43"/>
        <v>97753.445010940442</v>
      </c>
      <c r="CA31" s="41">
        <f t="shared" si="44"/>
        <v>-34.797017057233546</v>
      </c>
      <c r="CB31" s="41">
        <f t="shared" si="45"/>
        <v>53.945176523592565</v>
      </c>
      <c r="CC31" s="41">
        <f t="shared" si="46"/>
        <v>44.298641829713709</v>
      </c>
      <c r="CD31" s="41">
        <f t="shared" si="47"/>
        <v>-30.784937911327699</v>
      </c>
      <c r="CE31" s="2">
        <f>Paramètres!$F$16</f>
        <v>15000</v>
      </c>
      <c r="CF31" s="2">
        <f>Paramètres!$G$16</f>
        <v>15000</v>
      </c>
      <c r="CG31" s="111">
        <f>Paramètres!$F$20</f>
        <v>992600579172.61572</v>
      </c>
      <c r="CH31" s="2">
        <f>Paramètres!$F$21</f>
        <v>13332</v>
      </c>
      <c r="CI31" s="2"/>
      <c r="CJ31" s="2"/>
      <c r="CK31" s="2">
        <f>IF(CN31&gt;20000,Paramètres!$F$22,-2)</f>
        <v>1</v>
      </c>
      <c r="CL31" s="2">
        <f t="shared" si="11"/>
        <v>5030.0201815608889</v>
      </c>
      <c r="CM31" s="2">
        <f t="shared" si="12"/>
        <v>26691.851278811511</v>
      </c>
      <c r="CN31" s="2">
        <f t="shared" si="13"/>
        <v>27161.66467131758</v>
      </c>
      <c r="CO31" s="2">
        <f t="shared" si="14"/>
        <v>79.327894096113141</v>
      </c>
      <c r="CP31" s="2">
        <f t="shared" si="15"/>
        <v>973.29530539058339</v>
      </c>
      <c r="CQ31" s="2">
        <f t="shared" si="16"/>
        <v>180.24281972315572</v>
      </c>
      <c r="CR31" s="2">
        <f t="shared" si="17"/>
        <v>956.46028534048128</v>
      </c>
      <c r="CS31" s="2">
        <f>Paramètres!$F$22</f>
        <v>1</v>
      </c>
      <c r="CT31" s="2">
        <f t="shared" si="18"/>
        <v>65273.068459909817</v>
      </c>
      <c r="CU31" s="2">
        <f t="shared" si="19"/>
        <v>-15785.038240890277</v>
      </c>
      <c r="CV31" s="2">
        <f t="shared" si="48"/>
        <v>67154.604447040285</v>
      </c>
      <c r="CW31" s="2">
        <f t="shared" si="49"/>
        <v>-13.594875998082847</v>
      </c>
      <c r="CX31" s="2">
        <f t="shared" si="20"/>
        <v>207.70203138857627</v>
      </c>
      <c r="CY31" s="2">
        <f t="shared" si="50"/>
        <v>201.88264119373267</v>
      </c>
      <c r="CZ31" s="2">
        <f t="shared" si="51"/>
        <v>-48.821440244873145</v>
      </c>
      <c r="DA31" s="2"/>
      <c r="DB31" s="2"/>
      <c r="DC31" s="13">
        <f>Paramètres!$H$16</f>
        <v>-20000</v>
      </c>
      <c r="DD31" s="13">
        <f>Paramètres!$I$16</f>
        <v>0</v>
      </c>
      <c r="DG31" s="112">
        <f>Paramètres!$H$20</f>
        <v>1047197551196.5977</v>
      </c>
      <c r="DH31" s="13">
        <f>Paramètres!$H$21</f>
        <v>10000</v>
      </c>
      <c r="DI31" s="13">
        <f>IF(DL31&lt;66666,Paramètres!$H$22,5)</f>
        <v>1</v>
      </c>
      <c r="DJ31" s="13">
        <f t="shared" si="21"/>
        <v>-29969.979818439111</v>
      </c>
      <c r="DK31" s="13">
        <f t="shared" si="22"/>
        <v>11691.851278811509</v>
      </c>
      <c r="DL31" s="13">
        <f t="shared" si="52"/>
        <v>32169.847320798617</v>
      </c>
      <c r="DM31" s="13">
        <f t="shared" si="53"/>
        <v>158.68831063581757</v>
      </c>
      <c r="DN31" s="13">
        <f t="shared" si="54"/>
        <v>881.13358239461127</v>
      </c>
      <c r="DO31" s="13">
        <f t="shared" si="55"/>
        <v>-820.8791113734103</v>
      </c>
      <c r="DP31" s="13">
        <f t="shared" si="56"/>
        <v>320.24033870573118</v>
      </c>
      <c r="DQ31" s="13">
        <f>IF(DT31&lt;66666,Paramètres!$H$22,5)</f>
        <v>1</v>
      </c>
      <c r="DR31" s="13">
        <f t="shared" si="23"/>
        <v>30273.068459909817</v>
      </c>
      <c r="DS31" s="13">
        <f t="shared" si="24"/>
        <v>-30785.038240890277</v>
      </c>
      <c r="DT31" s="13">
        <f t="shared" si="57"/>
        <v>43176.119018173267</v>
      </c>
      <c r="DU31" s="13">
        <f t="shared" si="58"/>
        <v>-45.480411559446893</v>
      </c>
      <c r="DV31" s="13">
        <f t="shared" si="59"/>
        <v>519.39911372807546</v>
      </c>
      <c r="DW31" s="13">
        <f t="shared" si="60"/>
        <v>364.17828386308179</v>
      </c>
      <c r="DX31" s="13">
        <f t="shared" si="61"/>
        <v>-370.33716651728446</v>
      </c>
    </row>
    <row r="32" spans="1:128" x14ac:dyDescent="0.35">
      <c r="A32" s="106">
        <f t="shared" si="62"/>
        <v>26</v>
      </c>
      <c r="B32" s="106">
        <f>A32*Paramètres!$D$25</f>
        <v>13</v>
      </c>
      <c r="C32" s="102">
        <f>Paramètres!$D$7</f>
        <v>155093840495.72119</v>
      </c>
      <c r="D32" s="28">
        <f>Paramètres!$D$8</f>
        <v>6666</v>
      </c>
      <c r="E32" s="28">
        <f t="shared" si="25"/>
        <v>13786.404931351743</v>
      </c>
      <c r="F32" s="28">
        <f t="shared" si="26"/>
        <v>-11684.530494760984</v>
      </c>
      <c r="G32" s="28">
        <f t="shared" si="0"/>
        <v>3.563241266381437</v>
      </c>
      <c r="H32" s="28">
        <f t="shared" si="1"/>
        <v>87.485594113797688</v>
      </c>
      <c r="I32" s="28">
        <f t="shared" si="63"/>
        <v>7456.2362208299764</v>
      </c>
      <c r="J32" s="28">
        <f t="shared" si="64"/>
        <v>464.3042493038248</v>
      </c>
      <c r="K32" s="28">
        <f t="shared" si="65"/>
        <v>679.9591955526347</v>
      </c>
      <c r="L32" s="28">
        <f t="shared" si="27"/>
        <v>29.830202125714436</v>
      </c>
      <c r="M32" s="28">
        <f t="shared" si="28"/>
        <v>679.30454632493456</v>
      </c>
      <c r="N32" s="28">
        <f>Paramètres!$D$26*Calculs!K32</f>
        <v>13.599183911052695</v>
      </c>
      <c r="O32" s="28">
        <f>Paramètres!$D$26*I32</f>
        <v>149.12472441659952</v>
      </c>
      <c r="P32" s="28">
        <f>Paramètres!$D$26*J32</f>
        <v>9.2860849860764958</v>
      </c>
      <c r="Q32" s="105">
        <f>IF($T32&gt;25000,Paramètres!$D$9,-5)</f>
        <v>6</v>
      </c>
      <c r="R32" s="105">
        <f t="shared" si="2"/>
        <v>63827.921184581937</v>
      </c>
      <c r="S32" s="105">
        <f t="shared" si="3"/>
        <v>-43667.096612403795</v>
      </c>
      <c r="T32" s="105">
        <f t="shared" si="29"/>
        <v>77335.754016510444</v>
      </c>
      <c r="U32" s="105">
        <f t="shared" si="30"/>
        <v>-34.377508266503845</v>
      </c>
      <c r="V32" s="105">
        <f t="shared" si="4"/>
        <v>153.87321980099486</v>
      </c>
      <c r="W32" s="105">
        <f t="shared" si="31"/>
        <v>126.99698697938571</v>
      </c>
      <c r="X32" s="105">
        <f t="shared" si="32"/>
        <v>-86.883445316602248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44">
        <f t="shared" si="33"/>
        <v>-50041.516253230191</v>
      </c>
      <c r="AL32" s="44">
        <f t="shared" si="34"/>
        <v>31982.566117642811</v>
      </c>
      <c r="AM32" s="44">
        <f t="shared" si="5"/>
        <v>67.266567429895616</v>
      </c>
      <c r="AN32" s="44">
        <f t="shared" si="6"/>
        <v>-36.176200708109768</v>
      </c>
      <c r="AO32" s="44">
        <f t="shared" si="66"/>
        <v>861.63735876986186</v>
      </c>
      <c r="AP32" s="44">
        <f t="shared" si="67"/>
        <v>2056.4390640034248</v>
      </c>
      <c r="AQ32" s="44">
        <f t="shared" si="35"/>
        <v>927.43285001951449</v>
      </c>
      <c r="AR32" s="44">
        <f t="shared" si="36"/>
        <v>748.62895857417141</v>
      </c>
      <c r="AS32" s="44">
        <f t="shared" si="37"/>
        <v>-547.43618228928824</v>
      </c>
      <c r="AT32" s="44">
        <f>Paramètres!$D$26*Calculs!AQ32</f>
        <v>18.548657000390289</v>
      </c>
      <c r="AU32" s="44">
        <f>Paramètres!$D$26*AO32</f>
        <v>17.232747175397236</v>
      </c>
      <c r="AV32" s="44">
        <f>Paramètres!$D$26*AP32</f>
        <v>41.128781280068495</v>
      </c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1">
        <f>Paramètres!$D$16</f>
        <v>30000</v>
      </c>
      <c r="BH32" s="41">
        <f>Paramètres!$E$16</f>
        <v>-25000</v>
      </c>
      <c r="BI32" s="100"/>
      <c r="BJ32" s="100"/>
      <c r="BK32" s="110">
        <f>Paramètres!$D$20</f>
        <v>523598775598.29883</v>
      </c>
      <c r="BL32" s="41">
        <f>Paramètres!$D$21</f>
        <v>10000</v>
      </c>
      <c r="BM32" s="41"/>
      <c r="BN32" s="41"/>
      <c r="BO32" s="41">
        <f>IF(AND($BR$6&gt;200,A32&lt;950),Paramètres!$D$22,0)</f>
        <v>1</v>
      </c>
      <c r="BP32" s="41">
        <f t="shared" si="7"/>
        <v>16213.595068648257</v>
      </c>
      <c r="BQ32" s="41">
        <f t="shared" si="8"/>
        <v>-13315.469505239016</v>
      </c>
      <c r="BR32" s="41">
        <f t="shared" si="38"/>
        <v>20980.524140141144</v>
      </c>
      <c r="BS32" s="41">
        <f t="shared" si="39"/>
        <v>-39.394666040376478</v>
      </c>
      <c r="BT32" s="41">
        <f t="shared" si="40"/>
        <v>874.99247693533164</v>
      </c>
      <c r="BU32" s="41">
        <f t="shared" si="41"/>
        <v>676.18776415599962</v>
      </c>
      <c r="BV32" s="41">
        <f t="shared" si="42"/>
        <v>-555.3214765333114</v>
      </c>
      <c r="BW32" s="41">
        <f>Paramètres!$D$22</f>
        <v>1</v>
      </c>
      <c r="BX32" s="41">
        <f t="shared" si="9"/>
        <v>80041.516253230191</v>
      </c>
      <c r="BY32" s="41">
        <f t="shared" si="10"/>
        <v>-56982.566117642811</v>
      </c>
      <c r="BZ32" s="41">
        <f t="shared" si="43"/>
        <v>98253.026240760883</v>
      </c>
      <c r="CA32" s="41">
        <f t="shared" si="44"/>
        <v>-35.447543916170147</v>
      </c>
      <c r="CB32" s="41">
        <f t="shared" si="45"/>
        <v>53.406402990092879</v>
      </c>
      <c r="CC32" s="41">
        <f t="shared" si="46"/>
        <v>43.507356836859266</v>
      </c>
      <c r="CD32" s="41">
        <f t="shared" si="47"/>
        <v>-30.973436706481202</v>
      </c>
      <c r="CE32" s="2">
        <f>Paramètres!$F$16</f>
        <v>15000</v>
      </c>
      <c r="CF32" s="2">
        <f>Paramètres!$G$16</f>
        <v>15000</v>
      </c>
      <c r="CG32" s="111">
        <f>Paramètres!$F$20</f>
        <v>992600579172.61572</v>
      </c>
      <c r="CH32" s="2">
        <f>Paramètres!$F$21</f>
        <v>13332</v>
      </c>
      <c r="CI32" s="2"/>
      <c r="CJ32" s="2"/>
      <c r="CK32" s="2">
        <f>IF(CN32&gt;20000,Paramètres!$F$22,-2)</f>
        <v>1</v>
      </c>
      <c r="CL32" s="2">
        <f t="shared" si="11"/>
        <v>1213.5950686482574</v>
      </c>
      <c r="CM32" s="2">
        <f t="shared" si="12"/>
        <v>26684.530494760984</v>
      </c>
      <c r="CN32" s="2">
        <f t="shared" si="13"/>
        <v>26712.112996101154</v>
      </c>
      <c r="CO32" s="2">
        <f t="shared" si="14"/>
        <v>87.396019605000674</v>
      </c>
      <c r="CP32" s="2">
        <f t="shared" si="15"/>
        <v>996.46513265884778</v>
      </c>
      <c r="CQ32" s="2">
        <f t="shared" si="16"/>
        <v>45.271790039642958</v>
      </c>
      <c r="CR32" s="2">
        <f t="shared" si="17"/>
        <v>995.43619867444113</v>
      </c>
      <c r="CS32" s="2">
        <f>Paramètres!$F$22</f>
        <v>1</v>
      </c>
      <c r="CT32" s="2">
        <f t="shared" si="18"/>
        <v>65041.516253230191</v>
      </c>
      <c r="CU32" s="2">
        <f t="shared" si="19"/>
        <v>-16982.566117642811</v>
      </c>
      <c r="CV32" s="2">
        <f t="shared" si="48"/>
        <v>67222.06771930863</v>
      </c>
      <c r="CW32" s="2">
        <f t="shared" si="49"/>
        <v>-14.6334215481771</v>
      </c>
      <c r="CX32" s="2">
        <f t="shared" si="20"/>
        <v>207.30900079599613</v>
      </c>
      <c r="CY32" s="2">
        <f t="shared" si="50"/>
        <v>200.58430515728813</v>
      </c>
      <c r="CZ32" s="2">
        <f t="shared" si="51"/>
        <v>-52.373259738173971</v>
      </c>
      <c r="DA32" s="2"/>
      <c r="DB32" s="2"/>
      <c r="DC32" s="13">
        <f>Paramètres!$H$16</f>
        <v>-20000</v>
      </c>
      <c r="DD32" s="13">
        <f>Paramètres!$I$16</f>
        <v>0</v>
      </c>
      <c r="DG32" s="112">
        <f>Paramètres!$H$20</f>
        <v>1047197551196.5977</v>
      </c>
      <c r="DH32" s="13">
        <f>Paramètres!$H$21</f>
        <v>10000</v>
      </c>
      <c r="DI32" s="13">
        <f>IF(DL32&lt;66666,Paramètres!$H$22,5)</f>
        <v>1</v>
      </c>
      <c r="DJ32" s="13">
        <f t="shared" si="21"/>
        <v>-33786.404931351746</v>
      </c>
      <c r="DK32" s="13">
        <f t="shared" si="22"/>
        <v>11684.530494760984</v>
      </c>
      <c r="DL32" s="13">
        <f t="shared" si="52"/>
        <v>35749.816937549054</v>
      </c>
      <c r="DM32" s="13">
        <f t="shared" si="53"/>
        <v>160.92280953613104</v>
      </c>
      <c r="DN32" s="13">
        <f t="shared" si="54"/>
        <v>731.82165357260919</v>
      </c>
      <c r="DO32" s="13">
        <f t="shared" si="55"/>
        <v>-691.62935206992813</v>
      </c>
      <c r="DP32" s="13">
        <f t="shared" si="56"/>
        <v>239.1898241838048</v>
      </c>
      <c r="DQ32" s="13">
        <f>IF(DT32&lt;66666,Paramètres!$H$22,5)</f>
        <v>1</v>
      </c>
      <c r="DR32" s="13">
        <f t="shared" si="23"/>
        <v>30041.516253230191</v>
      </c>
      <c r="DS32" s="13">
        <f t="shared" si="24"/>
        <v>-31982.566117642811</v>
      </c>
      <c r="DT32" s="13">
        <f t="shared" si="57"/>
        <v>43879.1207097691</v>
      </c>
      <c r="DU32" s="13">
        <f t="shared" si="58"/>
        <v>-46.792492127134615</v>
      </c>
      <c r="DV32" s="13">
        <f t="shared" si="59"/>
        <v>504.11271087548869</v>
      </c>
      <c r="DW32" s="13">
        <f t="shared" si="60"/>
        <v>345.13704815088164</v>
      </c>
      <c r="DX32" s="13">
        <f t="shared" si="61"/>
        <v>-367.43712830895311</v>
      </c>
    </row>
    <row r="33" spans="1:128" x14ac:dyDescent="0.35">
      <c r="A33" s="106">
        <f t="shared" si="62"/>
        <v>27</v>
      </c>
      <c r="B33" s="106">
        <f>A33*Paramètres!$D$25</f>
        <v>13.5</v>
      </c>
      <c r="C33" s="102">
        <f>Paramètres!$D$7</f>
        <v>155093840495.72119</v>
      </c>
      <c r="D33" s="28">
        <f>Paramètres!$D$8</f>
        <v>6666</v>
      </c>
      <c r="E33" s="28">
        <f t="shared" si="25"/>
        <v>17521.980592298158</v>
      </c>
      <c r="F33" s="28">
        <f t="shared" si="26"/>
        <v>-11282.552233527837</v>
      </c>
      <c r="G33" s="28">
        <f t="shared" si="0"/>
        <v>8.788591445955074</v>
      </c>
      <c r="H33" s="28">
        <f t="shared" si="1"/>
        <v>88.949699847596193</v>
      </c>
      <c r="I33" s="28">
        <f t="shared" si="63"/>
        <v>7336.9416985390908</v>
      </c>
      <c r="J33" s="28">
        <f t="shared" si="64"/>
        <v>1134.3227106426828</v>
      </c>
      <c r="K33" s="28">
        <f t="shared" si="65"/>
        <v>418.84804558867961</v>
      </c>
      <c r="L33" s="28">
        <f t="shared" si="27"/>
        <v>7.677555529611368</v>
      </c>
      <c r="M33" s="28">
        <f t="shared" si="28"/>
        <v>418.77767423126369</v>
      </c>
      <c r="N33" s="28">
        <f>Paramètres!$D$26*Calculs!K33</f>
        <v>8.3769609117735921</v>
      </c>
      <c r="O33" s="28">
        <f>Paramètres!$D$26*I33</f>
        <v>146.73883397078183</v>
      </c>
      <c r="P33" s="28">
        <f>Paramètres!$D$26*J33</f>
        <v>22.686454212853654</v>
      </c>
      <c r="Q33" s="105">
        <f>IF($T33&gt;25000,Paramètres!$D$9,-5)</f>
        <v>6</v>
      </c>
      <c r="R33" s="105">
        <f t="shared" si="2"/>
        <v>66945.52092649987</v>
      </c>
      <c r="S33" s="105">
        <f t="shared" si="3"/>
        <v>-44156.478837600036</v>
      </c>
      <c r="T33" s="105">
        <f t="shared" si="29"/>
        <v>80196.61710730604</v>
      </c>
      <c r="U33" s="105">
        <f t="shared" si="30"/>
        <v>-33.408374754290278</v>
      </c>
      <c r="V33" s="105">
        <f t="shared" si="4"/>
        <v>143.20175295120967</v>
      </c>
      <c r="W33" s="105">
        <f t="shared" si="31"/>
        <v>119.5401538705715</v>
      </c>
      <c r="X33" s="105">
        <f t="shared" si="32"/>
        <v>-78.847280618290029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44">
        <f t="shared" si="33"/>
        <v>-49423.540334201716</v>
      </c>
      <c r="AL33" s="44">
        <f t="shared" si="34"/>
        <v>32873.9266040722</v>
      </c>
      <c r="AM33" s="44">
        <f t="shared" si="5"/>
        <v>42.658499522028883</v>
      </c>
      <c r="AN33" s="44">
        <f t="shared" si="6"/>
        <v>-36.895385582712215</v>
      </c>
      <c r="AO33" s="44">
        <f t="shared" si="66"/>
        <v>1593.0335701686361</v>
      </c>
      <c r="AP33" s="44">
        <f t="shared" si="67"/>
        <v>1467.8741004340679</v>
      </c>
      <c r="AQ33" s="44">
        <f t="shared" si="35"/>
        <v>895.581008354971</v>
      </c>
      <c r="AR33" s="44">
        <f t="shared" si="36"/>
        <v>716.22569712441475</v>
      </c>
      <c r="AS33" s="44">
        <f t="shared" si="37"/>
        <v>-537.66727007021052</v>
      </c>
      <c r="AT33" s="44">
        <f>Paramètres!$D$26*Calculs!AQ33</f>
        <v>17.911620167099422</v>
      </c>
      <c r="AU33" s="44">
        <f>Paramètres!$D$26*AO33</f>
        <v>31.860671403372724</v>
      </c>
      <c r="AV33" s="44">
        <f>Paramètres!$D$26*AP33</f>
        <v>29.357482008681359</v>
      </c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1">
        <f>Paramètres!$D$16</f>
        <v>30000</v>
      </c>
      <c r="BH33" s="41">
        <f>Paramètres!$E$16</f>
        <v>-25000</v>
      </c>
      <c r="BI33" s="100"/>
      <c r="BJ33" s="100"/>
      <c r="BK33" s="110">
        <f>Paramètres!$D$20</f>
        <v>523598775598.29883</v>
      </c>
      <c r="BL33" s="41">
        <f>Paramètres!$D$21</f>
        <v>10000</v>
      </c>
      <c r="BM33" s="41"/>
      <c r="BN33" s="41"/>
      <c r="BO33" s="41">
        <f>IF(AND($BR$6&gt;200,A33&lt;950),Paramètres!$D$22,0)</f>
        <v>1</v>
      </c>
      <c r="BP33" s="41">
        <f t="shared" si="7"/>
        <v>12478.019407701842</v>
      </c>
      <c r="BQ33" s="41">
        <f t="shared" si="8"/>
        <v>-13717.447766472163</v>
      </c>
      <c r="BR33" s="41">
        <f t="shared" si="38"/>
        <v>18543.71434111505</v>
      </c>
      <c r="BS33" s="41">
        <f t="shared" si="39"/>
        <v>-47.708907315431297</v>
      </c>
      <c r="BT33" s="41">
        <f t="shared" si="40"/>
        <v>1038.2755507284467</v>
      </c>
      <c r="BU33" s="41">
        <f t="shared" si="41"/>
        <v>698.65304405637437</v>
      </c>
      <c r="BV33" s="41">
        <f t="shared" si="42"/>
        <v>-768.04950574244947</v>
      </c>
      <c r="BW33" s="41">
        <f>Paramètres!$D$22</f>
        <v>1</v>
      </c>
      <c r="BX33" s="41">
        <f t="shared" si="9"/>
        <v>79423.540334201709</v>
      </c>
      <c r="BY33" s="41">
        <f t="shared" si="10"/>
        <v>-57873.9266040722</v>
      </c>
      <c r="BZ33" s="41">
        <f t="shared" si="43"/>
        <v>98272.529934830221</v>
      </c>
      <c r="CA33" s="41">
        <f t="shared" si="44"/>
        <v>-36.079877661794193</v>
      </c>
      <c r="CB33" s="41">
        <f t="shared" si="45"/>
        <v>53.385532301186892</v>
      </c>
      <c r="CC33" s="41">
        <f t="shared" si="46"/>
        <v>43.146014260525924</v>
      </c>
      <c r="CD33" s="41">
        <f t="shared" si="47"/>
        <v>-31.439410180720042</v>
      </c>
      <c r="CE33" s="2">
        <f>Paramètres!$F$16</f>
        <v>15000</v>
      </c>
      <c r="CF33" s="2">
        <f>Paramètres!$G$16</f>
        <v>15000</v>
      </c>
      <c r="CG33" s="111">
        <f>Paramètres!$F$20</f>
        <v>992600579172.61572</v>
      </c>
      <c r="CH33" s="2">
        <f>Paramètres!$F$21</f>
        <v>13332</v>
      </c>
      <c r="CI33" s="2"/>
      <c r="CJ33" s="2"/>
      <c r="CK33" s="2">
        <f>IF(CN33&gt;20000,Paramètres!$F$22,-2)</f>
        <v>1</v>
      </c>
      <c r="CL33" s="2">
        <f t="shared" si="11"/>
        <v>-2521.9805922981577</v>
      </c>
      <c r="CM33" s="2">
        <f t="shared" si="12"/>
        <v>26282.552233527837</v>
      </c>
      <c r="CN33" s="2">
        <f t="shared" si="13"/>
        <v>26403.27513805906</v>
      </c>
      <c r="CO33" s="2">
        <f t="shared" si="14"/>
        <v>95.481118384442297</v>
      </c>
      <c r="CP33" s="2">
        <f t="shared" si="15"/>
        <v>1012.7755195600033</v>
      </c>
      <c r="CQ33" s="2">
        <f t="shared" si="16"/>
        <v>-96.738006604462782</v>
      </c>
      <c r="CR33" s="2">
        <f t="shared" si="17"/>
        <v>1008.1448363693729</v>
      </c>
      <c r="CS33" s="2">
        <f>Paramètres!$F$22</f>
        <v>1</v>
      </c>
      <c r="CT33" s="2">
        <f t="shared" si="18"/>
        <v>64423.540334201716</v>
      </c>
      <c r="CU33" s="2">
        <f t="shared" si="19"/>
        <v>-17873.9266040722</v>
      </c>
      <c r="CV33" s="2">
        <f t="shared" si="48"/>
        <v>66857.084900856062</v>
      </c>
      <c r="CW33" s="2">
        <f t="shared" si="49"/>
        <v>-15.506356881398943</v>
      </c>
      <c r="CX33" s="2">
        <f t="shared" si="20"/>
        <v>209.44845480751476</v>
      </c>
      <c r="CY33" s="2">
        <f t="shared" si="50"/>
        <v>201.82469810399076</v>
      </c>
      <c r="CZ33" s="2">
        <f t="shared" si="51"/>
        <v>-55.995057429103028</v>
      </c>
      <c r="DA33" s="2"/>
      <c r="DB33" s="2"/>
      <c r="DC33" s="13">
        <f>Paramètres!$H$16</f>
        <v>-20000</v>
      </c>
      <c r="DD33" s="13">
        <f>Paramètres!$I$16</f>
        <v>0</v>
      </c>
      <c r="DG33" s="112">
        <f>Paramètres!$H$20</f>
        <v>1047197551196.5977</v>
      </c>
      <c r="DH33" s="13">
        <f>Paramètres!$H$21</f>
        <v>10000</v>
      </c>
      <c r="DI33" s="13">
        <f>IF(DL33&lt;66666,Paramètres!$H$22,5)</f>
        <v>1</v>
      </c>
      <c r="DJ33" s="13">
        <f t="shared" si="21"/>
        <v>-37521.980592298161</v>
      </c>
      <c r="DK33" s="13">
        <f t="shared" si="22"/>
        <v>11282.552233527837</v>
      </c>
      <c r="DL33" s="13">
        <f t="shared" si="52"/>
        <v>39181.564701669122</v>
      </c>
      <c r="DM33" s="13">
        <f t="shared" si="53"/>
        <v>163.26439778156208</v>
      </c>
      <c r="DN33" s="13">
        <f t="shared" si="54"/>
        <v>620.52039840547991</v>
      </c>
      <c r="DO33" s="13">
        <f t="shared" si="55"/>
        <v>-594.23748192230016</v>
      </c>
      <c r="DP33" s="13">
        <f t="shared" si="56"/>
        <v>178.68234360434025</v>
      </c>
      <c r="DQ33" s="13">
        <f>IF(DT33&lt;66666,Paramètres!$H$22,5)</f>
        <v>1</v>
      </c>
      <c r="DR33" s="13">
        <f t="shared" si="23"/>
        <v>29423.540334201716</v>
      </c>
      <c r="DS33" s="13">
        <f t="shared" si="24"/>
        <v>-32873.9266040722</v>
      </c>
      <c r="DT33" s="13">
        <f t="shared" si="57"/>
        <v>44118.474318230015</v>
      </c>
      <c r="DU33" s="13">
        <f t="shared" si="58"/>
        <v>-48.170125633594338</v>
      </c>
      <c r="DV33" s="13">
        <f t="shared" si="59"/>
        <v>499.05757356905917</v>
      </c>
      <c r="DW33" s="13">
        <f t="shared" si="60"/>
        <v>332.83201361590426</v>
      </c>
      <c r="DX33" s="13">
        <f t="shared" si="61"/>
        <v>-371.86195348411138</v>
      </c>
    </row>
    <row r="34" spans="1:128" x14ac:dyDescent="0.35">
      <c r="A34" s="106">
        <f t="shared" si="62"/>
        <v>28</v>
      </c>
      <c r="B34" s="106">
        <f>A34*Paramètres!$D$25</f>
        <v>14</v>
      </c>
      <c r="C34" s="102">
        <f>Paramètres!$D$7</f>
        <v>155093840495.72119</v>
      </c>
      <c r="D34" s="28">
        <f>Paramètres!$D$8</f>
        <v>6666</v>
      </c>
      <c r="E34" s="28">
        <f t="shared" si="25"/>
        <v>21192.370830450105</v>
      </c>
      <c r="F34" s="28">
        <f t="shared" si="26"/>
        <v>-10610.69645964868</v>
      </c>
      <c r="G34" s="28">
        <f t="shared" si="0"/>
        <v>12.003482120471558</v>
      </c>
      <c r="H34" s="28">
        <f t="shared" si="1"/>
        <v>139.8858390225792</v>
      </c>
      <c r="I34" s="28">
        <f t="shared" si="63"/>
        <v>7197.8804200979203</v>
      </c>
      <c r="J34" s="28">
        <f t="shared" si="64"/>
        <v>1530.4139306610928</v>
      </c>
      <c r="K34" s="28">
        <f t="shared" si="65"/>
        <v>188.75594439694638</v>
      </c>
      <c r="L34" s="28">
        <f t="shared" si="27"/>
        <v>-144.35340728761332</v>
      </c>
      <c r="M34" s="28">
        <f t="shared" si="28"/>
        <v>121.61784552293113</v>
      </c>
      <c r="N34" s="28">
        <f>Paramètres!$D$26*Calculs!K34</f>
        <v>3.7751188879389277</v>
      </c>
      <c r="O34" s="28">
        <f>Paramètres!$D$26*I34</f>
        <v>143.9576084019584</v>
      </c>
      <c r="P34" s="28">
        <f>Paramètres!$D$26*J34</f>
        <v>30.608278613221856</v>
      </c>
      <c r="Q34" s="105">
        <f>IF($T34&gt;25000,Paramètres!$D$9,-5)</f>
        <v>6</v>
      </c>
      <c r="R34" s="105">
        <f t="shared" si="2"/>
        <v>69640.337955286406</v>
      </c>
      <c r="S34" s="105">
        <f t="shared" si="3"/>
        <v>-44084.143296420363</v>
      </c>
      <c r="T34" s="105">
        <f t="shared" si="29"/>
        <v>82420.800534245165</v>
      </c>
      <c r="U34" s="105">
        <f t="shared" si="30"/>
        <v>-32.334873189435996</v>
      </c>
      <c r="V34" s="105">
        <f t="shared" si="4"/>
        <v>135.65156671358213</v>
      </c>
      <c r="W34" s="105">
        <f t="shared" si="31"/>
        <v>114.61695213907637</v>
      </c>
      <c r="X34" s="105">
        <f t="shared" si="32"/>
        <v>-72.555508641302325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44">
        <f t="shared" si="33"/>
        <v>-48447.967124836294</v>
      </c>
      <c r="AL34" s="44">
        <f t="shared" si="34"/>
        <v>33473.446836771684</v>
      </c>
      <c r="AM34" s="44">
        <f t="shared" si="5"/>
        <v>21.581803681184173</v>
      </c>
      <c r="AN34" s="44">
        <f t="shared" si="6"/>
        <v>-37.657585377261462</v>
      </c>
      <c r="AO34" s="44">
        <f t="shared" si="66"/>
        <v>2277.3985958896783</v>
      </c>
      <c r="AP34" s="44">
        <f t="shared" si="67"/>
        <v>900.84934835517606</v>
      </c>
      <c r="AQ34" s="44">
        <f t="shared" si="35"/>
        <v>880.84376354232734</v>
      </c>
      <c r="AR34" s="44">
        <f t="shared" si="36"/>
        <v>697.34287985099252</v>
      </c>
      <c r="AS34" s="44">
        <f t="shared" si="37"/>
        <v>-538.14370171222447</v>
      </c>
      <c r="AT34" s="44">
        <f>Paramètres!$D$26*Calculs!AQ34</f>
        <v>17.616875270846545</v>
      </c>
      <c r="AU34" s="44">
        <f>Paramètres!$D$26*AO34</f>
        <v>45.547971917793568</v>
      </c>
      <c r="AV34" s="44">
        <f>Paramètres!$D$26*AP34</f>
        <v>18.01698696710352</v>
      </c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1">
        <f>Paramètres!$D$16</f>
        <v>30000</v>
      </c>
      <c r="BH34" s="41">
        <f>Paramètres!$E$16</f>
        <v>-25000</v>
      </c>
      <c r="BI34" s="100"/>
      <c r="BJ34" s="100"/>
      <c r="BK34" s="110">
        <f>Paramètres!$D$20</f>
        <v>523598775598.29883</v>
      </c>
      <c r="BL34" s="41">
        <f>Paramètres!$D$21</f>
        <v>10000</v>
      </c>
      <c r="BM34" s="41"/>
      <c r="BN34" s="41"/>
      <c r="BO34" s="41">
        <f>IF(AND($BR$6&gt;200,A34&lt;950),Paramètres!$D$22,0)</f>
        <v>1</v>
      </c>
      <c r="BP34" s="41">
        <f t="shared" si="7"/>
        <v>8807.6291695498949</v>
      </c>
      <c r="BQ34" s="41">
        <f t="shared" si="8"/>
        <v>-14389.30354035132</v>
      </c>
      <c r="BR34" s="41">
        <f t="shared" si="38"/>
        <v>16870.873953790102</v>
      </c>
      <c r="BS34" s="41">
        <f t="shared" si="39"/>
        <v>-58.529383587200456</v>
      </c>
      <c r="BT34" s="41">
        <f t="shared" si="40"/>
        <v>1171.0557971693986</v>
      </c>
      <c r="BU34" s="41">
        <f t="shared" si="41"/>
        <v>611.3628272353119</v>
      </c>
      <c r="BV34" s="41">
        <f t="shared" si="42"/>
        <v>-998.80287021959532</v>
      </c>
      <c r="BW34" s="41">
        <f>Paramètres!$D$22</f>
        <v>1</v>
      </c>
      <c r="BX34" s="41">
        <f t="shared" si="9"/>
        <v>78447.967124836287</v>
      </c>
      <c r="BY34" s="41">
        <f t="shared" si="10"/>
        <v>-58473.446836771684</v>
      </c>
      <c r="BZ34" s="41">
        <f t="shared" si="43"/>
        <v>97842.871641178644</v>
      </c>
      <c r="CA34" s="41">
        <f t="shared" si="44"/>
        <v>-36.700063024558467</v>
      </c>
      <c r="CB34" s="41">
        <f t="shared" si="45"/>
        <v>53.848140162757268</v>
      </c>
      <c r="CC34" s="41">
        <f t="shared" si="46"/>
        <v>43.174091871642375</v>
      </c>
      <c r="CD34" s="41">
        <f t="shared" si="47"/>
        <v>-32.181050170044735</v>
      </c>
      <c r="CE34" s="2">
        <f>Paramètres!$F$16</f>
        <v>15000</v>
      </c>
      <c r="CF34" s="2">
        <f>Paramètres!$G$16</f>
        <v>15000</v>
      </c>
      <c r="CG34" s="111">
        <f>Paramètres!$F$20</f>
        <v>992600579172.61572</v>
      </c>
      <c r="CH34" s="2">
        <f>Paramètres!$F$21</f>
        <v>13332</v>
      </c>
      <c r="CI34" s="2"/>
      <c r="CJ34" s="2"/>
      <c r="CK34" s="2">
        <f>IF(CN34&gt;20000,Paramètres!$F$22,-2)</f>
        <v>1</v>
      </c>
      <c r="CL34" s="2">
        <f t="shared" si="11"/>
        <v>-6192.3708304501051</v>
      </c>
      <c r="CM34" s="2">
        <f t="shared" si="12"/>
        <v>25610.69645964868</v>
      </c>
      <c r="CN34" s="2">
        <f t="shared" si="13"/>
        <v>26348.685539321898</v>
      </c>
      <c r="CO34" s="2">
        <f t="shared" si="14"/>
        <v>103.59258415317011</v>
      </c>
      <c r="CP34" s="2">
        <f t="shared" si="15"/>
        <v>1015.6922710406129</v>
      </c>
      <c r="CQ34" s="2">
        <f t="shared" si="16"/>
        <v>-238.70424892806159</v>
      </c>
      <c r="CR34" s="2">
        <f t="shared" si="17"/>
        <v>987.24418002606023</v>
      </c>
      <c r="CS34" s="2">
        <f>Paramètres!$F$22</f>
        <v>1</v>
      </c>
      <c r="CT34" s="2">
        <f t="shared" si="18"/>
        <v>63447.967124836294</v>
      </c>
      <c r="CU34" s="2">
        <f t="shared" si="19"/>
        <v>-18473.446836771684</v>
      </c>
      <c r="CV34" s="2">
        <f t="shared" si="48"/>
        <v>66082.62078871674</v>
      </c>
      <c r="CW34" s="2">
        <f t="shared" si="49"/>
        <v>-16.233394474515858</v>
      </c>
      <c r="CX34" s="2">
        <f t="shared" si="20"/>
        <v>214.09691205209995</v>
      </c>
      <c r="CY34" s="2">
        <f t="shared" si="50"/>
        <v>205.56106394209482</v>
      </c>
      <c r="CZ34" s="2">
        <f t="shared" si="51"/>
        <v>-59.850954388703137</v>
      </c>
      <c r="DA34" s="2"/>
      <c r="DB34" s="2"/>
      <c r="DC34" s="13">
        <f>Paramètres!$H$16</f>
        <v>-20000</v>
      </c>
      <c r="DD34" s="13">
        <f>Paramètres!$I$16</f>
        <v>0</v>
      </c>
      <c r="DG34" s="112">
        <f>Paramètres!$H$20</f>
        <v>1047197551196.5977</v>
      </c>
      <c r="DH34" s="13">
        <f>Paramètres!$H$21</f>
        <v>10000</v>
      </c>
      <c r="DI34" s="13">
        <f>IF(DL34&lt;66666,Paramètres!$H$22,5)</f>
        <v>1</v>
      </c>
      <c r="DJ34" s="13">
        <f t="shared" si="21"/>
        <v>-41192.370830450105</v>
      </c>
      <c r="DK34" s="13">
        <f t="shared" si="22"/>
        <v>10610.69645964868</v>
      </c>
      <c r="DL34" s="13">
        <f t="shared" si="52"/>
        <v>42537.022627261045</v>
      </c>
      <c r="DM34" s="13">
        <f t="shared" si="53"/>
        <v>165.55525946714312</v>
      </c>
      <c r="DN34" s="13">
        <f t="shared" si="54"/>
        <v>533.88892376053525</v>
      </c>
      <c r="DO34" s="13">
        <f t="shared" si="55"/>
        <v>-517.01198559486363</v>
      </c>
      <c r="DP34" s="13">
        <f t="shared" si="56"/>
        <v>133.17653571646622</v>
      </c>
      <c r="DQ34" s="13">
        <f>IF(DT34&lt;66666,Paramètres!$H$22,5)</f>
        <v>1</v>
      </c>
      <c r="DR34" s="13">
        <f t="shared" si="23"/>
        <v>28447.967124836294</v>
      </c>
      <c r="DS34" s="13">
        <f t="shared" si="24"/>
        <v>-33473.446836771684</v>
      </c>
      <c r="DT34" s="13">
        <f t="shared" si="57"/>
        <v>43929.016340796283</v>
      </c>
      <c r="DU34" s="13">
        <f t="shared" si="58"/>
        <v>-49.639898368551926</v>
      </c>
      <c r="DV34" s="13">
        <f t="shared" si="59"/>
        <v>503.05277720042864</v>
      </c>
      <c r="DW34" s="13">
        <f t="shared" si="60"/>
        <v>325.7716666549876</v>
      </c>
      <c r="DX34" s="13">
        <f t="shared" si="61"/>
        <v>-383.32090714425652</v>
      </c>
    </row>
    <row r="35" spans="1:128" x14ac:dyDescent="0.35">
      <c r="A35" s="106">
        <f t="shared" si="62"/>
        <v>29</v>
      </c>
      <c r="B35" s="106">
        <f>A35*Paramètres!$D$25</f>
        <v>14.5</v>
      </c>
      <c r="C35" s="102">
        <f>Paramètres!$D$7</f>
        <v>155093840495.72119</v>
      </c>
      <c r="D35" s="28">
        <f>Paramètres!$D$8</f>
        <v>6666</v>
      </c>
      <c r="E35" s="28">
        <f t="shared" si="25"/>
        <v>24755.222688677164</v>
      </c>
      <c r="F35" s="28">
        <f t="shared" si="26"/>
        <v>-9815.0850329374007</v>
      </c>
      <c r="G35" s="28">
        <f t="shared" si="0"/>
        <v>13.206276905593207</v>
      </c>
      <c r="H35" s="28">
        <f t="shared" si="1"/>
        <v>-160.85355893536791</v>
      </c>
      <c r="I35" s="28">
        <f t="shared" si="63"/>
        <v>6909.5694044083484</v>
      </c>
      <c r="J35" s="28">
        <f t="shared" si="64"/>
        <v>1621.4234975708018</v>
      </c>
      <c r="K35" s="28">
        <f t="shared" si="65"/>
        <v>438.89695573885342</v>
      </c>
      <c r="L35" s="28">
        <f t="shared" si="27"/>
        <v>-414.61865763332759</v>
      </c>
      <c r="M35" s="28">
        <f t="shared" si="28"/>
        <v>-143.95105591544132</v>
      </c>
      <c r="N35" s="28">
        <f>Paramètres!$D$26*Calculs!K35</f>
        <v>8.7779391147770678</v>
      </c>
      <c r="O35" s="28">
        <f>Paramètres!$D$26*I35</f>
        <v>138.19138808816697</v>
      </c>
      <c r="P35" s="28">
        <f>Paramètres!$D$26*J35</f>
        <v>32.428469951416034</v>
      </c>
      <c r="Q35" s="105">
        <f>IF($T35&gt;25000,Paramètres!$D$9,-5)</f>
        <v>6</v>
      </c>
      <c r="R35" s="105">
        <f t="shared" si="2"/>
        <v>71890.154795605864</v>
      </c>
      <c r="S35" s="105">
        <f t="shared" si="3"/>
        <v>-43604.420618458615</v>
      </c>
      <c r="T35" s="105">
        <f t="shared" si="29"/>
        <v>84080.555742737764</v>
      </c>
      <c r="U35" s="105">
        <f t="shared" si="30"/>
        <v>-31.238583828318305</v>
      </c>
      <c r="V35" s="105">
        <f t="shared" si="4"/>
        <v>130.39857177887609</v>
      </c>
      <c r="W35" s="105">
        <f t="shared" si="31"/>
        <v>111.49276342787509</v>
      </c>
      <c r="X35" s="105">
        <f t="shared" si="32"/>
        <v>-67.625078374716736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44">
        <f t="shared" si="33"/>
        <v>-47134.932106928703</v>
      </c>
      <c r="AL35" s="44">
        <f t="shared" si="34"/>
        <v>33789.335585521214</v>
      </c>
      <c r="AM35" s="44">
        <f t="shared" si="5"/>
        <v>6.7113350999431525</v>
      </c>
      <c r="AN35" s="44">
        <f t="shared" si="6"/>
        <v>-38.487502290507898</v>
      </c>
      <c r="AO35" s="44">
        <f t="shared" si="66"/>
        <v>2929.1935038228776</v>
      </c>
      <c r="AP35" s="44">
        <f t="shared" si="67"/>
        <v>344.68865967584804</v>
      </c>
      <c r="AQ35" s="44">
        <f t="shared" si="35"/>
        <v>880.39491923448588</v>
      </c>
      <c r="AR35" s="44">
        <f t="shared" si="36"/>
        <v>689.12377460780112</v>
      </c>
      <c r="AS35" s="44">
        <f t="shared" si="37"/>
        <v>-547.90842034430671</v>
      </c>
      <c r="AT35" s="44">
        <f>Paramètres!$D$26*Calculs!AQ35</f>
        <v>17.607898384689719</v>
      </c>
      <c r="AU35" s="44">
        <f>Paramètres!$D$26*AO35</f>
        <v>58.583870076457551</v>
      </c>
      <c r="AV35" s="44">
        <f>Paramètres!$D$26*AP35</f>
        <v>6.8937731935169611</v>
      </c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1">
        <f>Paramètres!$D$16</f>
        <v>30000</v>
      </c>
      <c r="BH35" s="41">
        <f>Paramètres!$E$16</f>
        <v>-25000</v>
      </c>
      <c r="BI35" s="100"/>
      <c r="BJ35" s="100"/>
      <c r="BK35" s="110">
        <f>Paramètres!$D$20</f>
        <v>523598775598.29883</v>
      </c>
      <c r="BL35" s="41">
        <f>Paramètres!$D$21</f>
        <v>10000</v>
      </c>
      <c r="BM35" s="41"/>
      <c r="BN35" s="41"/>
      <c r="BO35" s="41">
        <f>IF(AND($BR$6&gt;200,A35&lt;950),Paramètres!$D$22,0)</f>
        <v>1</v>
      </c>
      <c r="BP35" s="41">
        <f t="shared" si="7"/>
        <v>5244.7773113228359</v>
      </c>
      <c r="BQ35" s="41">
        <f t="shared" si="8"/>
        <v>-15184.914967062599</v>
      </c>
      <c r="BR35" s="41">
        <f t="shared" si="38"/>
        <v>16065.158934859268</v>
      </c>
      <c r="BS35" s="41">
        <f t="shared" si="39"/>
        <v>-70.945398772773657</v>
      </c>
      <c r="BT35" s="41">
        <f t="shared" si="40"/>
        <v>1241.35664986394</v>
      </c>
      <c r="BU35" s="41">
        <f t="shared" si="41"/>
        <v>405.26453668247848</v>
      </c>
      <c r="BV35" s="41">
        <f t="shared" si="42"/>
        <v>-1173.3400988072301</v>
      </c>
      <c r="BW35" s="41">
        <f>Paramètres!$D$22</f>
        <v>1</v>
      </c>
      <c r="BX35" s="41">
        <f t="shared" si="9"/>
        <v>77134.932106928696</v>
      </c>
      <c r="BY35" s="41">
        <f t="shared" si="10"/>
        <v>-58789.335585521214</v>
      </c>
      <c r="BZ35" s="41">
        <f t="shared" si="43"/>
        <v>96984.450968841033</v>
      </c>
      <c r="CA35" s="41">
        <f t="shared" si="44"/>
        <v>-37.313282525044805</v>
      </c>
      <c r="CB35" s="41">
        <f t="shared" si="45"/>
        <v>54.79048363397056</v>
      </c>
      <c r="CC35" s="41">
        <f t="shared" si="46"/>
        <v>43.576678457146819</v>
      </c>
      <c r="CD35" s="41">
        <f t="shared" si="47"/>
        <v>-33.212500530475452</v>
      </c>
      <c r="CE35" s="2">
        <f>Paramètres!$F$16</f>
        <v>15000</v>
      </c>
      <c r="CF35" s="2">
        <f>Paramètres!$G$16</f>
        <v>15000</v>
      </c>
      <c r="CG35" s="111">
        <f>Paramètres!$F$20</f>
        <v>992600579172.61572</v>
      </c>
      <c r="CH35" s="2">
        <f>Paramètres!$F$21</f>
        <v>13332</v>
      </c>
      <c r="CI35" s="2"/>
      <c r="CJ35" s="2"/>
      <c r="CK35" s="2">
        <f>IF(CN35&gt;20000,Paramètres!$F$22,-2)</f>
        <v>1</v>
      </c>
      <c r="CL35" s="2">
        <f t="shared" si="11"/>
        <v>-9755.2226886771641</v>
      </c>
      <c r="CM35" s="2">
        <f t="shared" si="12"/>
        <v>24815.085032937401</v>
      </c>
      <c r="CN35" s="2">
        <f t="shared" si="13"/>
        <v>26663.698447469651</v>
      </c>
      <c r="CO35" s="2">
        <f t="shared" si="14"/>
        <v>111.46061507058675</v>
      </c>
      <c r="CP35" s="2">
        <f t="shared" si="15"/>
        <v>999.00067044340767</v>
      </c>
      <c r="CQ35" s="2">
        <f t="shared" si="16"/>
        <v>-365.49595794120069</v>
      </c>
      <c r="CR35" s="2">
        <f t="shared" si="17"/>
        <v>929.73923455720751</v>
      </c>
      <c r="CS35" s="2">
        <f>Paramètres!$F$22</f>
        <v>1</v>
      </c>
      <c r="CT35" s="2">
        <f t="shared" si="18"/>
        <v>62134.932106928703</v>
      </c>
      <c r="CU35" s="2">
        <f t="shared" si="19"/>
        <v>-18789.335585521214</v>
      </c>
      <c r="CV35" s="2">
        <f t="shared" si="48"/>
        <v>64913.703635503443</v>
      </c>
      <c r="CW35" s="2">
        <f t="shared" si="49"/>
        <v>-16.82509027366677</v>
      </c>
      <c r="CX35" s="2">
        <f t="shared" si="20"/>
        <v>221.40476437311304</v>
      </c>
      <c r="CY35" s="2">
        <f t="shared" si="50"/>
        <v>211.92705441243356</v>
      </c>
      <c r="CZ35" s="2">
        <f t="shared" si="51"/>
        <v>-64.085827568840244</v>
      </c>
      <c r="DA35" s="2"/>
      <c r="DB35" s="2"/>
      <c r="DC35" s="13">
        <f>Paramètres!$H$16</f>
        <v>-20000</v>
      </c>
      <c r="DD35" s="13">
        <f>Paramètres!$I$16</f>
        <v>0</v>
      </c>
      <c r="DG35" s="112">
        <f>Paramètres!$H$20</f>
        <v>1047197551196.5977</v>
      </c>
      <c r="DH35" s="13">
        <f>Paramètres!$H$21</f>
        <v>10000</v>
      </c>
      <c r="DI35" s="13">
        <f>IF(DL35&lt;66666,Paramètres!$H$22,5)</f>
        <v>1</v>
      </c>
      <c r="DJ35" s="13">
        <f t="shared" si="21"/>
        <v>-44755.222688677168</v>
      </c>
      <c r="DK35" s="13">
        <f t="shared" si="22"/>
        <v>9815.0850329374007</v>
      </c>
      <c r="DL35" s="13">
        <f t="shared" si="52"/>
        <v>45818.837306471185</v>
      </c>
      <c r="DM35" s="13">
        <f t="shared" si="53"/>
        <v>167.63051925069647</v>
      </c>
      <c r="DN35" s="13">
        <f t="shared" si="54"/>
        <v>465.18581758397397</v>
      </c>
      <c r="DO35" s="13">
        <f t="shared" si="55"/>
        <v>-454.38723637460538</v>
      </c>
      <c r="DP35" s="13">
        <f t="shared" si="56"/>
        <v>99.649808334581266</v>
      </c>
      <c r="DQ35" s="13">
        <f>IF(DT35&lt;66666,Paramètres!$H$22,5)</f>
        <v>1</v>
      </c>
      <c r="DR35" s="13">
        <f t="shared" si="23"/>
        <v>27134.932106928703</v>
      </c>
      <c r="DS35" s="13">
        <f t="shared" si="24"/>
        <v>-33789.335585521214</v>
      </c>
      <c r="DT35" s="13">
        <f t="shared" si="57"/>
        <v>43336.171263259981</v>
      </c>
      <c r="DU35" s="13">
        <f t="shared" si="58"/>
        <v>-51.233375289028118</v>
      </c>
      <c r="DV35" s="13">
        <f t="shared" si="59"/>
        <v>515.86006377279045</v>
      </c>
      <c r="DW35" s="13">
        <f t="shared" si="60"/>
        <v>323.00564168708217</v>
      </c>
      <c r="DX35" s="13">
        <f t="shared" si="61"/>
        <v>-402.21755410969291</v>
      </c>
    </row>
    <row r="36" spans="1:128" x14ac:dyDescent="0.35">
      <c r="A36" s="106">
        <f t="shared" si="62"/>
        <v>30</v>
      </c>
      <c r="B36" s="106">
        <f>A36*Paramètres!$D$25</f>
        <v>15</v>
      </c>
      <c r="C36" s="102">
        <f>Paramètres!$D$7</f>
        <v>155093840495.72119</v>
      </c>
      <c r="D36" s="28">
        <f>Paramètres!$D$8</f>
        <v>6666</v>
      </c>
      <c r="E36" s="28">
        <f t="shared" si="25"/>
        <v>28106.352726473007</v>
      </c>
      <c r="F36" s="28">
        <f t="shared" si="26"/>
        <v>-9040.3610481308606</v>
      </c>
      <c r="G36" s="28">
        <f t="shared" si="0"/>
        <v>12.807059518989934</v>
      </c>
      <c r="H36" s="28">
        <f t="shared" si="1"/>
        <v>-156.56641252991847</v>
      </c>
      <c r="I36" s="28">
        <f t="shared" si="63"/>
        <v>6356.7593586868543</v>
      </c>
      <c r="J36" s="28">
        <f t="shared" si="64"/>
        <v>1445.0439717039444</v>
      </c>
      <c r="K36" s="28">
        <f t="shared" si="65"/>
        <v>782.96933674958132</v>
      </c>
      <c r="L36" s="28">
        <f t="shared" si="27"/>
        <v>-718.3913218027044</v>
      </c>
      <c r="M36" s="28">
        <f t="shared" si="28"/>
        <v>-311.37580356964565</v>
      </c>
      <c r="N36" s="28">
        <f>Paramètres!$D$26*Calculs!K36</f>
        <v>15.659386734991626</v>
      </c>
      <c r="O36" s="28">
        <f>Paramètres!$D$26*I36</f>
        <v>127.13518717373709</v>
      </c>
      <c r="P36" s="28">
        <f>Paramètres!$D$26*J36</f>
        <v>28.900879434078888</v>
      </c>
      <c r="Q36" s="105">
        <f>IF($T36&gt;25000,Paramètres!$D$9,-5)</f>
        <v>6</v>
      </c>
      <c r="R36" s="105">
        <f t="shared" si="2"/>
        <v>73604.407137838309</v>
      </c>
      <c r="S36" s="105">
        <f t="shared" si="3"/>
        <v>-42865.063858403912</v>
      </c>
      <c r="T36" s="105">
        <f t="shared" si="29"/>
        <v>85176.419563736694</v>
      </c>
      <c r="U36" s="105">
        <f t="shared" si="30"/>
        <v>-30.215276126749565</v>
      </c>
      <c r="V36" s="105">
        <f t="shared" si="4"/>
        <v>127.09523234721418</v>
      </c>
      <c r="W36" s="105">
        <f t="shared" si="31"/>
        <v>109.82815754496964</v>
      </c>
      <c r="X36" s="105">
        <f t="shared" si="32"/>
        <v>-63.960721506794179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44">
        <f t="shared" si="33"/>
        <v>-45498.054411365309</v>
      </c>
      <c r="AL36" s="44">
        <f t="shared" si="34"/>
        <v>33824.702810273055</v>
      </c>
      <c r="AM36" s="44">
        <f t="shared" si="5"/>
        <v>-3.3779684585632159</v>
      </c>
      <c r="AN36" s="44">
        <f t="shared" si="6"/>
        <v>-39.418182985467759</v>
      </c>
      <c r="AO36" s="44">
        <f t="shared" si="66"/>
        <v>3559.7334083542214</v>
      </c>
      <c r="AP36" s="44">
        <f t="shared" si="67"/>
        <v>-210.11353386197561</v>
      </c>
      <c r="AQ36" s="44">
        <f t="shared" si="35"/>
        <v>893.16953575178752</v>
      </c>
      <c r="AR36" s="44">
        <f t="shared" si="36"/>
        <v>690.00213798453763</v>
      </c>
      <c r="AS36" s="44">
        <f t="shared" si="37"/>
        <v>-567.14096058372536</v>
      </c>
      <c r="AT36" s="44">
        <f>Paramètres!$D$26*Calculs!AQ36</f>
        <v>17.863390715035752</v>
      </c>
      <c r="AU36" s="44">
        <f>Paramètres!$D$26*AO36</f>
        <v>71.19466816708443</v>
      </c>
      <c r="AV36" s="44">
        <f>Paramètres!$D$26*AP36</f>
        <v>-4.202270677239512</v>
      </c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1">
        <f>Paramètres!$D$16</f>
        <v>30000</v>
      </c>
      <c r="BH36" s="41">
        <f>Paramètres!$E$16</f>
        <v>-25000</v>
      </c>
      <c r="BK36" s="110">
        <f>Paramètres!$D$20</f>
        <v>523598775598.29883</v>
      </c>
      <c r="BL36" s="41">
        <f>Paramètres!$D$21</f>
        <v>10000</v>
      </c>
      <c r="BM36" s="41"/>
      <c r="BN36" s="41"/>
      <c r="BO36" s="41">
        <f>IF(AND($BR$6&gt;200,A36&lt;950),Paramètres!$D$22,0)</f>
        <v>1</v>
      </c>
      <c r="BP36" s="41">
        <f t="shared" si="7"/>
        <v>1893.6472735269926</v>
      </c>
      <c r="BQ36" s="41">
        <f t="shared" si="8"/>
        <v>-15959.638951869139</v>
      </c>
      <c r="BR36" s="41">
        <f t="shared" si="38"/>
        <v>16071.589077330062</v>
      </c>
      <c r="BS36" s="41">
        <f t="shared" si="39"/>
        <v>-83.233362162070435</v>
      </c>
      <c r="BT36" s="41">
        <f t="shared" si="40"/>
        <v>1240.7793214455201</v>
      </c>
      <c r="BU36" s="41">
        <f t="shared" si="41"/>
        <v>146.19577241545014</v>
      </c>
      <c r="BV36" s="41">
        <f t="shared" si="42"/>
        <v>-1232.1364050520767</v>
      </c>
      <c r="BW36" s="41">
        <f>Paramètres!$D$22</f>
        <v>1</v>
      </c>
      <c r="BX36" s="41">
        <f t="shared" si="9"/>
        <v>75498.054411365301</v>
      </c>
      <c r="BY36" s="41">
        <f t="shared" si="10"/>
        <v>-58824.702810273055</v>
      </c>
      <c r="BZ36" s="41">
        <f t="shared" si="43"/>
        <v>95709.465992755504</v>
      </c>
      <c r="CA36" s="41">
        <f t="shared" si="44"/>
        <v>-37.924124898058551</v>
      </c>
      <c r="CB36" s="41">
        <f t="shared" si="45"/>
        <v>56.236178196354672</v>
      </c>
      <c r="CC36" s="41">
        <f t="shared" si="46"/>
        <v>44.36052377177603</v>
      </c>
      <c r="CD36" s="41">
        <f t="shared" si="47"/>
        <v>-34.563733432976406</v>
      </c>
      <c r="CE36" s="2">
        <f>Paramètres!$F$16</f>
        <v>15000</v>
      </c>
      <c r="CF36" s="2">
        <f>Paramètres!$G$16</f>
        <v>15000</v>
      </c>
      <c r="CG36" s="111">
        <f>Paramètres!$F$20</f>
        <v>992600579172.61572</v>
      </c>
      <c r="CH36" s="2">
        <f>Paramètres!$F$21</f>
        <v>13332</v>
      </c>
      <c r="CI36" s="2"/>
      <c r="CJ36" s="2"/>
      <c r="CK36" s="2">
        <f>IF(CN36&gt;20000,Paramètres!$F$22,-2)</f>
        <v>1</v>
      </c>
      <c r="CL36" s="2">
        <f t="shared" si="11"/>
        <v>-13106.352726473007</v>
      </c>
      <c r="CM36" s="2">
        <f t="shared" si="12"/>
        <v>24040.361048130861</v>
      </c>
      <c r="CN36" s="2">
        <f t="shared" si="13"/>
        <v>27380.932071703002</v>
      </c>
      <c r="CO36" s="2">
        <f t="shared" si="14"/>
        <v>118.598387628826</v>
      </c>
      <c r="CP36" s="2">
        <f t="shared" si="15"/>
        <v>962.23601934767726</v>
      </c>
      <c r="CQ36" s="2">
        <f t="shared" si="16"/>
        <v>-460.59077326740476</v>
      </c>
      <c r="CR36" s="2">
        <f t="shared" si="17"/>
        <v>844.83980523587877</v>
      </c>
      <c r="CS36" s="2">
        <f>Paramètres!$F$22</f>
        <v>1</v>
      </c>
      <c r="CT36" s="2">
        <f t="shared" si="18"/>
        <v>60498.054411365309</v>
      </c>
      <c r="CU36" s="2">
        <f t="shared" si="19"/>
        <v>-18824.702810273055</v>
      </c>
      <c r="CV36" s="2">
        <f t="shared" si="48"/>
        <v>63359.166846286891</v>
      </c>
      <c r="CW36" s="2">
        <f t="shared" si="49"/>
        <v>-17.284162964099053</v>
      </c>
      <c r="CX36" s="2">
        <f t="shared" si="20"/>
        <v>231.7034243985068</v>
      </c>
      <c r="CY36" s="2">
        <f t="shared" si="50"/>
        <v>221.24038358282203</v>
      </c>
      <c r="CZ36" s="2">
        <f t="shared" si="51"/>
        <v>-68.841626579565386</v>
      </c>
      <c r="DA36" s="2"/>
      <c r="DB36" s="2"/>
      <c r="DC36" s="13">
        <f>Paramètres!$H$16</f>
        <v>-20000</v>
      </c>
      <c r="DD36" s="13">
        <f>Paramètres!$I$16</f>
        <v>0</v>
      </c>
      <c r="DG36" s="112">
        <f>Paramètres!$H$20</f>
        <v>1047197551196.5977</v>
      </c>
      <c r="DH36" s="13">
        <f>Paramètres!$H$21</f>
        <v>10000</v>
      </c>
      <c r="DI36" s="13">
        <f>IF(DL36&lt;66666,Paramètres!$H$22,5)</f>
        <v>1</v>
      </c>
      <c r="DJ36" s="13">
        <f t="shared" si="21"/>
        <v>-48106.352726473007</v>
      </c>
      <c r="DK36" s="13">
        <f t="shared" si="22"/>
        <v>9040.3610481308606</v>
      </c>
      <c r="DL36" s="13">
        <f t="shared" si="52"/>
        <v>48948.435118238449</v>
      </c>
      <c r="DM36" s="13">
        <f t="shared" si="53"/>
        <v>169.35685192594113</v>
      </c>
      <c r="DN36" s="13">
        <f t="shared" si="54"/>
        <v>411.06811436117471</v>
      </c>
      <c r="DO36" s="13">
        <f t="shared" si="55"/>
        <v>-403.99632095074986</v>
      </c>
      <c r="DP36" s="13">
        <f t="shared" si="56"/>
        <v>75.920796246552271</v>
      </c>
      <c r="DQ36" s="13">
        <f>IF(DT36&lt;66666,Paramètres!$H$22,5)</f>
        <v>1</v>
      </c>
      <c r="DR36" s="13">
        <f t="shared" si="23"/>
        <v>25498.054411365309</v>
      </c>
      <c r="DS36" s="13">
        <f t="shared" si="24"/>
        <v>-33824.702810273055</v>
      </c>
      <c r="DT36" s="13">
        <f t="shared" si="57"/>
        <v>42358.72163992015</v>
      </c>
      <c r="DU36" s="13">
        <f t="shared" si="58"/>
        <v>-52.989939951776158</v>
      </c>
      <c r="DV36" s="13">
        <f t="shared" si="59"/>
        <v>538.03636910572129</v>
      </c>
      <c r="DW36" s="13">
        <f t="shared" si="60"/>
        <v>323.87381119221544</v>
      </c>
      <c r="DX36" s="13">
        <f t="shared" si="61"/>
        <v>-429.63809061150192</v>
      </c>
    </row>
    <row r="37" spans="1:128" x14ac:dyDescent="0.35">
      <c r="A37" s="106">
        <f t="shared" si="62"/>
        <v>31</v>
      </c>
      <c r="B37" s="106">
        <f>A37*Paramètres!$D$25</f>
        <v>15.5</v>
      </c>
      <c r="C37" s="102">
        <f>Paramètres!$D$7</f>
        <v>155093840495.72119</v>
      </c>
      <c r="D37" s="28">
        <f>Paramètres!$D$8</f>
        <v>6666</v>
      </c>
      <c r="E37" s="28">
        <f t="shared" si="25"/>
        <v>31105.134575365759</v>
      </c>
      <c r="F37" s="28">
        <f t="shared" si="26"/>
        <v>-8395.6830131712995</v>
      </c>
      <c r="G37" s="28">
        <f t="shared" si="0"/>
        <v>11.335128189777629</v>
      </c>
      <c r="H37" s="28">
        <f t="shared" si="1"/>
        <v>-158.61917373886337</v>
      </c>
      <c r="I37" s="28">
        <f t="shared" si="63"/>
        <v>5511.2328497104127</v>
      </c>
      <c r="J37" s="28">
        <f t="shared" si="64"/>
        <v>1104.76728870022</v>
      </c>
      <c r="K37" s="28">
        <f t="shared" si="65"/>
        <v>1032.3198112354382</v>
      </c>
      <c r="L37" s="28">
        <f t="shared" si="27"/>
        <v>-961.27336078852261</v>
      </c>
      <c r="M37" s="28">
        <f t="shared" si="28"/>
        <v>-376.34786900885973</v>
      </c>
      <c r="N37" s="28">
        <f>Paramètres!$D$26*Calculs!K37</f>
        <v>20.646396224708766</v>
      </c>
      <c r="O37" s="28">
        <f>Paramètres!$D$26*I37</f>
        <v>110.22465699420826</v>
      </c>
      <c r="P37" s="28">
        <f>Paramètres!$D$26*J37</f>
        <v>22.0953457740044</v>
      </c>
      <c r="Q37" s="105">
        <f>IF($T37&gt;25000,Paramètres!$D$9,-5)</f>
        <v>6</v>
      </c>
      <c r="R37" s="105">
        <f t="shared" si="2"/>
        <v>74650.821748057817</v>
      </c>
      <c r="S37" s="105">
        <f t="shared" si="3"/>
        <v>-41973.543816367433</v>
      </c>
      <c r="T37" s="105">
        <f t="shared" si="29"/>
        <v>85641.833050004352</v>
      </c>
      <c r="U37" s="105">
        <f t="shared" si="30"/>
        <v>-29.347524007684939</v>
      </c>
      <c r="V37" s="105">
        <f t="shared" si="4"/>
        <v>125.73005282762011</v>
      </c>
      <c r="W37" s="105">
        <f t="shared" si="31"/>
        <v>109.5942418295551</v>
      </c>
      <c r="X37" s="105">
        <f t="shared" si="32"/>
        <v>-61.621005686706717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44">
        <f t="shared" si="33"/>
        <v>-43545.687172692065</v>
      </c>
      <c r="AL37" s="44">
        <f t="shared" si="34"/>
        <v>33577.860803196134</v>
      </c>
      <c r="AM37" s="44">
        <f t="shared" si="5"/>
        <v>-10.481511961792375</v>
      </c>
      <c r="AN37" s="44">
        <f t="shared" si="6"/>
        <v>-40.487826817254643</v>
      </c>
      <c r="AO37" s="44">
        <f t="shared" si="66"/>
        <v>4178.5408781716751</v>
      </c>
      <c r="AP37" s="44">
        <f t="shared" si="67"/>
        <v>-773.05222376846143</v>
      </c>
      <c r="AQ37" s="44">
        <f t="shared" si="35"/>
        <v>919.47729392947326</v>
      </c>
      <c r="AR37" s="44">
        <f t="shared" si="36"/>
        <v>699.30287609178311</v>
      </c>
      <c r="AS37" s="44">
        <f t="shared" si="37"/>
        <v>-597.0041721308379</v>
      </c>
      <c r="AT37" s="44">
        <f>Paramètres!$D$26*Calculs!AQ37</f>
        <v>18.389545878589466</v>
      </c>
      <c r="AU37" s="44">
        <f>Paramètres!$D$26*AO37</f>
        <v>83.570817563433508</v>
      </c>
      <c r="AV37" s="44">
        <f>Paramètres!$D$26*AP37</f>
        <v>-15.46104447536923</v>
      </c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1">
        <f>Paramètres!$D$16</f>
        <v>30000</v>
      </c>
      <c r="BH37" s="41">
        <f>Paramètres!$E$16</f>
        <v>-25000</v>
      </c>
      <c r="BK37" s="110">
        <f>Paramètres!$D$20</f>
        <v>523598775598.29883</v>
      </c>
      <c r="BL37" s="41">
        <f>Paramètres!$D$21</f>
        <v>10000</v>
      </c>
      <c r="BM37" s="41"/>
      <c r="BN37" s="41"/>
      <c r="BO37" s="41">
        <f>IF(AND($BR$6&gt;200,A37&lt;950),Paramètres!$D$22,0)</f>
        <v>1</v>
      </c>
      <c r="BP37" s="41">
        <f t="shared" si="7"/>
        <v>-1105.1345753657588</v>
      </c>
      <c r="BQ37" s="41">
        <f t="shared" si="8"/>
        <v>-16604.3169868287</v>
      </c>
      <c r="BR37" s="41">
        <f t="shared" si="38"/>
        <v>16641.053603325632</v>
      </c>
      <c r="BS37" s="41">
        <f t="shared" si="39"/>
        <v>-93.80782276053462</v>
      </c>
      <c r="BT37" s="41">
        <f t="shared" si="40"/>
        <v>1190.6869822311392</v>
      </c>
      <c r="BU37" s="41">
        <f t="shared" si="41"/>
        <v>-79.073680301022094</v>
      </c>
      <c r="BV37" s="41">
        <f t="shared" si="42"/>
        <v>-1188.0584340588425</v>
      </c>
      <c r="BW37" s="41">
        <f>Paramètres!$D$22</f>
        <v>1</v>
      </c>
      <c r="BX37" s="41">
        <f t="shared" si="9"/>
        <v>73545.687172692065</v>
      </c>
      <c r="BY37" s="41">
        <f t="shared" si="10"/>
        <v>-58577.860803196134</v>
      </c>
      <c r="BZ37" s="41">
        <f t="shared" si="43"/>
        <v>94023.049716450405</v>
      </c>
      <c r="CA37" s="41">
        <f t="shared" si="44"/>
        <v>-38.536712078153187</v>
      </c>
      <c r="CB37" s="41">
        <f t="shared" si="45"/>
        <v>58.237449822721523</v>
      </c>
      <c r="CC37" s="41">
        <f t="shared" si="46"/>
        <v>45.553864497205822</v>
      </c>
      <c r="CD37" s="41">
        <f t="shared" si="47"/>
        <v>-36.282860846744398</v>
      </c>
      <c r="CE37" s="2">
        <f>Paramètres!$F$16</f>
        <v>15000</v>
      </c>
      <c r="CF37" s="2">
        <f>Paramètres!$G$16</f>
        <v>15000</v>
      </c>
      <c r="CG37" s="111">
        <f>Paramètres!$F$20</f>
        <v>992600579172.61572</v>
      </c>
      <c r="CH37" s="2">
        <f>Paramètres!$F$21</f>
        <v>13332</v>
      </c>
      <c r="CI37" s="2"/>
      <c r="CJ37" s="2"/>
      <c r="CK37" s="2">
        <f>IF(CN37&gt;20000,Paramètres!$F$22,-2)</f>
        <v>1</v>
      </c>
      <c r="CL37" s="2">
        <f t="shared" si="11"/>
        <v>-16105.134575365759</v>
      </c>
      <c r="CM37" s="2">
        <f t="shared" si="12"/>
        <v>23395.6830131713</v>
      </c>
      <c r="CN37" s="2">
        <f t="shared" si="13"/>
        <v>28403.051655472405</v>
      </c>
      <c r="CO37" s="2">
        <f t="shared" si="14"/>
        <v>124.54277033712755</v>
      </c>
      <c r="CP37" s="2">
        <f t="shared" si="15"/>
        <v>912.70854061721207</v>
      </c>
      <c r="CQ37" s="2">
        <f t="shared" si="16"/>
        <v>-517.52516078298856</v>
      </c>
      <c r="CR37" s="2">
        <f t="shared" si="17"/>
        <v>751.80089656247617</v>
      </c>
      <c r="CS37" s="2">
        <f>Paramètres!$F$22</f>
        <v>1</v>
      </c>
      <c r="CT37" s="2">
        <f t="shared" si="18"/>
        <v>58545.687172692065</v>
      </c>
      <c r="CU37" s="2">
        <f t="shared" si="19"/>
        <v>-18577.860803196134</v>
      </c>
      <c r="CV37" s="2">
        <f t="shared" si="48"/>
        <v>61422.588666920019</v>
      </c>
      <c r="CW37" s="2">
        <f t="shared" si="49"/>
        <v>-17.605401462888683</v>
      </c>
      <c r="CX37" s="2">
        <f t="shared" si="20"/>
        <v>245.54347395905233</v>
      </c>
      <c r="CY37" s="2">
        <f t="shared" si="50"/>
        <v>234.04274755754258</v>
      </c>
      <c r="CZ37" s="2">
        <f t="shared" si="51"/>
        <v>-74.267017710395535</v>
      </c>
      <c r="DA37" s="2"/>
      <c r="DB37" s="2"/>
      <c r="DC37" s="13">
        <f>Paramètres!$H$16</f>
        <v>-20000</v>
      </c>
      <c r="DD37" s="13">
        <f>Paramètres!$I$16</f>
        <v>0</v>
      </c>
      <c r="DG37" s="112">
        <f>Paramètres!$H$20</f>
        <v>1047197551196.5977</v>
      </c>
      <c r="DH37" s="13">
        <f>Paramètres!$H$21</f>
        <v>10000</v>
      </c>
      <c r="DI37" s="13">
        <f>IF(DL37&lt;66666,Paramètres!$H$22,5)</f>
        <v>1</v>
      </c>
      <c r="DJ37" s="13">
        <f t="shared" si="21"/>
        <v>-51105.134575365759</v>
      </c>
      <c r="DK37" s="13">
        <f t="shared" si="22"/>
        <v>8395.6830131712995</v>
      </c>
      <c r="DL37" s="13">
        <f t="shared" si="52"/>
        <v>51790.175450792769</v>
      </c>
      <c r="DM37" s="13">
        <f t="shared" si="53"/>
        <v>170.67063559709337</v>
      </c>
      <c r="DN37" s="13">
        <f t="shared" si="54"/>
        <v>369.56281428195581</v>
      </c>
      <c r="DO37" s="13">
        <f t="shared" si="55"/>
        <v>-364.67451970451191</v>
      </c>
      <c r="DP37" s="13">
        <f t="shared" si="56"/>
        <v>59.909668487506622</v>
      </c>
      <c r="DQ37" s="13">
        <f>IF(DT37&lt;66666,Paramètres!$H$22,5)</f>
        <v>1</v>
      </c>
      <c r="DR37" s="13">
        <f t="shared" si="23"/>
        <v>23545.687172692065</v>
      </c>
      <c r="DS37" s="13">
        <f t="shared" si="24"/>
        <v>-33577.860803196134</v>
      </c>
      <c r="DT37" s="13">
        <f t="shared" si="57"/>
        <v>41010.634237391292</v>
      </c>
      <c r="DU37" s="13">
        <f t="shared" si="58"/>
        <v>-54.960842140961816</v>
      </c>
      <c r="DV37" s="13">
        <f t="shared" si="59"/>
        <v>570.96607484584433</v>
      </c>
      <c r="DW37" s="13">
        <f t="shared" si="60"/>
        <v>327.81225734574986</v>
      </c>
      <c r="DX37" s="13">
        <f t="shared" si="61"/>
        <v>-467.48409872289153</v>
      </c>
    </row>
    <row r="38" spans="1:128" x14ac:dyDescent="0.35">
      <c r="A38" s="106">
        <f t="shared" si="62"/>
        <v>32</v>
      </c>
      <c r="B38" s="106">
        <f>A38*Paramètres!$D$25</f>
        <v>16</v>
      </c>
      <c r="C38" s="102">
        <f>Paramètres!$D$7</f>
        <v>155093840495.72119</v>
      </c>
      <c r="D38" s="28">
        <f>Paramètres!$D$8</f>
        <v>6666</v>
      </c>
      <c r="E38" s="28">
        <f t="shared" si="25"/>
        <v>33620.432660023835</v>
      </c>
      <c r="F38" s="28">
        <f t="shared" si="26"/>
        <v>-7937.3863360734049</v>
      </c>
      <c r="G38" s="28">
        <f t="shared" si="0"/>
        <v>9.0395158229826116</v>
      </c>
      <c r="H38" s="28">
        <f t="shared" si="1"/>
        <v>-161.07743511209043</v>
      </c>
      <c r="I38" s="28">
        <f t="shared" si="63"/>
        <v>4439.7348319276816</v>
      </c>
      <c r="J38" s="28">
        <f t="shared" si="64"/>
        <v>706.3240739173558</v>
      </c>
      <c r="K38" s="28">
        <f t="shared" si="65"/>
        <v>1174.8068484288717</v>
      </c>
      <c r="L38" s="28">
        <f t="shared" si="27"/>
        <v>-1111.3176037255753</v>
      </c>
      <c r="M38" s="28">
        <f t="shared" si="28"/>
        <v>-380.97810273691994</v>
      </c>
      <c r="N38" s="28">
        <f>Paramètres!$D$26*Calculs!K38</f>
        <v>23.496136968577435</v>
      </c>
      <c r="O38" s="28">
        <f>Paramètres!$D$26*I38</f>
        <v>88.794696638553631</v>
      </c>
      <c r="P38" s="28">
        <f>Paramètres!$D$26*J38</f>
        <v>14.126481478347117</v>
      </c>
      <c r="Q38" s="105">
        <f>IF($T38&gt;25000,Paramètres!$D$9,-5)</f>
        <v>6</v>
      </c>
      <c r="R38" s="105">
        <f t="shared" si="2"/>
        <v>74902.023674607117</v>
      </c>
      <c r="S38" s="105">
        <f t="shared" si="3"/>
        <v>-40979.469984352596</v>
      </c>
      <c r="T38" s="105">
        <f t="shared" si="29"/>
        <v>85379.330699823724</v>
      </c>
      <c r="U38" s="105">
        <f t="shared" si="30"/>
        <v>-28.683406448830294</v>
      </c>
      <c r="V38" s="105">
        <f t="shared" si="4"/>
        <v>126.4973289862955</v>
      </c>
      <c r="W38" s="105">
        <f t="shared" si="31"/>
        <v>110.97423524925377</v>
      </c>
      <c r="X38" s="105">
        <f t="shared" si="32"/>
        <v>-60.714852808109143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44">
        <f t="shared" si="33"/>
        <v>-41281.591014583282</v>
      </c>
      <c r="AL38" s="44">
        <f t="shared" si="34"/>
        <v>33042.083648279193</v>
      </c>
      <c r="AM38" s="44">
        <f t="shared" si="5"/>
        <v>-15.777346061486266</v>
      </c>
      <c r="AN38" s="44">
        <f t="shared" si="6"/>
        <v>-41.736886913641591</v>
      </c>
      <c r="AO38" s="44">
        <f t="shared" si="66"/>
        <v>4794.2729367000247</v>
      </c>
      <c r="AP38" s="44">
        <f t="shared" si="67"/>
        <v>-1354.5953514239302</v>
      </c>
      <c r="AQ38" s="44">
        <f t="shared" si="35"/>
        <v>960.86000996386269</v>
      </c>
      <c r="AR38" s="44">
        <f t="shared" si="36"/>
        <v>717.00311123005338</v>
      </c>
      <c r="AS38" s="44">
        <f t="shared" si="37"/>
        <v>-639.65498296673809</v>
      </c>
      <c r="AT38" s="44">
        <f>Paramètres!$D$26*Calculs!AQ38</f>
        <v>19.217200199277254</v>
      </c>
      <c r="AU38" s="44">
        <f>Paramètres!$D$26*AO38</f>
        <v>95.885458734000494</v>
      </c>
      <c r="AV38" s="44">
        <f>Paramètres!$D$26*AP38</f>
        <v>-27.091907028478605</v>
      </c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1">
        <f>Paramètres!$D$16</f>
        <v>30000</v>
      </c>
      <c r="BH38" s="41">
        <f>Paramètres!$E$16</f>
        <v>-25000</v>
      </c>
      <c r="BK38" s="110">
        <f>Paramètres!$D$20</f>
        <v>523598775598.29883</v>
      </c>
      <c r="BL38" s="41">
        <f>Paramètres!$D$21</f>
        <v>10000</v>
      </c>
      <c r="BM38" s="41"/>
      <c r="BN38" s="41"/>
      <c r="BO38" s="41">
        <f>IF(AND($BR$6&gt;200,A38&lt;950),Paramètres!$D$22,0)</f>
        <v>1</v>
      </c>
      <c r="BP38" s="41">
        <f t="shared" si="7"/>
        <v>-3620.4326600238346</v>
      </c>
      <c r="BQ38" s="41">
        <f t="shared" si="8"/>
        <v>-17062.613663926597</v>
      </c>
      <c r="BR38" s="41">
        <f t="shared" si="38"/>
        <v>17442.485995126437</v>
      </c>
      <c r="BS38" s="41">
        <f t="shared" si="39"/>
        <v>-101.97963616932317</v>
      </c>
      <c r="BT38" s="41">
        <f t="shared" si="40"/>
        <v>1123.6927153783186</v>
      </c>
      <c r="BU38" s="41">
        <f t="shared" si="41"/>
        <v>-233.23818678846766</v>
      </c>
      <c r="BV38" s="41">
        <f t="shared" si="42"/>
        <v>-1099.2202994932029</v>
      </c>
      <c r="BW38" s="41">
        <f>Paramètres!$D$22</f>
        <v>1</v>
      </c>
      <c r="BX38" s="41">
        <f t="shared" si="9"/>
        <v>71281.591014583275</v>
      </c>
      <c r="BY38" s="41">
        <f t="shared" si="10"/>
        <v>-58042.083648279193</v>
      </c>
      <c r="BZ38" s="41">
        <f t="shared" si="43"/>
        <v>91923.602474033614</v>
      </c>
      <c r="CA38" s="41">
        <f t="shared" si="44"/>
        <v>-39.154710288277641</v>
      </c>
      <c r="CB38" s="41">
        <f t="shared" si="45"/>
        <v>60.880806286624455</v>
      </c>
      <c r="CC38" s="41">
        <f t="shared" si="46"/>
        <v>47.20964602738561</v>
      </c>
      <c r="CD38" s="41">
        <f t="shared" si="47"/>
        <v>-38.441148475018878</v>
      </c>
      <c r="CE38" s="2">
        <f>Paramètres!$F$16</f>
        <v>15000</v>
      </c>
      <c r="CF38" s="2">
        <f>Paramètres!$G$16</f>
        <v>15000</v>
      </c>
      <c r="CG38" s="111">
        <f>Paramètres!$F$20</f>
        <v>992600579172.61572</v>
      </c>
      <c r="CH38" s="2">
        <f>Paramètres!$F$21</f>
        <v>13332</v>
      </c>
      <c r="CI38" s="2"/>
      <c r="CJ38" s="2"/>
      <c r="CK38" s="2">
        <f>IF(CN38&gt;20000,Paramètres!$F$22,-2)</f>
        <v>1</v>
      </c>
      <c r="CL38" s="2">
        <f t="shared" si="11"/>
        <v>-18620.432660023835</v>
      </c>
      <c r="CM38" s="2">
        <f t="shared" si="12"/>
        <v>22937.386336073403</v>
      </c>
      <c r="CN38" s="2">
        <f t="shared" si="13"/>
        <v>29543.936846276414</v>
      </c>
      <c r="CO38" s="2">
        <f t="shared" si="14"/>
        <v>129.06948488064398</v>
      </c>
      <c r="CP38" s="2">
        <f t="shared" si="15"/>
        <v>861.18253019577833</v>
      </c>
      <c r="CQ38" s="2">
        <f t="shared" si="16"/>
        <v>-542.77097175424319</v>
      </c>
      <c r="CR38" s="2">
        <f t="shared" si="17"/>
        <v>668.60677721315187</v>
      </c>
      <c r="CS38" s="2">
        <f>Paramètres!$F$22</f>
        <v>1</v>
      </c>
      <c r="CT38" s="2">
        <f t="shared" si="18"/>
        <v>56281.591014583282</v>
      </c>
      <c r="CU38" s="2">
        <f t="shared" si="19"/>
        <v>-18042.083648279193</v>
      </c>
      <c r="CV38" s="2">
        <f t="shared" si="48"/>
        <v>59102.743333150996</v>
      </c>
      <c r="CW38" s="2">
        <f t="shared" si="49"/>
        <v>-17.774193877686951</v>
      </c>
      <c r="CX38" s="2">
        <f t="shared" si="20"/>
        <v>263.77127862944747</v>
      </c>
      <c r="CY38" s="2">
        <f t="shared" si="50"/>
        <v>251.18067940662516</v>
      </c>
      <c r="CZ38" s="2">
        <f t="shared" si="51"/>
        <v>-80.520517401714457</v>
      </c>
      <c r="DA38" s="2"/>
      <c r="DB38" s="2"/>
      <c r="DC38" s="13">
        <f>Paramètres!$H$16</f>
        <v>-20000</v>
      </c>
      <c r="DD38" s="13">
        <f>Paramètres!$I$16</f>
        <v>0</v>
      </c>
      <c r="DG38" s="112">
        <f>Paramètres!$H$20</f>
        <v>1047197551196.5977</v>
      </c>
      <c r="DH38" s="13">
        <f>Paramètres!$H$21</f>
        <v>10000</v>
      </c>
      <c r="DI38" s="13">
        <f>IF(DL38&lt;66666,Paramètres!$H$22,5)</f>
        <v>1</v>
      </c>
      <c r="DJ38" s="13">
        <f t="shared" si="21"/>
        <v>-53620.432660023835</v>
      </c>
      <c r="DK38" s="13">
        <f t="shared" si="22"/>
        <v>7937.3863360734049</v>
      </c>
      <c r="DL38" s="13">
        <f t="shared" si="52"/>
        <v>54204.731347883608</v>
      </c>
      <c r="DM38" s="13">
        <f t="shared" si="53"/>
        <v>171.57970352310687</v>
      </c>
      <c r="DN38" s="13">
        <f t="shared" si="54"/>
        <v>338.96228150661943</v>
      </c>
      <c r="DO38" s="13">
        <f t="shared" si="55"/>
        <v>-335.30844518286455</v>
      </c>
      <c r="DP38" s="13">
        <f t="shared" si="56"/>
        <v>49.635419543131064</v>
      </c>
      <c r="DQ38" s="13">
        <f>IF(DT38&lt;66666,Paramètres!$H$22,5)</f>
        <v>1</v>
      </c>
      <c r="DR38" s="13">
        <f t="shared" si="23"/>
        <v>21281.591014583282</v>
      </c>
      <c r="DS38" s="13">
        <f t="shared" si="24"/>
        <v>-33042.083648279193</v>
      </c>
      <c r="DT38" s="13">
        <f t="shared" si="57"/>
        <v>39302.48602737327</v>
      </c>
      <c r="DU38" s="13">
        <f t="shared" si="58"/>
        <v>-57.21541395310615</v>
      </c>
      <c r="DV38" s="13">
        <f t="shared" si="59"/>
        <v>617.05571793100592</v>
      </c>
      <c r="DW38" s="13">
        <f t="shared" si="60"/>
        <v>334.12459998259777</v>
      </c>
      <c r="DX38" s="13">
        <f t="shared" si="61"/>
        <v>-518.76633537443251</v>
      </c>
    </row>
    <row r="39" spans="1:128" x14ac:dyDescent="0.35">
      <c r="A39" s="106">
        <f t="shared" si="62"/>
        <v>33</v>
      </c>
      <c r="B39" s="106">
        <f>A39*Paramètres!$D$25</f>
        <v>16.5</v>
      </c>
      <c r="C39" s="102">
        <f>Paramètres!$D$7</f>
        <v>155093840495.72119</v>
      </c>
      <c r="D39" s="28">
        <f>Paramètres!$D$8</f>
        <v>6666</v>
      </c>
      <c r="E39" s="28">
        <f t="shared" si="25"/>
        <v>35562.470675056284</v>
      </c>
      <c r="F39" s="28">
        <f t="shared" si="26"/>
        <v>-7679.468824798957</v>
      </c>
      <c r="G39" s="28">
        <f t="shared" si="0"/>
        <v>5.4873709091586775</v>
      </c>
      <c r="H39" s="28">
        <f t="shared" si="1"/>
        <v>-162.90185268907413</v>
      </c>
      <c r="I39" s="28">
        <f t="shared" si="63"/>
        <v>3239.6225315635529</v>
      </c>
      <c r="J39" s="28">
        <f t="shared" si="64"/>
        <v>311.21948970208877</v>
      </c>
      <c r="K39" s="28">
        <f t="shared" si="65"/>
        <v>1243.3769815024305</v>
      </c>
      <c r="L39" s="28">
        <f t="shared" si="27"/>
        <v>-1188.4228550235682</v>
      </c>
      <c r="M39" s="28">
        <f t="shared" si="28"/>
        <v>-365.56454394227819</v>
      </c>
      <c r="N39" s="28">
        <f>Paramètres!$D$26*Calculs!K39</f>
        <v>24.867539630048611</v>
      </c>
      <c r="O39" s="28">
        <f>Paramètres!$D$26*I39</f>
        <v>64.792450631271066</v>
      </c>
      <c r="P39" s="28">
        <f>Paramètres!$D$26*J39</f>
        <v>6.2243897940417758</v>
      </c>
      <c r="Q39" s="105">
        <f>IF($T39&gt;25000,Paramètres!$D$9,-5)</f>
        <v>6</v>
      </c>
      <c r="R39" s="105">
        <f t="shared" si="2"/>
        <v>74267.674443482043</v>
      </c>
      <c r="S39" s="105">
        <f t="shared" si="3"/>
        <v>-39884.341051624499</v>
      </c>
      <c r="T39" s="105">
        <f t="shared" si="29"/>
        <v>84299.751650674123</v>
      </c>
      <c r="U39" s="105">
        <f t="shared" si="30"/>
        <v>-28.237355254177004</v>
      </c>
      <c r="V39" s="105">
        <f t="shared" si="4"/>
        <v>129.72764224165806</v>
      </c>
      <c r="W39" s="105">
        <f t="shared" si="31"/>
        <v>114.28942685677443</v>
      </c>
      <c r="X39" s="105">
        <f t="shared" si="32"/>
        <v>-61.377423132041258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44">
        <f t="shared" si="33"/>
        <v>-38705.203768425752</v>
      </c>
      <c r="AL39" s="44">
        <f t="shared" si="34"/>
        <v>32204.872226825544</v>
      </c>
      <c r="AM39" s="44">
        <f t="shared" si="5"/>
        <v>-19.963718769136861</v>
      </c>
      <c r="AN39" s="44">
        <f t="shared" si="6"/>
        <v>-43.210647878384435</v>
      </c>
      <c r="AO39" s="44">
        <f t="shared" si="66"/>
        <v>5415.3905891960776</v>
      </c>
      <c r="AP39" s="44">
        <f t="shared" si="67"/>
        <v>-1967.1584273621897</v>
      </c>
      <c r="AQ39" s="44">
        <f t="shared" si="35"/>
        <v>1020.0973249715412</v>
      </c>
      <c r="AR39" s="44">
        <f t="shared" si="36"/>
        <v>743.4891606658623</v>
      </c>
      <c r="AS39" s="44">
        <f t="shared" si="37"/>
        <v>-698.44285405927508</v>
      </c>
      <c r="AT39" s="44">
        <f>Paramètres!$D$26*Calculs!AQ39</f>
        <v>20.401946499430824</v>
      </c>
      <c r="AU39" s="44">
        <f>Paramètres!$D$26*AO39</f>
        <v>108.30781178392155</v>
      </c>
      <c r="AV39" s="44">
        <f>Paramètres!$D$26*AP39</f>
        <v>-39.343168547243799</v>
      </c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1">
        <f>Paramètres!$D$16</f>
        <v>30000</v>
      </c>
      <c r="BH39" s="41">
        <f>Paramètres!$E$16</f>
        <v>-25000</v>
      </c>
      <c r="BK39" s="110">
        <f>Paramètres!$D$20</f>
        <v>523598775598.29883</v>
      </c>
      <c r="BL39" s="41">
        <f>Paramètres!$D$21</f>
        <v>10000</v>
      </c>
      <c r="BM39" s="41"/>
      <c r="BN39" s="41"/>
      <c r="BO39" s="41">
        <f>IF(AND($BR$6&gt;200,A39&lt;950),Paramètres!$D$22,0)</f>
        <v>1</v>
      </c>
      <c r="BP39" s="41">
        <f t="shared" si="7"/>
        <v>-5562.4706750562837</v>
      </c>
      <c r="BQ39" s="41">
        <f t="shared" si="8"/>
        <v>-17320.531175201042</v>
      </c>
      <c r="BR39" s="41">
        <f t="shared" si="38"/>
        <v>18191.808052031891</v>
      </c>
      <c r="BS39" s="41">
        <f t="shared" si="39"/>
        <v>-107.80436767218461</v>
      </c>
      <c r="BT39" s="41">
        <f t="shared" si="40"/>
        <v>1064.7470219707927</v>
      </c>
      <c r="BU39" s="41">
        <f t="shared" si="41"/>
        <v>-325.56544512377525</v>
      </c>
      <c r="BV39" s="41">
        <f t="shared" si="42"/>
        <v>-1013.7521204599425</v>
      </c>
      <c r="BW39" s="41">
        <f>Paramètres!$D$22</f>
        <v>1</v>
      </c>
      <c r="BX39" s="41">
        <f t="shared" si="9"/>
        <v>68705.203768425752</v>
      </c>
      <c r="BY39" s="41">
        <f t="shared" si="10"/>
        <v>-57204.872226825544</v>
      </c>
      <c r="BZ39" s="41">
        <f t="shared" si="43"/>
        <v>89402.474414013515</v>
      </c>
      <c r="CA39" s="41">
        <f t="shared" si="44"/>
        <v>-39.781218183582503</v>
      </c>
      <c r="CB39" s="41">
        <f t="shared" si="45"/>
        <v>64.298339009959079</v>
      </c>
      <c r="CC39" s="41">
        <f t="shared" si="46"/>
        <v>49.41284357738212</v>
      </c>
      <c r="CD39" s="41">
        <f t="shared" si="47"/>
        <v>-41.141794917538441</v>
      </c>
      <c r="CE39" s="2">
        <f>Paramètres!$F$16</f>
        <v>15000</v>
      </c>
      <c r="CF39" s="2">
        <f>Paramètres!$G$16</f>
        <v>15000</v>
      </c>
      <c r="CG39" s="111">
        <f>Paramètres!$F$20</f>
        <v>992600579172.61572</v>
      </c>
      <c r="CH39" s="2">
        <f>Paramètres!$F$21</f>
        <v>13332</v>
      </c>
      <c r="CI39" s="2"/>
      <c r="CJ39" s="2"/>
      <c r="CK39" s="2">
        <f>IF(CN39&gt;20000,Paramètres!$F$22,-2)</f>
        <v>1</v>
      </c>
      <c r="CL39" s="2">
        <f t="shared" si="11"/>
        <v>-20562.470675056284</v>
      </c>
      <c r="CM39" s="2">
        <f t="shared" si="12"/>
        <v>22679.468824798958</v>
      </c>
      <c r="CN39" s="2">
        <f t="shared" si="13"/>
        <v>30613.289702963604</v>
      </c>
      <c r="CO39" s="2">
        <f t="shared" si="14"/>
        <v>132.19720499740464</v>
      </c>
      <c r="CP39" s="2">
        <f t="shared" si="15"/>
        <v>816.24674259470964</v>
      </c>
      <c r="CQ39" s="2">
        <f t="shared" si="16"/>
        <v>-548.26024485010214</v>
      </c>
      <c r="CR39" s="2">
        <f t="shared" si="17"/>
        <v>604.70608456785033</v>
      </c>
      <c r="CS39" s="2">
        <f>Paramètres!$F$22</f>
        <v>1</v>
      </c>
      <c r="CT39" s="2">
        <f t="shared" si="18"/>
        <v>53705.203768425752</v>
      </c>
      <c r="CU39" s="2">
        <f t="shared" si="19"/>
        <v>-17204.872226825544</v>
      </c>
      <c r="CV39" s="2">
        <f t="shared" si="48"/>
        <v>56393.763308982358</v>
      </c>
      <c r="CW39" s="2">
        <f t="shared" si="49"/>
        <v>-17.763257455472271</v>
      </c>
      <c r="CX39" s="2">
        <f t="shared" si="20"/>
        <v>287.66352869022393</v>
      </c>
      <c r="CY39" s="2">
        <f t="shared" si="50"/>
        <v>273.94923691131203</v>
      </c>
      <c r="CZ39" s="2">
        <f t="shared" si="51"/>
        <v>-87.761730465055862</v>
      </c>
      <c r="DA39" s="2"/>
      <c r="DB39" s="2"/>
      <c r="DC39" s="13">
        <f>Paramètres!$H$16</f>
        <v>-20000</v>
      </c>
      <c r="DD39" s="13">
        <f>Paramètres!$I$16</f>
        <v>0</v>
      </c>
      <c r="DG39" s="112">
        <f>Paramètres!$H$20</f>
        <v>1047197551196.5977</v>
      </c>
      <c r="DH39" s="13">
        <f>Paramètres!$H$21</f>
        <v>10000</v>
      </c>
      <c r="DI39" s="13">
        <f>IF(DL39&lt;66666,Paramètres!$H$22,5)</f>
        <v>1</v>
      </c>
      <c r="DJ39" s="13">
        <f t="shared" si="21"/>
        <v>-55562.470675056284</v>
      </c>
      <c r="DK39" s="13">
        <f t="shared" si="22"/>
        <v>7679.468824798957</v>
      </c>
      <c r="DL39" s="13">
        <f t="shared" si="52"/>
        <v>56090.662225967244</v>
      </c>
      <c r="DM39" s="13">
        <f t="shared" si="53"/>
        <v>172.130820267319</v>
      </c>
      <c r="DN39" s="13">
        <f t="shared" si="54"/>
        <v>317.58780895916664</v>
      </c>
      <c r="DO39" s="13">
        <f t="shared" si="55"/>
        <v>-314.59716504969077</v>
      </c>
      <c r="DP39" s="13">
        <f t="shared" si="56"/>
        <v>43.481491949813972</v>
      </c>
      <c r="DQ39" s="13">
        <f>IF(DT39&lt;66666,Paramètres!$H$22,5)</f>
        <v>1</v>
      </c>
      <c r="DR39" s="13">
        <f t="shared" si="23"/>
        <v>18705.203768425752</v>
      </c>
      <c r="DS39" s="13">
        <f t="shared" si="24"/>
        <v>-32204.872226825544</v>
      </c>
      <c r="DT39" s="13">
        <f t="shared" si="57"/>
        <v>37242.965015751477</v>
      </c>
      <c r="DU39" s="13">
        <f t="shared" si="58"/>
        <v>-59.851163381864922</v>
      </c>
      <c r="DV39" s="13">
        <f t="shared" si="59"/>
        <v>680.12630601207866</v>
      </c>
      <c r="DW39" s="13">
        <f t="shared" si="60"/>
        <v>341.59206005327553</v>
      </c>
      <c r="DX39" s="13">
        <f t="shared" si="61"/>
        <v>-588.12129415469656</v>
      </c>
    </row>
    <row r="40" spans="1:128" x14ac:dyDescent="0.35">
      <c r="A40" s="106">
        <f t="shared" si="62"/>
        <v>34</v>
      </c>
      <c r="B40" s="106">
        <f>A40*Paramètres!$D$25</f>
        <v>17</v>
      </c>
      <c r="C40" s="102">
        <f>Paramètres!$D$7</f>
        <v>155093840495.72119</v>
      </c>
      <c r="D40" s="28">
        <f>Paramètres!$D$8</f>
        <v>6666</v>
      </c>
      <c r="E40" s="28">
        <f t="shared" si="25"/>
        <v>36885.176227082171</v>
      </c>
      <c r="F40" s="28">
        <f t="shared" si="26"/>
        <v>-7615.2502159334817</v>
      </c>
      <c r="G40" s="28">
        <f t="shared" si="0"/>
        <v>-1.7465193075407304</v>
      </c>
      <c r="H40" s="28">
        <f t="shared" si="1"/>
        <v>-163.94329236145725</v>
      </c>
      <c r="I40" s="28">
        <f t="shared" si="63"/>
        <v>1986.4072259087134</v>
      </c>
      <c r="J40" s="28">
        <f t="shared" si="64"/>
        <v>-60.569444034231203</v>
      </c>
      <c r="K40" s="28">
        <f t="shared" si="65"/>
        <v>1273.1621293778205</v>
      </c>
      <c r="L40" s="28">
        <f t="shared" si="27"/>
        <v>-1223.4940595872044</v>
      </c>
      <c r="M40" s="28">
        <f t="shared" si="28"/>
        <v>-352.14215004269033</v>
      </c>
      <c r="N40" s="28">
        <f>Paramètres!$D$26*Calculs!K40</f>
        <v>25.463242587556412</v>
      </c>
      <c r="O40" s="28">
        <f>Paramètres!$D$26*I40</f>
        <v>39.728144518174268</v>
      </c>
      <c r="P40" s="28">
        <f>Paramètres!$D$26*J40</f>
        <v>-1.211388880684624</v>
      </c>
      <c r="Q40" s="105">
        <f>IF($T40&gt;25000,Paramètres!$D$9,-5)</f>
        <v>6</v>
      </c>
      <c r="R40" s="105">
        <f t="shared" si="2"/>
        <v>72696.812410743412</v>
      </c>
      <c r="S40" s="105">
        <f t="shared" si="3"/>
        <v>-38661.932515563109</v>
      </c>
      <c r="T40" s="105">
        <f t="shared" si="29"/>
        <v>82338.153735196014</v>
      </c>
      <c r="U40" s="105">
        <f t="shared" si="30"/>
        <v>-28.005131349353466</v>
      </c>
      <c r="V40" s="105">
        <f t="shared" si="4"/>
        <v>135.92136229294795</v>
      </c>
      <c r="W40" s="105">
        <f t="shared" si="31"/>
        <v>120.0057243085766</v>
      </c>
      <c r="X40" s="105">
        <f t="shared" si="32"/>
        <v>-63.821962213212458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44">
        <f t="shared" si="33"/>
        <v>-35811.636183661249</v>
      </c>
      <c r="AL40" s="44">
        <f t="shared" si="34"/>
        <v>31046.682299629629</v>
      </c>
      <c r="AM40" s="44">
        <f t="shared" si="5"/>
        <v>-23.463312858558705</v>
      </c>
      <c r="AN40" s="44">
        <f t="shared" si="6"/>
        <v>-44.969053072787105</v>
      </c>
      <c r="AO40" s="44">
        <f t="shared" si="66"/>
        <v>6050.5719380780183</v>
      </c>
      <c r="AP40" s="44">
        <f t="shared" si="67"/>
        <v>-2626.2581128742208</v>
      </c>
      <c r="AQ40" s="44">
        <f t="shared" si="35"/>
        <v>1101.4220756480991</v>
      </c>
      <c r="AR40" s="44">
        <f t="shared" si="36"/>
        <v>779.24356739874406</v>
      </c>
      <c r="AS40" s="44">
        <f t="shared" si="37"/>
        <v>-778.40224266933205</v>
      </c>
      <c r="AT40" s="44">
        <f>Paramètres!$D$26*Calculs!AQ40</f>
        <v>22.028441512961983</v>
      </c>
      <c r="AU40" s="44">
        <f>Paramètres!$D$26*AO40</f>
        <v>121.01143876156037</v>
      </c>
      <c r="AV40" s="44">
        <f>Paramètres!$D$26*AP40</f>
        <v>-52.525162257484418</v>
      </c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1">
        <f>Paramètres!$D$16</f>
        <v>30000</v>
      </c>
      <c r="BH40" s="41">
        <f>Paramètres!$E$16</f>
        <v>-25000</v>
      </c>
      <c r="BK40" s="110">
        <f>Paramètres!$D$20</f>
        <v>523598775598.29883</v>
      </c>
      <c r="BL40" s="41">
        <f>Paramètres!$D$21</f>
        <v>10000</v>
      </c>
      <c r="BM40" s="41"/>
      <c r="BN40" s="41"/>
      <c r="BO40" s="41">
        <f>IF(AND($BR$6&gt;200,A40&lt;950),Paramètres!$D$22,0)</f>
        <v>1</v>
      </c>
      <c r="BP40" s="41">
        <f t="shared" si="7"/>
        <v>-6885.176227082171</v>
      </c>
      <c r="BQ40" s="41">
        <f t="shared" si="8"/>
        <v>-17384.749784066516</v>
      </c>
      <c r="BR40" s="41">
        <f t="shared" si="38"/>
        <v>18698.534079776902</v>
      </c>
      <c r="BS40" s="41">
        <f t="shared" si="39"/>
        <v>-111.60588850481545</v>
      </c>
      <c r="BT40" s="41">
        <f t="shared" si="40"/>
        <v>1026.8706992022524</v>
      </c>
      <c r="BU40" s="41">
        <f t="shared" si="41"/>
        <v>-378.11443914639477</v>
      </c>
      <c r="BV40" s="41">
        <f t="shared" si="42"/>
        <v>-954.7213749514201</v>
      </c>
      <c r="BW40" s="41">
        <f>Paramètres!$D$22</f>
        <v>1</v>
      </c>
      <c r="BX40" s="41">
        <f t="shared" si="9"/>
        <v>65811.636183661249</v>
      </c>
      <c r="BY40" s="41">
        <f t="shared" si="10"/>
        <v>-56046.682299629625</v>
      </c>
      <c r="BZ40" s="41">
        <f t="shared" si="43"/>
        <v>86443.056713458529</v>
      </c>
      <c r="CA40" s="41">
        <f t="shared" si="44"/>
        <v>-40.418468983336119</v>
      </c>
      <c r="CB40" s="41">
        <f t="shared" si="45"/>
        <v>68.687584013285289</v>
      </c>
      <c r="CC40" s="41">
        <f t="shared" si="46"/>
        <v>52.293873693075909</v>
      </c>
      <c r="CD40" s="41">
        <f t="shared" si="47"/>
        <v>-44.534649114534936</v>
      </c>
      <c r="CE40" s="2">
        <f>Paramètres!$F$16</f>
        <v>15000</v>
      </c>
      <c r="CF40" s="2">
        <f>Paramètres!$G$16</f>
        <v>15000</v>
      </c>
      <c r="CG40" s="111">
        <f>Paramètres!$F$20</f>
        <v>992600579172.61572</v>
      </c>
      <c r="CH40" s="2">
        <f>Paramètres!$F$21</f>
        <v>13332</v>
      </c>
      <c r="CI40" s="2"/>
      <c r="CJ40" s="2"/>
      <c r="CK40" s="2">
        <f>IF(CN40&gt;20000,Paramètres!$F$22,-2)</f>
        <v>1</v>
      </c>
      <c r="CL40" s="2">
        <f t="shared" si="11"/>
        <v>-21885.176227082171</v>
      </c>
      <c r="CM40" s="2">
        <f t="shared" si="12"/>
        <v>22615.250215933484</v>
      </c>
      <c r="CN40" s="2">
        <f t="shared" si="13"/>
        <v>31470.787737514962</v>
      </c>
      <c r="CO40" s="2">
        <f t="shared" si="14"/>
        <v>134.06008977250193</v>
      </c>
      <c r="CP40" s="2">
        <f t="shared" si="15"/>
        <v>782.40696819684138</v>
      </c>
      <c r="CQ40" s="2">
        <f t="shared" si="16"/>
        <v>-544.09551241938641</v>
      </c>
      <c r="CR40" s="2">
        <f t="shared" si="17"/>
        <v>562.2461536089495</v>
      </c>
      <c r="CS40" s="2">
        <f>Paramètres!$F$22</f>
        <v>1</v>
      </c>
      <c r="CT40" s="2">
        <f t="shared" si="18"/>
        <v>50811.636183661249</v>
      </c>
      <c r="CU40" s="2">
        <f t="shared" si="19"/>
        <v>-16046.682299629629</v>
      </c>
      <c r="CV40" s="2">
        <f t="shared" si="48"/>
        <v>53285.254850530648</v>
      </c>
      <c r="CW40" s="2">
        <f t="shared" si="49"/>
        <v>-17.526493706871506</v>
      </c>
      <c r="CX40" s="2">
        <f t="shared" si="20"/>
        <v>319.1578417537047</v>
      </c>
      <c r="CY40" s="2">
        <f t="shared" si="50"/>
        <v>304.34183313641927</v>
      </c>
      <c r="CZ40" s="2">
        <f t="shared" si="51"/>
        <v>-96.113352641798699</v>
      </c>
      <c r="DA40" s="2"/>
      <c r="DB40" s="2"/>
      <c r="DC40" s="13">
        <f>Paramètres!$H$16</f>
        <v>-20000</v>
      </c>
      <c r="DD40" s="13">
        <f>Paramètres!$I$16</f>
        <v>0</v>
      </c>
      <c r="DG40" s="112">
        <f>Paramètres!$H$20</f>
        <v>1047197551196.5977</v>
      </c>
      <c r="DH40" s="13">
        <f>Paramètres!$H$21</f>
        <v>10000</v>
      </c>
      <c r="DI40" s="13">
        <f>IF(DL40&lt;66666,Paramètres!$H$22,5)</f>
        <v>1</v>
      </c>
      <c r="DJ40" s="13">
        <f t="shared" si="21"/>
        <v>-56885.176227082171</v>
      </c>
      <c r="DK40" s="13">
        <f t="shared" si="22"/>
        <v>7615.2502159334817</v>
      </c>
      <c r="DL40" s="13">
        <f t="shared" si="52"/>
        <v>57392.641603584249</v>
      </c>
      <c r="DM40" s="13">
        <f t="shared" si="53"/>
        <v>172.37511577754418</v>
      </c>
      <c r="DN40" s="13">
        <f t="shared" si="54"/>
        <v>303.97182498833308</v>
      </c>
      <c r="DO40" s="13">
        <f t="shared" si="55"/>
        <v>-301.28410802142326</v>
      </c>
      <c r="DP40" s="13">
        <f t="shared" si="56"/>
        <v>40.3330712997803</v>
      </c>
      <c r="DQ40" s="13">
        <f>IF(DT40&lt;66666,Paramètres!$H$22,5)</f>
        <v>1</v>
      </c>
      <c r="DR40" s="13">
        <f t="shared" si="23"/>
        <v>15811.636183661249</v>
      </c>
      <c r="DS40" s="13">
        <f t="shared" si="24"/>
        <v>-31046.682299629629</v>
      </c>
      <c r="DT40" s="13">
        <f t="shared" si="57"/>
        <v>34841.129726497122</v>
      </c>
      <c r="DU40" s="13">
        <f t="shared" si="58"/>
        <v>-63.010899354200731</v>
      </c>
      <c r="DV40" s="13">
        <f t="shared" si="59"/>
        <v>766.08195983149983</v>
      </c>
      <c r="DW40" s="13">
        <f t="shared" si="60"/>
        <v>347.66407779566833</v>
      </c>
      <c r="DX40" s="13">
        <f t="shared" si="61"/>
        <v>-682.65017262852814</v>
      </c>
    </row>
    <row r="41" spans="1:128" x14ac:dyDescent="0.35">
      <c r="A41" s="106">
        <f t="shared" si="62"/>
        <v>35</v>
      </c>
      <c r="B41" s="106">
        <f>A41*Paramètres!$D$25</f>
        <v>17.5</v>
      </c>
      <c r="C41" s="102">
        <f>Paramètres!$D$7</f>
        <v>155093840495.72119</v>
      </c>
      <c r="D41" s="28">
        <f>Paramètres!$D$8</f>
        <v>6666</v>
      </c>
      <c r="E41" s="28">
        <f t="shared" si="25"/>
        <v>37572.506325139722</v>
      </c>
      <c r="F41" s="28">
        <f t="shared" si="26"/>
        <v>-7733.5704754612698</v>
      </c>
      <c r="G41" s="28">
        <f t="shared" si="0"/>
        <v>-29.640350688150853</v>
      </c>
      <c r="H41" s="28">
        <f t="shared" si="1"/>
        <v>-164.2020136898918</v>
      </c>
      <c r="I41" s="28">
        <f t="shared" si="63"/>
        <v>723.18502180333462</v>
      </c>
      <c r="J41" s="28">
        <f t="shared" si="64"/>
        <v>-411.50020519623689</v>
      </c>
      <c r="K41" s="28">
        <f t="shared" si="65"/>
        <v>1287.1594736505845</v>
      </c>
      <c r="L41" s="28">
        <f t="shared" si="27"/>
        <v>-1238.5403227065071</v>
      </c>
      <c r="M41" s="28">
        <f t="shared" si="28"/>
        <v>-350.42457054052431</v>
      </c>
      <c r="N41" s="28">
        <f>Paramètres!$D$26*Calculs!K41</f>
        <v>25.743189473011689</v>
      </c>
      <c r="O41" s="28">
        <f>Paramètres!$D$26*I41</f>
        <v>14.463700436066693</v>
      </c>
      <c r="P41" s="28">
        <f>Paramètres!$D$26*J41</f>
        <v>-8.2300041039247382</v>
      </c>
      <c r="Q41" s="105">
        <f>IF($T41&gt;25000,Paramètres!$D$9,-5)</f>
        <v>6</v>
      </c>
      <c r="R41" s="105">
        <f t="shared" si="2"/>
        <v>70164.04564791228</v>
      </c>
      <c r="S41" s="105">
        <f t="shared" si="3"/>
        <v>-37272.523157986456</v>
      </c>
      <c r="T41" s="105">
        <f t="shared" si="29"/>
        <v>79449.570698934273</v>
      </c>
      <c r="U41" s="105">
        <f t="shared" si="30"/>
        <v>-27.978120350514672</v>
      </c>
      <c r="V41" s="105">
        <f t="shared" si="4"/>
        <v>145.8790319926585</v>
      </c>
      <c r="W41" s="105">
        <f t="shared" si="31"/>
        <v>128.82968365672295</v>
      </c>
      <c r="X41" s="105">
        <f t="shared" si="32"/>
        <v>-68.436865679425836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44">
        <f t="shared" si="33"/>
        <v>-32591.539322772551</v>
      </c>
      <c r="AL41" s="44">
        <f t="shared" si="34"/>
        <v>29538.952682525185</v>
      </c>
      <c r="AM41" s="44">
        <f t="shared" si="5"/>
        <v>-26.549561331677822</v>
      </c>
      <c r="AN41" s="44">
        <f t="shared" si="6"/>
        <v>-47.101989223601571</v>
      </c>
      <c r="AO41" s="44">
        <f t="shared" si="66"/>
        <v>6708.8040667152018</v>
      </c>
      <c r="AP41" s="44">
        <f t="shared" si="67"/>
        <v>-3352.1351932860689</v>
      </c>
      <c r="AQ41" s="44">
        <f t="shared" si="35"/>
        <v>1210.9755194950467</v>
      </c>
      <c r="AR41" s="44">
        <f t="shared" si="36"/>
        <v>824.30550893374016</v>
      </c>
      <c r="AS41" s="44">
        <f t="shared" si="37"/>
        <v>-887.12013659807428</v>
      </c>
      <c r="AT41" s="44">
        <f>Paramètres!$D$26*Calculs!AQ41</f>
        <v>24.219510389900933</v>
      </c>
      <c r="AU41" s="44">
        <f>Paramètres!$D$26*AO41</f>
        <v>134.17608133430403</v>
      </c>
      <c r="AV41" s="44">
        <f>Paramètres!$D$26*AP41</f>
        <v>-67.042703865721379</v>
      </c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1">
        <f>Paramètres!$D$16</f>
        <v>30000</v>
      </c>
      <c r="BH41" s="41">
        <f>Paramètres!$E$16</f>
        <v>-25000</v>
      </c>
      <c r="BK41" s="110">
        <f>Paramètres!$D$20</f>
        <v>523598775598.29883</v>
      </c>
      <c r="BL41" s="41">
        <f>Paramètres!$D$21</f>
        <v>10000</v>
      </c>
      <c r="BM41" s="41"/>
      <c r="BN41" s="41"/>
      <c r="BO41" s="41">
        <f>IF(AND($BR$6&gt;200,A41&lt;950),Paramètres!$D$22,0)</f>
        <v>1</v>
      </c>
      <c r="BP41" s="41">
        <f t="shared" si="7"/>
        <v>-7572.5063251397223</v>
      </c>
      <c r="BQ41" s="41">
        <f t="shared" si="8"/>
        <v>-17266.429524538729</v>
      </c>
      <c r="BR41" s="41">
        <f t="shared" si="38"/>
        <v>18853.976783961094</v>
      </c>
      <c r="BS41" s="41">
        <f t="shared" si="39"/>
        <v>-113.68072660917859</v>
      </c>
      <c r="BT41" s="41">
        <f t="shared" si="40"/>
        <v>1015.5666579900466</v>
      </c>
      <c r="BU41" s="41">
        <f t="shared" si="41"/>
        <v>-407.89192801874958</v>
      </c>
      <c r="BV41" s="41">
        <f t="shared" si="42"/>
        <v>-930.05366075201243</v>
      </c>
      <c r="BW41" s="41">
        <f>Paramètres!$D$22</f>
        <v>1</v>
      </c>
      <c r="BX41" s="41">
        <f t="shared" si="9"/>
        <v>62591.539322772551</v>
      </c>
      <c r="BY41" s="41">
        <f t="shared" si="10"/>
        <v>-54538.952682525181</v>
      </c>
      <c r="BZ41" s="41">
        <f t="shared" si="43"/>
        <v>83019.263755473658</v>
      </c>
      <c r="CA41" s="41">
        <f t="shared" si="44"/>
        <v>-41.067169300674195</v>
      </c>
      <c r="CB41" s="41">
        <f t="shared" si="45"/>
        <v>74.345880404676009</v>
      </c>
      <c r="CC41" s="41">
        <f t="shared" si="46"/>
        <v>56.05232913823103</v>
      </c>
      <c r="CD41" s="41">
        <f t="shared" si="47"/>
        <v>-48.841031227092294</v>
      </c>
      <c r="CE41" s="2">
        <f>Paramètres!$F$16</f>
        <v>15000</v>
      </c>
      <c r="CF41" s="2">
        <f>Paramètres!$G$16</f>
        <v>15000</v>
      </c>
      <c r="CG41" s="111">
        <f>Paramètres!$F$20</f>
        <v>992600579172.61572</v>
      </c>
      <c r="CH41" s="2">
        <f>Paramètres!$F$21</f>
        <v>13332</v>
      </c>
      <c r="CI41" s="2"/>
      <c r="CJ41" s="2"/>
      <c r="CK41" s="2">
        <f>IF(CN41&gt;20000,Paramètres!$F$22,-2)</f>
        <v>1</v>
      </c>
      <c r="CL41" s="2">
        <f t="shared" si="11"/>
        <v>-22572.506325139722</v>
      </c>
      <c r="CM41" s="2">
        <f t="shared" si="12"/>
        <v>22733.570475461271</v>
      </c>
      <c r="CN41" s="2">
        <f t="shared" si="13"/>
        <v>32036.436574020481</v>
      </c>
      <c r="CO41" s="2">
        <f t="shared" si="14"/>
        <v>134.79631303745683</v>
      </c>
      <c r="CP41" s="2">
        <f t="shared" si="15"/>
        <v>761.09374418581581</v>
      </c>
      <c r="CQ41" s="2">
        <f t="shared" si="16"/>
        <v>-536.25793602120916</v>
      </c>
      <c r="CR41" s="2">
        <f t="shared" si="17"/>
        <v>540.08435775632017</v>
      </c>
      <c r="CS41" s="2">
        <f>Paramètres!$F$22</f>
        <v>1</v>
      </c>
      <c r="CT41" s="2">
        <f t="shared" si="18"/>
        <v>47591.539322772551</v>
      </c>
      <c r="CU41" s="2">
        <f t="shared" si="19"/>
        <v>-14538.952682525185</v>
      </c>
      <c r="CV41" s="2">
        <f t="shared" si="48"/>
        <v>49762.794939751046</v>
      </c>
      <c r="CW41" s="2">
        <f t="shared" si="49"/>
        <v>-16.987622820315288</v>
      </c>
      <c r="CX41" s="2">
        <f t="shared" si="20"/>
        <v>361.25076017391547</v>
      </c>
      <c r="CY41" s="2">
        <f t="shared" si="50"/>
        <v>345.48862818122859</v>
      </c>
      <c r="CZ41" s="2">
        <f t="shared" si="51"/>
        <v>-105.54486971750238</v>
      </c>
      <c r="DA41" s="2"/>
      <c r="DB41" s="2"/>
      <c r="DC41" s="13">
        <f>Paramètres!$H$16</f>
        <v>-20000</v>
      </c>
      <c r="DD41" s="13">
        <f>Paramètres!$I$16</f>
        <v>0</v>
      </c>
      <c r="DG41" s="112">
        <f>Paramètres!$H$20</f>
        <v>1047197551196.5977</v>
      </c>
      <c r="DH41" s="13">
        <f>Paramètres!$H$21</f>
        <v>10000</v>
      </c>
      <c r="DI41" s="13">
        <f>IF(DL41&lt;66666,Paramètres!$H$22,5)</f>
        <v>1</v>
      </c>
      <c r="DJ41" s="13">
        <f t="shared" si="21"/>
        <v>-57572.506325139722</v>
      </c>
      <c r="DK41" s="13">
        <f t="shared" si="22"/>
        <v>7733.5704754612698</v>
      </c>
      <c r="DL41" s="13">
        <f t="shared" si="52"/>
        <v>58089.599730564332</v>
      </c>
      <c r="DM41" s="13">
        <f t="shared" si="53"/>
        <v>172.34939770453343</v>
      </c>
      <c r="DN41" s="13">
        <f t="shared" si="54"/>
        <v>297.03455694388742</v>
      </c>
      <c r="DO41" s="13">
        <f t="shared" si="55"/>
        <v>-294.39045866654828</v>
      </c>
      <c r="DP41" s="13">
        <f t="shared" si="56"/>
        <v>39.544732455167924</v>
      </c>
      <c r="DQ41" s="13">
        <f>IF(DT41&lt;66666,Paramètres!$H$22,5)</f>
        <v>1</v>
      </c>
      <c r="DR41" s="13">
        <f t="shared" si="23"/>
        <v>12591.539322772551</v>
      </c>
      <c r="DS41" s="13">
        <f t="shared" si="24"/>
        <v>-29538.952682525185</v>
      </c>
      <c r="DT41" s="13">
        <f t="shared" si="57"/>
        <v>32110.692737737521</v>
      </c>
      <c r="DU41" s="13">
        <f t="shared" si="58"/>
        <v>-66.91295233094128</v>
      </c>
      <c r="DV41" s="13">
        <f t="shared" si="59"/>
        <v>883.95214563814113</v>
      </c>
      <c r="DW41" s="13">
        <f t="shared" si="60"/>
        <v>346.62342205315036</v>
      </c>
      <c r="DX41" s="13">
        <f t="shared" si="61"/>
        <v>-813.15656491381606</v>
      </c>
    </row>
    <row r="42" spans="1:128" x14ac:dyDescent="0.35">
      <c r="A42" s="106">
        <f t="shared" si="62"/>
        <v>36</v>
      </c>
      <c r="B42" s="106">
        <f>A42*Paramètres!$D$25</f>
        <v>18</v>
      </c>
      <c r="C42" s="102">
        <f>Paramètres!$D$7</f>
        <v>155093840495.72119</v>
      </c>
      <c r="D42" s="28">
        <f>Paramètres!$D$8</f>
        <v>6666</v>
      </c>
      <c r="E42" s="28">
        <f t="shared" si="25"/>
        <v>37624.463755364763</v>
      </c>
      <c r="F42" s="28">
        <f t="shared" si="26"/>
        <v>-8026.9267206945187</v>
      </c>
      <c r="G42" s="28">
        <f t="shared" si="0"/>
        <v>-125.1057722236031</v>
      </c>
      <c r="H42" s="28">
        <f t="shared" si="1"/>
        <v>-163.62572792805773</v>
      </c>
      <c r="I42" s="28">
        <f t="shared" si="63"/>
        <v>-529.81900133923921</v>
      </c>
      <c r="J42" s="28">
        <f t="shared" si="64"/>
        <v>-753.69477163283636</v>
      </c>
      <c r="K42" s="28">
        <f t="shared" si="65"/>
        <v>1296.5332926667104</v>
      </c>
      <c r="L42" s="28">
        <f t="shared" si="27"/>
        <v>-1243.9467575051044</v>
      </c>
      <c r="M42" s="28">
        <f t="shared" si="28"/>
        <v>-365.50655737718085</v>
      </c>
      <c r="N42" s="28">
        <f>Paramètres!$D$26*Calculs!K42</f>
        <v>25.930665853334208</v>
      </c>
      <c r="O42" s="28">
        <f>Paramètres!$D$26*I42</f>
        <v>-10.596380026784784</v>
      </c>
      <c r="P42" s="28">
        <f>Paramètres!$D$26*J42</f>
        <v>-15.073895432656727</v>
      </c>
      <c r="Q42" s="105">
        <f>IF($T42&gt;25000,Paramètres!$D$9,-5)</f>
        <v>6</v>
      </c>
      <c r="R42" s="105">
        <f t="shared" si="2"/>
        <v>66655.524667546269</v>
      </c>
      <c r="S42" s="105">
        <f t="shared" si="3"/>
        <v>-35668.031772427144</v>
      </c>
      <c r="T42" s="105">
        <f t="shared" si="29"/>
        <v>75598.726571449224</v>
      </c>
      <c r="U42" s="105">
        <f t="shared" si="30"/>
        <v>-28.151676984690408</v>
      </c>
      <c r="V42" s="105">
        <f t="shared" si="4"/>
        <v>160.94276384643874</v>
      </c>
      <c r="W42" s="105">
        <f t="shared" si="31"/>
        <v>141.90350621171478</v>
      </c>
      <c r="X42" s="105">
        <f t="shared" si="32"/>
        <v>-75.933972366473569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44">
        <f t="shared" si="33"/>
        <v>-29031.060912181514</v>
      </c>
      <c r="AL42" s="44">
        <f t="shared" si="34"/>
        <v>27641.105051732629</v>
      </c>
      <c r="AM42" s="44">
        <f t="shared" si="5"/>
        <v>-29.418381131090683</v>
      </c>
      <c r="AN42" s="44">
        <f t="shared" si="6"/>
        <v>-49.750875633838703</v>
      </c>
      <c r="AO42" s="44">
        <f t="shared" si="66"/>
        <v>7398.9334943146378</v>
      </c>
      <c r="AP42" s="44">
        <f t="shared" si="67"/>
        <v>-4172.2126260184214</v>
      </c>
      <c r="AQ42" s="44">
        <f t="shared" si="35"/>
        <v>1357.3399581395518</v>
      </c>
      <c r="AR42" s="44">
        <f t="shared" si="36"/>
        <v>876.99406302933301</v>
      </c>
      <c r="AS42" s="44">
        <f t="shared" si="37"/>
        <v>-1035.9793315378365</v>
      </c>
      <c r="AT42" s="44">
        <f>Paramètres!$D$26*Calculs!AQ42</f>
        <v>27.146799162791037</v>
      </c>
      <c r="AU42" s="44">
        <f>Paramètres!$D$26*AO42</f>
        <v>147.97866988629275</v>
      </c>
      <c r="AV42" s="44">
        <f>Paramètres!$D$26*AP42</f>
        <v>-83.444252520368423</v>
      </c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1">
        <f>Paramètres!$D$16</f>
        <v>30000</v>
      </c>
      <c r="BH42" s="41">
        <f>Paramètres!$E$16</f>
        <v>-25000</v>
      </c>
      <c r="BK42" s="110">
        <f>Paramètres!$D$20</f>
        <v>523598775598.29883</v>
      </c>
      <c r="BL42" s="41">
        <f>Paramètres!$D$21</f>
        <v>10000</v>
      </c>
      <c r="BM42" s="41"/>
      <c r="BN42" s="41"/>
      <c r="BO42" s="41">
        <f>IF(AND($BR$6&gt;200,A42&lt;950),Paramètres!$D$22,0)</f>
        <v>1</v>
      </c>
      <c r="BP42" s="41">
        <f t="shared" si="7"/>
        <v>-7624.4637553647626</v>
      </c>
      <c r="BQ42" s="41">
        <f t="shared" si="8"/>
        <v>-16973.073279305481</v>
      </c>
      <c r="BR42" s="41">
        <f t="shared" si="38"/>
        <v>18606.925165151406</v>
      </c>
      <c r="BS42" s="41">
        <f t="shared" si="39"/>
        <v>-114.1900634178739</v>
      </c>
      <c r="BT42" s="41">
        <f t="shared" si="40"/>
        <v>1033.6014161181417</v>
      </c>
      <c r="BU42" s="41">
        <f t="shared" si="41"/>
        <v>-423.53352124218833</v>
      </c>
      <c r="BV42" s="41">
        <f t="shared" si="42"/>
        <v>-942.84210967988736</v>
      </c>
      <c r="BW42" s="41">
        <f>Paramètres!$D$22</f>
        <v>1</v>
      </c>
      <c r="BX42" s="41">
        <f t="shared" si="9"/>
        <v>59031.060912181514</v>
      </c>
      <c r="BY42" s="41">
        <f t="shared" si="10"/>
        <v>-52641.105051732629</v>
      </c>
      <c r="BZ42" s="41">
        <f t="shared" si="43"/>
        <v>79093.312571198054</v>
      </c>
      <c r="CA42" s="41">
        <f t="shared" si="44"/>
        <v>-41.725068410261215</v>
      </c>
      <c r="CB42" s="41">
        <f t="shared" si="45"/>
        <v>81.73121658027955</v>
      </c>
      <c r="CC42" s="41">
        <f t="shared" si="46"/>
        <v>60.999852800881385</v>
      </c>
      <c r="CD42" s="41">
        <f t="shared" si="47"/>
        <v>-54.396780437479634</v>
      </c>
      <c r="CE42" s="2">
        <f>Paramètres!$F$16</f>
        <v>15000</v>
      </c>
      <c r="CF42" s="2">
        <f>Paramètres!$G$16</f>
        <v>15000</v>
      </c>
      <c r="CG42" s="111">
        <f>Paramètres!$F$20</f>
        <v>992600579172.61572</v>
      </c>
      <c r="CH42" s="2">
        <f>Paramètres!$F$21</f>
        <v>13332</v>
      </c>
      <c r="CI42" s="2"/>
      <c r="CJ42" s="2"/>
      <c r="CK42" s="2">
        <f>IF(CN42&gt;20000,Paramètres!$F$22,-2)</f>
        <v>1</v>
      </c>
      <c r="CL42" s="2">
        <f t="shared" si="11"/>
        <v>-22624.463755364763</v>
      </c>
      <c r="CM42" s="2">
        <f t="shared" si="12"/>
        <v>23026.926720694519</v>
      </c>
      <c r="CN42" s="2">
        <f t="shared" si="13"/>
        <v>32281.662200358413</v>
      </c>
      <c r="CO42" s="2">
        <f t="shared" si="14"/>
        <v>134.49489310833721</v>
      </c>
      <c r="CP42" s="2">
        <f t="shared" si="15"/>
        <v>752.09355685312346</v>
      </c>
      <c r="CQ42" s="2">
        <f t="shared" si="16"/>
        <v>-527.10152631105655</v>
      </c>
      <c r="CR42" s="2">
        <f t="shared" si="17"/>
        <v>536.47805101470556</v>
      </c>
      <c r="CS42" s="2">
        <f>Paramètres!$F$22</f>
        <v>1</v>
      </c>
      <c r="CT42" s="2">
        <f t="shared" si="18"/>
        <v>44031.060912181514</v>
      </c>
      <c r="CU42" s="2">
        <f t="shared" si="19"/>
        <v>-12641.105051732629</v>
      </c>
      <c r="CV42" s="2">
        <f t="shared" si="48"/>
        <v>45809.735449805637</v>
      </c>
      <c r="CW42" s="2">
        <f t="shared" si="49"/>
        <v>-16.018516958670606</v>
      </c>
      <c r="CX42" s="2">
        <f t="shared" si="20"/>
        <v>418.69278456902782</v>
      </c>
      <c r="CY42" s="2">
        <f t="shared" si="50"/>
        <v>402.43601758079956</v>
      </c>
      <c r="CZ42" s="2">
        <f t="shared" si="51"/>
        <v>-115.53743810502613</v>
      </c>
      <c r="DA42" s="2"/>
      <c r="DB42" s="2"/>
      <c r="DC42" s="13">
        <f>Paramètres!$H$16</f>
        <v>-20000</v>
      </c>
      <c r="DD42" s="13">
        <f>Paramètres!$I$16</f>
        <v>0</v>
      </c>
      <c r="DG42" s="112">
        <f>Paramètres!$H$20</f>
        <v>1047197551196.5977</v>
      </c>
      <c r="DH42" s="13">
        <f>Paramètres!$H$21</f>
        <v>10000</v>
      </c>
      <c r="DI42" s="13">
        <f>IF(DL42&lt;66666,Paramètres!$H$22,5)</f>
        <v>1</v>
      </c>
      <c r="DJ42" s="13">
        <f t="shared" si="21"/>
        <v>-57624.463755364763</v>
      </c>
      <c r="DK42" s="13">
        <f t="shared" si="22"/>
        <v>8026.9267206945187</v>
      </c>
      <c r="DL42" s="13">
        <f t="shared" si="52"/>
        <v>58180.841998657488</v>
      </c>
      <c r="DM42" s="13">
        <f t="shared" si="53"/>
        <v>172.0698865525986</v>
      </c>
      <c r="DN42" s="13">
        <f t="shared" si="54"/>
        <v>296.14370600501172</v>
      </c>
      <c r="DO42" s="13">
        <f t="shared" si="55"/>
        <v>-293.3117099518596</v>
      </c>
      <c r="DP42" s="13">
        <f t="shared" si="56"/>
        <v>40.85750128800094</v>
      </c>
      <c r="DQ42" s="13">
        <f>IF(DT42&lt;66666,Paramètres!$H$22,5)</f>
        <v>1</v>
      </c>
      <c r="DR42" s="13">
        <f t="shared" si="23"/>
        <v>9031.0609121815141</v>
      </c>
      <c r="DS42" s="13">
        <f t="shared" si="24"/>
        <v>-27641.105051732629</v>
      </c>
      <c r="DT42" s="13">
        <f t="shared" si="57"/>
        <v>29079.043135571912</v>
      </c>
      <c r="DU42" s="13">
        <f t="shared" si="58"/>
        <v>-71.906451618960318</v>
      </c>
      <c r="DV42" s="13">
        <f t="shared" si="59"/>
        <v>1047.258531679649</v>
      </c>
      <c r="DW42" s="13">
        <f t="shared" si="60"/>
        <v>325.24645141541981</v>
      </c>
      <c r="DX42" s="13">
        <f t="shared" si="61"/>
        <v>-995.47233915237007</v>
      </c>
    </row>
    <row r="43" spans="1:128" x14ac:dyDescent="0.35">
      <c r="A43" s="106">
        <f t="shared" si="62"/>
        <v>37</v>
      </c>
      <c r="B43" s="106">
        <f>A43*Paramètres!$D$25</f>
        <v>18.5</v>
      </c>
      <c r="C43" s="102">
        <f>Paramètres!$D$7</f>
        <v>155093840495.72119</v>
      </c>
      <c r="D43" s="28">
        <f>Paramètres!$D$8</f>
        <v>6666</v>
      </c>
      <c r="E43" s="28">
        <f t="shared" si="25"/>
        <v>37048.567565318866</v>
      </c>
      <c r="F43" s="28">
        <f t="shared" si="26"/>
        <v>-8495.1507458552314</v>
      </c>
      <c r="G43" s="28">
        <f t="shared" si="0"/>
        <v>-147.94448348996883</v>
      </c>
      <c r="H43" s="28">
        <f t="shared" si="1"/>
        <v>-162.02595525311193</v>
      </c>
      <c r="I43" s="28">
        <f t="shared" si="63"/>
        <v>-1763.1693788175587</v>
      </c>
      <c r="J43" s="28">
        <f t="shared" si="64"/>
        <v>-1104.1274335773605</v>
      </c>
      <c r="K43" s="28">
        <f t="shared" si="65"/>
        <v>1303.196314819028</v>
      </c>
      <c r="L43" s="28">
        <f t="shared" si="27"/>
        <v>-1239.5956494479292</v>
      </c>
      <c r="M43" s="28">
        <f t="shared" si="28"/>
        <v>-402.14830700583798</v>
      </c>
      <c r="N43" s="28">
        <f>Paramètres!$D$26*Calculs!K43</f>
        <v>26.063926296380561</v>
      </c>
      <c r="O43" s="28">
        <f>Paramètres!$D$26*I43</f>
        <v>-35.263387576351178</v>
      </c>
      <c r="P43" s="28">
        <f>Paramètres!$D$26*J43</f>
        <v>-22.082548671547212</v>
      </c>
      <c r="Q43" s="105">
        <f>IF($T43&gt;25000,Paramètres!$D$9,-5)</f>
        <v>6</v>
      </c>
      <c r="R43" s="105">
        <f t="shared" si="2"/>
        <v>62160.913214585729</v>
      </c>
      <c r="S43" s="105">
        <f t="shared" si="3"/>
        <v>-33791.154651694189</v>
      </c>
      <c r="T43" s="105">
        <f t="shared" si="29"/>
        <v>70751.828699800913</v>
      </c>
      <c r="U43" s="105">
        <f t="shared" si="30"/>
        <v>-28.528846104216267</v>
      </c>
      <c r="V43" s="105">
        <f t="shared" si="4"/>
        <v>183.44812377136753</v>
      </c>
      <c r="W43" s="105">
        <f t="shared" si="31"/>
        <v>161.17326026320288</v>
      </c>
      <c r="X43" s="105">
        <f t="shared" si="32"/>
        <v>-87.615034619435363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44">
        <f t="shared" si="33"/>
        <v>-25112.345649266863</v>
      </c>
      <c r="AL43" s="44">
        <f t="shared" si="34"/>
        <v>25296.003905838959</v>
      </c>
      <c r="AM43" s="44">
        <f t="shared" si="5"/>
        <v>-32.231814290226154</v>
      </c>
      <c r="AN43" s="44">
        <f t="shared" si="6"/>
        <v>-53.142498482897018</v>
      </c>
      <c r="AO43" s="44">
        <f t="shared" si="66"/>
        <v>8127.9488874576773</v>
      </c>
      <c r="AP43" s="44">
        <f t="shared" si="67"/>
        <v>-5124.7477050358893</v>
      </c>
      <c r="AQ43" s="44">
        <f t="shared" si="35"/>
        <v>1551.4239571644641</v>
      </c>
      <c r="AR43" s="44">
        <f t="shared" si="36"/>
        <v>930.5858280088155</v>
      </c>
      <c r="AS43" s="44">
        <f t="shared" si="37"/>
        <v>-1241.3405300613495</v>
      </c>
      <c r="AT43" s="44">
        <f>Paramètres!$D$26*Calculs!AQ43</f>
        <v>31.028479143289282</v>
      </c>
      <c r="AU43" s="44">
        <f>Paramètres!$D$26*AO43</f>
        <v>162.55897774915354</v>
      </c>
      <c r="AV43" s="44">
        <f>Paramètres!$D$26*AP43</f>
        <v>-102.49495410071779</v>
      </c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1">
        <f>Paramètres!$D$16</f>
        <v>30000</v>
      </c>
      <c r="BH43" s="41">
        <f>Paramètres!$E$16</f>
        <v>-25000</v>
      </c>
      <c r="BK43" s="110">
        <f>Paramètres!$D$20</f>
        <v>523598775598.29883</v>
      </c>
      <c r="BL43" s="41">
        <f>Paramètres!$D$21</f>
        <v>10000</v>
      </c>
      <c r="BM43" s="41"/>
      <c r="BN43" s="41"/>
      <c r="BO43" s="41">
        <f>IF(AND($BR$6&gt;200,A43&lt;950),Paramètres!$D$22,0)</f>
        <v>1</v>
      </c>
      <c r="BP43" s="41">
        <f t="shared" si="7"/>
        <v>-7048.5675653188664</v>
      </c>
      <c r="BQ43" s="41">
        <f t="shared" si="8"/>
        <v>-16504.84925414477</v>
      </c>
      <c r="BR43" s="41">
        <f t="shared" si="38"/>
        <v>17946.931593587477</v>
      </c>
      <c r="BS43" s="41">
        <f t="shared" si="39"/>
        <v>-113.1254092149475</v>
      </c>
      <c r="BT43" s="41">
        <f t="shared" si="40"/>
        <v>1083.6214733918107</v>
      </c>
      <c r="BU43" s="41">
        <f t="shared" si="41"/>
        <v>-425.58691053136022</v>
      </c>
      <c r="BV43" s="41">
        <f t="shared" si="42"/>
        <v>-996.54968726110724</v>
      </c>
      <c r="BW43" s="41">
        <f>Paramètres!$D$22</f>
        <v>1</v>
      </c>
      <c r="BX43" s="41">
        <f t="shared" si="9"/>
        <v>55112.345649266863</v>
      </c>
      <c r="BY43" s="41">
        <f t="shared" si="10"/>
        <v>-50296.003905838959</v>
      </c>
      <c r="BZ43" s="41">
        <f t="shared" si="43"/>
        <v>74612.724463461534</v>
      </c>
      <c r="CA43" s="41">
        <f t="shared" si="44"/>
        <v>-42.38384814045979</v>
      </c>
      <c r="CB43" s="41">
        <f t="shared" si="45"/>
        <v>91.57458507893142</v>
      </c>
      <c r="CC43" s="41">
        <f t="shared" si="46"/>
        <v>67.641145955335915</v>
      </c>
      <c r="CD43" s="41">
        <f t="shared" si="47"/>
        <v>-61.729895563068894</v>
      </c>
      <c r="CE43" s="2">
        <f>Paramètres!$F$16</f>
        <v>15000</v>
      </c>
      <c r="CF43" s="2">
        <f>Paramètres!$G$16</f>
        <v>15000</v>
      </c>
      <c r="CG43" s="111">
        <f>Paramètres!$F$20</f>
        <v>992600579172.61572</v>
      </c>
      <c r="CH43" s="2">
        <f>Paramètres!$F$21</f>
        <v>13332</v>
      </c>
      <c r="CI43" s="2"/>
      <c r="CJ43" s="2"/>
      <c r="CK43" s="2">
        <f>IF(CN43&gt;20000,Paramètres!$F$22,-2)</f>
        <v>1</v>
      </c>
      <c r="CL43" s="2">
        <f t="shared" si="11"/>
        <v>-22048.567565318866</v>
      </c>
      <c r="CM43" s="2">
        <f t="shared" si="12"/>
        <v>23495.15074585523</v>
      </c>
      <c r="CN43" s="2">
        <f t="shared" si="13"/>
        <v>32220.512724860426</v>
      </c>
      <c r="CO43" s="2">
        <f t="shared" si="14"/>
        <v>133.18075338436449</v>
      </c>
      <c r="CP43" s="2">
        <f t="shared" si="15"/>
        <v>754.3245119571236</v>
      </c>
      <c r="CQ43" s="2">
        <f t="shared" si="16"/>
        <v>-516.1859188922906</v>
      </c>
      <c r="CR43" s="2">
        <f t="shared" si="17"/>
        <v>550.05233067106838</v>
      </c>
      <c r="CS43" s="2">
        <f>Paramètres!$F$22</f>
        <v>1</v>
      </c>
      <c r="CT43" s="2">
        <f t="shared" si="18"/>
        <v>40112.345649266863</v>
      </c>
      <c r="CU43" s="2">
        <f t="shared" si="19"/>
        <v>-10296.003905838959</v>
      </c>
      <c r="CV43" s="2">
        <f t="shared" si="48"/>
        <v>41412.654707411712</v>
      </c>
      <c r="CW43" s="2">
        <f t="shared" si="49"/>
        <v>-14.395851194621109</v>
      </c>
      <c r="CX43" s="2">
        <f t="shared" si="20"/>
        <v>499.19203423084912</v>
      </c>
      <c r="CY43" s="2">
        <f t="shared" si="50"/>
        <v>483.51798656473915</v>
      </c>
      <c r="CZ43" s="2">
        <f t="shared" si="51"/>
        <v>-124.10899930268555</v>
      </c>
      <c r="DA43" s="2"/>
      <c r="DB43" s="2"/>
      <c r="DC43" s="13">
        <f>Paramètres!$H$16</f>
        <v>-20000</v>
      </c>
      <c r="DD43" s="13">
        <f>Paramètres!$I$16</f>
        <v>0</v>
      </c>
      <c r="DG43" s="112">
        <f>Paramètres!$H$20</f>
        <v>1047197551196.5977</v>
      </c>
      <c r="DH43" s="13">
        <f>Paramètres!$H$21</f>
        <v>10000</v>
      </c>
      <c r="DI43" s="13">
        <f>IF(DL43&lt;66666,Paramètres!$H$22,5)</f>
        <v>1</v>
      </c>
      <c r="DJ43" s="13">
        <f t="shared" si="21"/>
        <v>-57048.567565318866</v>
      </c>
      <c r="DK43" s="13">
        <f t="shared" si="22"/>
        <v>8495.1507458552314</v>
      </c>
      <c r="DL43" s="13">
        <f t="shared" si="52"/>
        <v>57677.609585085585</v>
      </c>
      <c r="DM43" s="13">
        <f t="shared" si="53"/>
        <v>171.53027457416098</v>
      </c>
      <c r="DN43" s="13">
        <f t="shared" si="54"/>
        <v>301.10674241244675</v>
      </c>
      <c r="DO43" s="13">
        <f t="shared" si="55"/>
        <v>-297.82282002427831</v>
      </c>
      <c r="DP43" s="13">
        <f t="shared" si="56"/>
        <v>44.349049584200863</v>
      </c>
      <c r="DQ43" s="13">
        <f>IF(DT43&lt;66666,Paramètres!$H$22,5)</f>
        <v>1</v>
      </c>
      <c r="DR43" s="13">
        <f t="shared" si="23"/>
        <v>5112.3456492668629</v>
      </c>
      <c r="DS43" s="13">
        <f t="shared" si="24"/>
        <v>-25296.003905838959</v>
      </c>
      <c r="DT43" s="13">
        <f t="shared" si="57"/>
        <v>25807.438688134043</v>
      </c>
      <c r="DU43" s="13">
        <f t="shared" si="58"/>
        <v>-78.574370369004285</v>
      </c>
      <c r="DV43" s="13">
        <f t="shared" si="59"/>
        <v>1274.7060572518333</v>
      </c>
      <c r="DW43" s="13">
        <f t="shared" si="60"/>
        <v>252.51393773074619</v>
      </c>
      <c r="DX43" s="13">
        <f t="shared" si="61"/>
        <v>-1249.4447741481922</v>
      </c>
    </row>
    <row r="44" spans="1:128" x14ac:dyDescent="0.35">
      <c r="A44" s="106">
        <f t="shared" si="62"/>
        <v>38</v>
      </c>
      <c r="B44" s="106">
        <f>A44*Paramètres!$D$25</f>
        <v>19</v>
      </c>
      <c r="C44" s="102">
        <f>Paramètres!$D$7</f>
        <v>155093840495.72119</v>
      </c>
      <c r="D44" s="28">
        <f>Paramètres!$D$8</f>
        <v>6666</v>
      </c>
      <c r="E44" s="28">
        <f t="shared" si="25"/>
        <v>35857.083963548102</v>
      </c>
      <c r="F44" s="28">
        <f t="shared" si="26"/>
        <v>-9147.7515393953709</v>
      </c>
      <c r="G44" s="28">
        <f t="shared" si="0"/>
        <v>-153.42811627070654</v>
      </c>
      <c r="H44" s="28">
        <f t="shared" si="1"/>
        <v>-158.98915252872484</v>
      </c>
      <c r="I44" s="28">
        <f t="shared" si="63"/>
        <v>-2967.5016406891364</v>
      </c>
      <c r="J44" s="28">
        <f t="shared" si="64"/>
        <v>-1484.1931919116514</v>
      </c>
      <c r="K44" s="28">
        <f t="shared" si="65"/>
        <v>1300.1108108942906</v>
      </c>
      <c r="L44" s="28">
        <f t="shared" si="27"/>
        <v>-1213.6697740664731</v>
      </c>
      <c r="M44" s="28">
        <f t="shared" si="28"/>
        <v>-466.14783075934849</v>
      </c>
      <c r="N44" s="28">
        <f>Paramètres!$D$26*Calculs!K44</f>
        <v>26.002216217885813</v>
      </c>
      <c r="O44" s="28">
        <f>Paramètres!$D$26*I44</f>
        <v>-59.350032813782725</v>
      </c>
      <c r="P44" s="28">
        <f>Paramètres!$D$26*J44</f>
        <v>-29.68386383823303</v>
      </c>
      <c r="Q44" s="105">
        <f>IF($T44&gt;25000,Paramètres!$D$9,-5)</f>
        <v>6</v>
      </c>
      <c r="R44" s="105">
        <f t="shared" si="2"/>
        <v>56672.808712083919</v>
      </c>
      <c r="S44" s="105">
        <f t="shared" si="3"/>
        <v>-31571.046460201047</v>
      </c>
      <c r="T44" s="105">
        <f t="shared" si="29"/>
        <v>64873.247351343744</v>
      </c>
      <c r="U44" s="105">
        <f t="shared" si="30"/>
        <v>-29.12111850540229</v>
      </c>
      <c r="V44" s="105">
        <f t="shared" si="4"/>
        <v>217.65687073296564</v>
      </c>
      <c r="W44" s="105">
        <f t="shared" si="31"/>
        <v>190.14349833783425</v>
      </c>
      <c r="X44" s="105">
        <f t="shared" si="32"/>
        <v>-105.92432873101885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44">
        <f t="shared" si="33"/>
        <v>-20815.72474853582</v>
      </c>
      <c r="AL44" s="44">
        <f t="shared" si="34"/>
        <v>22423.294920805678</v>
      </c>
      <c r="AM44" s="44">
        <f t="shared" si="5"/>
        <v>-35.149103943423611</v>
      </c>
      <c r="AN44" s="44">
        <f t="shared" si="6"/>
        <v>-57.643325185036794</v>
      </c>
      <c r="AO44" s="44">
        <f t="shared" si="66"/>
        <v>8895.9757377173391</v>
      </c>
      <c r="AP44" s="44">
        <f t="shared" si="67"/>
        <v>-6263.5932809965207</v>
      </c>
      <c r="AQ44" s="44">
        <f t="shared" si="35"/>
        <v>1802.8169355302309</v>
      </c>
      <c r="AR44" s="44">
        <f t="shared" si="36"/>
        <v>964.8463305140242</v>
      </c>
      <c r="AS44" s="44">
        <f t="shared" si="37"/>
        <v>-1522.898703633382</v>
      </c>
      <c r="AT44" s="44">
        <f>Paramètres!$D$26*Calculs!AQ44</f>
        <v>36.056338710604621</v>
      </c>
      <c r="AU44" s="44">
        <f>Paramètres!$D$26*AO44</f>
        <v>177.91951475434678</v>
      </c>
      <c r="AV44" s="44">
        <f>Paramètres!$D$26*AP44</f>
        <v>-125.27186561993041</v>
      </c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1">
        <f>Paramètres!$D$16</f>
        <v>30000</v>
      </c>
      <c r="BH44" s="41">
        <f>Paramètres!$E$16</f>
        <v>-25000</v>
      </c>
      <c r="BK44" s="110">
        <f>Paramètres!$D$20</f>
        <v>523598775598.29883</v>
      </c>
      <c r="BL44" s="41">
        <f>Paramètres!$D$21</f>
        <v>10000</v>
      </c>
      <c r="BM44" s="41"/>
      <c r="BN44" s="41"/>
      <c r="BO44" s="41">
        <f>IF(AND($BR$6&gt;200,A44&lt;950),Paramètres!$D$22,0)</f>
        <v>1</v>
      </c>
      <c r="BP44" s="41">
        <f t="shared" si="7"/>
        <v>-5857.0839635481025</v>
      </c>
      <c r="BQ44" s="41">
        <f t="shared" si="8"/>
        <v>-15852.248460604629</v>
      </c>
      <c r="BR44" s="41">
        <f t="shared" si="38"/>
        <v>16899.680879022366</v>
      </c>
      <c r="BS44" s="41">
        <f t="shared" si="39"/>
        <v>-110.27824783908181</v>
      </c>
      <c r="BT44" s="41">
        <f t="shared" si="40"/>
        <v>1168.6189285720466</v>
      </c>
      <c r="BU44" s="41">
        <f t="shared" si="41"/>
        <v>-405.01943409679689</v>
      </c>
      <c r="BV44" s="41">
        <f t="shared" si="42"/>
        <v>-1096.1886052230193</v>
      </c>
      <c r="BW44" s="41">
        <f>Paramètres!$D$22</f>
        <v>1</v>
      </c>
      <c r="BX44" s="41">
        <f t="shared" si="9"/>
        <v>50815.724748535824</v>
      </c>
      <c r="BY44" s="41">
        <f t="shared" si="10"/>
        <v>-47423.294920805682</v>
      </c>
      <c r="BZ44" s="41">
        <f t="shared" si="43"/>
        <v>69506.882989130434</v>
      </c>
      <c r="CA44" s="41">
        <f t="shared" si="44"/>
        <v>-43.022224719784525</v>
      </c>
      <c r="CB44" s="41">
        <f t="shared" si="45"/>
        <v>105.09852327629461</v>
      </c>
      <c r="CC44" s="41">
        <f t="shared" si="46"/>
        <v>76.83638512636152</v>
      </c>
      <c r="CD44" s="41">
        <f t="shared" si="47"/>
        <v>-71.706830327182161</v>
      </c>
      <c r="CE44" s="2">
        <f>Paramètres!$F$16</f>
        <v>15000</v>
      </c>
      <c r="CF44" s="2">
        <f>Paramètres!$G$16</f>
        <v>15000</v>
      </c>
      <c r="CG44" s="111">
        <f>Paramètres!$F$20</f>
        <v>992600579172.61572</v>
      </c>
      <c r="CH44" s="2">
        <f>Paramètres!$F$21</f>
        <v>13332</v>
      </c>
      <c r="CI44" s="2"/>
      <c r="CJ44" s="2"/>
      <c r="CK44" s="2">
        <f>IF(CN44&gt;20000,Paramètres!$F$22,-2)</f>
        <v>1</v>
      </c>
      <c r="CL44" s="2">
        <f t="shared" si="11"/>
        <v>-20857.083963548102</v>
      </c>
      <c r="CM44" s="2">
        <f t="shared" si="12"/>
        <v>24147.751539395373</v>
      </c>
      <c r="CN44" s="2">
        <f t="shared" si="13"/>
        <v>31908.178510702659</v>
      </c>
      <c r="CO44" s="2">
        <f t="shared" si="14"/>
        <v>130.81808401842173</v>
      </c>
      <c r="CP44" s="2">
        <f t="shared" si="15"/>
        <v>765.85818485414188</v>
      </c>
      <c r="CQ44" s="2">
        <f t="shared" si="16"/>
        <v>-500.61047703852836</v>
      </c>
      <c r="CR44" s="2">
        <f t="shared" si="17"/>
        <v>579.59288262308576</v>
      </c>
      <c r="CS44" s="2">
        <f>Paramètres!$F$22</f>
        <v>1</v>
      </c>
      <c r="CT44" s="2">
        <f t="shared" si="18"/>
        <v>35815.724748535824</v>
      </c>
      <c r="CU44" s="2">
        <f t="shared" si="19"/>
        <v>-7423.294920805678</v>
      </c>
      <c r="CV44" s="2">
        <f t="shared" si="48"/>
        <v>36576.925058623245</v>
      </c>
      <c r="CW44" s="2">
        <f t="shared" si="49"/>
        <v>-11.709533020096396</v>
      </c>
      <c r="CX44" s="2">
        <f t="shared" si="20"/>
        <v>615.31704521191841</v>
      </c>
      <c r="CY44" s="2">
        <f t="shared" si="50"/>
        <v>602.51171712961798</v>
      </c>
      <c r="CZ44" s="2">
        <f t="shared" si="51"/>
        <v>-124.87872857234433</v>
      </c>
      <c r="DA44" s="2"/>
      <c r="DB44" s="2"/>
      <c r="DC44" s="13">
        <f>Paramètres!$H$16</f>
        <v>-20000</v>
      </c>
      <c r="DD44" s="13">
        <f>Paramètres!$I$16</f>
        <v>0</v>
      </c>
      <c r="DG44" s="112">
        <f>Paramètres!$H$20</f>
        <v>1047197551196.5977</v>
      </c>
      <c r="DH44" s="13">
        <f>Paramètres!$H$21</f>
        <v>10000</v>
      </c>
      <c r="DI44" s="13">
        <f>IF(DL44&lt;66666,Paramètres!$H$22,5)</f>
        <v>1</v>
      </c>
      <c r="DJ44" s="13">
        <f t="shared" si="21"/>
        <v>-55857.083963548102</v>
      </c>
      <c r="DK44" s="13">
        <f t="shared" si="22"/>
        <v>9147.7515393953709</v>
      </c>
      <c r="DL44" s="13">
        <f t="shared" si="52"/>
        <v>56601.194220063706</v>
      </c>
      <c r="DM44" s="13">
        <f t="shared" si="53"/>
        <v>170.69919757767352</v>
      </c>
      <c r="DN44" s="13">
        <f t="shared" si="54"/>
        <v>312.14347173343185</v>
      </c>
      <c r="DO44" s="13">
        <f t="shared" si="55"/>
        <v>-308.03986293114792</v>
      </c>
      <c r="DP44" s="13">
        <f t="shared" si="56"/>
        <v>50.447891840585015</v>
      </c>
      <c r="DQ44" s="13">
        <f>IF(DT44&lt;66666,Paramètres!$H$22,5)</f>
        <v>1</v>
      </c>
      <c r="DR44" s="13">
        <f t="shared" si="23"/>
        <v>815.72474853582025</v>
      </c>
      <c r="DS44" s="13">
        <f t="shared" si="24"/>
        <v>-22423.294920805678</v>
      </c>
      <c r="DT44" s="13">
        <f t="shared" si="57"/>
        <v>22438.127416761043</v>
      </c>
      <c r="DU44" s="13">
        <f t="shared" si="58"/>
        <v>-87.916586992330409</v>
      </c>
      <c r="DV44" s="13">
        <f t="shared" si="59"/>
        <v>1585.0106075158678</v>
      </c>
      <c r="DW44" s="13">
        <f t="shared" si="60"/>
        <v>57.622115929187814</v>
      </c>
      <c r="DX44" s="13">
        <f t="shared" si="61"/>
        <v>-1583.9628523717543</v>
      </c>
    </row>
    <row r="45" spans="1:128" x14ac:dyDescent="0.35">
      <c r="A45" s="106">
        <f t="shared" si="62"/>
        <v>39</v>
      </c>
      <c r="B45" s="106">
        <f>A45*Paramètres!$D$25</f>
        <v>19.5</v>
      </c>
      <c r="C45" s="102">
        <f>Paramètres!$D$7</f>
        <v>155093840495.72119</v>
      </c>
      <c r="D45" s="28">
        <f>Paramètres!$D$8</f>
        <v>6666</v>
      </c>
      <c r="E45" s="28">
        <f t="shared" si="25"/>
        <v>34069.915699686913</v>
      </c>
      <c r="F45" s="28">
        <f t="shared" si="26"/>
        <v>-10006.385093041034</v>
      </c>
      <c r="G45" s="28">
        <f t="shared" si="0"/>
        <v>-155.01575544277642</v>
      </c>
      <c r="H45" s="28">
        <f t="shared" si="1"/>
        <v>-153.70762424489544</v>
      </c>
      <c r="I45" s="28">
        <f t="shared" si="63"/>
        <v>-4121.821381941827</v>
      </c>
      <c r="J45" s="28">
        <f t="shared" si="64"/>
        <v>-1920.6571588327668</v>
      </c>
      <c r="K45" s="28">
        <f t="shared" si="65"/>
        <v>1268.3870301245988</v>
      </c>
      <c r="L45" s="28">
        <f t="shared" si="27"/>
        <v>-1137.1665333326785</v>
      </c>
      <c r="M45" s="28">
        <f t="shared" si="28"/>
        <v>-561.83443616107957</v>
      </c>
      <c r="N45" s="28">
        <f>Paramètres!$D$26*Calculs!K45</f>
        <v>25.367740602491978</v>
      </c>
      <c r="O45" s="28">
        <f>Paramètres!$D$26*I45</f>
        <v>-82.436427638836548</v>
      </c>
      <c r="P45" s="28">
        <f>Paramètres!$D$26*J45</f>
        <v>-38.413143176655339</v>
      </c>
      <c r="Q45" s="105">
        <f>IF($T45&gt;25000,Paramètres!$D$9,-5)</f>
        <v>6</v>
      </c>
      <c r="R45" s="105">
        <f t="shared" si="2"/>
        <v>50196.44099673556</v>
      </c>
      <c r="S45" s="105">
        <f t="shared" si="3"/>
        <v>-28917.158697440103</v>
      </c>
      <c r="T45" s="105">
        <f t="shared" si="29"/>
        <v>57929.998756013192</v>
      </c>
      <c r="U45" s="105">
        <f t="shared" si="30"/>
        <v>-29.945378151445158</v>
      </c>
      <c r="V45" s="105">
        <f t="shared" si="4"/>
        <v>271.87518840088143</v>
      </c>
      <c r="W45" s="105">
        <f t="shared" si="31"/>
        <v>235.58030633695842</v>
      </c>
      <c r="X45" s="105">
        <f t="shared" si="32"/>
        <v>-135.71306987243196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44">
        <f t="shared" si="33"/>
        <v>-16126.525297048645</v>
      </c>
      <c r="AL45" s="44">
        <f t="shared" si="34"/>
        <v>18910.77360439907</v>
      </c>
      <c r="AM45" s="44">
        <f t="shared" si="5"/>
        <v>-38.351436675483505</v>
      </c>
      <c r="AN45" s="44">
        <f t="shared" si="6"/>
        <v>-63.82802706616711</v>
      </c>
      <c r="AO45" s="44">
        <f t="shared" si="66"/>
        <v>9682.9025534770171</v>
      </c>
      <c r="AP45" s="44">
        <f t="shared" si="67"/>
        <v>-7661.2201190099722</v>
      </c>
      <c r="AQ45" s="44">
        <f t="shared" si="35"/>
        <v>2101.9798386608936</v>
      </c>
      <c r="AR45" s="44">
        <f t="shared" si="36"/>
        <v>927.11371652300147</v>
      </c>
      <c r="AS45" s="44">
        <f t="shared" si="37"/>
        <v>-1886.4727400022996</v>
      </c>
      <c r="AT45" s="44">
        <f>Paramètres!$D$26*Calculs!AQ45</f>
        <v>42.039596773217873</v>
      </c>
      <c r="AU45" s="44">
        <f>Paramètres!$D$26*AO45</f>
        <v>193.65805106954033</v>
      </c>
      <c r="AV45" s="44">
        <f>Paramètres!$D$26*AP45</f>
        <v>-153.22440238019945</v>
      </c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1">
        <f>Paramètres!$D$16</f>
        <v>30000</v>
      </c>
      <c r="BH45" s="41">
        <f>Paramètres!$E$16</f>
        <v>-25000</v>
      </c>
      <c r="BK45" s="110">
        <f>Paramètres!$D$20</f>
        <v>523598775598.29883</v>
      </c>
      <c r="BL45" s="41">
        <f>Paramètres!$D$21</f>
        <v>10000</v>
      </c>
      <c r="BM45" s="41"/>
      <c r="BN45" s="41"/>
      <c r="BO45" s="41">
        <f>IF(AND($BR$6&gt;200,A45&lt;950),Paramètres!$D$22,0)</f>
        <v>1</v>
      </c>
      <c r="BP45" s="41">
        <f t="shared" si="7"/>
        <v>-4069.9156996869133</v>
      </c>
      <c r="BQ45" s="41">
        <f t="shared" si="8"/>
        <v>-14993.614906958966</v>
      </c>
      <c r="BR45" s="41">
        <f t="shared" si="38"/>
        <v>15536.173974976598</v>
      </c>
      <c r="BS45" s="41">
        <f t="shared" si="39"/>
        <v>-105.18662106885854</v>
      </c>
      <c r="BT45" s="41">
        <f t="shared" si="40"/>
        <v>1289.7321149509369</v>
      </c>
      <c r="BU45" s="41">
        <f t="shared" si="41"/>
        <v>-337.86316962488371</v>
      </c>
      <c r="BV45" s="41">
        <f t="shared" si="42"/>
        <v>-1244.6916915231834</v>
      </c>
      <c r="BW45" s="41">
        <f>Paramètres!$D$22</f>
        <v>1</v>
      </c>
      <c r="BX45" s="41">
        <f t="shared" si="9"/>
        <v>46126.525297048647</v>
      </c>
      <c r="BY45" s="41">
        <f t="shared" si="10"/>
        <v>-43910.773604399074</v>
      </c>
      <c r="BZ45" s="41">
        <f t="shared" si="43"/>
        <v>63685.260261037314</v>
      </c>
      <c r="CA45" s="41">
        <f t="shared" si="44"/>
        <v>-43.590277551648505</v>
      </c>
      <c r="CB45" s="41">
        <f t="shared" si="45"/>
        <v>124.46683676367769</v>
      </c>
      <c r="CC45" s="41">
        <f t="shared" si="46"/>
        <v>90.149944761015391</v>
      </c>
      <c r="CD45" s="41">
        <f t="shared" si="47"/>
        <v>-85.819466984722411</v>
      </c>
      <c r="CE45" s="2">
        <f>Paramètres!$F$16</f>
        <v>15000</v>
      </c>
      <c r="CF45" s="2">
        <f>Paramètres!$G$16</f>
        <v>15000</v>
      </c>
      <c r="CG45" s="111">
        <f>Paramètres!$F$20</f>
        <v>992600579172.61572</v>
      </c>
      <c r="CH45" s="2">
        <f>Paramètres!$F$21</f>
        <v>13332</v>
      </c>
      <c r="CI45" s="2"/>
      <c r="CJ45" s="2"/>
      <c r="CK45" s="2">
        <f>IF(CN45&gt;20000,Paramètres!$F$22,-2)</f>
        <v>1</v>
      </c>
      <c r="CL45" s="2">
        <f t="shared" si="11"/>
        <v>-19069.915699686913</v>
      </c>
      <c r="CM45" s="2">
        <f t="shared" si="12"/>
        <v>25006.385093041034</v>
      </c>
      <c r="CN45" s="2">
        <f t="shared" si="13"/>
        <v>31448.067988584451</v>
      </c>
      <c r="CO45" s="2">
        <f t="shared" si="14"/>
        <v>127.32921065993568</v>
      </c>
      <c r="CP45" s="2">
        <f t="shared" si="15"/>
        <v>783.2794650574765</v>
      </c>
      <c r="CQ45" s="2">
        <f t="shared" si="16"/>
        <v>-474.9758673049181</v>
      </c>
      <c r="CR45" s="2">
        <f t="shared" si="17"/>
        <v>622.83597026718633</v>
      </c>
      <c r="CS45" s="2">
        <f>Paramètres!$F$22</f>
        <v>1</v>
      </c>
      <c r="CT45" s="2">
        <f t="shared" si="18"/>
        <v>31126.525297048647</v>
      </c>
      <c r="CU45" s="2">
        <f t="shared" si="19"/>
        <v>-3910.7736043990699</v>
      </c>
      <c r="CV45" s="2">
        <f t="shared" si="48"/>
        <v>31371.240448102682</v>
      </c>
      <c r="CW45" s="2">
        <f t="shared" si="49"/>
        <v>-7.1611856436331838</v>
      </c>
      <c r="CX45" s="2">
        <f t="shared" si="20"/>
        <v>786.2393893517899</v>
      </c>
      <c r="CY45" s="2">
        <f t="shared" si="50"/>
        <v>780.10623401009559</v>
      </c>
      <c r="CZ45" s="2">
        <f t="shared" si="51"/>
        <v>-98.013473700616316</v>
      </c>
      <c r="DA45" s="2"/>
      <c r="DB45" s="2"/>
      <c r="DC45" s="13">
        <f>Paramètres!$H$16</f>
        <v>-20000</v>
      </c>
      <c r="DD45" s="13">
        <f>Paramètres!$I$16</f>
        <v>0</v>
      </c>
      <c r="DG45" s="112">
        <f>Paramètres!$H$20</f>
        <v>1047197551196.5977</v>
      </c>
      <c r="DH45" s="13">
        <f>Paramètres!$H$21</f>
        <v>10000</v>
      </c>
      <c r="DI45" s="13">
        <f>IF(DL45&lt;66666,Paramètres!$H$22,5)</f>
        <v>1</v>
      </c>
      <c r="DJ45" s="13">
        <f t="shared" si="21"/>
        <v>-54069.915699686913</v>
      </c>
      <c r="DK45" s="13">
        <f t="shared" si="22"/>
        <v>10006.385093041034</v>
      </c>
      <c r="DL45" s="13">
        <f t="shared" si="52"/>
        <v>54988.030755806147</v>
      </c>
      <c r="DM45" s="13">
        <f t="shared" si="53"/>
        <v>169.51524634058603</v>
      </c>
      <c r="DN45" s="13">
        <f t="shared" si="54"/>
        <v>329.83462460360852</v>
      </c>
      <c r="DO45" s="13">
        <f t="shared" si="55"/>
        <v>-324.3274964028767</v>
      </c>
      <c r="DP45" s="13">
        <f t="shared" si="56"/>
        <v>60.021285094917545</v>
      </c>
      <c r="DQ45" s="13">
        <f>IF(DT45&lt;66666,Paramètres!$H$22,5)</f>
        <v>1</v>
      </c>
      <c r="DR45" s="13">
        <f t="shared" si="23"/>
        <v>-3873.4747029513546</v>
      </c>
      <c r="DS45" s="13">
        <f t="shared" si="24"/>
        <v>-18910.77360439907</v>
      </c>
      <c r="DT45" s="13">
        <f t="shared" si="57"/>
        <v>19303.397747320047</v>
      </c>
      <c r="DU45" s="13">
        <f t="shared" si="58"/>
        <v>-101.57572305014756</v>
      </c>
      <c r="DV45" s="13">
        <f t="shared" si="59"/>
        <v>1967.3998248623527</v>
      </c>
      <c r="DW45" s="13">
        <f t="shared" si="60"/>
        <v>-394.78404537632531</v>
      </c>
      <c r="DX45" s="13">
        <f t="shared" si="61"/>
        <v>-1927.3836225268492</v>
      </c>
    </row>
    <row r="46" spans="1:128" x14ac:dyDescent="0.35">
      <c r="A46" s="106">
        <f t="shared" si="62"/>
        <v>40</v>
      </c>
      <c r="B46" s="106">
        <f>A46*Paramètres!$D$25</f>
        <v>20</v>
      </c>
      <c r="C46" s="102">
        <f>Paramètres!$D$7</f>
        <v>155093840495.72119</v>
      </c>
      <c r="D46" s="28">
        <f>Paramètres!$D$8</f>
        <v>6666</v>
      </c>
      <c r="E46" s="28">
        <f t="shared" si="25"/>
        <v>31724.713375382828</v>
      </c>
      <c r="F46" s="28">
        <f t="shared" si="26"/>
        <v>-11107.172281497687</v>
      </c>
      <c r="G46" s="28">
        <f t="shared" si="0"/>
        <v>-154.72593591849775</v>
      </c>
      <c r="H46" s="28">
        <f t="shared" si="1"/>
        <v>-144.58698886575459</v>
      </c>
      <c r="I46" s="28">
        <f t="shared" si="63"/>
        <v>-5176.5514876356683</v>
      </c>
      <c r="J46" s="28">
        <f t="shared" si="64"/>
        <v>-2444.0784518171909</v>
      </c>
      <c r="K46" s="28">
        <f t="shared" si="65"/>
        <v>1173.2997813466393</v>
      </c>
      <c r="L46" s="28">
        <f t="shared" si="27"/>
        <v>-956.23489542101106</v>
      </c>
      <c r="M46" s="28">
        <f t="shared" si="28"/>
        <v>-679.88763901635969</v>
      </c>
      <c r="N46" s="28">
        <f>Paramètres!$D$26*Calculs!K46</f>
        <v>23.465995626932788</v>
      </c>
      <c r="O46" s="28">
        <f>Paramètres!$D$26*I46</f>
        <v>-103.53102975271337</v>
      </c>
      <c r="P46" s="28">
        <f>Paramètres!$D$26*J46</f>
        <v>-48.881569036343819</v>
      </c>
      <c r="Q46" s="105">
        <f>IF($T46&gt;25000,Paramètres!$D$9,-5)</f>
        <v>6</v>
      </c>
      <c r="R46" s="105">
        <f t="shared" si="2"/>
        <v>42778.008966562214</v>
      </c>
      <c r="S46" s="105">
        <f t="shared" si="3"/>
        <v>-25715.717641391195</v>
      </c>
      <c r="T46" s="105">
        <f t="shared" si="29"/>
        <v>49912.485261255373</v>
      </c>
      <c r="U46" s="105">
        <f t="shared" si="30"/>
        <v>-31.011902705650641</v>
      </c>
      <c r="V46" s="105">
        <f t="shared" si="4"/>
        <v>363.7561222271907</v>
      </c>
      <c r="W46" s="105">
        <f t="shared" si="31"/>
        <v>311.76092668652836</v>
      </c>
      <c r="X46" s="105">
        <f t="shared" si="32"/>
        <v>-187.41302262468312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44">
        <f t="shared" si="33"/>
        <v>-11053.295591179387</v>
      </c>
      <c r="AL46" s="44">
        <f t="shared" si="34"/>
        <v>14608.545359893509</v>
      </c>
      <c r="AM46" s="44">
        <f t="shared" si="5"/>
        <v>-42.047163886445951</v>
      </c>
      <c r="AN46" s="44">
        <f t="shared" si="6"/>
        <v>-72.439756727071043</v>
      </c>
      <c r="AO46" s="44">
        <f t="shared" si="66"/>
        <v>10416.358218930478</v>
      </c>
      <c r="AP46" s="44">
        <f t="shared" si="67"/>
        <v>-9394.468456632072</v>
      </c>
      <c r="AQ46" s="44">
        <f t="shared" si="35"/>
        <v>2356.7537733251324</v>
      </c>
      <c r="AR46" s="44">
        <f t="shared" si="36"/>
        <v>711.05243973174402</v>
      </c>
      <c r="AS46" s="44">
        <f t="shared" si="37"/>
        <v>-2246.9296330846196</v>
      </c>
      <c r="AT46" s="44">
        <f>Paramètres!$D$26*Calculs!AQ46</f>
        <v>47.135075466502649</v>
      </c>
      <c r="AU46" s="44">
        <f>Paramètres!$D$26*AO46</f>
        <v>208.32716437860955</v>
      </c>
      <c r="AV46" s="44">
        <f>Paramètres!$D$26*AP46</f>
        <v>-187.88936913264143</v>
      </c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1">
        <f>Paramètres!$D$16</f>
        <v>30000</v>
      </c>
      <c r="BH46" s="41">
        <f>Paramètres!$E$16</f>
        <v>-25000</v>
      </c>
      <c r="BK46" s="110">
        <f>Paramètres!$D$20</f>
        <v>523598775598.29883</v>
      </c>
      <c r="BL46" s="41">
        <f>Paramètres!$D$21</f>
        <v>10000</v>
      </c>
      <c r="BM46" s="41"/>
      <c r="BN46" s="41"/>
      <c r="BO46" s="41">
        <f>IF(AND($BR$6&gt;200,A46&lt;950),Paramètres!$D$22,0)</f>
        <v>1</v>
      </c>
      <c r="BP46" s="41">
        <f t="shared" si="7"/>
        <v>-1724.7133753828275</v>
      </c>
      <c r="BQ46" s="41">
        <f t="shared" si="8"/>
        <v>-13892.827718502313</v>
      </c>
      <c r="BR46" s="41">
        <f t="shared" si="38"/>
        <v>13999.474927411049</v>
      </c>
      <c r="BS46" s="41">
        <f t="shared" si="39"/>
        <v>-97.076729444256586</v>
      </c>
      <c r="BT46" s="41">
        <f t="shared" si="40"/>
        <v>1439.4784231657561</v>
      </c>
      <c r="BU46" s="41">
        <f t="shared" si="41"/>
        <v>-177.34148622587566</v>
      </c>
      <c r="BV46" s="41">
        <f t="shared" si="42"/>
        <v>-1428.5125578807381</v>
      </c>
      <c r="BW46" s="41">
        <f>Paramètres!$D$22</f>
        <v>1</v>
      </c>
      <c r="BX46" s="41">
        <f t="shared" si="9"/>
        <v>41053.295591179383</v>
      </c>
      <c r="BY46" s="41">
        <f t="shared" si="10"/>
        <v>-39608.545359893513</v>
      </c>
      <c r="BZ46" s="41">
        <f t="shared" si="43"/>
        <v>57045.682960443999</v>
      </c>
      <c r="CA46" s="41">
        <f t="shared" si="44"/>
        <v>-43.973873650918186</v>
      </c>
      <c r="CB46" s="41">
        <f t="shared" si="45"/>
        <v>153.75740580769633</v>
      </c>
      <c r="CC46" s="41">
        <f t="shared" si="46"/>
        <v>110.65251395680984</v>
      </c>
      <c r="CD46" s="41">
        <f t="shared" si="47"/>
        <v>-106.75842353533801</v>
      </c>
      <c r="CE46" s="2">
        <f>Paramètres!$F$16</f>
        <v>15000</v>
      </c>
      <c r="CF46" s="2">
        <f>Paramètres!$G$16</f>
        <v>15000</v>
      </c>
      <c r="CG46" s="111">
        <f>Paramètres!$F$20</f>
        <v>992600579172.61572</v>
      </c>
      <c r="CH46" s="2">
        <f>Paramètres!$F$21</f>
        <v>13332</v>
      </c>
      <c r="CI46" s="2"/>
      <c r="CJ46" s="2"/>
      <c r="CK46" s="2">
        <f>IF(CN46&gt;20000,Paramètres!$F$22,-2)</f>
        <v>1</v>
      </c>
      <c r="CL46" s="2">
        <f t="shared" si="11"/>
        <v>-16724.713375382828</v>
      </c>
      <c r="CM46" s="2">
        <f t="shared" si="12"/>
        <v>26107.172281497689</v>
      </c>
      <c r="CN46" s="2">
        <f t="shared" si="13"/>
        <v>31004.846105480199</v>
      </c>
      <c r="CO46" s="2">
        <f t="shared" si="14"/>
        <v>122.6443384686529</v>
      </c>
      <c r="CP46" s="2">
        <f t="shared" si="15"/>
        <v>800.56038067095403</v>
      </c>
      <c r="CQ46" s="2">
        <f t="shared" si="16"/>
        <v>-431.84032782676832</v>
      </c>
      <c r="CR46" s="2">
        <f t="shared" si="17"/>
        <v>674.10003290497775</v>
      </c>
      <c r="CS46" s="2">
        <f>Paramètres!$F$22</f>
        <v>1</v>
      </c>
      <c r="CT46" s="2">
        <f t="shared" si="18"/>
        <v>26053.295591179387</v>
      </c>
      <c r="CU46" s="2">
        <f t="shared" si="19"/>
        <v>391.45464010649084</v>
      </c>
      <c r="CV46" s="2">
        <f t="shared" si="48"/>
        <v>26056.236257307541</v>
      </c>
      <c r="CW46" s="2">
        <f t="shared" si="49"/>
        <v>0.86081283273159248</v>
      </c>
      <c r="CX46" s="2">
        <f t="shared" si="20"/>
        <v>1031.4926066872542</v>
      </c>
      <c r="CY46" s="2">
        <f t="shared" si="50"/>
        <v>1031.3761940426966</v>
      </c>
      <c r="CZ46" s="2">
        <f t="shared" si="51"/>
        <v>15.496580670204175</v>
      </c>
      <c r="DA46" s="2"/>
      <c r="DB46" s="2"/>
      <c r="DC46" s="13">
        <f>Paramètres!$H$16</f>
        <v>-20000</v>
      </c>
      <c r="DD46" s="13">
        <f>Paramètres!$I$16</f>
        <v>0</v>
      </c>
      <c r="DG46" s="112">
        <f>Paramètres!$H$20</f>
        <v>1047197551196.5977</v>
      </c>
      <c r="DH46" s="13">
        <f>Paramètres!$H$21</f>
        <v>10000</v>
      </c>
      <c r="DI46" s="13">
        <f>IF(DL46&lt;66666,Paramètres!$H$22,5)</f>
        <v>1</v>
      </c>
      <c r="DJ46" s="13">
        <f t="shared" si="21"/>
        <v>-51724.713375382824</v>
      </c>
      <c r="DK46" s="13">
        <f t="shared" si="22"/>
        <v>11107.172281497687</v>
      </c>
      <c r="DL46" s="13">
        <f t="shared" si="52"/>
        <v>52903.830200245211</v>
      </c>
      <c r="DM46" s="13">
        <f t="shared" si="53"/>
        <v>167.88056332062095</v>
      </c>
      <c r="DN46" s="13">
        <f t="shared" si="54"/>
        <v>354.96450514740218</v>
      </c>
      <c r="DO46" s="13">
        <f t="shared" si="55"/>
        <v>-347.05308136836709</v>
      </c>
      <c r="DP46" s="13">
        <f t="shared" si="56"/>
        <v>74.524885959400621</v>
      </c>
      <c r="DQ46" s="13">
        <f>IF(DT46&lt;66666,Paramètres!$H$22,5)</f>
        <v>1</v>
      </c>
      <c r="DR46" s="13">
        <f t="shared" si="23"/>
        <v>-8946.704408820613</v>
      </c>
      <c r="DS46" s="13">
        <f t="shared" si="24"/>
        <v>-14608.545359893509</v>
      </c>
      <c r="DT46" s="13">
        <f t="shared" si="57"/>
        <v>17130.473353380414</v>
      </c>
      <c r="DU46" s="13">
        <f t="shared" si="58"/>
        <v>-121.48453268877648</v>
      </c>
      <c r="DV46" s="13">
        <f t="shared" si="59"/>
        <v>2298.5740310722076</v>
      </c>
      <c r="DW46" s="13">
        <f t="shared" si="60"/>
        <v>-1200.4725143065696</v>
      </c>
      <c r="DX46" s="13">
        <f t="shared" si="61"/>
        <v>-1960.1806852211357</v>
      </c>
    </row>
    <row r="47" spans="1:128" x14ac:dyDescent="0.35">
      <c r="A47" s="106">
        <f t="shared" si="62"/>
        <v>41</v>
      </c>
      <c r="B47" s="106">
        <f>A47*Paramètres!$D$25</f>
        <v>20.5</v>
      </c>
      <c r="C47" s="102">
        <f>Paramètres!$D$7</f>
        <v>155093840495.72119</v>
      </c>
      <c r="D47" s="28">
        <f>Paramètres!$D$8</f>
        <v>6666</v>
      </c>
      <c r="E47" s="28">
        <f t="shared" si="25"/>
        <v>28897.378907709739</v>
      </c>
      <c r="F47" s="28">
        <f t="shared" si="26"/>
        <v>-12499.183417160371</v>
      </c>
      <c r="G47" s="28">
        <f t="shared" si="0"/>
        <v>-152.97717942811275</v>
      </c>
      <c r="H47" s="28">
        <f t="shared" si="1"/>
        <v>-128.08198056604357</v>
      </c>
      <c r="I47" s="28">
        <f t="shared" si="63"/>
        <v>-6029.2553533039663</v>
      </c>
      <c r="J47" s="28">
        <f t="shared" si="64"/>
        <v>-3075.0845217972064</v>
      </c>
      <c r="K47" s="28">
        <f t="shared" si="65"/>
        <v>974.05978577869223</v>
      </c>
      <c r="L47" s="28">
        <f t="shared" si="27"/>
        <v>-600.78873273111208</v>
      </c>
      <c r="M47" s="28">
        <f t="shared" si="28"/>
        <v>-766.71074395405219</v>
      </c>
      <c r="N47" s="28">
        <f>Paramètres!$D$26*Calculs!K47</f>
        <v>19.481195715573843</v>
      </c>
      <c r="O47" s="28">
        <f>Paramètres!$D$26*I47</f>
        <v>-120.58510706607933</v>
      </c>
      <c r="P47" s="28">
        <f>Paramètres!$D$26*J47</f>
        <v>-61.501690435944127</v>
      </c>
      <c r="Q47" s="105">
        <f>IF($T47&gt;25000,Paramètres!$D$9,-5)</f>
        <v>6</v>
      </c>
      <c r="R47" s="105">
        <f t="shared" si="2"/>
        <v>34564.732279490949</v>
      </c>
      <c r="S47" s="105">
        <f t="shared" si="3"/>
        <v>-21848.76214046669</v>
      </c>
      <c r="T47" s="105">
        <f t="shared" si="29"/>
        <v>40891.186392957279</v>
      </c>
      <c r="U47" s="105">
        <f t="shared" si="30"/>
        <v>-32.297448234220376</v>
      </c>
      <c r="V47" s="105">
        <f t="shared" si="4"/>
        <v>535.05747221194758</v>
      </c>
      <c r="W47" s="105">
        <f t="shared" si="31"/>
        <v>452.27639284959446</v>
      </c>
      <c r="X47" s="105">
        <f t="shared" si="32"/>
        <v>-285.88907471394975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44">
        <f t="shared" si="33"/>
        <v>-5667.3533717812115</v>
      </c>
      <c r="AL47" s="44">
        <f t="shared" si="34"/>
        <v>9349.5787233063184</v>
      </c>
      <c r="AM47" s="44">
        <f t="shared" si="5"/>
        <v>-46.368392518886139</v>
      </c>
      <c r="AN47" s="44">
        <f t="shared" si="6"/>
        <v>-83.54467627534045</v>
      </c>
      <c r="AO47" s="44">
        <f t="shared" si="66"/>
        <v>10919.083494283612</v>
      </c>
      <c r="AP47" s="44">
        <f t="shared" si="67"/>
        <v>-11453.50872058405</v>
      </c>
      <c r="AQ47" s="44">
        <f t="shared" si="35"/>
        <v>2253.1408612038858</v>
      </c>
      <c r="AR47" s="44">
        <f t="shared" si="36"/>
        <v>253.31712037946522</v>
      </c>
      <c r="AS47" s="44">
        <f t="shared" si="37"/>
        <v>-2238.8555507109527</v>
      </c>
      <c r="AT47" s="44">
        <f>Paramètres!$D$26*Calculs!AQ47</f>
        <v>45.062817224077719</v>
      </c>
      <c r="AU47" s="44">
        <f>Paramètres!$D$26*AO47</f>
        <v>218.38166988567224</v>
      </c>
      <c r="AV47" s="44">
        <f>Paramètres!$D$26*AP47</f>
        <v>-229.07017441168099</v>
      </c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1">
        <f>Paramètres!$D$16</f>
        <v>30000</v>
      </c>
      <c r="BH47" s="41">
        <f>Paramètres!$E$16</f>
        <v>-25000</v>
      </c>
      <c r="BK47" s="110">
        <f>Paramètres!$D$20</f>
        <v>523598775598.29883</v>
      </c>
      <c r="BL47" s="41">
        <f>Paramètres!$D$21</f>
        <v>10000</v>
      </c>
      <c r="BM47" s="41"/>
      <c r="BN47" s="41"/>
      <c r="BO47" s="41">
        <f>IF(AND($BR$6&gt;200,A47&lt;950),Paramètres!$D$22,0)</f>
        <v>1</v>
      </c>
      <c r="BP47" s="41">
        <f t="shared" si="7"/>
        <v>1102.621092290261</v>
      </c>
      <c r="BQ47" s="41">
        <f t="shared" si="8"/>
        <v>-12500.816582839629</v>
      </c>
      <c r="BR47" s="41">
        <f t="shared" si="38"/>
        <v>12549.350123052653</v>
      </c>
      <c r="BS47" s="41">
        <f t="shared" si="39"/>
        <v>-84.959332350819324</v>
      </c>
      <c r="BT47" s="41">
        <f t="shared" si="40"/>
        <v>1590.336221745413</v>
      </c>
      <c r="BU47" s="41">
        <f t="shared" si="41"/>
        <v>139.73140001158424</v>
      </c>
      <c r="BV47" s="41">
        <f t="shared" si="42"/>
        <v>-1584.1857321811349</v>
      </c>
      <c r="BW47" s="41">
        <f>Paramètres!$D$22</f>
        <v>1</v>
      </c>
      <c r="BX47" s="41">
        <f t="shared" si="9"/>
        <v>35667.35337178121</v>
      </c>
      <c r="BY47" s="41">
        <f t="shared" si="10"/>
        <v>-34349.578723306317</v>
      </c>
      <c r="BZ47" s="41">
        <f t="shared" si="43"/>
        <v>49518.215386018615</v>
      </c>
      <c r="CA47" s="41">
        <f t="shared" si="44"/>
        <v>-43.921774913621164</v>
      </c>
      <c r="CB47" s="41">
        <f t="shared" si="45"/>
        <v>201.10779556784371</v>
      </c>
      <c r="CC47" s="41">
        <f t="shared" si="46"/>
        <v>144.85543863851555</v>
      </c>
      <c r="CD47" s="41">
        <f t="shared" si="47"/>
        <v>-139.50357463162322</v>
      </c>
      <c r="CE47" s="2">
        <f>Paramètres!$F$16</f>
        <v>15000</v>
      </c>
      <c r="CF47" s="2">
        <f>Paramètres!$G$16</f>
        <v>15000</v>
      </c>
      <c r="CG47" s="111">
        <f>Paramètres!$F$20</f>
        <v>992600579172.61572</v>
      </c>
      <c r="CH47" s="2">
        <f>Paramètres!$F$21</f>
        <v>13332</v>
      </c>
      <c r="CI47" s="2"/>
      <c r="CJ47" s="2"/>
      <c r="CK47" s="2">
        <f>IF(CN47&gt;20000,Paramètres!$F$22,-2)</f>
        <v>1</v>
      </c>
      <c r="CL47" s="2">
        <f t="shared" si="11"/>
        <v>-13897.378907709739</v>
      </c>
      <c r="CM47" s="2">
        <f t="shared" si="12"/>
        <v>27499.18341716037</v>
      </c>
      <c r="CN47" s="2">
        <f t="shared" si="13"/>
        <v>30811.397714402432</v>
      </c>
      <c r="CO47" s="2">
        <f t="shared" si="14"/>
        <v>116.81085825080606</v>
      </c>
      <c r="CP47" s="2">
        <f t="shared" si="15"/>
        <v>808.26027699367989</v>
      </c>
      <c r="CQ47" s="2">
        <f t="shared" si="16"/>
        <v>-364.56312139909818</v>
      </c>
      <c r="CR47" s="2">
        <f t="shared" si="17"/>
        <v>721.37258464793808</v>
      </c>
      <c r="CS47" s="2">
        <f>Paramètres!$F$22</f>
        <v>1</v>
      </c>
      <c r="CT47" s="2">
        <f t="shared" si="18"/>
        <v>20667.35337178121</v>
      </c>
      <c r="CU47" s="2">
        <f t="shared" si="19"/>
        <v>5650.4212766936816</v>
      </c>
      <c r="CV47" s="2">
        <f t="shared" si="48"/>
        <v>21425.843180565585</v>
      </c>
      <c r="CW47" s="2">
        <f t="shared" si="49"/>
        <v>15.290903074291229</v>
      </c>
      <c r="CX47" s="2">
        <f t="shared" si="20"/>
        <v>1323.4229988574659</v>
      </c>
      <c r="CY47" s="2">
        <f t="shared" si="50"/>
        <v>1276.5729006426732</v>
      </c>
      <c r="CZ47" s="2">
        <f t="shared" si="51"/>
        <v>349.01298435679985</v>
      </c>
      <c r="DA47" s="2"/>
      <c r="DB47" s="2"/>
      <c r="DC47" s="13">
        <f>Paramètres!$H$16</f>
        <v>-20000</v>
      </c>
      <c r="DD47" s="13">
        <f>Paramètres!$I$16</f>
        <v>0</v>
      </c>
      <c r="DG47" s="112">
        <f>Paramètres!$H$20</f>
        <v>1047197551196.5977</v>
      </c>
      <c r="DH47" s="13">
        <f>Paramètres!$H$21</f>
        <v>10000</v>
      </c>
      <c r="DI47" s="13">
        <f>IF(DL47&lt;66666,Paramètres!$H$22,5)</f>
        <v>1</v>
      </c>
      <c r="DJ47" s="13">
        <f t="shared" si="21"/>
        <v>-48897.378907709739</v>
      </c>
      <c r="DK47" s="13">
        <f t="shared" si="22"/>
        <v>12499.183417160371</v>
      </c>
      <c r="DL47" s="13">
        <f t="shared" si="52"/>
        <v>50469.627006150484</v>
      </c>
      <c r="DM47" s="13">
        <f t="shared" si="53"/>
        <v>165.66105964243215</v>
      </c>
      <c r="DN47" s="13">
        <f t="shared" si="54"/>
        <v>388.04554674947519</v>
      </c>
      <c r="DO47" s="13">
        <f t="shared" si="55"/>
        <v>-375.95701134359808</v>
      </c>
      <c r="DP47" s="13">
        <f t="shared" si="56"/>
        <v>96.102403579144564</v>
      </c>
      <c r="DQ47" s="13">
        <f>IF(DT47&lt;66666,Paramètres!$H$22,5)</f>
        <v>1</v>
      </c>
      <c r="DR47" s="13">
        <f t="shared" si="23"/>
        <v>-14332.646628218788</v>
      </c>
      <c r="DS47" s="13">
        <f t="shared" si="24"/>
        <v>-9349.5787233063184</v>
      </c>
      <c r="DT47" s="13">
        <f t="shared" si="57"/>
        <v>17112.55041402928</v>
      </c>
      <c r="DU47" s="13">
        <f t="shared" si="58"/>
        <v>-146.88248684897292</v>
      </c>
      <c r="DV47" s="13">
        <f t="shared" si="59"/>
        <v>2301.5522057246744</v>
      </c>
      <c r="DW47" s="13">
        <f t="shared" si="60"/>
        <v>-1927.6690886476783</v>
      </c>
      <c r="DX47" s="13">
        <f t="shared" si="61"/>
        <v>-1257.4714471304483</v>
      </c>
    </row>
    <row r="48" spans="1:128" x14ac:dyDescent="0.35">
      <c r="A48" s="106">
        <f t="shared" si="62"/>
        <v>42</v>
      </c>
      <c r="B48" s="106">
        <f>A48*Paramètres!$D$25</f>
        <v>21</v>
      </c>
      <c r="C48" s="102">
        <f>Paramètres!$D$7</f>
        <v>155093840495.72119</v>
      </c>
      <c r="D48" s="28">
        <f>Paramètres!$D$8</f>
        <v>6666</v>
      </c>
      <c r="E48" s="28">
        <f t="shared" si="25"/>
        <v>25732.554047874975</v>
      </c>
      <c r="F48" s="28">
        <f t="shared" si="26"/>
        <v>-14228.403364047486</v>
      </c>
      <c r="G48" s="28">
        <f t="shared" si="0"/>
        <v>-149.854614250174</v>
      </c>
      <c r="H48" s="28">
        <f t="shared" si="1"/>
        <v>-94.883801933417487</v>
      </c>
      <c r="I48" s="28">
        <f t="shared" si="63"/>
        <v>-6509.458978968999</v>
      </c>
      <c r="J48" s="28">
        <f t="shared" si="64"/>
        <v>-3780.2935753153147</v>
      </c>
      <c r="K48" s="28">
        <f t="shared" si="65"/>
        <v>701.93818212981967</v>
      </c>
      <c r="L48" s="28">
        <f t="shared" si="27"/>
        <v>-59.759677954502081</v>
      </c>
      <c r="M48" s="28">
        <f t="shared" si="28"/>
        <v>-699.38972856519001</v>
      </c>
      <c r="N48" s="28">
        <f>Paramètres!$D$26*Calculs!K48</f>
        <v>14.038763642596393</v>
      </c>
      <c r="O48" s="28">
        <f>Paramètres!$D$26*I48</f>
        <v>-130.18917957937998</v>
      </c>
      <c r="P48" s="28">
        <f>Paramètres!$D$26*J48</f>
        <v>-75.6058715063063</v>
      </c>
      <c r="Q48" s="105">
        <f>IF($T48&gt;25000,Paramètres!$D$9,-5)</f>
        <v>6</v>
      </c>
      <c r="R48" s="105">
        <f t="shared" si="2"/>
        <v>25877.036392419515</v>
      </c>
      <c r="S48" s="105">
        <f t="shared" si="3"/>
        <v>-17291.513839384043</v>
      </c>
      <c r="T48" s="105">
        <f t="shared" si="29"/>
        <v>31122.619801556131</v>
      </c>
      <c r="U48" s="105">
        <f t="shared" si="30"/>
        <v>-33.751578022997251</v>
      </c>
      <c r="V48" s="105">
        <f t="shared" si="4"/>
        <v>898.20131207165275</v>
      </c>
      <c r="W48" s="105">
        <f t="shared" si="31"/>
        <v>746.81335274464823</v>
      </c>
      <c r="X48" s="105">
        <f t="shared" si="32"/>
        <v>-499.03448094248569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44">
        <f t="shared" si="33"/>
        <v>-144.48234454453933</v>
      </c>
      <c r="AL48" s="44">
        <f t="shared" si="34"/>
        <v>3063.1104753365553</v>
      </c>
      <c r="AM48" s="44">
        <f t="shared" si="5"/>
        <v>-50.867473711892536</v>
      </c>
      <c r="AN48" s="44">
        <f t="shared" si="6"/>
        <v>-92.316783731011427</v>
      </c>
      <c r="AO48" s="44">
        <f t="shared" si="66"/>
        <v>10954.018944777405</v>
      </c>
      <c r="AP48" s="44">
        <f t="shared" si="67"/>
        <v>-13463.294096883321</v>
      </c>
      <c r="AQ48" s="44">
        <f t="shared" si="35"/>
        <v>1334.9422987814739</v>
      </c>
      <c r="AR48" s="44">
        <f t="shared" si="36"/>
        <v>-53.964356516895123</v>
      </c>
      <c r="AS48" s="44">
        <f t="shared" si="37"/>
        <v>-1333.8511121192214</v>
      </c>
      <c r="AT48" s="44">
        <f>Paramètres!$D$26*Calculs!AQ48</f>
        <v>26.698845975629478</v>
      </c>
      <c r="AU48" s="44">
        <f>Paramètres!$D$26*AO48</f>
        <v>219.08037889554811</v>
      </c>
      <c r="AV48" s="44">
        <f>Paramètres!$D$26*AP48</f>
        <v>-269.26588193766645</v>
      </c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1">
        <f>Paramètres!$D$16</f>
        <v>30000</v>
      </c>
      <c r="BH48" s="41">
        <f>Paramètres!$E$16</f>
        <v>-25000</v>
      </c>
      <c r="BK48" s="110">
        <f>Paramètres!$D$20</f>
        <v>523598775598.29883</v>
      </c>
      <c r="BL48" s="41">
        <f>Paramètres!$D$21</f>
        <v>10000</v>
      </c>
      <c r="BM48" s="41"/>
      <c r="BN48" s="41"/>
      <c r="BO48" s="41">
        <f>IF(AND($BR$6&gt;200,A48&lt;950),Paramètres!$D$22,0)</f>
        <v>1</v>
      </c>
      <c r="BP48" s="41">
        <f t="shared" si="7"/>
        <v>4267.4459521250246</v>
      </c>
      <c r="BQ48" s="41">
        <f t="shared" si="8"/>
        <v>-10771.596635952514</v>
      </c>
      <c r="BR48" s="41">
        <f t="shared" si="38"/>
        <v>11586.129165600209</v>
      </c>
      <c r="BS48" s="41">
        <f t="shared" si="39"/>
        <v>-68.387727447143916</v>
      </c>
      <c r="BT48" s="41">
        <f t="shared" si="40"/>
        <v>1692.1929419797059</v>
      </c>
      <c r="BU48" s="41">
        <f t="shared" si="41"/>
        <v>623.27476392256642</v>
      </c>
      <c r="BV48" s="41">
        <f t="shared" si="42"/>
        <v>-1573.2277398848526</v>
      </c>
      <c r="BW48" s="41">
        <f>Paramètres!$D$22</f>
        <v>1</v>
      </c>
      <c r="BX48" s="41">
        <f t="shared" si="9"/>
        <v>30144.48234454454</v>
      </c>
      <c r="BY48" s="41">
        <f t="shared" si="10"/>
        <v>-28063.110475336554</v>
      </c>
      <c r="BZ48" s="41">
        <f t="shared" si="43"/>
        <v>41185.288458034403</v>
      </c>
      <c r="CA48" s="41">
        <f t="shared" si="44"/>
        <v>-42.952105038611954</v>
      </c>
      <c r="CB48" s="41">
        <f t="shared" si="45"/>
        <v>283.26867212995069</v>
      </c>
      <c r="CC48" s="41">
        <f t="shared" si="46"/>
        <v>207.33101079247373</v>
      </c>
      <c r="CD48" s="41">
        <f t="shared" si="47"/>
        <v>-193.01552417885105</v>
      </c>
      <c r="CE48" s="2">
        <f>Paramètres!$F$16</f>
        <v>15000</v>
      </c>
      <c r="CF48" s="2">
        <f>Paramètres!$G$16</f>
        <v>15000</v>
      </c>
      <c r="CG48" s="111">
        <f>Paramètres!$F$20</f>
        <v>992600579172.61572</v>
      </c>
      <c r="CH48" s="2">
        <f>Paramètres!$F$21</f>
        <v>13332</v>
      </c>
      <c r="CI48" s="2"/>
      <c r="CJ48" s="2"/>
      <c r="CK48" s="2">
        <f>IF(CN48&gt;20000,Paramètres!$F$22,-2)</f>
        <v>1</v>
      </c>
      <c r="CL48" s="2">
        <f t="shared" si="11"/>
        <v>-10732.554047874975</v>
      </c>
      <c r="CM48" s="2">
        <f t="shared" si="12"/>
        <v>29228.403364047488</v>
      </c>
      <c r="CN48" s="2">
        <f t="shared" si="13"/>
        <v>31136.590686875465</v>
      </c>
      <c r="CO48" s="2">
        <f t="shared" si="14"/>
        <v>110.16303529514984</v>
      </c>
      <c r="CP48" s="2">
        <f t="shared" si="15"/>
        <v>795.37167528049054</v>
      </c>
      <c r="CQ48" s="2">
        <f t="shared" si="16"/>
        <v>-274.1587728387662</v>
      </c>
      <c r="CR48" s="2">
        <f t="shared" si="17"/>
        <v>746.62779824624522</v>
      </c>
      <c r="CS48" s="2">
        <f>Paramètres!$F$22</f>
        <v>1</v>
      </c>
      <c r="CT48" s="2">
        <f t="shared" si="18"/>
        <v>15144.48234454454</v>
      </c>
      <c r="CU48" s="2">
        <f t="shared" si="19"/>
        <v>11936.889524663446</v>
      </c>
      <c r="CV48" s="2">
        <f t="shared" si="48"/>
        <v>19283.27454060231</v>
      </c>
      <c r="CW48" s="2">
        <f t="shared" si="49"/>
        <v>38.245198611414743</v>
      </c>
      <c r="CX48" s="2">
        <f t="shared" si="20"/>
        <v>1485.5960947385752</v>
      </c>
      <c r="CY48" s="2">
        <f t="shared" si="50"/>
        <v>1166.7408344220946</v>
      </c>
      <c r="CZ48" s="2">
        <f t="shared" si="51"/>
        <v>919.6257836721087</v>
      </c>
      <c r="DA48" s="2"/>
      <c r="DB48" s="2"/>
      <c r="DC48" s="13">
        <f>Paramètres!$H$16</f>
        <v>-20000</v>
      </c>
      <c r="DD48" s="13">
        <f>Paramètres!$I$16</f>
        <v>0</v>
      </c>
      <c r="DG48" s="112">
        <f>Paramètres!$H$20</f>
        <v>1047197551196.5977</v>
      </c>
      <c r="DH48" s="13">
        <f>Paramètres!$H$21</f>
        <v>10000</v>
      </c>
      <c r="DI48" s="13">
        <f>IF(DL48&lt;66666,Paramètres!$H$22,5)</f>
        <v>1</v>
      </c>
      <c r="DJ48" s="13">
        <f t="shared" si="21"/>
        <v>-45732.554047874975</v>
      </c>
      <c r="DK48" s="13">
        <f t="shared" si="22"/>
        <v>14228.403364047486</v>
      </c>
      <c r="DL48" s="13">
        <f t="shared" si="52"/>
        <v>47894.821870760141</v>
      </c>
      <c r="DM48" s="13">
        <f t="shared" si="53"/>
        <v>162.71793316116805</v>
      </c>
      <c r="DN48" s="13">
        <f t="shared" si="54"/>
        <v>428.20760273692423</v>
      </c>
      <c r="DO48" s="13">
        <f t="shared" si="55"/>
        <v>-408.87566903830231</v>
      </c>
      <c r="DP48" s="13">
        <f t="shared" si="56"/>
        <v>127.21021307341729</v>
      </c>
      <c r="DQ48" s="13">
        <f>IF(DT48&lt;66666,Paramètres!$H$22,5)</f>
        <v>1</v>
      </c>
      <c r="DR48" s="13">
        <f t="shared" si="23"/>
        <v>-19855.51765545546</v>
      </c>
      <c r="DS48" s="13">
        <f t="shared" si="24"/>
        <v>-3063.1104753365553</v>
      </c>
      <c r="DT48" s="13">
        <f t="shared" si="57"/>
        <v>20090.401368569521</v>
      </c>
      <c r="DU48" s="13">
        <f t="shared" si="58"/>
        <v>-171.23011680538551</v>
      </c>
      <c r="DV48" s="13">
        <f t="shared" si="59"/>
        <v>1861.4754387501944</v>
      </c>
      <c r="DW48" s="13">
        <f t="shared" si="60"/>
        <v>-1839.7122964961875</v>
      </c>
      <c r="DX48" s="13">
        <f t="shared" si="61"/>
        <v>-283.81239435752605</v>
      </c>
    </row>
    <row r="49" spans="1:128" x14ac:dyDescent="0.35">
      <c r="A49" s="106">
        <f t="shared" si="62"/>
        <v>43</v>
      </c>
      <c r="B49" s="106">
        <f>A49*Paramètres!$D$25</f>
        <v>21.5</v>
      </c>
      <c r="C49" s="102">
        <f>Paramètres!$D$7</f>
        <v>155093840495.72119</v>
      </c>
      <c r="D49" s="28">
        <f>Paramètres!$D$8</f>
        <v>6666</v>
      </c>
      <c r="E49" s="28">
        <f t="shared" si="25"/>
        <v>22462.884638901851</v>
      </c>
      <c r="F49" s="28">
        <f t="shared" si="26"/>
        <v>-16293.397583846441</v>
      </c>
      <c r="G49" s="28">
        <f t="shared" si="0"/>
        <v>-145.62919805253426</v>
      </c>
      <c r="H49" s="28">
        <f t="shared" si="1"/>
        <v>-37.457930483432655</v>
      </c>
      <c r="I49" s="28">
        <f t="shared" si="63"/>
        <v>-6439.029477344121</v>
      </c>
      <c r="J49" s="28">
        <f t="shared" si="64"/>
        <v>-4404.077432374198</v>
      </c>
      <c r="K49" s="28">
        <f t="shared" si="65"/>
        <v>625.65350254398879</v>
      </c>
      <c r="L49" s="28">
        <f t="shared" si="27"/>
        <v>496.64381941220927</v>
      </c>
      <c r="M49" s="28">
        <f t="shared" si="28"/>
        <v>-380.50916136830904</v>
      </c>
      <c r="N49" s="28">
        <f>Paramètres!$D$26*Calculs!K49</f>
        <v>12.513070050879776</v>
      </c>
      <c r="O49" s="28">
        <f>Paramètres!$D$26*I49</f>
        <v>-128.78058954688242</v>
      </c>
      <c r="P49" s="28">
        <f>Paramètres!$D$26*J49</f>
        <v>-88.081548647483956</v>
      </c>
      <c r="Q49" s="105">
        <f>IF($T49&gt;25000,Paramètres!$D$9,-5)</f>
        <v>-5</v>
      </c>
      <c r="R49" s="105">
        <f t="shared" si="2"/>
        <v>17143.84860018691</v>
      </c>
      <c r="S49" s="105">
        <f t="shared" si="3"/>
        <v>-12291.39823271153</v>
      </c>
      <c r="T49" s="105">
        <f t="shared" si="29"/>
        <v>21094.786449292034</v>
      </c>
      <c r="U49" s="105">
        <f t="shared" si="30"/>
        <v>-35.638887079639481</v>
      </c>
      <c r="V49" s="105">
        <f t="shared" si="4"/>
        <v>-1510.8094864094355</v>
      </c>
      <c r="W49" s="105">
        <f t="shared" si="31"/>
        <v>-1227.8431526666996</v>
      </c>
      <c r="X49" s="105">
        <f t="shared" si="32"/>
        <v>880.31045471142852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44">
        <f t="shared" si="33"/>
        <v>5319.0360387149394</v>
      </c>
      <c r="AL49" s="44">
        <f t="shared" si="34"/>
        <v>-4001.9993511349103</v>
      </c>
      <c r="AM49" s="44">
        <f t="shared" si="5"/>
        <v>-53.676476397228583</v>
      </c>
      <c r="AN49" s="44">
        <f t="shared" si="6"/>
        <v>-11.310331305427928</v>
      </c>
      <c r="AO49" s="44">
        <f t="shared" si="66"/>
        <v>10680.974209364962</v>
      </c>
      <c r="AP49" s="44">
        <f t="shared" si="67"/>
        <v>-14527.879327064875</v>
      </c>
      <c r="AQ49" s="44">
        <f t="shared" si="35"/>
        <v>286.74162145481205</v>
      </c>
      <c r="AR49" s="44">
        <f t="shared" si="36"/>
        <v>281.17290146302912</v>
      </c>
      <c r="AS49" s="44">
        <f t="shared" si="37"/>
        <v>-56.23661580675406</v>
      </c>
      <c r="AT49" s="44">
        <f>Paramètres!$D$26*Calculs!AQ49</f>
        <v>5.7348324290962411</v>
      </c>
      <c r="AU49" s="44">
        <f>Paramètres!$D$26*AO49</f>
        <v>213.61948418729924</v>
      </c>
      <c r="AV49" s="44">
        <f>Paramètres!$D$26*AP49</f>
        <v>-290.5575865412975</v>
      </c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1">
        <f>Paramètres!$D$16</f>
        <v>30000</v>
      </c>
      <c r="BH49" s="41">
        <f>Paramètres!$E$16</f>
        <v>-25000</v>
      </c>
      <c r="BK49" s="110">
        <f>Paramètres!$D$20</f>
        <v>523598775598.29883</v>
      </c>
      <c r="BL49" s="41">
        <f>Paramètres!$D$21</f>
        <v>10000</v>
      </c>
      <c r="BM49" s="41"/>
      <c r="BN49" s="41"/>
      <c r="BO49" s="41">
        <f>IF(AND($BR$6&gt;200,A49&lt;950),Paramètres!$D$22,0)</f>
        <v>1</v>
      </c>
      <c r="BP49" s="41">
        <f t="shared" si="7"/>
        <v>7537.1153610981492</v>
      </c>
      <c r="BQ49" s="41">
        <f t="shared" si="8"/>
        <v>-8706.6024161535588</v>
      </c>
      <c r="BR49" s="41">
        <f t="shared" si="38"/>
        <v>11515.77325234709</v>
      </c>
      <c r="BS49" s="41">
        <f t="shared" si="39"/>
        <v>-49.117976967087316</v>
      </c>
      <c r="BT49" s="41">
        <f t="shared" si="40"/>
        <v>1699.5762733229665</v>
      </c>
      <c r="BU49" s="41">
        <f t="shared" si="41"/>
        <v>1112.3788352127917</v>
      </c>
      <c r="BV49" s="41">
        <f t="shared" si="42"/>
        <v>-1284.979702490672</v>
      </c>
      <c r="BW49" s="41">
        <f>Paramètres!$D$22</f>
        <v>1</v>
      </c>
      <c r="BX49" s="41">
        <f t="shared" si="9"/>
        <v>24680.963961285059</v>
      </c>
      <c r="BY49" s="41">
        <f t="shared" si="10"/>
        <v>-20998.000648865091</v>
      </c>
      <c r="BZ49" s="41">
        <f t="shared" si="43"/>
        <v>32404.722083486391</v>
      </c>
      <c r="CA49" s="41">
        <f t="shared" si="44"/>
        <v>-40.390377753971372</v>
      </c>
      <c r="CB49" s="41">
        <f t="shared" si="45"/>
        <v>435.03356811957849</v>
      </c>
      <c r="CC49" s="41">
        <f t="shared" si="46"/>
        <v>331.34207382016768</v>
      </c>
      <c r="CD49" s="41">
        <f t="shared" si="47"/>
        <v>-281.8982715580259</v>
      </c>
      <c r="CE49" s="2">
        <f>Paramètres!$F$16</f>
        <v>15000</v>
      </c>
      <c r="CF49" s="2">
        <f>Paramètres!$G$16</f>
        <v>15000</v>
      </c>
      <c r="CG49" s="111">
        <f>Paramètres!$F$20</f>
        <v>992600579172.61572</v>
      </c>
      <c r="CH49" s="2">
        <f>Paramètres!$F$21</f>
        <v>13332</v>
      </c>
      <c r="CI49" s="2"/>
      <c r="CJ49" s="2"/>
      <c r="CK49" s="2">
        <f>IF(CN49&gt;20000,Paramètres!$F$22,-2)</f>
        <v>1</v>
      </c>
      <c r="CL49" s="2">
        <f t="shared" si="11"/>
        <v>-7462.8846389018508</v>
      </c>
      <c r="CM49" s="2">
        <f t="shared" si="12"/>
        <v>31293.397583846439</v>
      </c>
      <c r="CN49" s="2">
        <f t="shared" si="13"/>
        <v>32170.971068251009</v>
      </c>
      <c r="CO49" s="2">
        <f t="shared" si="14"/>
        <v>103.41341944443916</v>
      </c>
      <c r="CP49" s="2">
        <f t="shared" si="15"/>
        <v>756.13844617830568</v>
      </c>
      <c r="CQ49" s="2">
        <f t="shared" si="16"/>
        <v>-175.40577133638803</v>
      </c>
      <c r="CR49" s="2">
        <f t="shared" si="17"/>
        <v>735.51217880523859</v>
      </c>
      <c r="CS49" s="2">
        <f>Paramètres!$F$22</f>
        <v>1</v>
      </c>
      <c r="CT49" s="2">
        <f t="shared" si="18"/>
        <v>9680.9639612850606</v>
      </c>
      <c r="CU49" s="2">
        <f t="shared" si="19"/>
        <v>19001.999351134909</v>
      </c>
      <c r="CV49" s="2">
        <f t="shared" si="48"/>
        <v>21325.971081295025</v>
      </c>
      <c r="CW49" s="2">
        <f t="shared" si="49"/>
        <v>63.002485520225761</v>
      </c>
      <c r="CX49" s="2">
        <f t="shared" si="20"/>
        <v>1330.6140480078338</v>
      </c>
      <c r="CY49" s="2">
        <f t="shared" si="50"/>
        <v>604.03470472872982</v>
      </c>
      <c r="CZ49" s="2">
        <f t="shared" si="51"/>
        <v>1185.6120024017428</v>
      </c>
      <c r="DA49" s="2"/>
      <c r="DB49" s="2"/>
      <c r="DC49" s="13">
        <f>Paramètres!$H$16</f>
        <v>-20000</v>
      </c>
      <c r="DD49" s="13">
        <f>Paramètres!$I$16</f>
        <v>0</v>
      </c>
      <c r="DG49" s="112">
        <f>Paramètres!$H$20</f>
        <v>1047197551196.5977</v>
      </c>
      <c r="DH49" s="13">
        <f>Paramètres!$H$21</f>
        <v>10000</v>
      </c>
      <c r="DI49" s="13">
        <f>IF(DL49&lt;66666,Paramètres!$H$22,5)</f>
        <v>1</v>
      </c>
      <c r="DJ49" s="13">
        <f t="shared" si="21"/>
        <v>-42462.884638901851</v>
      </c>
      <c r="DK49" s="13">
        <f t="shared" si="22"/>
        <v>16293.397583846441</v>
      </c>
      <c r="DL49" s="13">
        <f t="shared" si="52"/>
        <v>45481.549849163894</v>
      </c>
      <c r="DM49" s="13">
        <f t="shared" si="53"/>
        <v>159.00773471002222</v>
      </c>
      <c r="DN49" s="13">
        <f t="shared" si="54"/>
        <v>471.63203000569519</v>
      </c>
      <c r="DO49" s="13">
        <f t="shared" si="55"/>
        <v>-440.3292444641944</v>
      </c>
      <c r="DP49" s="13">
        <f t="shared" si="56"/>
        <v>168.95836231712437</v>
      </c>
      <c r="DQ49" s="13">
        <f>IF(DT49&lt;66666,Paramètres!$H$22,5)</f>
        <v>1</v>
      </c>
      <c r="DR49" s="13">
        <f t="shared" si="23"/>
        <v>-25319.036038714941</v>
      </c>
      <c r="DS49" s="13">
        <f t="shared" si="24"/>
        <v>4001.9993511349103</v>
      </c>
      <c r="DT49" s="13">
        <f t="shared" si="57"/>
        <v>25633.368579572805</v>
      </c>
      <c r="DU49" s="13">
        <f t="shared" si="58"/>
        <v>171.01797496518162</v>
      </c>
      <c r="DV49" s="13">
        <f t="shared" si="59"/>
        <v>1288.6370154526676</v>
      </c>
      <c r="DW49" s="13">
        <f t="shared" si="60"/>
        <v>-1272.834935205067</v>
      </c>
      <c r="DX49" s="13">
        <f t="shared" si="61"/>
        <v>201.18793531489675</v>
      </c>
    </row>
    <row r="50" spans="1:128" x14ac:dyDescent="0.35">
      <c r="A50" s="106">
        <f t="shared" si="62"/>
        <v>44</v>
      </c>
      <c r="B50" s="106">
        <f>A50*Paramètres!$D$25</f>
        <v>22</v>
      </c>
      <c r="C50" s="102">
        <f>Paramètres!$D$7</f>
        <v>155093840495.72119</v>
      </c>
      <c r="D50" s="28">
        <f>Paramètres!$D$8</f>
        <v>6666</v>
      </c>
      <c r="E50" s="28">
        <f t="shared" si="25"/>
        <v>19367.530855082841</v>
      </c>
      <c r="F50" s="28">
        <f t="shared" si="26"/>
        <v>-18590.563590375616</v>
      </c>
      <c r="G50" s="28">
        <f t="shared" si="0"/>
        <v>-141.06708313187565</v>
      </c>
      <c r="H50" s="28">
        <f t="shared" si="1"/>
        <v>5.6436369826219526</v>
      </c>
      <c r="I50" s="28">
        <f t="shared" si="63"/>
        <v>-5813.605068385029</v>
      </c>
      <c r="J50" s="28">
        <f t="shared" si="64"/>
        <v>-4696.505045095023</v>
      </c>
      <c r="K50" s="28">
        <f t="shared" si="65"/>
        <v>825.82018620170595</v>
      </c>
      <c r="L50" s="28">
        <f t="shared" si="27"/>
        <v>821.81726343707214</v>
      </c>
      <c r="M50" s="28">
        <f t="shared" si="28"/>
        <v>81.211855384680916</v>
      </c>
      <c r="N50" s="28">
        <f>Paramètres!$D$26*Calculs!K50</f>
        <v>16.51640372403412</v>
      </c>
      <c r="O50" s="28">
        <f>Paramètres!$D$26*I50</f>
        <v>-116.27210136770059</v>
      </c>
      <c r="P50" s="28">
        <f>Paramètres!$D$26*J50</f>
        <v>-93.93010090190046</v>
      </c>
      <c r="Q50" s="105">
        <f>IF($T50&gt;25000,Paramètres!$D$9,-5)</f>
        <v>-5</v>
      </c>
      <c r="R50" s="105">
        <f t="shared" si="2"/>
        <v>8637.7144863196627</v>
      </c>
      <c r="S50" s="105">
        <f t="shared" si="3"/>
        <v>-7310.5654217565807</v>
      </c>
      <c r="T50" s="105">
        <f t="shared" si="29"/>
        <v>11316.115867777227</v>
      </c>
      <c r="U50" s="105">
        <f t="shared" si="30"/>
        <v>-40.243045405747317</v>
      </c>
      <c r="V50" s="105">
        <f t="shared" si="4"/>
        <v>-3873.6103036164081</v>
      </c>
      <c r="W50" s="105">
        <f t="shared" si="31"/>
        <v>-2956.7689324549824</v>
      </c>
      <c r="X50" s="105">
        <f t="shared" si="32"/>
        <v>2502.4736291022582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44">
        <f t="shared" si="33"/>
        <v>10729.816368763179</v>
      </c>
      <c r="AL50" s="44">
        <f t="shared" si="34"/>
        <v>-11279.998168619035</v>
      </c>
      <c r="AM50" s="44">
        <f t="shared" si="5"/>
        <v>-53.057418595653537</v>
      </c>
      <c r="AN50" s="44">
        <f t="shared" si="6"/>
        <v>128.25509497452012</v>
      </c>
      <c r="AO50" s="44">
        <f t="shared" si="66"/>
        <v>10748.527626640693</v>
      </c>
      <c r="AP50" s="44">
        <f t="shared" si="67"/>
        <v>-14293.558356330332</v>
      </c>
      <c r="AQ50" s="44">
        <f t="shared" si="35"/>
        <v>2528.0892693528881</v>
      </c>
      <c r="AR50" s="44">
        <f t="shared" si="36"/>
        <v>-1565.3013093228692</v>
      </c>
      <c r="AS50" s="44">
        <f t="shared" si="37"/>
        <v>1985.2121208700421</v>
      </c>
      <c r="AT50" s="44">
        <f>Paramètres!$D$26*Calculs!AQ50</f>
        <v>50.56178538705776</v>
      </c>
      <c r="AU50" s="44">
        <f>Paramètres!$D$26*AO50</f>
        <v>214.97055253281385</v>
      </c>
      <c r="AV50" s="44">
        <f>Paramètres!$D$26*AP50</f>
        <v>-285.87116712660662</v>
      </c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1">
        <f>Paramètres!$D$16</f>
        <v>30000</v>
      </c>
      <c r="BH50" s="41">
        <f>Paramètres!$E$16</f>
        <v>-25000</v>
      </c>
      <c r="BK50" s="110">
        <f>Paramètres!$D$20</f>
        <v>523598775598.29883</v>
      </c>
      <c r="BL50" s="41">
        <f>Paramètres!$D$21</f>
        <v>10000</v>
      </c>
      <c r="BM50" s="41"/>
      <c r="BN50" s="41"/>
      <c r="BO50" s="41">
        <f>IF(AND($BR$6&gt;200,A50&lt;950),Paramètres!$D$22,0)</f>
        <v>1</v>
      </c>
      <c r="BP50" s="41">
        <f t="shared" si="7"/>
        <v>10632.469144917159</v>
      </c>
      <c r="BQ50" s="41">
        <f t="shared" si="8"/>
        <v>-6409.4364096243844</v>
      </c>
      <c r="BR50" s="41">
        <f t="shared" si="38"/>
        <v>12414.921474042199</v>
      </c>
      <c r="BS50" s="41">
        <f t="shared" si="39"/>
        <v>-31.082300023427468</v>
      </c>
      <c r="BT50" s="41">
        <f t="shared" si="40"/>
        <v>1604.5674912101103</v>
      </c>
      <c r="BU50" s="41">
        <f t="shared" si="41"/>
        <v>1374.1943013413088</v>
      </c>
      <c r="BV50" s="41">
        <f t="shared" si="42"/>
        <v>-828.38810711488338</v>
      </c>
      <c r="BW50" s="41">
        <f>Paramètres!$D$22</f>
        <v>1</v>
      </c>
      <c r="BX50" s="41">
        <f t="shared" si="9"/>
        <v>19270.183631236821</v>
      </c>
      <c r="BY50" s="41">
        <f t="shared" si="10"/>
        <v>-13720.001831380965</v>
      </c>
      <c r="BZ50" s="41">
        <f t="shared" si="43"/>
        <v>23655.410109205135</v>
      </c>
      <c r="CA50" s="41">
        <f t="shared" si="44"/>
        <v>-35.450138176155811</v>
      </c>
      <c r="CB50" s="41">
        <f t="shared" si="45"/>
        <v>731.18864714559061</v>
      </c>
      <c r="CC50" s="41">
        <f t="shared" si="46"/>
        <v>595.64131141772918</v>
      </c>
      <c r="CD50" s="41">
        <f t="shared" si="47"/>
        <v>-424.08521059707658</v>
      </c>
      <c r="CE50" s="2">
        <f>Paramètres!$F$16</f>
        <v>15000</v>
      </c>
      <c r="CF50" s="2">
        <f>Paramètres!$G$16</f>
        <v>15000</v>
      </c>
      <c r="CG50" s="111">
        <f>Paramètres!$F$20</f>
        <v>992600579172.61572</v>
      </c>
      <c r="CH50" s="2">
        <f>Paramètres!$F$21</f>
        <v>13332</v>
      </c>
      <c r="CI50" s="2"/>
      <c r="CJ50" s="2"/>
      <c r="CK50" s="2">
        <f>IF(CN50&gt;20000,Paramètres!$F$22,-2)</f>
        <v>1</v>
      </c>
      <c r="CL50" s="2">
        <f t="shared" si="11"/>
        <v>-4367.5308550828413</v>
      </c>
      <c r="CM50" s="2">
        <f t="shared" si="12"/>
        <v>33590.563590375619</v>
      </c>
      <c r="CN50" s="2">
        <f t="shared" si="13"/>
        <v>33873.312328279455</v>
      </c>
      <c r="CO50" s="2">
        <f t="shared" si="14"/>
        <v>97.408182875575847</v>
      </c>
      <c r="CP50" s="2">
        <f t="shared" si="15"/>
        <v>697.00809006176257</v>
      </c>
      <c r="CQ50" s="2">
        <f t="shared" si="16"/>
        <v>-89.870288151466667</v>
      </c>
      <c r="CR50" s="2">
        <f t="shared" si="17"/>
        <v>691.18999480542141</v>
      </c>
      <c r="CS50" s="2">
        <f>Paramètres!$F$22</f>
        <v>1</v>
      </c>
      <c r="CT50" s="2">
        <f t="shared" si="18"/>
        <v>4270.1836312368214</v>
      </c>
      <c r="CU50" s="2">
        <f t="shared" si="19"/>
        <v>26279.998168619037</v>
      </c>
      <c r="CV50" s="2">
        <f t="shared" si="48"/>
        <v>26624.664730041255</v>
      </c>
      <c r="CW50" s="2">
        <f t="shared" si="49"/>
        <v>80.77078512903222</v>
      </c>
      <c r="CX50" s="2">
        <f t="shared" si="20"/>
        <v>1001.0506755576685</v>
      </c>
      <c r="CY50" s="2">
        <f t="shared" si="50"/>
        <v>160.55301548949475</v>
      </c>
      <c r="CZ50" s="2">
        <f t="shared" si="51"/>
        <v>988.09168818065382</v>
      </c>
      <c r="DA50" s="2"/>
      <c r="DB50" s="2"/>
      <c r="DC50" s="13">
        <f>Paramètres!$H$16</f>
        <v>-20000</v>
      </c>
      <c r="DD50" s="13">
        <f>Paramètres!$I$16</f>
        <v>0</v>
      </c>
      <c r="DG50" s="112">
        <f>Paramètres!$H$20</f>
        <v>1047197551196.5977</v>
      </c>
      <c r="DH50" s="13">
        <f>Paramètres!$H$21</f>
        <v>10000</v>
      </c>
      <c r="DI50" s="13">
        <f>IF(DL50&lt;66666,Paramètres!$H$22,5)</f>
        <v>1</v>
      </c>
      <c r="DJ50" s="13">
        <f t="shared" si="21"/>
        <v>-39367.530855082841</v>
      </c>
      <c r="DK50" s="13">
        <f t="shared" si="22"/>
        <v>18590.563590375616</v>
      </c>
      <c r="DL50" s="13">
        <f t="shared" si="52"/>
        <v>43536.324376705241</v>
      </c>
      <c r="DM50" s="13">
        <f t="shared" si="53"/>
        <v>154.72187233641387</v>
      </c>
      <c r="DN50" s="13">
        <f t="shared" si="54"/>
        <v>511.48353595695335</v>
      </c>
      <c r="DO50" s="13">
        <f t="shared" si="55"/>
        <v>-462.50674975277002</v>
      </c>
      <c r="DP50" s="13">
        <f t="shared" si="56"/>
        <v>218.40996769414289</v>
      </c>
      <c r="DQ50" s="13">
        <f>IF(DT50&lt;66666,Paramètres!$H$22,5)</f>
        <v>1</v>
      </c>
      <c r="DR50" s="13">
        <f t="shared" si="23"/>
        <v>-30729.816368763179</v>
      </c>
      <c r="DS50" s="13">
        <f t="shared" si="24"/>
        <v>11279.998168619035</v>
      </c>
      <c r="DT50" s="13">
        <f t="shared" si="57"/>
        <v>32734.690662078268</v>
      </c>
      <c r="DU50" s="13">
        <f t="shared" si="58"/>
        <v>159.84332129066667</v>
      </c>
      <c r="DV50" s="13">
        <f t="shared" si="59"/>
        <v>854.85030573314043</v>
      </c>
      <c r="DW50" s="13">
        <f t="shared" si="60"/>
        <v>-802.49400213188585</v>
      </c>
      <c r="DX50" s="13">
        <f t="shared" si="61"/>
        <v>294.57159020243671</v>
      </c>
    </row>
    <row r="51" spans="1:128" x14ac:dyDescent="0.35">
      <c r="A51" s="106">
        <f t="shared" si="62"/>
        <v>45</v>
      </c>
      <c r="B51" s="106">
        <f>A51*Paramètres!$D$25</f>
        <v>22.5</v>
      </c>
      <c r="C51" s="102">
        <f>Paramètres!$D$7</f>
        <v>155093840495.72119</v>
      </c>
      <c r="D51" s="28">
        <f>Paramètres!$D$8</f>
        <v>6666</v>
      </c>
      <c r="E51" s="28">
        <f t="shared" si="25"/>
        <v>16666.182636749596</v>
      </c>
      <c r="F51" s="28">
        <f t="shared" si="26"/>
        <v>-20918.513149076956</v>
      </c>
      <c r="G51" s="28">
        <f t="shared" si="0"/>
        <v>-137.15836038392928</v>
      </c>
      <c r="H51" s="28">
        <f t="shared" si="1"/>
        <v>28.42617181714057</v>
      </c>
      <c r="I51" s="28">
        <f t="shared" si="63"/>
        <v>-4875.5157035802558</v>
      </c>
      <c r="J51" s="28">
        <f t="shared" si="64"/>
        <v>-4521.3630888084408</v>
      </c>
      <c r="K51" s="28">
        <f t="shared" si="65"/>
        <v>1003.1023197195029</v>
      </c>
      <c r="L51" s="28">
        <f t="shared" si="27"/>
        <v>882.15950022064089</v>
      </c>
      <c r="M51" s="28">
        <f t="shared" si="28"/>
        <v>477.50275391574132</v>
      </c>
      <c r="N51" s="28">
        <f>Paramètres!$D$26*Calculs!K51</f>
        <v>20.062046394390059</v>
      </c>
      <c r="O51" s="28">
        <f>Paramètres!$D$26*I51</f>
        <v>-97.510314071605123</v>
      </c>
      <c r="P51" s="28">
        <f>Paramètres!$D$26*J51</f>
        <v>-90.42726177616882</v>
      </c>
      <c r="Q51" s="105">
        <f>IF($T51&gt;25000,Paramètres!$D$9,-5)</f>
        <v>-5</v>
      </c>
      <c r="R51" s="105">
        <f t="shared" si="2"/>
        <v>953.42778199678651</v>
      </c>
      <c r="S51" s="105">
        <f t="shared" si="3"/>
        <v>-2988.0388325102649</v>
      </c>
      <c r="T51" s="105">
        <f t="shared" si="29"/>
        <v>3136.463071689609</v>
      </c>
      <c r="U51" s="105">
        <f t="shared" si="30"/>
        <v>-72.303081190977508</v>
      </c>
      <c r="V51" s="105">
        <f t="shared" si="4"/>
        <v>-6083.1638116530594</v>
      </c>
      <c r="W51" s="105">
        <f t="shared" si="31"/>
        <v>-1849.1712632672948</v>
      </c>
      <c r="X51" s="105">
        <f t="shared" si="32"/>
        <v>5795.2952986462924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44">
        <f t="shared" si="33"/>
        <v>15712.754854752809</v>
      </c>
      <c r="AL51" s="44">
        <f t="shared" si="34"/>
        <v>-17930.474316566691</v>
      </c>
      <c r="AM51" s="44">
        <f t="shared" si="5"/>
        <v>-53.278624881143749</v>
      </c>
      <c r="AN51" s="44">
        <f t="shared" si="6"/>
        <v>131.78049323811484</v>
      </c>
      <c r="AO51" s="44">
        <f t="shared" si="66"/>
        <v>8968.2557647850099</v>
      </c>
      <c r="AP51" s="44">
        <f t="shared" si="67"/>
        <v>-12022.475068333682</v>
      </c>
      <c r="AQ51" s="44">
        <f t="shared" si="35"/>
        <v>4507.2263723476872</v>
      </c>
      <c r="AR51" s="44">
        <f t="shared" si="36"/>
        <v>-3003.0686076796442</v>
      </c>
      <c r="AS51" s="44">
        <f t="shared" si="37"/>
        <v>3361.0516968882721</v>
      </c>
      <c r="AT51" s="44">
        <f>Paramètres!$D$26*Calculs!AQ51</f>
        <v>90.144527446953745</v>
      </c>
      <c r="AU51" s="44">
        <f>Paramètres!$D$26*AO51</f>
        <v>179.36511529570021</v>
      </c>
      <c r="AV51" s="44">
        <f>Paramètres!$D$26*AP51</f>
        <v>-240.44950136667364</v>
      </c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1">
        <f>Paramètres!$D$16</f>
        <v>30000</v>
      </c>
      <c r="BH51" s="41">
        <f>Paramètres!$E$16</f>
        <v>-25000</v>
      </c>
      <c r="BK51" s="110">
        <f>Paramètres!$D$20</f>
        <v>523598775598.29883</v>
      </c>
      <c r="BL51" s="41">
        <f>Paramètres!$D$21</f>
        <v>10000</v>
      </c>
      <c r="BM51" s="41"/>
      <c r="BN51" s="41"/>
      <c r="BO51" s="41">
        <f>IF(AND($BR$6&gt;200,A51&lt;950),Paramètres!$D$22,0)</f>
        <v>1</v>
      </c>
      <c r="BP51" s="41">
        <f t="shared" si="7"/>
        <v>13333.817363250404</v>
      </c>
      <c r="BQ51" s="41">
        <f t="shared" si="8"/>
        <v>-4081.4868509230437</v>
      </c>
      <c r="BR51" s="41">
        <f t="shared" si="38"/>
        <v>13944.505024947126</v>
      </c>
      <c r="BS51" s="41">
        <f t="shared" si="39"/>
        <v>-17.019370622115542</v>
      </c>
      <c r="BT51" s="41">
        <f t="shared" si="40"/>
        <v>1445.0607738198464</v>
      </c>
      <c r="BU51" s="41">
        <f t="shared" si="41"/>
        <v>1381.7755741376122</v>
      </c>
      <c r="BV51" s="41">
        <f t="shared" si="42"/>
        <v>-422.96205828594805</v>
      </c>
      <c r="BW51" s="41">
        <f>Paramètres!$D$22</f>
        <v>1</v>
      </c>
      <c r="BX51" s="41">
        <f t="shared" si="9"/>
        <v>14287.245145247191</v>
      </c>
      <c r="BY51" s="41">
        <f t="shared" si="10"/>
        <v>-7069.5256834333086</v>
      </c>
      <c r="BZ51" s="41">
        <f t="shared" si="43"/>
        <v>15940.626312322631</v>
      </c>
      <c r="CA51" s="41">
        <f t="shared" si="44"/>
        <v>-26.326839266992877</v>
      </c>
      <c r="CB51" s="41">
        <f t="shared" si="45"/>
        <v>1252.5888760088344</v>
      </c>
      <c r="CC51" s="41">
        <f t="shared" si="46"/>
        <v>1122.6688328998478</v>
      </c>
      <c r="CD51" s="41">
        <f t="shared" si="47"/>
        <v>-555.51200161325824</v>
      </c>
      <c r="CE51" s="2">
        <f>Paramètres!$F$16</f>
        <v>15000</v>
      </c>
      <c r="CF51" s="2">
        <f>Paramètres!$G$16</f>
        <v>15000</v>
      </c>
      <c r="CG51" s="111">
        <f>Paramètres!$F$20</f>
        <v>992600579172.61572</v>
      </c>
      <c r="CH51" s="2">
        <f>Paramètres!$F$21</f>
        <v>13332</v>
      </c>
      <c r="CI51" s="2"/>
      <c r="CJ51" s="2"/>
      <c r="CK51" s="2">
        <f>IF(CN51&gt;20000,Paramètres!$F$22,-2)</f>
        <v>1</v>
      </c>
      <c r="CL51" s="2">
        <f t="shared" si="11"/>
        <v>-1666.182636749596</v>
      </c>
      <c r="CM51" s="2">
        <f t="shared" si="12"/>
        <v>35918.513149076956</v>
      </c>
      <c r="CN51" s="2">
        <f t="shared" si="13"/>
        <v>35957.137697812097</v>
      </c>
      <c r="CO51" s="2">
        <f t="shared" si="14"/>
        <v>92.655924141112294</v>
      </c>
      <c r="CP51" s="2">
        <f t="shared" si="15"/>
        <v>632.83736531091301</v>
      </c>
      <c r="CQ51" s="2">
        <f t="shared" si="16"/>
        <v>-29.324431739503005</v>
      </c>
      <c r="CR51" s="2">
        <f t="shared" si="17"/>
        <v>632.15758212396156</v>
      </c>
      <c r="CS51" s="2">
        <f>Paramètres!$F$22</f>
        <v>1</v>
      </c>
      <c r="CT51" s="2">
        <f t="shared" si="18"/>
        <v>-712.75485475280948</v>
      </c>
      <c r="CU51" s="2">
        <f t="shared" si="19"/>
        <v>32930.474316566688</v>
      </c>
      <c r="CV51" s="2">
        <f t="shared" si="48"/>
        <v>32938.186929414194</v>
      </c>
      <c r="CW51" s="2">
        <f t="shared" si="49"/>
        <v>91.239929594213976</v>
      </c>
      <c r="CX51" s="2">
        <f t="shared" si="20"/>
        <v>728.68744610678323</v>
      </c>
      <c r="CY51" s="2">
        <f t="shared" si="50"/>
        <v>-15.768187724571815</v>
      </c>
      <c r="CZ51" s="2">
        <f t="shared" si="51"/>
        <v>728.51682092420401</v>
      </c>
      <c r="DA51" s="2"/>
      <c r="DB51" s="2"/>
      <c r="DC51" s="13">
        <f>Paramètres!$H$16</f>
        <v>-20000</v>
      </c>
      <c r="DD51" s="13">
        <f>Paramètres!$I$16</f>
        <v>0</v>
      </c>
      <c r="DG51" s="112">
        <f>Paramètres!$H$20</f>
        <v>1047197551196.5977</v>
      </c>
      <c r="DH51" s="13">
        <f>Paramètres!$H$21</f>
        <v>10000</v>
      </c>
      <c r="DI51" s="13">
        <f>IF(DL51&lt;66666,Paramètres!$H$22,5)</f>
        <v>1</v>
      </c>
      <c r="DJ51" s="13">
        <f t="shared" si="21"/>
        <v>-36666.182636749596</v>
      </c>
      <c r="DK51" s="13">
        <f t="shared" si="22"/>
        <v>20918.513149076956</v>
      </c>
      <c r="DL51" s="13">
        <f t="shared" si="52"/>
        <v>42213.660603169483</v>
      </c>
      <c r="DM51" s="13">
        <f t="shared" si="53"/>
        <v>150.29470425679034</v>
      </c>
      <c r="DN51" s="13">
        <f t="shared" si="54"/>
        <v>541.44528663011056</v>
      </c>
      <c r="DO51" s="13">
        <f t="shared" si="55"/>
        <v>-470.29164217746825</v>
      </c>
      <c r="DP51" s="13">
        <f t="shared" si="56"/>
        <v>268.30723007772781</v>
      </c>
      <c r="DQ51" s="13">
        <f>IF(DT51&lt;66666,Paramètres!$H$22,5)</f>
        <v>1</v>
      </c>
      <c r="DR51" s="13">
        <f t="shared" si="23"/>
        <v>-35712.754854752813</v>
      </c>
      <c r="DS51" s="13">
        <f t="shared" si="24"/>
        <v>17930.474316566691</v>
      </c>
      <c r="DT51" s="13">
        <f t="shared" si="57"/>
        <v>39961.265852481803</v>
      </c>
      <c r="DU51" s="13">
        <f t="shared" si="58"/>
        <v>153.33992586101158</v>
      </c>
      <c r="DV51" s="13">
        <f t="shared" si="59"/>
        <v>598.66299982559235</v>
      </c>
      <c r="DW51" s="13">
        <f t="shared" si="60"/>
        <v>-535.01570826877344</v>
      </c>
      <c r="DX51" s="13">
        <f t="shared" si="61"/>
        <v>268.6179057059299</v>
      </c>
    </row>
    <row r="52" spans="1:128" x14ac:dyDescent="0.35">
      <c r="A52" s="106">
        <f t="shared" si="62"/>
        <v>46</v>
      </c>
      <c r="B52" s="106">
        <f>A52*Paramètres!$D$25</f>
        <v>23</v>
      </c>
      <c r="C52" s="102">
        <f>Paramètres!$D$7</f>
        <v>155093840495.72119</v>
      </c>
      <c r="D52" s="28">
        <f>Paramètres!$D$8</f>
        <v>6666</v>
      </c>
      <c r="E52" s="28">
        <f t="shared" si="25"/>
        <v>14448.964660014628</v>
      </c>
      <c r="F52" s="28">
        <f t="shared" si="26"/>
        <v>-23059.819005002242</v>
      </c>
      <c r="G52" s="28">
        <f t="shared" si="0"/>
        <v>-134.57965013022832</v>
      </c>
      <c r="H52" s="28">
        <f t="shared" si="1"/>
        <v>41.975614935960948</v>
      </c>
      <c r="I52" s="28">
        <f t="shared" si="63"/>
        <v>-3895.8458892880099</v>
      </c>
      <c r="J52" s="28">
        <f t="shared" si="64"/>
        <v>-3953.4330731165305</v>
      </c>
      <c r="K52" s="28">
        <f t="shared" si="65"/>
        <v>1090.2111717086864</v>
      </c>
      <c r="L52" s="28">
        <f t="shared" si="27"/>
        <v>810.49518979876007</v>
      </c>
      <c r="M52" s="28">
        <f t="shared" si="28"/>
        <v>729.1487819584554</v>
      </c>
      <c r="N52" s="28">
        <f>Paramètres!$D$26*Calculs!K52</f>
        <v>21.804223434173728</v>
      </c>
      <c r="O52" s="28">
        <f>Paramètres!$D$26*I52</f>
        <v>-77.916917785760205</v>
      </c>
      <c r="P52" s="28">
        <f>Paramètres!$D$26*J52</f>
        <v>-79.06866146233061</v>
      </c>
      <c r="Q52" s="105">
        <f>IF($T52&gt;25000,Paramètres!$D$9,-5)</f>
        <v>-5</v>
      </c>
      <c r="R52" s="105">
        <f t="shared" si="2"/>
        <v>-4997.1509252107771</v>
      </c>
      <c r="S52" s="105">
        <f t="shared" si="3"/>
        <v>41.629921509222186</v>
      </c>
      <c r="T52" s="105">
        <f t="shared" si="29"/>
        <v>4997.324326046868</v>
      </c>
      <c r="U52" s="105">
        <f t="shared" si="30"/>
        <v>179.52269529917928</v>
      </c>
      <c r="V52" s="105">
        <f t="shared" si="4"/>
        <v>-6701.6266026255962</v>
      </c>
      <c r="W52" s="105">
        <f t="shared" si="31"/>
        <v>6701.3940646552246</v>
      </c>
      <c r="X52" s="105">
        <f t="shared" si="32"/>
        <v>-55.827513134837822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44">
        <f t="shared" si="33"/>
        <v>19446.115585225405</v>
      </c>
      <c r="AL52" s="44">
        <f t="shared" si="34"/>
        <v>-23101.448926511464</v>
      </c>
      <c r="AM52" s="44">
        <f t="shared" si="5"/>
        <v>-55.508101397857345</v>
      </c>
      <c r="AN52" s="44">
        <f t="shared" si="6"/>
        <v>101.57382474057508</v>
      </c>
      <c r="AO52" s="44">
        <f t="shared" si="66"/>
        <v>5785.8220418096653</v>
      </c>
      <c r="AP52" s="44">
        <f t="shared" si="67"/>
        <v>-8420.9738700787366</v>
      </c>
      <c r="AQ52" s="44">
        <f t="shared" si="35"/>
        <v>6366.3652733253311</v>
      </c>
      <c r="AR52" s="44">
        <f t="shared" si="36"/>
        <v>-1277.2863263607924</v>
      </c>
      <c r="AS52" s="44">
        <f t="shared" si="37"/>
        <v>6236.9180236631682</v>
      </c>
      <c r="AT52" s="44">
        <f>Paramètres!$D$26*Calculs!AQ52</f>
        <v>127.32730546650663</v>
      </c>
      <c r="AU52" s="44">
        <f>Paramètres!$D$26*AO52</f>
        <v>115.71644083619331</v>
      </c>
      <c r="AV52" s="44">
        <f>Paramètres!$D$26*AP52</f>
        <v>-168.41947740157474</v>
      </c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1">
        <f>Paramètres!$D$16</f>
        <v>30000</v>
      </c>
      <c r="BH52" s="41">
        <f>Paramètres!$E$16</f>
        <v>-25000</v>
      </c>
      <c r="BK52" s="110">
        <f>Paramètres!$D$20</f>
        <v>523598775598.29883</v>
      </c>
      <c r="BL52" s="41">
        <f>Paramètres!$D$21</f>
        <v>10000</v>
      </c>
      <c r="BM52" s="41"/>
      <c r="BN52" s="41"/>
      <c r="BO52" s="41">
        <f>IF(AND($BR$6&gt;200,A52&lt;950),Paramètres!$D$22,0)</f>
        <v>1</v>
      </c>
      <c r="BP52" s="41">
        <f t="shared" si="7"/>
        <v>15551.035339985372</v>
      </c>
      <c r="BQ52" s="41">
        <f t="shared" si="8"/>
        <v>-1940.1809949977578</v>
      </c>
      <c r="BR52" s="41">
        <f t="shared" si="38"/>
        <v>15671.598592320583</v>
      </c>
      <c r="BS52" s="41">
        <f t="shared" si="39"/>
        <v>-7.1115992330920026</v>
      </c>
      <c r="BT52" s="41">
        <f t="shared" si="40"/>
        <v>1277.1832117196454</v>
      </c>
      <c r="BU52" s="41">
        <f t="shared" si="41"/>
        <v>1267.3577072616442</v>
      </c>
      <c r="BV52" s="41">
        <f t="shared" si="42"/>
        <v>-158.11830426303229</v>
      </c>
      <c r="BW52" s="41">
        <f>Paramètres!$D$22</f>
        <v>1</v>
      </c>
      <c r="BX52" s="41">
        <f t="shared" si="9"/>
        <v>10553.884414774595</v>
      </c>
      <c r="BY52" s="41">
        <f t="shared" si="10"/>
        <v>-1898.5510734885356</v>
      </c>
      <c r="BZ52" s="41">
        <f t="shared" si="43"/>
        <v>10723.291118824789</v>
      </c>
      <c r="CA52" s="41">
        <f t="shared" si="44"/>
        <v>-10.197936206158008</v>
      </c>
      <c r="CB52" s="41">
        <f t="shared" si="45"/>
        <v>1781.1579880604438</v>
      </c>
      <c r="CC52" s="41">
        <f t="shared" si="46"/>
        <v>1753.0192290911675</v>
      </c>
      <c r="CD52" s="41">
        <f t="shared" si="47"/>
        <v>-315.35275623995574</v>
      </c>
      <c r="CE52" s="2">
        <f>Paramètres!$F$16</f>
        <v>15000</v>
      </c>
      <c r="CF52" s="2">
        <f>Paramètres!$G$16</f>
        <v>15000</v>
      </c>
      <c r="CG52" s="111">
        <f>Paramètres!$F$20</f>
        <v>992600579172.61572</v>
      </c>
      <c r="CH52" s="2">
        <f>Paramètres!$F$21</f>
        <v>13332</v>
      </c>
      <c r="CI52" s="2"/>
      <c r="CJ52" s="2"/>
      <c r="CK52" s="2">
        <f>IF(CN52&gt;20000,Paramètres!$F$22,-2)</f>
        <v>1</v>
      </c>
      <c r="CL52" s="2">
        <f t="shared" si="11"/>
        <v>551.03533998537205</v>
      </c>
      <c r="CM52" s="2">
        <f t="shared" si="12"/>
        <v>38059.819005002239</v>
      </c>
      <c r="CN52" s="2">
        <f t="shared" si="13"/>
        <v>38063.807779036535</v>
      </c>
      <c r="CO52" s="2">
        <f t="shared" si="14"/>
        <v>89.170521709182026</v>
      </c>
      <c r="CP52" s="2">
        <f t="shared" si="15"/>
        <v>575.92685701616517</v>
      </c>
      <c r="CQ52" s="2">
        <f t="shared" si="16"/>
        <v>8.3374751497507713</v>
      </c>
      <c r="CR52" s="2">
        <f t="shared" si="17"/>
        <v>575.8665046177332</v>
      </c>
      <c r="CS52" s="2">
        <f>Paramètres!$F$22</f>
        <v>1</v>
      </c>
      <c r="CT52" s="2">
        <f t="shared" si="18"/>
        <v>-4446.1155852254051</v>
      </c>
      <c r="CU52" s="2">
        <f t="shared" si="19"/>
        <v>38101.448926511468</v>
      </c>
      <c r="CV52" s="2">
        <f t="shared" si="48"/>
        <v>38359.983760381678</v>
      </c>
      <c r="CW52" s="2">
        <f t="shared" si="49"/>
        <v>96.655829311587411</v>
      </c>
      <c r="CX52" s="2">
        <f t="shared" si="20"/>
        <v>568.50052663422525</v>
      </c>
      <c r="CY52" s="2">
        <f t="shared" si="50"/>
        <v>-65.892078251811299</v>
      </c>
      <c r="CZ52" s="2">
        <f t="shared" si="51"/>
        <v>564.66900287429326</v>
      </c>
      <c r="DA52" s="2"/>
      <c r="DB52" s="2"/>
      <c r="DC52" s="13">
        <f>Paramètres!$H$16</f>
        <v>-20000</v>
      </c>
      <c r="DD52" s="13">
        <f>Paramètres!$I$16</f>
        <v>0</v>
      </c>
      <c r="DG52" s="112">
        <f>Paramètres!$H$20</f>
        <v>1047197551196.5977</v>
      </c>
      <c r="DH52" s="13">
        <f>Paramètres!$H$21</f>
        <v>10000</v>
      </c>
      <c r="DI52" s="13">
        <f>IF(DL52&lt;66666,Paramètres!$H$22,5)</f>
        <v>1</v>
      </c>
      <c r="DJ52" s="13">
        <f t="shared" si="21"/>
        <v>-34448.96466001463</v>
      </c>
      <c r="DK52" s="13">
        <f t="shared" si="22"/>
        <v>23059.819005002242</v>
      </c>
      <c r="DL52" s="13">
        <f t="shared" si="52"/>
        <v>41454.63084735407</v>
      </c>
      <c r="DM52" s="13">
        <f t="shared" si="53"/>
        <v>146.20201313282729</v>
      </c>
      <c r="DN52" s="13">
        <f t="shared" si="54"/>
        <v>559.80474752359169</v>
      </c>
      <c r="DO52" s="13">
        <f t="shared" si="55"/>
        <v>-465.19999261263501</v>
      </c>
      <c r="DP52" s="13">
        <f t="shared" si="56"/>
        <v>311.40058160375457</v>
      </c>
      <c r="DQ52" s="13">
        <f>IF(DT52&lt;66666,Paramètres!$H$22,5)</f>
        <v>1</v>
      </c>
      <c r="DR52" s="13">
        <f t="shared" si="23"/>
        <v>-39446.115585225401</v>
      </c>
      <c r="DS52" s="13">
        <f t="shared" si="24"/>
        <v>23101.448926511464</v>
      </c>
      <c r="DT52" s="13">
        <f t="shared" si="57"/>
        <v>45712.941026225606</v>
      </c>
      <c r="DU52" s="13">
        <f t="shared" si="58"/>
        <v>149.64480950555659</v>
      </c>
      <c r="DV52" s="13">
        <f t="shared" si="59"/>
        <v>467.19576044490344</v>
      </c>
      <c r="DW52" s="13">
        <f t="shared" si="60"/>
        <v>-403.14750164213137</v>
      </c>
      <c r="DX52" s="13">
        <f t="shared" si="61"/>
        <v>236.10161053537794</v>
      </c>
    </row>
    <row r="53" spans="1:128" x14ac:dyDescent="0.35">
      <c r="A53" s="106">
        <f t="shared" si="62"/>
        <v>47</v>
      </c>
      <c r="B53" s="106">
        <f>A53*Paramètres!$D$25</f>
        <v>23.5</v>
      </c>
      <c r="C53" s="102">
        <f>Paramètres!$D$7</f>
        <v>155093840495.72119</v>
      </c>
      <c r="D53" s="28">
        <f>Paramètres!$D$8</f>
        <v>6666</v>
      </c>
      <c r="E53" s="28">
        <f t="shared" si="25"/>
        <v>12703.665512820313</v>
      </c>
      <c r="F53" s="28">
        <f t="shared" si="26"/>
        <v>-24854.248346070894</v>
      </c>
      <c r="G53" s="28">
        <f t="shared" si="0"/>
        <v>-133.71713815952049</v>
      </c>
      <c r="H53" s="28">
        <f t="shared" si="1"/>
        <v>50.525406947051458</v>
      </c>
      <c r="I53" s="28">
        <f t="shared" si="63"/>
        <v>-3007.4337817034893</v>
      </c>
      <c r="J53" s="28">
        <f t="shared" si="64"/>
        <v>-3145.2156296957446</v>
      </c>
      <c r="K53" s="28">
        <f t="shared" si="65"/>
        <v>1121.2709493498162</v>
      </c>
      <c r="L53" s="28">
        <f t="shared" si="27"/>
        <v>712.83229984386435</v>
      </c>
      <c r="M53" s="28">
        <f t="shared" si="28"/>
        <v>865.51640894621119</v>
      </c>
      <c r="N53" s="28">
        <f>Paramètres!$D$26*Calculs!K53</f>
        <v>22.425418986996323</v>
      </c>
      <c r="O53" s="28">
        <f>Paramètres!$D$26*I53</f>
        <v>-60.148675634069789</v>
      </c>
      <c r="P53" s="28">
        <f>Paramètres!$D$26*J53</f>
        <v>-62.904312593914895</v>
      </c>
      <c r="Q53" s="105">
        <f>IF($T53&gt;25000,Paramètres!$D$9,-5)</f>
        <v>-5</v>
      </c>
      <c r="R53" s="105">
        <f t="shared" si="2"/>
        <v>-9316.0395117197295</v>
      </c>
      <c r="S53" s="105">
        <f t="shared" si="3"/>
        <v>898.45800956414678</v>
      </c>
      <c r="T53" s="105">
        <f t="shared" si="29"/>
        <v>9359.263805389457</v>
      </c>
      <c r="U53" s="105">
        <f t="shared" si="30"/>
        <v>174.49131392789243</v>
      </c>
      <c r="V53" s="105">
        <f t="shared" si="4"/>
        <v>-4783.9928757902017</v>
      </c>
      <c r="W53" s="105">
        <f t="shared" si="31"/>
        <v>4761.8987541502102</v>
      </c>
      <c r="X53" s="105">
        <f t="shared" si="32"/>
        <v>-459.24730901125383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44">
        <f t="shared" si="33"/>
        <v>22019.705024540042</v>
      </c>
      <c r="AL53" s="44">
        <f t="shared" si="34"/>
        <v>-25752.70635563504</v>
      </c>
      <c r="AM53" s="44">
        <f t="shared" si="5"/>
        <v>-24.647929401402916</v>
      </c>
      <c r="AN53" s="44">
        <f t="shared" si="6"/>
        <v>3.0793811960524047</v>
      </c>
      <c r="AO53" s="44">
        <f t="shared" si="66"/>
        <v>4392.8192746126797</v>
      </c>
      <c r="AP53" s="44">
        <f t="shared" si="67"/>
        <v>-2015.6363690139935</v>
      </c>
      <c r="AQ53" s="44">
        <f t="shared" si="35"/>
        <v>7996.9207332306141</v>
      </c>
      <c r="AR53" s="44">
        <f t="shared" si="36"/>
        <v>7985.3737138524493</v>
      </c>
      <c r="AS53" s="44">
        <f t="shared" si="37"/>
        <v>429.59034403487766</v>
      </c>
      <c r="AT53" s="44">
        <f>Paramètres!$D$26*Calculs!AQ53</f>
        <v>159.93841466461228</v>
      </c>
      <c r="AU53" s="44">
        <f>Paramètres!$D$26*AO53</f>
        <v>87.856385492253594</v>
      </c>
      <c r="AV53" s="44">
        <f>Paramètres!$D$26*AP53</f>
        <v>-40.312727380279874</v>
      </c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1">
        <f>Paramètres!$D$16</f>
        <v>30000</v>
      </c>
      <c r="BH53" s="41">
        <f>Paramètres!$E$16</f>
        <v>-25000</v>
      </c>
      <c r="BK53" s="110">
        <f>Paramètres!$D$20</f>
        <v>523598775598.29883</v>
      </c>
      <c r="BL53" s="41">
        <f>Paramètres!$D$21</f>
        <v>10000</v>
      </c>
      <c r="BM53" s="41"/>
      <c r="BN53" s="41"/>
      <c r="BO53" s="41">
        <f>IF(AND($BR$6&gt;200,A53&lt;950),Paramètres!$D$22,0)</f>
        <v>1</v>
      </c>
      <c r="BP53" s="41">
        <f t="shared" si="7"/>
        <v>17296.334487179687</v>
      </c>
      <c r="BQ53" s="41">
        <f t="shared" si="8"/>
        <v>-145.7516539291064</v>
      </c>
      <c r="BR53" s="41">
        <f t="shared" si="38"/>
        <v>17296.948581672565</v>
      </c>
      <c r="BS53" s="41">
        <f t="shared" si="39"/>
        <v>-0.48280501137473436</v>
      </c>
      <c r="BT53" s="41">
        <f t="shared" si="40"/>
        <v>1135.5538291169244</v>
      </c>
      <c r="BU53" s="41">
        <f t="shared" si="41"/>
        <v>1135.5135134884463</v>
      </c>
      <c r="BV53" s="41">
        <f t="shared" si="42"/>
        <v>-9.5686732222058435</v>
      </c>
      <c r="BW53" s="41">
        <f>Paramètres!$D$22</f>
        <v>1</v>
      </c>
      <c r="BX53" s="41">
        <f t="shared" si="9"/>
        <v>7980.2949754599576</v>
      </c>
      <c r="BY53" s="41">
        <f t="shared" si="10"/>
        <v>752.70635563504038</v>
      </c>
      <c r="BZ53" s="41">
        <f t="shared" si="43"/>
        <v>8015.7142384920899</v>
      </c>
      <c r="CA53" s="41">
        <f t="shared" si="44"/>
        <v>5.3882324901537393</v>
      </c>
      <c r="CB53" s="41">
        <f t="shared" si="45"/>
        <v>1993.774966592182</v>
      </c>
      <c r="CC53" s="41">
        <f t="shared" si="46"/>
        <v>1984.9650168026178</v>
      </c>
      <c r="CD53" s="41">
        <f t="shared" si="47"/>
        <v>187.2231275228558</v>
      </c>
      <c r="CE53" s="2">
        <f>Paramètres!$F$16</f>
        <v>15000</v>
      </c>
      <c r="CF53" s="2">
        <f>Paramètres!$G$16</f>
        <v>15000</v>
      </c>
      <c r="CG53" s="111">
        <f>Paramètres!$F$20</f>
        <v>992600579172.61572</v>
      </c>
      <c r="CH53" s="2">
        <f>Paramètres!$F$21</f>
        <v>13332</v>
      </c>
      <c r="CI53" s="2"/>
      <c r="CJ53" s="2"/>
      <c r="CK53" s="2">
        <f>IF(CN53&gt;20000,Paramètres!$F$22,-2)</f>
        <v>1</v>
      </c>
      <c r="CL53" s="2">
        <f t="shared" si="11"/>
        <v>2296.3344871796871</v>
      </c>
      <c r="CM53" s="2">
        <f t="shared" si="12"/>
        <v>39854.24834607089</v>
      </c>
      <c r="CN53" s="2">
        <f t="shared" si="13"/>
        <v>39920.348987794496</v>
      </c>
      <c r="CO53" s="2">
        <f t="shared" si="14"/>
        <v>86.702359960897397</v>
      </c>
      <c r="CP53" s="2">
        <f t="shared" si="15"/>
        <v>531.49910801590443</v>
      </c>
      <c r="CQ53" s="2">
        <f t="shared" si="16"/>
        <v>30.573373294289624</v>
      </c>
      <c r="CR53" s="2">
        <f t="shared" si="17"/>
        <v>530.61904476480117</v>
      </c>
      <c r="CS53" s="2">
        <f>Paramètres!$F$22</f>
        <v>1</v>
      </c>
      <c r="CT53" s="2">
        <f t="shared" si="18"/>
        <v>-7019.7050245400424</v>
      </c>
      <c r="CU53" s="2">
        <f t="shared" si="19"/>
        <v>40752.70635563504</v>
      </c>
      <c r="CV53" s="2">
        <f t="shared" si="48"/>
        <v>41352.86367278776</v>
      </c>
      <c r="CW53" s="2">
        <f t="shared" si="49"/>
        <v>99.77336316907946</v>
      </c>
      <c r="CX53" s="2">
        <f t="shared" si="20"/>
        <v>500.43261180463509</v>
      </c>
      <c r="CY53" s="2">
        <f t="shared" si="50"/>
        <v>-84.949118574352738</v>
      </c>
      <c r="CZ53" s="2">
        <f t="shared" si="51"/>
        <v>493.16979450393063</v>
      </c>
      <c r="DA53" s="2"/>
      <c r="DB53" s="2"/>
      <c r="DC53" s="13">
        <f>Paramètres!$H$16</f>
        <v>-20000</v>
      </c>
      <c r="DD53" s="13">
        <f>Paramètres!$I$16</f>
        <v>0</v>
      </c>
      <c r="DG53" s="112">
        <f>Paramètres!$H$20</f>
        <v>1047197551196.5977</v>
      </c>
      <c r="DH53" s="13">
        <f>Paramètres!$H$21</f>
        <v>10000</v>
      </c>
      <c r="DI53" s="13">
        <f>IF(DL53&lt;66666,Paramètres!$H$22,5)</f>
        <v>1</v>
      </c>
      <c r="DJ53" s="13">
        <f t="shared" si="21"/>
        <v>-32703.665512820313</v>
      </c>
      <c r="DK53" s="13">
        <f t="shared" si="22"/>
        <v>24854.248346070894</v>
      </c>
      <c r="DL53" s="13">
        <f t="shared" si="52"/>
        <v>41076.311894114842</v>
      </c>
      <c r="DM53" s="13">
        <f t="shared" si="53"/>
        <v>142.76576286910807</v>
      </c>
      <c r="DN53" s="13">
        <f t="shared" si="54"/>
        <v>569.29480193101745</v>
      </c>
      <c r="DO53" s="13">
        <f t="shared" si="55"/>
        <v>-453.25458693887168</v>
      </c>
      <c r="DP53" s="13">
        <f t="shared" si="56"/>
        <v>344.46603740361581</v>
      </c>
      <c r="DQ53" s="13">
        <f>IF(DT53&lt;66666,Paramètres!$H$22,5)</f>
        <v>1</v>
      </c>
      <c r="DR53" s="13">
        <f t="shared" si="23"/>
        <v>-42019.705024540046</v>
      </c>
      <c r="DS53" s="13">
        <f t="shared" si="24"/>
        <v>25752.70635563504</v>
      </c>
      <c r="DT53" s="13">
        <f t="shared" si="57"/>
        <v>49283.440372897276</v>
      </c>
      <c r="DU53" s="13">
        <f t="shared" si="58"/>
        <v>148.49702820455357</v>
      </c>
      <c r="DV53" s="13">
        <f t="shared" si="59"/>
        <v>405.82902069882277</v>
      </c>
      <c r="DW53" s="13">
        <f t="shared" si="60"/>
        <v>-346.0151241701958</v>
      </c>
      <c r="DX53" s="13">
        <f t="shared" si="61"/>
        <v>212.06302809978342</v>
      </c>
    </row>
    <row r="54" spans="1:128" x14ac:dyDescent="0.35">
      <c r="A54" s="106">
        <f t="shared" si="62"/>
        <v>48</v>
      </c>
      <c r="B54" s="106">
        <f>A54*Paramètres!$D$25</f>
        <v>24</v>
      </c>
      <c r="C54" s="102">
        <f>Paramètres!$D$7</f>
        <v>155093840495.72119</v>
      </c>
      <c r="D54" s="28">
        <f>Paramètres!$D$8</f>
        <v>6666</v>
      </c>
      <c r="E54" s="28">
        <f t="shared" si="25"/>
        <v>11378.156696929535</v>
      </c>
      <c r="F54" s="28">
        <f t="shared" si="26"/>
        <v>-26210.477058682216</v>
      </c>
      <c r="G54" s="28">
        <f t="shared" si="0"/>
        <v>-135.22728856994198</v>
      </c>
      <c r="H54" s="28">
        <f t="shared" si="1"/>
        <v>55.949391365735124</v>
      </c>
      <c r="I54" s="28">
        <f t="shared" si="63"/>
        <v>-2234.4528062255554</v>
      </c>
      <c r="J54" s="28">
        <f t="shared" si="64"/>
        <v>-2216.7949081556185</v>
      </c>
      <c r="K54" s="28">
        <f t="shared" si="65"/>
        <v>1126.1391874351323</v>
      </c>
      <c r="L54" s="28">
        <f t="shared" si="27"/>
        <v>630.55344352489317</v>
      </c>
      <c r="M54" s="28">
        <f t="shared" si="28"/>
        <v>933.05510251858072</v>
      </c>
      <c r="N54" s="28">
        <f>Paramètres!$D$26*Calculs!K54</f>
        <v>22.522783748702647</v>
      </c>
      <c r="O54" s="28">
        <f>Paramètres!$D$26*I54</f>
        <v>-44.689056124511112</v>
      </c>
      <c r="P54" s="28">
        <f>Paramètres!$D$26*J54</f>
        <v>-44.335898163112368</v>
      </c>
      <c r="Q54" s="105">
        <f>IF($T54&gt;25000,Paramètres!$D$9,-5)</f>
        <v>-5</v>
      </c>
      <c r="R54" s="105">
        <f t="shared" si="2"/>
        <v>-14834.301393379959</v>
      </c>
      <c r="S54" s="105">
        <f t="shared" si="3"/>
        <v>442.64989545110075</v>
      </c>
      <c r="T54" s="105">
        <f t="shared" si="29"/>
        <v>14840.904175944857</v>
      </c>
      <c r="U54" s="105">
        <f t="shared" si="30"/>
        <v>178.29082295816266</v>
      </c>
      <c r="V54" s="105">
        <f t="shared" si="4"/>
        <v>-2672.5359432586902</v>
      </c>
      <c r="W54" s="105">
        <f t="shared" si="31"/>
        <v>2671.346920438988</v>
      </c>
      <c r="X54" s="105">
        <f t="shared" si="32"/>
        <v>-79.711973195691911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44">
        <f t="shared" si="33"/>
        <v>26212.458090309494</v>
      </c>
      <c r="AL54" s="44">
        <f t="shared" si="34"/>
        <v>-26653.126954133317</v>
      </c>
      <c r="AM54" s="44">
        <f t="shared" si="5"/>
        <v>-7.1683487297102744</v>
      </c>
      <c r="AN54" s="44">
        <f t="shared" si="6"/>
        <v>3.9237818379598632</v>
      </c>
      <c r="AO54" s="44">
        <f t="shared" si="66"/>
        <v>12290.336602972875</v>
      </c>
      <c r="AP54" s="44">
        <f t="shared" si="67"/>
        <v>-1545.7332975988359</v>
      </c>
      <c r="AQ54" s="44">
        <f t="shared" si="35"/>
        <v>6330.7390229860639</v>
      </c>
      <c r="AR54" s="44">
        <f t="shared" si="36"/>
        <v>6315.8995282082797</v>
      </c>
      <c r="AS54" s="44">
        <f t="shared" si="37"/>
        <v>433.20864111531603</v>
      </c>
      <c r="AT54" s="44">
        <f>Paramètres!$D$26*Calculs!AQ54</f>
        <v>126.61478045972127</v>
      </c>
      <c r="AU54" s="44">
        <f>Paramètres!$D$26*AO54</f>
        <v>245.80673205945752</v>
      </c>
      <c r="AV54" s="44">
        <f>Paramètres!$D$26*AP54</f>
        <v>-30.914665951976719</v>
      </c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1">
        <f>Paramètres!$D$16</f>
        <v>30000</v>
      </c>
      <c r="BH54" s="41">
        <f>Paramètres!$E$16</f>
        <v>-25000</v>
      </c>
      <c r="BK54" s="110">
        <f>Paramètres!$D$20</f>
        <v>523598775598.29883</v>
      </c>
      <c r="BL54" s="41">
        <f>Paramètres!$D$21</f>
        <v>10000</v>
      </c>
      <c r="BM54" s="41"/>
      <c r="BN54" s="41"/>
      <c r="BO54" s="41">
        <f>IF(AND($BR$6&gt;200,A54&lt;950),Paramètres!$D$22,0)</f>
        <v>1</v>
      </c>
      <c r="BP54" s="41">
        <f t="shared" si="7"/>
        <v>18621.843303070465</v>
      </c>
      <c r="BQ54" s="41">
        <f t="shared" si="8"/>
        <v>1210.477058682216</v>
      </c>
      <c r="BR54" s="41">
        <f t="shared" si="38"/>
        <v>18661.144196262627</v>
      </c>
      <c r="BS54" s="41">
        <f t="shared" si="39"/>
        <v>3.7191693606794209</v>
      </c>
      <c r="BT54" s="41">
        <f t="shared" si="40"/>
        <v>1029.6116396231264</v>
      </c>
      <c r="BU54" s="41">
        <f t="shared" si="41"/>
        <v>1027.443248625626</v>
      </c>
      <c r="BV54" s="41">
        <f t="shared" si="42"/>
        <v>66.786969545285629</v>
      </c>
      <c r="BW54" s="41">
        <f>Paramètres!$D$22</f>
        <v>1</v>
      </c>
      <c r="BX54" s="41">
        <f t="shared" si="9"/>
        <v>3787.5419096905061</v>
      </c>
      <c r="BY54" s="41">
        <f t="shared" si="10"/>
        <v>1653.1269541333168</v>
      </c>
      <c r="BZ54" s="41">
        <f t="shared" si="43"/>
        <v>4132.5902826368001</v>
      </c>
      <c r="CA54" s="41">
        <f t="shared" si="44"/>
        <v>23.579552663172535</v>
      </c>
      <c r="CB54" s="41">
        <f t="shared" si="45"/>
        <v>1708.0726833983206</v>
      </c>
      <c r="CC54" s="41">
        <f t="shared" si="46"/>
        <v>1565.458085779765</v>
      </c>
      <c r="CD54" s="41">
        <f t="shared" si="47"/>
        <v>683.26661958440013</v>
      </c>
      <c r="CE54" s="2">
        <f>Paramètres!$F$16</f>
        <v>15000</v>
      </c>
      <c r="CF54" s="2">
        <f>Paramètres!$G$16</f>
        <v>15000</v>
      </c>
      <c r="CG54" s="111">
        <f>Paramètres!$F$20</f>
        <v>992600579172.61572</v>
      </c>
      <c r="CH54" s="2">
        <f>Paramètres!$F$21</f>
        <v>13332</v>
      </c>
      <c r="CI54" s="2"/>
      <c r="CJ54" s="2"/>
      <c r="CK54" s="2">
        <f>IF(CN54&gt;20000,Paramètres!$F$22,-2)</f>
        <v>1</v>
      </c>
      <c r="CL54" s="2">
        <f t="shared" si="11"/>
        <v>3621.8433030704655</v>
      </c>
      <c r="CM54" s="2">
        <f t="shared" si="12"/>
        <v>41210.477058682212</v>
      </c>
      <c r="CN54" s="2">
        <f t="shared" si="13"/>
        <v>41369.326418448843</v>
      </c>
      <c r="CO54" s="2">
        <f t="shared" si="14"/>
        <v>84.977381358643072</v>
      </c>
      <c r="CP54" s="2">
        <f t="shared" si="15"/>
        <v>500.0906006720702</v>
      </c>
      <c r="CQ54" s="2">
        <f t="shared" si="16"/>
        <v>43.782433744555505</v>
      </c>
      <c r="CR54" s="2">
        <f t="shared" si="17"/>
        <v>498.17035979266728</v>
      </c>
      <c r="CS54" s="2">
        <f>Paramètres!$F$22</f>
        <v>1</v>
      </c>
      <c r="CT54" s="2">
        <f t="shared" si="18"/>
        <v>-11212.458090309494</v>
      </c>
      <c r="CU54" s="2">
        <f t="shared" si="19"/>
        <v>41653.126954133317</v>
      </c>
      <c r="CV54" s="2">
        <f t="shared" si="48"/>
        <v>43135.857491002709</v>
      </c>
      <c r="CW54" s="2">
        <f t="shared" si="49"/>
        <v>105.06612136620535</v>
      </c>
      <c r="CX54" s="2">
        <f t="shared" si="20"/>
        <v>465.22671599538228</v>
      </c>
      <c r="CY54" s="2">
        <f t="shared" si="50"/>
        <v>-120.92804824103854</v>
      </c>
      <c r="CZ54" s="2">
        <f t="shared" si="51"/>
        <v>449.23524396963904</v>
      </c>
      <c r="DA54" s="2"/>
      <c r="DB54" s="2"/>
      <c r="DC54" s="13">
        <f>Paramètres!$H$16</f>
        <v>-20000</v>
      </c>
      <c r="DD54" s="13">
        <f>Paramètres!$I$16</f>
        <v>0</v>
      </c>
      <c r="DG54" s="112">
        <f>Paramètres!$H$20</f>
        <v>1047197551196.5977</v>
      </c>
      <c r="DH54" s="13">
        <f>Paramètres!$H$21</f>
        <v>10000</v>
      </c>
      <c r="DI54" s="13">
        <f>IF(DL54&lt;66666,Paramètres!$H$22,5)</f>
        <v>1</v>
      </c>
      <c r="DJ54" s="13">
        <f t="shared" si="21"/>
        <v>-31378.156696929535</v>
      </c>
      <c r="DK54" s="13">
        <f t="shared" si="22"/>
        <v>26210.477058682216</v>
      </c>
      <c r="DL54" s="13">
        <f t="shared" si="52"/>
        <v>40884.933965224533</v>
      </c>
      <c r="DM54" s="13">
        <f t="shared" si="53"/>
        <v>140.12766688026718</v>
      </c>
      <c r="DN54" s="13">
        <f t="shared" si="54"/>
        <v>574.18463294436549</v>
      </c>
      <c r="DO54" s="13">
        <f t="shared" si="55"/>
        <v>-440.67223884528823</v>
      </c>
      <c r="DP54" s="13">
        <f t="shared" si="56"/>
        <v>368.09777318062783</v>
      </c>
      <c r="DQ54" s="13">
        <f>IF(DT54&lt;66666,Paramètres!$H$22,5)</f>
        <v>1</v>
      </c>
      <c r="DR54" s="13">
        <f t="shared" si="23"/>
        <v>-46212.45809030949</v>
      </c>
      <c r="DS54" s="13">
        <f t="shared" si="24"/>
        <v>26653.126954133317</v>
      </c>
      <c r="DT54" s="13">
        <f t="shared" si="57"/>
        <v>53347.731527983073</v>
      </c>
      <c r="DU54" s="13">
        <f t="shared" si="58"/>
        <v>150.02571601214169</v>
      </c>
      <c r="DV54" s="13">
        <f t="shared" si="59"/>
        <v>349.38140113848362</v>
      </c>
      <c r="DW54" s="13">
        <f t="shared" si="60"/>
        <v>-302.65154478361768</v>
      </c>
      <c r="DX54" s="13">
        <f t="shared" si="61"/>
        <v>174.55487934050959</v>
      </c>
    </row>
    <row r="55" spans="1:128" x14ac:dyDescent="0.35">
      <c r="A55" s="106">
        <f t="shared" si="62"/>
        <v>49</v>
      </c>
      <c r="B55" s="106">
        <f>A55*Paramètres!$D$25</f>
        <v>24.5</v>
      </c>
      <c r="C55" s="102">
        <f>Paramètres!$D$7</f>
        <v>155093840495.72119</v>
      </c>
      <c r="D55" s="28">
        <f>Paramètres!$D$8</f>
        <v>6666</v>
      </c>
      <c r="E55" s="28">
        <f t="shared" si="25"/>
        <v>10418.56865469798</v>
      </c>
      <c r="F55" s="28">
        <f t="shared" si="26"/>
        <v>-27085.610737130381</v>
      </c>
      <c r="G55" s="28">
        <f t="shared" si="0"/>
        <v>-141.5190898828408</v>
      </c>
      <c r="H55" s="28">
        <f t="shared" si="1"/>
        <v>59.31187418308464</v>
      </c>
      <c r="I55" s="28">
        <f t="shared" si="63"/>
        <v>-1559.210306576151</v>
      </c>
      <c r="J55" s="28">
        <f t="shared" si="64"/>
        <v>-1239.4039074739253</v>
      </c>
      <c r="K55" s="28">
        <f t="shared" si="65"/>
        <v>1120.5803506952593</v>
      </c>
      <c r="L55" s="28">
        <f t="shared" si="27"/>
        <v>571.90466355903072</v>
      </c>
      <c r="M55" s="28">
        <f t="shared" si="28"/>
        <v>963.65210432175263</v>
      </c>
      <c r="N55" s="28">
        <f>Paramètres!$D$26*Calculs!K55</f>
        <v>22.411607013905186</v>
      </c>
      <c r="O55" s="28">
        <f>Paramètres!$D$26*I55</f>
        <v>-31.18420613152302</v>
      </c>
      <c r="P55" s="28">
        <f>Paramètres!$D$26*J55</f>
        <v>-24.788078149478508</v>
      </c>
      <c r="Q55" s="105">
        <f>IF($T55&gt;25000,Paramètres!$D$9,-5)</f>
        <v>-5</v>
      </c>
      <c r="R55" s="105">
        <f t="shared" si="2"/>
        <v>-23518.032619150021</v>
      </c>
      <c r="S55" s="105">
        <f t="shared" si="3"/>
        <v>232.08070552352729</v>
      </c>
      <c r="T55" s="105">
        <f t="shared" si="29"/>
        <v>23519.177700958862</v>
      </c>
      <c r="U55" s="105">
        <f t="shared" si="30"/>
        <v>179.43461200438804</v>
      </c>
      <c r="V55" s="105">
        <f t="shared" si="4"/>
        <v>-1248.4888718474331</v>
      </c>
      <c r="W55" s="105">
        <f t="shared" si="31"/>
        <v>1248.4280864784091</v>
      </c>
      <c r="X55" s="105">
        <f t="shared" si="32"/>
        <v>-12.319741017340551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44">
        <f t="shared" si="33"/>
        <v>33936.601273847999</v>
      </c>
      <c r="AL55" s="44">
        <f t="shared" si="34"/>
        <v>-27317.691442653908</v>
      </c>
      <c r="AM55" s="44">
        <f t="shared" si="5"/>
        <v>-3.3713889188316917</v>
      </c>
      <c r="AN55" s="44">
        <f t="shared" si="6"/>
        <v>17.841563225340231</v>
      </c>
      <c r="AO55" s="44">
        <f t="shared" si="66"/>
        <v>18360.429399121698</v>
      </c>
      <c r="AP55" s="44">
        <f t="shared" si="67"/>
        <v>-1081.609990531543</v>
      </c>
      <c r="AQ55" s="44">
        <f t="shared" si="35"/>
        <v>4005.8785847222616</v>
      </c>
      <c r="AR55" s="44">
        <f t="shared" si="36"/>
        <v>3813.2254131940967</v>
      </c>
      <c r="AS55" s="44">
        <f t="shared" si="37"/>
        <v>1227.3447696988569</v>
      </c>
      <c r="AT55" s="44">
        <f>Paramètres!$D$26*Calculs!AQ55</f>
        <v>80.117571694445232</v>
      </c>
      <c r="AU55" s="44">
        <f>Paramètres!$D$26*AO55</f>
        <v>367.20858798243398</v>
      </c>
      <c r="AV55" s="44">
        <f>Paramètres!$D$26*AP55</f>
        <v>-21.632199810630858</v>
      </c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1">
        <f>Paramètres!$D$16</f>
        <v>30000</v>
      </c>
      <c r="BH55" s="41">
        <f>Paramètres!$E$16</f>
        <v>-25000</v>
      </c>
      <c r="BK55" s="110">
        <f>Paramètres!$D$20</f>
        <v>523598775598.29883</v>
      </c>
      <c r="BL55" s="41">
        <f>Paramètres!$D$21</f>
        <v>10000</v>
      </c>
      <c r="BM55" s="41"/>
      <c r="BN55" s="41"/>
      <c r="BO55" s="41">
        <f>IF(AND($BR$6&gt;200,A55&lt;950),Paramètres!$D$22,0)</f>
        <v>1</v>
      </c>
      <c r="BP55" s="41">
        <f t="shared" si="7"/>
        <v>19581.431345302022</v>
      </c>
      <c r="BQ55" s="41">
        <f t="shared" si="8"/>
        <v>2085.6107371303806</v>
      </c>
      <c r="BR55" s="41">
        <f t="shared" si="38"/>
        <v>19692.186919629068</v>
      </c>
      <c r="BS55" s="41">
        <f t="shared" si="39"/>
        <v>6.079630906906849</v>
      </c>
      <c r="BT55" s="41">
        <f t="shared" si="40"/>
        <v>957.09184392179236</v>
      </c>
      <c r="BU55" s="41">
        <f t="shared" si="41"/>
        <v>951.70883302056916</v>
      </c>
      <c r="BV55" s="41">
        <f t="shared" si="42"/>
        <v>101.36614253409721</v>
      </c>
      <c r="BW55" s="41">
        <f>Paramètres!$D$22</f>
        <v>1</v>
      </c>
      <c r="BX55" s="41">
        <f t="shared" si="9"/>
        <v>-3936.6012738479985</v>
      </c>
      <c r="BY55" s="41">
        <f t="shared" si="10"/>
        <v>2317.6914426539079</v>
      </c>
      <c r="BZ55" s="41">
        <f t="shared" si="43"/>
        <v>4568.207877561269</v>
      </c>
      <c r="CA55" s="41">
        <f t="shared" si="44"/>
        <v>149.51236210900987</v>
      </c>
      <c r="CB55" s="41">
        <f t="shared" si="45"/>
        <v>1800.0089183801936</v>
      </c>
      <c r="CC55" s="41">
        <f t="shared" si="46"/>
        <v>-1551.1372492129303</v>
      </c>
      <c r="CD55" s="41">
        <f t="shared" si="47"/>
        <v>913.23892840394058</v>
      </c>
      <c r="CE55" s="2">
        <f>Paramètres!$F$16</f>
        <v>15000</v>
      </c>
      <c r="CF55" s="2">
        <f>Paramètres!$G$16</f>
        <v>15000</v>
      </c>
      <c r="CG55" s="111">
        <f>Paramètres!$F$20</f>
        <v>992600579172.61572</v>
      </c>
      <c r="CH55" s="2">
        <f>Paramètres!$F$21</f>
        <v>13332</v>
      </c>
      <c r="CI55" s="2"/>
      <c r="CJ55" s="2"/>
      <c r="CK55" s="2">
        <f>IF(CN55&gt;20000,Paramètres!$F$22,-2)</f>
        <v>1</v>
      </c>
      <c r="CL55" s="2">
        <f t="shared" si="11"/>
        <v>4581.4313453020204</v>
      </c>
      <c r="CM55" s="2">
        <f t="shared" si="12"/>
        <v>42085.610737130381</v>
      </c>
      <c r="CN55" s="2">
        <f t="shared" si="13"/>
        <v>42334.24316423975</v>
      </c>
      <c r="CO55" s="2">
        <f t="shared" si="14"/>
        <v>83.787256865633381</v>
      </c>
      <c r="CP55" s="2">
        <f t="shared" si="15"/>
        <v>480.60691077003207</v>
      </c>
      <c r="CQ55" s="2">
        <f t="shared" si="16"/>
        <v>52.011501829104205</v>
      </c>
      <c r="CR55" s="2">
        <f t="shared" si="17"/>
        <v>477.78426759092292</v>
      </c>
      <c r="CS55" s="2">
        <f>Paramètres!$F$22</f>
        <v>1</v>
      </c>
      <c r="CT55" s="2">
        <f t="shared" si="18"/>
        <v>-18936.601273847999</v>
      </c>
      <c r="CU55" s="2">
        <f t="shared" si="19"/>
        <v>42317.691442653908</v>
      </c>
      <c r="CV55" s="2">
        <f t="shared" si="48"/>
        <v>46361.426604887441</v>
      </c>
      <c r="CW55" s="2">
        <f t="shared" si="49"/>
        <v>114.10787782143143</v>
      </c>
      <c r="CX55" s="2">
        <f t="shared" si="20"/>
        <v>409.9227293276154</v>
      </c>
      <c r="CY55" s="2">
        <f t="shared" si="50"/>
        <v>-167.4353842585646</v>
      </c>
      <c r="CZ55" s="2">
        <f t="shared" si="51"/>
        <v>374.1684595440779</v>
      </c>
      <c r="DA55" s="2"/>
      <c r="DB55" s="2"/>
      <c r="DC55" s="13">
        <f>Paramètres!$H$16</f>
        <v>-20000</v>
      </c>
      <c r="DD55" s="13">
        <f>Paramètres!$I$16</f>
        <v>0</v>
      </c>
      <c r="DG55" s="112">
        <f>Paramètres!$H$20</f>
        <v>1047197551196.5977</v>
      </c>
      <c r="DH55" s="13">
        <f>Paramètres!$H$21</f>
        <v>10000</v>
      </c>
      <c r="DI55" s="13">
        <f>IF(DL55&lt;66666,Paramètres!$H$22,5)</f>
        <v>1</v>
      </c>
      <c r="DJ55" s="13">
        <f t="shared" si="21"/>
        <v>-30418.568654697978</v>
      </c>
      <c r="DK55" s="13">
        <f t="shared" si="22"/>
        <v>27085.610737130381</v>
      </c>
      <c r="DL55" s="13">
        <f t="shared" si="52"/>
        <v>40729.837073132599</v>
      </c>
      <c r="DM55" s="13">
        <f t="shared" si="53"/>
        <v>138.31716776861091</v>
      </c>
      <c r="DN55" s="13">
        <f t="shared" si="54"/>
        <v>578.19229224570779</v>
      </c>
      <c r="DO55" s="13">
        <f t="shared" si="55"/>
        <v>-431.81567129064263</v>
      </c>
      <c r="DP55" s="13">
        <f t="shared" si="56"/>
        <v>384.5016941967325</v>
      </c>
      <c r="DQ55" s="13">
        <f>IF(DT55&lt;66666,Paramètres!$H$22,5)</f>
        <v>1</v>
      </c>
      <c r="DR55" s="13">
        <f t="shared" si="23"/>
        <v>-53936.601273847999</v>
      </c>
      <c r="DS55" s="13">
        <f t="shared" si="24"/>
        <v>27317.691442653908</v>
      </c>
      <c r="DT55" s="13">
        <f t="shared" si="57"/>
        <v>60460.013419863782</v>
      </c>
      <c r="DU55" s="13">
        <f t="shared" si="58"/>
        <v>153.13879810297794</v>
      </c>
      <c r="DV55" s="13">
        <f t="shared" si="59"/>
        <v>275.1124601976278</v>
      </c>
      <c r="DW55" s="13">
        <f t="shared" si="60"/>
        <v>-245.42884183799541</v>
      </c>
      <c r="DX55" s="13">
        <f t="shared" si="61"/>
        <v>124.30426119024067</v>
      </c>
    </row>
    <row r="56" spans="1:128" x14ac:dyDescent="0.35">
      <c r="A56" s="106">
        <f t="shared" si="62"/>
        <v>50</v>
      </c>
      <c r="B56" s="106">
        <f>A56*Paramètres!$D$25</f>
        <v>25</v>
      </c>
      <c r="C56" s="102">
        <f>Paramètres!$D$7</f>
        <v>155093840495.72119</v>
      </c>
      <c r="D56" s="28">
        <f>Paramètres!$D$8</f>
        <v>6666</v>
      </c>
      <c r="E56" s="28">
        <f t="shared" si="25"/>
        <v>9781.9396672996609</v>
      </c>
      <c r="F56" s="28">
        <f t="shared" si="26"/>
        <v>-27464.399664786906</v>
      </c>
      <c r="G56" s="28">
        <f t="shared" si="0"/>
        <v>-165.29271375578261</v>
      </c>
      <c r="H56" s="28">
        <f t="shared" si="1"/>
        <v>61.258334856607085</v>
      </c>
      <c r="I56" s="28">
        <f t="shared" si="63"/>
        <v>-956.12143688559718</v>
      </c>
      <c r="J56" s="28">
        <f t="shared" si="64"/>
        <v>-250.96372500269416</v>
      </c>
      <c r="K56" s="28">
        <f t="shared" si="65"/>
        <v>1111.6095241630499</v>
      </c>
      <c r="L56" s="28">
        <f t="shared" si="27"/>
        <v>534.52991838227013</v>
      </c>
      <c r="M56" s="28">
        <f t="shared" si="28"/>
        <v>974.65558048176467</v>
      </c>
      <c r="N56" s="28">
        <f>Paramètres!$D$26*Calculs!K56</f>
        <v>22.232190483260997</v>
      </c>
      <c r="O56" s="28">
        <f>Paramètres!$D$26*I56</f>
        <v>-19.122428737711942</v>
      </c>
      <c r="P56" s="28">
        <f>Paramètres!$D$26*J56</f>
        <v>-5.019274500053883</v>
      </c>
      <c r="Q56" s="105">
        <f>IF($T56&gt;25000,Paramètres!$D$9,-5)</f>
        <v>6</v>
      </c>
      <c r="R56" s="105">
        <f t="shared" si="2"/>
        <v>-34288.182659407714</v>
      </c>
      <c r="S56" s="105">
        <f t="shared" si="3"/>
        <v>87.260580708058114</v>
      </c>
      <c r="T56" s="105">
        <f t="shared" si="29"/>
        <v>34288.293694697808</v>
      </c>
      <c r="U56" s="105">
        <f t="shared" si="30"/>
        <v>179.85418730853931</v>
      </c>
      <c r="V56" s="105">
        <f t="shared" si="4"/>
        <v>748.66312965311477</v>
      </c>
      <c r="W56" s="105">
        <f t="shared" si="31"/>
        <v>-748.66070526803094</v>
      </c>
      <c r="X56" s="105">
        <f t="shared" si="32"/>
        <v>1.9052793944757425</v>
      </c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44">
        <f t="shared" si="33"/>
        <v>44070.122326707373</v>
      </c>
      <c r="AL56" s="44">
        <f t="shared" si="34"/>
        <v>-27551.660245494964</v>
      </c>
      <c r="AM56" s="44">
        <f t="shared" si="5"/>
        <v>0.4397430529198933</v>
      </c>
      <c r="AN56" s="44">
        <f t="shared" si="6"/>
        <v>117.08274769582373</v>
      </c>
      <c r="AO56" s="44">
        <f t="shared" si="66"/>
        <v>21806.446224333362</v>
      </c>
      <c r="AP56" s="44">
        <f t="shared" si="67"/>
        <v>167.3669789779448</v>
      </c>
      <c r="AQ56" s="44">
        <f t="shared" si="35"/>
        <v>1571.732479564351</v>
      </c>
      <c r="AR56" s="44">
        <f t="shared" si="36"/>
        <v>-715.57338883108127</v>
      </c>
      <c r="AS56" s="44">
        <f t="shared" si="37"/>
        <v>1399.3919081209185</v>
      </c>
      <c r="AT56" s="44">
        <f>Paramètres!$D$26*Calculs!AQ56</f>
        <v>31.43464959128702</v>
      </c>
      <c r="AU56" s="44">
        <f>Paramètres!$D$26*AO56</f>
        <v>436.12892448666724</v>
      </c>
      <c r="AV56" s="44">
        <f>Paramètres!$D$26*AP56</f>
        <v>3.3473395795588958</v>
      </c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1">
        <f>Paramètres!$D$16</f>
        <v>30000</v>
      </c>
      <c r="BH56" s="41">
        <f>Paramètres!$E$16</f>
        <v>-25000</v>
      </c>
      <c r="BK56" s="110">
        <f>Paramètres!$D$20</f>
        <v>523598775598.29883</v>
      </c>
      <c r="BL56" s="41">
        <f>Paramètres!$D$21</f>
        <v>10000</v>
      </c>
      <c r="BM56" s="41"/>
      <c r="BN56" s="41"/>
      <c r="BO56" s="41">
        <f>IF(AND($BR$6&gt;200,A56&lt;950),Paramètres!$D$22,0)</f>
        <v>1</v>
      </c>
      <c r="BP56" s="41">
        <f t="shared" si="7"/>
        <v>20218.060332700341</v>
      </c>
      <c r="BQ56" s="41">
        <f t="shared" si="8"/>
        <v>2464.3996647869062</v>
      </c>
      <c r="BR56" s="41">
        <f t="shared" si="38"/>
        <v>20367.700639112722</v>
      </c>
      <c r="BS56" s="41">
        <f t="shared" si="39"/>
        <v>6.9495578845012833</v>
      </c>
      <c r="BT56" s="41">
        <f t="shared" si="40"/>
        <v>912.91032061955229</v>
      </c>
      <c r="BU56" s="41">
        <f t="shared" si="41"/>
        <v>906.20322183972223</v>
      </c>
      <c r="BV56" s="41">
        <f t="shared" si="42"/>
        <v>110.45802017509124</v>
      </c>
      <c r="BW56" s="41">
        <f>Paramètres!$D$22</f>
        <v>1</v>
      </c>
      <c r="BX56" s="41">
        <f t="shared" si="9"/>
        <v>-14070.122326707373</v>
      </c>
      <c r="BY56" s="41">
        <f t="shared" si="10"/>
        <v>2551.6602454949643</v>
      </c>
      <c r="BZ56" s="41">
        <f t="shared" si="43"/>
        <v>14299.626299206169</v>
      </c>
      <c r="CA56" s="41">
        <f t="shared" si="44"/>
        <v>169.72095037527819</v>
      </c>
      <c r="CB56" s="41">
        <f t="shared" si="45"/>
        <v>1409.2453977211849</v>
      </c>
      <c r="CC56" s="41">
        <f t="shared" si="46"/>
        <v>-1386.6275047612398</v>
      </c>
      <c r="CD56" s="41">
        <f t="shared" si="47"/>
        <v>251.46919103134306</v>
      </c>
      <c r="CE56" s="2">
        <f>Paramètres!$F$16</f>
        <v>15000</v>
      </c>
      <c r="CF56" s="2">
        <f>Paramètres!$G$16</f>
        <v>15000</v>
      </c>
      <c r="CG56" s="111">
        <f>Paramètres!$F$20</f>
        <v>992600579172.61572</v>
      </c>
      <c r="CH56" s="2">
        <f>Paramètres!$F$21</f>
        <v>13332</v>
      </c>
      <c r="CI56" s="2"/>
      <c r="CJ56" s="2"/>
      <c r="CK56" s="2">
        <f>IF(CN56&gt;20000,Paramètres!$F$22,-2)</f>
        <v>1</v>
      </c>
      <c r="CL56" s="2">
        <f t="shared" si="11"/>
        <v>5218.0603327003391</v>
      </c>
      <c r="CM56" s="2">
        <f t="shared" si="12"/>
        <v>42464.399664786906</v>
      </c>
      <c r="CN56" s="2">
        <f t="shared" si="13"/>
        <v>42783.798248010367</v>
      </c>
      <c r="CO56" s="2">
        <f t="shared" si="14"/>
        <v>82.994566628599074</v>
      </c>
      <c r="CP56" s="2">
        <f t="shared" si="15"/>
        <v>471.89441756174506</v>
      </c>
      <c r="CQ56" s="2">
        <f t="shared" si="16"/>
        <v>57.553878859181879</v>
      </c>
      <c r="CR56" s="2">
        <f t="shared" si="17"/>
        <v>468.37153239090139</v>
      </c>
      <c r="CS56" s="2">
        <f>Paramètres!$F$22</f>
        <v>1</v>
      </c>
      <c r="CT56" s="2">
        <f t="shared" si="18"/>
        <v>-29070.122326707373</v>
      </c>
      <c r="CU56" s="2">
        <f t="shared" si="19"/>
        <v>42551.660245494961</v>
      </c>
      <c r="CV56" s="2">
        <f t="shared" si="48"/>
        <v>51533.637575255314</v>
      </c>
      <c r="CW56" s="2">
        <f t="shared" si="49"/>
        <v>124.33981347980337</v>
      </c>
      <c r="CX56" s="2">
        <f t="shared" si="20"/>
        <v>339.14869312244713</v>
      </c>
      <c r="CY56" s="2">
        <f t="shared" si="50"/>
        <v>-191.31376048537416</v>
      </c>
      <c r="CZ56" s="2">
        <f t="shared" si="51"/>
        <v>280.03728518825613</v>
      </c>
      <c r="DA56" s="2"/>
      <c r="DB56" s="2"/>
      <c r="DC56" s="13">
        <f>Paramètres!$H$16</f>
        <v>-20000</v>
      </c>
      <c r="DD56" s="13">
        <f>Paramètres!$I$16</f>
        <v>0</v>
      </c>
      <c r="DE56" s="13"/>
      <c r="DF56" s="13"/>
      <c r="DG56" s="112">
        <f>Paramètres!$H$20</f>
        <v>1047197551196.5977</v>
      </c>
      <c r="DH56" s="13">
        <f>Paramètres!$H$21</f>
        <v>10000</v>
      </c>
      <c r="DI56" s="13">
        <f>IF(DL56&lt;66666,Paramètres!$H$22,5)</f>
        <v>1</v>
      </c>
      <c r="DJ56" s="13">
        <f t="shared" si="21"/>
        <v>-29781.939667299659</v>
      </c>
      <c r="DK56" s="13">
        <f t="shared" si="22"/>
        <v>27464.399664786906</v>
      </c>
      <c r="DL56" s="13">
        <f t="shared" si="52"/>
        <v>40512.43240406362</v>
      </c>
      <c r="DM56" s="13">
        <f t="shared" si="53"/>
        <v>137.31827558073533</v>
      </c>
      <c r="DN56" s="13">
        <f t="shared" si="54"/>
        <v>583.87859903840831</v>
      </c>
      <c r="DO56" s="13">
        <f t="shared" si="55"/>
        <v>-429.2271823166339</v>
      </c>
      <c r="DP56" s="13">
        <f t="shared" si="56"/>
        <v>395.82602791577204</v>
      </c>
      <c r="DQ56" s="13">
        <f>IF(DT56&lt;66666,Paramètres!$H$22,5)</f>
        <v>5</v>
      </c>
      <c r="DR56" s="13">
        <f t="shared" si="23"/>
        <v>-64070.122326707373</v>
      </c>
      <c r="DS56" s="13">
        <f t="shared" si="24"/>
        <v>27551.660245494964</v>
      </c>
      <c r="DT56" s="13">
        <f t="shared" si="57"/>
        <v>69742.917613492726</v>
      </c>
      <c r="DU56" s="13">
        <f t="shared" si="58"/>
        <v>156.73115735107251</v>
      </c>
      <c r="DV56" s="13">
        <f t="shared" si="59"/>
        <v>1044.0980637561663</v>
      </c>
      <c r="DW56" s="13">
        <f t="shared" si="60"/>
        <v>-959.17252898226934</v>
      </c>
      <c r="DX56" s="13">
        <f t="shared" si="61"/>
        <v>412.466757915269</v>
      </c>
    </row>
    <row r="57" spans="1:128" x14ac:dyDescent="0.35">
      <c r="A57" s="106">
        <f t="shared" si="62"/>
        <v>51</v>
      </c>
      <c r="B57" s="106">
        <f>A57*Paramètres!$D$25</f>
        <v>25.5</v>
      </c>
      <c r="C57" s="102">
        <f>Paramètres!$D$7</f>
        <v>155093840495.72119</v>
      </c>
      <c r="D57" s="28">
        <f>Paramètres!$D$8</f>
        <v>6666</v>
      </c>
      <c r="E57" s="28">
        <f t="shared" si="25"/>
        <v>9437.5114284524298</v>
      </c>
      <c r="F57" s="28">
        <f t="shared" si="26"/>
        <v>-27346.217632167813</v>
      </c>
      <c r="G57" s="28">
        <f t="shared" si="0"/>
        <v>118.91198680093163</v>
      </c>
      <c r="H57" s="28">
        <f t="shared" si="1"/>
        <v>62.176831316988988</v>
      </c>
      <c r="I57" s="28">
        <f t="shared" si="63"/>
        <v>-402.46908976561508</v>
      </c>
      <c r="J57" s="28">
        <f t="shared" si="64"/>
        <v>728.71112997912439</v>
      </c>
      <c r="K57" s="28">
        <f t="shared" si="65"/>
        <v>1101.1709210119425</v>
      </c>
      <c r="L57" s="28">
        <f t="shared" si="27"/>
        <v>513.96525074469787</v>
      </c>
      <c r="M57" s="28">
        <f t="shared" si="28"/>
        <v>973.86709478718376</v>
      </c>
      <c r="N57" s="28">
        <f>Paramètres!$D$26*Calculs!K57</f>
        <v>22.023418420238851</v>
      </c>
      <c r="O57" s="28">
        <f>Paramètres!$D$26*I57</f>
        <v>-8.0493817953123017</v>
      </c>
      <c r="P57" s="28">
        <f>Paramètres!$D$26*J57</f>
        <v>14.574222599582487</v>
      </c>
      <c r="Q57" s="105">
        <f>IF($T57&gt;25000,Paramètres!$D$9,-5)</f>
        <v>6</v>
      </c>
      <c r="R57" s="105">
        <f t="shared" si="2"/>
        <v>-45356.940663213849</v>
      </c>
      <c r="S57" s="105">
        <f t="shared" si="3"/>
        <v>-228.08885319205001</v>
      </c>
      <c r="T57" s="105">
        <f t="shared" si="29"/>
        <v>45357.514160844978</v>
      </c>
      <c r="U57" s="105">
        <f t="shared" si="30"/>
        <v>-179.71187610337191</v>
      </c>
      <c r="V57" s="105">
        <f t="shared" si="4"/>
        <v>438.05301151078402</v>
      </c>
      <c r="W57" s="105">
        <f t="shared" si="31"/>
        <v>-438.04747279533507</v>
      </c>
      <c r="X57" s="105">
        <f t="shared" si="32"/>
        <v>-2.202832559970171</v>
      </c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44">
        <f t="shared" si="33"/>
        <v>54794.45209166628</v>
      </c>
      <c r="AL57" s="44">
        <f t="shared" si="34"/>
        <v>-27118.128778975763</v>
      </c>
      <c r="AM57" s="44">
        <f t="shared" si="5"/>
        <v>4.328613140932581</v>
      </c>
      <c r="AN57" s="44">
        <f t="shared" si="6"/>
        <v>163.94043566534023</v>
      </c>
      <c r="AO57" s="44">
        <f t="shared" si="66"/>
        <v>20654.743911015612</v>
      </c>
      <c r="AP57" s="44">
        <f t="shared" si="67"/>
        <v>1563.4115475193046</v>
      </c>
      <c r="AQ57" s="44">
        <f t="shared" si="35"/>
        <v>3419.2104679151707</v>
      </c>
      <c r="AR57" s="44">
        <f t="shared" si="36"/>
        <v>-3285.7744994969144</v>
      </c>
      <c r="AS57" s="44">
        <f t="shared" si="37"/>
        <v>945.87851352934399</v>
      </c>
      <c r="AT57" s="44">
        <f>Paramètres!$D$26*Calculs!AQ57</f>
        <v>68.384209358303423</v>
      </c>
      <c r="AU57" s="44">
        <f>Paramètres!$D$26*AO57</f>
        <v>413.09487822031224</v>
      </c>
      <c r="AV57" s="44">
        <f>Paramètres!$D$26*AP57</f>
        <v>31.268230950386091</v>
      </c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1">
        <f>Paramètres!$D$16</f>
        <v>30000</v>
      </c>
      <c r="BH57" s="41">
        <f>Paramètres!$E$16</f>
        <v>-25000</v>
      </c>
      <c r="BK57" s="110">
        <f>Paramètres!$D$20</f>
        <v>523598775598.29883</v>
      </c>
      <c r="BL57" s="41">
        <f>Paramètres!$D$21</f>
        <v>10000</v>
      </c>
      <c r="BM57" s="41"/>
      <c r="BN57" s="41"/>
      <c r="BO57" s="41">
        <f>IF(AND($BR$6&gt;200,A57&lt;950),Paramètres!$D$22,0)</f>
        <v>1</v>
      </c>
      <c r="BP57" s="41">
        <f t="shared" si="7"/>
        <v>20562.488571547568</v>
      </c>
      <c r="BQ57" s="41">
        <f t="shared" si="8"/>
        <v>2346.2176321678126</v>
      </c>
      <c r="BR57" s="41">
        <f t="shared" si="38"/>
        <v>20695.90958214979</v>
      </c>
      <c r="BS57" s="41">
        <f t="shared" si="39"/>
        <v>6.5094017349479554</v>
      </c>
      <c r="BT57" s="41">
        <f t="shared" si="40"/>
        <v>892.35309217949066</v>
      </c>
      <c r="BU57" s="41">
        <f t="shared" si="41"/>
        <v>886.60032973626403</v>
      </c>
      <c r="BV57" s="41">
        <f t="shared" si="42"/>
        <v>101.16272255058392</v>
      </c>
      <c r="BW57" s="41">
        <f>Paramètres!$D$22</f>
        <v>1</v>
      </c>
      <c r="BX57" s="41">
        <f t="shared" si="9"/>
        <v>-24794.45209166628</v>
      </c>
      <c r="BY57" s="41">
        <f t="shared" si="10"/>
        <v>2118.1287789757625</v>
      </c>
      <c r="BZ57" s="41">
        <f t="shared" si="43"/>
        <v>24884.760879909209</v>
      </c>
      <c r="CA57" s="41">
        <f t="shared" si="44"/>
        <v>175.11721805487724</v>
      </c>
      <c r="CB57" s="41">
        <f t="shared" si="45"/>
        <v>675.47781389467207</v>
      </c>
      <c r="CC57" s="41">
        <f t="shared" si="46"/>
        <v>-673.02645086361076</v>
      </c>
      <c r="CD57" s="41">
        <f t="shared" si="47"/>
        <v>57.494986754124675</v>
      </c>
      <c r="CE57" s="2">
        <f>Paramètres!$F$16</f>
        <v>15000</v>
      </c>
      <c r="CF57" s="2">
        <f>Paramètres!$G$16</f>
        <v>15000</v>
      </c>
      <c r="CG57" s="111">
        <f>Paramètres!$F$20</f>
        <v>992600579172.61572</v>
      </c>
      <c r="CH57" s="2">
        <f>Paramètres!$F$21</f>
        <v>13332</v>
      </c>
      <c r="CI57" s="2"/>
      <c r="CJ57" s="2"/>
      <c r="CK57" s="2">
        <f>IF(CN57&gt;20000,Paramètres!$F$22,-2)</f>
        <v>1</v>
      </c>
      <c r="CL57" s="2">
        <f t="shared" si="11"/>
        <v>5562.4885715475702</v>
      </c>
      <c r="CM57" s="2">
        <f t="shared" si="12"/>
        <v>42346.217632167813</v>
      </c>
      <c r="CN57" s="2">
        <f t="shared" si="13"/>
        <v>42709.992119637733</v>
      </c>
      <c r="CO57" s="2">
        <f t="shared" si="14"/>
        <v>82.516621053812898</v>
      </c>
      <c r="CP57" s="2">
        <f t="shared" si="15"/>
        <v>473.30938462468634</v>
      </c>
      <c r="CQ57" s="2">
        <f t="shared" si="16"/>
        <v>61.643140448403372</v>
      </c>
      <c r="CR57" s="2">
        <f t="shared" si="17"/>
        <v>469.27805916051278</v>
      </c>
      <c r="CS57" s="2">
        <f>Paramètres!$F$22</f>
        <v>1</v>
      </c>
      <c r="CT57" s="2">
        <f t="shared" si="18"/>
        <v>-39794.45209166628</v>
      </c>
      <c r="CU57" s="2">
        <f t="shared" si="19"/>
        <v>42118.128778975763</v>
      </c>
      <c r="CV57" s="2">
        <f t="shared" si="48"/>
        <v>57944.24207044483</v>
      </c>
      <c r="CW57" s="2">
        <f t="shared" si="49"/>
        <v>133.3750826810907</v>
      </c>
      <c r="CX57" s="2">
        <f t="shared" si="20"/>
        <v>273.6210864399734</v>
      </c>
      <c r="CY57" s="2">
        <f t="shared" si="50"/>
        <v>-187.91515475114065</v>
      </c>
      <c r="CZ57" s="2">
        <f t="shared" si="51"/>
        <v>198.8878919377604</v>
      </c>
      <c r="DA57" s="2"/>
      <c r="DB57" s="2"/>
      <c r="DC57" s="13">
        <f>Paramètres!$H$16</f>
        <v>-20000</v>
      </c>
      <c r="DD57" s="13">
        <f>Paramètres!$I$16</f>
        <v>0</v>
      </c>
      <c r="DE57" s="13"/>
      <c r="DF57" s="13"/>
      <c r="DG57" s="112">
        <f>Paramètres!$H$20</f>
        <v>1047197551196.5977</v>
      </c>
      <c r="DH57" s="13">
        <f>Paramètres!$H$21</f>
        <v>10000</v>
      </c>
      <c r="DI57" s="13">
        <f>IF(DL57&lt;66666,Paramètres!$H$22,5)</f>
        <v>1</v>
      </c>
      <c r="DJ57" s="13">
        <f t="shared" si="21"/>
        <v>-29437.511428452432</v>
      </c>
      <c r="DK57" s="13">
        <f t="shared" si="22"/>
        <v>27346.217632167813</v>
      </c>
      <c r="DL57" s="13">
        <f t="shared" si="52"/>
        <v>40179.381502036005</v>
      </c>
      <c r="DM57" s="13">
        <f t="shared" si="53"/>
        <v>137.10919887269864</v>
      </c>
      <c r="DN57" s="13">
        <f t="shared" si="54"/>
        <v>592.74814378630947</v>
      </c>
      <c r="DO57" s="13">
        <f t="shared" si="55"/>
        <v>-434.27821943996952</v>
      </c>
      <c r="DP57" s="13">
        <f t="shared" si="56"/>
        <v>403.42631307608707</v>
      </c>
      <c r="DQ57" s="13">
        <f>IF(DT57&lt;66666,Paramètres!$H$22,5)</f>
        <v>5</v>
      </c>
      <c r="DR57" s="13">
        <f t="shared" si="23"/>
        <v>-74794.452091666288</v>
      </c>
      <c r="DS57" s="13">
        <f t="shared" si="24"/>
        <v>27118.128778975763</v>
      </c>
      <c r="DT57" s="13">
        <f t="shared" si="57"/>
        <v>79558.801977943818</v>
      </c>
      <c r="DU57" s="13">
        <f t="shared" si="58"/>
        <v>160.07093934039378</v>
      </c>
      <c r="DV57" s="13">
        <f t="shared" si="59"/>
        <v>807.99862728492303</v>
      </c>
      <c r="DW57" s="13">
        <f t="shared" si="60"/>
        <v>-759.61192371082268</v>
      </c>
      <c r="DX57" s="13">
        <f t="shared" si="61"/>
        <v>275.4115230898359</v>
      </c>
    </row>
    <row r="58" spans="1:128" x14ac:dyDescent="0.35">
      <c r="A58" s="106">
        <f t="shared" si="62"/>
        <v>52</v>
      </c>
      <c r="B58" s="106">
        <f>A58*Paramètres!$D$25</f>
        <v>26</v>
      </c>
      <c r="C58" s="102">
        <f>Paramètres!$D$7</f>
        <v>155093840495.72119</v>
      </c>
      <c r="D58" s="28">
        <f>Paramètres!$D$8</f>
        <v>6666</v>
      </c>
      <c r="E58" s="28">
        <f t="shared" si="25"/>
        <v>9364.7681962557963</v>
      </c>
      <c r="F58" s="28">
        <f t="shared" si="26"/>
        <v>-26738.395293481455</v>
      </c>
      <c r="G58" s="28">
        <f t="shared" si="0"/>
        <v>85.949039164147464</v>
      </c>
      <c r="H58" s="28">
        <f t="shared" si="1"/>
        <v>62.297977285064306</v>
      </c>
      <c r="I58" s="28">
        <f t="shared" si="63"/>
        <v>119.54554277439509</v>
      </c>
      <c r="J58" s="28">
        <f t="shared" si="64"/>
        <v>1688.0040021667257</v>
      </c>
      <c r="K58" s="28">
        <f t="shared" si="65"/>
        <v>1087.6952261099998</v>
      </c>
      <c r="L58" s="28">
        <f t="shared" si="27"/>
        <v>505.64047189428464</v>
      </c>
      <c r="M58" s="28">
        <f t="shared" si="28"/>
        <v>963.02056991790619</v>
      </c>
      <c r="N58" s="28">
        <f>Paramètres!$D$26*Calculs!K58</f>
        <v>21.753904522199996</v>
      </c>
      <c r="O58" s="28">
        <f>Paramètres!$D$26*I58</f>
        <v>2.3909108554879017</v>
      </c>
      <c r="P58" s="28">
        <f>Paramètres!$D$26*J58</f>
        <v>33.760080043334519</v>
      </c>
      <c r="Q58" s="105">
        <f>IF($T58&gt;25000,Paramètres!$D$9,-5)</f>
        <v>6</v>
      </c>
      <c r="R58" s="105">
        <f t="shared" si="2"/>
        <v>-54935.612226044061</v>
      </c>
      <c r="S58" s="105">
        <f t="shared" si="3"/>
        <v>-638.44191664768005</v>
      </c>
      <c r="T58" s="105">
        <f t="shared" si="29"/>
        <v>54939.321971891994</v>
      </c>
      <c r="U58" s="105">
        <f t="shared" si="30"/>
        <v>-179.33415904409077</v>
      </c>
      <c r="V58" s="105">
        <f t="shared" si="4"/>
        <v>301.61897250721125</v>
      </c>
      <c r="W58" s="105">
        <f t="shared" si="31"/>
        <v>-301.59860586105043</v>
      </c>
      <c r="X58" s="105">
        <f t="shared" si="32"/>
        <v>-3.5050704667110839</v>
      </c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44">
        <f t="shared" si="33"/>
        <v>64300.380422299859</v>
      </c>
      <c r="AL58" s="44">
        <f t="shared" si="34"/>
        <v>-26099.953376833775</v>
      </c>
      <c r="AM58" s="44">
        <f t="shared" si="5"/>
        <v>8.3146478592599244</v>
      </c>
      <c r="AN58" s="44">
        <f t="shared" si="6"/>
        <v>165.57303920513317</v>
      </c>
      <c r="AO58" s="44">
        <f t="shared" si="66"/>
        <v>16955.874533298385</v>
      </c>
      <c r="AP58" s="44">
        <f t="shared" si="67"/>
        <v>2478.0218300982624</v>
      </c>
      <c r="AQ58" s="44">
        <f t="shared" si="35"/>
        <v>2125.6305690603831</v>
      </c>
      <c r="AR58" s="44">
        <f t="shared" si="36"/>
        <v>-2058.601002120909</v>
      </c>
      <c r="AS58" s="44">
        <f t="shared" si="37"/>
        <v>529.59156922175089</v>
      </c>
      <c r="AT58" s="44">
        <f>Paramètres!$D$26*Calculs!AQ58</f>
        <v>42.512611381207662</v>
      </c>
      <c r="AU58" s="44">
        <f>Paramètres!$D$26*AO58</f>
        <v>339.11749066596769</v>
      </c>
      <c r="AV58" s="44">
        <f>Paramètres!$D$26*AP58</f>
        <v>49.56043660196525</v>
      </c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1">
        <f>Paramètres!$D$16</f>
        <v>30000</v>
      </c>
      <c r="BH58" s="41">
        <f>Paramètres!$E$16</f>
        <v>-25000</v>
      </c>
      <c r="BK58" s="110">
        <f>Paramètres!$D$20</f>
        <v>523598775598.29883</v>
      </c>
      <c r="BL58" s="41">
        <f>Paramètres!$D$21</f>
        <v>10000</v>
      </c>
      <c r="BM58" s="41"/>
      <c r="BN58" s="41"/>
      <c r="BO58" s="41">
        <f>IF(AND($BR$6&gt;200,A58&lt;950),Paramètres!$D$22,0)</f>
        <v>1</v>
      </c>
      <c r="BP58" s="41">
        <f t="shared" si="7"/>
        <v>20635.231803744202</v>
      </c>
      <c r="BQ58" s="41">
        <f t="shared" si="8"/>
        <v>1738.3952934814552</v>
      </c>
      <c r="BR58" s="41">
        <f t="shared" si="38"/>
        <v>20708.327064025591</v>
      </c>
      <c r="BS58" s="41">
        <f t="shared" si="39"/>
        <v>4.8154575600214313</v>
      </c>
      <c r="BT58" s="41">
        <f t="shared" si="40"/>
        <v>891.58671051667966</v>
      </c>
      <c r="BU58" s="41">
        <f t="shared" si="41"/>
        <v>888.43963048133207</v>
      </c>
      <c r="BV58" s="41">
        <f t="shared" si="42"/>
        <v>74.845743767749354</v>
      </c>
      <c r="BW58" s="41">
        <f>Paramètres!$D$22</f>
        <v>1</v>
      </c>
      <c r="BX58" s="41">
        <f t="shared" si="9"/>
        <v>-34300.380422299859</v>
      </c>
      <c r="BY58" s="41">
        <f t="shared" si="10"/>
        <v>1099.9533768337751</v>
      </c>
      <c r="BZ58" s="41">
        <f t="shared" si="43"/>
        <v>34318.012683512134</v>
      </c>
      <c r="CA58" s="41">
        <f t="shared" si="44"/>
        <v>178.16325372815507</v>
      </c>
      <c r="CB58" s="41">
        <f t="shared" si="45"/>
        <v>393.42699634992806</v>
      </c>
      <c r="CC58" s="41">
        <f t="shared" si="46"/>
        <v>-393.22485738484357</v>
      </c>
      <c r="CD58" s="41">
        <f t="shared" si="47"/>
        <v>12.6100353526761</v>
      </c>
      <c r="CE58" s="2">
        <f>Paramètres!$F$16</f>
        <v>15000</v>
      </c>
      <c r="CF58" s="2">
        <f>Paramètres!$G$16</f>
        <v>15000</v>
      </c>
      <c r="CG58" s="111">
        <f>Paramètres!$F$20</f>
        <v>992600579172.61572</v>
      </c>
      <c r="CH58" s="2">
        <f>Paramètres!$F$21</f>
        <v>13332</v>
      </c>
      <c r="CI58" s="2"/>
      <c r="CJ58" s="2"/>
      <c r="CK58" s="2">
        <f>IF(CN58&gt;20000,Paramètres!$F$22,-2)</f>
        <v>1</v>
      </c>
      <c r="CL58" s="2">
        <f t="shared" si="11"/>
        <v>5635.2318037442037</v>
      </c>
      <c r="CM58" s="2">
        <f t="shared" si="12"/>
        <v>41738.395293481459</v>
      </c>
      <c r="CN58" s="2">
        <f t="shared" si="13"/>
        <v>42117.09248223155</v>
      </c>
      <c r="CO58" s="2">
        <f t="shared" si="14"/>
        <v>82.310812844816212</v>
      </c>
      <c r="CP58" s="2">
        <f t="shared" si="15"/>
        <v>484.89696068860371</v>
      </c>
      <c r="CQ58" s="2">
        <f t="shared" si="16"/>
        <v>64.878808421168117</v>
      </c>
      <c r="CR58" s="2">
        <f t="shared" si="17"/>
        <v>480.53699410440259</v>
      </c>
      <c r="CS58" s="2">
        <f>Paramètres!$F$22</f>
        <v>1</v>
      </c>
      <c r="CT58" s="2">
        <f t="shared" si="18"/>
        <v>-49300.380422299859</v>
      </c>
      <c r="CU58" s="2">
        <f t="shared" si="19"/>
        <v>41099.953376833771</v>
      </c>
      <c r="CV58" s="2">
        <f t="shared" si="48"/>
        <v>64185.151533367876</v>
      </c>
      <c r="CW58" s="2">
        <f t="shared" si="49"/>
        <v>140.18324888750212</v>
      </c>
      <c r="CX58" s="2">
        <f t="shared" si="20"/>
        <v>226.14600501654374</v>
      </c>
      <c r="CY58" s="2">
        <f t="shared" si="50"/>
        <v>-173.70192033437638</v>
      </c>
      <c r="CZ58" s="2">
        <f t="shared" si="51"/>
        <v>144.8090413513348</v>
      </c>
      <c r="DA58" s="2"/>
      <c r="DB58" s="2"/>
      <c r="DC58" s="13">
        <f>Paramètres!$H$16</f>
        <v>-20000</v>
      </c>
      <c r="DD58" s="13">
        <f>Paramètres!$I$16</f>
        <v>0</v>
      </c>
      <c r="DE58" s="13"/>
      <c r="DF58" s="13"/>
      <c r="DG58" s="112">
        <f>Paramètres!$H$20</f>
        <v>1047197551196.5977</v>
      </c>
      <c r="DH58" s="13">
        <f>Paramètres!$H$21</f>
        <v>10000</v>
      </c>
      <c r="DI58" s="13">
        <f>IF(DL58&lt;66666,Paramètres!$H$22,5)</f>
        <v>1</v>
      </c>
      <c r="DJ58" s="13">
        <f t="shared" si="21"/>
        <v>-29364.768196255798</v>
      </c>
      <c r="DK58" s="13">
        <f t="shared" si="22"/>
        <v>26738.395293481455</v>
      </c>
      <c r="DL58" s="13">
        <f t="shared" si="52"/>
        <v>39714.372638760229</v>
      </c>
      <c r="DM58" s="13">
        <f t="shared" si="53"/>
        <v>137.68024640458665</v>
      </c>
      <c r="DN58" s="13">
        <f t="shared" si="54"/>
        <v>605.46194286641298</v>
      </c>
      <c r="DO58" s="13">
        <f t="shared" si="55"/>
        <v>-447.6779670082156</v>
      </c>
      <c r="DP58" s="13">
        <f t="shared" si="56"/>
        <v>407.63783204575429</v>
      </c>
      <c r="DQ58" s="13">
        <f>IF(DT58&lt;66666,Paramètres!$H$22,5)</f>
        <v>5</v>
      </c>
      <c r="DR58" s="13">
        <f t="shared" si="23"/>
        <v>-84300.380422299859</v>
      </c>
      <c r="DS58" s="13">
        <f t="shared" si="24"/>
        <v>26099.953376833775</v>
      </c>
      <c r="DT58" s="13">
        <f t="shared" si="57"/>
        <v>88248.2957660791</v>
      </c>
      <c r="DU58" s="13">
        <f t="shared" si="58"/>
        <v>162.79713054556115</v>
      </c>
      <c r="DV58" s="13">
        <f t="shared" si="59"/>
        <v>659.59032502554521</v>
      </c>
      <c r="DW58" s="13">
        <f t="shared" si="60"/>
        <v>-630.08259638136656</v>
      </c>
      <c r="DX58" s="13">
        <f t="shared" si="61"/>
        <v>195.07772452184363</v>
      </c>
    </row>
    <row r="59" spans="1:128" x14ac:dyDescent="0.35">
      <c r="A59" s="106">
        <f t="shared" si="62"/>
        <v>53</v>
      </c>
      <c r="B59" s="106">
        <f>A59*Paramètres!$D$25</f>
        <v>26.5</v>
      </c>
      <c r="C59" s="102">
        <f>Paramètres!$D$7</f>
        <v>155093840495.72119</v>
      </c>
      <c r="D59" s="28">
        <f>Paramètres!$D$8</f>
        <v>6666</v>
      </c>
      <c r="E59" s="28">
        <f t="shared" si="25"/>
        <v>9550.9510856165653</v>
      </c>
      <c r="F59" s="28">
        <f t="shared" si="26"/>
        <v>-25653.638149918617</v>
      </c>
      <c r="G59" s="28">
        <f t="shared" si="0"/>
        <v>76.615025016077382</v>
      </c>
      <c r="H59" s="28">
        <f t="shared" si="1"/>
        <v>61.773351572569794</v>
      </c>
      <c r="I59" s="28">
        <f t="shared" si="63"/>
        <v>622.79510381319187</v>
      </c>
      <c r="J59" s="28">
        <f t="shared" si="64"/>
        <v>2617.2644920412972</v>
      </c>
      <c r="K59" s="28">
        <f t="shared" si="65"/>
        <v>1066.4923521651765</v>
      </c>
      <c r="L59" s="28">
        <f t="shared" si="27"/>
        <v>504.4088739154825</v>
      </c>
      <c r="M59" s="28">
        <f t="shared" si="28"/>
        <v>939.66889122824841</v>
      </c>
      <c r="N59" s="28">
        <f>Paramètres!$D$26*Calculs!K59</f>
        <v>21.329847043303531</v>
      </c>
      <c r="O59" s="28">
        <f>Paramètres!$D$26*I59</f>
        <v>12.455902076263838</v>
      </c>
      <c r="P59" s="28">
        <f>Paramètres!$D$26*J59</f>
        <v>52.345289840825949</v>
      </c>
      <c r="Q59" s="105">
        <f>IF($T59&gt;25000,Paramètres!$D$9,-5)</f>
        <v>6</v>
      </c>
      <c r="R59" s="105">
        <f t="shared" si="2"/>
        <v>-62712.716352802257</v>
      </c>
      <c r="S59" s="105">
        <f t="shared" si="3"/>
        <v>-925.09358043941029</v>
      </c>
      <c r="T59" s="105">
        <f t="shared" si="29"/>
        <v>62719.539144349597</v>
      </c>
      <c r="U59" s="105">
        <f t="shared" si="30"/>
        <v>-179.15487453209644</v>
      </c>
      <c r="V59" s="105">
        <f t="shared" si="4"/>
        <v>232.60692802466673</v>
      </c>
      <c r="W59" s="105">
        <f t="shared" si="31"/>
        <v>-232.581624449353</v>
      </c>
      <c r="X59" s="105">
        <f t="shared" si="32"/>
        <v>-3.4308794167971568</v>
      </c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44">
        <f t="shared" si="33"/>
        <v>72263.667438418823</v>
      </c>
      <c r="AL59" s="44">
        <f t="shared" si="34"/>
        <v>-24728.544569479207</v>
      </c>
      <c r="AM59" s="44">
        <f t="shared" si="5"/>
        <v>11.485497045879338</v>
      </c>
      <c r="AN59" s="44">
        <f t="shared" si="6"/>
        <v>166.89076165341751</v>
      </c>
      <c r="AO59" s="44">
        <f t="shared" si="66"/>
        <v>14558.156040511509</v>
      </c>
      <c r="AP59" s="44">
        <f t="shared" si="67"/>
        <v>2958.0529627180481</v>
      </c>
      <c r="AQ59" s="44">
        <f t="shared" si="35"/>
        <v>1538.7076089182638</v>
      </c>
      <c r="AR59" s="44">
        <f t="shared" si="36"/>
        <v>-1498.6079799616368</v>
      </c>
      <c r="AS59" s="44">
        <f t="shared" si="37"/>
        <v>348.99173075914348</v>
      </c>
      <c r="AT59" s="44">
        <f>Paramètres!$D$26*Calculs!AQ59</f>
        <v>30.774152178365277</v>
      </c>
      <c r="AU59" s="44">
        <f>Paramètres!$D$26*AO59</f>
        <v>291.16312081023017</v>
      </c>
      <c r="AV59" s="44">
        <f>Paramètres!$D$26*AP59</f>
        <v>59.161059254360964</v>
      </c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1">
        <f>Paramètres!$D$16</f>
        <v>30000</v>
      </c>
      <c r="BH59" s="41">
        <f>Paramètres!$E$16</f>
        <v>-25000</v>
      </c>
      <c r="BK59" s="110">
        <f>Paramètres!$D$20</f>
        <v>523598775598.29883</v>
      </c>
      <c r="BL59" s="41">
        <f>Paramètres!$D$21</f>
        <v>10000</v>
      </c>
      <c r="BM59" s="41"/>
      <c r="BN59" s="41"/>
      <c r="BO59" s="41">
        <f>IF(AND($BR$6&gt;200,A59&lt;950),Paramètres!$D$22,0)</f>
        <v>1</v>
      </c>
      <c r="BP59" s="41">
        <f t="shared" si="7"/>
        <v>20449.048914383435</v>
      </c>
      <c r="BQ59" s="41">
        <f t="shared" si="8"/>
        <v>653.63814991861727</v>
      </c>
      <c r="BR59" s="41">
        <f t="shared" si="38"/>
        <v>20459.492768245145</v>
      </c>
      <c r="BS59" s="41">
        <f t="shared" si="39"/>
        <v>1.8307922620193762</v>
      </c>
      <c r="BT59" s="41">
        <f t="shared" si="40"/>
        <v>907.10219359237465</v>
      </c>
      <c r="BU59" s="41">
        <f t="shared" si="41"/>
        <v>906.63914972052362</v>
      </c>
      <c r="BV59" s="41">
        <f t="shared" si="42"/>
        <v>28.9800243986056</v>
      </c>
      <c r="BW59" s="41">
        <f>Paramètres!$D$22</f>
        <v>1</v>
      </c>
      <c r="BX59" s="41">
        <f t="shared" si="9"/>
        <v>-42263.667438418823</v>
      </c>
      <c r="BY59" s="41">
        <f t="shared" si="10"/>
        <v>-271.45543052079302</v>
      </c>
      <c r="BZ59" s="41">
        <f t="shared" si="43"/>
        <v>42264.539195358833</v>
      </c>
      <c r="CA59" s="41">
        <f t="shared" si="44"/>
        <v>-179.63199983422109</v>
      </c>
      <c r="CB59" s="41">
        <f t="shared" si="45"/>
        <v>270.12303911085326</v>
      </c>
      <c r="CC59" s="41">
        <f t="shared" si="46"/>
        <v>-270.11746749837425</v>
      </c>
      <c r="CD59" s="41">
        <f t="shared" si="47"/>
        <v>-1.7349382548923098</v>
      </c>
      <c r="CE59" s="2">
        <f>Paramètres!$F$16</f>
        <v>15000</v>
      </c>
      <c r="CF59" s="2">
        <f>Paramètres!$G$16</f>
        <v>15000</v>
      </c>
      <c r="CG59" s="111">
        <f>Paramètres!$F$20</f>
        <v>992600579172.61572</v>
      </c>
      <c r="CH59" s="2">
        <f>Paramètres!$F$21</f>
        <v>13332</v>
      </c>
      <c r="CI59" s="2"/>
      <c r="CJ59" s="2"/>
      <c r="CK59" s="2">
        <f>IF(CN59&gt;20000,Paramètres!$F$22,-2)</f>
        <v>1</v>
      </c>
      <c r="CL59" s="2">
        <f t="shared" si="11"/>
        <v>5449.0489143834347</v>
      </c>
      <c r="CM59" s="2">
        <f t="shared" si="12"/>
        <v>40653.638149918617</v>
      </c>
      <c r="CN59" s="2">
        <f t="shared" si="13"/>
        <v>41017.196745948662</v>
      </c>
      <c r="CO59" s="2">
        <f t="shared" si="14"/>
        <v>82.365806619917763</v>
      </c>
      <c r="CP59" s="2">
        <f t="shared" si="15"/>
        <v>507.47846932331004</v>
      </c>
      <c r="CQ59" s="2">
        <f t="shared" si="16"/>
        <v>67.417454670699286</v>
      </c>
      <c r="CR59" s="2">
        <f t="shared" si="17"/>
        <v>502.98040084326738</v>
      </c>
      <c r="CS59" s="2">
        <f>Paramètres!$F$22</f>
        <v>1</v>
      </c>
      <c r="CT59" s="2">
        <f t="shared" si="18"/>
        <v>-57263.667438418823</v>
      </c>
      <c r="CU59" s="2">
        <f t="shared" si="19"/>
        <v>39728.544569479207</v>
      </c>
      <c r="CV59" s="2">
        <f t="shared" si="48"/>
        <v>69695.65884692478</v>
      </c>
      <c r="CW59" s="2">
        <f t="shared" si="49"/>
        <v>145.2477541120715</v>
      </c>
      <c r="CX59" s="2">
        <f t="shared" si="20"/>
        <v>193.620643650023</v>
      </c>
      <c r="CY59" s="2">
        <f t="shared" si="50"/>
        <v>-159.08348282551219</v>
      </c>
      <c r="CZ59" s="2">
        <f t="shared" si="51"/>
        <v>110.36937591358462</v>
      </c>
      <c r="DA59" s="2"/>
      <c r="DB59" s="2"/>
      <c r="DC59" s="13">
        <f>Paramètres!$H$16</f>
        <v>-20000</v>
      </c>
      <c r="DD59" s="13">
        <f>Paramètres!$I$16</f>
        <v>0</v>
      </c>
      <c r="DE59" s="13"/>
      <c r="DF59" s="13"/>
      <c r="DG59" s="112">
        <f>Paramètres!$H$20</f>
        <v>1047197551196.5977</v>
      </c>
      <c r="DH59" s="13">
        <f>Paramètres!$H$21</f>
        <v>10000</v>
      </c>
      <c r="DI59" s="13">
        <f>IF(DL59&lt;66666,Paramètres!$H$22,5)</f>
        <v>1</v>
      </c>
      <c r="DJ59" s="13">
        <f t="shared" si="21"/>
        <v>-29550.951085616565</v>
      </c>
      <c r="DK59" s="13">
        <f t="shared" si="22"/>
        <v>25653.638149918617</v>
      </c>
      <c r="DL59" s="13">
        <f t="shared" si="52"/>
        <v>39132.695542109832</v>
      </c>
      <c r="DM59" s="13">
        <f t="shared" si="53"/>
        <v>139.03824599188076</v>
      </c>
      <c r="DN59" s="13">
        <f t="shared" si="54"/>
        <v>621.92860038591027</v>
      </c>
      <c r="DO59" s="13">
        <f t="shared" si="55"/>
        <v>-469.64773047574039</v>
      </c>
      <c r="DP59" s="13">
        <f t="shared" si="56"/>
        <v>407.70846598637553</v>
      </c>
      <c r="DQ59" s="13">
        <f>IF(DT59&lt;66666,Paramètres!$H$22,5)</f>
        <v>5</v>
      </c>
      <c r="DR59" s="13">
        <f t="shared" si="23"/>
        <v>-92263.667438418823</v>
      </c>
      <c r="DS59" s="13">
        <f t="shared" si="24"/>
        <v>24728.544569479207</v>
      </c>
      <c r="DT59" s="13">
        <f t="shared" si="57"/>
        <v>95520.077709934194</v>
      </c>
      <c r="DU59" s="13">
        <f t="shared" si="58"/>
        <v>164.99619375536662</v>
      </c>
      <c r="DV59" s="13">
        <f t="shared" si="59"/>
        <v>564.55769017743376</v>
      </c>
      <c r="DW59" s="13">
        <f t="shared" si="60"/>
        <v>-545.31114531238927</v>
      </c>
      <c r="DX59" s="13">
        <f t="shared" si="61"/>
        <v>146.15450843737108</v>
      </c>
    </row>
    <row r="60" spans="1:128" x14ac:dyDescent="0.35">
      <c r="A60" s="106">
        <f t="shared" si="62"/>
        <v>54</v>
      </c>
      <c r="B60" s="106">
        <f>A60*Paramètres!$D$25</f>
        <v>27</v>
      </c>
      <c r="C60" s="102">
        <f>Paramètres!$D$7</f>
        <v>155093840495.72119</v>
      </c>
      <c r="D60" s="28">
        <f>Paramètres!$D$8</f>
        <v>6666</v>
      </c>
      <c r="E60" s="28">
        <f t="shared" si="25"/>
        <v>9988.4508560020313</v>
      </c>
      <c r="F60" s="28">
        <f t="shared" si="26"/>
        <v>-24110.088681090903</v>
      </c>
      <c r="G60" s="28">
        <f t="shared" si="0"/>
        <v>72.355044286602322</v>
      </c>
      <c r="H60" s="28">
        <f t="shared" si="1"/>
        <v>60.766676621513078</v>
      </c>
      <c r="I60" s="28">
        <f t="shared" si="63"/>
        <v>1114.7480756524105</v>
      </c>
      <c r="J60" s="28">
        <f t="shared" si="64"/>
        <v>3504.5880934287197</v>
      </c>
      <c r="K60" s="28">
        <f t="shared" si="65"/>
        <v>1029.77427219693</v>
      </c>
      <c r="L60" s="28">
        <f t="shared" si="27"/>
        <v>502.90805045230218</v>
      </c>
      <c r="M60" s="28">
        <f t="shared" si="28"/>
        <v>898.6203561398894</v>
      </c>
      <c r="N60" s="28">
        <f>Paramètres!$D$26*Calculs!K60</f>
        <v>20.5954854439386</v>
      </c>
      <c r="O60" s="28">
        <f>Paramètres!$D$26*I60</f>
        <v>22.294961513048211</v>
      </c>
      <c r="P60" s="28">
        <f>Paramètres!$D$26*J60</f>
        <v>70.091761868574395</v>
      </c>
      <c r="Q60" s="105">
        <f>IF($T60&gt;25000,Paramètres!$D$9,-5)</f>
        <v>6</v>
      </c>
      <c r="R60" s="105">
        <f t="shared" si="2"/>
        <v>-69179.642607682137</v>
      </c>
      <c r="S60" s="105">
        <f t="shared" si="3"/>
        <v>-947.81852566050657</v>
      </c>
      <c r="T60" s="105">
        <f t="shared" si="29"/>
        <v>69186.135253273213</v>
      </c>
      <c r="U60" s="105">
        <f t="shared" si="30"/>
        <v>-179.21504937544853</v>
      </c>
      <c r="V60" s="105">
        <f t="shared" si="4"/>
        <v>191.72915727008242</v>
      </c>
      <c r="W60" s="105">
        <f t="shared" si="31"/>
        <v>-191.7111648000149</v>
      </c>
      <c r="X60" s="105">
        <f t="shared" si="32"/>
        <v>-2.6266020858748145</v>
      </c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44">
        <f t="shared" si="33"/>
        <v>79168.09346368417</v>
      </c>
      <c r="AL60" s="44">
        <f t="shared" si="34"/>
        <v>-23162.270155430397</v>
      </c>
      <c r="AM60" s="44">
        <f t="shared" si="5"/>
        <v>14.271610242198884</v>
      </c>
      <c r="AN60" s="44">
        <f t="shared" si="6"/>
        <v>168.23716067121222</v>
      </c>
      <c r="AO60" s="44">
        <f t="shared" si="66"/>
        <v>12768.384939739643</v>
      </c>
      <c r="AP60" s="44">
        <f t="shared" si="67"/>
        <v>3247.8836342228306</v>
      </c>
      <c r="AQ60" s="44">
        <f t="shared" si="35"/>
        <v>1232.9866693338176</v>
      </c>
      <c r="AR60" s="44">
        <f t="shared" si="36"/>
        <v>-1207.0937200856288</v>
      </c>
      <c r="AS60" s="44">
        <f t="shared" si="37"/>
        <v>251.35806667926624</v>
      </c>
      <c r="AT60" s="44">
        <f>Paramètres!$D$26*Calculs!AQ60</f>
        <v>24.659733386676354</v>
      </c>
      <c r="AU60" s="44">
        <f>Paramètres!$D$26*AO60</f>
        <v>255.36769879479286</v>
      </c>
      <c r="AV60" s="44">
        <f>Paramètres!$D$26*AP60</f>
        <v>64.957672684456611</v>
      </c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1">
        <f>Paramètres!$D$16</f>
        <v>30000</v>
      </c>
      <c r="BH60" s="41">
        <f>Paramètres!$E$16</f>
        <v>-25000</v>
      </c>
      <c r="BK60" s="110">
        <f>Paramètres!$D$20</f>
        <v>523598775598.29883</v>
      </c>
      <c r="BL60" s="41">
        <f>Paramètres!$D$21</f>
        <v>10000</v>
      </c>
      <c r="BM60" s="41"/>
      <c r="BN60" s="41"/>
      <c r="BO60" s="41">
        <f>IF(AND($BR$6&gt;200,A60&lt;950),Paramètres!$D$22,0)</f>
        <v>1</v>
      </c>
      <c r="BP60" s="41">
        <f t="shared" si="7"/>
        <v>20011.549143997967</v>
      </c>
      <c r="BQ60" s="41">
        <f t="shared" si="8"/>
        <v>-889.91131890909674</v>
      </c>
      <c r="BR60" s="41">
        <f t="shared" si="38"/>
        <v>20031.326498716164</v>
      </c>
      <c r="BS60" s="41">
        <f t="shared" si="39"/>
        <v>-2.5462592261907995</v>
      </c>
      <c r="BT60" s="41">
        <f t="shared" si="40"/>
        <v>934.59079971095684</v>
      </c>
      <c r="BU60" s="41">
        <f t="shared" si="41"/>
        <v>933.66805833567003</v>
      </c>
      <c r="BV60" s="41">
        <f t="shared" si="42"/>
        <v>-41.520112572893765</v>
      </c>
      <c r="BW60" s="41">
        <f>Paramètres!$D$22</f>
        <v>1</v>
      </c>
      <c r="BX60" s="41">
        <f t="shared" si="9"/>
        <v>-49168.09346368417</v>
      </c>
      <c r="BY60" s="41">
        <f t="shared" si="10"/>
        <v>-1837.7298445696033</v>
      </c>
      <c r="BZ60" s="41">
        <f t="shared" si="43"/>
        <v>49202.425406022448</v>
      </c>
      <c r="CA60" s="41">
        <f t="shared" si="44"/>
        <v>-177.85948232647513</v>
      </c>
      <c r="CB60" s="41">
        <f t="shared" si="45"/>
        <v>203.54349135148638</v>
      </c>
      <c r="CC60" s="41">
        <f t="shared" si="46"/>
        <v>-203.40146495033346</v>
      </c>
      <c r="CD60" s="41">
        <f t="shared" si="47"/>
        <v>-7.602429059904396</v>
      </c>
      <c r="CE60" s="2">
        <f>Paramètres!$F$16</f>
        <v>15000</v>
      </c>
      <c r="CF60" s="2">
        <f>Paramètres!$G$16</f>
        <v>15000</v>
      </c>
      <c r="CG60" s="111">
        <f>Paramètres!$F$20</f>
        <v>992600579172.61572</v>
      </c>
      <c r="CH60" s="2">
        <f>Paramètres!$F$21</f>
        <v>13332</v>
      </c>
      <c r="CI60" s="2"/>
      <c r="CJ60" s="2"/>
      <c r="CK60" s="2">
        <f>IF(CN60&gt;20000,Paramètres!$F$22,-2)</f>
        <v>1</v>
      </c>
      <c r="CL60" s="2">
        <f t="shared" si="11"/>
        <v>5011.5491439979687</v>
      </c>
      <c r="CM60" s="2">
        <f t="shared" si="12"/>
        <v>39110.0886810909</v>
      </c>
      <c r="CN60" s="2">
        <f t="shared" si="13"/>
        <v>39429.870168002089</v>
      </c>
      <c r="CO60" s="2">
        <f t="shared" si="14"/>
        <v>82.697937121263138</v>
      </c>
      <c r="CP60" s="2">
        <f t="shared" si="15"/>
        <v>542.75798092601656</v>
      </c>
      <c r="CQ60" s="2">
        <f t="shared" si="16"/>
        <v>68.984713444864752</v>
      </c>
      <c r="CR60" s="2">
        <f t="shared" si="17"/>
        <v>538.35614157341615</v>
      </c>
      <c r="CS60" s="2">
        <f>Paramètres!$F$22</f>
        <v>1</v>
      </c>
      <c r="CT60" s="2">
        <f t="shared" si="18"/>
        <v>-64168.09346368417</v>
      </c>
      <c r="CU60" s="2">
        <f t="shared" si="19"/>
        <v>38162.270155430393</v>
      </c>
      <c r="CV60" s="2">
        <f t="shared" si="48"/>
        <v>74658.576748958731</v>
      </c>
      <c r="CW60" s="2">
        <f t="shared" si="49"/>
        <v>149.25905797523836</v>
      </c>
      <c r="CX60" s="2">
        <f t="shared" si="20"/>
        <v>169.88932340375638</v>
      </c>
      <c r="CY60" s="2">
        <f t="shared" si="50"/>
        <v>-146.01770429284736</v>
      </c>
      <c r="CZ60" s="2">
        <f t="shared" si="51"/>
        <v>86.84015338328642</v>
      </c>
      <c r="DA60" s="2"/>
      <c r="DB60" s="2"/>
      <c r="DC60" s="13">
        <f>Paramètres!$H$16</f>
        <v>-20000</v>
      </c>
      <c r="DD60" s="13">
        <f>Paramètres!$I$16</f>
        <v>0</v>
      </c>
      <c r="DE60" s="13"/>
      <c r="DF60" s="13"/>
      <c r="DG60" s="112">
        <f>Paramètres!$H$20</f>
        <v>1047197551196.5977</v>
      </c>
      <c r="DH60" s="13">
        <f>Paramètres!$H$21</f>
        <v>10000</v>
      </c>
      <c r="DI60" s="13">
        <f>IF(DL60&lt;66666,Paramètres!$H$22,5)</f>
        <v>1</v>
      </c>
      <c r="DJ60" s="13">
        <f t="shared" si="21"/>
        <v>-29988.450856002033</v>
      </c>
      <c r="DK60" s="13">
        <f t="shared" si="22"/>
        <v>24110.088681090903</v>
      </c>
      <c r="DL60" s="13">
        <f t="shared" si="52"/>
        <v>38478.611733701058</v>
      </c>
      <c r="DM60" s="13">
        <f t="shared" si="53"/>
        <v>141.20144459105919</v>
      </c>
      <c r="DN60" s="13">
        <f t="shared" si="54"/>
        <v>641.22962504103532</v>
      </c>
      <c r="DO60" s="13">
        <f t="shared" si="55"/>
        <v>-499.74472132823257</v>
      </c>
      <c r="DP60" s="13">
        <f t="shared" si="56"/>
        <v>401.78432713936701</v>
      </c>
      <c r="DQ60" s="13">
        <f>IF(DT60&lt;66666,Paramètres!$H$22,5)</f>
        <v>5</v>
      </c>
      <c r="DR60" s="13">
        <f t="shared" si="23"/>
        <v>-99168.09346368417</v>
      </c>
      <c r="DS60" s="13">
        <f t="shared" si="24"/>
        <v>23162.270155430397</v>
      </c>
      <c r="DT60" s="13">
        <f t="shared" si="57"/>
        <v>101837.13232399634</v>
      </c>
      <c r="DU60" s="13">
        <f t="shared" si="58"/>
        <v>166.85334940753719</v>
      </c>
      <c r="DV60" s="13">
        <f t="shared" si="59"/>
        <v>497.6624721389253</v>
      </c>
      <c r="DW60" s="13">
        <f t="shared" si="60"/>
        <v>-484.61928791775273</v>
      </c>
      <c r="DX60" s="13">
        <f t="shared" si="61"/>
        <v>113.19046759121045</v>
      </c>
    </row>
    <row r="61" spans="1:128" x14ac:dyDescent="0.35">
      <c r="A61" s="106">
        <f t="shared" si="62"/>
        <v>55</v>
      </c>
      <c r="B61" s="106">
        <f>A61*Paramètres!$D$25</f>
        <v>27.5</v>
      </c>
      <c r="C61" s="102">
        <f>Paramètres!$D$7</f>
        <v>155093840495.72119</v>
      </c>
      <c r="D61" s="28">
        <f>Paramètres!$D$8</f>
        <v>6666</v>
      </c>
      <c r="E61" s="28">
        <f t="shared" si="25"/>
        <v>10671.551906441311</v>
      </c>
      <c r="F61" s="28">
        <f t="shared" si="26"/>
        <v>-22133.139545341572</v>
      </c>
      <c r="G61" s="28">
        <f t="shared" si="0"/>
        <v>69.787369008517317</v>
      </c>
      <c r="H61" s="28">
        <f t="shared" si="1"/>
        <v>59.618977432216653</v>
      </c>
      <c r="I61" s="28">
        <f t="shared" si="63"/>
        <v>1595.3611645916644</v>
      </c>
      <c r="J61" s="28">
        <f t="shared" si="64"/>
        <v>4333.1166877000351</v>
      </c>
      <c r="K61" s="28">
        <f t="shared" si="65"/>
        <v>967.44873190049213</v>
      </c>
      <c r="L61" s="28">
        <f t="shared" si="27"/>
        <v>489.28531518063994</v>
      </c>
      <c r="M61" s="28">
        <f t="shared" si="28"/>
        <v>834.59986173282596</v>
      </c>
      <c r="N61" s="28">
        <f>Paramètres!$D$26*Calculs!K61</f>
        <v>19.348974638009842</v>
      </c>
      <c r="O61" s="28">
        <f>Paramètres!$D$26*I61</f>
        <v>31.90722329183329</v>
      </c>
      <c r="P61" s="28">
        <f>Paramètres!$D$26*J61</f>
        <v>86.662333754000699</v>
      </c>
      <c r="Q61" s="105">
        <f>IF($T61&gt;25000,Paramètres!$D$9,-5)</f>
        <v>6</v>
      </c>
      <c r="R61" s="105">
        <f t="shared" si="2"/>
        <v>-74578.960597091282</v>
      </c>
      <c r="S61" s="105">
        <f t="shared" si="3"/>
        <v>-657.65072369240806</v>
      </c>
      <c r="T61" s="105">
        <f t="shared" si="29"/>
        <v>74581.860182063479</v>
      </c>
      <c r="U61" s="105">
        <f t="shared" si="30"/>
        <v>-179.49476857923551</v>
      </c>
      <c r="V61" s="105">
        <f t="shared" si="4"/>
        <v>165.3088196261416</v>
      </c>
      <c r="W61" s="105">
        <f t="shared" si="31"/>
        <v>-165.30239276888716</v>
      </c>
      <c r="X61" s="105">
        <f t="shared" si="32"/>
        <v>-1.4576663091330533</v>
      </c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44">
        <f t="shared" si="33"/>
        <v>85250.512503532591</v>
      </c>
      <c r="AL61" s="44">
        <f t="shared" si="34"/>
        <v>-21475.488821649164</v>
      </c>
      <c r="AM61" s="44">
        <f t="shared" si="5"/>
        <v>16.896667973165691</v>
      </c>
      <c r="AN61" s="44">
        <f t="shared" si="6"/>
        <v>169.51673440039019</v>
      </c>
      <c r="AO61" s="44">
        <f t="shared" si="66"/>
        <v>11305.92352085922</v>
      </c>
      <c r="AP61" s="44">
        <f t="shared" si="67"/>
        <v>3434.2840282176403</v>
      </c>
      <c r="AQ61" s="44">
        <f t="shared" si="35"/>
        <v>1043.1619866801786</v>
      </c>
      <c r="AR61" s="44">
        <f t="shared" si="36"/>
        <v>-1025.7496219609484</v>
      </c>
      <c r="AS61" s="44">
        <f t="shared" si="37"/>
        <v>189.80158982871765</v>
      </c>
      <c r="AT61" s="44">
        <f>Paramètres!$D$26*Calculs!AQ61</f>
        <v>20.863239733603574</v>
      </c>
      <c r="AU61" s="44">
        <f>Paramètres!$D$26*AO61</f>
        <v>226.1184704171844</v>
      </c>
      <c r="AV61" s="44">
        <f>Paramètres!$D$26*AP61</f>
        <v>68.685680564352808</v>
      </c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1">
        <f>Paramètres!$D$16</f>
        <v>30000</v>
      </c>
      <c r="BH61" s="41">
        <f>Paramètres!$E$16</f>
        <v>-25000</v>
      </c>
      <c r="BI61" s="100"/>
      <c r="BJ61" s="100"/>
      <c r="BK61" s="110">
        <f>Paramètres!$D$20</f>
        <v>523598775598.29883</v>
      </c>
      <c r="BL61" s="41">
        <f>Paramètres!$D$21</f>
        <v>10000</v>
      </c>
      <c r="BM61" s="41"/>
      <c r="BN61" s="41"/>
      <c r="BO61" s="41">
        <f>IF(AND($BR$6&gt;200,A61&lt;950),Paramètres!$D$22,0)</f>
        <v>1</v>
      </c>
      <c r="BP61" s="41">
        <f t="shared" si="7"/>
        <v>19328.448093558691</v>
      </c>
      <c r="BQ61" s="41">
        <f t="shared" si="8"/>
        <v>-2866.8604546584284</v>
      </c>
      <c r="BR61" s="41">
        <f t="shared" si="38"/>
        <v>19539.902624421571</v>
      </c>
      <c r="BS61" s="41">
        <f t="shared" si="39"/>
        <v>-8.4367923315544289</v>
      </c>
      <c r="BT61" s="41">
        <f t="shared" si="40"/>
        <v>967.4093599220929</v>
      </c>
      <c r="BU61" s="41">
        <f t="shared" si="41"/>
        <v>956.94036750761609</v>
      </c>
      <c r="BV61" s="41">
        <f t="shared" si="42"/>
        <v>-141.93661507610358</v>
      </c>
      <c r="BW61" s="41">
        <f>Paramètres!$D$22</f>
        <v>1</v>
      </c>
      <c r="BX61" s="41">
        <f t="shared" si="9"/>
        <v>-55250.512503532591</v>
      </c>
      <c r="BY61" s="41">
        <f t="shared" si="10"/>
        <v>-3524.5111783508364</v>
      </c>
      <c r="BZ61" s="41">
        <f t="shared" si="43"/>
        <v>55362.815236847659</v>
      </c>
      <c r="CA61" s="41">
        <f t="shared" si="44"/>
        <v>-176.34996397258453</v>
      </c>
      <c r="CB61" s="41">
        <f t="shared" si="45"/>
        <v>162.79749353612746</v>
      </c>
      <c r="CC61" s="41">
        <f t="shared" si="46"/>
        <v>-162.46726098883494</v>
      </c>
      <c r="CD61" s="41">
        <f t="shared" si="47"/>
        <v>-10.364024721663572</v>
      </c>
      <c r="CE61" s="2">
        <f>Paramètres!$F$16</f>
        <v>15000</v>
      </c>
      <c r="CF61" s="2">
        <f>Paramètres!$G$16</f>
        <v>15000</v>
      </c>
      <c r="CG61" s="111">
        <f>Paramètres!$F$20</f>
        <v>992600579172.61572</v>
      </c>
      <c r="CH61" s="2">
        <f>Paramètres!$F$21</f>
        <v>13332</v>
      </c>
      <c r="CI61" s="2"/>
      <c r="CJ61" s="2"/>
      <c r="CK61" s="2">
        <f>IF(CN61&gt;20000,Paramètres!$F$22,-2)</f>
        <v>1</v>
      </c>
      <c r="CL61" s="2">
        <f t="shared" si="11"/>
        <v>4328.4480935586889</v>
      </c>
      <c r="CM61" s="2">
        <f t="shared" si="12"/>
        <v>37133.139545341575</v>
      </c>
      <c r="CN61" s="2">
        <f t="shared" si="13"/>
        <v>37384.562527765949</v>
      </c>
      <c r="CO61" s="2">
        <f t="shared" si="14"/>
        <v>83.351285819368599</v>
      </c>
      <c r="CP61" s="2">
        <f t="shared" si="15"/>
        <v>593.47465419729872</v>
      </c>
      <c r="CQ61" s="2">
        <f t="shared" si="16"/>
        <v>68.713502629001098</v>
      </c>
      <c r="CR61" s="2">
        <f t="shared" si="17"/>
        <v>589.48334983361281</v>
      </c>
      <c r="CS61" s="2">
        <f>Paramètres!$F$22</f>
        <v>1</v>
      </c>
      <c r="CT61" s="2">
        <f t="shared" si="18"/>
        <v>-70250.512503532591</v>
      </c>
      <c r="CU61" s="2">
        <f t="shared" si="19"/>
        <v>36475.488821649167</v>
      </c>
      <c r="CV61" s="2">
        <f t="shared" si="48"/>
        <v>79155.516496244556</v>
      </c>
      <c r="CW61" s="2">
        <f t="shared" si="49"/>
        <v>152.5607466751791</v>
      </c>
      <c r="CX61" s="2">
        <f t="shared" si="20"/>
        <v>151.91104068806283</v>
      </c>
      <c r="CY61" s="2">
        <f t="shared" si="50"/>
        <v>-134.82103251499495</v>
      </c>
      <c r="CZ61" s="2">
        <f t="shared" si="51"/>
        <v>70.001810508878663</v>
      </c>
      <c r="DA61" s="2"/>
      <c r="DB61" s="2"/>
      <c r="DC61" s="13">
        <f>Paramètres!$H$16</f>
        <v>-20000</v>
      </c>
      <c r="DD61" s="13">
        <f>Paramètres!$I$16</f>
        <v>0</v>
      </c>
      <c r="DE61" s="13"/>
      <c r="DF61" s="13"/>
      <c r="DG61" s="112">
        <f>Paramètres!$H$20</f>
        <v>1047197551196.5977</v>
      </c>
      <c r="DH61" s="13">
        <f>Paramètres!$H$21</f>
        <v>10000</v>
      </c>
      <c r="DI61" s="13">
        <f>IF(DL61&lt;66666,Paramètres!$H$22,5)</f>
        <v>1</v>
      </c>
      <c r="DJ61" s="13">
        <f t="shared" si="21"/>
        <v>-30671.551906441309</v>
      </c>
      <c r="DK61" s="13">
        <f t="shared" si="22"/>
        <v>22133.139545341572</v>
      </c>
      <c r="DL61" s="13">
        <f t="shared" si="52"/>
        <v>37823.537149281619</v>
      </c>
      <c r="DM61" s="13">
        <f t="shared" si="53"/>
        <v>144.18511086095333</v>
      </c>
      <c r="DN61" s="13">
        <f t="shared" si="54"/>
        <v>661.43884815373053</v>
      </c>
      <c r="DO61" s="13">
        <f t="shared" si="55"/>
        <v>-536.36855495597717</v>
      </c>
      <c r="DP61" s="13">
        <f t="shared" si="56"/>
        <v>387.05312697531679</v>
      </c>
      <c r="DQ61" s="13">
        <f>IF(DT61&lt;66666,Paramètres!$H$22,5)</f>
        <v>5</v>
      </c>
      <c r="DR61" s="13">
        <f t="shared" si="23"/>
        <v>-105250.51250353259</v>
      </c>
      <c r="DS61" s="13">
        <f t="shared" si="24"/>
        <v>21475.488821649164</v>
      </c>
      <c r="DT61" s="13">
        <f t="shared" si="57"/>
        <v>107419.11842118725</v>
      </c>
      <c r="DU61" s="13">
        <f t="shared" si="58"/>
        <v>168.46757829718442</v>
      </c>
      <c r="DV61" s="13">
        <f t="shared" si="59"/>
        <v>447.93412321528746</v>
      </c>
      <c r="DW61" s="13">
        <f t="shared" si="60"/>
        <v>-438.89110922856565</v>
      </c>
      <c r="DX61" s="13">
        <f t="shared" si="61"/>
        <v>89.55206854544214</v>
      </c>
    </row>
    <row r="62" spans="1:128" x14ac:dyDescent="0.35">
      <c r="A62" s="106">
        <f t="shared" si="62"/>
        <v>56</v>
      </c>
      <c r="B62" s="106">
        <f>A62*Paramètres!$D$25</f>
        <v>28</v>
      </c>
      <c r="C62" s="102">
        <f>Paramètres!$D$7</f>
        <v>155093840495.72119</v>
      </c>
      <c r="D62" s="28">
        <f>Paramètres!$D$8</f>
        <v>6666</v>
      </c>
      <c r="E62" s="28">
        <f t="shared" si="25"/>
        <v>11591.553817532304</v>
      </c>
      <c r="F62" s="28">
        <f t="shared" si="26"/>
        <v>-19757.931236058346</v>
      </c>
      <c r="G62" s="28">
        <f t="shared" si="0"/>
        <v>68.001356210759198</v>
      </c>
      <c r="H62" s="28">
        <f t="shared" si="1"/>
        <v>59.216858268084358</v>
      </c>
      <c r="I62" s="28">
        <f t="shared" si="63"/>
        <v>2052.7392564804709</v>
      </c>
      <c r="J62" s="28">
        <f t="shared" si="64"/>
        <v>5081.0542156788606</v>
      </c>
      <c r="K62" s="28">
        <f t="shared" si="65"/>
        <v>870.88725812973485</v>
      </c>
      <c r="L62" s="28">
        <f t="shared" si="27"/>
        <v>445.71148474508016</v>
      </c>
      <c r="M62" s="28">
        <f t="shared" si="28"/>
        <v>748.18840457405076</v>
      </c>
      <c r="N62" s="28">
        <f>Paramètres!$D$26*Calculs!K62</f>
        <v>17.417745162594699</v>
      </c>
      <c r="O62" s="28">
        <f>Paramètres!$D$26*I62</f>
        <v>41.054785129609421</v>
      </c>
      <c r="P62" s="28">
        <f>Paramètres!$D$26*J62</f>
        <v>101.62108431357721</v>
      </c>
      <c r="Q62" s="105">
        <f>IF($T62&gt;25000,Paramètres!$D$9,-5)</f>
        <v>6</v>
      </c>
      <c r="R62" s="105">
        <f t="shared" si="2"/>
        <v>-79055.483040939653</v>
      </c>
      <c r="S62" s="105">
        <f t="shared" si="3"/>
        <v>-47.034825975180865</v>
      </c>
      <c r="T62" s="105">
        <f t="shared" si="29"/>
        <v>79055.497032851243</v>
      </c>
      <c r="U62" s="105">
        <f t="shared" si="30"/>
        <v>-179.96591132459292</v>
      </c>
      <c r="V62" s="105">
        <f t="shared" si="4"/>
        <v>147.32156523668655</v>
      </c>
      <c r="W62" s="105">
        <f t="shared" si="31"/>
        <v>-147.3215391624679</v>
      </c>
      <c r="X62" s="105">
        <f t="shared" si="32"/>
        <v>-8.7650377815203712E-2</v>
      </c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44">
        <f t="shared" si="33"/>
        <v>90647.036858471954</v>
      </c>
      <c r="AL62" s="44">
        <f t="shared" si="34"/>
        <v>-19710.896410083165</v>
      </c>
      <c r="AM62" s="44">
        <f t="shared" si="5"/>
        <v>19.475042782449972</v>
      </c>
      <c r="AN62" s="44">
        <f t="shared" si="6"/>
        <v>170.6932605693944</v>
      </c>
      <c r="AO62" s="44">
        <f t="shared" si="66"/>
        <v>10054.055428481088</v>
      </c>
      <c r="AP62" s="44">
        <f t="shared" si="67"/>
        <v>3555.399937482005</v>
      </c>
      <c r="AQ62" s="44">
        <f t="shared" si="35"/>
        <v>913.50655553117645</v>
      </c>
      <c r="AR62" s="44">
        <f t="shared" si="36"/>
        <v>-901.4817955012827</v>
      </c>
      <c r="AS62" s="44">
        <f t="shared" si="37"/>
        <v>147.73218802352417</v>
      </c>
      <c r="AT62" s="44">
        <f>Paramètres!$D$26*Calculs!AQ62</f>
        <v>18.270131110623531</v>
      </c>
      <c r="AU62" s="44">
        <f>Paramètres!$D$26*AO62</f>
        <v>201.08110856962176</v>
      </c>
      <c r="AV62" s="44">
        <f>Paramètres!$D$26*AP62</f>
        <v>71.107998749640103</v>
      </c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1">
        <f>Paramètres!$D$16</f>
        <v>30000</v>
      </c>
      <c r="BH62" s="41">
        <f>Paramètres!$E$16</f>
        <v>-25000</v>
      </c>
      <c r="BI62" s="100"/>
      <c r="BJ62" s="100"/>
      <c r="BK62" s="110">
        <f>Paramètres!$D$20</f>
        <v>523598775598.29883</v>
      </c>
      <c r="BL62" s="41">
        <f>Paramètres!$D$21</f>
        <v>10000</v>
      </c>
      <c r="BM62" s="41"/>
      <c r="BN62" s="41"/>
      <c r="BO62" s="41">
        <f>IF(AND($BR$6&gt;200,A62&lt;950),Paramètres!$D$22,0)</f>
        <v>1</v>
      </c>
      <c r="BP62" s="41">
        <f t="shared" si="7"/>
        <v>18408.446182467698</v>
      </c>
      <c r="BQ62" s="41">
        <f t="shared" si="8"/>
        <v>-5242.0687639416537</v>
      </c>
      <c r="BR62" s="41">
        <f t="shared" si="38"/>
        <v>19140.276272266874</v>
      </c>
      <c r="BS62" s="41">
        <f t="shared" si="39"/>
        <v>-15.895062409263826</v>
      </c>
      <c r="BT62" s="41">
        <f t="shared" si="40"/>
        <v>995.12722334996431</v>
      </c>
      <c r="BU62" s="41">
        <f t="shared" si="41"/>
        <v>957.07844939987137</v>
      </c>
      <c r="BV62" s="41">
        <f t="shared" si="42"/>
        <v>-272.54179926489735</v>
      </c>
      <c r="BW62" s="41">
        <f>Paramètres!$D$22</f>
        <v>1</v>
      </c>
      <c r="BX62" s="41">
        <f t="shared" si="9"/>
        <v>-60647.036858471954</v>
      </c>
      <c r="BY62" s="41">
        <f t="shared" si="10"/>
        <v>-5289.1035899168346</v>
      </c>
      <c r="BZ62" s="41">
        <f t="shared" si="43"/>
        <v>60877.234632477572</v>
      </c>
      <c r="CA62" s="41">
        <f t="shared" si="44"/>
        <v>-175.01577455061346</v>
      </c>
      <c r="CB62" s="41">
        <f t="shared" si="45"/>
        <v>135.75127287850538</v>
      </c>
      <c r="CC62" s="41">
        <f t="shared" si="46"/>
        <v>-135.23795059927048</v>
      </c>
      <c r="CD62" s="41">
        <f t="shared" si="47"/>
        <v>-11.794270042851691</v>
      </c>
      <c r="CE62" s="2">
        <f>Paramètres!$F$16</f>
        <v>15000</v>
      </c>
      <c r="CF62" s="2">
        <f>Paramètres!$G$16</f>
        <v>15000</v>
      </c>
      <c r="CG62" s="111">
        <f>Paramètres!$F$20</f>
        <v>992600579172.61572</v>
      </c>
      <c r="CH62" s="2">
        <f>Paramètres!$F$21</f>
        <v>13332</v>
      </c>
      <c r="CI62" s="2"/>
      <c r="CJ62" s="2"/>
      <c r="CK62" s="2">
        <f>IF(CN62&gt;20000,Paramètres!$F$22,-2)</f>
        <v>1</v>
      </c>
      <c r="CL62" s="2">
        <f t="shared" si="11"/>
        <v>3408.4461824676964</v>
      </c>
      <c r="CM62" s="2">
        <f t="shared" si="12"/>
        <v>34757.931236058343</v>
      </c>
      <c r="CN62" s="2">
        <f t="shared" si="13"/>
        <v>34924.651597250602</v>
      </c>
      <c r="CO62" s="2">
        <f t="shared" si="14"/>
        <v>84.399344906231633</v>
      </c>
      <c r="CP62" s="2">
        <f t="shared" si="15"/>
        <v>663.57685329250762</v>
      </c>
      <c r="CQ62" s="2">
        <f t="shared" si="16"/>
        <v>64.761304377817453</v>
      </c>
      <c r="CR62" s="2">
        <f t="shared" si="17"/>
        <v>660.40912598242448</v>
      </c>
      <c r="CS62" s="2">
        <f>Paramètres!$F$22</f>
        <v>1</v>
      </c>
      <c r="CT62" s="2">
        <f t="shared" si="18"/>
        <v>-75647.036858471954</v>
      </c>
      <c r="CU62" s="2">
        <f t="shared" si="19"/>
        <v>34710.896410083165</v>
      </c>
      <c r="CV62" s="2">
        <f t="shared" si="48"/>
        <v>83230.526341352292</v>
      </c>
      <c r="CW62" s="2">
        <f t="shared" si="49"/>
        <v>155.35181762709877</v>
      </c>
      <c r="CX62" s="2">
        <f t="shared" si="20"/>
        <v>137.9447859330181</v>
      </c>
      <c r="CY62" s="2">
        <f t="shared" si="50"/>
        <v>-125.37604608087713</v>
      </c>
      <c r="CZ62" s="2">
        <f t="shared" si="51"/>
        <v>57.529218969424228</v>
      </c>
      <c r="DA62" s="2"/>
      <c r="DB62" s="2"/>
      <c r="DC62" s="13">
        <f>Paramètres!$H$16</f>
        <v>-20000</v>
      </c>
      <c r="DD62" s="13">
        <f>Paramètres!$I$16</f>
        <v>0</v>
      </c>
      <c r="DE62" s="13"/>
      <c r="DF62" s="13"/>
      <c r="DG62" s="112">
        <f>Paramètres!$H$20</f>
        <v>1047197551196.5977</v>
      </c>
      <c r="DH62" s="13">
        <f>Paramètres!$H$21</f>
        <v>10000</v>
      </c>
      <c r="DI62" s="13">
        <f>IF(DL62&lt;66666,Paramètres!$H$22,5)</f>
        <v>1</v>
      </c>
      <c r="DJ62" s="13">
        <f t="shared" si="21"/>
        <v>-31591.553817532302</v>
      </c>
      <c r="DK62" s="13">
        <f t="shared" si="22"/>
        <v>19757.931236058346</v>
      </c>
      <c r="DL62" s="13">
        <f t="shared" si="52"/>
        <v>37261.268353812782</v>
      </c>
      <c r="DM62" s="13">
        <f t="shared" si="53"/>
        <v>147.97739151957083</v>
      </c>
      <c r="DN62" s="13">
        <f t="shared" si="54"/>
        <v>679.52561506259417</v>
      </c>
      <c r="DO62" s="13">
        <f t="shared" si="55"/>
        <v>-576.12826903260873</v>
      </c>
      <c r="DP62" s="13">
        <f t="shared" si="56"/>
        <v>360.32107785652363</v>
      </c>
      <c r="DQ62" s="13">
        <f>IF(DT62&lt;66666,Paramètres!$H$22,5)</f>
        <v>5</v>
      </c>
      <c r="DR62" s="13">
        <f t="shared" si="23"/>
        <v>-110647.03685847195</v>
      </c>
      <c r="DS62" s="13">
        <f t="shared" si="24"/>
        <v>19710.896410083165</v>
      </c>
      <c r="DT62" s="13">
        <f t="shared" si="57"/>
        <v>112388.9950255321</v>
      </c>
      <c r="DU62" s="13">
        <f t="shared" si="58"/>
        <v>169.89916821719325</v>
      </c>
      <c r="DV62" s="13">
        <f t="shared" si="59"/>
        <v>409.65097056215944</v>
      </c>
      <c r="DW62" s="13">
        <f t="shared" si="60"/>
        <v>-403.30164024158165</v>
      </c>
      <c r="DX62" s="13">
        <f t="shared" si="61"/>
        <v>71.845004425979738</v>
      </c>
    </row>
    <row r="63" spans="1:128" x14ac:dyDescent="0.35">
      <c r="A63" s="106">
        <f t="shared" si="62"/>
        <v>57</v>
      </c>
      <c r="B63" s="106">
        <f>A63*Paramètres!$D$25</f>
        <v>28.5</v>
      </c>
      <c r="C63" s="102">
        <f>Paramètres!$D$7</f>
        <v>155093840495.72119</v>
      </c>
      <c r="D63" s="28">
        <f>Paramètres!$D$8</f>
        <v>6666</v>
      </c>
      <c r="E63" s="28">
        <f t="shared" si="25"/>
        <v>12729.35131695881</v>
      </c>
      <c r="F63" s="28">
        <f t="shared" si="26"/>
        <v>-17030.357027075406</v>
      </c>
      <c r="G63" s="28">
        <f t="shared" si="0"/>
        <v>66.778586694507254</v>
      </c>
      <c r="H63" s="28">
        <f t="shared" si="1"/>
        <v>61.803060732766312</v>
      </c>
      <c r="I63" s="28">
        <f t="shared" si="63"/>
        <v>2457.3959560959415</v>
      </c>
      <c r="J63" s="28">
        <f t="shared" si="64"/>
        <v>5727.6215359393345</v>
      </c>
      <c r="K63" s="28">
        <f t="shared" si="65"/>
        <v>743.45361004052904</v>
      </c>
      <c r="L63" s="28">
        <f t="shared" si="27"/>
        <v>351.28457043315973</v>
      </c>
      <c r="M63" s="28">
        <f t="shared" si="28"/>
        <v>655.22699948787636</v>
      </c>
      <c r="N63" s="28">
        <f>Paramètres!$D$26*Calculs!K63</f>
        <v>14.869072200810582</v>
      </c>
      <c r="O63" s="28">
        <f>Paramètres!$D$26*I63</f>
        <v>49.147919121918832</v>
      </c>
      <c r="P63" s="28">
        <f>Paramètres!$D$26*J63</f>
        <v>114.5524307187867</v>
      </c>
      <c r="Q63" s="105">
        <f>IF($T63&gt;25000,Paramètres!$D$9,-5)</f>
        <v>6</v>
      </c>
      <c r="R63" s="105">
        <f t="shared" si="2"/>
        <v>-82719.342806878369</v>
      </c>
      <c r="S63" s="105">
        <f t="shared" si="3"/>
        <v>865.90636726087541</v>
      </c>
      <c r="T63" s="105">
        <f t="shared" si="29"/>
        <v>82723.874838154938</v>
      </c>
      <c r="U63" s="105">
        <f t="shared" si="30"/>
        <v>179.40024948749934</v>
      </c>
      <c r="V63" s="105">
        <f t="shared" si="4"/>
        <v>134.66901933680529</v>
      </c>
      <c r="W63" s="105">
        <f t="shared" si="31"/>
        <v>-134.66164148840525</v>
      </c>
      <c r="X63" s="105">
        <f t="shared" si="32"/>
        <v>1.4096385299245719</v>
      </c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44">
        <f t="shared" si="33"/>
        <v>95448.69412383718</v>
      </c>
      <c r="AL63" s="44">
        <f t="shared" si="34"/>
        <v>-17896.263394336282</v>
      </c>
      <c r="AM63" s="44">
        <f t="shared" si="5"/>
        <v>22.084612791118396</v>
      </c>
      <c r="AN63" s="44">
        <f t="shared" si="6"/>
        <v>171.75909579551339</v>
      </c>
      <c r="AO63" s="44">
        <f t="shared" si="66"/>
        <v>8951.4925244101833</v>
      </c>
      <c r="AP63" s="44">
        <f t="shared" si="67"/>
        <v>3632.024126755889</v>
      </c>
      <c r="AQ63" s="44">
        <f t="shared" si="35"/>
        <v>819.70128529810779</v>
      </c>
      <c r="AR63" s="44">
        <f t="shared" si="36"/>
        <v>-811.23717608419702</v>
      </c>
      <c r="AS63" s="44">
        <f t="shared" si="37"/>
        <v>117.49230297473707</v>
      </c>
      <c r="AT63" s="44">
        <f>Paramètres!$D$26*Calculs!AQ63</f>
        <v>16.394025705962157</v>
      </c>
      <c r="AU63" s="44">
        <f>Paramètres!$D$26*AO63</f>
        <v>179.02985048820366</v>
      </c>
      <c r="AV63" s="44">
        <f>Paramètres!$D$26*AP63</f>
        <v>72.640482535117783</v>
      </c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1">
        <f>Paramètres!$D$16</f>
        <v>30000</v>
      </c>
      <c r="BH63" s="41">
        <f>Paramètres!$E$16</f>
        <v>-25000</v>
      </c>
      <c r="BI63" s="100"/>
      <c r="BJ63" s="100"/>
      <c r="BK63" s="110">
        <f>Paramètres!$D$20</f>
        <v>523598775598.29883</v>
      </c>
      <c r="BL63" s="41">
        <f>Paramètres!$D$21</f>
        <v>10000</v>
      </c>
      <c r="BM63" s="41"/>
      <c r="BN63" s="41"/>
      <c r="BO63" s="41">
        <f>IF(AND($BR$6&gt;200,A63&lt;950),Paramètres!$D$22,0)</f>
        <v>1</v>
      </c>
      <c r="BP63" s="41">
        <f t="shared" si="7"/>
        <v>17270.648683041189</v>
      </c>
      <c r="BQ63" s="41">
        <f t="shared" si="8"/>
        <v>-7969.6429729245938</v>
      </c>
      <c r="BR63" s="41">
        <f t="shared" si="38"/>
        <v>19020.791651477568</v>
      </c>
      <c r="BS63" s="41">
        <f t="shared" si="39"/>
        <v>-24.771241387883943</v>
      </c>
      <c r="BT63" s="41">
        <f t="shared" si="40"/>
        <v>1003.5977940570749</v>
      </c>
      <c r="BU63" s="41">
        <f t="shared" si="41"/>
        <v>911.25465426610799</v>
      </c>
      <c r="BV63" s="41">
        <f t="shared" si="42"/>
        <v>-420.50384934573782</v>
      </c>
      <c r="BW63" s="41">
        <f>Paramètres!$D$22</f>
        <v>1</v>
      </c>
      <c r="BX63" s="41">
        <f t="shared" si="9"/>
        <v>-65448.69412383718</v>
      </c>
      <c r="BY63" s="41">
        <f t="shared" si="10"/>
        <v>-7103.7366056637184</v>
      </c>
      <c r="BZ63" s="41">
        <f t="shared" si="43"/>
        <v>65833.081625260762</v>
      </c>
      <c r="CA63" s="41">
        <f t="shared" si="44"/>
        <v>-173.8054222637081</v>
      </c>
      <c r="CB63" s="41">
        <f t="shared" si="45"/>
        <v>116.74816465136757</v>
      </c>
      <c r="CC63" s="41">
        <f t="shared" si="46"/>
        <v>-116.06649315432939</v>
      </c>
      <c r="CD63" s="41">
        <f t="shared" si="47"/>
        <v>-12.597742508832326</v>
      </c>
      <c r="CE63" s="2">
        <f>Paramètres!$F$16</f>
        <v>15000</v>
      </c>
      <c r="CF63" s="2">
        <f>Paramètres!$G$16</f>
        <v>15000</v>
      </c>
      <c r="CG63" s="111">
        <f>Paramètres!$F$20</f>
        <v>992600579172.61572</v>
      </c>
      <c r="CH63" s="2">
        <f>Paramètres!$F$21</f>
        <v>13332</v>
      </c>
      <c r="CI63" s="2"/>
      <c r="CJ63" s="2"/>
      <c r="CK63" s="2">
        <f>IF(CN63&gt;20000,Paramètres!$F$22,-2)</f>
        <v>1</v>
      </c>
      <c r="CL63" s="2">
        <f t="shared" si="11"/>
        <v>2270.6486830411905</v>
      </c>
      <c r="CM63" s="2">
        <f t="shared" si="12"/>
        <v>32030.357027075406</v>
      </c>
      <c r="CN63" s="2">
        <f t="shared" si="13"/>
        <v>32110.739896858737</v>
      </c>
      <c r="CO63" s="2">
        <f t="shared" si="14"/>
        <v>85.945055946920419</v>
      </c>
      <c r="CP63" s="2">
        <f t="shared" si="15"/>
        <v>758.35160757950609</v>
      </c>
      <c r="CQ63" s="2">
        <f t="shared" si="16"/>
        <v>53.62536287122488</v>
      </c>
      <c r="CR63" s="2">
        <f t="shared" si="17"/>
        <v>756.4532247107885</v>
      </c>
      <c r="CS63" s="2">
        <f>Paramètres!$F$22</f>
        <v>1</v>
      </c>
      <c r="CT63" s="2">
        <f t="shared" si="18"/>
        <v>-80448.69412383718</v>
      </c>
      <c r="CU63" s="2">
        <f t="shared" si="19"/>
        <v>32896.263394336282</v>
      </c>
      <c r="CV63" s="2">
        <f t="shared" si="48"/>
        <v>86914.650845184122</v>
      </c>
      <c r="CW63" s="2">
        <f t="shared" si="49"/>
        <v>157.75986362562867</v>
      </c>
      <c r="CX63" s="2">
        <f t="shared" si="20"/>
        <v>126.89317857600085</v>
      </c>
      <c r="CY63" s="2">
        <f t="shared" si="50"/>
        <v>-117.45304629763443</v>
      </c>
      <c r="CZ63" s="2">
        <f t="shared" si="51"/>
        <v>48.027707466904829</v>
      </c>
      <c r="DA63" s="2"/>
      <c r="DB63" s="2"/>
      <c r="DC63" s="13">
        <f>Paramètres!$H$16</f>
        <v>-20000</v>
      </c>
      <c r="DD63" s="13">
        <f>Paramètres!$I$16</f>
        <v>0</v>
      </c>
      <c r="DE63" s="13"/>
      <c r="DF63" s="13"/>
      <c r="DG63" s="112">
        <f>Paramètres!$H$20</f>
        <v>1047197551196.5977</v>
      </c>
      <c r="DH63" s="13">
        <f>Paramètres!$H$21</f>
        <v>10000</v>
      </c>
      <c r="DI63" s="13">
        <f>IF(DL63&lt;66666,Paramètres!$H$22,5)</f>
        <v>1</v>
      </c>
      <c r="DJ63" s="13">
        <f t="shared" si="21"/>
        <v>-32729.351316958811</v>
      </c>
      <c r="DK63" s="13">
        <f t="shared" si="22"/>
        <v>17030.357027075406</v>
      </c>
      <c r="DL63" s="13">
        <f t="shared" si="52"/>
        <v>36895.033515346884</v>
      </c>
      <c r="DM63" s="13">
        <f t="shared" si="53"/>
        <v>152.51028264860548</v>
      </c>
      <c r="DN63" s="13">
        <f t="shared" si="54"/>
        <v>691.69181973015282</v>
      </c>
      <c r="DO63" s="13">
        <f t="shared" si="55"/>
        <v>-613.59544670417313</v>
      </c>
      <c r="DP63" s="13">
        <f t="shared" si="56"/>
        <v>319.27762412282573</v>
      </c>
      <c r="DQ63" s="13">
        <f>IF(DT63&lt;66666,Paramètres!$H$22,5)</f>
        <v>5</v>
      </c>
      <c r="DR63" s="13">
        <f t="shared" si="23"/>
        <v>-115448.69412383718</v>
      </c>
      <c r="DS63" s="13">
        <f t="shared" si="24"/>
        <v>17896.263394336282</v>
      </c>
      <c r="DT63" s="13">
        <f t="shared" si="57"/>
        <v>116827.55333558423</v>
      </c>
      <c r="DU63" s="13">
        <f t="shared" si="58"/>
        <v>171.18843546082107</v>
      </c>
      <c r="DV63" s="13">
        <f t="shared" si="59"/>
        <v>379.44822869293648</v>
      </c>
      <c r="DW63" s="13">
        <f t="shared" si="60"/>
        <v>-374.96978443405982</v>
      </c>
      <c r="DX63" s="13">
        <f t="shared" si="61"/>
        <v>58.125889409812515</v>
      </c>
    </row>
    <row r="64" spans="1:128" x14ac:dyDescent="0.35">
      <c r="A64" s="106">
        <f t="shared" si="62"/>
        <v>58</v>
      </c>
      <c r="B64" s="106">
        <f>A64*Paramètres!$D$25</f>
        <v>29</v>
      </c>
      <c r="C64" s="102">
        <f>Paramètres!$D$7</f>
        <v>155093840495.72119</v>
      </c>
      <c r="D64" s="28">
        <f>Paramètres!$D$8</f>
        <v>6666</v>
      </c>
      <c r="E64" s="28">
        <f t="shared" si="25"/>
        <v>14045.870437615071</v>
      </c>
      <c r="F64" s="28">
        <f t="shared" si="26"/>
        <v>-14002.73950923377</v>
      </c>
      <c r="G64" s="28">
        <f t="shared" si="0"/>
        <v>66.239154907244199</v>
      </c>
      <c r="H64" s="28">
        <f t="shared" si="1"/>
        <v>72.00468622884226</v>
      </c>
      <c r="I64" s="28">
        <f t="shared" si="63"/>
        <v>2759.5326074071827</v>
      </c>
      <c r="J64" s="28">
        <f t="shared" si="64"/>
        <v>6268.2961047084236</v>
      </c>
      <c r="K64" s="28">
        <f t="shared" si="65"/>
        <v>623.22029838362459</v>
      </c>
      <c r="L64" s="28">
        <f t="shared" si="27"/>
        <v>192.53718434027292</v>
      </c>
      <c r="M64" s="28">
        <f t="shared" si="28"/>
        <v>592.73347548767129</v>
      </c>
      <c r="N64" s="28">
        <f>Paramètres!$D$26*Calculs!K64</f>
        <v>12.464405967672493</v>
      </c>
      <c r="O64" s="28">
        <f>Paramètres!$D$26*I64</f>
        <v>55.190652148143656</v>
      </c>
      <c r="P64" s="28">
        <f>Paramètres!$D$26*J64</f>
        <v>125.36592209416848</v>
      </c>
      <c r="Q64" s="105">
        <f>IF($T64&gt;25000,Paramètres!$D$9,-5)</f>
        <v>6</v>
      </c>
      <c r="R64" s="105">
        <f t="shared" si="2"/>
        <v>-85675.760654406156</v>
      </c>
      <c r="S64" s="105">
        <f t="shared" si="3"/>
        <v>2048.138745980883</v>
      </c>
      <c r="T64" s="105">
        <f t="shared" si="29"/>
        <v>85700.238249574773</v>
      </c>
      <c r="U64" s="105">
        <f t="shared" si="30"/>
        <v>178.63056530412109</v>
      </c>
      <c r="V64" s="105">
        <f t="shared" si="4"/>
        <v>125.5602850913064</v>
      </c>
      <c r="W64" s="105">
        <f t="shared" si="31"/>
        <v>-125.52442271926992</v>
      </c>
      <c r="X64" s="105">
        <f t="shared" si="32"/>
        <v>3.000748773918148</v>
      </c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44">
        <f t="shared" si="33"/>
        <v>99721.631092021227</v>
      </c>
      <c r="AL64" s="44">
        <f t="shared" si="34"/>
        <v>-16050.878255214653</v>
      </c>
      <c r="AM64" s="44">
        <f t="shared" si="5"/>
        <v>24.789758861186275</v>
      </c>
      <c r="AN64" s="44">
        <f t="shared" si="6"/>
        <v>172.71777635495874</v>
      </c>
      <c r="AO64" s="44">
        <f t="shared" si="66"/>
        <v>7961.2254978377823</v>
      </c>
      <c r="AP64" s="44">
        <f t="shared" si="67"/>
        <v>3676.8759471955082</v>
      </c>
      <c r="AQ64" s="44">
        <f t="shared" si="35"/>
        <v>749.19410180424507</v>
      </c>
      <c r="AR64" s="44">
        <f t="shared" si="36"/>
        <v>-743.15096537442889</v>
      </c>
      <c r="AS64" s="44">
        <f t="shared" si="37"/>
        <v>94.965492897809597</v>
      </c>
      <c r="AT64" s="44">
        <f>Paramètres!$D$26*Calculs!AQ64</f>
        <v>14.983882036084902</v>
      </c>
      <c r="AU64" s="44">
        <f>Paramètres!$D$26*AO64</f>
        <v>159.22450995675564</v>
      </c>
      <c r="AV64" s="44">
        <f>Paramètres!$D$26*AP64</f>
        <v>73.537518943910172</v>
      </c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1">
        <f>Paramètres!$D$16</f>
        <v>30000</v>
      </c>
      <c r="BH64" s="41">
        <f>Paramètres!$E$16</f>
        <v>-25000</v>
      </c>
      <c r="BI64" s="100"/>
      <c r="BJ64" s="100"/>
      <c r="BK64" s="110">
        <f>Paramètres!$D$20</f>
        <v>523598775598.29883</v>
      </c>
      <c r="BL64" s="41">
        <f>Paramètres!$D$21</f>
        <v>10000</v>
      </c>
      <c r="BM64" s="41"/>
      <c r="BN64" s="41"/>
      <c r="BO64" s="41">
        <f>IF(AND($BR$6&gt;200,A64&lt;950),Paramètres!$D$22,0)</f>
        <v>1</v>
      </c>
      <c r="BP64" s="41">
        <f t="shared" si="7"/>
        <v>15954.129562384929</v>
      </c>
      <c r="BQ64" s="41">
        <f t="shared" si="8"/>
        <v>-10997.26049076623</v>
      </c>
      <c r="BR64" s="41">
        <f t="shared" si="38"/>
        <v>19377.151193999922</v>
      </c>
      <c r="BS64" s="41">
        <f t="shared" si="39"/>
        <v>-34.578687994023085</v>
      </c>
      <c r="BT64" s="41">
        <f t="shared" si="40"/>
        <v>978.58466445664953</v>
      </c>
      <c r="BU64" s="41">
        <f t="shared" si="41"/>
        <v>805.71526578884948</v>
      </c>
      <c r="BV64" s="41">
        <f t="shared" si="42"/>
        <v>-555.38352152772507</v>
      </c>
      <c r="BW64" s="41">
        <f>Paramètres!$D$22</f>
        <v>1</v>
      </c>
      <c r="BX64" s="41">
        <f t="shared" si="9"/>
        <v>-69721.631092021227</v>
      </c>
      <c r="BY64" s="41">
        <f t="shared" si="10"/>
        <v>-8949.1217447853469</v>
      </c>
      <c r="BZ64" s="41">
        <f t="shared" si="43"/>
        <v>70293.617221870794</v>
      </c>
      <c r="CA64" s="41">
        <f t="shared" si="44"/>
        <v>-172.68579101993888</v>
      </c>
      <c r="CB64" s="41">
        <f t="shared" si="45"/>
        <v>102.82875472968679</v>
      </c>
      <c r="CC64" s="41">
        <f t="shared" si="46"/>
        <v>-101.99202696151065</v>
      </c>
      <c r="CD64" s="41">
        <f t="shared" si="47"/>
        <v>-13.091189233242698</v>
      </c>
      <c r="CE64" s="2">
        <f>Paramètres!$F$16</f>
        <v>15000</v>
      </c>
      <c r="CF64" s="2">
        <f>Paramètres!$G$16</f>
        <v>15000</v>
      </c>
      <c r="CG64" s="111">
        <f>Paramètres!$F$20</f>
        <v>992600579172.61572</v>
      </c>
      <c r="CH64" s="2">
        <f>Paramètres!$F$21</f>
        <v>13332</v>
      </c>
      <c r="CI64" s="2"/>
      <c r="CJ64" s="2"/>
      <c r="CK64" s="2">
        <f>IF(CN64&gt;20000,Paramètres!$F$22,-2)</f>
        <v>1</v>
      </c>
      <c r="CL64" s="2">
        <f t="shared" si="11"/>
        <v>954.12956238492916</v>
      </c>
      <c r="CM64" s="2">
        <f t="shared" si="12"/>
        <v>29002.739509233768</v>
      </c>
      <c r="CN64" s="2">
        <f t="shared" si="13"/>
        <v>29018.429700145498</v>
      </c>
      <c r="CO64" s="2">
        <f t="shared" si="14"/>
        <v>88.115768061658315</v>
      </c>
      <c r="CP64" s="2">
        <f t="shared" si="15"/>
        <v>884.44042151491942</v>
      </c>
      <c r="CQ64" s="2">
        <f t="shared" si="16"/>
        <v>29.080510594663306</v>
      </c>
      <c r="CR64" s="2">
        <f t="shared" si="17"/>
        <v>883.96220683524814</v>
      </c>
      <c r="CS64" s="2">
        <f>Paramètres!$F$22</f>
        <v>1</v>
      </c>
      <c r="CT64" s="2">
        <f t="shared" si="18"/>
        <v>-84721.631092021227</v>
      </c>
      <c r="CU64" s="2">
        <f t="shared" si="19"/>
        <v>31050.878255214651</v>
      </c>
      <c r="CV64" s="2">
        <f t="shared" si="48"/>
        <v>90232.542994823656</v>
      </c>
      <c r="CW64" s="2">
        <f t="shared" si="49"/>
        <v>159.87187586871664</v>
      </c>
      <c r="CX64" s="2">
        <f t="shared" si="20"/>
        <v>118.0265793703993</v>
      </c>
      <c r="CY64" s="2">
        <f t="shared" si="50"/>
        <v>-110.81815922051277</v>
      </c>
      <c r="CZ64" s="2">
        <f t="shared" si="51"/>
        <v>40.615379166693089</v>
      </c>
      <c r="DA64" s="2"/>
      <c r="DB64" s="2"/>
      <c r="DC64" s="13">
        <f>Paramètres!$H$16</f>
        <v>-20000</v>
      </c>
      <c r="DD64" s="13">
        <f>Paramètres!$I$16</f>
        <v>0</v>
      </c>
      <c r="DE64" s="13"/>
      <c r="DF64" s="13"/>
      <c r="DG64" s="112">
        <f>Paramètres!$H$20</f>
        <v>1047197551196.5977</v>
      </c>
      <c r="DH64" s="13">
        <f>Paramètres!$H$21</f>
        <v>10000</v>
      </c>
      <c r="DI64" s="13">
        <f>IF(DL64&lt;66666,Paramètres!$H$22,5)</f>
        <v>1</v>
      </c>
      <c r="DJ64" s="13">
        <f t="shared" si="21"/>
        <v>-34045.870437615071</v>
      </c>
      <c r="DK64" s="13">
        <f t="shared" si="22"/>
        <v>14002.73950923377</v>
      </c>
      <c r="DL64" s="13">
        <f t="shared" si="52"/>
        <v>36813.014106676026</v>
      </c>
      <c r="DM64" s="13">
        <f t="shared" si="53"/>
        <v>157.6431051090193</v>
      </c>
      <c r="DN64" s="13">
        <f t="shared" si="54"/>
        <v>694.45939566578193</v>
      </c>
      <c r="DO64" s="13">
        <f t="shared" si="55"/>
        <v>-642.2585920432399</v>
      </c>
      <c r="DP64" s="13">
        <f t="shared" si="56"/>
        <v>264.15479018014821</v>
      </c>
      <c r="DQ64" s="13">
        <f>IF(DT64&lt;66666,Paramètres!$H$22,5)</f>
        <v>5</v>
      </c>
      <c r="DR64" s="13">
        <f t="shared" si="23"/>
        <v>-119721.63109202123</v>
      </c>
      <c r="DS64" s="13">
        <f t="shared" si="24"/>
        <v>16050.878255214653</v>
      </c>
      <c r="DT64" s="13">
        <f t="shared" si="57"/>
        <v>120792.79632535107</v>
      </c>
      <c r="DU64" s="13">
        <f t="shared" si="58"/>
        <v>172.36398441821376</v>
      </c>
      <c r="DV64" s="13">
        <f t="shared" si="59"/>
        <v>355.19518468107066</v>
      </c>
      <c r="DW64" s="13">
        <f t="shared" si="60"/>
        <v>-352.04538813317271</v>
      </c>
      <c r="DX64" s="13">
        <f t="shared" si="61"/>
        <v>47.198134653645845</v>
      </c>
    </row>
    <row r="65" spans="1:128" x14ac:dyDescent="0.35">
      <c r="A65" s="106">
        <f t="shared" si="62"/>
        <v>59</v>
      </c>
      <c r="B65" s="106">
        <f>A65*Paramètres!$D$25</f>
        <v>29.5</v>
      </c>
      <c r="C65" s="102">
        <f>Paramètres!$D$7</f>
        <v>155093840495.72119</v>
      </c>
      <c r="D65" s="28">
        <f>Paramètres!$D$8</f>
        <v>6666</v>
      </c>
      <c r="E65" s="28">
        <f t="shared" si="25"/>
        <v>15473.771037403731</v>
      </c>
      <c r="F65" s="28">
        <f t="shared" si="26"/>
        <v>-10720.40808800764</v>
      </c>
      <c r="G65" s="28">
        <f t="shared" si="0"/>
        <v>66.72839163445731</v>
      </c>
      <c r="H65" s="28">
        <f t="shared" si="1"/>
        <v>92.379915643288285</v>
      </c>
      <c r="I65" s="28">
        <f t="shared" si="63"/>
        <v>2896.8791395993117</v>
      </c>
      <c r="J65" s="28">
        <f t="shared" si="64"/>
        <v>6735.6636581019266</v>
      </c>
      <c r="K65" s="28">
        <f t="shared" si="65"/>
        <v>608.73119637034438</v>
      </c>
      <c r="L65" s="28">
        <f t="shared" si="27"/>
        <v>-25.277818896088206</v>
      </c>
      <c r="M65" s="28">
        <f t="shared" si="28"/>
        <v>608.20613389403377</v>
      </c>
      <c r="N65" s="28">
        <f>Paramètres!$D$26*Calculs!K65</f>
        <v>12.174623927406888</v>
      </c>
      <c r="O65" s="28">
        <f>Paramètres!$D$26*I65</f>
        <v>57.937582791986237</v>
      </c>
      <c r="P65" s="28">
        <f>Paramètres!$D$26*J65</f>
        <v>134.71327316203855</v>
      </c>
      <c r="Q65" s="105">
        <f>IF($T65&gt;25000,Paramètres!$D$9,-5)</f>
        <v>6</v>
      </c>
      <c r="R65" s="105">
        <f t="shared" si="2"/>
        <v>-88042.685062192788</v>
      </c>
      <c r="S65" s="105">
        <f t="shared" si="3"/>
        <v>3468.2908203848056</v>
      </c>
      <c r="T65" s="105">
        <f t="shared" si="29"/>
        <v>88110.972268924772</v>
      </c>
      <c r="U65" s="105">
        <f t="shared" si="30"/>
        <v>177.74409731919425</v>
      </c>
      <c r="V65" s="105">
        <f t="shared" si="4"/>
        <v>118.84142210806914</v>
      </c>
      <c r="W65" s="105">
        <f t="shared" si="31"/>
        <v>-118.74931838306372</v>
      </c>
      <c r="X65" s="105">
        <f t="shared" si="32"/>
        <v>4.6779260603422292</v>
      </c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44">
        <f t="shared" si="33"/>
        <v>103516.45609959651</v>
      </c>
      <c r="AL65" s="44">
        <f t="shared" si="34"/>
        <v>-14188.698908392445</v>
      </c>
      <c r="AM65" s="44">
        <f t="shared" si="5"/>
        <v>27.651140945696387</v>
      </c>
      <c r="AN65" s="44">
        <f t="shared" si="6"/>
        <v>173.5766792887851</v>
      </c>
      <c r="AO65" s="44">
        <f t="shared" si="66"/>
        <v>7058.8500225065982</v>
      </c>
      <c r="AP65" s="44">
        <f t="shared" si="67"/>
        <v>3698.3039211494079</v>
      </c>
      <c r="AQ65" s="44">
        <f t="shared" si="35"/>
        <v>694.74125862654137</v>
      </c>
      <c r="AR65" s="44">
        <f t="shared" si="36"/>
        <v>-690.37999703446599</v>
      </c>
      <c r="AS65" s="44">
        <f t="shared" si="37"/>
        <v>77.723073361014386</v>
      </c>
      <c r="AT65" s="44">
        <f>Paramètres!$D$26*Calculs!AQ65</f>
        <v>13.894825172530828</v>
      </c>
      <c r="AU65" s="44">
        <f>Paramètres!$D$26*AO65</f>
        <v>141.17700045013197</v>
      </c>
      <c r="AV65" s="44">
        <f>Paramètres!$D$26*AP65</f>
        <v>73.966078422988161</v>
      </c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1">
        <f>Paramètres!$D$16</f>
        <v>30000</v>
      </c>
      <c r="BH65" s="41">
        <f>Paramètres!$E$16</f>
        <v>-25000</v>
      </c>
      <c r="BI65" s="100"/>
      <c r="BJ65" s="100"/>
      <c r="BK65" s="110">
        <f>Paramètres!$D$20</f>
        <v>523598775598.29883</v>
      </c>
      <c r="BL65" s="41">
        <f>Paramètres!$D$21</f>
        <v>10000</v>
      </c>
      <c r="BM65" s="41"/>
      <c r="BN65" s="41"/>
      <c r="BO65" s="41">
        <f>IF(AND($BR$6&gt;200,A65&lt;950),Paramètres!$D$22,0)</f>
        <v>1</v>
      </c>
      <c r="BP65" s="41">
        <f t="shared" si="7"/>
        <v>14526.228962596269</v>
      </c>
      <c r="BQ65" s="41">
        <f t="shared" si="8"/>
        <v>-14279.59191199236</v>
      </c>
      <c r="BR65" s="41">
        <f t="shared" si="38"/>
        <v>20369.537870231819</v>
      </c>
      <c r="BS65" s="41">
        <f t="shared" si="39"/>
        <v>-44.509442316101037</v>
      </c>
      <c r="BT65" s="41">
        <f t="shared" si="40"/>
        <v>912.79361901772984</v>
      </c>
      <c r="BU65" s="41">
        <f t="shared" si="41"/>
        <v>650.94501357469971</v>
      </c>
      <c r="BV65" s="41">
        <f t="shared" si="42"/>
        <v>-639.89278806821892</v>
      </c>
      <c r="BW65" s="41">
        <f>Paramètres!$D$22</f>
        <v>1</v>
      </c>
      <c r="BX65" s="41">
        <f t="shared" si="9"/>
        <v>-73516.456099596515</v>
      </c>
      <c r="BY65" s="41">
        <f t="shared" si="10"/>
        <v>-10811.301091607555</v>
      </c>
      <c r="BZ65" s="41">
        <f t="shared" si="43"/>
        <v>74307.156780065925</v>
      </c>
      <c r="CA65" s="41">
        <f t="shared" si="44"/>
        <v>-171.6340699751315</v>
      </c>
      <c r="CB65" s="41">
        <f t="shared" si="45"/>
        <v>92.309147165183376</v>
      </c>
      <c r="CC65" s="41">
        <f t="shared" si="46"/>
        <v>-91.32688773500368</v>
      </c>
      <c r="CD65" s="41">
        <f t="shared" si="47"/>
        <v>-13.430496156193064</v>
      </c>
      <c r="CE65" s="2">
        <f>Paramètres!$F$16</f>
        <v>15000</v>
      </c>
      <c r="CF65" s="2">
        <f>Paramètres!$G$16</f>
        <v>15000</v>
      </c>
      <c r="CG65" s="111">
        <f>Paramètres!$F$20</f>
        <v>992600579172.61572</v>
      </c>
      <c r="CH65" s="2">
        <f>Paramètres!$F$21</f>
        <v>13332</v>
      </c>
      <c r="CI65" s="2"/>
      <c r="CJ65" s="2"/>
      <c r="CK65" s="2">
        <f>IF(CN65&gt;20000,Paramètres!$F$22,-2)</f>
        <v>1</v>
      </c>
      <c r="CL65" s="2">
        <f t="shared" si="11"/>
        <v>-473.77103740373059</v>
      </c>
      <c r="CM65" s="2">
        <f t="shared" si="12"/>
        <v>25720.40808800764</v>
      </c>
      <c r="CN65" s="2">
        <f t="shared" si="13"/>
        <v>25724.77115951727</v>
      </c>
      <c r="CO65" s="2">
        <f t="shared" si="14"/>
        <v>91.055271414829576</v>
      </c>
      <c r="CP65" s="2">
        <f t="shared" si="15"/>
        <v>1049.7606259481827</v>
      </c>
      <c r="CQ65" s="2">
        <f t="shared" si="16"/>
        <v>-19.333356852702689</v>
      </c>
      <c r="CR65" s="2">
        <f t="shared" si="17"/>
        <v>1049.582580411816</v>
      </c>
      <c r="CS65" s="2">
        <f>Paramètres!$F$22</f>
        <v>1</v>
      </c>
      <c r="CT65" s="2">
        <f t="shared" si="18"/>
        <v>-88516.456099596515</v>
      </c>
      <c r="CU65" s="2">
        <f t="shared" si="19"/>
        <v>29188.698908392445</v>
      </c>
      <c r="CV65" s="2">
        <f t="shared" si="48"/>
        <v>93204.845069323448</v>
      </c>
      <c r="CW65" s="2">
        <f t="shared" si="49"/>
        <v>161.74979620503822</v>
      </c>
      <c r="CX65" s="2">
        <f t="shared" si="20"/>
        <v>110.84173801442059</v>
      </c>
      <c r="CY65" s="2">
        <f t="shared" si="50"/>
        <v>-105.26617827280356</v>
      </c>
      <c r="CZ65" s="2">
        <f t="shared" si="51"/>
        <v>34.711995014631334</v>
      </c>
      <c r="DA65" s="2"/>
      <c r="DB65" s="2"/>
      <c r="DC65" s="13">
        <f>Paramètres!$H$16</f>
        <v>-20000</v>
      </c>
      <c r="DD65" s="13">
        <f>Paramètres!$I$16</f>
        <v>0</v>
      </c>
      <c r="DE65" s="13"/>
      <c r="DF65" s="13"/>
      <c r="DG65" s="112">
        <f>Paramètres!$H$20</f>
        <v>1047197551196.5977</v>
      </c>
      <c r="DH65" s="13">
        <f>Paramètres!$H$21</f>
        <v>10000</v>
      </c>
      <c r="DI65" s="13">
        <f>IF(DL65&lt;66666,Paramètres!$H$22,5)</f>
        <v>1</v>
      </c>
      <c r="DJ65" s="13">
        <f t="shared" si="21"/>
        <v>-35473.771037403727</v>
      </c>
      <c r="DK65" s="13">
        <f t="shared" si="22"/>
        <v>10720.40808800764</v>
      </c>
      <c r="DL65" s="13">
        <f t="shared" si="52"/>
        <v>37058.272776636026</v>
      </c>
      <c r="DM65" s="13">
        <f t="shared" si="53"/>
        <v>163.18483601480264</v>
      </c>
      <c r="DN65" s="13">
        <f t="shared" si="54"/>
        <v>686.23066168772482</v>
      </c>
      <c r="DO65" s="13">
        <f t="shared" si="55"/>
        <v>-656.88947561808527</v>
      </c>
      <c r="DP65" s="13">
        <f t="shared" si="56"/>
        <v>198.51634155043666</v>
      </c>
      <c r="DQ65" s="13">
        <f>IF(DT65&lt;66666,Paramètres!$H$22,5)</f>
        <v>5</v>
      </c>
      <c r="DR65" s="13">
        <f t="shared" si="23"/>
        <v>-123516.45609959651</v>
      </c>
      <c r="DS65" s="13">
        <f t="shared" si="24"/>
        <v>14188.698908392445</v>
      </c>
      <c r="DT65" s="13">
        <f t="shared" si="57"/>
        <v>124328.73402442643</v>
      </c>
      <c r="DU65" s="13">
        <f t="shared" si="58"/>
        <v>173.44698847376986</v>
      </c>
      <c r="DV65" s="13">
        <f t="shared" si="59"/>
        <v>335.47086149253732</v>
      </c>
      <c r="DW65" s="13">
        <f t="shared" si="60"/>
        <v>-333.2791269964672</v>
      </c>
      <c r="DX65" s="13">
        <f t="shared" si="61"/>
        <v>38.28475439411686</v>
      </c>
    </row>
    <row r="66" spans="1:128" x14ac:dyDescent="0.35">
      <c r="A66" s="106">
        <f t="shared" si="62"/>
        <v>60</v>
      </c>
      <c r="B66" s="106">
        <f>A66*Paramètres!$D$25</f>
        <v>30</v>
      </c>
      <c r="C66" s="102">
        <f>Paramètres!$D$7</f>
        <v>155093840495.72119</v>
      </c>
      <c r="D66" s="28">
        <f>Paramètres!$D$8</f>
        <v>6666</v>
      </c>
      <c r="E66" s="28">
        <f t="shared" si="25"/>
        <v>16915.891152479362</v>
      </c>
      <c r="F66" s="28">
        <f t="shared" si="26"/>
        <v>-7200.5247254831684</v>
      </c>
      <c r="G66" s="28">
        <f t="shared" si="0"/>
        <v>68.679781562176402</v>
      </c>
      <c r="H66" s="28">
        <f t="shared" si="1"/>
        <v>111.17969081107377</v>
      </c>
      <c r="I66" s="28">
        <f t="shared" si="63"/>
        <v>2813.6637379112371</v>
      </c>
      <c r="J66" s="28">
        <f t="shared" si="64"/>
        <v>7209.1565188339218</v>
      </c>
      <c r="K66" s="28">
        <f t="shared" si="65"/>
        <v>785.97352688487854</v>
      </c>
      <c r="L66" s="28">
        <f t="shared" si="27"/>
        <v>-283.96757743606906</v>
      </c>
      <c r="M66" s="28">
        <f t="shared" si="28"/>
        <v>732.88252805544835</v>
      </c>
      <c r="N66" s="28">
        <f>Paramètres!$D$26*Calculs!K66</f>
        <v>15.719470537697571</v>
      </c>
      <c r="O66" s="28">
        <f>Paramètres!$D$26*I66</f>
        <v>56.273274758224744</v>
      </c>
      <c r="P66" s="28">
        <f>Paramètres!$D$26*J66</f>
        <v>144.18313037667843</v>
      </c>
      <c r="Q66" s="105">
        <f>IF($T66&gt;25000,Paramètres!$D$9,-5)</f>
        <v>6</v>
      </c>
      <c r="R66" s="105">
        <f t="shared" si="2"/>
        <v>-89957.394959111843</v>
      </c>
      <c r="S66" s="105">
        <f t="shared" si="3"/>
        <v>5119.5914539943205</v>
      </c>
      <c r="T66" s="105">
        <f t="shared" si="29"/>
        <v>90102.958466886383</v>
      </c>
      <c r="U66" s="105">
        <f t="shared" si="30"/>
        <v>176.74273684922321</v>
      </c>
      <c r="V66" s="105">
        <f t="shared" si="4"/>
        <v>113.68727536188585</v>
      </c>
      <c r="W66" s="105">
        <f t="shared" si="31"/>
        <v>-113.50361081998196</v>
      </c>
      <c r="X66" s="105">
        <f t="shared" si="32"/>
        <v>6.4596369894393009</v>
      </c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44">
        <f t="shared" si="33"/>
        <v>106873.28611159121</v>
      </c>
      <c r="AL66" s="44">
        <f t="shared" si="34"/>
        <v>-12320.116179477489</v>
      </c>
      <c r="AM66" s="44">
        <f t="shared" si="5"/>
        <v>30.731042891899776</v>
      </c>
      <c r="AN66" s="44">
        <f t="shared" si="6"/>
        <v>174.34345981572005</v>
      </c>
      <c r="AO66" s="44">
        <f t="shared" si="66"/>
        <v>6227.2930250219997</v>
      </c>
      <c r="AP66" s="44">
        <f t="shared" si="67"/>
        <v>3702.0609160874342</v>
      </c>
      <c r="AQ66" s="44">
        <f t="shared" si="35"/>
        <v>651.7953510190008</v>
      </c>
      <c r="AR66" s="44">
        <f t="shared" si="36"/>
        <v>-648.62151138733816</v>
      </c>
      <c r="AS66" s="44">
        <f t="shared" si="37"/>
        <v>64.244179312897359</v>
      </c>
      <c r="AT66" s="44">
        <f>Paramètres!$D$26*Calculs!AQ66</f>
        <v>13.035907020380016</v>
      </c>
      <c r="AU66" s="44">
        <f>Paramètres!$D$26*AO66</f>
        <v>124.54586050044</v>
      </c>
      <c r="AV66" s="44">
        <f>Paramètres!$D$26*AP66</f>
        <v>74.041218321748687</v>
      </c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1">
        <f>Paramètres!$D$16</f>
        <v>30000</v>
      </c>
      <c r="BH66" s="41">
        <f>Paramètres!$E$16</f>
        <v>-25000</v>
      </c>
      <c r="BI66" s="100"/>
      <c r="BJ66" s="100"/>
      <c r="BK66" s="110">
        <f>Paramètres!$D$20</f>
        <v>523598775598.29883</v>
      </c>
      <c r="BL66" s="41">
        <f>Paramètres!$D$21</f>
        <v>10000</v>
      </c>
      <c r="BM66" s="41"/>
      <c r="BN66" s="41"/>
      <c r="BO66" s="41">
        <f>IF(AND($BR$6&gt;200,A66&lt;950),Paramètres!$D$22,0)</f>
        <v>1</v>
      </c>
      <c r="BP66" s="41">
        <f t="shared" si="7"/>
        <v>13084.108847520638</v>
      </c>
      <c r="BQ66" s="41">
        <f t="shared" si="8"/>
        <v>-17799.47527451683</v>
      </c>
      <c r="BR66" s="41">
        <f t="shared" si="38"/>
        <v>22091.066619380421</v>
      </c>
      <c r="BS66" s="41">
        <f t="shared" si="39"/>
        <v>-53.680990260870828</v>
      </c>
      <c r="BT66" s="41">
        <f t="shared" si="40"/>
        <v>811.2084236498406</v>
      </c>
      <c r="BU66" s="41">
        <f t="shared" si="41"/>
        <v>480.46296251483739</v>
      </c>
      <c r="BV66" s="41">
        <f t="shared" si="42"/>
        <v>-653.61643817450397</v>
      </c>
      <c r="BW66" s="41">
        <f>Paramètres!$D$22</f>
        <v>1</v>
      </c>
      <c r="BX66" s="41">
        <f t="shared" si="9"/>
        <v>-76873.286111591209</v>
      </c>
      <c r="BY66" s="41">
        <f t="shared" si="10"/>
        <v>-12679.883820522511</v>
      </c>
      <c r="BZ66" s="41">
        <f t="shared" si="43"/>
        <v>77912.011726668366</v>
      </c>
      <c r="CA66" s="41">
        <f t="shared" si="44"/>
        <v>-170.63366842644808</v>
      </c>
      <c r="CB66" s="41">
        <f t="shared" si="45"/>
        <v>84.167720659446914</v>
      </c>
      <c r="CC66" s="41">
        <f t="shared" si="46"/>
        <v>-83.045593718118027</v>
      </c>
      <c r="CD66" s="41">
        <f t="shared" si="47"/>
        <v>-13.697976675843901</v>
      </c>
      <c r="CE66" s="2">
        <f>Paramètres!$F$16</f>
        <v>15000</v>
      </c>
      <c r="CF66" s="2">
        <f>Paramètres!$G$16</f>
        <v>15000</v>
      </c>
      <c r="CG66" s="111">
        <f>Paramètres!$F$20</f>
        <v>992600579172.61572</v>
      </c>
      <c r="CH66" s="2">
        <f>Paramètres!$F$21</f>
        <v>13332</v>
      </c>
      <c r="CI66" s="2"/>
      <c r="CJ66" s="2"/>
      <c r="CK66" s="2">
        <f>IF(CN66&gt;20000,Paramètres!$F$22,-2)</f>
        <v>1</v>
      </c>
      <c r="CL66" s="2">
        <f t="shared" si="11"/>
        <v>-1915.8911524793621</v>
      </c>
      <c r="CM66" s="2">
        <f t="shared" si="12"/>
        <v>22200.52472548317</v>
      </c>
      <c r="CN66" s="2">
        <f t="shared" si="13"/>
        <v>22283.04146643672</v>
      </c>
      <c r="CO66" s="2">
        <f t="shared" si="14"/>
        <v>94.932368788048322</v>
      </c>
      <c r="CP66" s="2">
        <f t="shared" si="15"/>
        <v>1263.2586610548824</v>
      </c>
      <c r="CQ66" s="2">
        <f t="shared" si="16"/>
        <v>-108.61471023394346</v>
      </c>
      <c r="CR66" s="2">
        <f t="shared" si="17"/>
        <v>1258.580664657999</v>
      </c>
      <c r="CS66" s="2">
        <f>Paramètres!$F$22</f>
        <v>1</v>
      </c>
      <c r="CT66" s="2">
        <f t="shared" si="18"/>
        <v>-91873.286111591209</v>
      </c>
      <c r="CU66" s="2">
        <f t="shared" si="19"/>
        <v>27320.116179477489</v>
      </c>
      <c r="CV66" s="2">
        <f t="shared" si="48"/>
        <v>95849.305939075246</v>
      </c>
      <c r="CW66" s="2">
        <f t="shared" si="49"/>
        <v>163.43924060078453</v>
      </c>
      <c r="CX66" s="2">
        <f t="shared" si="20"/>
        <v>104.9816835939903</v>
      </c>
      <c r="CY66" s="2">
        <f t="shared" si="50"/>
        <v>-100.62683457966692</v>
      </c>
      <c r="CZ66" s="2">
        <f t="shared" si="51"/>
        <v>29.923135743184424</v>
      </c>
      <c r="DA66" s="2"/>
      <c r="DB66" s="2"/>
      <c r="DC66" s="13">
        <f>Paramètres!$H$16</f>
        <v>-20000</v>
      </c>
      <c r="DD66" s="13">
        <f>Paramètres!$I$16</f>
        <v>0</v>
      </c>
      <c r="DE66" s="13"/>
      <c r="DF66" s="13"/>
      <c r="DG66" s="112">
        <f>Paramètres!$H$20</f>
        <v>1047197551196.5977</v>
      </c>
      <c r="DH66" s="13">
        <f>Paramètres!$H$21</f>
        <v>10000</v>
      </c>
      <c r="DI66" s="13">
        <f>IF(DL66&lt;66666,Paramètres!$H$22,5)</f>
        <v>1</v>
      </c>
      <c r="DJ66" s="13">
        <f t="shared" si="21"/>
        <v>-36915.891152479366</v>
      </c>
      <c r="DK66" s="13">
        <f t="shared" si="22"/>
        <v>7200.5247254831684</v>
      </c>
      <c r="DL66" s="13">
        <f t="shared" si="52"/>
        <v>37611.575025568905</v>
      </c>
      <c r="DM66" s="13">
        <f t="shared" si="53"/>
        <v>168.96291132899901</v>
      </c>
      <c r="DN66" s="13">
        <f t="shared" si="54"/>
        <v>668.17474838877422</v>
      </c>
      <c r="DO66" s="13">
        <f t="shared" si="55"/>
        <v>-655.81582971696298</v>
      </c>
      <c r="DP66" s="13">
        <f t="shared" si="56"/>
        <v>127.91830157195328</v>
      </c>
      <c r="DQ66" s="13">
        <f>IF(DT66&lt;66666,Paramètres!$H$22,5)</f>
        <v>5</v>
      </c>
      <c r="DR66" s="13">
        <f t="shared" si="23"/>
        <v>-126873.28611159121</v>
      </c>
      <c r="DS66" s="13">
        <f t="shared" si="24"/>
        <v>12320.116179477489</v>
      </c>
      <c r="DT66" s="13">
        <f t="shared" si="57"/>
        <v>127470.05919599123</v>
      </c>
      <c r="DU66" s="13">
        <f t="shared" si="58"/>
        <v>174.45364413658004</v>
      </c>
      <c r="DV66" s="13">
        <f t="shared" si="59"/>
        <v>319.29000261642284</v>
      </c>
      <c r="DW66" s="13">
        <f t="shared" si="60"/>
        <v>-317.79519135736069</v>
      </c>
      <c r="DX66" s="13">
        <f t="shared" si="61"/>
        <v>30.859716799313411</v>
      </c>
    </row>
    <row r="67" spans="1:128" x14ac:dyDescent="0.35">
      <c r="A67" s="106">
        <f t="shared" si="62"/>
        <v>61</v>
      </c>
      <c r="B67" s="106">
        <f>A67*Paramètres!$D$25</f>
        <v>30.5</v>
      </c>
      <c r="C67" s="102">
        <f>Paramètres!$D$7</f>
        <v>155093840495.72119</v>
      </c>
      <c r="D67" s="28">
        <f>Paramètres!$D$8</f>
        <v>6666</v>
      </c>
      <c r="E67" s="28">
        <f t="shared" si="25"/>
        <v>18251.731127075964</v>
      </c>
      <c r="F67" s="28">
        <f t="shared" si="26"/>
        <v>-3412.7258340523454</v>
      </c>
      <c r="G67" s="28">
        <f t="shared" si="0"/>
        <v>72.401353329818264</v>
      </c>
      <c r="H67" s="28">
        <f t="shared" si="1"/>
        <v>-86.447503283074212</v>
      </c>
      <c r="I67" s="28">
        <f t="shared" si="63"/>
        <v>2473.4228857169433</v>
      </c>
      <c r="J67" s="28">
        <f t="shared" si="64"/>
        <v>7797.8559165126917</v>
      </c>
      <c r="K67" s="28">
        <f t="shared" si="65"/>
        <v>3573.1843227444956</v>
      </c>
      <c r="L67" s="28">
        <f t="shared" si="27"/>
        <v>221.40538228910088</v>
      </c>
      <c r="M67" s="28">
        <f t="shared" si="28"/>
        <v>-3566.318250100579</v>
      </c>
      <c r="N67" s="28">
        <f>Paramètres!$D$26*Calculs!K67</f>
        <v>71.46368645488991</v>
      </c>
      <c r="O67" s="28">
        <f>Paramètres!$D$26*I67</f>
        <v>49.468457714338868</v>
      </c>
      <c r="P67" s="28">
        <f>Paramètres!$D$26*J67</f>
        <v>155.95711833025385</v>
      </c>
      <c r="Q67" s="105">
        <f>IF($T67&gt;25000,Paramètres!$D$9,-5)</f>
        <v>6</v>
      </c>
      <c r="R67" s="105">
        <f t="shared" si="2"/>
        <v>-91573.046119179402</v>
      </c>
      <c r="S67" s="105">
        <f t="shared" si="3"/>
        <v>7040.2988425532021</v>
      </c>
      <c r="T67" s="105">
        <f t="shared" si="29"/>
        <v>91843.282733893022</v>
      </c>
      <c r="U67" s="105">
        <f t="shared" si="30"/>
        <v>175.60364683797849</v>
      </c>
      <c r="V67" s="105">
        <f t="shared" si="4"/>
        <v>109.45315763283966</v>
      </c>
      <c r="W67" s="105">
        <f t="shared" si="31"/>
        <v>-109.13110630901976</v>
      </c>
      <c r="X67" s="105">
        <f t="shared" si="32"/>
        <v>8.3901937742030093</v>
      </c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44">
        <f t="shared" si="33"/>
        <v>109824.77724625537</v>
      </c>
      <c r="AL67" s="44">
        <f t="shared" si="34"/>
        <v>-10453.024676605548</v>
      </c>
      <c r="AM67" s="44">
        <f t="shared" si="5"/>
        <v>34.096709455803143</v>
      </c>
      <c r="AN67" s="44">
        <f t="shared" si="6"/>
        <v>175.02390174684012</v>
      </c>
      <c r="AO67" s="44">
        <f t="shared" si="66"/>
        <v>5454.1256531342215</v>
      </c>
      <c r="AP67" s="44">
        <f t="shared" si="67"/>
        <v>3692.2638770785829</v>
      </c>
      <c r="AQ67" s="44">
        <f t="shared" si="35"/>
        <v>617.29784477923522</v>
      </c>
      <c r="AR67" s="44">
        <f t="shared" si="36"/>
        <v>-614.97123047512764</v>
      </c>
      <c r="AS67" s="44">
        <f t="shared" si="37"/>
        <v>53.544512856093235</v>
      </c>
      <c r="AT67" s="44">
        <f>Paramètres!$D$26*Calculs!AQ67</f>
        <v>12.345956895584704</v>
      </c>
      <c r="AU67" s="44">
        <f>Paramètres!$D$26*AO67</f>
        <v>109.08251306268443</v>
      </c>
      <c r="AV67" s="44">
        <f>Paramètres!$D$26*AP67</f>
        <v>73.845277541571662</v>
      </c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1">
        <f>Paramètres!$D$16</f>
        <v>30000</v>
      </c>
      <c r="BH67" s="41">
        <f>Paramètres!$E$16</f>
        <v>-25000</v>
      </c>
      <c r="BI67" s="100"/>
      <c r="BJ67" s="100"/>
      <c r="BK67" s="110">
        <f>Paramètres!$D$20</f>
        <v>523598775598.29883</v>
      </c>
      <c r="BL67" s="41">
        <f>Paramètres!$D$21</f>
        <v>10000</v>
      </c>
      <c r="BM67" s="41"/>
      <c r="BN67" s="41"/>
      <c r="BO67" s="41">
        <f>IF(AND($BR$6&gt;200,A67&lt;950),Paramètres!$D$22,0)</f>
        <v>1</v>
      </c>
      <c r="BP67" s="41">
        <f t="shared" si="7"/>
        <v>11748.268872924036</v>
      </c>
      <c r="BQ67" s="41">
        <f t="shared" si="8"/>
        <v>-21587.274165947656</v>
      </c>
      <c r="BR67" s="41">
        <f t="shared" si="38"/>
        <v>24577.067103832935</v>
      </c>
      <c r="BS67" s="41">
        <f t="shared" si="39"/>
        <v>-61.443996471445736</v>
      </c>
      <c r="BT67" s="41">
        <f t="shared" si="40"/>
        <v>688.87411818149576</v>
      </c>
      <c r="BU67" s="41">
        <f t="shared" si="41"/>
        <v>329.29390336947483</v>
      </c>
      <c r="BV67" s="41">
        <f t="shared" si="42"/>
        <v>-605.07278562502574</v>
      </c>
      <c r="BW67" s="41">
        <f>Paramètres!$D$22</f>
        <v>1</v>
      </c>
      <c r="BX67" s="41">
        <f t="shared" si="9"/>
        <v>-79824.777246255369</v>
      </c>
      <c r="BY67" s="41">
        <f t="shared" si="10"/>
        <v>-14546.975323394452</v>
      </c>
      <c r="BZ67" s="41">
        <f t="shared" si="43"/>
        <v>81139.445114406204</v>
      </c>
      <c r="CA67" s="41">
        <f t="shared" si="44"/>
        <v>-169.67196316529314</v>
      </c>
      <c r="CB67" s="41">
        <f t="shared" si="45"/>
        <v>77.752443977294064</v>
      </c>
      <c r="CC67" s="41">
        <f t="shared" si="46"/>
        <v>-76.492654245887621</v>
      </c>
      <c r="CD67" s="41">
        <f t="shared" si="47"/>
        <v>-13.939741420175025</v>
      </c>
      <c r="CE67" s="2">
        <f>Paramètres!$F$16</f>
        <v>15000</v>
      </c>
      <c r="CF67" s="2">
        <f>Paramètres!$G$16</f>
        <v>15000</v>
      </c>
      <c r="CG67" s="111">
        <f>Paramètres!$F$20</f>
        <v>992600579172.61572</v>
      </c>
      <c r="CH67" s="2">
        <f>Paramètres!$F$21</f>
        <v>13332</v>
      </c>
      <c r="CI67" s="2"/>
      <c r="CJ67" s="2"/>
      <c r="CK67" s="2">
        <f>IF(CN67&gt;20000,Paramètres!$F$22,-2)</f>
        <v>-2</v>
      </c>
      <c r="CL67" s="2">
        <f t="shared" si="11"/>
        <v>-3251.7311270759637</v>
      </c>
      <c r="CM67" s="2">
        <f t="shared" si="12"/>
        <v>18412.725834052344</v>
      </c>
      <c r="CN67" s="2">
        <f t="shared" si="13"/>
        <v>18697.65300680204</v>
      </c>
      <c r="CO67" s="2">
        <f t="shared" si="14"/>
        <v>100.01530246052901</v>
      </c>
      <c r="CP67" s="2">
        <f t="shared" si="15"/>
        <v>-3065.1380814744389</v>
      </c>
      <c r="CQ67" s="2">
        <f t="shared" si="16"/>
        <v>533.06181822341102</v>
      </c>
      <c r="CR67" s="2">
        <f t="shared" si="17"/>
        <v>-3018.4294850894157</v>
      </c>
      <c r="CS67" s="2">
        <f>Paramètres!$F$22</f>
        <v>1</v>
      </c>
      <c r="CT67" s="2">
        <f t="shared" si="18"/>
        <v>-94824.777246255369</v>
      </c>
      <c r="CU67" s="2">
        <f t="shared" si="19"/>
        <v>25453.02467660555</v>
      </c>
      <c r="CV67" s="2">
        <f t="shared" si="48"/>
        <v>98181.43839336354</v>
      </c>
      <c r="CW67" s="2">
        <f t="shared" si="49"/>
        <v>164.97474564462533</v>
      </c>
      <c r="CX67" s="2">
        <f t="shared" si="20"/>
        <v>100.18745880765594</v>
      </c>
      <c r="CY67" s="2">
        <f t="shared" si="50"/>
        <v>-96.762215137260796</v>
      </c>
      <c r="CZ67" s="2">
        <f t="shared" si="51"/>
        <v>25.973074982878234</v>
      </c>
      <c r="DA67" s="2"/>
      <c r="DB67" s="2"/>
      <c r="DC67" s="13">
        <f>Paramètres!$H$16</f>
        <v>-20000</v>
      </c>
      <c r="DD67" s="13">
        <f>Paramètres!$I$16</f>
        <v>0</v>
      </c>
      <c r="DE67" s="13"/>
      <c r="DF67" s="13"/>
      <c r="DG67" s="112">
        <f>Paramètres!$H$20</f>
        <v>1047197551196.5977</v>
      </c>
      <c r="DH67" s="13">
        <f>Paramètres!$H$21</f>
        <v>10000</v>
      </c>
      <c r="DI67" s="13">
        <f>IF(DL67&lt;66666,Paramètres!$H$22,5)</f>
        <v>1</v>
      </c>
      <c r="DJ67" s="13">
        <f t="shared" si="21"/>
        <v>-38251.731127075967</v>
      </c>
      <c r="DK67" s="13">
        <f t="shared" si="22"/>
        <v>3412.7258340523454</v>
      </c>
      <c r="DL67" s="13">
        <f t="shared" si="52"/>
        <v>38403.666906123959</v>
      </c>
      <c r="DM67" s="13">
        <f t="shared" si="53"/>
        <v>174.90170926048071</v>
      </c>
      <c r="DN67" s="13">
        <f t="shared" si="54"/>
        <v>643.49619242634515</v>
      </c>
      <c r="DO67" s="13">
        <f t="shared" si="55"/>
        <v>-640.95033930378497</v>
      </c>
      <c r="DP67" s="13">
        <f t="shared" si="56"/>
        <v>57.184020613862721</v>
      </c>
      <c r="DQ67" s="13">
        <f>IF(DT67&lt;66666,Paramètres!$H$22,5)</f>
        <v>5</v>
      </c>
      <c r="DR67" s="13">
        <f t="shared" si="23"/>
        <v>-129824.77724625537</v>
      </c>
      <c r="DS67" s="13">
        <f t="shared" si="24"/>
        <v>10453.024676605548</v>
      </c>
      <c r="DT67" s="13">
        <f t="shared" si="57"/>
        <v>130244.91741303977</v>
      </c>
      <c r="DU67" s="13">
        <f t="shared" si="58"/>
        <v>175.39668013440556</v>
      </c>
      <c r="DV67" s="13">
        <f t="shared" si="59"/>
        <v>305.94835755869639</v>
      </c>
      <c r="DW67" s="13">
        <f t="shared" si="60"/>
        <v>-304.96143847943216</v>
      </c>
      <c r="DX67" s="13">
        <f t="shared" si="61"/>
        <v>24.554399471773984</v>
      </c>
    </row>
    <row r="68" spans="1:128" x14ac:dyDescent="0.35">
      <c r="A68" s="106">
        <f t="shared" si="62"/>
        <v>62</v>
      </c>
      <c r="B68" s="106">
        <f>A68*Paramètres!$D$25</f>
        <v>31</v>
      </c>
      <c r="C68" s="102">
        <f>Paramètres!$D$7</f>
        <v>155093840495.72119</v>
      </c>
      <c r="D68" s="28">
        <f>Paramètres!$D$8</f>
        <v>6666</v>
      </c>
      <c r="E68" s="28">
        <f t="shared" si="25"/>
        <v>19543.793915506711</v>
      </c>
      <c r="F68" s="28">
        <f t="shared" si="26"/>
        <v>-405.37743832114427</v>
      </c>
      <c r="G68" s="28">
        <f t="shared" si="0"/>
        <v>57.013382151278194</v>
      </c>
      <c r="H68" s="28">
        <f t="shared" si="1"/>
        <v>-81.029711604958663</v>
      </c>
      <c r="I68" s="28">
        <f t="shared" si="63"/>
        <v>2645.3598102917053</v>
      </c>
      <c r="J68" s="28">
        <f t="shared" si="64"/>
        <v>4075.5805480818585</v>
      </c>
      <c r="K68" s="28">
        <f t="shared" si="65"/>
        <v>3959.031012847197</v>
      </c>
      <c r="L68" s="28">
        <f t="shared" si="27"/>
        <v>617.30107519419869</v>
      </c>
      <c r="M68" s="28">
        <f t="shared" si="28"/>
        <v>-3910.6094081677334</v>
      </c>
      <c r="N68" s="28">
        <f>Paramètres!$D$26*Calculs!K68</f>
        <v>79.180620256943939</v>
      </c>
      <c r="O68" s="28">
        <f>Paramètres!$D$26*I68</f>
        <v>52.907196205834111</v>
      </c>
      <c r="P68" s="28">
        <f>Paramètres!$D$26*J68</f>
        <v>81.511610961637174</v>
      </c>
      <c r="Q68" s="105">
        <f>IF($T68&gt;25000,Paramètres!$D$9,-5)</f>
        <v>6</v>
      </c>
      <c r="R68" s="105">
        <f t="shared" si="2"/>
        <v>-92854.303349696987</v>
      </c>
      <c r="S68" s="105">
        <f t="shared" si="3"/>
        <v>8188.129171531089</v>
      </c>
      <c r="T68" s="105">
        <f t="shared" si="29"/>
        <v>93214.629269697936</v>
      </c>
      <c r="U68" s="105">
        <f t="shared" si="30"/>
        <v>174.96054766069733</v>
      </c>
      <c r="V68" s="105">
        <f t="shared" si="4"/>
        <v>106.28075985644601</v>
      </c>
      <c r="W68" s="105">
        <f t="shared" si="31"/>
        <v>-105.86992613996065</v>
      </c>
      <c r="X68" s="105">
        <f t="shared" si="32"/>
        <v>9.3358799683168225</v>
      </c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44">
        <f t="shared" si="33"/>
        <v>112398.0972652037</v>
      </c>
      <c r="AL68" s="44">
        <f t="shared" si="34"/>
        <v>-8593.5066098522329</v>
      </c>
      <c r="AM68" s="44">
        <f t="shared" si="5"/>
        <v>37.822252316261363</v>
      </c>
      <c r="AN68" s="44">
        <f t="shared" si="6"/>
        <v>175.62094676919199</v>
      </c>
      <c r="AO68" s="44">
        <f t="shared" si="66"/>
        <v>4730.0719095964096</v>
      </c>
      <c r="AP68" s="44">
        <f t="shared" si="67"/>
        <v>3671.9631123931044</v>
      </c>
      <c r="AQ68" s="44">
        <f t="shared" si="35"/>
        <v>589.06705801128658</v>
      </c>
      <c r="AR68" s="44">
        <f t="shared" si="36"/>
        <v>-587.34741417160035</v>
      </c>
      <c r="AS68" s="44">
        <f t="shared" si="37"/>
        <v>44.977926808680209</v>
      </c>
      <c r="AT68" s="44">
        <f>Paramètres!$D$26*Calculs!AQ68</f>
        <v>11.781341160225733</v>
      </c>
      <c r="AU68" s="44">
        <f>Paramètres!$D$26*AO68</f>
        <v>94.601438191928196</v>
      </c>
      <c r="AV68" s="44">
        <f>Paramètres!$D$26*AP68</f>
        <v>73.439262247862089</v>
      </c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1">
        <f>Paramètres!$D$16</f>
        <v>30000</v>
      </c>
      <c r="BH68" s="41">
        <f>Paramètres!$E$16</f>
        <v>-25000</v>
      </c>
      <c r="BI68" s="100"/>
      <c r="BJ68" s="100"/>
      <c r="BK68" s="110">
        <f>Paramètres!$D$20</f>
        <v>523598775598.29883</v>
      </c>
      <c r="BL68" s="41">
        <f>Paramètres!$D$21</f>
        <v>10000</v>
      </c>
      <c r="BM68" s="41"/>
      <c r="BN68" s="41"/>
      <c r="BO68" s="41">
        <f>IF(AND($BR$6&gt;200,A68&lt;950),Paramètres!$D$22,0)</f>
        <v>1</v>
      </c>
      <c r="BP68" s="41">
        <f t="shared" si="7"/>
        <v>10456.206084493289</v>
      </c>
      <c r="BQ68" s="41">
        <f t="shared" si="8"/>
        <v>-24594.622561678854</v>
      </c>
      <c r="BR68" s="41">
        <f t="shared" si="38"/>
        <v>26725.038907976112</v>
      </c>
      <c r="BS68" s="41">
        <f t="shared" si="39"/>
        <v>-66.967618933790007</v>
      </c>
      <c r="BT68" s="41">
        <f t="shared" si="40"/>
        <v>602.27960276493525</v>
      </c>
      <c r="BU68" s="41">
        <f t="shared" si="41"/>
        <v>235.64267459746915</v>
      </c>
      <c r="BV68" s="41">
        <f t="shared" si="42"/>
        <v>-554.2682110812774</v>
      </c>
      <c r="BW68" s="41">
        <f>Paramètres!$D$22</f>
        <v>1</v>
      </c>
      <c r="BX68" s="41">
        <f t="shared" si="9"/>
        <v>-82398.097265203702</v>
      </c>
      <c r="BY68" s="41">
        <f t="shared" si="10"/>
        <v>-16406.493390147767</v>
      </c>
      <c r="BZ68" s="41">
        <f t="shared" si="43"/>
        <v>84015.590566792613</v>
      </c>
      <c r="CA68" s="41">
        <f t="shared" si="44"/>
        <v>-168.73896859154769</v>
      </c>
      <c r="CB68" s="41">
        <f t="shared" si="45"/>
        <v>72.629757137408916</v>
      </c>
      <c r="CC68" s="41">
        <f t="shared" si="46"/>
        <v>-71.231467309613294</v>
      </c>
      <c r="CD68" s="41">
        <f t="shared" si="47"/>
        <v>-14.183077478406952</v>
      </c>
      <c r="CE68" s="2">
        <f>Paramètres!$F$16</f>
        <v>15000</v>
      </c>
      <c r="CF68" s="2">
        <f>Paramètres!$G$16</f>
        <v>15000</v>
      </c>
      <c r="CG68" s="111">
        <f>Paramètres!$F$20</f>
        <v>992600579172.61572</v>
      </c>
      <c r="CH68" s="2">
        <f>Paramètres!$F$21</f>
        <v>13332</v>
      </c>
      <c r="CI68" s="2"/>
      <c r="CJ68" s="2"/>
      <c r="CK68" s="2">
        <f>IF(CN68&gt;20000,Paramètres!$F$22,-2)</f>
        <v>-2</v>
      </c>
      <c r="CL68" s="2">
        <f t="shared" si="11"/>
        <v>-4543.7939155067106</v>
      </c>
      <c r="CM68" s="2">
        <f t="shared" si="12"/>
        <v>15405.377438321144</v>
      </c>
      <c r="CN68" s="2">
        <f t="shared" si="13"/>
        <v>16061.497973841977</v>
      </c>
      <c r="CO68" s="2">
        <f t="shared" si="14"/>
        <v>106.43334792778757</v>
      </c>
      <c r="CP68" s="2">
        <f t="shared" si="15"/>
        <v>-3505.8100633931012</v>
      </c>
      <c r="CQ68" s="2">
        <f t="shared" si="16"/>
        <v>991.79282411336078</v>
      </c>
      <c r="CR68" s="2">
        <f t="shared" si="17"/>
        <v>-3362.5959011789664</v>
      </c>
      <c r="CS68" s="2">
        <f>Paramètres!$F$22</f>
        <v>1</v>
      </c>
      <c r="CT68" s="2">
        <f t="shared" si="18"/>
        <v>-97398.097265203702</v>
      </c>
      <c r="CU68" s="2">
        <f t="shared" si="19"/>
        <v>23593.506609852233</v>
      </c>
      <c r="CV68" s="2">
        <f t="shared" si="48"/>
        <v>100214.98343576783</v>
      </c>
      <c r="CW68" s="2">
        <f t="shared" si="49"/>
        <v>166.38309175968899</v>
      </c>
      <c r="CX68" s="2">
        <f t="shared" si="20"/>
        <v>96.267744341554717</v>
      </c>
      <c r="CY68" s="2">
        <f t="shared" si="50"/>
        <v>-93.561808877513684</v>
      </c>
      <c r="CZ68" s="2">
        <f t="shared" si="51"/>
        <v>22.664212322040729</v>
      </c>
      <c r="DA68" s="2"/>
      <c r="DB68" s="2"/>
      <c r="DC68" s="13">
        <f>Paramètres!$H$16</f>
        <v>-20000</v>
      </c>
      <c r="DD68" s="13">
        <f>Paramètres!$I$16</f>
        <v>0</v>
      </c>
      <c r="DE68" s="13"/>
      <c r="DF68" s="13"/>
      <c r="DG68" s="112">
        <f>Paramètres!$H$20</f>
        <v>1047197551196.5977</v>
      </c>
      <c r="DH68" s="13">
        <f>Paramètres!$H$21</f>
        <v>10000</v>
      </c>
      <c r="DI68" s="13">
        <f>IF(DL68&lt;66666,Paramètres!$H$22,5)</f>
        <v>1</v>
      </c>
      <c r="DJ68" s="13">
        <f t="shared" si="21"/>
        <v>-39543.793915506714</v>
      </c>
      <c r="DK68" s="13">
        <f t="shared" si="22"/>
        <v>405.37743832114427</v>
      </c>
      <c r="DL68" s="13">
        <f t="shared" si="52"/>
        <v>39545.871694774483</v>
      </c>
      <c r="DM68" s="13">
        <f t="shared" si="53"/>
        <v>179.41266124330031</v>
      </c>
      <c r="DN68" s="13">
        <f t="shared" si="54"/>
        <v>610.16648226796008</v>
      </c>
      <c r="DO68" s="13">
        <f t="shared" si="55"/>
        <v>-610.13442351663127</v>
      </c>
      <c r="DP68" s="13">
        <f t="shared" si="56"/>
        <v>6.2547040925104271</v>
      </c>
      <c r="DQ68" s="13">
        <f>IF(DT68&lt;66666,Paramètres!$H$22,5)</f>
        <v>5</v>
      </c>
      <c r="DR68" s="13">
        <f t="shared" si="23"/>
        <v>-132398.09726520372</v>
      </c>
      <c r="DS68" s="13">
        <f t="shared" si="24"/>
        <v>8593.5066098522329</v>
      </c>
      <c r="DT68" s="13">
        <f t="shared" si="57"/>
        <v>132676.6916805658</v>
      </c>
      <c r="DU68" s="13">
        <f t="shared" si="58"/>
        <v>176.286336577643</v>
      </c>
      <c r="DV68" s="13">
        <f t="shared" si="59"/>
        <v>294.93010541859383</v>
      </c>
      <c r="DW68" s="13">
        <f t="shared" si="60"/>
        <v>-294.31081140959338</v>
      </c>
      <c r="DX68" s="13">
        <f t="shared" si="61"/>
        <v>19.102705820108699</v>
      </c>
    </row>
    <row r="69" spans="1:128" x14ac:dyDescent="0.35">
      <c r="A69" s="106">
        <f t="shared" si="62"/>
        <v>63</v>
      </c>
      <c r="B69" s="106">
        <f>A69*Paramètres!$D$25</f>
        <v>31.5</v>
      </c>
      <c r="C69" s="102">
        <f>Paramètres!$D$7</f>
        <v>155093840495.72119</v>
      </c>
      <c r="D69" s="28">
        <f>Paramètres!$D$8</f>
        <v>6666</v>
      </c>
      <c r="E69" s="28">
        <f t="shared" si="25"/>
        <v>21020.799089451113</v>
      </c>
      <c r="F69" s="28">
        <f t="shared" si="26"/>
        <v>654.76048367785177</v>
      </c>
      <c r="G69" s="28">
        <f t="shared" si="0"/>
        <v>1.4894605627063795</v>
      </c>
      <c r="H69" s="28">
        <f t="shared" si="1"/>
        <v>-75.346609271034779</v>
      </c>
      <c r="I69" s="28">
        <f t="shared" si="63"/>
        <v>3209.7536892800699</v>
      </c>
      <c r="J69" s="28">
        <f t="shared" si="64"/>
        <v>83.459528952487986</v>
      </c>
      <c r="K69" s="28">
        <f t="shared" si="65"/>
        <v>4003.4497390672354</v>
      </c>
      <c r="L69" s="28">
        <f t="shared" si="27"/>
        <v>1012.7566946184463</v>
      </c>
      <c r="M69" s="28">
        <f t="shared" si="28"/>
        <v>-3873.232976564027</v>
      </c>
      <c r="N69" s="28">
        <f>Paramètres!$D$26*Calculs!K69</f>
        <v>80.068994781344713</v>
      </c>
      <c r="O69" s="28">
        <f>Paramètres!$D$26*I69</f>
        <v>64.195073785601394</v>
      </c>
      <c r="P69" s="28">
        <f>Paramètres!$D$26*J69</f>
        <v>1.6691905790497596</v>
      </c>
      <c r="Q69" s="105">
        <f>IF($T69&gt;25000,Paramètres!$D$9,-5)</f>
        <v>6</v>
      </c>
      <c r="R69" s="105">
        <f t="shared" si="2"/>
        <v>-93595.497277007889</v>
      </c>
      <c r="S69" s="105">
        <f t="shared" si="3"/>
        <v>7401.0410556313627</v>
      </c>
      <c r="T69" s="105">
        <f t="shared" si="29"/>
        <v>93887.659035879333</v>
      </c>
      <c r="U69" s="105">
        <f t="shared" si="30"/>
        <v>175.47875808607685</v>
      </c>
      <c r="V69" s="105">
        <f t="shared" si="4"/>
        <v>104.77390589435826</v>
      </c>
      <c r="W69" s="105">
        <f t="shared" si="31"/>
        <v>-104.44786806420821</v>
      </c>
      <c r="X69" s="105">
        <f t="shared" si="32"/>
        <v>8.2591896213608997</v>
      </c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44">
        <f t="shared" si="33"/>
        <v>114616.29636645901</v>
      </c>
      <c r="AL69" s="44">
        <f t="shared" si="34"/>
        <v>-6746.2805719535108</v>
      </c>
      <c r="AM69" s="44">
        <f t="shared" si="5"/>
        <v>41.988706223327959</v>
      </c>
      <c r="AN69" s="44">
        <f t="shared" si="6"/>
        <v>176.26117175048273</v>
      </c>
      <c r="AO69" s="44">
        <f t="shared" si="66"/>
        <v>4048.1230572328809</v>
      </c>
      <c r="AP69" s="44">
        <f t="shared" si="67"/>
        <v>3643.5017769539227</v>
      </c>
      <c r="AQ69" s="44">
        <f t="shared" si="35"/>
        <v>566.17903702740955</v>
      </c>
      <c r="AR69" s="44">
        <f t="shared" si="36"/>
        <v>-564.97401373668106</v>
      </c>
      <c r="AS69" s="44">
        <f t="shared" si="37"/>
        <v>36.919720632059303</v>
      </c>
      <c r="AT69" s="44">
        <f>Paramètres!$D$26*Calculs!AQ69</f>
        <v>11.323580740548191</v>
      </c>
      <c r="AU69" s="44">
        <f>Paramètres!$D$26*AO69</f>
        <v>80.962461144657624</v>
      </c>
      <c r="AV69" s="44">
        <f>Paramètres!$D$26*AP69</f>
        <v>72.870035539078458</v>
      </c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1">
        <f>Paramètres!$D$16</f>
        <v>30000</v>
      </c>
      <c r="BH69" s="41">
        <f>Paramètres!$E$16</f>
        <v>-25000</v>
      </c>
      <c r="BI69" s="100"/>
      <c r="BJ69" s="100"/>
      <c r="BK69" s="110">
        <f>Paramètres!$D$20</f>
        <v>523598775598.29883</v>
      </c>
      <c r="BL69" s="41">
        <f>Paramètres!$D$21</f>
        <v>10000</v>
      </c>
      <c r="BM69" s="41"/>
      <c r="BN69" s="41"/>
      <c r="BO69" s="41">
        <f>IF(AND($BR$6&gt;200,A69&lt;950),Paramètres!$D$22,0)</f>
        <v>1</v>
      </c>
      <c r="BP69" s="41">
        <f t="shared" si="7"/>
        <v>8979.2009105488869</v>
      </c>
      <c r="BQ69" s="41">
        <f t="shared" si="8"/>
        <v>-25654.760483677852</v>
      </c>
      <c r="BR69" s="41">
        <f t="shared" si="38"/>
        <v>27180.742897626635</v>
      </c>
      <c r="BS69" s="41">
        <f t="shared" si="39"/>
        <v>-70.709884659221061</v>
      </c>
      <c r="BT69" s="41">
        <f t="shared" si="40"/>
        <v>585.83850934383986</v>
      </c>
      <c r="BU69" s="41">
        <f t="shared" si="41"/>
        <v>193.53266746046643</v>
      </c>
      <c r="BV69" s="41">
        <f t="shared" si="42"/>
        <v>-552.94833904791585</v>
      </c>
      <c r="BW69" s="41">
        <f>Paramètres!$D$22</f>
        <v>1</v>
      </c>
      <c r="BX69" s="41">
        <f t="shared" si="9"/>
        <v>-84616.296366459006</v>
      </c>
      <c r="BY69" s="41">
        <f t="shared" si="10"/>
        <v>-18253.71942804649</v>
      </c>
      <c r="BZ69" s="41">
        <f t="shared" si="43"/>
        <v>86562.785790051057</v>
      </c>
      <c r="CA69" s="41">
        <f t="shared" si="44"/>
        <v>-167.82650646019022</v>
      </c>
      <c r="CB69" s="41">
        <f t="shared" si="45"/>
        <v>68.50145637473382</v>
      </c>
      <c r="CC69" s="41">
        <f t="shared" si="46"/>
        <v>-66.961102062922876</v>
      </c>
      <c r="CD69" s="41">
        <f t="shared" si="47"/>
        <v>-14.445079992107564</v>
      </c>
      <c r="CE69" s="2">
        <f>Paramètres!$F$16</f>
        <v>15000</v>
      </c>
      <c r="CF69" s="2">
        <f>Paramètres!$G$16</f>
        <v>15000</v>
      </c>
      <c r="CG69" s="111">
        <f>Paramètres!$F$20</f>
        <v>992600579172.61572</v>
      </c>
      <c r="CH69" s="2">
        <f>Paramètres!$F$21</f>
        <v>13332</v>
      </c>
      <c r="CI69" s="2"/>
      <c r="CJ69" s="2"/>
      <c r="CK69" s="2">
        <f>IF(CN69&gt;20000,Paramètres!$F$22,-2)</f>
        <v>-2</v>
      </c>
      <c r="CL69" s="2">
        <f t="shared" si="11"/>
        <v>-6020.7990894511131</v>
      </c>
      <c r="CM69" s="2">
        <f t="shared" si="12"/>
        <v>14345.239516322148</v>
      </c>
      <c r="CN69" s="2">
        <f t="shared" si="13"/>
        <v>15557.503606176213</v>
      </c>
      <c r="CO69" s="2">
        <f t="shared" si="14"/>
        <v>112.76813946334735</v>
      </c>
      <c r="CP69" s="2">
        <f t="shared" si="15"/>
        <v>-3590.9941539207257</v>
      </c>
      <c r="CQ69" s="2">
        <f t="shared" si="16"/>
        <v>1389.7251692467507</v>
      </c>
      <c r="CR69" s="2">
        <f t="shared" si="17"/>
        <v>-3311.1784861971605</v>
      </c>
      <c r="CS69" s="2">
        <f>Paramètres!$F$22</f>
        <v>1</v>
      </c>
      <c r="CT69" s="2">
        <f t="shared" si="18"/>
        <v>-99616.296366459006</v>
      </c>
      <c r="CU69" s="2">
        <f t="shared" si="19"/>
        <v>21746.28057195351</v>
      </c>
      <c r="CV69" s="2">
        <f t="shared" si="48"/>
        <v>101962.28332321867</v>
      </c>
      <c r="CW69" s="2">
        <f t="shared" si="49"/>
        <v>167.68549706406344</v>
      </c>
      <c r="CX69" s="2">
        <f t="shared" si="20"/>
        <v>93.07907772238211</v>
      </c>
      <c r="CY69" s="2">
        <f t="shared" si="50"/>
        <v>-90.937478935390246</v>
      </c>
      <c r="CZ69" s="2">
        <f t="shared" si="51"/>
        <v>19.851690973937384</v>
      </c>
      <c r="DA69" s="2"/>
      <c r="DB69" s="2"/>
      <c r="DC69" s="13">
        <f>Paramètres!$H$16</f>
        <v>-20000</v>
      </c>
      <c r="DD69" s="13">
        <f>Paramètres!$I$16</f>
        <v>0</v>
      </c>
      <c r="DE69" s="13"/>
      <c r="DF69" s="13"/>
      <c r="DG69" s="112">
        <f>Paramètres!$H$20</f>
        <v>1047197551196.5977</v>
      </c>
      <c r="DH69" s="13">
        <f>Paramètres!$H$21</f>
        <v>10000</v>
      </c>
      <c r="DI69" s="13">
        <f>IF(DL69&lt;66666,Paramètres!$H$22,5)</f>
        <v>1</v>
      </c>
      <c r="DJ69" s="13">
        <f t="shared" si="21"/>
        <v>-41020.799089451117</v>
      </c>
      <c r="DK69" s="13">
        <f t="shared" si="22"/>
        <v>-654.76048367785177</v>
      </c>
      <c r="DL69" s="13">
        <f t="shared" si="52"/>
        <v>41026.024292247712</v>
      </c>
      <c r="DM69" s="13">
        <f t="shared" si="53"/>
        <v>-179.08554129454458</v>
      </c>
      <c r="DN69" s="13">
        <f t="shared" si="54"/>
        <v>570.57381215442717</v>
      </c>
      <c r="DO69" s="13">
        <f t="shared" si="55"/>
        <v>-570.50114208877085</v>
      </c>
      <c r="DP69" s="13">
        <f t="shared" si="56"/>
        <v>-9.106151318950598</v>
      </c>
      <c r="DQ69" s="13">
        <f>IF(DT69&lt;66666,Paramètres!$H$22,5)</f>
        <v>5</v>
      </c>
      <c r="DR69" s="13">
        <f t="shared" si="23"/>
        <v>-134616.29636645899</v>
      </c>
      <c r="DS69" s="13">
        <f t="shared" si="24"/>
        <v>6746.2805719535108</v>
      </c>
      <c r="DT69" s="13">
        <f t="shared" si="57"/>
        <v>134785.23490715827</v>
      </c>
      <c r="DU69" s="13">
        <f t="shared" si="58"/>
        <v>177.13102864791691</v>
      </c>
      <c r="DV69" s="13">
        <f t="shared" si="59"/>
        <v>285.84985442531041</v>
      </c>
      <c r="DW69" s="13">
        <f t="shared" si="60"/>
        <v>-285.49157291696139</v>
      </c>
      <c r="DX69" s="13">
        <f t="shared" si="61"/>
        <v>14.307378109579524</v>
      </c>
    </row>
    <row r="70" spans="1:128" x14ac:dyDescent="0.35">
      <c r="A70" s="106">
        <f t="shared" si="62"/>
        <v>64</v>
      </c>
      <c r="B70" s="106">
        <f>A70*Paramètres!$D$25</f>
        <v>32</v>
      </c>
      <c r="C70" s="102">
        <f>Paramètres!$D$7</f>
        <v>155093840495.72119</v>
      </c>
      <c r="D70" s="28">
        <f>Paramètres!$D$8</f>
        <v>6666</v>
      </c>
      <c r="E70" s="28">
        <f t="shared" si="25"/>
        <v>22878.865107745762</v>
      </c>
      <c r="F70" s="28">
        <f t="shared" si="26"/>
        <v>-271.817995986911</v>
      </c>
      <c r="G70" s="28">
        <f t="shared" ref="G70:G133" si="68">IFERROR(DEGREES(ATAN2(I70,J70)),0)</f>
        <v>-42.357736869188543</v>
      </c>
      <c r="H70" s="28">
        <f t="shared" ref="H70:H133" si="69">IFERROR(DEGREES(ATAN2(L70,M70)),0)</f>
        <v>-71.780279287250295</v>
      </c>
      <c r="I70" s="28">
        <f t="shared" si="63"/>
        <v>4158.3153101129146</v>
      </c>
      <c r="J70" s="28">
        <f t="shared" si="64"/>
        <v>-3791.4426381905887</v>
      </c>
      <c r="K70" s="28">
        <f t="shared" si="65"/>
        <v>3746.5259449770429</v>
      </c>
      <c r="L70" s="28">
        <f t="shared" si="27"/>
        <v>1171.3958161471719</v>
      </c>
      <c r="M70" s="28">
        <f t="shared" si="28"/>
        <v>-3558.691964514353</v>
      </c>
      <c r="N70" s="28">
        <f>Paramètres!$D$26*Calculs!K70</f>
        <v>74.930518899540857</v>
      </c>
      <c r="O70" s="28">
        <f>Paramètres!$D$26*I70</f>
        <v>83.166306202258298</v>
      </c>
      <c r="P70" s="28">
        <f>Paramètres!$D$26*J70</f>
        <v>-75.828852763811781</v>
      </c>
      <c r="Q70" s="105">
        <f>IF($T70&gt;25000,Paramètres!$D$9,-5)</f>
        <v>6</v>
      </c>
      <c r="R70" s="105">
        <f t="shared" ref="R70:R133" si="70">E70-AK70</f>
        <v>-93620.249283895508</v>
      </c>
      <c r="S70" s="105">
        <f t="shared" ref="S70:S133" si="71">F70-AL70</f>
        <v>4643.4817573316232</v>
      </c>
      <c r="T70" s="105">
        <f t="shared" si="29"/>
        <v>93735.334846627651</v>
      </c>
      <c r="U70" s="105">
        <f t="shared" si="30"/>
        <v>177.16050681934777</v>
      </c>
      <c r="V70" s="105">
        <f t="shared" ref="V70:V133" si="72">Q70*C70*(T70)/(ABS(T70)^2+D70^2)^(3/2)</f>
        <v>105.11213500455958</v>
      </c>
      <c r="W70" s="105">
        <f t="shared" si="31"/>
        <v>-104.98308133203821</v>
      </c>
      <c r="X70" s="105">
        <f t="shared" si="32"/>
        <v>5.2070682007641054</v>
      </c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44">
        <f t="shared" si="33"/>
        <v>116499.11439164127</v>
      </c>
      <c r="AL70" s="44">
        <f t="shared" si="34"/>
        <v>-4915.2997533185344</v>
      </c>
      <c r="AM70" s="44">
        <f t="shared" ref="AM70:AM133" si="73">IFERROR(DEGREES(ATAN2(AO70,AP70)),0)</f>
        <v>46.678119216819788</v>
      </c>
      <c r="AN70" s="44">
        <f t="shared" ref="AN70:AN133" si="74">IFERROR(DEGREES(ATAN2(AR70,AS70)),0)</f>
        <v>177.07695654137649</v>
      </c>
      <c r="AO70" s="44">
        <f t="shared" si="66"/>
        <v>3402.1865823515423</v>
      </c>
      <c r="AP70" s="44">
        <f t="shared" si="67"/>
        <v>3607.5514620469035</v>
      </c>
      <c r="AQ70" s="44">
        <f t="shared" si="35"/>
        <v>548.55172687148547</v>
      </c>
      <c r="AR70" s="44">
        <f t="shared" si="36"/>
        <v>-547.83802197948273</v>
      </c>
      <c r="AS70" s="44">
        <f t="shared" si="37"/>
        <v>27.973178712770245</v>
      </c>
      <c r="AT70" s="44">
        <f>Paramètres!$D$26*Calculs!AQ70</f>
        <v>10.971034537429709</v>
      </c>
      <c r="AU70" s="44">
        <f>Paramètres!$D$26*AO70</f>
        <v>68.043731647030853</v>
      </c>
      <c r="AV70" s="44">
        <f>Paramètres!$D$26*AP70</f>
        <v>72.151029240938072</v>
      </c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1">
        <f>Paramètres!$D$16</f>
        <v>30000</v>
      </c>
      <c r="BH70" s="41">
        <f>Paramètres!$E$16</f>
        <v>-25000</v>
      </c>
      <c r="BI70" s="100"/>
      <c r="BJ70" s="100"/>
      <c r="BK70" s="110">
        <f>Paramètres!$D$20</f>
        <v>523598775598.29883</v>
      </c>
      <c r="BL70" s="41">
        <f>Paramètres!$D$21</f>
        <v>10000</v>
      </c>
      <c r="BM70" s="41"/>
      <c r="BN70" s="41"/>
      <c r="BO70" s="41">
        <f>IF(AND($BR$6&gt;200,A70&lt;950),Paramètres!$D$22,0)</f>
        <v>1</v>
      </c>
      <c r="BP70" s="41">
        <f t="shared" ref="BP70:BP133" si="75">BG70-$E70</f>
        <v>7121.1348922542384</v>
      </c>
      <c r="BQ70" s="41">
        <f t="shared" ref="BQ70:BQ133" si="76">BH70-$F70</f>
        <v>-24728.182004013088</v>
      </c>
      <c r="BR70" s="41">
        <f t="shared" si="38"/>
        <v>25733.121601882613</v>
      </c>
      <c r="BS70" s="41">
        <f t="shared" si="39"/>
        <v>-73.934843679929614</v>
      </c>
      <c r="BT70" s="41">
        <f t="shared" si="40"/>
        <v>640.31428817082463</v>
      </c>
      <c r="BU70" s="41">
        <f t="shared" si="41"/>
        <v>177.1943757949912</v>
      </c>
      <c r="BV70" s="41">
        <f t="shared" si="42"/>
        <v>-615.30849240225291</v>
      </c>
      <c r="BW70" s="41">
        <f>Paramètres!$D$22</f>
        <v>1</v>
      </c>
      <c r="BX70" s="41">
        <f t="shared" ref="BX70:BX133" si="77">BG70-$AK70</f>
        <v>-86499.114391641269</v>
      </c>
      <c r="BY70" s="41">
        <f t="shared" ref="BY70:BY133" si="78">BH70-$AL70</f>
        <v>-20084.700246681467</v>
      </c>
      <c r="BZ70" s="41">
        <f t="shared" si="43"/>
        <v>88800.292648939445</v>
      </c>
      <c r="CA70" s="41">
        <f t="shared" si="44"/>
        <v>-166.92782321657265</v>
      </c>
      <c r="CB70" s="41">
        <f t="shared" si="45"/>
        <v>65.156913431099625</v>
      </c>
      <c r="CC70" s="41">
        <f t="shared" si="46"/>
        <v>-63.468431692722199</v>
      </c>
      <c r="CD70" s="41">
        <f t="shared" si="47"/>
        <v>-14.737080658463768</v>
      </c>
      <c r="CE70" s="2">
        <f>Paramètres!$F$16</f>
        <v>15000</v>
      </c>
      <c r="CF70" s="2">
        <f>Paramètres!$G$16</f>
        <v>15000</v>
      </c>
      <c r="CG70" s="111">
        <f>Paramètres!$F$20</f>
        <v>992600579172.61572</v>
      </c>
      <c r="CH70" s="2">
        <f>Paramètres!$F$21</f>
        <v>13332</v>
      </c>
      <c r="CI70" s="2"/>
      <c r="CJ70" s="2"/>
      <c r="CK70" s="2">
        <f>IF(CN70&gt;20000,Paramètres!$F$22,-2)</f>
        <v>-2</v>
      </c>
      <c r="CL70" s="2">
        <f t="shared" ref="CL70:CL133" si="79">CE70-$E70</f>
        <v>-7878.8651077457616</v>
      </c>
      <c r="CM70" s="2">
        <f t="shared" ref="CM70:CM133" si="80">CF70-$F70</f>
        <v>15271.81799598691</v>
      </c>
      <c r="CN70" s="2">
        <f t="shared" ref="CN70:CN133" si="81">SQRT((CL70)^2+(CM70)^2)</f>
        <v>17184.438899440484</v>
      </c>
      <c r="CO70" s="2">
        <f t="shared" ref="CO70:CO133" si="82">DEGREES(ATAN2(CL70,CM70))</f>
        <v>117.28960669790438</v>
      </c>
      <c r="CP70" s="2">
        <f t="shared" ref="CP70:CP133" si="83">CK70*$CG70*(CN70)/(ABS(CN70)^2+$CH70^2)^(3/2)</f>
        <v>-3315.7609389197269</v>
      </c>
      <c r="CQ70" s="2">
        <f t="shared" ref="CQ70:CQ133" si="84">CP70*COS(RADIANS(CO70))</f>
        <v>1520.2377755919374</v>
      </c>
      <c r="CR70" s="2">
        <f t="shared" ref="CR70:CR133" si="85">CP70*SIN(RADIANS(CO70))</f>
        <v>-2946.718125258863</v>
      </c>
      <c r="CS70" s="2">
        <f>Paramètres!$F$22</f>
        <v>1</v>
      </c>
      <c r="CT70" s="2">
        <f t="shared" ref="CT70:CT133" si="86">$CE70-AK70</f>
        <v>-101499.11439164127</v>
      </c>
      <c r="CU70" s="2">
        <f t="shared" ref="CU70:CU133" si="87">$CE70-AL70</f>
        <v>19915.299753318533</v>
      </c>
      <c r="CV70" s="2">
        <f t="shared" si="48"/>
        <v>103434.4690446662</v>
      </c>
      <c r="CW70" s="2">
        <f t="shared" si="49"/>
        <v>168.89893176996407</v>
      </c>
      <c r="CX70" s="2">
        <f t="shared" ref="CX70:CX133" si="88">CS70*$CG70*(CV70)/(ABS(CV70)^2+$CH70^2)^(3/2)</f>
        <v>90.512834109594493</v>
      </c>
      <c r="CY70" s="2">
        <f t="shared" si="50"/>
        <v>-88.819255206252024</v>
      </c>
      <c r="CZ70" s="2">
        <f t="shared" si="51"/>
        <v>17.427364779496834</v>
      </c>
      <c r="DA70" s="2"/>
      <c r="DB70" s="2"/>
      <c r="DC70" s="13">
        <f>Paramètres!$H$16</f>
        <v>-20000</v>
      </c>
      <c r="DD70" s="13">
        <f>Paramètres!$I$16</f>
        <v>0</v>
      </c>
      <c r="DE70" s="13"/>
      <c r="DF70" s="13"/>
      <c r="DG70" s="112">
        <f>Paramètres!$H$20</f>
        <v>1047197551196.5977</v>
      </c>
      <c r="DH70" s="13">
        <f>Paramètres!$H$21</f>
        <v>10000</v>
      </c>
      <c r="DI70" s="13">
        <f>IF(DL70&lt;66666,Paramètres!$H$22,5)</f>
        <v>1</v>
      </c>
      <c r="DJ70" s="13">
        <f t="shared" ref="DJ70:DJ133" si="89">DC70-$E70</f>
        <v>-42878.865107745762</v>
      </c>
      <c r="DK70" s="13">
        <f t="shared" ref="DK70:DK133" si="90">DD70-$F70</f>
        <v>271.817995986911</v>
      </c>
      <c r="DL70" s="13">
        <f t="shared" si="52"/>
        <v>42879.7266543433</v>
      </c>
      <c r="DM70" s="13">
        <f t="shared" si="53"/>
        <v>179.63679506640915</v>
      </c>
      <c r="DN70" s="13">
        <f t="shared" si="54"/>
        <v>526.04690466163083</v>
      </c>
      <c r="DO70" s="13">
        <f t="shared" si="55"/>
        <v>-526.03633523975668</v>
      </c>
      <c r="DP70" s="13">
        <f t="shared" si="56"/>
        <v>3.3346531467627716</v>
      </c>
      <c r="DQ70" s="13">
        <f>IF(DT70&lt;66666,Paramètres!$H$22,5)</f>
        <v>5</v>
      </c>
      <c r="DR70" s="13">
        <f t="shared" ref="DR70:DR133" si="91">DC70-AK70</f>
        <v>-136499.11439164128</v>
      </c>
      <c r="DS70" s="13">
        <f t="shared" ref="DS70:DS133" si="92">DD70-AL70</f>
        <v>4915.2997533185344</v>
      </c>
      <c r="DT70" s="13">
        <f t="shared" si="57"/>
        <v>136587.58509237706</v>
      </c>
      <c r="DU70" s="13">
        <f t="shared" si="58"/>
        <v>177.93768407632908</v>
      </c>
      <c r="DV70" s="13">
        <f t="shared" si="59"/>
        <v>278.41566293244733</v>
      </c>
      <c r="DW70" s="13">
        <f t="shared" si="60"/>
        <v>-278.23532715171888</v>
      </c>
      <c r="DX70" s="13">
        <f t="shared" si="61"/>
        <v>10.019186139108557</v>
      </c>
    </row>
    <row r="71" spans="1:128" x14ac:dyDescent="0.35">
      <c r="A71" s="106">
        <f t="shared" si="62"/>
        <v>65</v>
      </c>
      <c r="B71" s="106">
        <f>A71*Paramètres!$D$25</f>
        <v>32.5</v>
      </c>
      <c r="C71" s="102">
        <f>Paramètres!$D$7</f>
        <v>155093840495.72119</v>
      </c>
      <c r="D71" s="28">
        <f>Paramètres!$D$8</f>
        <v>6666</v>
      </c>
      <c r="E71" s="28">
        <f t="shared" ref="E71:E134" si="93">$E70+$I70*($B71-$B70)+$L70*($B71-$B70)^2</f>
        <v>25250.87171683901</v>
      </c>
      <c r="F71" s="28">
        <f t="shared" ref="F71:F134" si="94">$F70+$J70*($B71-$B70)+$M70*($B71-$B70)^2</f>
        <v>-3057.2123062107939</v>
      </c>
      <c r="G71" s="28">
        <f t="shared" si="68"/>
        <v>-54.199222552462189</v>
      </c>
      <c r="H71" s="28">
        <f t="shared" si="69"/>
        <v>155.34906119458455</v>
      </c>
      <c r="I71" s="28">
        <f t="shared" si="63"/>
        <v>5246.5448200578285</v>
      </c>
      <c r="J71" s="28">
        <f t="shared" si="64"/>
        <v>-7274.3057499411307</v>
      </c>
      <c r="K71" s="28">
        <f t="shared" si="65"/>
        <v>1081.2913049551125</v>
      </c>
      <c r="L71" s="28">
        <f t="shared" ref="L71:L134" si="95">BU71+CQ71+DO71</f>
        <v>-982.74853053089362</v>
      </c>
      <c r="M71" s="28">
        <f t="shared" ref="M71:M134" si="96">BV71+CR71+DP71</f>
        <v>450.99469166598755</v>
      </c>
      <c r="N71" s="28">
        <f>Paramètres!$D$26*Calculs!K71</f>
        <v>21.625826099102252</v>
      </c>
      <c r="O71" s="28">
        <f>Paramètres!$D$26*I71</f>
        <v>104.93089640115657</v>
      </c>
      <c r="P71" s="28">
        <f>Paramètres!$D$26*J71</f>
        <v>-145.48611499882261</v>
      </c>
      <c r="Q71" s="105">
        <f>IF($T71&gt;25000,Paramètres!$D$9,-5)</f>
        <v>6</v>
      </c>
      <c r="R71" s="105">
        <f t="shared" si="70"/>
        <v>-92812.376460483152</v>
      </c>
      <c r="S71" s="105">
        <f t="shared" si="71"/>
        <v>47.318421406096149</v>
      </c>
      <c r="T71" s="105">
        <f t="shared" ref="T71:T134" si="97">SQRT((R71)^2+(S71)^2)</f>
        <v>92812.388522629088</v>
      </c>
      <c r="U71" s="105">
        <f t="shared" ref="U71:U134" si="98">DEGREES(ATAN2(R71,S71))</f>
        <v>179.97078896470185</v>
      </c>
      <c r="V71" s="105">
        <f t="shared" si="72"/>
        <v>107.19687225631343</v>
      </c>
      <c r="W71" s="105">
        <f t="shared" ref="W71:W134" si="99">V71*COS(RADIANS(U71))</f>
        <v>-107.19685832472156</v>
      </c>
      <c r="X71" s="105">
        <f t="shared" ref="X71:X134" si="100">V71*SIN(RADIANS(U71))</f>
        <v>5.4652044361531239E-2</v>
      </c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44">
        <f t="shared" ref="AK71:AK134" si="101">AK70+AO70*($B71-$B70)+AR70*($B71-$B70)^2</f>
        <v>118063.24817732217</v>
      </c>
      <c r="AL71" s="44">
        <f t="shared" ref="AL71:AL134" si="102">AL70+AP70*($B71-$B70)+AS70*($B71-$B70)^2</f>
        <v>-3104.5307276168901</v>
      </c>
      <c r="AM71" s="44">
        <f t="shared" si="73"/>
        <v>51.977120269771781</v>
      </c>
      <c r="AN71" s="44">
        <f t="shared" si="74"/>
        <v>178.08375801626261</v>
      </c>
      <c r="AO71" s="44">
        <f t="shared" si="66"/>
        <v>2786.304828725029</v>
      </c>
      <c r="AP71" s="44">
        <f t="shared" si="67"/>
        <v>3563.3736115187357</v>
      </c>
      <c r="AQ71" s="44">
        <f t="shared" ref="AQ71:AQ134" si="103">SQRT(AR71^2+AS71^2)</f>
        <v>535.80573022549879</v>
      </c>
      <c r="AR71" s="44">
        <f t="shared" ref="AR71:AR134" si="104">CC70+CY70+DW70+W70</f>
        <v>-535.50609538273125</v>
      </c>
      <c r="AS71" s="44">
        <f t="shared" ref="AS71:AS134" si="105">CD70+CZ70+DX70+X70</f>
        <v>17.916538460905727</v>
      </c>
      <c r="AT71" s="44">
        <f>Paramètres!$D$26*Calculs!AQ71</f>
        <v>10.716114604509976</v>
      </c>
      <c r="AU71" s="44">
        <f>Paramètres!$D$26*AO71</f>
        <v>55.726096574500581</v>
      </c>
      <c r="AV71" s="44">
        <f>Paramètres!$D$26*AP71</f>
        <v>71.267472230374722</v>
      </c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1">
        <f>Paramètres!$D$16</f>
        <v>30000</v>
      </c>
      <c r="BH71" s="41">
        <f>Paramètres!$E$16</f>
        <v>-25000</v>
      </c>
      <c r="BI71" s="100"/>
      <c r="BJ71" s="100"/>
      <c r="BK71" s="110">
        <f>Paramètres!$D$20</f>
        <v>523598775598.29883</v>
      </c>
      <c r="BL71" s="41">
        <f>Paramètres!$D$21</f>
        <v>10000</v>
      </c>
      <c r="BM71" s="41"/>
      <c r="BN71" s="41"/>
      <c r="BO71" s="41">
        <f>IF(AND($BR$6&gt;200,A71&lt;950),Paramètres!$D$22,0)</f>
        <v>1</v>
      </c>
      <c r="BP71" s="41">
        <f t="shared" si="75"/>
        <v>4749.1282831609897</v>
      </c>
      <c r="BQ71" s="41">
        <f t="shared" si="76"/>
        <v>-21942.787693789207</v>
      </c>
      <c r="BR71" s="41">
        <f t="shared" ref="BR71:BR134" si="106">SQRT((BP71)^2+(BQ71)^2)</f>
        <v>22450.838541680947</v>
      </c>
      <c r="BS71" s="41">
        <f t="shared" ref="BS71:BS134" si="107">DEGREES(ATAN2(BP71,BQ71))</f>
        <v>-77.787703368702623</v>
      </c>
      <c r="BT71" s="41">
        <f t="shared" ref="BT71:BT134" si="108">BO71*BK71*(BR71)/(BR71^2+BL71^2)^(3/2)</f>
        <v>791.83095842735418</v>
      </c>
      <c r="BU71" s="41">
        <f t="shared" ref="BU71:BU134" si="109">BT71*COS(RADIANS(BS71))</f>
        <v>167.49961446510252</v>
      </c>
      <c r="BV71" s="41">
        <f t="shared" ref="BV71:BV134" si="110">BT71*SIN(RADIANS(BS71))</f>
        <v>-773.91223396327337</v>
      </c>
      <c r="BW71" s="41">
        <f>Paramètres!$D$22</f>
        <v>1</v>
      </c>
      <c r="BX71" s="41">
        <f t="shared" si="77"/>
        <v>-88063.248177322166</v>
      </c>
      <c r="BY71" s="41">
        <f t="shared" si="78"/>
        <v>-21895.46927238311</v>
      </c>
      <c r="BZ71" s="41">
        <f t="shared" ref="BZ71:BZ134" si="111">SQRT((BX71)^2+(BY71)^2)</f>
        <v>90744.40618681963</v>
      </c>
      <c r="CA71" s="41">
        <f t="shared" ref="CA71:CA134" si="112">DEGREES(ATAN2(BX71,BY71))</f>
        <v>-166.03747196670622</v>
      </c>
      <c r="CB71" s="41">
        <f t="shared" ref="CB71:CB134" si="113">BW71*BK71*(BZ71)/(BZ71^2+BL71^2)^(3/2)</f>
        <v>62.44468303531476</v>
      </c>
      <c r="CC71" s="41">
        <f t="shared" ref="CC71:CC134" si="114">CB71*COS(RADIANS(CA71))</f>
        <v>-60.599676063469232</v>
      </c>
      <c r="CD71" s="41">
        <f t="shared" ref="CD71:CD134" si="115">CB71*SIN(RADIANS(CA71))</f>
        <v>-15.067106569727354</v>
      </c>
      <c r="CE71" s="2">
        <f>Paramètres!$F$16</f>
        <v>15000</v>
      </c>
      <c r="CF71" s="2">
        <f>Paramètres!$G$16</f>
        <v>15000</v>
      </c>
      <c r="CG71" s="111">
        <f>Paramètres!$F$20</f>
        <v>992600579172.61572</v>
      </c>
      <c r="CH71" s="2">
        <f>Paramètres!$F$21</f>
        <v>13332</v>
      </c>
      <c r="CI71" s="2"/>
      <c r="CJ71" s="2"/>
      <c r="CK71" s="2">
        <f>IF(CN71&gt;20000,Paramètres!$F$22,-2)</f>
        <v>1</v>
      </c>
      <c r="CL71" s="2">
        <f t="shared" si="79"/>
        <v>-10250.87171683901</v>
      </c>
      <c r="CM71" s="2">
        <f t="shared" si="80"/>
        <v>18057.212306210793</v>
      </c>
      <c r="CN71" s="2">
        <f t="shared" si="81"/>
        <v>20763.990156678952</v>
      </c>
      <c r="CO71" s="2">
        <f t="shared" si="82"/>
        <v>119.5830789977187</v>
      </c>
      <c r="CP71" s="2">
        <f t="shared" si="83"/>
        <v>1371.7718255282102</v>
      </c>
      <c r="CQ71" s="2">
        <f t="shared" si="84"/>
        <v>-677.2232553645573</v>
      </c>
      <c r="CR71" s="2">
        <f t="shared" si="85"/>
        <v>1192.9487012048883</v>
      </c>
      <c r="CS71" s="2">
        <f>Paramètres!$F$22</f>
        <v>1</v>
      </c>
      <c r="CT71" s="2">
        <f t="shared" si="86"/>
        <v>-103063.24817732217</v>
      </c>
      <c r="CU71" s="2">
        <f t="shared" si="87"/>
        <v>18104.53072761689</v>
      </c>
      <c r="CV71" s="2">
        <f t="shared" ref="CV71:CV134" si="116">SQRT((CT71)^2+(CU71)^2)</f>
        <v>104641.32624220473</v>
      </c>
      <c r="CW71" s="2">
        <f t="shared" ref="CW71:CW134" si="117">DEGREES(ATAN2(CT71,CU71))</f>
        <v>170.0368294890782</v>
      </c>
      <c r="CX71" s="2">
        <f t="shared" si="88"/>
        <v>88.486794797449747</v>
      </c>
      <c r="CY71" s="2">
        <f t="shared" ref="CY71:CY134" si="118">CX71*COS(RADIANS(CW71))</f>
        <v>-87.152340476998859</v>
      </c>
      <c r="CZ71" s="2">
        <f t="shared" ref="CZ71:CZ134" si="119">CX71*SIN(RADIANS(CW71))</f>
        <v>15.309552668423883</v>
      </c>
      <c r="DA71" s="2"/>
      <c r="DB71" s="2"/>
      <c r="DC71" s="13">
        <f>Paramètres!$H$16</f>
        <v>-20000</v>
      </c>
      <c r="DD71" s="13">
        <f>Paramètres!$I$16</f>
        <v>0</v>
      </c>
      <c r="DE71" s="13"/>
      <c r="DF71" s="13"/>
      <c r="DG71" s="112">
        <f>Paramètres!$H$20</f>
        <v>1047197551196.5977</v>
      </c>
      <c r="DH71" s="13">
        <f>Paramètres!$H$21</f>
        <v>10000</v>
      </c>
      <c r="DI71" s="13">
        <f>IF(DL71&lt;66666,Paramètres!$H$22,5)</f>
        <v>1</v>
      </c>
      <c r="DJ71" s="13">
        <f t="shared" si="89"/>
        <v>-45250.871716839014</v>
      </c>
      <c r="DK71" s="13">
        <f t="shared" si="90"/>
        <v>3057.2123062107939</v>
      </c>
      <c r="DL71" s="13">
        <f t="shared" ref="DL71:DL134" si="120">SQRT((DJ71)^2+(DK71)^2)</f>
        <v>45354.028908345812</v>
      </c>
      <c r="DM71" s="13">
        <f t="shared" ref="DM71:DM134" si="121">DEGREES(ATAN2(DJ71,DK71))</f>
        <v>176.13489052202962</v>
      </c>
      <c r="DN71" s="13">
        <f t="shared" ref="DN71:DN134" si="122">DI71*DG71*(DL71)/(ABS(DL71)^2+DH71^2)^(3/2)</f>
        <v>474.10323171140004</v>
      </c>
      <c r="DO71" s="13">
        <f t="shared" ref="DO71:DO134" si="123">DN71*COS(RADIANS(DM71))</f>
        <v>-473.02488963143884</v>
      </c>
      <c r="DP71" s="13">
        <f t="shared" ref="DP71:DP134" si="124">DN71*SIN(RADIANS(DM71))</f>
        <v>31.958224424372641</v>
      </c>
      <c r="DQ71" s="13">
        <f>IF(DT71&lt;66666,Paramètres!$H$22,5)</f>
        <v>5</v>
      </c>
      <c r="DR71" s="13">
        <f t="shared" si="91"/>
        <v>-138063.24817732215</v>
      </c>
      <c r="DS71" s="13">
        <f t="shared" si="92"/>
        <v>3104.5307276168901</v>
      </c>
      <c r="DT71" s="13">
        <f t="shared" ref="DT71:DT134" si="125">SQRT((DR71)^2+(DS71)^2)</f>
        <v>138098.14846083769</v>
      </c>
      <c r="DU71" s="13">
        <f t="shared" ref="DU71:DU134" si="126">DEGREES(ATAN2(DR71,DS71))</f>
        <v>178.71184736416072</v>
      </c>
      <c r="DV71" s="13">
        <f t="shared" ref="DV71:DV134" si="127">DQ71*DG71*(DT71)/(ABS(DT71)^2+DH71^2)^(3/2)</f>
        <v>272.40556565371543</v>
      </c>
      <c r="DW71" s="13">
        <f t="shared" ref="DW71:DW134" si="128">DV71*COS(RADIANS(DU71))</f>
        <v>-272.33672308356887</v>
      </c>
      <c r="DX71" s="13">
        <f t="shared" ref="DX71:DX134" si="129">DV71*SIN(RADIANS(DU71))</f>
        <v>6.1238435009549779</v>
      </c>
    </row>
    <row r="72" spans="1:128" x14ac:dyDescent="0.35">
      <c r="A72" s="106">
        <f t="shared" ref="A72:A135" si="130">A71+1</f>
        <v>66</v>
      </c>
      <c r="B72" s="106">
        <f>A72*Paramètres!$D$25</f>
        <v>33</v>
      </c>
      <c r="C72" s="102">
        <f>Paramètres!$D$7</f>
        <v>155093840495.72119</v>
      </c>
      <c r="D72" s="28">
        <f>Paramètres!$D$8</f>
        <v>6666</v>
      </c>
      <c r="E72" s="28">
        <f t="shared" si="93"/>
        <v>27628.456994235203</v>
      </c>
      <c r="F72" s="28">
        <f t="shared" si="94"/>
        <v>-6581.6165082648631</v>
      </c>
      <c r="G72" s="28">
        <f t="shared" si="68"/>
        <v>-58.085868825162173</v>
      </c>
      <c r="H72" s="28">
        <f t="shared" si="69"/>
        <v>-178.07824071800235</v>
      </c>
      <c r="I72" s="28">
        <f t="shared" ref="I72:I135" si="131">I71+L71-O71</f>
        <v>4158.8653931257786</v>
      </c>
      <c r="J72" s="28">
        <f t="shared" ref="J72:J135" si="132">J71+M71-P71</f>
        <v>-6677.8249432763205</v>
      </c>
      <c r="K72" s="28">
        <f t="shared" ref="K72:K135" si="133">SQRT(L72^2+M72^2)</f>
        <v>840.12029729994254</v>
      </c>
      <c r="L72" s="28">
        <f t="shared" si="95"/>
        <v>-839.64777373031939</v>
      </c>
      <c r="M72" s="28">
        <f t="shared" si="96"/>
        <v>-28.173214318962607</v>
      </c>
      <c r="N72" s="28">
        <f>Paramètres!$D$26*Calculs!K72</f>
        <v>16.802405945998849</v>
      </c>
      <c r="O72" s="28">
        <f>Paramètres!$D$26*I72</f>
        <v>83.177307862515576</v>
      </c>
      <c r="P72" s="28">
        <f>Paramètres!$D$26*J72</f>
        <v>-133.55649886552641</v>
      </c>
      <c r="Q72" s="105">
        <f>IF($T72&gt;25000,Paramètres!$D$9,-5)</f>
        <v>6</v>
      </c>
      <c r="R72" s="105">
        <f t="shared" si="70"/>
        <v>-91694.067073603801</v>
      </c>
      <c r="S72" s="105">
        <f t="shared" si="71"/>
        <v>-5263.2517210225669</v>
      </c>
      <c r="T72" s="105">
        <f t="shared" si="97"/>
        <v>91844.998531098026</v>
      </c>
      <c r="U72" s="105">
        <f t="shared" si="98"/>
        <v>-176.7148194011497</v>
      </c>
      <c r="V72" s="105">
        <f t="shared" si="72"/>
        <v>109.44910032849783</v>
      </c>
      <c r="W72" s="105">
        <f t="shared" si="99"/>
        <v>-109.26923955765336</v>
      </c>
      <c r="X72" s="105">
        <f t="shared" si="100"/>
        <v>-6.2720689736119946</v>
      </c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44">
        <f t="shared" si="101"/>
        <v>119322.524067839</v>
      </c>
      <c r="AL72" s="44">
        <f t="shared" si="102"/>
        <v>-1318.3647872422957</v>
      </c>
      <c r="AM72" s="44">
        <f t="shared" si="73"/>
        <v>57.979260321226576</v>
      </c>
      <c r="AN72" s="44">
        <f t="shared" si="74"/>
        <v>179.30232368365853</v>
      </c>
      <c r="AO72" s="44">
        <f t="shared" ref="AO72:AO135" si="134">AO71+AR71-AU71</f>
        <v>2195.0726367677976</v>
      </c>
      <c r="AP72" s="44">
        <f t="shared" ref="AP72:AP135" si="135">AP71+AS71-AV71</f>
        <v>3510.0226777492671</v>
      </c>
      <c r="AQ72" s="44">
        <f t="shared" si="103"/>
        <v>527.3246915286403</v>
      </c>
      <c r="AR72" s="44">
        <f t="shared" si="104"/>
        <v>-527.28559794875855</v>
      </c>
      <c r="AS72" s="44">
        <f t="shared" si="105"/>
        <v>6.4209416440130385</v>
      </c>
      <c r="AT72" s="44">
        <f>Paramètres!$D$26*Calculs!AQ72</f>
        <v>10.546493830572807</v>
      </c>
      <c r="AU72" s="44">
        <f>Paramètres!$D$26*AO72</f>
        <v>43.901452735355953</v>
      </c>
      <c r="AV72" s="44">
        <f>Paramètres!$D$26*AP72</f>
        <v>70.200453554985344</v>
      </c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1">
        <f>Paramètres!$D$16</f>
        <v>30000</v>
      </c>
      <c r="BH72" s="41">
        <f>Paramètres!$E$16</f>
        <v>-25000</v>
      </c>
      <c r="BI72" s="100"/>
      <c r="BJ72" s="100"/>
      <c r="BK72" s="110">
        <f>Paramètres!$D$20</f>
        <v>523598775598.29883</v>
      </c>
      <c r="BL72" s="41">
        <f>Paramètres!$D$21</f>
        <v>10000</v>
      </c>
      <c r="BM72" s="41"/>
      <c r="BN72" s="41"/>
      <c r="BO72" s="41">
        <f>IF(AND($BR$6&gt;200,A72&lt;950),Paramètres!$D$22,0)</f>
        <v>1</v>
      </c>
      <c r="BP72" s="41">
        <f t="shared" si="75"/>
        <v>2371.5430057647973</v>
      </c>
      <c r="BQ72" s="41">
        <f t="shared" si="76"/>
        <v>-18418.383491735138</v>
      </c>
      <c r="BR72" s="41">
        <f t="shared" si="106"/>
        <v>18570.435285065705</v>
      </c>
      <c r="BS72" s="41">
        <f t="shared" si="107"/>
        <v>-82.662989586061073</v>
      </c>
      <c r="BT72" s="41">
        <f t="shared" si="108"/>
        <v>1036.2966819381361</v>
      </c>
      <c r="BU72" s="41">
        <f t="shared" si="109"/>
        <v>132.34057846366511</v>
      </c>
      <c r="BV72" s="41">
        <f t="shared" si="110"/>
        <v>-1027.8116482546268</v>
      </c>
      <c r="BW72" s="41">
        <f>Paramètres!$D$22</f>
        <v>1</v>
      </c>
      <c r="BX72" s="41">
        <f t="shared" si="77"/>
        <v>-89322.524067838996</v>
      </c>
      <c r="BY72" s="41">
        <f t="shared" si="78"/>
        <v>-23681.635212757705</v>
      </c>
      <c r="BZ72" s="41">
        <f t="shared" si="111"/>
        <v>92408.512336255051</v>
      </c>
      <c r="CA72" s="41">
        <f t="shared" si="112"/>
        <v>-165.15108051338481</v>
      </c>
      <c r="CB72" s="41">
        <f t="shared" si="113"/>
        <v>60.254608423324505</v>
      </c>
      <c r="CC72" s="41">
        <f t="shared" si="114"/>
        <v>-58.242401863437813</v>
      </c>
      <c r="CD72" s="41">
        <f t="shared" si="115"/>
        <v>-15.441517458656209</v>
      </c>
      <c r="CE72" s="2">
        <f>Paramètres!$F$16</f>
        <v>15000</v>
      </c>
      <c r="CF72" s="2">
        <f>Paramètres!$G$16</f>
        <v>15000</v>
      </c>
      <c r="CG72" s="111">
        <f>Paramètres!$F$20</f>
        <v>992600579172.61572</v>
      </c>
      <c r="CH72" s="2">
        <f>Paramètres!$F$21</f>
        <v>13332</v>
      </c>
      <c r="CI72" s="2"/>
      <c r="CJ72" s="2"/>
      <c r="CK72" s="2">
        <f>IF(CN72&gt;20000,Paramètres!$F$22,-2)</f>
        <v>1</v>
      </c>
      <c r="CL72" s="2">
        <f t="shared" si="79"/>
        <v>-12628.456994235203</v>
      </c>
      <c r="CM72" s="2">
        <f t="shared" si="80"/>
        <v>21581.616508264862</v>
      </c>
      <c r="CN72" s="2">
        <f t="shared" si="81"/>
        <v>25004.88146672682</v>
      </c>
      <c r="CO72" s="2">
        <f t="shared" si="82"/>
        <v>120.33398554218621</v>
      </c>
      <c r="CP72" s="2">
        <f t="shared" si="83"/>
        <v>1090.7798426648872</v>
      </c>
      <c r="CQ72" s="2">
        <f t="shared" si="84"/>
        <v>-550.88708785130348</v>
      </c>
      <c r="CR72" s="2">
        <f t="shared" si="85"/>
        <v>941.44786451653613</v>
      </c>
      <c r="CS72" s="2">
        <f>Paramètres!$F$22</f>
        <v>1</v>
      </c>
      <c r="CT72" s="2">
        <f t="shared" si="86"/>
        <v>-104322.524067839</v>
      </c>
      <c r="CU72" s="2">
        <f t="shared" si="87"/>
        <v>16318.364787242295</v>
      </c>
      <c r="CV72" s="2">
        <f t="shared" si="116"/>
        <v>105591.08891007022</v>
      </c>
      <c r="CW72" s="2">
        <f t="shared" si="117"/>
        <v>171.10970665555479</v>
      </c>
      <c r="CX72" s="2">
        <f t="shared" si="88"/>
        <v>86.939426960330962</v>
      </c>
      <c r="CY72" s="2">
        <f t="shared" si="118"/>
        <v>-85.894942036612292</v>
      </c>
      <c r="CZ72" s="2">
        <f t="shared" si="119"/>
        <v>13.435880794266421</v>
      </c>
      <c r="DA72" s="2"/>
      <c r="DB72" s="2"/>
      <c r="DC72" s="13">
        <f>Paramètres!$H$16</f>
        <v>-20000</v>
      </c>
      <c r="DD72" s="13">
        <f>Paramètres!$I$16</f>
        <v>0</v>
      </c>
      <c r="DE72" s="13"/>
      <c r="DF72" s="13"/>
      <c r="DG72" s="112">
        <f>Paramètres!$H$20</f>
        <v>1047197551196.5977</v>
      </c>
      <c r="DH72" s="13">
        <f>Paramètres!$H$21</f>
        <v>10000</v>
      </c>
      <c r="DI72" s="13">
        <f>IF(DL72&lt;66666,Paramètres!$H$22,5)</f>
        <v>1</v>
      </c>
      <c r="DJ72" s="13">
        <f t="shared" si="89"/>
        <v>-47628.456994235203</v>
      </c>
      <c r="DK72" s="13">
        <f t="shared" si="90"/>
        <v>6581.6165082648631</v>
      </c>
      <c r="DL72" s="13">
        <f t="shared" si="120"/>
        <v>48081.052312876607</v>
      </c>
      <c r="DM72" s="13">
        <f t="shared" si="121"/>
        <v>172.13231541918097</v>
      </c>
      <c r="DN72" s="13">
        <f t="shared" si="122"/>
        <v>425.10283132475945</v>
      </c>
      <c r="DO72" s="13">
        <f t="shared" si="123"/>
        <v>-421.10126434268102</v>
      </c>
      <c r="DP72" s="13">
        <f t="shared" si="124"/>
        <v>58.190569419128053</v>
      </c>
      <c r="DQ72" s="13">
        <f>IF(DT72&lt;66666,Paramètres!$H$22,5)</f>
        <v>5</v>
      </c>
      <c r="DR72" s="13">
        <f t="shared" si="91"/>
        <v>-139322.524067839</v>
      </c>
      <c r="DS72" s="13">
        <f t="shared" si="92"/>
        <v>1318.3647872422957</v>
      </c>
      <c r="DT72" s="13">
        <f t="shared" si="125"/>
        <v>139328.76156180323</v>
      </c>
      <c r="DU72" s="13">
        <f t="shared" si="126"/>
        <v>179.45784442095811</v>
      </c>
      <c r="DV72" s="13">
        <f t="shared" si="127"/>
        <v>267.65163349232063</v>
      </c>
      <c r="DW72" s="13">
        <f t="shared" si="128"/>
        <v>-267.63965121795235</v>
      </c>
      <c r="DX72" s="13">
        <f t="shared" si="129"/>
        <v>2.5325889994912085</v>
      </c>
    </row>
    <row r="73" spans="1:128" x14ac:dyDescent="0.35">
      <c r="A73" s="106">
        <f t="shared" si="130"/>
        <v>67</v>
      </c>
      <c r="B73" s="106">
        <f>A73*Paramètres!$D$25</f>
        <v>33.5</v>
      </c>
      <c r="C73" s="102">
        <f>Paramètres!$D$7</f>
        <v>155093840495.72119</v>
      </c>
      <c r="D73" s="28">
        <f>Paramètres!$D$8</f>
        <v>6666</v>
      </c>
      <c r="E73" s="28">
        <f t="shared" si="93"/>
        <v>29497.977747365512</v>
      </c>
      <c r="F73" s="28">
        <f t="shared" si="94"/>
        <v>-9927.5722834827648</v>
      </c>
      <c r="G73" s="28">
        <f t="shared" si="68"/>
        <v>-63.785978591129471</v>
      </c>
      <c r="H73" s="28">
        <f t="shared" si="69"/>
        <v>-148.32857302504792</v>
      </c>
      <c r="I73" s="28">
        <f t="shared" si="131"/>
        <v>3236.0403115329436</v>
      </c>
      <c r="J73" s="28">
        <f t="shared" si="132"/>
        <v>-6572.4416587297574</v>
      </c>
      <c r="K73" s="28">
        <f t="shared" si="133"/>
        <v>922.00053345567005</v>
      </c>
      <c r="L73" s="28">
        <f t="shared" si="95"/>
        <v>-784.68980873049918</v>
      </c>
      <c r="M73" s="28">
        <f t="shared" si="96"/>
        <v>-484.09388321588267</v>
      </c>
      <c r="N73" s="28">
        <f>Paramètres!$D$26*Calculs!K73</f>
        <v>18.440010669113402</v>
      </c>
      <c r="O73" s="28">
        <f>Paramètres!$D$26*I73</f>
        <v>64.72080623065888</v>
      </c>
      <c r="P73" s="28">
        <f>Paramètres!$D$26*J73</f>
        <v>-131.44883317459514</v>
      </c>
      <c r="Q73" s="105">
        <f>IF($T73&gt;25000,Paramètres!$D$9,-5)</f>
        <v>6</v>
      </c>
      <c r="R73" s="105">
        <f t="shared" si="70"/>
        <v>-90790.261239370186</v>
      </c>
      <c r="S73" s="105">
        <f t="shared" si="71"/>
        <v>-10365.824070526105</v>
      </c>
      <c r="T73" s="105">
        <f t="shared" si="97"/>
        <v>91380.095450673412</v>
      </c>
      <c r="U73" s="105">
        <f t="shared" si="98"/>
        <v>-173.48655594220361</v>
      </c>
      <c r="V73" s="105">
        <f t="shared" si="72"/>
        <v>110.55672953286087</v>
      </c>
      <c r="W73" s="105">
        <f t="shared" si="99"/>
        <v>-109.84311524906447</v>
      </c>
      <c r="X73" s="105">
        <f t="shared" si="100"/>
        <v>-12.541151357945179</v>
      </c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44">
        <f t="shared" si="101"/>
        <v>120288.2389867357</v>
      </c>
      <c r="AL73" s="44">
        <f t="shared" si="102"/>
        <v>438.2517870433411</v>
      </c>
      <c r="AM73" s="44">
        <f t="shared" si="73"/>
        <v>64.769971492737852</v>
      </c>
      <c r="AN73" s="44">
        <f t="shared" si="74"/>
        <v>-179.36827564314876</v>
      </c>
      <c r="AO73" s="44">
        <f t="shared" si="134"/>
        <v>1623.8855860836832</v>
      </c>
      <c r="AP73" s="44">
        <f t="shared" si="135"/>
        <v>3446.2431658382948</v>
      </c>
      <c r="AQ73" s="44">
        <f t="shared" si="103"/>
        <v>521.07790687657121</v>
      </c>
      <c r="AR73" s="44">
        <f t="shared" si="104"/>
        <v>-521.0462346756558</v>
      </c>
      <c r="AS73" s="44">
        <f t="shared" si="105"/>
        <v>-5.7451166385105745</v>
      </c>
      <c r="AT73" s="44">
        <f>Paramètres!$D$26*Calculs!AQ73</f>
        <v>10.421558137531424</v>
      </c>
      <c r="AU73" s="44">
        <f>Paramètres!$D$26*AO73</f>
        <v>32.477711721673664</v>
      </c>
      <c r="AV73" s="44">
        <f>Paramètres!$D$26*AP73</f>
        <v>68.924863316765894</v>
      </c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1">
        <f>Paramètres!$D$16</f>
        <v>30000</v>
      </c>
      <c r="BH73" s="41">
        <f>Paramètres!$E$16</f>
        <v>-25000</v>
      </c>
      <c r="BI73" s="100"/>
      <c r="BJ73" s="100"/>
      <c r="BK73" s="110">
        <f>Paramètres!$D$20</f>
        <v>523598775598.29883</v>
      </c>
      <c r="BL73" s="41">
        <f>Paramètres!$D$21</f>
        <v>10000</v>
      </c>
      <c r="BM73" s="41"/>
      <c r="BN73" s="41"/>
      <c r="BO73" s="41">
        <f>IF(AND($BR$6&gt;200,A73&lt;950),Paramètres!$D$22,0)</f>
        <v>1</v>
      </c>
      <c r="BP73" s="41">
        <f t="shared" si="75"/>
        <v>502.02225263448781</v>
      </c>
      <c r="BQ73" s="41">
        <f t="shared" si="76"/>
        <v>-15072.427716517235</v>
      </c>
      <c r="BR73" s="41">
        <f t="shared" si="106"/>
        <v>15080.785908293279</v>
      </c>
      <c r="BS73" s="41">
        <f t="shared" si="107"/>
        <v>-88.092336066394566</v>
      </c>
      <c r="BT73" s="41">
        <f t="shared" si="108"/>
        <v>1332.7377170630102</v>
      </c>
      <c r="BU73" s="41">
        <f t="shared" si="109"/>
        <v>44.365326512790084</v>
      </c>
      <c r="BV73" s="41">
        <f t="shared" si="110"/>
        <v>-1331.9990766835156</v>
      </c>
      <c r="BW73" s="41">
        <f>Paramètres!$D$22</f>
        <v>1</v>
      </c>
      <c r="BX73" s="41">
        <f t="shared" si="77"/>
        <v>-90288.238986735698</v>
      </c>
      <c r="BY73" s="41">
        <f t="shared" si="78"/>
        <v>-25438.25178704334</v>
      </c>
      <c r="BZ73" s="41">
        <f t="shared" si="111"/>
        <v>93803.362164193852</v>
      </c>
      <c r="CA73" s="41">
        <f t="shared" si="112"/>
        <v>-164.26508789939658</v>
      </c>
      <c r="CB73" s="41">
        <f t="shared" si="113"/>
        <v>58.50595027283439</v>
      </c>
      <c r="CC73" s="41">
        <f t="shared" si="114"/>
        <v>-56.313538219807192</v>
      </c>
      <c r="CD73" s="41">
        <f t="shared" si="115"/>
        <v>-15.866052769787624</v>
      </c>
      <c r="CE73" s="2">
        <f>Paramètres!$F$16</f>
        <v>15000</v>
      </c>
      <c r="CF73" s="2">
        <f>Paramètres!$G$16</f>
        <v>15000</v>
      </c>
      <c r="CG73" s="111">
        <f>Paramètres!$F$20</f>
        <v>992600579172.61572</v>
      </c>
      <c r="CH73" s="2">
        <f>Paramètres!$F$21</f>
        <v>13332</v>
      </c>
      <c r="CI73" s="2"/>
      <c r="CJ73" s="2"/>
      <c r="CK73" s="2">
        <f>IF(CN73&gt;20000,Paramètres!$F$22,-2)</f>
        <v>1</v>
      </c>
      <c r="CL73" s="2">
        <f t="shared" si="79"/>
        <v>-14497.977747365512</v>
      </c>
      <c r="CM73" s="2">
        <f t="shared" si="80"/>
        <v>24927.572283482765</v>
      </c>
      <c r="CN73" s="2">
        <f t="shared" si="81"/>
        <v>28837.045942872923</v>
      </c>
      <c r="CO73" s="2">
        <f t="shared" si="82"/>
        <v>120.18245736353228</v>
      </c>
      <c r="CP73" s="2">
        <f t="shared" si="83"/>
        <v>892.65496649122633</v>
      </c>
      <c r="CQ73" s="2">
        <f t="shared" si="84"/>
        <v>-448.78701743247194</v>
      </c>
      <c r="CR73" s="2">
        <f t="shared" si="85"/>
        <v>771.63663870083212</v>
      </c>
      <c r="CS73" s="2">
        <f>Paramètres!$F$22</f>
        <v>1</v>
      </c>
      <c r="CT73" s="2">
        <f t="shared" si="86"/>
        <v>-105288.2389867357</v>
      </c>
      <c r="CU73" s="2">
        <f t="shared" si="87"/>
        <v>14561.74821295666</v>
      </c>
      <c r="CV73" s="2">
        <f t="shared" si="116"/>
        <v>106290.44067998551</v>
      </c>
      <c r="CW73" s="2">
        <f t="shared" si="117"/>
        <v>172.12573680057901</v>
      </c>
      <c r="CX73" s="2">
        <f t="shared" si="88"/>
        <v>85.825626546682997</v>
      </c>
      <c r="CY73" s="2">
        <f t="shared" si="118"/>
        <v>-85.016385492651807</v>
      </c>
      <c r="CZ73" s="2">
        <f t="shared" si="119"/>
        <v>11.758076794081633</v>
      </c>
      <c r="DA73" s="2"/>
      <c r="DB73" s="2"/>
      <c r="DC73" s="13">
        <f>Paramètres!$H$16</f>
        <v>-20000</v>
      </c>
      <c r="DD73" s="13">
        <f>Paramètres!$I$16</f>
        <v>0</v>
      </c>
      <c r="DE73" s="13"/>
      <c r="DF73" s="13"/>
      <c r="DG73" s="112">
        <f>Paramètres!$H$20</f>
        <v>1047197551196.5977</v>
      </c>
      <c r="DH73" s="13">
        <f>Paramètres!$H$21</f>
        <v>10000</v>
      </c>
      <c r="DI73" s="13">
        <f>IF(DL73&lt;66666,Paramètres!$H$22,5)</f>
        <v>1</v>
      </c>
      <c r="DJ73" s="13">
        <f t="shared" si="89"/>
        <v>-49497.977747365512</v>
      </c>
      <c r="DK73" s="13">
        <f t="shared" si="90"/>
        <v>9927.5722834827648</v>
      </c>
      <c r="DL73" s="13">
        <f t="shared" si="120"/>
        <v>50483.725026214801</v>
      </c>
      <c r="DM73" s="13">
        <f t="shared" si="121"/>
        <v>168.65893232988276</v>
      </c>
      <c r="DN73" s="13">
        <f t="shared" si="122"/>
        <v>387.84111936410017</v>
      </c>
      <c r="DO73" s="13">
        <f t="shared" si="123"/>
        <v>-380.26811781081739</v>
      </c>
      <c r="DP73" s="13">
        <f t="shared" si="124"/>
        <v>76.268554766800804</v>
      </c>
      <c r="DQ73" s="13">
        <f>IF(DT73&lt;66666,Paramètres!$H$22,5)</f>
        <v>5</v>
      </c>
      <c r="DR73" s="13">
        <f t="shared" si="91"/>
        <v>-140288.2389867357</v>
      </c>
      <c r="DS73" s="13">
        <f t="shared" si="92"/>
        <v>-438.2517870433411</v>
      </c>
      <c r="DT73" s="13">
        <f t="shared" si="125"/>
        <v>140288.92352081227</v>
      </c>
      <c r="DU73" s="13">
        <f t="shared" si="126"/>
        <v>-179.82101210863561</v>
      </c>
      <c r="DV73" s="13">
        <f t="shared" si="127"/>
        <v>264.02814919793855</v>
      </c>
      <c r="DW73" s="13">
        <f t="shared" si="128"/>
        <v>-264.02686088336054</v>
      </c>
      <c r="DX73" s="13">
        <f t="shared" si="129"/>
        <v>-0.82480359326862018</v>
      </c>
    </row>
    <row r="74" spans="1:128" x14ac:dyDescent="0.35">
      <c r="A74" s="106">
        <f t="shared" si="130"/>
        <v>68</v>
      </c>
      <c r="B74" s="106">
        <f>A74*Paramètres!$D$25</f>
        <v>34</v>
      </c>
      <c r="C74" s="102">
        <f>Paramètres!$D$7</f>
        <v>155093840495.72119</v>
      </c>
      <c r="D74" s="28">
        <f>Paramètres!$D$8</f>
        <v>6666</v>
      </c>
      <c r="E74" s="28">
        <f t="shared" si="93"/>
        <v>30919.82545094936</v>
      </c>
      <c r="F74" s="28">
        <f t="shared" si="94"/>
        <v>-13334.816583651613</v>
      </c>
      <c r="G74" s="28">
        <f t="shared" si="68"/>
        <v>-70.98423826726598</v>
      </c>
      <c r="H74" s="28">
        <f t="shared" si="69"/>
        <v>-132.03833317628153</v>
      </c>
      <c r="I74" s="28">
        <f t="shared" si="131"/>
        <v>2386.6296965717856</v>
      </c>
      <c r="J74" s="28">
        <f t="shared" si="132"/>
        <v>-6925.0867087710449</v>
      </c>
      <c r="K74" s="28">
        <f t="shared" si="133"/>
        <v>1259.3217069441707</v>
      </c>
      <c r="L74" s="28">
        <f t="shared" si="95"/>
        <v>-843.27663557096389</v>
      </c>
      <c r="M74" s="28">
        <f t="shared" si="96"/>
        <v>-935.294433577414</v>
      </c>
      <c r="N74" s="28">
        <f>Paramètres!$D$26*Calculs!K74</f>
        <v>25.186434138883413</v>
      </c>
      <c r="O74" s="28">
        <f>Paramètres!$D$26*I74</f>
        <v>47.732593931435716</v>
      </c>
      <c r="P74" s="28">
        <f>Paramètres!$D$26*J74</f>
        <v>-138.50173417542089</v>
      </c>
      <c r="Q74" s="105">
        <f>IF($T74&gt;25000,Paramètres!$D$9,-5)</f>
        <v>6</v>
      </c>
      <c r="R74" s="105">
        <f t="shared" si="70"/>
        <v>-90050.094770159267</v>
      </c>
      <c r="S74" s="105">
        <f t="shared" si="71"/>
        <v>-15494.753674454474</v>
      </c>
      <c r="T74" s="105">
        <f t="shared" si="97"/>
        <v>91373.447781873067</v>
      </c>
      <c r="U74" s="105">
        <f t="shared" si="98"/>
        <v>-170.23682598146451</v>
      </c>
      <c r="V74" s="105">
        <f t="shared" si="72"/>
        <v>110.57268897949707</v>
      </c>
      <c r="W74" s="105">
        <f t="shared" si="99"/>
        <v>-108.97127517136735</v>
      </c>
      <c r="X74" s="105">
        <f t="shared" si="100"/>
        <v>-18.750486278567056</v>
      </c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44">
        <f t="shared" si="101"/>
        <v>120969.92022110862</v>
      </c>
      <c r="AL74" s="44">
        <f t="shared" si="102"/>
        <v>2159.9370908028609</v>
      </c>
      <c r="AM74" s="44">
        <f t="shared" si="73"/>
        <v>72.38709879853154</v>
      </c>
      <c r="AN74" s="44">
        <f t="shared" si="74"/>
        <v>-178.05745526053562</v>
      </c>
      <c r="AO74" s="44">
        <f t="shared" si="134"/>
        <v>1070.3616396863538</v>
      </c>
      <c r="AP74" s="44">
        <f t="shared" si="135"/>
        <v>3371.5731858830186</v>
      </c>
      <c r="AQ74" s="44">
        <f t="shared" si="103"/>
        <v>515.49614456581276</v>
      </c>
      <c r="AR74" s="44">
        <f t="shared" si="104"/>
        <v>-515.19989984488404</v>
      </c>
      <c r="AS74" s="44">
        <f t="shared" si="105"/>
        <v>-17.473930926919788</v>
      </c>
      <c r="AT74" s="44">
        <f>Paramètres!$D$26*Calculs!AQ74</f>
        <v>10.309922891316255</v>
      </c>
      <c r="AU74" s="44">
        <f>Paramètres!$D$26*AO74</f>
        <v>21.407232793727076</v>
      </c>
      <c r="AV74" s="44">
        <f>Paramètres!$D$26*AP74</f>
        <v>67.431463717660378</v>
      </c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1">
        <f>Paramètres!$D$16</f>
        <v>30000</v>
      </c>
      <c r="BH74" s="41">
        <f>Paramètres!$E$16</f>
        <v>-25000</v>
      </c>
      <c r="BI74" s="100"/>
      <c r="BJ74" s="100"/>
      <c r="BK74" s="110">
        <f>Paramètres!$D$20</f>
        <v>523598775598.29883</v>
      </c>
      <c r="BL74" s="41">
        <f>Paramètres!$D$21</f>
        <v>10000</v>
      </c>
      <c r="BM74" s="41"/>
      <c r="BN74" s="41"/>
      <c r="BO74" s="41">
        <f>IF(AND($BR$6&gt;200,A74&lt;950),Paramètres!$D$22,0)</f>
        <v>1</v>
      </c>
      <c r="BP74" s="41">
        <f t="shared" si="75"/>
        <v>-919.82545094935995</v>
      </c>
      <c r="BQ74" s="41">
        <f t="shared" si="76"/>
        <v>-11665.183416348387</v>
      </c>
      <c r="BR74" s="41">
        <f t="shared" si="106"/>
        <v>11701.392352932349</v>
      </c>
      <c r="BS74" s="41">
        <f t="shared" si="107"/>
        <v>-94.508569810369664</v>
      </c>
      <c r="BT74" s="41">
        <f t="shared" si="108"/>
        <v>1680.0665138733088</v>
      </c>
      <c r="BU74" s="41">
        <f t="shared" si="109"/>
        <v>-132.06701323549487</v>
      </c>
      <c r="BV74" s="41">
        <f t="shared" si="110"/>
        <v>-1674.8676947906865</v>
      </c>
      <c r="BW74" s="41">
        <f>Paramètres!$D$22</f>
        <v>1</v>
      </c>
      <c r="BX74" s="41">
        <f t="shared" si="77"/>
        <v>-90969.920221108623</v>
      </c>
      <c r="BY74" s="41">
        <f t="shared" si="78"/>
        <v>-27159.937090802861</v>
      </c>
      <c r="BZ74" s="41">
        <f t="shared" si="111"/>
        <v>94937.814214417405</v>
      </c>
      <c r="CA74" s="41">
        <f t="shared" si="112"/>
        <v>-163.37650369623131</v>
      </c>
      <c r="CB74" s="41">
        <f t="shared" si="113"/>
        <v>57.13895795544645</v>
      </c>
      <c r="CC74" s="41">
        <f t="shared" si="114"/>
        <v>-54.750854438092574</v>
      </c>
      <c r="CD74" s="41">
        <f t="shared" si="115"/>
        <v>-16.346389648270229</v>
      </c>
      <c r="CE74" s="2">
        <f>Paramètres!$F$16</f>
        <v>15000</v>
      </c>
      <c r="CF74" s="2">
        <f>Paramètres!$G$16</f>
        <v>15000</v>
      </c>
      <c r="CG74" s="111">
        <f>Paramètres!$F$20</f>
        <v>992600579172.61572</v>
      </c>
      <c r="CH74" s="2">
        <f>Paramètres!$F$21</f>
        <v>13332</v>
      </c>
      <c r="CI74" s="2"/>
      <c r="CJ74" s="2"/>
      <c r="CK74" s="2">
        <f>IF(CN74&gt;20000,Paramètres!$F$22,-2)</f>
        <v>1</v>
      </c>
      <c r="CL74" s="2">
        <f t="shared" si="79"/>
        <v>-15919.82545094936</v>
      </c>
      <c r="CM74" s="2">
        <f t="shared" si="80"/>
        <v>28334.816583651613</v>
      </c>
      <c r="CN74" s="2">
        <f t="shared" si="81"/>
        <v>32500.810347095554</v>
      </c>
      <c r="CO74" s="2">
        <f t="shared" si="82"/>
        <v>119.32931459193924</v>
      </c>
      <c r="CP74" s="2">
        <f t="shared" si="83"/>
        <v>744.17019655172317</v>
      </c>
      <c r="CQ74" s="2">
        <f t="shared" si="84"/>
        <v>-364.51582309426408</v>
      </c>
      <c r="CR74" s="2">
        <f t="shared" si="85"/>
        <v>648.78154732524683</v>
      </c>
      <c r="CS74" s="2">
        <f>Paramètres!$F$22</f>
        <v>1</v>
      </c>
      <c r="CT74" s="2">
        <f t="shared" si="86"/>
        <v>-105969.92022110862</v>
      </c>
      <c r="CU74" s="2">
        <f t="shared" si="87"/>
        <v>12840.062909197139</v>
      </c>
      <c r="CV74" s="2">
        <f t="shared" si="116"/>
        <v>106744.98211710126</v>
      </c>
      <c r="CW74" s="2">
        <f t="shared" si="117"/>
        <v>173.09131773975875</v>
      </c>
      <c r="CX74" s="2">
        <f t="shared" si="88"/>
        <v>85.113061995413602</v>
      </c>
      <c r="CY74" s="2">
        <f t="shared" si="118"/>
        <v>-84.495066752025622</v>
      </c>
      <c r="CZ74" s="2">
        <f t="shared" si="119"/>
        <v>10.23801820695069</v>
      </c>
      <c r="DA74" s="2"/>
      <c r="DB74" s="2"/>
      <c r="DC74" s="13">
        <f>Paramètres!$H$16</f>
        <v>-20000</v>
      </c>
      <c r="DD74" s="13">
        <f>Paramètres!$I$16</f>
        <v>0</v>
      </c>
      <c r="DE74" s="13"/>
      <c r="DF74" s="13"/>
      <c r="DG74" s="112">
        <f>Paramètres!$H$20</f>
        <v>1047197551196.5977</v>
      </c>
      <c r="DH74" s="13">
        <f>Paramètres!$H$21</f>
        <v>10000</v>
      </c>
      <c r="DI74" s="13">
        <f>IF(DL74&lt;66666,Paramètres!$H$22,5)</f>
        <v>1</v>
      </c>
      <c r="DJ74" s="13">
        <f t="shared" si="89"/>
        <v>-50919.825450949356</v>
      </c>
      <c r="DK74" s="13">
        <f t="shared" si="90"/>
        <v>13334.816583651613</v>
      </c>
      <c r="DL74" s="13">
        <f t="shared" si="120"/>
        <v>52636.925796201089</v>
      </c>
      <c r="DM74" s="13">
        <f t="shared" si="121"/>
        <v>165.32500542474926</v>
      </c>
      <c r="DN74" s="13">
        <f t="shared" si="122"/>
        <v>358.3848849254473</v>
      </c>
      <c r="DO74" s="13">
        <f t="shared" si="123"/>
        <v>-346.693799241205</v>
      </c>
      <c r="DP74" s="13">
        <f t="shared" si="124"/>
        <v>90.791713888025797</v>
      </c>
      <c r="DQ74" s="13">
        <f>IF(DT74&lt;66666,Paramètres!$H$22,5)</f>
        <v>5</v>
      </c>
      <c r="DR74" s="13">
        <f t="shared" si="91"/>
        <v>-140969.92022110862</v>
      </c>
      <c r="DS74" s="13">
        <f t="shared" si="92"/>
        <v>-2159.9370908028609</v>
      </c>
      <c r="DT74" s="13">
        <f t="shared" si="125"/>
        <v>140986.46649725625</v>
      </c>
      <c r="DU74" s="13">
        <f t="shared" si="126"/>
        <v>-179.12218439148165</v>
      </c>
      <c r="DV74" s="13">
        <f t="shared" si="127"/>
        <v>261.44157577341139</v>
      </c>
      <c r="DW74" s="13">
        <f t="shared" si="128"/>
        <v>-261.4108927964088</v>
      </c>
      <c r="DX74" s="13">
        <f t="shared" si="129"/>
        <v>-4.0053302321888538</v>
      </c>
    </row>
    <row r="75" spans="1:128" x14ac:dyDescent="0.35">
      <c r="A75" s="106">
        <f t="shared" si="130"/>
        <v>69</v>
      </c>
      <c r="B75" s="106">
        <f>A75*Paramètres!$D$25</f>
        <v>34.5</v>
      </c>
      <c r="C75" s="102">
        <f>Paramètres!$D$7</f>
        <v>155093840495.72119</v>
      </c>
      <c r="D75" s="28">
        <f>Paramètres!$D$8</f>
        <v>6666</v>
      </c>
      <c r="E75" s="28">
        <f t="shared" si="93"/>
        <v>31902.321140342512</v>
      </c>
      <c r="F75" s="28">
        <f t="shared" si="94"/>
        <v>-17031.183546431486</v>
      </c>
      <c r="G75" s="28">
        <f t="shared" si="68"/>
        <v>-79.038333809484541</v>
      </c>
      <c r="H75" s="28">
        <f t="shared" si="69"/>
        <v>-130.03276819658021</v>
      </c>
      <c r="I75" s="28">
        <f t="shared" si="131"/>
        <v>1495.620467069386</v>
      </c>
      <c r="J75" s="28">
        <f t="shared" si="132"/>
        <v>-7721.8794081730375</v>
      </c>
      <c r="K75" s="28">
        <f t="shared" si="133"/>
        <v>1663.9212960530474</v>
      </c>
      <c r="L75" s="28">
        <f t="shared" si="95"/>
        <v>-1070.2767993884204</v>
      </c>
      <c r="M75" s="28">
        <f t="shared" si="96"/>
        <v>-1274.0257658892665</v>
      </c>
      <c r="N75" s="28">
        <f>Paramètres!$D$26*Calculs!K75</f>
        <v>33.278425921060951</v>
      </c>
      <c r="O75" s="28">
        <f>Paramètres!$D$26*I75</f>
        <v>29.912409341387722</v>
      </c>
      <c r="P75" s="28">
        <f>Paramètres!$D$26*J75</f>
        <v>-154.43758816346076</v>
      </c>
      <c r="Q75" s="105">
        <f>IF($T75&gt;25000,Paramètres!$D$9,-5)</f>
        <v>6</v>
      </c>
      <c r="R75" s="105">
        <f t="shared" si="70"/>
        <v>-89473.979925648076</v>
      </c>
      <c r="S75" s="105">
        <f t="shared" si="71"/>
        <v>-20872.538747444127</v>
      </c>
      <c r="T75" s="105">
        <f t="shared" si="97"/>
        <v>91876.307922656706</v>
      </c>
      <c r="U75" s="105">
        <f t="shared" si="98"/>
        <v>-166.86884614053537</v>
      </c>
      <c r="V75" s="105">
        <f t="shared" si="72"/>
        <v>109.37510325976361</v>
      </c>
      <c r="W75" s="105">
        <f t="shared" si="99"/>
        <v>-106.51522699048826</v>
      </c>
      <c r="X75" s="105">
        <f t="shared" si="100"/>
        <v>-24.847930140128632</v>
      </c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44">
        <f t="shared" si="101"/>
        <v>121376.30106599058</v>
      </c>
      <c r="AL75" s="44">
        <f t="shared" si="102"/>
        <v>3841.3552010126405</v>
      </c>
      <c r="AM75" s="44">
        <f t="shared" si="73"/>
        <v>80.775701831358973</v>
      </c>
      <c r="AN75" s="44">
        <f t="shared" si="74"/>
        <v>-176.75835925947109</v>
      </c>
      <c r="AO75" s="44">
        <f t="shared" si="134"/>
        <v>533.75450704774266</v>
      </c>
      <c r="AP75" s="44">
        <f t="shared" si="135"/>
        <v>3286.6677912384384</v>
      </c>
      <c r="AQ75" s="44">
        <f t="shared" si="103"/>
        <v>510.44483600567406</v>
      </c>
      <c r="AR75" s="44">
        <f t="shared" si="104"/>
        <v>-509.62808915789435</v>
      </c>
      <c r="AS75" s="44">
        <f t="shared" si="105"/>
        <v>-28.864187952075447</v>
      </c>
      <c r="AT75" s="44">
        <f>Paramètres!$D$26*Calculs!AQ75</f>
        <v>10.208896720113481</v>
      </c>
      <c r="AU75" s="44">
        <f>Paramètres!$D$26*AO75</f>
        <v>10.675090140954854</v>
      </c>
      <c r="AV75" s="44">
        <f>Paramètres!$D$26*AP75</f>
        <v>65.733355824768765</v>
      </c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1">
        <f>Paramètres!$D$16</f>
        <v>30000</v>
      </c>
      <c r="BH75" s="41">
        <f>Paramètres!$E$16</f>
        <v>-25000</v>
      </c>
      <c r="BI75" s="100"/>
      <c r="BJ75" s="100"/>
      <c r="BK75" s="110">
        <f>Paramètres!$D$20</f>
        <v>523598775598.29883</v>
      </c>
      <c r="BL75" s="41">
        <f>Paramètres!$D$21</f>
        <v>10000</v>
      </c>
      <c r="BM75" s="41"/>
      <c r="BN75" s="41"/>
      <c r="BO75" s="41">
        <f>IF(AND($BR$6&gt;200,A75&lt;950),Paramètres!$D$22,0)</f>
        <v>1</v>
      </c>
      <c r="BP75" s="41">
        <f t="shared" si="75"/>
        <v>-1902.3211403425121</v>
      </c>
      <c r="BQ75" s="41">
        <f t="shared" si="76"/>
        <v>-7968.8164535685137</v>
      </c>
      <c r="BR75" s="41">
        <f t="shared" si="106"/>
        <v>8192.7322299498046</v>
      </c>
      <c r="BS75" s="41">
        <f t="shared" si="107"/>
        <v>-103.42640469686685</v>
      </c>
      <c r="BT75" s="41">
        <f t="shared" si="108"/>
        <v>1985.5525459759187</v>
      </c>
      <c r="BU75" s="41">
        <f t="shared" si="109"/>
        <v>-461.03771946346507</v>
      </c>
      <c r="BV75" s="41">
        <f t="shared" si="110"/>
        <v>-1931.2853580098877</v>
      </c>
      <c r="BW75" s="41">
        <f>Paramètres!$D$22</f>
        <v>1</v>
      </c>
      <c r="BX75" s="41">
        <f t="shared" si="77"/>
        <v>-91376.301065990585</v>
      </c>
      <c r="BY75" s="41">
        <f t="shared" si="78"/>
        <v>-28841.35520101264</v>
      </c>
      <c r="BZ75" s="41">
        <f t="shared" si="111"/>
        <v>95819.894418296724</v>
      </c>
      <c r="CA75" s="41">
        <f t="shared" si="112"/>
        <v>-162.48259618125621</v>
      </c>
      <c r="CB75" s="41">
        <f t="shared" si="113"/>
        <v>56.108726818676985</v>
      </c>
      <c r="CC75" s="41">
        <f t="shared" si="114"/>
        <v>-53.506716380120025</v>
      </c>
      <c r="CD75" s="41">
        <f t="shared" si="115"/>
        <v>-16.888473211937111</v>
      </c>
      <c r="CE75" s="2">
        <f>Paramètres!$F$16</f>
        <v>15000</v>
      </c>
      <c r="CF75" s="2">
        <f>Paramètres!$G$16</f>
        <v>15000</v>
      </c>
      <c r="CG75" s="111">
        <f>Paramètres!$F$20</f>
        <v>992600579172.61572</v>
      </c>
      <c r="CH75" s="2">
        <f>Paramètres!$F$21</f>
        <v>13332</v>
      </c>
      <c r="CI75" s="2"/>
      <c r="CJ75" s="2"/>
      <c r="CK75" s="2">
        <f>IF(CN75&gt;20000,Paramètres!$F$22,-2)</f>
        <v>1</v>
      </c>
      <c r="CL75" s="2">
        <f t="shared" si="79"/>
        <v>-16902.321140342512</v>
      </c>
      <c r="CM75" s="2">
        <f t="shared" si="80"/>
        <v>32031.183546431486</v>
      </c>
      <c r="CN75" s="2">
        <f t="shared" si="81"/>
        <v>36217.194525756029</v>
      </c>
      <c r="CO75" s="2">
        <f t="shared" si="82"/>
        <v>117.81986308038198</v>
      </c>
      <c r="CP75" s="2">
        <f t="shared" si="83"/>
        <v>625.40351823312949</v>
      </c>
      <c r="CQ75" s="2">
        <f t="shared" si="84"/>
        <v>-291.87161639367031</v>
      </c>
      <c r="CR75" s="2">
        <f t="shared" si="85"/>
        <v>553.11890237282842</v>
      </c>
      <c r="CS75" s="2">
        <f>Paramètres!$F$22</f>
        <v>1</v>
      </c>
      <c r="CT75" s="2">
        <f t="shared" si="86"/>
        <v>-106376.30106599058</v>
      </c>
      <c r="CU75" s="2">
        <f t="shared" si="87"/>
        <v>11158.64479898736</v>
      </c>
      <c r="CV75" s="2">
        <f t="shared" si="116"/>
        <v>106959.95878006048</v>
      </c>
      <c r="CW75" s="2">
        <f t="shared" si="117"/>
        <v>174.01169630550237</v>
      </c>
      <c r="CX75" s="2">
        <f t="shared" si="88"/>
        <v>84.779115274808561</v>
      </c>
      <c r="CY75" s="2">
        <f t="shared" si="118"/>
        <v>-84.316493699533723</v>
      </c>
      <c r="CZ75" s="2">
        <f t="shared" si="119"/>
        <v>8.844618533083711</v>
      </c>
      <c r="DA75" s="2"/>
      <c r="DB75" s="2"/>
      <c r="DC75" s="13">
        <f>Paramètres!$H$16</f>
        <v>-20000</v>
      </c>
      <c r="DD75" s="13">
        <f>Paramètres!$I$16</f>
        <v>0</v>
      </c>
      <c r="DE75" s="13"/>
      <c r="DF75" s="13"/>
      <c r="DG75" s="112">
        <f>Paramètres!$H$20</f>
        <v>1047197551196.5977</v>
      </c>
      <c r="DH75" s="13">
        <f>Paramètres!$H$21</f>
        <v>10000</v>
      </c>
      <c r="DI75" s="13">
        <f>IF(DL75&lt;66666,Paramètres!$H$22,5)</f>
        <v>1</v>
      </c>
      <c r="DJ75" s="13">
        <f t="shared" si="89"/>
        <v>-51902.321140342508</v>
      </c>
      <c r="DK75" s="13">
        <f t="shared" si="90"/>
        <v>17031.183546431486</v>
      </c>
      <c r="DL75" s="13">
        <f t="shared" si="120"/>
        <v>54625.197049964801</v>
      </c>
      <c r="DM75" s="13">
        <f t="shared" si="121"/>
        <v>161.83331153827743</v>
      </c>
      <c r="DN75" s="13">
        <f t="shared" si="122"/>
        <v>334.01705071661763</v>
      </c>
      <c r="DO75" s="13">
        <f t="shared" si="123"/>
        <v>-317.36746353128495</v>
      </c>
      <c r="DP75" s="13">
        <f t="shared" si="124"/>
        <v>104.14068974779285</v>
      </c>
      <c r="DQ75" s="13">
        <f>IF(DT75&lt;66666,Paramètres!$H$22,5)</f>
        <v>5</v>
      </c>
      <c r="DR75" s="13">
        <f t="shared" si="91"/>
        <v>-141376.30106599058</v>
      </c>
      <c r="DS75" s="13">
        <f t="shared" si="92"/>
        <v>-3841.3552010126405</v>
      </c>
      <c r="DT75" s="13">
        <f t="shared" si="125"/>
        <v>141428.47843656508</v>
      </c>
      <c r="DU75" s="13">
        <f t="shared" si="126"/>
        <v>-178.44359132263443</v>
      </c>
      <c r="DV75" s="13">
        <f t="shared" si="127"/>
        <v>259.82211760559034</v>
      </c>
      <c r="DW75" s="13">
        <f t="shared" si="128"/>
        <v>-259.72626113408171</v>
      </c>
      <c r="DX75" s="13">
        <f t="shared" si="129"/>
        <v>-7.0570584781481518</v>
      </c>
    </row>
    <row r="76" spans="1:128" x14ac:dyDescent="0.35">
      <c r="A76" s="106">
        <f t="shared" si="130"/>
        <v>70</v>
      </c>
      <c r="B76" s="106">
        <f>A76*Paramètres!$D$25</f>
        <v>35</v>
      </c>
      <c r="C76" s="102">
        <f>Paramètres!$D$7</f>
        <v>155093840495.72119</v>
      </c>
      <c r="D76" s="28">
        <f>Paramètres!$D$8</f>
        <v>6666</v>
      </c>
      <c r="E76" s="28">
        <f t="shared" si="93"/>
        <v>32382.562174030099</v>
      </c>
      <c r="F76" s="28">
        <f t="shared" si="94"/>
        <v>-21210.629691990322</v>
      </c>
      <c r="G76" s="28">
        <f t="shared" si="68"/>
        <v>-87.439174717018972</v>
      </c>
      <c r="H76" s="28">
        <f t="shared" si="69"/>
        <v>-147.97958265545103</v>
      </c>
      <c r="I76" s="28">
        <f t="shared" si="131"/>
        <v>395.43125833957788</v>
      </c>
      <c r="J76" s="28">
        <f t="shared" si="132"/>
        <v>-8841.467585898843</v>
      </c>
      <c r="K76" s="28">
        <f t="shared" si="133"/>
        <v>1729.5095935818208</v>
      </c>
      <c r="L76" s="28">
        <f t="shared" si="95"/>
        <v>-1466.3806301709947</v>
      </c>
      <c r="M76" s="28">
        <f t="shared" si="96"/>
        <v>-917.02305409998917</v>
      </c>
      <c r="N76" s="28">
        <f>Paramètres!$D$26*Calculs!K76</f>
        <v>34.590191871636414</v>
      </c>
      <c r="O76" s="28">
        <f>Paramètres!$D$26*I76</f>
        <v>7.9086251667915581</v>
      </c>
      <c r="P76" s="28">
        <f>Paramètres!$D$26*J76</f>
        <v>-176.82935171797686</v>
      </c>
      <c r="Q76" s="105">
        <f>IF($T76&gt;25000,Paramètres!$D$9,-5)</f>
        <v>6</v>
      </c>
      <c r="R76" s="105">
        <f t="shared" si="70"/>
        <v>-89133.209123194873</v>
      </c>
      <c r="S76" s="105">
        <f t="shared" si="71"/>
        <v>-26688.10274163416</v>
      </c>
      <c r="T76" s="105">
        <f t="shared" si="97"/>
        <v>93042.913736335729</v>
      </c>
      <c r="U76" s="105">
        <f t="shared" si="98"/>
        <v>-163.33134429378984</v>
      </c>
      <c r="V76" s="105">
        <f t="shared" si="72"/>
        <v>106.67040744164231</v>
      </c>
      <c r="W76" s="105">
        <f t="shared" si="99"/>
        <v>-102.1880694826008</v>
      </c>
      <c r="X76" s="105">
        <f t="shared" si="100"/>
        <v>-30.596965195671491</v>
      </c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44">
        <f t="shared" si="101"/>
        <v>121515.77129722497</v>
      </c>
      <c r="AL76" s="44">
        <f t="shared" si="102"/>
        <v>5477.4730496438406</v>
      </c>
      <c r="AM76" s="44">
        <f t="shared" si="73"/>
        <v>89.758558024355764</v>
      </c>
      <c r="AN76" s="44">
        <f t="shared" si="74"/>
        <v>-175.46858600981227</v>
      </c>
      <c r="AO76" s="44">
        <f t="shared" si="134"/>
        <v>13.451327748893458</v>
      </c>
      <c r="AP76" s="44">
        <f t="shared" si="135"/>
        <v>3192.0702474615941</v>
      </c>
      <c r="AQ76" s="44">
        <f t="shared" si="103"/>
        <v>505.64526108378965</v>
      </c>
      <c r="AR76" s="44">
        <f t="shared" si="104"/>
        <v>-504.0646982042237</v>
      </c>
      <c r="AS76" s="44">
        <f t="shared" si="105"/>
        <v>-39.948843297130182</v>
      </c>
      <c r="AT76" s="44">
        <f>Paramètres!$D$26*Calculs!AQ76</f>
        <v>10.112905221675794</v>
      </c>
      <c r="AU76" s="44">
        <f>Paramètres!$D$26*AO76</f>
        <v>0.26902655497786915</v>
      </c>
      <c r="AV76" s="44">
        <f>Paramètres!$D$26*AP76</f>
        <v>63.841404949231887</v>
      </c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1">
        <f>Paramètres!$D$16</f>
        <v>30000</v>
      </c>
      <c r="BH76" s="41">
        <f>Paramètres!$E$16</f>
        <v>-25000</v>
      </c>
      <c r="BI76" s="100"/>
      <c r="BJ76" s="100"/>
      <c r="BK76" s="110">
        <f>Paramètres!$D$20</f>
        <v>523598775598.29883</v>
      </c>
      <c r="BL76" s="41">
        <f>Paramètres!$D$21</f>
        <v>10000</v>
      </c>
      <c r="BM76" s="41"/>
      <c r="BN76" s="41"/>
      <c r="BO76" s="41">
        <f>IF(AND($BR$6&gt;200,A76&lt;950),Paramètres!$D$22,0)</f>
        <v>1</v>
      </c>
      <c r="BP76" s="41">
        <f t="shared" si="75"/>
        <v>-2382.5621740300994</v>
      </c>
      <c r="BQ76" s="41">
        <f t="shared" si="76"/>
        <v>-3789.3703080096784</v>
      </c>
      <c r="BR76" s="41">
        <f t="shared" si="106"/>
        <v>4476.1512311744336</v>
      </c>
      <c r="BS76" s="41">
        <f t="shared" si="107"/>
        <v>-122.15958058708912</v>
      </c>
      <c r="BT76" s="41">
        <f t="shared" si="108"/>
        <v>1782.1181033899688</v>
      </c>
      <c r="BU76" s="41">
        <f t="shared" si="109"/>
        <v>-948.58438946826038</v>
      </c>
      <c r="BV76" s="41">
        <f t="shared" si="110"/>
        <v>-1508.6857162734018</v>
      </c>
      <c r="BW76" s="41">
        <f>Paramètres!$D$22</f>
        <v>1</v>
      </c>
      <c r="BX76" s="41">
        <f t="shared" si="77"/>
        <v>-91515.771297224972</v>
      </c>
      <c r="BY76" s="41">
        <f t="shared" si="78"/>
        <v>-30477.473049643842</v>
      </c>
      <c r="BZ76" s="41">
        <f t="shared" si="111"/>
        <v>96457.310555591132</v>
      </c>
      <c r="CA76" s="41">
        <f t="shared" si="112"/>
        <v>-161.58070802332836</v>
      </c>
      <c r="CB76" s="41">
        <f t="shared" si="113"/>
        <v>55.381403342322372</v>
      </c>
      <c r="CC76" s="41">
        <f t="shared" si="114"/>
        <v>-52.544196113309148</v>
      </c>
      <c r="CD76" s="41">
        <f t="shared" si="115"/>
        <v>-17.498779699484874</v>
      </c>
      <c r="CE76" s="2">
        <f>Paramètres!$F$16</f>
        <v>15000</v>
      </c>
      <c r="CF76" s="2">
        <f>Paramètres!$G$16</f>
        <v>15000</v>
      </c>
      <c r="CG76" s="111">
        <f>Paramètres!$F$20</f>
        <v>992600579172.61572</v>
      </c>
      <c r="CH76" s="2">
        <f>Paramètres!$F$21</f>
        <v>13332</v>
      </c>
      <c r="CI76" s="2"/>
      <c r="CJ76" s="2"/>
      <c r="CK76" s="2">
        <f>IF(CN76&gt;20000,Paramètres!$F$22,-2)</f>
        <v>1</v>
      </c>
      <c r="CL76" s="2">
        <f t="shared" si="79"/>
        <v>-17382.562174030099</v>
      </c>
      <c r="CM76" s="2">
        <f t="shared" si="80"/>
        <v>36210.629691990325</v>
      </c>
      <c r="CN76" s="2">
        <f t="shared" si="81"/>
        <v>40166.692301264651</v>
      </c>
      <c r="CO76" s="2">
        <f t="shared" si="82"/>
        <v>115.64288325112561</v>
      </c>
      <c r="CP76" s="2">
        <f t="shared" si="83"/>
        <v>525.96746518417137</v>
      </c>
      <c r="CQ76" s="2">
        <f t="shared" si="84"/>
        <v>-227.61799992161696</v>
      </c>
      <c r="CR76" s="2">
        <f t="shared" si="85"/>
        <v>474.16433917360894</v>
      </c>
      <c r="CS76" s="2">
        <f>Paramètres!$F$22</f>
        <v>1</v>
      </c>
      <c r="CT76" s="2">
        <f t="shared" si="86"/>
        <v>-106515.77129722497</v>
      </c>
      <c r="CU76" s="2">
        <f t="shared" si="87"/>
        <v>9522.5269503561594</v>
      </c>
      <c r="CV76" s="2">
        <f t="shared" si="116"/>
        <v>106940.58188808865</v>
      </c>
      <c r="CW76" s="2">
        <f t="shared" si="117"/>
        <v>174.89132944244483</v>
      </c>
      <c r="CX76" s="2">
        <f t="shared" si="88"/>
        <v>84.809135494597683</v>
      </c>
      <c r="CY76" s="2">
        <f t="shared" si="118"/>
        <v>-84.472239824834062</v>
      </c>
      <c r="CZ76" s="2">
        <f t="shared" si="119"/>
        <v>7.5518317193079083</v>
      </c>
      <c r="DA76" s="2"/>
      <c r="DB76" s="2"/>
      <c r="DC76" s="13">
        <f>Paramètres!$H$16</f>
        <v>-20000</v>
      </c>
      <c r="DD76" s="13">
        <f>Paramètres!$I$16</f>
        <v>0</v>
      </c>
      <c r="DE76" s="13"/>
      <c r="DF76" s="13"/>
      <c r="DG76" s="112">
        <f>Paramètres!$H$20</f>
        <v>1047197551196.5977</v>
      </c>
      <c r="DH76" s="13">
        <f>Paramètres!$H$21</f>
        <v>10000</v>
      </c>
      <c r="DI76" s="13">
        <f>IF(DL76&lt;66666,Paramètres!$H$22,5)</f>
        <v>1</v>
      </c>
      <c r="DJ76" s="13">
        <f t="shared" si="89"/>
        <v>-52382.562174030099</v>
      </c>
      <c r="DK76" s="13">
        <f t="shared" si="90"/>
        <v>21210.629691990322</v>
      </c>
      <c r="DL76" s="13">
        <f t="shared" si="120"/>
        <v>56513.92422975837</v>
      </c>
      <c r="DM76" s="13">
        <f t="shared" si="121"/>
        <v>157.95610072327585</v>
      </c>
      <c r="DN76" s="13">
        <f t="shared" si="122"/>
        <v>313.06431820089375</v>
      </c>
      <c r="DO76" s="13">
        <f t="shared" si="123"/>
        <v>-290.17824078111755</v>
      </c>
      <c r="DP76" s="13">
        <f t="shared" si="124"/>
        <v>117.49832299980376</v>
      </c>
      <c r="DQ76" s="13">
        <f>IF(DT76&lt;66666,Paramètres!$H$22,5)</f>
        <v>5</v>
      </c>
      <c r="DR76" s="13">
        <f t="shared" si="91"/>
        <v>-141515.77129722497</v>
      </c>
      <c r="DS76" s="13">
        <f t="shared" si="92"/>
        <v>-5477.4730496438406</v>
      </c>
      <c r="DT76" s="13">
        <f t="shared" si="125"/>
        <v>141621.73645616008</v>
      </c>
      <c r="DU76" s="13">
        <f t="shared" si="126"/>
        <v>-177.78343075759517</v>
      </c>
      <c r="DV76" s="13">
        <f t="shared" si="127"/>
        <v>259.11876464297654</v>
      </c>
      <c r="DW76" s="13">
        <f t="shared" si="128"/>
        <v>-258.92488507501236</v>
      </c>
      <c r="DX76" s="13">
        <f t="shared" si="129"/>
        <v>-10.021880012947381</v>
      </c>
    </row>
    <row r="77" spans="1:128" x14ac:dyDescent="0.35">
      <c r="A77" s="106">
        <f t="shared" si="130"/>
        <v>71</v>
      </c>
      <c r="B77" s="106">
        <f>A77*Paramètres!$D$25</f>
        <v>35.5</v>
      </c>
      <c r="C77" s="102">
        <f>Paramètres!$D$7</f>
        <v>155093840495.72119</v>
      </c>
      <c r="D77" s="28">
        <f>Paramètres!$D$8</f>
        <v>6666</v>
      </c>
      <c r="E77" s="28">
        <f t="shared" si="93"/>
        <v>32213.68264565714</v>
      </c>
      <c r="F77" s="28">
        <f t="shared" si="94"/>
        <v>-25860.61924846474</v>
      </c>
      <c r="G77" s="28">
        <f t="shared" si="68"/>
        <v>-96.424225778191783</v>
      </c>
      <c r="H77" s="28">
        <f t="shared" si="69"/>
        <v>147.59769077405028</v>
      </c>
      <c r="I77" s="28">
        <f t="shared" si="131"/>
        <v>-1078.8579969982084</v>
      </c>
      <c r="J77" s="28">
        <f t="shared" si="132"/>
        <v>-9581.6612882808549</v>
      </c>
      <c r="K77" s="28">
        <f t="shared" si="133"/>
        <v>1781.669560396391</v>
      </c>
      <c r="L77" s="28">
        <f t="shared" si="95"/>
        <v>-1504.2748861533219</v>
      </c>
      <c r="M77" s="28">
        <f t="shared" si="96"/>
        <v>954.72691872151609</v>
      </c>
      <c r="N77" s="28">
        <f>Paramètres!$D$26*Calculs!K77</f>
        <v>35.633391207927822</v>
      </c>
      <c r="O77" s="28">
        <f>Paramètres!$D$26*I77</f>
        <v>-21.577159939964169</v>
      </c>
      <c r="P77" s="28">
        <f>Paramètres!$D$26*J77</f>
        <v>-191.63322576561711</v>
      </c>
      <c r="Q77" s="105">
        <f>IF($T77&gt;25000,Paramètres!$D$9,-5)</f>
        <v>6</v>
      </c>
      <c r="R77" s="105">
        <f t="shared" si="70"/>
        <v>-89182.798140891216</v>
      </c>
      <c r="S77" s="105">
        <f t="shared" si="71"/>
        <v>-32924.140211015096</v>
      </c>
      <c r="T77" s="105">
        <f t="shared" si="97"/>
        <v>95066.137466889501</v>
      </c>
      <c r="U77" s="105">
        <f t="shared" si="98"/>
        <v>-159.73706892888504</v>
      </c>
      <c r="V77" s="105">
        <f t="shared" si="72"/>
        <v>102.21131349447789</v>
      </c>
      <c r="W77" s="105">
        <f t="shared" si="99"/>
        <v>-95.885782066913123</v>
      </c>
      <c r="X77" s="105">
        <f t="shared" si="100"/>
        <v>-35.398720367873167</v>
      </c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44">
        <f t="shared" si="101"/>
        <v>121396.48078654836</v>
      </c>
      <c r="AL77" s="44">
        <f t="shared" si="102"/>
        <v>7063.5209625503549</v>
      </c>
      <c r="AM77" s="44">
        <f t="shared" si="73"/>
        <v>99.031613698632214</v>
      </c>
      <c r="AN77" s="44">
        <f t="shared" si="74"/>
        <v>-174.20368242826092</v>
      </c>
      <c r="AO77" s="44">
        <f t="shared" si="134"/>
        <v>-490.88239701030813</v>
      </c>
      <c r="AP77" s="44">
        <f t="shared" si="135"/>
        <v>3088.2799992152322</v>
      </c>
      <c r="AQ77" s="44">
        <f t="shared" si="103"/>
        <v>500.68931396274655</v>
      </c>
      <c r="AR77" s="44">
        <f t="shared" si="104"/>
        <v>-498.12939049575635</v>
      </c>
      <c r="AS77" s="44">
        <f t="shared" si="105"/>
        <v>-50.565793188795837</v>
      </c>
      <c r="AT77" s="44">
        <f>Paramètres!$D$26*Calculs!AQ77</f>
        <v>10.013786279254932</v>
      </c>
      <c r="AU77" s="44">
        <f>Paramètres!$D$26*AO77</f>
        <v>-9.8176479402061627</v>
      </c>
      <c r="AV77" s="44">
        <f>Paramètres!$D$26*AP77</f>
        <v>61.765599984304643</v>
      </c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1">
        <f>Paramètres!$D$16</f>
        <v>30000</v>
      </c>
      <c r="BH77" s="41">
        <f>Paramètres!$E$16</f>
        <v>-25000</v>
      </c>
      <c r="BI77" s="100"/>
      <c r="BJ77" s="100"/>
      <c r="BK77" s="110">
        <f>Paramètres!$D$20</f>
        <v>523598775598.29883</v>
      </c>
      <c r="BL77" s="41">
        <f>Paramètres!$D$21</f>
        <v>10000</v>
      </c>
      <c r="BM77" s="41"/>
      <c r="BN77" s="41"/>
      <c r="BO77" s="41">
        <f>IF(AND($BR$6&gt;200,A77&lt;950),Paramètres!$D$22,0)</f>
        <v>1</v>
      </c>
      <c r="BP77" s="41">
        <f t="shared" si="75"/>
        <v>-2213.6826456571398</v>
      </c>
      <c r="BQ77" s="41">
        <f t="shared" si="76"/>
        <v>860.61924846473994</v>
      </c>
      <c r="BR77" s="41">
        <f t="shared" si="106"/>
        <v>2375.0908080558956</v>
      </c>
      <c r="BS77" s="41">
        <f t="shared" si="107"/>
        <v>158.75528026036866</v>
      </c>
      <c r="BT77" s="41">
        <f t="shared" si="108"/>
        <v>1145.327631382539</v>
      </c>
      <c r="BU77" s="41">
        <f t="shared" si="109"/>
        <v>-1067.4926165279724</v>
      </c>
      <c r="BV77" s="41">
        <f t="shared" si="110"/>
        <v>415.01192376436694</v>
      </c>
      <c r="BW77" s="41">
        <f>Paramètres!$D$22</f>
        <v>1</v>
      </c>
      <c r="BX77" s="41">
        <f t="shared" si="77"/>
        <v>-91396.48078654836</v>
      </c>
      <c r="BY77" s="41">
        <f t="shared" si="78"/>
        <v>-32063.520962550356</v>
      </c>
      <c r="BZ77" s="41">
        <f t="shared" si="111"/>
        <v>96857.555599353262</v>
      </c>
      <c r="CA77" s="41">
        <f t="shared" si="112"/>
        <v>-160.66821662976713</v>
      </c>
      <c r="CB77" s="41">
        <f t="shared" si="113"/>
        <v>54.931869557044024</v>
      </c>
      <c r="CC77" s="41">
        <f t="shared" si="114"/>
        <v>-51.834671332270105</v>
      </c>
      <c r="CD77" s="41">
        <f t="shared" si="115"/>
        <v>-18.184530263595903</v>
      </c>
      <c r="CE77" s="2">
        <f>Paramètres!$F$16</f>
        <v>15000</v>
      </c>
      <c r="CF77" s="2">
        <f>Paramètres!$G$16</f>
        <v>15000</v>
      </c>
      <c r="CG77" s="111">
        <f>Paramètres!$F$20</f>
        <v>992600579172.61572</v>
      </c>
      <c r="CH77" s="2">
        <f>Paramètres!$F$21</f>
        <v>13332</v>
      </c>
      <c r="CI77" s="2"/>
      <c r="CJ77" s="2"/>
      <c r="CK77" s="2">
        <f>IF(CN77&gt;20000,Paramètres!$F$22,-2)</f>
        <v>1</v>
      </c>
      <c r="CL77" s="2">
        <f t="shared" si="79"/>
        <v>-17213.68264565714</v>
      </c>
      <c r="CM77" s="2">
        <f t="shared" si="80"/>
        <v>40860.61924846474</v>
      </c>
      <c r="CN77" s="2">
        <f t="shared" si="81"/>
        <v>44338.483009609212</v>
      </c>
      <c r="CO77" s="2">
        <f t="shared" si="82"/>
        <v>112.84462466190622</v>
      </c>
      <c r="CP77" s="2">
        <f t="shared" si="83"/>
        <v>443.43153308040513</v>
      </c>
      <c r="CQ77" s="2">
        <f t="shared" si="84"/>
        <v>-172.15495811773786</v>
      </c>
      <c r="CR77" s="2">
        <f t="shared" si="85"/>
        <v>408.64923213621523</v>
      </c>
      <c r="CS77" s="2">
        <f>Paramètres!$F$22</f>
        <v>1</v>
      </c>
      <c r="CT77" s="2">
        <f t="shared" si="86"/>
        <v>-106396.48078654836</v>
      </c>
      <c r="CU77" s="2">
        <f t="shared" si="87"/>
        <v>7936.4790374496451</v>
      </c>
      <c r="CV77" s="2">
        <f t="shared" si="116"/>
        <v>106692.0747913088</v>
      </c>
      <c r="CW77" s="2">
        <f t="shared" si="117"/>
        <v>175.73401149841905</v>
      </c>
      <c r="CX77" s="2">
        <f t="shared" si="88"/>
        <v>85.195548854140881</v>
      </c>
      <c r="CY77" s="2">
        <f t="shared" si="118"/>
        <v>-84.959511702151673</v>
      </c>
      <c r="CZ77" s="2">
        <f t="shared" si="119"/>
        <v>6.3374218646274336</v>
      </c>
      <c r="DA77" s="2"/>
      <c r="DB77" s="2"/>
      <c r="DC77" s="13">
        <f>Paramètres!$H$16</f>
        <v>-20000</v>
      </c>
      <c r="DD77" s="13">
        <f>Paramètres!$I$16</f>
        <v>0</v>
      </c>
      <c r="DE77" s="13"/>
      <c r="DF77" s="13"/>
      <c r="DG77" s="112">
        <f>Paramètres!$H$20</f>
        <v>1047197551196.5977</v>
      </c>
      <c r="DH77" s="13">
        <f>Paramètres!$H$21</f>
        <v>10000</v>
      </c>
      <c r="DI77" s="13">
        <f>IF(DL77&lt;66666,Paramètres!$H$22,5)</f>
        <v>1</v>
      </c>
      <c r="DJ77" s="13">
        <f t="shared" si="89"/>
        <v>-52213.682645657143</v>
      </c>
      <c r="DK77" s="13">
        <f t="shared" si="90"/>
        <v>25860.61924846474</v>
      </c>
      <c r="DL77" s="13">
        <f t="shared" si="120"/>
        <v>58266.974207826024</v>
      </c>
      <c r="DM77" s="13">
        <f t="shared" si="121"/>
        <v>153.65150629835463</v>
      </c>
      <c r="DN77" s="13">
        <f t="shared" si="122"/>
        <v>295.30636325616121</v>
      </c>
      <c r="DO77" s="13">
        <f t="shared" si="123"/>
        <v>-264.62731150761158</v>
      </c>
      <c r="DP77" s="13">
        <f t="shared" si="124"/>
        <v>131.06576282093403</v>
      </c>
      <c r="DQ77" s="13">
        <f>IF(DT77&lt;66666,Paramètres!$H$22,5)</f>
        <v>5</v>
      </c>
      <c r="DR77" s="13">
        <f t="shared" si="91"/>
        <v>-141396.48078654835</v>
      </c>
      <c r="DS77" s="13">
        <f t="shared" si="92"/>
        <v>-7063.5209625503549</v>
      </c>
      <c r="DT77" s="13">
        <f t="shared" si="125"/>
        <v>141572.80143872666</v>
      </c>
      <c r="DU77" s="13">
        <f t="shared" si="126"/>
        <v>-177.14014250278652</v>
      </c>
      <c r="DV77" s="13">
        <f t="shared" si="127"/>
        <v>259.29659161179785</v>
      </c>
      <c r="DW77" s="13">
        <f t="shared" si="128"/>
        <v>-258.97365285748924</v>
      </c>
      <c r="DX77" s="13">
        <f t="shared" si="129"/>
        <v>-12.937138290369225</v>
      </c>
    </row>
    <row r="78" spans="1:128" x14ac:dyDescent="0.35">
      <c r="A78" s="106">
        <f t="shared" si="130"/>
        <v>72</v>
      </c>
      <c r="B78" s="106">
        <f>A78*Paramètres!$D$25</f>
        <v>36</v>
      </c>
      <c r="C78" s="102">
        <f>Paramètres!$D$7</f>
        <v>155093840495.72119</v>
      </c>
      <c r="D78" s="28">
        <f>Paramètres!$D$8</f>
        <v>6666</v>
      </c>
      <c r="E78" s="28">
        <f t="shared" si="93"/>
        <v>31298.184925619706</v>
      </c>
      <c r="F78" s="28">
        <f t="shared" si="94"/>
        <v>-30412.768162924789</v>
      </c>
      <c r="G78" s="28">
        <f t="shared" si="68"/>
        <v>-106.89201081849514</v>
      </c>
      <c r="H78" s="28">
        <f t="shared" si="69"/>
        <v>109.02253039293512</v>
      </c>
      <c r="I78" s="28">
        <f t="shared" si="131"/>
        <v>-2561.5557232115661</v>
      </c>
      <c r="J78" s="28">
        <f t="shared" si="132"/>
        <v>-8435.3011437937203</v>
      </c>
      <c r="K78" s="28">
        <f t="shared" si="133"/>
        <v>2532.2927037836857</v>
      </c>
      <c r="L78" s="28">
        <f t="shared" si="95"/>
        <v>-825.37531954944495</v>
      </c>
      <c r="M78" s="28">
        <f t="shared" si="96"/>
        <v>2394.0054134263651</v>
      </c>
      <c r="N78" s="28">
        <f>Paramètres!$D$26*Calculs!K78</f>
        <v>50.645854075673718</v>
      </c>
      <c r="O78" s="28">
        <f>Paramètres!$D$26*I78</f>
        <v>-51.231114464231325</v>
      </c>
      <c r="P78" s="28">
        <f>Paramètres!$D$26*J78</f>
        <v>-168.7060228758744</v>
      </c>
      <c r="Q78" s="105">
        <f>IF($T78&gt;25000,Paramètres!$D$9,-5)</f>
        <v>6</v>
      </c>
      <c r="R78" s="105">
        <f t="shared" si="70"/>
        <v>-89728.32231479956</v>
      </c>
      <c r="S78" s="105">
        <f t="shared" si="71"/>
        <v>-39007.787676785563</v>
      </c>
      <c r="T78" s="105">
        <f t="shared" si="97"/>
        <v>97840.581176042382</v>
      </c>
      <c r="U78" s="105">
        <f t="shared" si="98"/>
        <v>-156.50386516460586</v>
      </c>
      <c r="V78" s="105">
        <f t="shared" si="72"/>
        <v>96.53634344338937</v>
      </c>
      <c r="W78" s="105">
        <f t="shared" si="99"/>
        <v>-88.532222881988062</v>
      </c>
      <c r="X78" s="105">
        <f t="shared" si="100"/>
        <v>-38.487804782736262</v>
      </c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44">
        <f t="shared" si="101"/>
        <v>121026.50724041926</v>
      </c>
      <c r="AL78" s="44">
        <f t="shared" si="102"/>
        <v>8595.0195138607705</v>
      </c>
      <c r="AM78" s="44">
        <f t="shared" si="73"/>
        <v>108.21306522991092</v>
      </c>
      <c r="AN78" s="44">
        <f t="shared" si="74"/>
        <v>-173.02118342955382</v>
      </c>
      <c r="AO78" s="44">
        <f t="shared" si="134"/>
        <v>-979.19413956585834</v>
      </c>
      <c r="AP78" s="44">
        <f t="shared" si="135"/>
        <v>2975.9486060421318</v>
      </c>
      <c r="AQ78" s="44">
        <f t="shared" si="103"/>
        <v>495.32339897869826</v>
      </c>
      <c r="AR78" s="44">
        <f t="shared" si="104"/>
        <v>-491.65361795882416</v>
      </c>
      <c r="AS78" s="44">
        <f t="shared" si="105"/>
        <v>-60.18296705721086</v>
      </c>
      <c r="AT78" s="44">
        <f>Paramètres!$D$26*Calculs!AQ78</f>
        <v>9.9064679795739661</v>
      </c>
      <c r="AU78" s="44">
        <f>Paramètres!$D$26*AO78</f>
        <v>-19.583882791317166</v>
      </c>
      <c r="AV78" s="44">
        <f>Paramètres!$D$26*AP78</f>
        <v>59.518972120842641</v>
      </c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1">
        <f>Paramètres!$D$16</f>
        <v>30000</v>
      </c>
      <c r="BH78" s="41">
        <f>Paramètres!$E$16</f>
        <v>-25000</v>
      </c>
      <c r="BI78" s="100"/>
      <c r="BJ78" s="100"/>
      <c r="BK78" s="110">
        <f>Paramètres!$D$20</f>
        <v>523598775598.29883</v>
      </c>
      <c r="BL78" s="41">
        <f>Paramètres!$D$21</f>
        <v>10000</v>
      </c>
      <c r="BM78" s="41"/>
      <c r="BN78" s="41"/>
      <c r="BO78" s="41">
        <f>IF(AND($BR$6&gt;200,A78&lt;950),Paramètres!$D$22,0)</f>
        <v>1</v>
      </c>
      <c r="BP78" s="41">
        <f t="shared" si="75"/>
        <v>-1298.1849256197056</v>
      </c>
      <c r="BQ78" s="41">
        <f t="shared" si="76"/>
        <v>5412.7681629247891</v>
      </c>
      <c r="BR78" s="41">
        <f t="shared" si="106"/>
        <v>5566.2683448319694</v>
      </c>
      <c r="BS78" s="41">
        <f t="shared" si="107"/>
        <v>103.48693088748587</v>
      </c>
      <c r="BT78" s="41">
        <f t="shared" si="108"/>
        <v>1944.1897747446981</v>
      </c>
      <c r="BU78" s="41">
        <f t="shared" si="109"/>
        <v>-453.43086278994826</v>
      </c>
      <c r="BV78" s="41">
        <f t="shared" si="110"/>
        <v>1890.5751328342926</v>
      </c>
      <c r="BW78" s="41">
        <f>Paramètres!$D$22</f>
        <v>1</v>
      </c>
      <c r="BX78" s="41">
        <f t="shared" si="77"/>
        <v>-91026.507240419262</v>
      </c>
      <c r="BY78" s="41">
        <f t="shared" si="78"/>
        <v>-33595.019513860767</v>
      </c>
      <c r="BZ78" s="41">
        <f t="shared" si="111"/>
        <v>97028.090553853457</v>
      </c>
      <c r="CA78" s="41">
        <f t="shared" si="112"/>
        <v>-159.7424831772565</v>
      </c>
      <c r="CB78" s="41">
        <f t="shared" si="113"/>
        <v>54.741986156277079</v>
      </c>
      <c r="CC78" s="41">
        <f t="shared" si="114"/>
        <v>-51.355970943729851</v>
      </c>
      <c r="CD78" s="41">
        <f t="shared" si="115"/>
        <v>-18.953872869701513</v>
      </c>
      <c r="CE78" s="2">
        <f>Paramètres!$F$16</f>
        <v>15000</v>
      </c>
      <c r="CF78" s="2">
        <f>Paramètres!$G$16</f>
        <v>15000</v>
      </c>
      <c r="CG78" s="111">
        <f>Paramètres!$F$20</f>
        <v>992600579172.61572</v>
      </c>
      <c r="CH78" s="2">
        <f>Paramètres!$F$21</f>
        <v>13332</v>
      </c>
      <c r="CI78" s="2"/>
      <c r="CJ78" s="2"/>
      <c r="CK78" s="2">
        <f>IF(CN78&gt;20000,Paramètres!$F$22,-2)</f>
        <v>1</v>
      </c>
      <c r="CL78" s="2">
        <f t="shared" si="79"/>
        <v>-16298.184925619706</v>
      </c>
      <c r="CM78" s="2">
        <f t="shared" si="80"/>
        <v>45412.768162924789</v>
      </c>
      <c r="CN78" s="2">
        <f t="shared" si="81"/>
        <v>48248.837748584709</v>
      </c>
      <c r="CO78" s="2">
        <f t="shared" si="82"/>
        <v>109.74255097870123</v>
      </c>
      <c r="CP78" s="2">
        <f t="shared" si="83"/>
        <v>381.82969730140258</v>
      </c>
      <c r="CQ78" s="2">
        <f t="shared" si="84"/>
        <v>-128.97991551919191</v>
      </c>
      <c r="CR78" s="2">
        <f t="shared" si="85"/>
        <v>359.38572472198007</v>
      </c>
      <c r="CS78" s="2">
        <f>Paramètres!$F$22</f>
        <v>1</v>
      </c>
      <c r="CT78" s="2">
        <f t="shared" si="86"/>
        <v>-106026.50724041926</v>
      </c>
      <c r="CU78" s="2">
        <f t="shared" si="87"/>
        <v>6404.9804861392295</v>
      </c>
      <c r="CV78" s="2">
        <f t="shared" si="116"/>
        <v>106219.79105906066</v>
      </c>
      <c r="CW78" s="2">
        <f t="shared" si="117"/>
        <v>176.54300672178829</v>
      </c>
      <c r="CX78" s="2">
        <f t="shared" si="88"/>
        <v>85.937177444067814</v>
      </c>
      <c r="CY78" s="2">
        <f t="shared" si="118"/>
        <v>-85.780801069627231</v>
      </c>
      <c r="CZ78" s="2">
        <f t="shared" si="119"/>
        <v>5.1819528081832216</v>
      </c>
      <c r="DA78" s="2"/>
      <c r="DB78" s="2"/>
      <c r="DC78" s="13">
        <f>Paramètres!$H$16</f>
        <v>-20000</v>
      </c>
      <c r="DD78" s="13">
        <f>Paramètres!$I$16</f>
        <v>0</v>
      </c>
      <c r="DE78" s="13"/>
      <c r="DF78" s="13"/>
      <c r="DG78" s="112">
        <f>Paramètres!$H$20</f>
        <v>1047197551196.5977</v>
      </c>
      <c r="DH78" s="13">
        <f>Paramètres!$H$21</f>
        <v>10000</v>
      </c>
      <c r="DI78" s="13">
        <f>IF(DL78&lt;66666,Paramètres!$H$22,5)</f>
        <v>1</v>
      </c>
      <c r="DJ78" s="13">
        <f t="shared" si="89"/>
        <v>-51298.184925619702</v>
      </c>
      <c r="DK78" s="13">
        <f t="shared" si="90"/>
        <v>30412.768162924789</v>
      </c>
      <c r="DL78" s="13">
        <f t="shared" si="120"/>
        <v>59635.897276681339</v>
      </c>
      <c r="DM78" s="13">
        <f t="shared" si="121"/>
        <v>149.33788970769692</v>
      </c>
      <c r="DN78" s="13">
        <f t="shared" si="122"/>
        <v>282.45460232738992</v>
      </c>
      <c r="DO78" s="13">
        <f t="shared" si="123"/>
        <v>-242.96454124030481</v>
      </c>
      <c r="DP78" s="13">
        <f t="shared" si="124"/>
        <v>144.04455587009255</v>
      </c>
      <c r="DQ78" s="13">
        <f>IF(DT78&lt;66666,Paramètres!$H$22,5)</f>
        <v>5</v>
      </c>
      <c r="DR78" s="13">
        <f t="shared" si="91"/>
        <v>-141026.50724041928</v>
      </c>
      <c r="DS78" s="13">
        <f t="shared" si="92"/>
        <v>-8595.0195138607705</v>
      </c>
      <c r="DT78" s="13">
        <f t="shared" si="125"/>
        <v>141288.18105162116</v>
      </c>
      <c r="DU78" s="13">
        <f t="shared" si="126"/>
        <v>-176.51235803961524</v>
      </c>
      <c r="DV78" s="13">
        <f t="shared" si="127"/>
        <v>260.33451409955575</v>
      </c>
      <c r="DW78" s="13">
        <f t="shared" si="128"/>
        <v>-259.85235965475522</v>
      </c>
      <c r="DX78" s="13">
        <f t="shared" si="129"/>
        <v>-15.836995084533132</v>
      </c>
    </row>
    <row r="79" spans="1:128" x14ac:dyDescent="0.35">
      <c r="A79" s="106">
        <f t="shared" si="130"/>
        <v>73</v>
      </c>
      <c r="B79" s="106">
        <f>A79*Paramètres!$D$25</f>
        <v>36.5</v>
      </c>
      <c r="C79" s="102">
        <f>Paramètres!$D$7</f>
        <v>155093840495.72119</v>
      </c>
      <c r="D79" s="28">
        <f>Paramètres!$D$8</f>
        <v>6666</v>
      </c>
      <c r="E79" s="28">
        <f t="shared" si="93"/>
        <v>29811.063234126559</v>
      </c>
      <c r="F79" s="28">
        <f t="shared" si="94"/>
        <v>-34031.917381465057</v>
      </c>
      <c r="G79" s="28">
        <f t="shared" si="68"/>
        <v>-119.59708383222781</v>
      </c>
      <c r="H79" s="28">
        <f t="shared" si="69"/>
        <v>96.770192947184853</v>
      </c>
      <c r="I79" s="28">
        <f t="shared" si="131"/>
        <v>-3335.6999282967799</v>
      </c>
      <c r="J79" s="28">
        <f t="shared" si="132"/>
        <v>-5872.589707491481</v>
      </c>
      <c r="K79" s="28">
        <f t="shared" si="133"/>
        <v>2433.3483034226924</v>
      </c>
      <c r="L79" s="28">
        <f t="shared" si="95"/>
        <v>-286.86105771823719</v>
      </c>
      <c r="M79" s="28">
        <f t="shared" si="96"/>
        <v>2416.3804955624996</v>
      </c>
      <c r="N79" s="28">
        <f>Paramètres!$D$26*Calculs!K79</f>
        <v>48.666966068453853</v>
      </c>
      <c r="O79" s="28">
        <f>Paramètres!$D$26*I79</f>
        <v>-66.713998565935597</v>
      </c>
      <c r="P79" s="28">
        <f>Paramètres!$D$26*J79</f>
        <v>-117.45179414982962</v>
      </c>
      <c r="Q79" s="105">
        <f>IF($T79&gt;25000,Paramètres!$D$9,-5)</f>
        <v>6</v>
      </c>
      <c r="R79" s="105">
        <f t="shared" si="70"/>
        <v>-90602.933532020063</v>
      </c>
      <c r="S79" s="105">
        <f t="shared" si="71"/>
        <v>-44099.865456582593</v>
      </c>
      <c r="T79" s="105">
        <f t="shared" si="97"/>
        <v>100765.51839739789</v>
      </c>
      <c r="U79" s="105">
        <f t="shared" si="98"/>
        <v>-154.04606574523513</v>
      </c>
      <c r="V79" s="105">
        <f t="shared" si="72"/>
        <v>91.049430067559769</v>
      </c>
      <c r="W79" s="105">
        <f t="shared" si="99"/>
        <v>-81.866749576038032</v>
      </c>
      <c r="X79" s="105">
        <f t="shared" si="100"/>
        <v>-39.847635180544074</v>
      </c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44">
        <f t="shared" si="101"/>
        <v>120413.99676614662</v>
      </c>
      <c r="AL79" s="44">
        <f t="shared" si="102"/>
        <v>10067.948075117534</v>
      </c>
      <c r="AM79" s="44">
        <f t="shared" si="73"/>
        <v>116.9352024449617</v>
      </c>
      <c r="AN79" s="44">
        <f t="shared" si="74"/>
        <v>-172.01606953039877</v>
      </c>
      <c r="AO79" s="44">
        <f t="shared" si="134"/>
        <v>-1451.2638747333654</v>
      </c>
      <c r="AP79" s="44">
        <f t="shared" si="135"/>
        <v>2856.2466668640782</v>
      </c>
      <c r="AQ79" s="44">
        <f t="shared" si="103"/>
        <v>490.27354506359404</v>
      </c>
      <c r="AR79" s="44">
        <f t="shared" si="104"/>
        <v>-485.52135455010034</v>
      </c>
      <c r="AS79" s="44">
        <f t="shared" si="105"/>
        <v>-68.096719928787678</v>
      </c>
      <c r="AT79" s="44">
        <f>Paramètres!$D$26*Calculs!AQ79</f>
        <v>9.8054709012718817</v>
      </c>
      <c r="AU79" s="44">
        <f>Paramètres!$D$26*AO79</f>
        <v>-29.025277494667307</v>
      </c>
      <c r="AV79" s="44">
        <f>Paramètres!$D$26*AP79</f>
        <v>57.124933337281561</v>
      </c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1">
        <f>Paramètres!$D$16</f>
        <v>30000</v>
      </c>
      <c r="BH79" s="41">
        <f>Paramètres!$E$16</f>
        <v>-25000</v>
      </c>
      <c r="BI79" s="100"/>
      <c r="BJ79" s="100"/>
      <c r="BK79" s="110">
        <f>Paramètres!$D$20</f>
        <v>523598775598.29883</v>
      </c>
      <c r="BL79" s="41">
        <f>Paramètres!$D$21</f>
        <v>10000</v>
      </c>
      <c r="BM79" s="41"/>
      <c r="BN79" s="41"/>
      <c r="BO79" s="41">
        <f>IF(AND($BR$6&gt;200,A79&lt;950),Paramètres!$D$22,0)</f>
        <v>1</v>
      </c>
      <c r="BP79" s="41">
        <f t="shared" si="75"/>
        <v>188.93676587344089</v>
      </c>
      <c r="BQ79" s="41">
        <f t="shared" si="76"/>
        <v>9031.9173814650567</v>
      </c>
      <c r="BR79" s="41">
        <f t="shared" si="106"/>
        <v>9033.8933294072776</v>
      </c>
      <c r="BS79" s="41">
        <f t="shared" si="107"/>
        <v>88.801616511218768</v>
      </c>
      <c r="BT79" s="41">
        <f t="shared" si="108"/>
        <v>1932.6781446221978</v>
      </c>
      <c r="BU79" s="41">
        <f t="shared" si="109"/>
        <v>40.420441641760888</v>
      </c>
      <c r="BV79" s="41">
        <f t="shared" si="110"/>
        <v>1932.2554175361461</v>
      </c>
      <c r="BW79" s="41">
        <f>Paramètres!$D$22</f>
        <v>1</v>
      </c>
      <c r="BX79" s="41">
        <f t="shared" si="77"/>
        <v>-90413.996766146622</v>
      </c>
      <c r="BY79" s="41">
        <f t="shared" si="78"/>
        <v>-35067.948075117536</v>
      </c>
      <c r="BZ79" s="41">
        <f t="shared" si="111"/>
        <v>96976.55280235481</v>
      </c>
      <c r="CA79" s="41">
        <f t="shared" si="112"/>
        <v>-158.80073265327934</v>
      </c>
      <c r="CB79" s="41">
        <f t="shared" si="113"/>
        <v>54.799267862550373</v>
      </c>
      <c r="CC79" s="41">
        <f t="shared" si="114"/>
        <v>-51.090915114395806</v>
      </c>
      <c r="CD79" s="41">
        <f t="shared" si="115"/>
        <v>-19.816108372865457</v>
      </c>
      <c r="CE79" s="2">
        <f>Paramètres!$F$16</f>
        <v>15000</v>
      </c>
      <c r="CF79" s="2">
        <f>Paramètres!$G$16</f>
        <v>15000</v>
      </c>
      <c r="CG79" s="111">
        <f>Paramètres!$F$20</f>
        <v>992600579172.61572</v>
      </c>
      <c r="CH79" s="2">
        <f>Paramètres!$F$21</f>
        <v>13332</v>
      </c>
      <c r="CI79" s="2"/>
      <c r="CJ79" s="2"/>
      <c r="CK79" s="2">
        <f>IF(CN79&gt;20000,Paramètres!$F$22,-2)</f>
        <v>1</v>
      </c>
      <c r="CL79" s="2">
        <f t="shared" si="79"/>
        <v>-14811.063234126559</v>
      </c>
      <c r="CM79" s="2">
        <f t="shared" si="80"/>
        <v>49031.917381465057</v>
      </c>
      <c r="CN79" s="2">
        <f t="shared" si="81"/>
        <v>51220.079229030001</v>
      </c>
      <c r="CO79" s="2">
        <f t="shared" si="82"/>
        <v>106.80798294399418</v>
      </c>
      <c r="CP79" s="2">
        <f t="shared" si="83"/>
        <v>342.91744905899742</v>
      </c>
      <c r="CQ79" s="2">
        <f t="shared" si="84"/>
        <v>-99.159784571742236</v>
      </c>
      <c r="CR79" s="2">
        <f t="shared" si="85"/>
        <v>328.26774741484388</v>
      </c>
      <c r="CS79" s="2">
        <f>Paramètres!$F$22</f>
        <v>1</v>
      </c>
      <c r="CT79" s="2">
        <f t="shared" si="86"/>
        <v>-105413.99676614662</v>
      </c>
      <c r="CU79" s="2">
        <f t="shared" si="87"/>
        <v>4932.0519248824658</v>
      </c>
      <c r="CV79" s="2">
        <f t="shared" si="116"/>
        <v>105529.31275433811</v>
      </c>
      <c r="CW79" s="2">
        <f t="shared" si="117"/>
        <v>177.32123020525111</v>
      </c>
      <c r="CX79" s="2">
        <f t="shared" si="88"/>
        <v>87.038845007835647</v>
      </c>
      <c r="CY79" s="2">
        <f t="shared" si="118"/>
        <v>-86.94373427356517</v>
      </c>
      <c r="CZ79" s="2">
        <f t="shared" si="119"/>
        <v>4.0678754732323865</v>
      </c>
      <c r="DA79" s="2"/>
      <c r="DB79" s="2"/>
      <c r="DC79" s="13">
        <f>Paramètres!$H$16</f>
        <v>-20000</v>
      </c>
      <c r="DD79" s="13">
        <f>Paramètres!$I$16</f>
        <v>0</v>
      </c>
      <c r="DE79" s="13"/>
      <c r="DF79" s="13"/>
      <c r="DG79" s="112">
        <f>Paramètres!$H$20</f>
        <v>1047197551196.5977</v>
      </c>
      <c r="DH79" s="13">
        <f>Paramètres!$H$21</f>
        <v>10000</v>
      </c>
      <c r="DI79" s="13">
        <f>IF(DL79&lt;66666,Paramètres!$H$22,5)</f>
        <v>1</v>
      </c>
      <c r="DJ79" s="13">
        <f t="shared" si="89"/>
        <v>-49811.063234126559</v>
      </c>
      <c r="DK79" s="13">
        <f t="shared" si="90"/>
        <v>34031.917381465057</v>
      </c>
      <c r="DL79" s="13">
        <f t="shared" si="120"/>
        <v>60326.722281034112</v>
      </c>
      <c r="DM79" s="13">
        <f t="shared" si="121"/>
        <v>145.65832723307346</v>
      </c>
      <c r="DN79" s="13">
        <f t="shared" si="122"/>
        <v>276.28069831835825</v>
      </c>
      <c r="DO79" s="13">
        <f t="shared" si="123"/>
        <v>-228.12171478825584</v>
      </c>
      <c r="DP79" s="13">
        <f t="shared" si="124"/>
        <v>155.85733061150935</v>
      </c>
      <c r="DQ79" s="13">
        <f>IF(DT79&lt;66666,Paramètres!$H$22,5)</f>
        <v>5</v>
      </c>
      <c r="DR79" s="13">
        <f t="shared" si="91"/>
        <v>-140413.99676614662</v>
      </c>
      <c r="DS79" s="13">
        <f t="shared" si="92"/>
        <v>-10067.948075117534</v>
      </c>
      <c r="DT79" s="13">
        <f t="shared" si="125"/>
        <v>140774.47945663551</v>
      </c>
      <c r="DU79" s="13">
        <f t="shared" si="126"/>
        <v>-175.89880337022416</v>
      </c>
      <c r="DV79" s="13">
        <f t="shared" si="127"/>
        <v>262.22362452561828</v>
      </c>
      <c r="DW79" s="13">
        <f t="shared" si="128"/>
        <v>-261.55214573170906</v>
      </c>
      <c r="DX79" s="13">
        <f t="shared" si="129"/>
        <v>-18.753781551763939</v>
      </c>
    </row>
    <row r="80" spans="1:128" x14ac:dyDescent="0.35">
      <c r="A80" s="106">
        <f t="shared" si="130"/>
        <v>74</v>
      </c>
      <c r="B80" s="106">
        <f>A80*Paramètres!$D$25</f>
        <v>37</v>
      </c>
      <c r="C80" s="102">
        <f>Paramètres!$D$7</f>
        <v>155093840495.72119</v>
      </c>
      <c r="D80" s="28">
        <f>Paramètres!$D$8</f>
        <v>6666</v>
      </c>
      <c r="E80" s="28">
        <f t="shared" si="93"/>
        <v>28071.498005548608</v>
      </c>
      <c r="F80" s="28">
        <f t="shared" si="94"/>
        <v>-36364.117111320171</v>
      </c>
      <c r="G80" s="28">
        <f t="shared" si="68"/>
        <v>-136.80346939210889</v>
      </c>
      <c r="H80" s="28">
        <f t="shared" si="69"/>
        <v>90.425967758493158</v>
      </c>
      <c r="I80" s="28">
        <f t="shared" si="131"/>
        <v>-3555.8469874490816</v>
      </c>
      <c r="J80" s="28">
        <f t="shared" si="132"/>
        <v>-3338.7574177791516</v>
      </c>
      <c r="K80" s="28">
        <f t="shared" si="133"/>
        <v>2153.8334014971729</v>
      </c>
      <c r="L80" s="28">
        <f t="shared" si="95"/>
        <v>-16.012612836241289</v>
      </c>
      <c r="M80" s="28">
        <f t="shared" si="96"/>
        <v>2153.7738780185441</v>
      </c>
      <c r="N80" s="28">
        <f>Paramètres!$D$26*Calculs!K80</f>
        <v>43.076668029943455</v>
      </c>
      <c r="O80" s="28">
        <f>Paramètres!$D$26*I80</f>
        <v>-71.116939748981636</v>
      </c>
      <c r="P80" s="28">
        <f>Paramètres!$D$26*J80</f>
        <v>-66.775148355583028</v>
      </c>
      <c r="Q80" s="105">
        <f>IF($T80&gt;25000,Paramètres!$D$9,-5)</f>
        <v>6</v>
      </c>
      <c r="R80" s="105">
        <f t="shared" si="70"/>
        <v>-91495.486484593814</v>
      </c>
      <c r="S80" s="105">
        <f t="shared" si="71"/>
        <v>-47843.164339887546</v>
      </c>
      <c r="T80" s="105">
        <f t="shared" si="97"/>
        <v>103249.17637010949</v>
      </c>
      <c r="U80" s="105">
        <f t="shared" si="98"/>
        <v>-152.39484619098334</v>
      </c>
      <c r="V80" s="105">
        <f t="shared" si="72"/>
        <v>86.748676480872064</v>
      </c>
      <c r="W80" s="105">
        <f t="shared" si="99"/>
        <v>-76.873372123187366</v>
      </c>
      <c r="X80" s="105">
        <f t="shared" si="100"/>
        <v>-40.197232859899259</v>
      </c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44">
        <f t="shared" si="101"/>
        <v>119566.98449014242</v>
      </c>
      <c r="AL80" s="44">
        <f t="shared" si="102"/>
        <v>11479.047228567377</v>
      </c>
      <c r="AM80" s="44">
        <f t="shared" si="73"/>
        <v>124.93625881103354</v>
      </c>
      <c r="AN80" s="44">
        <f t="shared" si="74"/>
        <v>-171.22130409599353</v>
      </c>
      <c r="AO80" s="44">
        <f t="shared" si="134"/>
        <v>-1907.7599517887984</v>
      </c>
      <c r="AP80" s="44">
        <f t="shared" si="135"/>
        <v>2731.0250135980091</v>
      </c>
      <c r="AQ80" s="44">
        <f t="shared" si="103"/>
        <v>487.16053421891081</v>
      </c>
      <c r="AR80" s="44">
        <f t="shared" si="104"/>
        <v>-481.45354469570805</v>
      </c>
      <c r="AS80" s="44">
        <f t="shared" si="105"/>
        <v>-74.349649631941077</v>
      </c>
      <c r="AT80" s="44">
        <f>Paramètres!$D$26*Calculs!AQ80</f>
        <v>9.7432106843782158</v>
      </c>
      <c r="AU80" s="44">
        <f>Paramètres!$D$26*AO80</f>
        <v>-38.155199035775972</v>
      </c>
      <c r="AV80" s="44">
        <f>Paramètres!$D$26*AP80</f>
        <v>54.620500271960182</v>
      </c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1">
        <f>Paramètres!$D$16</f>
        <v>30000</v>
      </c>
      <c r="BH80" s="41">
        <f>Paramètres!$E$16</f>
        <v>-25000</v>
      </c>
      <c r="BI80" s="100"/>
      <c r="BJ80" s="100"/>
      <c r="BK80" s="110">
        <f>Paramètres!$D$20</f>
        <v>523598775598.29883</v>
      </c>
      <c r="BL80" s="41">
        <f>Paramètres!$D$21</f>
        <v>10000</v>
      </c>
      <c r="BM80" s="41"/>
      <c r="BN80" s="41"/>
      <c r="BO80" s="41">
        <f>IF(AND($BR$6&gt;200,A80&lt;950),Paramètres!$D$22,0)</f>
        <v>1</v>
      </c>
      <c r="BP80" s="41">
        <f t="shared" si="75"/>
        <v>1928.5019944513915</v>
      </c>
      <c r="BQ80" s="41">
        <f t="shared" si="76"/>
        <v>11364.117111320171</v>
      </c>
      <c r="BR80" s="41">
        <f t="shared" si="106"/>
        <v>11526.590027514769</v>
      </c>
      <c r="BS80" s="41">
        <f t="shared" si="107"/>
        <v>80.368605964967514</v>
      </c>
      <c r="BT80" s="41">
        <f t="shared" si="108"/>
        <v>1698.4421432364468</v>
      </c>
      <c r="BU80" s="41">
        <f t="shared" si="109"/>
        <v>284.16461875307965</v>
      </c>
      <c r="BV80" s="41">
        <f t="shared" si="110"/>
        <v>1674.5017716833063</v>
      </c>
      <c r="BW80" s="41">
        <f>Paramètres!$D$22</f>
        <v>1</v>
      </c>
      <c r="BX80" s="41">
        <f t="shared" si="77"/>
        <v>-89566.984490142422</v>
      </c>
      <c r="BY80" s="41">
        <f t="shared" si="78"/>
        <v>-36479.047228567375</v>
      </c>
      <c r="BZ80" s="41">
        <f t="shared" si="111"/>
        <v>96710.731552198806</v>
      </c>
      <c r="CA80" s="41">
        <f t="shared" si="112"/>
        <v>-157.83980228916261</v>
      </c>
      <c r="CB80" s="41">
        <f t="shared" si="113"/>
        <v>55.096140153880725</v>
      </c>
      <c r="CC80" s="41">
        <f t="shared" si="114"/>
        <v>-51.026344764705186</v>
      </c>
      <c r="CD80" s="41">
        <f t="shared" si="115"/>
        <v>-20.78212693180156</v>
      </c>
      <c r="CE80" s="2">
        <f>Paramètres!$F$16</f>
        <v>15000</v>
      </c>
      <c r="CF80" s="2">
        <f>Paramètres!$G$16</f>
        <v>15000</v>
      </c>
      <c r="CG80" s="111">
        <f>Paramètres!$F$20</f>
        <v>992600579172.61572</v>
      </c>
      <c r="CH80" s="2">
        <f>Paramètres!$F$21</f>
        <v>13332</v>
      </c>
      <c r="CI80" s="2"/>
      <c r="CJ80" s="2"/>
      <c r="CK80" s="2">
        <f>IF(CN80&gt;20000,Paramètres!$F$22,-2)</f>
        <v>1</v>
      </c>
      <c r="CL80" s="2">
        <f t="shared" si="79"/>
        <v>-13071.498005548608</v>
      </c>
      <c r="CM80" s="2">
        <f t="shared" si="80"/>
        <v>51364.117111320171</v>
      </c>
      <c r="CN80" s="2">
        <f t="shared" si="81"/>
        <v>53001.288538435314</v>
      </c>
      <c r="CO80" s="2">
        <f t="shared" si="82"/>
        <v>104.27794813009089</v>
      </c>
      <c r="CP80" s="2">
        <f t="shared" si="83"/>
        <v>322.28088636211299</v>
      </c>
      <c r="CQ80" s="2">
        <f t="shared" si="84"/>
        <v>-79.482859369614104</v>
      </c>
      <c r="CR80" s="2">
        <f t="shared" si="85"/>
        <v>312.32586313140854</v>
      </c>
      <c r="CS80" s="2">
        <f>Paramètres!$F$22</f>
        <v>1</v>
      </c>
      <c r="CT80" s="2">
        <f t="shared" si="86"/>
        <v>-104566.98449014242</v>
      </c>
      <c r="CU80" s="2">
        <f t="shared" si="87"/>
        <v>3520.9527714326232</v>
      </c>
      <c r="CV80" s="2">
        <f t="shared" si="116"/>
        <v>104626.24600825715</v>
      </c>
      <c r="CW80" s="2">
        <f t="shared" si="117"/>
        <v>178.07147978176158</v>
      </c>
      <c r="CX80" s="2">
        <f t="shared" si="88"/>
        <v>88.511693224241668</v>
      </c>
      <c r="CY80" s="2">
        <f t="shared" si="118"/>
        <v>-88.461559175554129</v>
      </c>
      <c r="CZ80" s="2">
        <f t="shared" si="119"/>
        <v>2.9786550072482996</v>
      </c>
      <c r="DA80" s="2"/>
      <c r="DB80" s="2"/>
      <c r="DC80" s="13">
        <f>Paramètres!$H$16</f>
        <v>-20000</v>
      </c>
      <c r="DD80" s="13">
        <f>Paramètres!$I$16</f>
        <v>0</v>
      </c>
      <c r="DE80" s="13"/>
      <c r="DF80" s="13"/>
      <c r="DG80" s="112">
        <f>Paramètres!$H$20</f>
        <v>1047197551196.5977</v>
      </c>
      <c r="DH80" s="13">
        <f>Paramètres!$H$21</f>
        <v>10000</v>
      </c>
      <c r="DI80" s="13">
        <f>IF(DL80&lt;66666,Paramètres!$H$22,5)</f>
        <v>1</v>
      </c>
      <c r="DJ80" s="13">
        <f t="shared" si="89"/>
        <v>-48071.498005548608</v>
      </c>
      <c r="DK80" s="13">
        <f t="shared" si="90"/>
        <v>36364.117111320171</v>
      </c>
      <c r="DL80" s="13">
        <f t="shared" si="120"/>
        <v>60276.180484361081</v>
      </c>
      <c r="DM80" s="13">
        <f t="shared" si="121"/>
        <v>142.89398887164197</v>
      </c>
      <c r="DN80" s="13">
        <f t="shared" si="122"/>
        <v>276.72559341217891</v>
      </c>
      <c r="DO80" s="13">
        <f t="shared" si="123"/>
        <v>-220.69437221970682</v>
      </c>
      <c r="DP80" s="13">
        <f t="shared" si="124"/>
        <v>166.94624320382911</v>
      </c>
      <c r="DQ80" s="13">
        <f>IF(DT80&lt;66666,Paramètres!$H$22,5)</f>
        <v>5</v>
      </c>
      <c r="DR80" s="13">
        <f t="shared" si="91"/>
        <v>-139566.98449014244</v>
      </c>
      <c r="DS80" s="13">
        <f t="shared" si="92"/>
        <v>-11479.047228567377</v>
      </c>
      <c r="DT80" s="13">
        <f t="shared" si="125"/>
        <v>140038.2507922294</v>
      </c>
      <c r="DU80" s="13">
        <f t="shared" si="126"/>
        <v>-175.2981436860523</v>
      </c>
      <c r="DV80" s="13">
        <f t="shared" si="127"/>
        <v>264.96703230673307</v>
      </c>
      <c r="DW80" s="13">
        <f t="shared" si="128"/>
        <v>-264.07534712226573</v>
      </c>
      <c r="DX80" s="13">
        <f t="shared" si="129"/>
        <v>-21.71955919654425</v>
      </c>
    </row>
    <row r="81" spans="1:128" x14ac:dyDescent="0.35">
      <c r="A81" s="106">
        <f t="shared" si="130"/>
        <v>75</v>
      </c>
      <c r="B81" s="106">
        <f>A81*Paramètres!$D$25</f>
        <v>37.5</v>
      </c>
      <c r="C81" s="102">
        <f>Paramètres!$D$7</f>
        <v>155093840495.72119</v>
      </c>
      <c r="D81" s="28">
        <f>Paramètres!$D$8</f>
        <v>6666</v>
      </c>
      <c r="E81" s="28">
        <f t="shared" si="93"/>
        <v>26289.571358615005</v>
      </c>
      <c r="F81" s="28">
        <f t="shared" si="94"/>
        <v>-37495.052350705111</v>
      </c>
      <c r="G81" s="28">
        <f t="shared" si="68"/>
        <v>-162.28546079203417</v>
      </c>
      <c r="H81" s="28">
        <f t="shared" si="69"/>
        <v>85.567462974727817</v>
      </c>
      <c r="I81" s="28">
        <f t="shared" si="131"/>
        <v>-3500.7426605363412</v>
      </c>
      <c r="J81" s="28">
        <f t="shared" si="132"/>
        <v>-1118.2083914050245</v>
      </c>
      <c r="K81" s="28">
        <f t="shared" si="133"/>
        <v>1967.2641728339399</v>
      </c>
      <c r="L81" s="28">
        <f t="shared" si="95"/>
        <v>152.0404449227737</v>
      </c>
      <c r="M81" s="28">
        <f t="shared" si="96"/>
        <v>1961.3801336874224</v>
      </c>
      <c r="N81" s="28">
        <f>Paramètres!$D$26*Calculs!K81</f>
        <v>39.3452834566788</v>
      </c>
      <c r="O81" s="28">
        <f>Paramètres!$D$26*I81</f>
        <v>-70.014853210726827</v>
      </c>
      <c r="P81" s="28">
        <f>Paramètres!$D$26*J81</f>
        <v>-22.364167828100491</v>
      </c>
      <c r="Q81" s="105">
        <f>IF($T81&gt;25000,Paramètres!$D$9,-5)</f>
        <v>6</v>
      </c>
      <c r="R81" s="105">
        <f t="shared" si="70"/>
        <v>-92203.169769459098</v>
      </c>
      <c r="S81" s="105">
        <f t="shared" si="71"/>
        <v>-50321.024673663509</v>
      </c>
      <c r="T81" s="105">
        <f t="shared" si="97"/>
        <v>105041.08738842695</v>
      </c>
      <c r="U81" s="105">
        <f t="shared" si="98"/>
        <v>-151.37594718952982</v>
      </c>
      <c r="V81" s="105">
        <f t="shared" si="72"/>
        <v>83.831861730667939</v>
      </c>
      <c r="W81" s="105">
        <f t="shared" si="99"/>
        <v>-73.586094464728589</v>
      </c>
      <c r="X81" s="105">
        <f t="shared" si="100"/>
        <v>-40.160524681057986</v>
      </c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44">
        <f t="shared" si="101"/>
        <v>118492.74112807411</v>
      </c>
      <c r="AL81" s="44">
        <f t="shared" si="102"/>
        <v>12825.972322958396</v>
      </c>
      <c r="AM81" s="44">
        <f t="shared" si="73"/>
        <v>132.09904606237677</v>
      </c>
      <c r="AN81" s="44">
        <f t="shared" si="74"/>
        <v>-170.57858558941186</v>
      </c>
      <c r="AO81" s="44">
        <f t="shared" si="134"/>
        <v>-2351.0582974487302</v>
      </c>
      <c r="AP81" s="44">
        <f t="shared" si="135"/>
        <v>2602.0548636941076</v>
      </c>
      <c r="AQ81" s="44">
        <f t="shared" si="103"/>
        <v>487.00582069138562</v>
      </c>
      <c r="AR81" s="44">
        <f t="shared" si="104"/>
        <v>-480.43662318571245</v>
      </c>
      <c r="AS81" s="44">
        <f t="shared" si="105"/>
        <v>-79.720263980996776</v>
      </c>
      <c r="AT81" s="44">
        <f>Paramètres!$D$26*Calculs!AQ81</f>
        <v>9.7401164138277121</v>
      </c>
      <c r="AU81" s="44">
        <f>Paramètres!$D$26*AO81</f>
        <v>-47.021165948974605</v>
      </c>
      <c r="AV81" s="44">
        <f>Paramètres!$D$26*AP81</f>
        <v>52.041097273882151</v>
      </c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1">
        <f>Paramètres!$D$16</f>
        <v>30000</v>
      </c>
      <c r="BH81" s="41">
        <f>Paramètres!$E$16</f>
        <v>-25000</v>
      </c>
      <c r="BI81" s="100"/>
      <c r="BJ81" s="100"/>
      <c r="BK81" s="110">
        <f>Paramètres!$D$20</f>
        <v>523598775598.29883</v>
      </c>
      <c r="BL81" s="41">
        <f>Paramètres!$D$21</f>
        <v>10000</v>
      </c>
      <c r="BM81" s="41"/>
      <c r="BN81" s="41"/>
      <c r="BO81" s="41">
        <f>IF(AND($BR$6&gt;200,A81&lt;950),Paramètres!$D$22,0)</f>
        <v>1</v>
      </c>
      <c r="BP81" s="41">
        <f t="shared" si="75"/>
        <v>3710.428641384995</v>
      </c>
      <c r="BQ81" s="41">
        <f t="shared" si="76"/>
        <v>12495.052350705111</v>
      </c>
      <c r="BR81" s="41">
        <f t="shared" si="106"/>
        <v>13034.324453138008</v>
      </c>
      <c r="BS81" s="41">
        <f t="shared" si="107"/>
        <v>73.46111682545336</v>
      </c>
      <c r="BT81" s="41">
        <f t="shared" si="108"/>
        <v>1539.2112772827572</v>
      </c>
      <c r="BU81" s="41">
        <f t="shared" si="109"/>
        <v>438.16107454635073</v>
      </c>
      <c r="BV81" s="41">
        <f t="shared" si="110"/>
        <v>1475.5291352144843</v>
      </c>
      <c r="BW81" s="41">
        <f>Paramètres!$D$22</f>
        <v>1</v>
      </c>
      <c r="BX81" s="41">
        <f t="shared" si="77"/>
        <v>-88492.741128074107</v>
      </c>
      <c r="BY81" s="41">
        <f t="shared" si="78"/>
        <v>-37825.972322958398</v>
      </c>
      <c r="BZ81" s="41">
        <f t="shared" si="111"/>
        <v>96238.087130499174</v>
      </c>
      <c r="CA81" s="41">
        <f t="shared" si="112"/>
        <v>-156.85585112138565</v>
      </c>
      <c r="CB81" s="41">
        <f t="shared" si="113"/>
        <v>55.629953187522119</v>
      </c>
      <c r="CC81" s="41">
        <f t="shared" si="114"/>
        <v>-51.152794004673822</v>
      </c>
      <c r="CD81" s="41">
        <f t="shared" si="115"/>
        <v>-21.865117359879591</v>
      </c>
      <c r="CE81" s="2">
        <f>Paramètres!$F$16</f>
        <v>15000</v>
      </c>
      <c r="CF81" s="2">
        <f>Paramètres!$G$16</f>
        <v>15000</v>
      </c>
      <c r="CG81" s="111">
        <f>Paramètres!$F$20</f>
        <v>992600579172.61572</v>
      </c>
      <c r="CH81" s="2">
        <f>Paramètres!$F$21</f>
        <v>13332</v>
      </c>
      <c r="CI81" s="2"/>
      <c r="CJ81" s="2"/>
      <c r="CK81" s="2">
        <f>IF(CN81&gt;20000,Paramètres!$F$22,-2)</f>
        <v>1</v>
      </c>
      <c r="CL81" s="2">
        <f t="shared" si="79"/>
        <v>-11289.571358615005</v>
      </c>
      <c r="CM81" s="2">
        <f t="shared" si="80"/>
        <v>52495.052350705111</v>
      </c>
      <c r="CN81" s="2">
        <f t="shared" si="81"/>
        <v>53695.297212740435</v>
      </c>
      <c r="CO81" s="2">
        <f t="shared" si="82"/>
        <v>102.13715075742478</v>
      </c>
      <c r="CP81" s="2">
        <f t="shared" si="83"/>
        <v>314.72502813037028</v>
      </c>
      <c r="CQ81" s="2">
        <f t="shared" si="84"/>
        <v>-66.171729143104102</v>
      </c>
      <c r="CR81" s="2">
        <f t="shared" si="85"/>
        <v>307.69001542766063</v>
      </c>
      <c r="CS81" s="2">
        <f>Paramètres!$F$22</f>
        <v>1</v>
      </c>
      <c r="CT81" s="2">
        <f t="shared" si="86"/>
        <v>-103492.74112807411</v>
      </c>
      <c r="CU81" s="2">
        <f t="shared" si="87"/>
        <v>2174.027677041604</v>
      </c>
      <c r="CV81" s="2">
        <f t="shared" si="116"/>
        <v>103515.5730435914</v>
      </c>
      <c r="CW81" s="2">
        <f t="shared" si="117"/>
        <v>178.79658909634111</v>
      </c>
      <c r="CX81" s="2">
        <f t="shared" si="88"/>
        <v>90.374526897597093</v>
      </c>
      <c r="CY81" s="2">
        <f t="shared" si="118"/>
        <v>-90.354593437322748</v>
      </c>
      <c r="CZ81" s="2">
        <f t="shared" si="119"/>
        <v>1.8980402368267835</v>
      </c>
      <c r="DA81" s="2"/>
      <c r="DB81" s="2"/>
      <c r="DC81" s="13">
        <f>Paramètres!$H$16</f>
        <v>-20000</v>
      </c>
      <c r="DD81" s="13">
        <f>Paramètres!$I$16</f>
        <v>0</v>
      </c>
      <c r="DE81" s="13"/>
      <c r="DF81" s="13"/>
      <c r="DG81" s="112">
        <f>Paramètres!$H$20</f>
        <v>1047197551196.5977</v>
      </c>
      <c r="DH81" s="13">
        <f>Paramètres!$H$21</f>
        <v>10000</v>
      </c>
      <c r="DI81" s="13">
        <f>IF(DL81&lt;66666,Paramètres!$H$22,5)</f>
        <v>1</v>
      </c>
      <c r="DJ81" s="13">
        <f t="shared" si="89"/>
        <v>-46289.571358615009</v>
      </c>
      <c r="DK81" s="13">
        <f t="shared" si="90"/>
        <v>37495.052350705111</v>
      </c>
      <c r="DL81" s="13">
        <f t="shared" si="120"/>
        <v>59570.155005224115</v>
      </c>
      <c r="DM81" s="13">
        <f t="shared" si="121"/>
        <v>140.99215408616266</v>
      </c>
      <c r="DN81" s="13">
        <f t="shared" si="122"/>
        <v>283.05274190904521</v>
      </c>
      <c r="DO81" s="13">
        <f t="shared" si="123"/>
        <v>-219.9489004804729</v>
      </c>
      <c r="DP81" s="13">
        <f t="shared" si="124"/>
        <v>178.16098304527731</v>
      </c>
      <c r="DQ81" s="13">
        <f>IF(DT81&lt;66666,Paramètres!$H$22,5)</f>
        <v>5</v>
      </c>
      <c r="DR81" s="13">
        <f t="shared" si="91"/>
        <v>-138492.74112807412</v>
      </c>
      <c r="DS81" s="13">
        <f t="shared" si="92"/>
        <v>-12825.972322958396</v>
      </c>
      <c r="DT81" s="13">
        <f t="shared" si="125"/>
        <v>139085.38712315197</v>
      </c>
      <c r="DU81" s="13">
        <f t="shared" si="126"/>
        <v>-174.70886445032764</v>
      </c>
      <c r="DV81" s="13">
        <f t="shared" si="127"/>
        <v>268.58190551902288</v>
      </c>
      <c r="DW81" s="13">
        <f t="shared" si="128"/>
        <v>-267.43747191640949</v>
      </c>
      <c r="DX81" s="13">
        <f t="shared" si="129"/>
        <v>-24.767692407429035</v>
      </c>
    </row>
    <row r="82" spans="1:128" x14ac:dyDescent="0.35">
      <c r="A82" s="106">
        <f t="shared" si="130"/>
        <v>76</v>
      </c>
      <c r="B82" s="106">
        <f>A82*Paramètres!$D$25</f>
        <v>38</v>
      </c>
      <c r="C82" s="102">
        <f>Paramètres!$D$7</f>
        <v>155093840495.72119</v>
      </c>
      <c r="D82" s="28">
        <f>Paramètres!$D$8</f>
        <v>6666</v>
      </c>
      <c r="E82" s="28">
        <f t="shared" si="93"/>
        <v>24577.210139577528</v>
      </c>
      <c r="F82" s="28">
        <f t="shared" si="94"/>
        <v>-37563.811512985769</v>
      </c>
      <c r="G82" s="28">
        <f t="shared" si="68"/>
        <v>165.21193588593727</v>
      </c>
      <c r="H82" s="28">
        <f t="shared" si="69"/>
        <v>80.787762365397526</v>
      </c>
      <c r="I82" s="28">
        <f t="shared" si="131"/>
        <v>-3278.6873624028408</v>
      </c>
      <c r="J82" s="28">
        <f t="shared" si="132"/>
        <v>865.53591011049832</v>
      </c>
      <c r="K82" s="28">
        <f t="shared" si="133"/>
        <v>1877.9838045297981</v>
      </c>
      <c r="L82" s="28">
        <f t="shared" si="95"/>
        <v>300.65022742955466</v>
      </c>
      <c r="M82" s="28">
        <f t="shared" si="96"/>
        <v>1853.7617459702776</v>
      </c>
      <c r="N82" s="28">
        <f>Paramètres!$D$26*Calculs!K82</f>
        <v>37.559676090595964</v>
      </c>
      <c r="O82" s="28">
        <f>Paramètres!$D$26*I82</f>
        <v>-65.573747248056819</v>
      </c>
      <c r="P82" s="28">
        <f>Paramètres!$D$26*J82</f>
        <v>17.310718202209966</v>
      </c>
      <c r="Q82" s="105">
        <f>IF($T82&gt;25000,Paramètres!$D$9,-5)</f>
        <v>6</v>
      </c>
      <c r="R82" s="105">
        <f t="shared" si="70"/>
        <v>-92619.892683975791</v>
      </c>
      <c r="S82" s="105">
        <f t="shared" si="71"/>
        <v>-51670.881201795972</v>
      </c>
      <c r="T82" s="105">
        <f t="shared" si="97"/>
        <v>106058.11843023288</v>
      </c>
      <c r="U82" s="105">
        <f t="shared" si="98"/>
        <v>-150.8436810163256</v>
      </c>
      <c r="V82" s="105">
        <f t="shared" si="72"/>
        <v>82.241224660061434</v>
      </c>
      <c r="W82" s="105">
        <f t="shared" si="99"/>
        <v>-71.820748047914506</v>
      </c>
      <c r="X82" s="105">
        <f t="shared" si="100"/>
        <v>-40.067432952769529</v>
      </c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44">
        <f t="shared" si="101"/>
        <v>117197.10282355332</v>
      </c>
      <c r="AL82" s="44">
        <f t="shared" si="102"/>
        <v>14107.069688810199</v>
      </c>
      <c r="AM82" s="44">
        <f t="shared" si="73"/>
        <v>138.42161646467767</v>
      </c>
      <c r="AN82" s="44">
        <f t="shared" si="74"/>
        <v>-170.02164362270943</v>
      </c>
      <c r="AO82" s="44">
        <f t="shared" si="134"/>
        <v>-2784.4737546854681</v>
      </c>
      <c r="AP82" s="44">
        <f t="shared" si="135"/>
        <v>2470.2935024392286</v>
      </c>
      <c r="AQ82" s="44">
        <f t="shared" si="103"/>
        <v>489.94217248235333</v>
      </c>
      <c r="AR82" s="44">
        <f t="shared" si="104"/>
        <v>-482.53095382313467</v>
      </c>
      <c r="AS82" s="44">
        <f t="shared" si="105"/>
        <v>-84.895294211539834</v>
      </c>
      <c r="AT82" s="44">
        <f>Paramètres!$D$26*Calculs!AQ82</f>
        <v>9.798843449647066</v>
      </c>
      <c r="AU82" s="44">
        <f>Paramètres!$D$26*AO82</f>
        <v>-55.689475093709362</v>
      </c>
      <c r="AV82" s="44">
        <f>Paramètres!$D$26*AP82</f>
        <v>49.405870048784571</v>
      </c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1">
        <f>Paramètres!$D$16</f>
        <v>30000</v>
      </c>
      <c r="BH82" s="41">
        <f>Paramètres!$E$16</f>
        <v>-25000</v>
      </c>
      <c r="BI82" s="100"/>
      <c r="BJ82" s="100"/>
      <c r="BK82" s="110">
        <f>Paramètres!$D$20</f>
        <v>523598775598.29883</v>
      </c>
      <c r="BL82" s="41">
        <f>Paramètres!$D$21</f>
        <v>10000</v>
      </c>
      <c r="BM82" s="41"/>
      <c r="BN82" s="41"/>
      <c r="BO82" s="41">
        <f>IF(AND($BR$6&gt;200,A82&lt;950),Paramètres!$D$22,0)</f>
        <v>1</v>
      </c>
      <c r="BP82" s="41">
        <f t="shared" si="75"/>
        <v>5422.789860422472</v>
      </c>
      <c r="BQ82" s="41">
        <f t="shared" si="76"/>
        <v>12563.811512985769</v>
      </c>
      <c r="BR82" s="41">
        <f t="shared" si="106"/>
        <v>13684.151767798197</v>
      </c>
      <c r="BS82" s="41">
        <f t="shared" si="107"/>
        <v>66.654015721881535</v>
      </c>
      <c r="BT82" s="41">
        <f t="shared" si="108"/>
        <v>1471.6780745616943</v>
      </c>
      <c r="BU82" s="41">
        <f t="shared" si="109"/>
        <v>583.2002652381658</v>
      </c>
      <c r="BV82" s="41">
        <f t="shared" si="110"/>
        <v>1351.189774151562</v>
      </c>
      <c r="BW82" s="41">
        <f>Paramètres!$D$22</f>
        <v>1</v>
      </c>
      <c r="BX82" s="41">
        <f t="shared" si="77"/>
        <v>-87197.102823553316</v>
      </c>
      <c r="BY82" s="41">
        <f t="shared" si="78"/>
        <v>-39107.069688810196</v>
      </c>
      <c r="BZ82" s="41">
        <f t="shared" si="111"/>
        <v>95565.148670772163</v>
      </c>
      <c r="CA82" s="41">
        <f t="shared" si="112"/>
        <v>-155.84422016886168</v>
      </c>
      <c r="CB82" s="41">
        <f t="shared" si="113"/>
        <v>56.403394576680682</v>
      </c>
      <c r="CC82" s="41">
        <f t="shared" si="114"/>
        <v>-51.464500028601648</v>
      </c>
      <c r="CD82" s="41">
        <f t="shared" si="115"/>
        <v>-23.081337842048779</v>
      </c>
      <c r="CE82" s="2">
        <f>Paramètres!$F$16</f>
        <v>15000</v>
      </c>
      <c r="CF82" s="2">
        <f>Paramètres!$G$16</f>
        <v>15000</v>
      </c>
      <c r="CG82" s="111">
        <f>Paramètres!$F$20</f>
        <v>992600579172.61572</v>
      </c>
      <c r="CH82" s="2">
        <f>Paramètres!$F$21</f>
        <v>13332</v>
      </c>
      <c r="CI82" s="2"/>
      <c r="CJ82" s="2"/>
      <c r="CK82" s="2">
        <f>IF(CN82&gt;20000,Paramètres!$F$22,-2)</f>
        <v>1</v>
      </c>
      <c r="CL82" s="2">
        <f t="shared" si="79"/>
        <v>-9577.210139577528</v>
      </c>
      <c r="CM82" s="2">
        <f t="shared" si="80"/>
        <v>52563.811512985769</v>
      </c>
      <c r="CN82" s="2">
        <f t="shared" si="81"/>
        <v>53429.179619664028</v>
      </c>
      <c r="CO82" s="2">
        <f t="shared" si="82"/>
        <v>100.32610984938701</v>
      </c>
      <c r="CP82" s="2">
        <f t="shared" si="83"/>
        <v>317.59168092644506</v>
      </c>
      <c r="CQ82" s="2">
        <f t="shared" si="84"/>
        <v>-56.92848530458766</v>
      </c>
      <c r="CR82" s="2">
        <f t="shared" si="85"/>
        <v>312.44779300646411</v>
      </c>
      <c r="CS82" s="2">
        <f>Paramètres!$F$22</f>
        <v>1</v>
      </c>
      <c r="CT82" s="2">
        <f t="shared" si="86"/>
        <v>-102197.10282355332</v>
      </c>
      <c r="CU82" s="2">
        <f t="shared" si="87"/>
        <v>892.9303111898007</v>
      </c>
      <c r="CV82" s="2">
        <f t="shared" si="116"/>
        <v>102201.00366468311</v>
      </c>
      <c r="CW82" s="2">
        <f t="shared" si="117"/>
        <v>179.49940032565701</v>
      </c>
      <c r="CX82" s="2">
        <f t="shared" si="88"/>
        <v>92.655659584144203</v>
      </c>
      <c r="CY82" s="2">
        <f t="shared" si="118"/>
        <v>-92.652123072810127</v>
      </c>
      <c r="CZ82" s="2">
        <f t="shared" si="119"/>
        <v>0.80953262667961645</v>
      </c>
      <c r="DA82" s="2"/>
      <c r="DB82" s="2"/>
      <c r="DC82" s="13">
        <f>Paramètres!$H$16</f>
        <v>-20000</v>
      </c>
      <c r="DD82" s="13">
        <f>Paramètres!$I$16</f>
        <v>0</v>
      </c>
      <c r="DE82" s="13"/>
      <c r="DF82" s="13"/>
      <c r="DG82" s="112">
        <f>Paramètres!$H$20</f>
        <v>1047197551196.5977</v>
      </c>
      <c r="DH82" s="13">
        <f>Paramètres!$H$21</f>
        <v>10000</v>
      </c>
      <c r="DI82" s="13">
        <f>IF(DL82&lt;66666,Paramètres!$H$22,5)</f>
        <v>1</v>
      </c>
      <c r="DJ82" s="13">
        <f t="shared" si="89"/>
        <v>-44577.210139577524</v>
      </c>
      <c r="DK82" s="13">
        <f t="shared" si="90"/>
        <v>37563.811512985769</v>
      </c>
      <c r="DL82" s="13">
        <f t="shared" si="120"/>
        <v>58293.80412369033</v>
      </c>
      <c r="DM82" s="13">
        <f t="shared" si="121"/>
        <v>139.88021569219859</v>
      </c>
      <c r="DN82" s="13">
        <f t="shared" si="122"/>
        <v>295.04624777034337</v>
      </c>
      <c r="DO82" s="13">
        <f t="shared" si="123"/>
        <v>-225.62155250402347</v>
      </c>
      <c r="DP82" s="13">
        <f t="shared" si="124"/>
        <v>190.12417881225161</v>
      </c>
      <c r="DQ82" s="13">
        <f>IF(DT82&lt;66666,Paramètres!$H$22,5)</f>
        <v>5</v>
      </c>
      <c r="DR82" s="13">
        <f t="shared" si="91"/>
        <v>-137197.10282355332</v>
      </c>
      <c r="DS82" s="13">
        <f t="shared" si="92"/>
        <v>-14107.069688810199</v>
      </c>
      <c r="DT82" s="13">
        <f t="shared" si="125"/>
        <v>137920.46417548633</v>
      </c>
      <c r="DU82" s="13">
        <f t="shared" si="126"/>
        <v>-174.12928600495783</v>
      </c>
      <c r="DV82" s="13">
        <f t="shared" si="127"/>
        <v>273.10239393473904</v>
      </c>
      <c r="DW82" s="13">
        <f t="shared" si="128"/>
        <v>-271.67003421876962</v>
      </c>
      <c r="DX82" s="13">
        <f t="shared" si="129"/>
        <v>-27.934030866632074</v>
      </c>
    </row>
    <row r="83" spans="1:128" x14ac:dyDescent="0.35">
      <c r="A83" s="106">
        <f t="shared" si="130"/>
        <v>77</v>
      </c>
      <c r="B83" s="106">
        <f>A83*Paramètres!$D$25</f>
        <v>38.5</v>
      </c>
      <c r="C83" s="102">
        <f>Paramètres!$D$7</f>
        <v>155093840495.72119</v>
      </c>
      <c r="D83" s="28">
        <f>Paramètres!$D$8</f>
        <v>6666</v>
      </c>
      <c r="E83" s="28">
        <f t="shared" si="93"/>
        <v>23013.029015233496</v>
      </c>
      <c r="F83" s="28">
        <f t="shared" si="94"/>
        <v>-36667.603121437947</v>
      </c>
      <c r="G83" s="28">
        <f t="shared" si="68"/>
        <v>137.14691857381786</v>
      </c>
      <c r="H83" s="28">
        <f t="shared" si="69"/>
        <v>75.310836495113989</v>
      </c>
      <c r="I83" s="28">
        <f t="shared" si="131"/>
        <v>-2912.463387725229</v>
      </c>
      <c r="J83" s="28">
        <f t="shared" si="132"/>
        <v>2701.9869378785661</v>
      </c>
      <c r="K83" s="28">
        <f t="shared" si="133"/>
        <v>1860.369725487473</v>
      </c>
      <c r="L83" s="28">
        <f t="shared" si="95"/>
        <v>471.74324990447161</v>
      </c>
      <c r="M83" s="28">
        <f t="shared" si="96"/>
        <v>1799.5648978794577</v>
      </c>
      <c r="N83" s="28">
        <f>Paramètres!$D$26*Calculs!K83</f>
        <v>37.207394509749463</v>
      </c>
      <c r="O83" s="28">
        <f>Paramètres!$D$26*I83</f>
        <v>-58.249267754504579</v>
      </c>
      <c r="P83" s="28">
        <f>Paramètres!$D$26*J83</f>
        <v>54.039738757571321</v>
      </c>
      <c r="Q83" s="105">
        <f>IF($T83&gt;25000,Paramètres!$D$9,-5)</f>
        <v>6</v>
      </c>
      <c r="R83" s="105">
        <f t="shared" si="70"/>
        <v>-92671.204192521313</v>
      </c>
      <c r="S83" s="105">
        <f t="shared" si="71"/>
        <v>-51988.595737914875</v>
      </c>
      <c r="T83" s="105">
        <f t="shared" si="97"/>
        <v>106258.01698362491</v>
      </c>
      <c r="U83" s="105">
        <f t="shared" si="98"/>
        <v>-150.70755128594561</v>
      </c>
      <c r="V83" s="105">
        <f t="shared" si="72"/>
        <v>81.933899923272804</v>
      </c>
      <c r="W83" s="105">
        <f t="shared" si="99"/>
        <v>-71.457320450929743</v>
      </c>
      <c r="X83" s="105">
        <f t="shared" si="100"/>
        <v>-40.087595470544528</v>
      </c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44">
        <f t="shared" si="101"/>
        <v>115684.23320775481</v>
      </c>
      <c r="AL83" s="44">
        <f t="shared" si="102"/>
        <v>15320.992616476928</v>
      </c>
      <c r="AM83" s="44">
        <f t="shared" si="73"/>
        <v>143.96690487405223</v>
      </c>
      <c r="AN83" s="44">
        <f t="shared" si="74"/>
        <v>-169.51129488909726</v>
      </c>
      <c r="AO83" s="44">
        <f t="shared" si="134"/>
        <v>-3211.3152334148931</v>
      </c>
      <c r="AP83" s="44">
        <f t="shared" si="135"/>
        <v>2335.9923381789044</v>
      </c>
      <c r="AQ83" s="44">
        <f t="shared" si="103"/>
        <v>495.89338054871297</v>
      </c>
      <c r="AR83" s="44">
        <f t="shared" si="104"/>
        <v>-487.6074053680959</v>
      </c>
      <c r="AS83" s="44">
        <f t="shared" si="105"/>
        <v>-90.273269034770777</v>
      </c>
      <c r="AT83" s="44">
        <f>Paramètres!$D$26*Calculs!AQ83</f>
        <v>9.917867610974259</v>
      </c>
      <c r="AU83" s="44">
        <f>Paramètres!$D$26*AO83</f>
        <v>-64.226304668297857</v>
      </c>
      <c r="AV83" s="44">
        <f>Paramètres!$D$26*AP83</f>
        <v>46.71984676357809</v>
      </c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1">
        <f>Paramètres!$D$16</f>
        <v>30000</v>
      </c>
      <c r="BH83" s="41">
        <f>Paramètres!$E$16</f>
        <v>-25000</v>
      </c>
      <c r="BI83" s="100"/>
      <c r="BJ83" s="100"/>
      <c r="BK83" s="110">
        <f>Paramètres!$D$20</f>
        <v>523598775598.29883</v>
      </c>
      <c r="BL83" s="41">
        <f>Paramètres!$D$21</f>
        <v>10000</v>
      </c>
      <c r="BM83" s="41"/>
      <c r="BN83" s="41"/>
      <c r="BO83" s="41">
        <f>IF(AND($BR$6&gt;200,A83&lt;950),Paramètres!$D$22,0)</f>
        <v>1</v>
      </c>
      <c r="BP83" s="41">
        <f t="shared" si="75"/>
        <v>6986.9709847665035</v>
      </c>
      <c r="BQ83" s="41">
        <f t="shared" si="76"/>
        <v>11667.603121437947</v>
      </c>
      <c r="BR83" s="41">
        <f t="shared" si="106"/>
        <v>13599.659045040707</v>
      </c>
      <c r="BS83" s="41">
        <f t="shared" si="107"/>
        <v>59.085342513226621</v>
      </c>
      <c r="BT83" s="41">
        <f t="shared" si="108"/>
        <v>1480.3758465826477</v>
      </c>
      <c r="BU83" s="41">
        <f t="shared" si="109"/>
        <v>760.55900021949014</v>
      </c>
      <c r="BV83" s="41">
        <f t="shared" si="110"/>
        <v>1270.0640355235716</v>
      </c>
      <c r="BW83" s="41">
        <f>Paramètres!$D$22</f>
        <v>1</v>
      </c>
      <c r="BX83" s="41">
        <f t="shared" si="77"/>
        <v>-85684.233207754805</v>
      </c>
      <c r="BY83" s="41">
        <f t="shared" si="78"/>
        <v>-40320.992616476928</v>
      </c>
      <c r="BZ83" s="41">
        <f t="shared" si="111"/>
        <v>94697.255852421076</v>
      </c>
      <c r="CA83" s="41">
        <f t="shared" si="112"/>
        <v>-154.79942352351395</v>
      </c>
      <c r="CB83" s="41">
        <f t="shared" si="113"/>
        <v>57.424817274117963</v>
      </c>
      <c r="CC83" s="41">
        <f t="shared" si="114"/>
        <v>-51.959282145369919</v>
      </c>
      <c r="CD83" s="41">
        <f t="shared" si="115"/>
        <v>-24.450820802248725</v>
      </c>
      <c r="CE83" s="2">
        <f>Paramètres!$F$16</f>
        <v>15000</v>
      </c>
      <c r="CF83" s="2">
        <f>Paramètres!$G$16</f>
        <v>15000</v>
      </c>
      <c r="CG83" s="111">
        <f>Paramètres!$F$20</f>
        <v>992600579172.61572</v>
      </c>
      <c r="CH83" s="2">
        <f>Paramètres!$F$21</f>
        <v>13332</v>
      </c>
      <c r="CI83" s="2"/>
      <c r="CJ83" s="2"/>
      <c r="CK83" s="2">
        <f>IF(CN83&gt;20000,Paramètres!$F$22,-2)</f>
        <v>1</v>
      </c>
      <c r="CL83" s="2">
        <f t="shared" si="79"/>
        <v>-8013.0290152334965</v>
      </c>
      <c r="CM83" s="2">
        <f t="shared" si="80"/>
        <v>51667.603121437947</v>
      </c>
      <c r="CN83" s="2">
        <f t="shared" si="81"/>
        <v>52285.273704107145</v>
      </c>
      <c r="CO83" s="2">
        <f t="shared" si="82"/>
        <v>98.815660752066435</v>
      </c>
      <c r="CP83" s="2">
        <f t="shared" si="83"/>
        <v>330.35470206605737</v>
      </c>
      <c r="CQ83" s="2">
        <f t="shared" si="84"/>
        <v>-50.628821950035935</v>
      </c>
      <c r="CR83" s="2">
        <f t="shared" si="85"/>
        <v>326.45206625951243</v>
      </c>
      <c r="CS83" s="2">
        <f>Paramètres!$F$22</f>
        <v>1</v>
      </c>
      <c r="CT83" s="2">
        <f t="shared" si="86"/>
        <v>-100684.23320775481</v>
      </c>
      <c r="CU83" s="2">
        <f t="shared" si="87"/>
        <v>-320.99261647692765</v>
      </c>
      <c r="CV83" s="2">
        <f t="shared" si="116"/>
        <v>100684.74488666786</v>
      </c>
      <c r="CW83" s="2">
        <f t="shared" si="117"/>
        <v>-179.8173352541645</v>
      </c>
      <c r="CX83" s="2">
        <f t="shared" si="88"/>
        <v>95.394698614352862</v>
      </c>
      <c r="CY83" s="2">
        <f t="shared" si="118"/>
        <v>-95.394213819404499</v>
      </c>
      <c r="CZ83" s="2">
        <f t="shared" si="119"/>
        <v>-0.30412744195477293</v>
      </c>
      <c r="DA83" s="2"/>
      <c r="DB83" s="2"/>
      <c r="DC83" s="13">
        <f>Paramètres!$H$16</f>
        <v>-20000</v>
      </c>
      <c r="DD83" s="13">
        <f>Paramètres!$I$16</f>
        <v>0</v>
      </c>
      <c r="DE83" s="13"/>
      <c r="DF83" s="13"/>
      <c r="DG83" s="112">
        <f>Paramètres!$H$20</f>
        <v>1047197551196.5977</v>
      </c>
      <c r="DH83" s="13">
        <f>Paramètres!$H$21</f>
        <v>10000</v>
      </c>
      <c r="DI83" s="13">
        <f>IF(DL83&lt;66666,Paramètres!$H$22,5)</f>
        <v>1</v>
      </c>
      <c r="DJ83" s="13">
        <f t="shared" si="89"/>
        <v>-43013.029015233493</v>
      </c>
      <c r="DK83" s="13">
        <f t="shared" si="90"/>
        <v>36667.603121437947</v>
      </c>
      <c r="DL83" s="13">
        <f t="shared" si="120"/>
        <v>56521.091494561602</v>
      </c>
      <c r="DM83" s="13">
        <f t="shared" si="121"/>
        <v>139.55318267172882</v>
      </c>
      <c r="DN83" s="13">
        <f t="shared" si="122"/>
        <v>312.98854042940945</v>
      </c>
      <c r="DO83" s="13">
        <f t="shared" si="123"/>
        <v>-238.18692836498263</v>
      </c>
      <c r="DP83" s="13">
        <f t="shared" si="124"/>
        <v>203.04879609637359</v>
      </c>
      <c r="DQ83" s="13">
        <f>IF(DT83&lt;66666,Paramètres!$H$22,5)</f>
        <v>5</v>
      </c>
      <c r="DR83" s="13">
        <f t="shared" si="91"/>
        <v>-135684.23320775479</v>
      </c>
      <c r="DS83" s="13">
        <f t="shared" si="92"/>
        <v>-15320.992616476928</v>
      </c>
      <c r="DT83" s="13">
        <f t="shared" si="125"/>
        <v>136546.49009011738</v>
      </c>
      <c r="DU83" s="13">
        <f t="shared" si="126"/>
        <v>-173.55764729430842</v>
      </c>
      <c r="DV83" s="13">
        <f t="shared" si="127"/>
        <v>278.58193075336652</v>
      </c>
      <c r="DW83" s="13">
        <f t="shared" si="128"/>
        <v>-276.82275564066009</v>
      </c>
      <c r="DX83" s="13">
        <f t="shared" si="129"/>
        <v>-31.257864638917809</v>
      </c>
    </row>
    <row r="84" spans="1:128" x14ac:dyDescent="0.35">
      <c r="A84" s="106">
        <f t="shared" si="130"/>
        <v>78</v>
      </c>
      <c r="B84" s="106">
        <f>A84*Paramètres!$D$25</f>
        <v>39</v>
      </c>
      <c r="C84" s="102">
        <f>Paramètres!$D$7</f>
        <v>155093840495.72119</v>
      </c>
      <c r="D84" s="28">
        <f>Paramètres!$D$8</f>
        <v>6666</v>
      </c>
      <c r="E84" s="28">
        <f t="shared" si="93"/>
        <v>21674.733133846999</v>
      </c>
      <c r="F84" s="28">
        <f t="shared" si="94"/>
        <v>-34866.718428028798</v>
      </c>
      <c r="G84" s="28">
        <f t="shared" si="68"/>
        <v>118.17733989515619</v>
      </c>
      <c r="H84" s="28">
        <f t="shared" si="69"/>
        <v>68.376192546310321</v>
      </c>
      <c r="I84" s="28">
        <f t="shared" si="131"/>
        <v>-2382.4708700662527</v>
      </c>
      <c r="J84" s="28">
        <f t="shared" si="132"/>
        <v>4447.5120970004527</v>
      </c>
      <c r="K84" s="28">
        <f t="shared" si="133"/>
        <v>1886.7340664139913</v>
      </c>
      <c r="L84" s="28">
        <f t="shared" si="95"/>
        <v>695.28199374815927</v>
      </c>
      <c r="M84" s="28">
        <f t="shared" si="96"/>
        <v>1753.9522190004664</v>
      </c>
      <c r="N84" s="28">
        <f>Paramètres!$D$26*Calculs!K84</f>
        <v>37.734681328279827</v>
      </c>
      <c r="O84" s="28">
        <f>Paramètres!$D$26*I84</f>
        <v>-47.649417401325053</v>
      </c>
      <c r="P84" s="28">
        <f>Paramètres!$D$26*J84</f>
        <v>88.95024194000905</v>
      </c>
      <c r="Q84" s="105">
        <f>IF($T84&gt;25000,Paramètres!$D$9,-5)</f>
        <v>6</v>
      </c>
      <c r="R84" s="105">
        <f t="shared" si="70"/>
        <v>-92281.940605858326</v>
      </c>
      <c r="S84" s="105">
        <f t="shared" si="71"/>
        <v>-51333.138896336488</v>
      </c>
      <c r="T84" s="105">
        <f t="shared" si="97"/>
        <v>105598.52134823546</v>
      </c>
      <c r="U84" s="105">
        <f t="shared" si="98"/>
        <v>-150.91437938142039</v>
      </c>
      <c r="V84" s="105">
        <f t="shared" si="72"/>
        <v>82.954389194121433</v>
      </c>
      <c r="W84" s="105">
        <f t="shared" si="99"/>
        <v>-72.493363722039348</v>
      </c>
      <c r="X84" s="105">
        <f t="shared" si="100"/>
        <v>-40.325462214758048</v>
      </c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44">
        <f t="shared" si="101"/>
        <v>113956.67373970532</v>
      </c>
      <c r="AL84" s="44">
        <f t="shared" si="102"/>
        <v>16466.420468307686</v>
      </c>
      <c r="AM84" s="44">
        <f t="shared" si="73"/>
        <v>148.82597017243506</v>
      </c>
      <c r="AN84" s="44">
        <f t="shared" si="74"/>
        <v>-169.02684782544614</v>
      </c>
      <c r="AO84" s="44">
        <f t="shared" si="134"/>
        <v>-3634.6963341146911</v>
      </c>
      <c r="AP84" s="44">
        <f t="shared" si="135"/>
        <v>2198.9992223805557</v>
      </c>
      <c r="AQ84" s="44">
        <f t="shared" si="103"/>
        <v>504.86426515955014</v>
      </c>
      <c r="AR84" s="44">
        <f t="shared" si="104"/>
        <v>-495.63357205636424</v>
      </c>
      <c r="AS84" s="44">
        <f t="shared" si="105"/>
        <v>-96.100408353665841</v>
      </c>
      <c r="AT84" s="44">
        <f>Paramètres!$D$26*Calculs!AQ84</f>
        <v>10.097285303191002</v>
      </c>
      <c r="AU84" s="44">
        <f>Paramètres!$D$26*AO84</f>
        <v>-72.693926682293821</v>
      </c>
      <c r="AV84" s="44">
        <f>Paramètres!$D$26*AP84</f>
        <v>43.979984447611116</v>
      </c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1">
        <f>Paramètres!$D$16</f>
        <v>30000</v>
      </c>
      <c r="BH84" s="41">
        <f>Paramètres!$E$16</f>
        <v>-25000</v>
      </c>
      <c r="BI84" s="100"/>
      <c r="BJ84" s="100"/>
      <c r="BK84" s="110">
        <f>Paramètres!$D$20</f>
        <v>523598775598.29883</v>
      </c>
      <c r="BL84" s="41">
        <f>Paramètres!$D$21</f>
        <v>10000</v>
      </c>
      <c r="BM84" s="41"/>
      <c r="BN84" s="41"/>
      <c r="BO84" s="41">
        <f>IF(AND($BR$6&gt;200,A84&lt;950),Paramètres!$D$22,0)</f>
        <v>1</v>
      </c>
      <c r="BP84" s="41">
        <f t="shared" si="75"/>
        <v>8325.2668661530006</v>
      </c>
      <c r="BQ84" s="41">
        <f t="shared" si="76"/>
        <v>9866.7184280287984</v>
      </c>
      <c r="BR84" s="41">
        <f t="shared" si="106"/>
        <v>12909.771528987958</v>
      </c>
      <c r="BS84" s="41">
        <f t="shared" si="107"/>
        <v>49.843243293464973</v>
      </c>
      <c r="BT84" s="41">
        <f t="shared" si="108"/>
        <v>1552.2976133691186</v>
      </c>
      <c r="BU84" s="41">
        <f t="shared" si="109"/>
        <v>1001.0472964584995</v>
      </c>
      <c r="BV84" s="41">
        <f t="shared" si="110"/>
        <v>1186.3946184657914</v>
      </c>
      <c r="BW84" s="41">
        <f>Paramètres!$D$22</f>
        <v>1</v>
      </c>
      <c r="BX84" s="41">
        <f t="shared" si="77"/>
        <v>-83956.673739705322</v>
      </c>
      <c r="BY84" s="41">
        <f t="shared" si="78"/>
        <v>-41466.420468307682</v>
      </c>
      <c r="BZ84" s="41">
        <f t="shared" si="111"/>
        <v>93638.598301607504</v>
      </c>
      <c r="CA84" s="41">
        <f t="shared" si="112"/>
        <v>-153.71511357611411</v>
      </c>
      <c r="CB84" s="41">
        <f t="shared" si="113"/>
        <v>58.708536736756201</v>
      </c>
      <c r="CC84" s="41">
        <f t="shared" si="114"/>
        <v>-52.638266205857214</v>
      </c>
      <c r="CD84" s="41">
        <f t="shared" si="115"/>
        <v>-25.998177178647797</v>
      </c>
      <c r="CE84" s="2">
        <f>Paramètres!$F$16</f>
        <v>15000</v>
      </c>
      <c r="CF84" s="2">
        <f>Paramètres!$G$16</f>
        <v>15000</v>
      </c>
      <c r="CG84" s="111">
        <f>Paramètres!$F$20</f>
        <v>992600579172.61572</v>
      </c>
      <c r="CH84" s="2">
        <f>Paramètres!$F$21</f>
        <v>13332</v>
      </c>
      <c r="CI84" s="2"/>
      <c r="CJ84" s="2"/>
      <c r="CK84" s="2">
        <f>IF(CN84&gt;20000,Paramètres!$F$22,-2)</f>
        <v>1</v>
      </c>
      <c r="CL84" s="2">
        <f t="shared" si="79"/>
        <v>-6674.7331338469994</v>
      </c>
      <c r="CM84" s="2">
        <f t="shared" si="80"/>
        <v>49866.718428028798</v>
      </c>
      <c r="CN84" s="2">
        <f t="shared" si="81"/>
        <v>50311.44670140565</v>
      </c>
      <c r="CO84" s="2">
        <f t="shared" si="82"/>
        <v>97.623809392103084</v>
      </c>
      <c r="CP84" s="2">
        <f t="shared" si="83"/>
        <v>354.18624863206884</v>
      </c>
      <c r="CQ84" s="2">
        <f t="shared" si="84"/>
        <v>-46.989280656709639</v>
      </c>
      <c r="CR84" s="2">
        <f t="shared" si="85"/>
        <v>351.05541759588709</v>
      </c>
      <c r="CS84" s="2">
        <f>Paramètres!$F$22</f>
        <v>1</v>
      </c>
      <c r="CT84" s="2">
        <f t="shared" si="86"/>
        <v>-98956.673739705322</v>
      </c>
      <c r="CU84" s="2">
        <f t="shared" si="87"/>
        <v>-1466.420468307686</v>
      </c>
      <c r="CV84" s="2">
        <f t="shared" si="116"/>
        <v>98967.538448808336</v>
      </c>
      <c r="CW84" s="2">
        <f t="shared" si="117"/>
        <v>-179.15100668508535</v>
      </c>
      <c r="CX84" s="2">
        <f t="shared" si="88"/>
        <v>98.644585468555078</v>
      </c>
      <c r="CY84" s="2">
        <f t="shared" si="118"/>
        <v>-98.633756213402307</v>
      </c>
      <c r="CZ84" s="2">
        <f t="shared" si="119"/>
        <v>-1.4616352137892099</v>
      </c>
      <c r="DA84" s="2"/>
      <c r="DB84" s="2"/>
      <c r="DC84" s="13">
        <f>Paramètres!$H$16</f>
        <v>-20000</v>
      </c>
      <c r="DD84" s="13">
        <f>Paramètres!$I$16</f>
        <v>0</v>
      </c>
      <c r="DE84" s="13"/>
      <c r="DF84" s="13"/>
      <c r="DG84" s="112">
        <f>Paramètres!$H$20</f>
        <v>1047197551196.5977</v>
      </c>
      <c r="DH84" s="13">
        <f>Paramètres!$H$21</f>
        <v>10000</v>
      </c>
      <c r="DI84" s="13">
        <f>IF(DL84&lt;66666,Paramètres!$H$22,5)</f>
        <v>1</v>
      </c>
      <c r="DJ84" s="13">
        <f t="shared" si="89"/>
        <v>-41674.733133846996</v>
      </c>
      <c r="DK84" s="13">
        <f t="shared" si="90"/>
        <v>34866.718428028798</v>
      </c>
      <c r="DL84" s="13">
        <f t="shared" si="120"/>
        <v>54336.64910276312</v>
      </c>
      <c r="DM84" s="13">
        <f t="shared" si="121"/>
        <v>140.08282378552499</v>
      </c>
      <c r="DN84" s="13">
        <f t="shared" si="122"/>
        <v>337.39920688579201</v>
      </c>
      <c r="DO84" s="13">
        <f t="shared" si="123"/>
        <v>-258.77602205363058</v>
      </c>
      <c r="DP84" s="13">
        <f t="shared" si="124"/>
        <v>216.50218293878788</v>
      </c>
      <c r="DQ84" s="13">
        <f>IF(DT84&lt;66666,Paramètres!$H$22,5)</f>
        <v>5</v>
      </c>
      <c r="DR84" s="13">
        <f t="shared" si="91"/>
        <v>-133956.67373970532</v>
      </c>
      <c r="DS84" s="13">
        <f t="shared" si="92"/>
        <v>-16466.420468307686</v>
      </c>
      <c r="DT84" s="13">
        <f t="shared" si="125"/>
        <v>134964.93412158938</v>
      </c>
      <c r="DU84" s="13">
        <f t="shared" si="126"/>
        <v>-172.99215888469894</v>
      </c>
      <c r="DV84" s="13">
        <f t="shared" si="127"/>
        <v>285.09540078928649</v>
      </c>
      <c r="DW84" s="13">
        <f t="shared" si="128"/>
        <v>-282.96558537060724</v>
      </c>
      <c r="DX84" s="13">
        <f t="shared" si="129"/>
        <v>-34.78311439583144</v>
      </c>
    </row>
    <row r="85" spans="1:128" x14ac:dyDescent="0.35">
      <c r="A85" s="106">
        <f t="shared" si="130"/>
        <v>79</v>
      </c>
      <c r="B85" s="106">
        <f>A85*Paramètres!$D$25</f>
        <v>39.5</v>
      </c>
      <c r="C85" s="102">
        <f>Paramètres!$D$7</f>
        <v>155093840495.72119</v>
      </c>
      <c r="D85" s="28">
        <f>Paramètres!$D$8</f>
        <v>6666</v>
      </c>
      <c r="E85" s="28">
        <f t="shared" si="93"/>
        <v>20657.318197250912</v>
      </c>
      <c r="F85" s="28">
        <f t="shared" si="94"/>
        <v>-32204.474324778457</v>
      </c>
      <c r="G85" s="28">
        <f t="shared" si="68"/>
        <v>105.01483371037348</v>
      </c>
      <c r="H85" s="28">
        <f t="shared" si="69"/>
        <v>58.92906832993183</v>
      </c>
      <c r="I85" s="28">
        <f t="shared" si="131"/>
        <v>-1639.5394589167684</v>
      </c>
      <c r="J85" s="28">
        <f t="shared" si="132"/>
        <v>6112.5140740609104</v>
      </c>
      <c r="K85" s="28">
        <f t="shared" si="133"/>
        <v>1912.1193744663046</v>
      </c>
      <c r="L85" s="28">
        <f t="shared" si="95"/>
        <v>986.84260166496733</v>
      </c>
      <c r="M85" s="28">
        <f t="shared" si="96"/>
        <v>1637.7857557533375</v>
      </c>
      <c r="N85" s="28">
        <f>Paramètres!$D$26*Calculs!K85</f>
        <v>38.242387489326092</v>
      </c>
      <c r="O85" s="28">
        <f>Paramètres!$D$26*I85</f>
        <v>-32.790789178335366</v>
      </c>
      <c r="P85" s="28">
        <f>Paramètres!$D$26*J85</f>
        <v>122.25028148121821</v>
      </c>
      <c r="Q85" s="105">
        <f>IF($T85&gt;25000,Paramètres!$D$9,-5)</f>
        <v>6</v>
      </c>
      <c r="R85" s="105">
        <f t="shared" si="70"/>
        <v>-91358.098982382973</v>
      </c>
      <c r="S85" s="105">
        <f t="shared" si="71"/>
        <v>-49746.369302188003</v>
      </c>
      <c r="T85" s="105">
        <f t="shared" si="97"/>
        <v>104024.0525475938</v>
      </c>
      <c r="U85" s="105">
        <f t="shared" si="98"/>
        <v>-151.430796414056</v>
      </c>
      <c r="V85" s="105">
        <f t="shared" si="72"/>
        <v>85.469005139040632</v>
      </c>
      <c r="W85" s="105">
        <f t="shared" si="99"/>
        <v>-75.062311457686874</v>
      </c>
      <c r="X85" s="105">
        <f t="shared" si="100"/>
        <v>-40.87297686842205</v>
      </c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44">
        <f t="shared" si="101"/>
        <v>112015.41717963388</v>
      </c>
      <c r="AL85" s="44">
        <f t="shared" si="102"/>
        <v>17541.894977409545</v>
      </c>
      <c r="AM85" s="44">
        <f t="shared" si="73"/>
        <v>153.09592806132034</v>
      </c>
      <c r="AN85" s="44">
        <f t="shared" si="74"/>
        <v>-168.55725162589835</v>
      </c>
      <c r="AO85" s="44">
        <f t="shared" si="134"/>
        <v>-4057.6359794887612</v>
      </c>
      <c r="AP85" s="44">
        <f t="shared" si="135"/>
        <v>2058.9188295792787</v>
      </c>
      <c r="AQ85" s="44">
        <f t="shared" si="103"/>
        <v>517.00730353842812</v>
      </c>
      <c r="AR85" s="44">
        <f t="shared" si="104"/>
        <v>-506.73097151190609</v>
      </c>
      <c r="AS85" s="44">
        <f t="shared" si="105"/>
        <v>-102.5683890030265</v>
      </c>
      <c r="AT85" s="44">
        <f>Paramètres!$D$26*Calculs!AQ85</f>
        <v>10.340146070768563</v>
      </c>
      <c r="AU85" s="44">
        <f>Paramètres!$D$26*AO85</f>
        <v>-81.152719589775231</v>
      </c>
      <c r="AV85" s="44">
        <f>Paramètres!$D$26*AP85</f>
        <v>41.178376591585575</v>
      </c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1">
        <f>Paramètres!$D$16</f>
        <v>30000</v>
      </c>
      <c r="BH85" s="41">
        <f>Paramètres!$E$16</f>
        <v>-25000</v>
      </c>
      <c r="BI85" s="100"/>
      <c r="BJ85" s="100"/>
      <c r="BK85" s="110">
        <f>Paramètres!$D$20</f>
        <v>523598775598.29883</v>
      </c>
      <c r="BL85" s="41">
        <f>Paramètres!$D$21</f>
        <v>10000</v>
      </c>
      <c r="BM85" s="41"/>
      <c r="BN85" s="41"/>
      <c r="BO85" s="41">
        <f>IF(AND($BR$6&gt;200,A85&lt;950),Paramètres!$D$22,0)</f>
        <v>1</v>
      </c>
      <c r="BP85" s="41">
        <f t="shared" si="75"/>
        <v>9342.6818027490881</v>
      </c>
      <c r="BQ85" s="41">
        <f t="shared" si="76"/>
        <v>7204.4743247784572</v>
      </c>
      <c r="BR85" s="41">
        <f t="shared" si="106"/>
        <v>11797.887673808857</v>
      </c>
      <c r="BS85" s="41">
        <f t="shared" si="107"/>
        <v>37.637094849383296</v>
      </c>
      <c r="BT85" s="41">
        <f t="shared" si="108"/>
        <v>1669.890264783355</v>
      </c>
      <c r="BU85" s="41">
        <f t="shared" si="109"/>
        <v>1322.3768373396083</v>
      </c>
      <c r="BV85" s="41">
        <f t="shared" si="110"/>
        <v>1019.7318257688725</v>
      </c>
      <c r="BW85" s="41">
        <f>Paramètres!$D$22</f>
        <v>1</v>
      </c>
      <c r="BX85" s="41">
        <f t="shared" si="77"/>
        <v>-82015.417179633878</v>
      </c>
      <c r="BY85" s="41">
        <f t="shared" si="78"/>
        <v>-42541.894977409545</v>
      </c>
      <c r="BZ85" s="41">
        <f t="shared" si="111"/>
        <v>92392.323725612223</v>
      </c>
      <c r="CA85" s="41">
        <f t="shared" si="112"/>
        <v>-152.5839561346553</v>
      </c>
      <c r="CB85" s="41">
        <f t="shared" si="113"/>
        <v>60.275358643201493</v>
      </c>
      <c r="CC85" s="41">
        <f t="shared" si="114"/>
        <v>-53.505621305245114</v>
      </c>
      <c r="CD85" s="41">
        <f t="shared" si="115"/>
        <v>-27.753690715043025</v>
      </c>
      <c r="CE85" s="2">
        <f>Paramètres!$F$16</f>
        <v>15000</v>
      </c>
      <c r="CF85" s="2">
        <f>Paramètres!$G$16</f>
        <v>15000</v>
      </c>
      <c r="CG85" s="111">
        <f>Paramètres!$F$20</f>
        <v>992600579172.61572</v>
      </c>
      <c r="CH85" s="2">
        <f>Paramètres!$F$21</f>
        <v>13332</v>
      </c>
      <c r="CI85" s="2"/>
      <c r="CJ85" s="2"/>
      <c r="CK85" s="2">
        <f>IF(CN85&gt;20000,Paramètres!$F$22,-2)</f>
        <v>1</v>
      </c>
      <c r="CL85" s="2">
        <f t="shared" si="79"/>
        <v>-5657.3181972509119</v>
      </c>
      <c r="CM85" s="2">
        <f t="shared" si="80"/>
        <v>47204.474324778457</v>
      </c>
      <c r="CN85" s="2">
        <f t="shared" si="81"/>
        <v>47542.272195001526</v>
      </c>
      <c r="CO85" s="2">
        <f t="shared" si="82"/>
        <v>96.83413570738729</v>
      </c>
      <c r="CP85" s="2">
        <f t="shared" si="83"/>
        <v>392.0137220984891</v>
      </c>
      <c r="CQ85" s="2">
        <f t="shared" si="84"/>
        <v>-46.647883266988856</v>
      </c>
      <c r="CR85" s="2">
        <f t="shared" si="85"/>
        <v>389.22838193048153</v>
      </c>
      <c r="CS85" s="2">
        <f>Paramètres!$F$22</f>
        <v>1</v>
      </c>
      <c r="CT85" s="2">
        <f t="shared" si="86"/>
        <v>-97015.417179633878</v>
      </c>
      <c r="CU85" s="2">
        <f t="shared" si="87"/>
        <v>-2541.8949774095454</v>
      </c>
      <c r="CV85" s="2">
        <f t="shared" si="116"/>
        <v>97048.711483535837</v>
      </c>
      <c r="CW85" s="2">
        <f t="shared" si="117"/>
        <v>-178.49914018414304</v>
      </c>
      <c r="CX85" s="2">
        <f t="shared" si="88"/>
        <v>102.47448081459899</v>
      </c>
      <c r="CY85" s="2">
        <f t="shared" si="118"/>
        <v>-102.43932510305702</v>
      </c>
      <c r="CZ85" s="2">
        <f t="shared" si="119"/>
        <v>-2.6840064552477165</v>
      </c>
      <c r="DA85" s="2"/>
      <c r="DB85" s="2"/>
      <c r="DC85" s="13">
        <f>Paramètres!$H$16</f>
        <v>-20000</v>
      </c>
      <c r="DD85" s="13">
        <f>Paramètres!$I$16</f>
        <v>0</v>
      </c>
      <c r="DE85" s="13"/>
      <c r="DF85" s="13"/>
      <c r="DG85" s="112">
        <f>Paramètres!$H$20</f>
        <v>1047197551196.5977</v>
      </c>
      <c r="DH85" s="13">
        <f>Paramètres!$H$21</f>
        <v>10000</v>
      </c>
      <c r="DI85" s="13">
        <f>IF(DL85&lt;66666,Paramètres!$H$22,5)</f>
        <v>1</v>
      </c>
      <c r="DJ85" s="13">
        <f t="shared" si="89"/>
        <v>-40657.318197250912</v>
      </c>
      <c r="DK85" s="13">
        <f t="shared" si="90"/>
        <v>32204.474324778457</v>
      </c>
      <c r="DL85" s="13">
        <f t="shared" si="120"/>
        <v>51866.614402019964</v>
      </c>
      <c r="DM85" s="13">
        <f t="shared" si="121"/>
        <v>141.61741755774156</v>
      </c>
      <c r="DN85" s="13">
        <f t="shared" si="122"/>
        <v>368.5328425657666</v>
      </c>
      <c r="DO85" s="13">
        <f t="shared" si="123"/>
        <v>-288.88635240765217</v>
      </c>
      <c r="DP85" s="13">
        <f t="shared" si="124"/>
        <v>228.82554805398354</v>
      </c>
      <c r="DQ85" s="13">
        <f>IF(DT85&lt;66666,Paramètres!$H$22,5)</f>
        <v>5</v>
      </c>
      <c r="DR85" s="13">
        <f t="shared" si="91"/>
        <v>-132015.41717963386</v>
      </c>
      <c r="DS85" s="13">
        <f t="shared" si="92"/>
        <v>-17541.894977409545</v>
      </c>
      <c r="DT85" s="13">
        <f t="shared" si="125"/>
        <v>133175.78027746349</v>
      </c>
      <c r="DU85" s="13">
        <f t="shared" si="126"/>
        <v>-172.43101230430142</v>
      </c>
      <c r="DV85" s="13">
        <f t="shared" si="127"/>
        <v>292.7422479258563</v>
      </c>
      <c r="DW85" s="13">
        <f t="shared" si="128"/>
        <v>-290.19157917091349</v>
      </c>
      <c r="DX85" s="13">
        <f t="shared" si="129"/>
        <v>-38.559967569682627</v>
      </c>
    </row>
    <row r="86" spans="1:128" x14ac:dyDescent="0.35">
      <c r="A86" s="106">
        <f t="shared" si="130"/>
        <v>80</v>
      </c>
      <c r="B86" s="106">
        <f>A86*Paramètres!$D$25</f>
        <v>40</v>
      </c>
      <c r="C86" s="102">
        <f>Paramètres!$D$7</f>
        <v>155093840495.72119</v>
      </c>
      <c r="D86" s="28">
        <f>Paramètres!$D$8</f>
        <v>6666</v>
      </c>
      <c r="E86" s="28">
        <f t="shared" si="93"/>
        <v>20084.259118208767</v>
      </c>
      <c r="F86" s="28">
        <f t="shared" si="94"/>
        <v>-28738.770848809665</v>
      </c>
      <c r="G86" s="28">
        <f t="shared" si="68"/>
        <v>94.646026405930982</v>
      </c>
      <c r="H86" s="28">
        <f t="shared" si="69"/>
        <v>45.384700490182574</v>
      </c>
      <c r="I86" s="28">
        <f t="shared" si="131"/>
        <v>-619.90606807346569</v>
      </c>
      <c r="J86" s="28">
        <f t="shared" si="132"/>
        <v>7628.0495483330305</v>
      </c>
      <c r="K86" s="28">
        <f t="shared" si="133"/>
        <v>1847.0352883645155</v>
      </c>
      <c r="L86" s="28">
        <f t="shared" si="95"/>
        <v>1297.2525973876552</v>
      </c>
      <c r="M86" s="28">
        <f t="shared" si="96"/>
        <v>1314.7908788224731</v>
      </c>
      <c r="N86" s="28">
        <f>Paramètres!$D$26*Calculs!K86</f>
        <v>36.940705767290311</v>
      </c>
      <c r="O86" s="28">
        <f>Paramètres!$D$26*I86</f>
        <v>-12.398121361469315</v>
      </c>
      <c r="P86" s="28">
        <f>Paramètres!$D$26*J86</f>
        <v>152.56099096666063</v>
      </c>
      <c r="Q86" s="105">
        <f>IF($T86&gt;25000,Paramètres!$D$9,-5)</f>
        <v>6</v>
      </c>
      <c r="R86" s="105">
        <f t="shared" si="70"/>
        <v>-89775.657328802758</v>
      </c>
      <c r="S86" s="105">
        <f t="shared" si="71"/>
        <v>-47284.483143758094</v>
      </c>
      <c r="T86" s="105">
        <f t="shared" si="97"/>
        <v>101466.69894596434</v>
      </c>
      <c r="U86" s="105">
        <f t="shared" si="98"/>
        <v>-152.22440132850599</v>
      </c>
      <c r="V86" s="105">
        <f t="shared" si="72"/>
        <v>89.803476912225079</v>
      </c>
      <c r="W86" s="105">
        <f t="shared" si="99"/>
        <v>-79.456277320113088</v>
      </c>
      <c r="X86" s="105">
        <f t="shared" si="100"/>
        <v>-41.849306564790595</v>
      </c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44">
        <f t="shared" si="101"/>
        <v>109859.91644701152</v>
      </c>
      <c r="AL86" s="44">
        <f t="shared" si="102"/>
        <v>18545.712294948429</v>
      </c>
      <c r="AM86" s="44">
        <f t="shared" si="73"/>
        <v>156.86844315337498</v>
      </c>
      <c r="AN86" s="44">
        <f t="shared" si="74"/>
        <v>-168.09612454499717</v>
      </c>
      <c r="AO86" s="44">
        <f t="shared" si="134"/>
        <v>-4483.2142314108924</v>
      </c>
      <c r="AP86" s="44">
        <f t="shared" si="135"/>
        <v>1915.1720639846665</v>
      </c>
      <c r="AQ86" s="44">
        <f t="shared" si="103"/>
        <v>532.65353243554125</v>
      </c>
      <c r="AR86" s="44">
        <f t="shared" si="104"/>
        <v>-521.19883703690255</v>
      </c>
      <c r="AS86" s="44">
        <f t="shared" si="105"/>
        <v>-109.87064160839543</v>
      </c>
      <c r="AT86" s="44">
        <f>Paramètres!$D$26*Calculs!AQ86</f>
        <v>10.653070648710825</v>
      </c>
      <c r="AU86" s="44">
        <f>Paramètres!$D$26*AO86</f>
        <v>-89.664284628217843</v>
      </c>
      <c r="AV86" s="44">
        <f>Paramètres!$D$26*AP86</f>
        <v>38.303441279693331</v>
      </c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1">
        <f>Paramètres!$D$16</f>
        <v>30000</v>
      </c>
      <c r="BH86" s="41">
        <f>Paramètres!$E$16</f>
        <v>-25000</v>
      </c>
      <c r="BI86" s="100"/>
      <c r="BJ86" s="100"/>
      <c r="BK86" s="110">
        <f>Paramètres!$D$20</f>
        <v>523598775598.29883</v>
      </c>
      <c r="BL86" s="41">
        <f>Paramètres!$D$21</f>
        <v>10000</v>
      </c>
      <c r="BM86" s="41"/>
      <c r="BN86" s="41"/>
      <c r="BO86" s="41">
        <f>IF(AND($BR$6&gt;200,A86&lt;950),Paramètres!$D$22,0)</f>
        <v>1</v>
      </c>
      <c r="BP86" s="41">
        <f t="shared" si="75"/>
        <v>9915.7408817912328</v>
      </c>
      <c r="BQ86" s="41">
        <f t="shared" si="76"/>
        <v>3738.770848809665</v>
      </c>
      <c r="BR86" s="41">
        <f t="shared" si="106"/>
        <v>10597.184753260412</v>
      </c>
      <c r="BS86" s="41">
        <f t="shared" si="107"/>
        <v>20.659157333587309</v>
      </c>
      <c r="BT86" s="41">
        <f t="shared" si="108"/>
        <v>1793.7550663132145</v>
      </c>
      <c r="BU86" s="41">
        <f t="shared" si="109"/>
        <v>1678.4090168372106</v>
      </c>
      <c r="BV86" s="41">
        <f t="shared" si="110"/>
        <v>632.85101732072189</v>
      </c>
      <c r="BW86" s="41">
        <f>Paramètres!$D$22</f>
        <v>1</v>
      </c>
      <c r="BX86" s="41">
        <f t="shared" si="77"/>
        <v>-79859.916447011521</v>
      </c>
      <c r="BY86" s="41">
        <f t="shared" si="78"/>
        <v>-43545.712294948433</v>
      </c>
      <c r="BZ86" s="41">
        <f t="shared" si="111"/>
        <v>90960.625075898002</v>
      </c>
      <c r="CA86" s="41">
        <f t="shared" si="112"/>
        <v>-151.39741599520337</v>
      </c>
      <c r="CB86" s="41">
        <f t="shared" si="113"/>
        <v>62.153477883428337</v>
      </c>
      <c r="CC86" s="41">
        <f t="shared" si="114"/>
        <v>-54.568353576287947</v>
      </c>
      <c r="CD86" s="41">
        <f t="shared" si="115"/>
        <v>-29.754824835294155</v>
      </c>
      <c r="CE86" s="2">
        <f>Paramètres!$F$16</f>
        <v>15000</v>
      </c>
      <c r="CF86" s="2">
        <f>Paramètres!$G$16</f>
        <v>15000</v>
      </c>
      <c r="CG86" s="111">
        <f>Paramètres!$F$20</f>
        <v>992600579172.61572</v>
      </c>
      <c r="CH86" s="2">
        <f>Paramètres!$F$21</f>
        <v>13332</v>
      </c>
      <c r="CI86" s="2"/>
      <c r="CJ86" s="2"/>
      <c r="CK86" s="2">
        <f>IF(CN86&gt;20000,Paramètres!$F$22,-2)</f>
        <v>1</v>
      </c>
      <c r="CL86" s="2">
        <f t="shared" si="79"/>
        <v>-5084.2591182087672</v>
      </c>
      <c r="CM86" s="2">
        <f t="shared" si="80"/>
        <v>43738.770848809669</v>
      </c>
      <c r="CN86" s="2">
        <f t="shared" si="81"/>
        <v>44033.28021106049</v>
      </c>
      <c r="CO86" s="2">
        <f t="shared" si="82"/>
        <v>96.630389165052662</v>
      </c>
      <c r="CP86" s="2">
        <f t="shared" si="83"/>
        <v>448.8231185072911</v>
      </c>
      <c r="CQ86" s="2">
        <f t="shared" si="84"/>
        <v>-51.822917161651731</v>
      </c>
      <c r="CR86" s="2">
        <f t="shared" si="85"/>
        <v>445.82123879809319</v>
      </c>
      <c r="CS86" s="2">
        <f>Paramètres!$F$22</f>
        <v>1</v>
      </c>
      <c r="CT86" s="2">
        <f t="shared" si="86"/>
        <v>-94859.916447011521</v>
      </c>
      <c r="CU86" s="2">
        <f t="shared" si="87"/>
        <v>-3545.7122949484292</v>
      </c>
      <c r="CV86" s="2">
        <f t="shared" si="116"/>
        <v>94926.15985076272</v>
      </c>
      <c r="CW86" s="2">
        <f t="shared" si="117"/>
        <v>-177.8593717486566</v>
      </c>
      <c r="CX86" s="2">
        <f t="shared" si="88"/>
        <v>106.97395388436638</v>
      </c>
      <c r="CY86" s="2">
        <f t="shared" si="118"/>
        <v>-106.89930303122786</v>
      </c>
      <c r="CZ86" s="2">
        <f t="shared" si="119"/>
        <v>-3.9957253524566463</v>
      </c>
      <c r="DA86" s="2"/>
      <c r="DB86" s="2"/>
      <c r="DC86" s="13">
        <f>Paramètres!$H$16</f>
        <v>-20000</v>
      </c>
      <c r="DD86" s="13">
        <f>Paramètres!$I$16</f>
        <v>0</v>
      </c>
      <c r="DE86" s="13"/>
      <c r="DF86" s="13"/>
      <c r="DG86" s="112">
        <f>Paramètres!$H$20</f>
        <v>1047197551196.5977</v>
      </c>
      <c r="DH86" s="13">
        <f>Paramètres!$H$21</f>
        <v>10000</v>
      </c>
      <c r="DI86" s="13">
        <f>IF(DL86&lt;66666,Paramètres!$H$22,5)</f>
        <v>1</v>
      </c>
      <c r="DJ86" s="13">
        <f t="shared" si="89"/>
        <v>-40084.259118208764</v>
      </c>
      <c r="DK86" s="13">
        <f t="shared" si="90"/>
        <v>28738.770848809665</v>
      </c>
      <c r="DL86" s="13">
        <f t="shared" si="120"/>
        <v>49322.051649907007</v>
      </c>
      <c r="DM86" s="13">
        <f t="shared" si="121"/>
        <v>144.36102785530801</v>
      </c>
      <c r="DN86" s="13">
        <f t="shared" si="122"/>
        <v>405.23148904877701</v>
      </c>
      <c r="DO86" s="13">
        <f t="shared" si="123"/>
        <v>-329.33350228790368</v>
      </c>
      <c r="DP86" s="13">
        <f t="shared" si="124"/>
        <v>236.11862270365808</v>
      </c>
      <c r="DQ86" s="13">
        <f>IF(DT86&lt;66666,Paramètres!$H$22,5)</f>
        <v>5</v>
      </c>
      <c r="DR86" s="13">
        <f t="shared" si="91"/>
        <v>-129859.91644701152</v>
      </c>
      <c r="DS86" s="13">
        <f t="shared" si="92"/>
        <v>-18545.712294948429</v>
      </c>
      <c r="DT86" s="13">
        <f t="shared" si="125"/>
        <v>131177.51844028692</v>
      </c>
      <c r="DU86" s="13">
        <f t="shared" si="126"/>
        <v>-171.87236414907409</v>
      </c>
      <c r="DV86" s="13">
        <f t="shared" si="127"/>
        <v>301.65113696476811</v>
      </c>
      <c r="DW86" s="13">
        <f t="shared" si="128"/>
        <v>-298.62122647351657</v>
      </c>
      <c r="DX86" s="13">
        <f t="shared" si="129"/>
        <v>-42.647057713164926</v>
      </c>
    </row>
    <row r="87" spans="1:128" x14ac:dyDescent="0.35">
      <c r="A87" s="106">
        <f t="shared" si="130"/>
        <v>81</v>
      </c>
      <c r="B87" s="106">
        <f>A87*Paramètres!$D$25</f>
        <v>40.5</v>
      </c>
      <c r="C87" s="102">
        <f>Paramètres!$D$7</f>
        <v>155093840495.72119</v>
      </c>
      <c r="D87" s="28">
        <f>Paramètres!$D$8</f>
        <v>6666</v>
      </c>
      <c r="E87" s="28">
        <f t="shared" si="93"/>
        <v>20098.619233518948</v>
      </c>
      <c r="F87" s="28">
        <f t="shared" si="94"/>
        <v>-24596.048354937531</v>
      </c>
      <c r="G87" s="28">
        <f t="shared" si="68"/>
        <v>85.513379463666382</v>
      </c>
      <c r="H87" s="28">
        <f t="shared" si="69"/>
        <v>25.799449044354645</v>
      </c>
      <c r="I87" s="28">
        <f t="shared" si="131"/>
        <v>689.74465067565882</v>
      </c>
      <c r="J87" s="28">
        <f t="shared" si="132"/>
        <v>8790.2794361888446</v>
      </c>
      <c r="K87" s="28">
        <f t="shared" si="133"/>
        <v>1568.9692261158668</v>
      </c>
      <c r="L87" s="28">
        <f t="shared" si="95"/>
        <v>1412.5790123745387</v>
      </c>
      <c r="M87" s="28">
        <f t="shared" si="96"/>
        <v>682.85061784961022</v>
      </c>
      <c r="N87" s="28">
        <f>Paramètres!$D$26*Calculs!K87</f>
        <v>31.379384522317338</v>
      </c>
      <c r="O87" s="28">
        <f>Paramètres!$D$26*I87</f>
        <v>13.794893013513176</v>
      </c>
      <c r="P87" s="28">
        <f>Paramètres!$D$26*J87</f>
        <v>175.80558872377691</v>
      </c>
      <c r="Q87" s="105">
        <f>IF($T87&gt;25000,Paramètres!$D$9,-5)</f>
        <v>6</v>
      </c>
      <c r="R87" s="105">
        <f t="shared" si="70"/>
        <v>-87389.390388527914</v>
      </c>
      <c r="S87" s="105">
        <f t="shared" si="71"/>
        <v>-44071.879021476198</v>
      </c>
      <c r="T87" s="105">
        <f t="shared" si="97"/>
        <v>97873.571882108037</v>
      </c>
      <c r="U87" s="105">
        <f t="shared" si="98"/>
        <v>-153.23745382034809</v>
      </c>
      <c r="V87" s="105">
        <f t="shared" si="72"/>
        <v>96.471725157890589</v>
      </c>
      <c r="W87" s="105">
        <f t="shared" si="99"/>
        <v>-86.137708976562266</v>
      </c>
      <c r="X87" s="105">
        <f t="shared" si="100"/>
        <v>-43.440635897839307</v>
      </c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44">
        <f t="shared" si="101"/>
        <v>107488.00962204685</v>
      </c>
      <c r="AL87" s="44">
        <f t="shared" si="102"/>
        <v>19475.830666538663</v>
      </c>
      <c r="AM87" s="44">
        <f t="shared" si="73"/>
        <v>160.22498366714774</v>
      </c>
      <c r="AN87" s="44">
        <f t="shared" si="74"/>
        <v>-167.63847615999688</v>
      </c>
      <c r="AO87" s="44">
        <f t="shared" si="134"/>
        <v>-4914.7487838195775</v>
      </c>
      <c r="AP87" s="44">
        <f t="shared" si="135"/>
        <v>1766.9979810965779</v>
      </c>
      <c r="AQ87" s="44">
        <f t="shared" si="103"/>
        <v>552.35071548152985</v>
      </c>
      <c r="AR87" s="44">
        <f t="shared" si="104"/>
        <v>-539.54516040114549</v>
      </c>
      <c r="AS87" s="44">
        <f t="shared" si="105"/>
        <v>-118.24691446570633</v>
      </c>
      <c r="AT87" s="44">
        <f>Paramètres!$D$26*Calculs!AQ87</f>
        <v>11.047014309630597</v>
      </c>
      <c r="AU87" s="44">
        <f>Paramètres!$D$26*AO87</f>
        <v>-98.294975676391559</v>
      </c>
      <c r="AV87" s="44">
        <f>Paramètres!$D$26*AP87</f>
        <v>35.339959621931555</v>
      </c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1">
        <f>Paramètres!$D$16</f>
        <v>30000</v>
      </c>
      <c r="BH87" s="41">
        <f>Paramètres!$E$16</f>
        <v>-25000</v>
      </c>
      <c r="BI87" s="100"/>
      <c r="BJ87" s="100"/>
      <c r="BK87" s="110">
        <f>Paramètres!$D$20</f>
        <v>523598775598.29883</v>
      </c>
      <c r="BL87" s="41">
        <f>Paramètres!$D$21</f>
        <v>10000</v>
      </c>
      <c r="BM87" s="41"/>
      <c r="BN87" s="41"/>
      <c r="BO87" s="41">
        <f>IF(AND($BR$6&gt;200,A87&lt;950),Paramètres!$D$22,0)</f>
        <v>1</v>
      </c>
      <c r="BP87" s="41">
        <f t="shared" si="75"/>
        <v>9901.380766481052</v>
      </c>
      <c r="BQ87" s="41">
        <f t="shared" si="76"/>
        <v>-403.95164506246874</v>
      </c>
      <c r="BR87" s="41">
        <f t="shared" si="106"/>
        <v>9909.6174504563787</v>
      </c>
      <c r="BS87" s="41">
        <f t="shared" si="107"/>
        <v>-2.3362293369651503</v>
      </c>
      <c r="BT87" s="41">
        <f t="shared" si="108"/>
        <v>1859.509210519416</v>
      </c>
      <c r="BU87" s="41">
        <f t="shared" si="109"/>
        <v>1857.9636221258345</v>
      </c>
      <c r="BV87" s="41">
        <f t="shared" si="110"/>
        <v>-75.800282740837488</v>
      </c>
      <c r="BW87" s="41">
        <f>Paramètres!$D$22</f>
        <v>1</v>
      </c>
      <c r="BX87" s="41">
        <f t="shared" si="77"/>
        <v>-77488.009622046855</v>
      </c>
      <c r="BY87" s="41">
        <f t="shared" si="78"/>
        <v>-44475.830666538663</v>
      </c>
      <c r="BZ87" s="41">
        <f t="shared" si="111"/>
        <v>89344.788033018733</v>
      </c>
      <c r="CA87" s="41">
        <f t="shared" si="112"/>
        <v>-150.14544796465418</v>
      </c>
      <c r="CB87" s="41">
        <f t="shared" si="113"/>
        <v>64.379854171386498</v>
      </c>
      <c r="CC87" s="41">
        <f t="shared" si="114"/>
        <v>-55.83612507597794</v>
      </c>
      <c r="CD87" s="41">
        <f t="shared" si="115"/>
        <v>-32.048287935999632</v>
      </c>
      <c r="CE87" s="2">
        <f>Paramètres!$F$16</f>
        <v>15000</v>
      </c>
      <c r="CF87" s="2">
        <f>Paramètres!$G$16</f>
        <v>15000</v>
      </c>
      <c r="CG87" s="111">
        <f>Paramètres!$F$20</f>
        <v>992600579172.61572</v>
      </c>
      <c r="CH87" s="2">
        <f>Paramètres!$F$21</f>
        <v>13332</v>
      </c>
      <c r="CI87" s="2"/>
      <c r="CJ87" s="2"/>
      <c r="CK87" s="2">
        <f>IF(CN87&gt;20000,Paramètres!$F$22,-2)</f>
        <v>1</v>
      </c>
      <c r="CL87" s="2">
        <f t="shared" si="79"/>
        <v>-5098.619233518948</v>
      </c>
      <c r="CM87" s="2">
        <f t="shared" si="80"/>
        <v>39596.048354937535</v>
      </c>
      <c r="CN87" s="2">
        <f t="shared" si="81"/>
        <v>39922.962858672712</v>
      </c>
      <c r="CO87" s="2">
        <f t="shared" si="82"/>
        <v>97.33736535341005</v>
      </c>
      <c r="CP87" s="2">
        <f t="shared" si="83"/>
        <v>531.43998647187766</v>
      </c>
      <c r="CQ87" s="2">
        <f t="shared" si="84"/>
        <v>-67.870968046098852</v>
      </c>
      <c r="CR87" s="2">
        <f t="shared" si="85"/>
        <v>527.08821929323642</v>
      </c>
      <c r="CS87" s="2">
        <f>Paramètres!$F$22</f>
        <v>1</v>
      </c>
      <c r="CT87" s="2">
        <f t="shared" si="86"/>
        <v>-92488.009622046855</v>
      </c>
      <c r="CU87" s="2">
        <f t="shared" si="87"/>
        <v>-4475.8306665386626</v>
      </c>
      <c r="CV87" s="2">
        <f t="shared" si="116"/>
        <v>92596.24713779366</v>
      </c>
      <c r="CW87" s="2">
        <f t="shared" si="117"/>
        <v>-177.22941065865052</v>
      </c>
      <c r="CX87" s="2">
        <f t="shared" si="88"/>
        <v>112.25903290090723</v>
      </c>
      <c r="CY87" s="2">
        <f t="shared" si="118"/>
        <v>-112.12781118062249</v>
      </c>
      <c r="CZ87" s="2">
        <f t="shared" si="119"/>
        <v>-5.4262719881740145</v>
      </c>
      <c r="DA87" s="2"/>
      <c r="DB87" s="2"/>
      <c r="DC87" s="13">
        <f>Paramètres!$H$16</f>
        <v>-20000</v>
      </c>
      <c r="DD87" s="13">
        <f>Paramètres!$I$16</f>
        <v>0</v>
      </c>
      <c r="DE87" s="13"/>
      <c r="DF87" s="13"/>
      <c r="DG87" s="112">
        <f>Paramètres!$H$20</f>
        <v>1047197551196.5977</v>
      </c>
      <c r="DH87" s="13">
        <f>Paramètres!$H$21</f>
        <v>10000</v>
      </c>
      <c r="DI87" s="13">
        <f>IF(DL87&lt;66666,Paramètres!$H$22,5)</f>
        <v>1</v>
      </c>
      <c r="DJ87" s="13">
        <f t="shared" si="89"/>
        <v>-40098.619233518948</v>
      </c>
      <c r="DK87" s="13">
        <f t="shared" si="90"/>
        <v>24596.048354937531</v>
      </c>
      <c r="DL87" s="13">
        <f t="shared" si="120"/>
        <v>47041.097554299908</v>
      </c>
      <c r="DM87" s="13">
        <f t="shared" si="121"/>
        <v>148.47550892066357</v>
      </c>
      <c r="DN87" s="13">
        <f t="shared" si="122"/>
        <v>442.87450258857041</v>
      </c>
      <c r="DO87" s="13">
        <f t="shared" si="123"/>
        <v>-377.5136417051969</v>
      </c>
      <c r="DP87" s="13">
        <f t="shared" si="124"/>
        <v>231.5626812972113</v>
      </c>
      <c r="DQ87" s="13">
        <f>IF(DT87&lt;66666,Paramètres!$H$22,5)</f>
        <v>5</v>
      </c>
      <c r="DR87" s="13">
        <f t="shared" si="91"/>
        <v>-127488.00962204685</v>
      </c>
      <c r="DS87" s="13">
        <f t="shared" si="92"/>
        <v>-19475.830666538663</v>
      </c>
      <c r="DT87" s="13">
        <f t="shared" si="125"/>
        <v>128967.05229454071</v>
      </c>
      <c r="DU87" s="13">
        <f t="shared" si="126"/>
        <v>-171.31430599204919</v>
      </c>
      <c r="DV87" s="13">
        <f t="shared" si="127"/>
        <v>311.98673051769168</v>
      </c>
      <c r="DW87" s="13">
        <f t="shared" si="128"/>
        <v>-308.40874932421872</v>
      </c>
      <c r="DX87" s="13">
        <f t="shared" si="129"/>
        <v>-47.114364682015818</v>
      </c>
    </row>
    <row r="88" spans="1:128" x14ac:dyDescent="0.35">
      <c r="A88" s="106">
        <f t="shared" si="130"/>
        <v>82</v>
      </c>
      <c r="B88" s="106">
        <f>A88*Paramètres!$D$25</f>
        <v>41</v>
      </c>
      <c r="C88" s="102">
        <f>Paramètres!$D$7</f>
        <v>155093840495.72119</v>
      </c>
      <c r="D88" s="28">
        <f>Paramètres!$D$8</f>
        <v>6666</v>
      </c>
      <c r="E88" s="28">
        <f t="shared" si="93"/>
        <v>20796.636311950413</v>
      </c>
      <c r="F88" s="28">
        <f t="shared" si="94"/>
        <v>-20030.195982380705</v>
      </c>
      <c r="G88" s="28">
        <f t="shared" si="68"/>
        <v>77.339380827531272</v>
      </c>
      <c r="H88" s="28">
        <f t="shared" si="69"/>
        <v>-0.71701999031762664</v>
      </c>
      <c r="I88" s="28">
        <f t="shared" si="131"/>
        <v>2088.5287700366844</v>
      </c>
      <c r="J88" s="28">
        <f t="shared" si="132"/>
        <v>9297.3244653146776</v>
      </c>
      <c r="K88" s="28">
        <f t="shared" si="133"/>
        <v>1060.9841142856051</v>
      </c>
      <c r="L88" s="28">
        <f t="shared" si="95"/>
        <v>1060.9010354347506</v>
      </c>
      <c r="M88" s="28">
        <f t="shared" si="96"/>
        <v>-13.277190210422418</v>
      </c>
      <c r="N88" s="28">
        <f>Paramètres!$D$26*Calculs!K88</f>
        <v>21.219682285712103</v>
      </c>
      <c r="O88" s="28">
        <f>Paramètres!$D$26*I88</f>
        <v>41.770575400733691</v>
      </c>
      <c r="P88" s="28">
        <f>Paramètres!$D$26*J88</f>
        <v>185.94648930629356</v>
      </c>
      <c r="Q88" s="105">
        <f>IF($T88&gt;25000,Paramètres!$D$9,-5)</f>
        <v>6</v>
      </c>
      <c r="R88" s="105">
        <f t="shared" si="70"/>
        <v>-84099.112628086368</v>
      </c>
      <c r="S88" s="105">
        <f t="shared" si="71"/>
        <v>-40359.963910851227</v>
      </c>
      <c r="T88" s="105">
        <f t="shared" si="97"/>
        <v>93282.299669962958</v>
      </c>
      <c r="U88" s="105">
        <f t="shared" si="98"/>
        <v>-154.36320816549841</v>
      </c>
      <c r="V88" s="105">
        <f t="shared" si="72"/>
        <v>106.12779059948399</v>
      </c>
      <c r="W88" s="105">
        <f t="shared" si="99"/>
        <v>-95.680027681284912</v>
      </c>
      <c r="X88" s="105">
        <f t="shared" si="100"/>
        <v>-45.917755176363684</v>
      </c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44">
        <f t="shared" si="101"/>
        <v>104895.74894003678</v>
      </c>
      <c r="AL88" s="44">
        <f t="shared" si="102"/>
        <v>20329.767928470523</v>
      </c>
      <c r="AM88" s="44">
        <f t="shared" si="73"/>
        <v>163.23589195597128</v>
      </c>
      <c r="AN88" s="44">
        <f t="shared" si="74"/>
        <v>-167.17769230324981</v>
      </c>
      <c r="AO88" s="44">
        <f t="shared" si="134"/>
        <v>-5355.9989685443306</v>
      </c>
      <c r="AP88" s="44">
        <f t="shared" si="135"/>
        <v>1613.41110700894</v>
      </c>
      <c r="AQ88" s="44">
        <f t="shared" si="103"/>
        <v>576.89644854857249</v>
      </c>
      <c r="AR88" s="44">
        <f t="shared" si="104"/>
        <v>-562.51039455738146</v>
      </c>
      <c r="AS88" s="44">
        <f t="shared" si="105"/>
        <v>-128.02956050402878</v>
      </c>
      <c r="AT88" s="44">
        <f>Paramètres!$D$26*Calculs!AQ88</f>
        <v>11.53792897097145</v>
      </c>
      <c r="AU88" s="44">
        <f>Paramètres!$D$26*AO88</f>
        <v>-107.11997937088661</v>
      </c>
      <c r="AV88" s="44">
        <f>Paramètres!$D$26*AP88</f>
        <v>32.2682221401788</v>
      </c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1">
        <f>Paramètres!$D$16</f>
        <v>30000</v>
      </c>
      <c r="BH88" s="41">
        <f>Paramètres!$E$16</f>
        <v>-25000</v>
      </c>
      <c r="BI88" s="100"/>
      <c r="BJ88" s="100"/>
      <c r="BK88" s="110">
        <f>Paramètres!$D$20</f>
        <v>523598775598.29883</v>
      </c>
      <c r="BL88" s="41">
        <f>Paramètres!$D$21</f>
        <v>10000</v>
      </c>
      <c r="BM88" s="41"/>
      <c r="BN88" s="41"/>
      <c r="BO88" s="41">
        <f>IF(AND($BR$6&gt;200,A88&lt;950),Paramètres!$D$22,0)</f>
        <v>1</v>
      </c>
      <c r="BP88" s="41">
        <f t="shared" si="75"/>
        <v>9203.3636880495869</v>
      </c>
      <c r="BQ88" s="41">
        <f t="shared" si="76"/>
        <v>-4969.8040176192953</v>
      </c>
      <c r="BR88" s="41">
        <f t="shared" si="106"/>
        <v>10459.486371139577</v>
      </c>
      <c r="BS88" s="41">
        <f t="shared" si="107"/>
        <v>-28.368986650780901</v>
      </c>
      <c r="BT88" s="41">
        <f t="shared" si="108"/>
        <v>1807.3460085392705</v>
      </c>
      <c r="BU88" s="41">
        <f t="shared" si="109"/>
        <v>1590.2944022785143</v>
      </c>
      <c r="BV88" s="41">
        <f t="shared" si="110"/>
        <v>-858.75683907870928</v>
      </c>
      <c r="BW88" s="41">
        <f>Paramètres!$D$22</f>
        <v>1</v>
      </c>
      <c r="BX88" s="41">
        <f t="shared" si="77"/>
        <v>-74895.748940036778</v>
      </c>
      <c r="BY88" s="41">
        <f t="shared" si="78"/>
        <v>-45329.767928470523</v>
      </c>
      <c r="BZ88" s="41">
        <f t="shared" si="111"/>
        <v>87545.194441145737</v>
      </c>
      <c r="CA88" s="41">
        <f t="shared" si="112"/>
        <v>-148.81607212328515</v>
      </c>
      <c r="CB88" s="41">
        <f t="shared" si="113"/>
        <v>67.002210261157259</v>
      </c>
      <c r="CC88" s="41">
        <f t="shared" si="114"/>
        <v>-57.321030014054926</v>
      </c>
      <c r="CD88" s="41">
        <f t="shared" si="115"/>
        <v>-34.69287676178125</v>
      </c>
      <c r="CE88" s="2">
        <f>Paramètres!$F$16</f>
        <v>15000</v>
      </c>
      <c r="CF88" s="2">
        <f>Paramètres!$G$16</f>
        <v>15000</v>
      </c>
      <c r="CG88" s="111">
        <f>Paramètres!$F$20</f>
        <v>992600579172.61572</v>
      </c>
      <c r="CH88" s="2">
        <f>Paramètres!$F$21</f>
        <v>13332</v>
      </c>
      <c r="CI88" s="2"/>
      <c r="CJ88" s="2"/>
      <c r="CK88" s="2">
        <f>IF(CN88&gt;20000,Paramètres!$F$22,-2)</f>
        <v>1</v>
      </c>
      <c r="CL88" s="2">
        <f t="shared" si="79"/>
        <v>-5796.6363119504131</v>
      </c>
      <c r="CM88" s="2">
        <f t="shared" si="80"/>
        <v>35030.195982380705</v>
      </c>
      <c r="CN88" s="2">
        <f t="shared" si="81"/>
        <v>35506.55746615016</v>
      </c>
      <c r="CO88" s="2">
        <f t="shared" si="82"/>
        <v>99.395900558267613</v>
      </c>
      <c r="CP88" s="2">
        <f t="shared" si="83"/>
        <v>646.00723513702246</v>
      </c>
      <c r="CQ88" s="2">
        <f t="shared" si="84"/>
        <v>-105.4641526582209</v>
      </c>
      <c r="CR88" s="2">
        <f t="shared" si="85"/>
        <v>637.3403018431078</v>
      </c>
      <c r="CS88" s="2">
        <f>Paramètres!$F$22</f>
        <v>1</v>
      </c>
      <c r="CT88" s="2">
        <f t="shared" si="86"/>
        <v>-89895.748940036778</v>
      </c>
      <c r="CU88" s="2">
        <f t="shared" si="87"/>
        <v>-5329.7679284705227</v>
      </c>
      <c r="CV88" s="2">
        <f t="shared" si="116"/>
        <v>90053.606833160637</v>
      </c>
      <c r="CW88" s="2">
        <f t="shared" si="117"/>
        <v>-176.60700135275505</v>
      </c>
      <c r="CX88" s="2">
        <f t="shared" si="88"/>
        <v>118.48097802727807</v>
      </c>
      <c r="CY88" s="2">
        <f t="shared" si="118"/>
        <v>-118.27328887162558</v>
      </c>
      <c r="CZ88" s="2">
        <f t="shared" si="119"/>
        <v>-7.0122245963287373</v>
      </c>
      <c r="DA88" s="2"/>
      <c r="DB88" s="2"/>
      <c r="DC88" s="13">
        <f>Paramètres!$H$16</f>
        <v>-20000</v>
      </c>
      <c r="DD88" s="13">
        <f>Paramètres!$I$16</f>
        <v>0</v>
      </c>
      <c r="DE88" s="13"/>
      <c r="DF88" s="13"/>
      <c r="DG88" s="112">
        <f>Paramètres!$H$20</f>
        <v>1047197551196.5977</v>
      </c>
      <c r="DH88" s="13">
        <f>Paramètres!$H$21</f>
        <v>10000</v>
      </c>
      <c r="DI88" s="13">
        <f>IF(DL88&lt;66666,Paramètres!$H$22,5)</f>
        <v>1</v>
      </c>
      <c r="DJ88" s="13">
        <f t="shared" si="89"/>
        <v>-40796.636311950409</v>
      </c>
      <c r="DK88" s="13">
        <f t="shared" si="90"/>
        <v>20030.195982380705</v>
      </c>
      <c r="DL88" s="13">
        <f t="shared" si="120"/>
        <v>45448.589477145833</v>
      </c>
      <c r="DM88" s="13">
        <f t="shared" si="121"/>
        <v>153.85003951355802</v>
      </c>
      <c r="DN88" s="13">
        <f t="shared" si="122"/>
        <v>472.26895559632106</v>
      </c>
      <c r="DO88" s="13">
        <f t="shared" si="123"/>
        <v>-423.92921418554295</v>
      </c>
      <c r="DP88" s="13">
        <f t="shared" si="124"/>
        <v>208.13934702517906</v>
      </c>
      <c r="DQ88" s="13">
        <f>IF(DT88&lt;66666,Paramètres!$H$22,5)</f>
        <v>5</v>
      </c>
      <c r="DR88" s="13">
        <f t="shared" si="91"/>
        <v>-124895.74894003678</v>
      </c>
      <c r="DS88" s="13">
        <f t="shared" si="92"/>
        <v>-20329.767928470523</v>
      </c>
      <c r="DT88" s="13">
        <f t="shared" si="125"/>
        <v>126539.5099062667</v>
      </c>
      <c r="DU88" s="13">
        <f t="shared" si="126"/>
        <v>-170.75482494419958</v>
      </c>
      <c r="DV88" s="13">
        <f t="shared" si="127"/>
        <v>323.95939630634996</v>
      </c>
      <c r="DW88" s="13">
        <f t="shared" si="128"/>
        <v>-319.75113115117244</v>
      </c>
      <c r="DX88" s="13">
        <f t="shared" si="129"/>
        <v>-52.047138083860403</v>
      </c>
    </row>
    <row r="89" spans="1:128" x14ac:dyDescent="0.35">
      <c r="A89" s="106">
        <f t="shared" si="130"/>
        <v>83</v>
      </c>
      <c r="B89" s="106">
        <f>A89*Paramètres!$D$25</f>
        <v>41.5</v>
      </c>
      <c r="C89" s="102">
        <f>Paramètres!$D$7</f>
        <v>155093840495.72119</v>
      </c>
      <c r="D89" s="28">
        <f>Paramètres!$D$8</f>
        <v>6666</v>
      </c>
      <c r="E89" s="28">
        <f t="shared" si="93"/>
        <v>22106.125955827443</v>
      </c>
      <c r="F89" s="28">
        <f t="shared" si="94"/>
        <v>-15384.853047275972</v>
      </c>
      <c r="G89" s="28">
        <f t="shared" si="68"/>
        <v>71.141254096664156</v>
      </c>
      <c r="H89" s="28">
        <f t="shared" si="69"/>
        <v>-38.220411224426556</v>
      </c>
      <c r="I89" s="28">
        <f t="shared" si="131"/>
        <v>3107.6592300707011</v>
      </c>
      <c r="J89" s="28">
        <f t="shared" si="132"/>
        <v>9098.1007857979603</v>
      </c>
      <c r="K89" s="28">
        <f t="shared" si="133"/>
        <v>484.77872178197032</v>
      </c>
      <c r="L89" s="28">
        <f t="shared" si="95"/>
        <v>380.85987745647611</v>
      </c>
      <c r="M89" s="28">
        <f t="shared" si="96"/>
        <v>-299.92692916175264</v>
      </c>
      <c r="N89" s="28">
        <f>Paramètres!$D$26*Calculs!K89</f>
        <v>9.695574435639406</v>
      </c>
      <c r="O89" s="28">
        <f>Paramètres!$D$26*I89</f>
        <v>62.153184601414026</v>
      </c>
      <c r="P89" s="28">
        <f>Paramètres!$D$26*J89</f>
        <v>181.96201571595921</v>
      </c>
      <c r="Q89" s="105">
        <f>IF($T89&gt;25000,Paramètres!$D$9,-5)</f>
        <v>6</v>
      </c>
      <c r="R89" s="105">
        <f t="shared" si="70"/>
        <v>-79970.995901297822</v>
      </c>
      <c r="S89" s="105">
        <f t="shared" si="71"/>
        <v>-36489.319139124957</v>
      </c>
      <c r="T89" s="105">
        <f t="shared" si="97"/>
        <v>87902.392440037162</v>
      </c>
      <c r="U89" s="105">
        <f t="shared" si="98"/>
        <v>-155.47364360938894</v>
      </c>
      <c r="V89" s="105">
        <f t="shared" si="72"/>
        <v>119.40123573064491</v>
      </c>
      <c r="W89" s="105">
        <f t="shared" si="99"/>
        <v>-108.6277115806481</v>
      </c>
      <c r="X89" s="105">
        <f t="shared" si="100"/>
        <v>-49.564860241471166</v>
      </c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44">
        <f t="shared" si="101"/>
        <v>102077.12185712527</v>
      </c>
      <c r="AL89" s="44">
        <f t="shared" si="102"/>
        <v>21104.466091848986</v>
      </c>
      <c r="AM89" s="44">
        <f t="shared" si="73"/>
        <v>165.96128847350082</v>
      </c>
      <c r="AN89" s="44">
        <f t="shared" si="74"/>
        <v>-166.70390282913522</v>
      </c>
      <c r="AO89" s="44">
        <f t="shared" si="134"/>
        <v>-5811.3893837308251</v>
      </c>
      <c r="AP89" s="44">
        <f t="shared" si="135"/>
        <v>1453.1133243647325</v>
      </c>
      <c r="AQ89" s="44">
        <f t="shared" si="103"/>
        <v>607.30455515222229</v>
      </c>
      <c r="AR89" s="44">
        <f t="shared" si="104"/>
        <v>-591.02547771813784</v>
      </c>
      <c r="AS89" s="44">
        <f t="shared" si="105"/>
        <v>-139.66999461833407</v>
      </c>
      <c r="AT89" s="44">
        <f>Paramètres!$D$26*Calculs!AQ89</f>
        <v>12.146091103044446</v>
      </c>
      <c r="AU89" s="44">
        <f>Paramètres!$D$26*AO89</f>
        <v>-116.22778767461651</v>
      </c>
      <c r="AV89" s="44">
        <f>Paramètres!$D$26*AP89</f>
        <v>29.06226648729465</v>
      </c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1">
        <f>Paramètres!$D$16</f>
        <v>30000</v>
      </c>
      <c r="BH89" s="41">
        <f>Paramètres!$E$16</f>
        <v>-25000</v>
      </c>
      <c r="BI89" s="100"/>
      <c r="BJ89" s="100"/>
      <c r="BK89" s="110">
        <f>Paramètres!$D$20</f>
        <v>523598775598.29883</v>
      </c>
      <c r="BL89" s="41">
        <f>Paramètres!$D$21</f>
        <v>10000</v>
      </c>
      <c r="BM89" s="41"/>
      <c r="BN89" s="41"/>
      <c r="BO89" s="41">
        <f>IF(AND($BR$6&gt;200,A89&lt;950),Paramètres!$D$22,0)</f>
        <v>1</v>
      </c>
      <c r="BP89" s="41">
        <f t="shared" si="75"/>
        <v>7893.8740441725568</v>
      </c>
      <c r="BQ89" s="41">
        <f t="shared" si="76"/>
        <v>-9615.1469527240279</v>
      </c>
      <c r="BR89" s="41">
        <f t="shared" si="106"/>
        <v>12440.429990468148</v>
      </c>
      <c r="BS89" s="41">
        <f t="shared" si="107"/>
        <v>-50.614579802510256</v>
      </c>
      <c r="BT89" s="41">
        <f t="shared" si="108"/>
        <v>1601.8659223152906</v>
      </c>
      <c r="BU89" s="41">
        <f t="shared" si="109"/>
        <v>1016.4381646050612</v>
      </c>
      <c r="BV89" s="41">
        <f t="shared" si="110"/>
        <v>-1238.074267000696</v>
      </c>
      <c r="BW89" s="41">
        <f>Paramètres!$D$22</f>
        <v>1</v>
      </c>
      <c r="BX89" s="41">
        <f t="shared" si="77"/>
        <v>-72077.121857125268</v>
      </c>
      <c r="BY89" s="41">
        <f t="shared" si="78"/>
        <v>-46104.466091848983</v>
      </c>
      <c r="BZ89" s="41">
        <f t="shared" si="111"/>
        <v>85561.283819384902</v>
      </c>
      <c r="CA89" s="41">
        <f t="shared" si="112"/>
        <v>-147.39479654996489</v>
      </c>
      <c r="CB89" s="41">
        <f t="shared" si="113"/>
        <v>70.081869833840997</v>
      </c>
      <c r="CC89" s="41">
        <f t="shared" si="114"/>
        <v>-59.037209898018361</v>
      </c>
      <c r="CD89" s="41">
        <f t="shared" si="115"/>
        <v>-37.763425782955068</v>
      </c>
      <c r="CE89" s="2">
        <f>Paramètres!$F$16</f>
        <v>15000</v>
      </c>
      <c r="CF89" s="2">
        <f>Paramètres!$G$16</f>
        <v>15000</v>
      </c>
      <c r="CG89" s="111">
        <f>Paramètres!$F$20</f>
        <v>992600579172.61572</v>
      </c>
      <c r="CH89" s="2">
        <f>Paramètres!$F$21</f>
        <v>13332</v>
      </c>
      <c r="CI89" s="2"/>
      <c r="CJ89" s="2"/>
      <c r="CK89" s="2">
        <f>IF(CN89&gt;20000,Paramètres!$F$22,-2)</f>
        <v>1</v>
      </c>
      <c r="CL89" s="2">
        <f t="shared" si="79"/>
        <v>-7106.1259558274432</v>
      </c>
      <c r="CM89" s="2">
        <f t="shared" si="80"/>
        <v>30384.853047275974</v>
      </c>
      <c r="CN89" s="2">
        <f t="shared" si="81"/>
        <v>31204.748369513261</v>
      </c>
      <c r="CO89" s="2">
        <f t="shared" si="82"/>
        <v>103.16321634329145</v>
      </c>
      <c r="CP89" s="2">
        <f t="shared" si="83"/>
        <v>792.70470096332622</v>
      </c>
      <c r="CQ89" s="2">
        <f t="shared" si="84"/>
        <v>-180.51930379689793</v>
      </c>
      <c r="CR89" s="2">
        <f t="shared" si="85"/>
        <v>771.87662478276911</v>
      </c>
      <c r="CS89" s="2">
        <f>Paramètres!$F$22</f>
        <v>1</v>
      </c>
      <c r="CT89" s="2">
        <f t="shared" si="86"/>
        <v>-87077.121857125268</v>
      </c>
      <c r="CU89" s="2">
        <f t="shared" si="87"/>
        <v>-6104.4660918489863</v>
      </c>
      <c r="CV89" s="2">
        <f t="shared" si="116"/>
        <v>87290.833752388789</v>
      </c>
      <c r="CW89" s="2">
        <f t="shared" si="117"/>
        <v>-175.98988983992911</v>
      </c>
      <c r="CX89" s="2">
        <f t="shared" si="88"/>
        <v>125.83915164063851</v>
      </c>
      <c r="CY89" s="2">
        <f t="shared" si="118"/>
        <v>-125.53106289363718</v>
      </c>
      <c r="CZ89" s="2">
        <f t="shared" si="119"/>
        <v>-8.8002462709471185</v>
      </c>
      <c r="DA89" s="2"/>
      <c r="DB89" s="2"/>
      <c r="DC89" s="13">
        <f>Paramètres!$H$16</f>
        <v>-20000</v>
      </c>
      <c r="DD89" s="13">
        <f>Paramètres!$I$16</f>
        <v>0</v>
      </c>
      <c r="DE89" s="13"/>
      <c r="DF89" s="13"/>
      <c r="DG89" s="112">
        <f>Paramètres!$H$20</f>
        <v>1047197551196.5977</v>
      </c>
      <c r="DH89" s="13">
        <f>Paramètres!$H$21</f>
        <v>10000</v>
      </c>
      <c r="DI89" s="13">
        <f>IF(DL89&lt;66666,Paramètres!$H$22,5)</f>
        <v>1</v>
      </c>
      <c r="DJ89" s="13">
        <f t="shared" si="89"/>
        <v>-42106.125955827447</v>
      </c>
      <c r="DK89" s="13">
        <f t="shared" si="90"/>
        <v>15384.853047275972</v>
      </c>
      <c r="DL89" s="13">
        <f t="shared" si="120"/>
        <v>44828.780334672083</v>
      </c>
      <c r="DM89" s="13">
        <f t="shared" si="121"/>
        <v>159.92856728098167</v>
      </c>
      <c r="DN89" s="13">
        <f t="shared" si="122"/>
        <v>484.48387831720436</v>
      </c>
      <c r="DO89" s="13">
        <f t="shared" si="123"/>
        <v>-455.05898335168712</v>
      </c>
      <c r="DP89" s="13">
        <f t="shared" si="124"/>
        <v>166.2707130561742</v>
      </c>
      <c r="DQ89" s="13">
        <f>IF(DT89&lt;66666,Paramètres!$H$22,5)</f>
        <v>5</v>
      </c>
      <c r="DR89" s="13">
        <f t="shared" si="91"/>
        <v>-122077.12185712527</v>
      </c>
      <c r="DS89" s="13">
        <f t="shared" si="92"/>
        <v>-21104.466091848986</v>
      </c>
      <c r="DT89" s="13">
        <f t="shared" si="125"/>
        <v>123887.94198767455</v>
      </c>
      <c r="DU89" s="13">
        <f t="shared" si="126"/>
        <v>-170.19175775752973</v>
      </c>
      <c r="DV89" s="13">
        <f t="shared" si="127"/>
        <v>337.83909176457939</v>
      </c>
      <c r="DW89" s="13">
        <f t="shared" si="128"/>
        <v>-332.90103388389679</v>
      </c>
      <c r="DX89" s="13">
        <f t="shared" si="129"/>
        <v>-57.551312438106201</v>
      </c>
    </row>
    <row r="90" spans="1:128" x14ac:dyDescent="0.35">
      <c r="A90" s="106">
        <f t="shared" si="130"/>
        <v>84</v>
      </c>
      <c r="B90" s="106">
        <f>A90*Paramètres!$D$25</f>
        <v>42</v>
      </c>
      <c r="C90" s="102">
        <f>Paramètres!$D$7</f>
        <v>155093840495.72119</v>
      </c>
      <c r="D90" s="28">
        <f>Paramètres!$D$8</f>
        <v>6666</v>
      </c>
      <c r="E90" s="28">
        <f t="shared" si="93"/>
        <v>23755.170540226911</v>
      </c>
      <c r="F90" s="28">
        <f t="shared" si="94"/>
        <v>-10910.78438666743</v>
      </c>
      <c r="G90" s="28">
        <f t="shared" si="68"/>
        <v>68.31401551097008</v>
      </c>
      <c r="H90" s="28">
        <f t="shared" si="69"/>
        <v>-146.84588355459189</v>
      </c>
      <c r="I90" s="28">
        <f t="shared" si="131"/>
        <v>3426.3659229257632</v>
      </c>
      <c r="J90" s="28">
        <f t="shared" si="132"/>
        <v>8616.2118409202485</v>
      </c>
      <c r="K90" s="28">
        <f t="shared" si="133"/>
        <v>293.9734472164053</v>
      </c>
      <c r="L90" s="28">
        <f t="shared" si="95"/>
        <v>-246.1153179329508</v>
      </c>
      <c r="M90" s="28">
        <f t="shared" si="96"/>
        <v>-160.77200610510266</v>
      </c>
      <c r="N90" s="28">
        <f>Paramètres!$D$26*Calculs!K90</f>
        <v>5.8794689443281065</v>
      </c>
      <c r="O90" s="28">
        <f>Paramètres!$D$26*I90</f>
        <v>68.527318458515268</v>
      </c>
      <c r="P90" s="28">
        <f>Paramètres!$D$26*J90</f>
        <v>172.32423681840498</v>
      </c>
      <c r="Q90" s="105">
        <f>IF($T90&gt;25000,Paramètres!$D$9,-5)</f>
        <v>6</v>
      </c>
      <c r="R90" s="105">
        <f t="shared" si="70"/>
        <v>-75268.500255603401</v>
      </c>
      <c r="S90" s="105">
        <f t="shared" si="71"/>
        <v>-32706.8896420442</v>
      </c>
      <c r="T90" s="105">
        <f t="shared" si="97"/>
        <v>82067.580449192159</v>
      </c>
      <c r="U90" s="105">
        <f t="shared" si="98"/>
        <v>-156.51330802895083</v>
      </c>
      <c r="V90" s="105">
        <f t="shared" si="72"/>
        <v>136.81026751954698</v>
      </c>
      <c r="W90" s="105">
        <f t="shared" si="99"/>
        <v>-125.47590168250849</v>
      </c>
      <c r="X90" s="105">
        <f t="shared" si="100"/>
        <v>-54.523824111405418</v>
      </c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44">
        <f t="shared" si="101"/>
        <v>99023.670795830316</v>
      </c>
      <c r="AL90" s="44">
        <f t="shared" si="102"/>
        <v>21796.105255376769</v>
      </c>
      <c r="AM90" s="44">
        <f t="shared" si="73"/>
        <v>168.45237953332716</v>
      </c>
      <c r="AN90" s="44">
        <f t="shared" si="74"/>
        <v>-166.2090048676672</v>
      </c>
      <c r="AO90" s="44">
        <f t="shared" si="134"/>
        <v>-6286.1870737743466</v>
      </c>
      <c r="AP90" s="44">
        <f t="shared" si="135"/>
        <v>1284.3810632591037</v>
      </c>
      <c r="AQ90" s="44">
        <f t="shared" si="103"/>
        <v>644.68206966427374</v>
      </c>
      <c r="AR90" s="44">
        <f t="shared" si="104"/>
        <v>-626.0970182562005</v>
      </c>
      <c r="AS90" s="44">
        <f t="shared" si="105"/>
        <v>-153.67984473347957</v>
      </c>
      <c r="AT90" s="44">
        <f>Paramètres!$D$26*Calculs!AQ90</f>
        <v>12.893641393285476</v>
      </c>
      <c r="AU90" s="44">
        <f>Paramètres!$D$26*AO90</f>
        <v>-125.72374147548693</v>
      </c>
      <c r="AV90" s="44">
        <f>Paramètres!$D$26*AP90</f>
        <v>25.687621265182074</v>
      </c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1">
        <f>Paramètres!$D$16</f>
        <v>30000</v>
      </c>
      <c r="BH90" s="41">
        <f>Paramètres!$E$16</f>
        <v>-25000</v>
      </c>
      <c r="BI90" s="100"/>
      <c r="BJ90" s="100"/>
      <c r="BK90" s="110">
        <f>Paramètres!$D$20</f>
        <v>523598775598.29883</v>
      </c>
      <c r="BL90" s="41">
        <f>Paramètres!$D$21</f>
        <v>10000</v>
      </c>
      <c r="BM90" s="41"/>
      <c r="BN90" s="41"/>
      <c r="BO90" s="41">
        <f>IF(AND($BR$6&gt;200,A90&lt;950),Paramètres!$D$22,0)</f>
        <v>1</v>
      </c>
      <c r="BP90" s="41">
        <f t="shared" si="75"/>
        <v>6244.8294597730892</v>
      </c>
      <c r="BQ90" s="41">
        <f t="shared" si="76"/>
        <v>-14089.21561333257</v>
      </c>
      <c r="BR90" s="41">
        <f t="shared" si="106"/>
        <v>15411.161266453093</v>
      </c>
      <c r="BS90" s="41">
        <f t="shared" si="107"/>
        <v>-66.095416447716545</v>
      </c>
      <c r="BT90" s="41">
        <f t="shared" si="108"/>
        <v>1301.4150061567136</v>
      </c>
      <c r="BU90" s="41">
        <f t="shared" si="109"/>
        <v>527.35252258564492</v>
      </c>
      <c r="BV90" s="41">
        <f t="shared" si="110"/>
        <v>-1189.7816333985138</v>
      </c>
      <c r="BW90" s="41">
        <f>Paramètres!$D$22</f>
        <v>1</v>
      </c>
      <c r="BX90" s="41">
        <f t="shared" si="77"/>
        <v>-69023.670795830316</v>
      </c>
      <c r="BY90" s="41">
        <f t="shared" si="78"/>
        <v>-46796.105255376766</v>
      </c>
      <c r="BZ90" s="41">
        <f t="shared" si="111"/>
        <v>83391.501948360776</v>
      </c>
      <c r="CA90" s="41">
        <f t="shared" si="112"/>
        <v>-145.86383458226896</v>
      </c>
      <c r="CB90" s="41">
        <f t="shared" si="113"/>
        <v>73.697722406419189</v>
      </c>
      <c r="CC90" s="41">
        <f t="shared" si="114"/>
        <v>-61.000068483394877</v>
      </c>
      <c r="CD90" s="41">
        <f t="shared" si="115"/>
        <v>-41.356328813311713</v>
      </c>
      <c r="CE90" s="2">
        <f>Paramètres!$F$16</f>
        <v>15000</v>
      </c>
      <c r="CF90" s="2">
        <f>Paramètres!$G$16</f>
        <v>15000</v>
      </c>
      <c r="CG90" s="111">
        <f>Paramètres!$F$20</f>
        <v>992600579172.61572</v>
      </c>
      <c r="CH90" s="2">
        <f>Paramètres!$F$21</f>
        <v>13332</v>
      </c>
      <c r="CI90" s="2"/>
      <c r="CJ90" s="2"/>
      <c r="CK90" s="2">
        <f>IF(CN90&gt;20000,Paramètres!$F$22,-2)</f>
        <v>1</v>
      </c>
      <c r="CL90" s="2">
        <f t="shared" si="79"/>
        <v>-8755.1705402269108</v>
      </c>
      <c r="CM90" s="2">
        <f t="shared" si="80"/>
        <v>25910.78438666743</v>
      </c>
      <c r="CN90" s="2">
        <f t="shared" si="81"/>
        <v>27349.986448274994</v>
      </c>
      <c r="CO90" s="2">
        <f t="shared" si="82"/>
        <v>108.66994525422447</v>
      </c>
      <c r="CP90" s="2">
        <f t="shared" si="83"/>
        <v>963.78734438941501</v>
      </c>
      <c r="CQ90" s="2">
        <f t="shared" si="84"/>
        <v>-308.52382982346728</v>
      </c>
      <c r="CR90" s="2">
        <f t="shared" si="85"/>
        <v>913.07124127105283</v>
      </c>
      <c r="CS90" s="2">
        <f>Paramètres!$F$22</f>
        <v>1</v>
      </c>
      <c r="CT90" s="2">
        <f t="shared" si="86"/>
        <v>-84023.670795830316</v>
      </c>
      <c r="CU90" s="2">
        <f t="shared" si="87"/>
        <v>-6796.1052553767695</v>
      </c>
      <c r="CV90" s="2">
        <f t="shared" si="116"/>
        <v>84298.068190488368</v>
      </c>
      <c r="CW90" s="2">
        <f t="shared" si="117"/>
        <v>-175.37579917663766</v>
      </c>
      <c r="CX90" s="2">
        <f t="shared" si="88"/>
        <v>134.60016765483019</v>
      </c>
      <c r="CY90" s="2">
        <f t="shared" si="118"/>
        <v>-134.16203264037691</v>
      </c>
      <c r="CZ90" s="2">
        <f t="shared" si="119"/>
        <v>-10.851457529329274</v>
      </c>
      <c r="DA90" s="2"/>
      <c r="DB90" s="2"/>
      <c r="DC90" s="13">
        <f>Paramètres!$H$16</f>
        <v>-20000</v>
      </c>
      <c r="DD90" s="13">
        <f>Paramètres!$I$16</f>
        <v>0</v>
      </c>
      <c r="DE90" s="13"/>
      <c r="DF90" s="13"/>
      <c r="DG90" s="112">
        <f>Paramètres!$H$20</f>
        <v>1047197551196.5977</v>
      </c>
      <c r="DH90" s="13">
        <f>Paramètres!$H$21</f>
        <v>10000</v>
      </c>
      <c r="DI90" s="13">
        <f>IF(DL90&lt;66666,Paramètres!$H$22,5)</f>
        <v>1</v>
      </c>
      <c r="DJ90" s="13">
        <f t="shared" si="89"/>
        <v>-43755.170540226914</v>
      </c>
      <c r="DK90" s="13">
        <f t="shared" si="90"/>
        <v>10910.78438666743</v>
      </c>
      <c r="DL90" s="13">
        <f t="shared" si="120"/>
        <v>45095.012639278495</v>
      </c>
      <c r="DM90" s="13">
        <f t="shared" si="121"/>
        <v>165.99828009626299</v>
      </c>
      <c r="DN90" s="13">
        <f t="shared" si="122"/>
        <v>479.18122087028939</v>
      </c>
      <c r="DO90" s="13">
        <f t="shared" si="123"/>
        <v>-464.94401069512844</v>
      </c>
      <c r="DP90" s="13">
        <f t="shared" si="124"/>
        <v>115.9383860223583</v>
      </c>
      <c r="DQ90" s="13">
        <f>IF(DT90&lt;66666,Paramètres!$H$22,5)</f>
        <v>5</v>
      </c>
      <c r="DR90" s="13">
        <f t="shared" si="91"/>
        <v>-119023.67079583032</v>
      </c>
      <c r="DS90" s="13">
        <f t="shared" si="92"/>
        <v>-21796.105255376769</v>
      </c>
      <c r="DT90" s="13">
        <f t="shared" si="125"/>
        <v>121002.91076671524</v>
      </c>
      <c r="DU90" s="13">
        <f t="shared" si="126"/>
        <v>-169.62273972826614</v>
      </c>
      <c r="DV90" s="13">
        <f t="shared" si="127"/>
        <v>353.97524538289969</v>
      </c>
      <c r="DW90" s="13">
        <f t="shared" si="128"/>
        <v>-348.18528586931126</v>
      </c>
      <c r="DX90" s="13">
        <f t="shared" si="129"/>
        <v>-63.761124895896103</v>
      </c>
    </row>
    <row r="91" spans="1:128" x14ac:dyDescent="0.35">
      <c r="A91" s="106">
        <f t="shared" si="130"/>
        <v>85</v>
      </c>
      <c r="B91" s="106">
        <f>A91*Paramètres!$D$25</f>
        <v>42.5</v>
      </c>
      <c r="C91" s="102">
        <f>Paramètres!$D$7</f>
        <v>155093840495.72119</v>
      </c>
      <c r="D91" s="28">
        <f>Paramètres!$D$8</f>
        <v>6666</v>
      </c>
      <c r="E91" s="28">
        <f t="shared" si="93"/>
        <v>25406.824672206552</v>
      </c>
      <c r="F91" s="28">
        <f t="shared" si="94"/>
        <v>-6642.871467733582</v>
      </c>
      <c r="G91" s="28">
        <f t="shared" si="68"/>
        <v>69.410274989219218</v>
      </c>
      <c r="H91" s="28">
        <f t="shared" si="69"/>
        <v>170.16636949462833</v>
      </c>
      <c r="I91" s="28">
        <f t="shared" si="131"/>
        <v>3111.7232865342971</v>
      </c>
      <c r="J91" s="28">
        <f t="shared" si="132"/>
        <v>8283.1155979967407</v>
      </c>
      <c r="K91" s="28">
        <f t="shared" si="133"/>
        <v>722.74346420405163</v>
      </c>
      <c r="L91" s="28">
        <f t="shared" si="95"/>
        <v>-712.12478861843726</v>
      </c>
      <c r="M91" s="28">
        <f t="shared" si="96"/>
        <v>123.43581524346682</v>
      </c>
      <c r="N91" s="28">
        <f>Paramètres!$D$26*Calculs!K91</f>
        <v>14.454869284081033</v>
      </c>
      <c r="O91" s="28">
        <f>Paramètres!$D$26*I91</f>
        <v>62.234465730685947</v>
      </c>
      <c r="P91" s="28">
        <f>Paramètres!$D$26*J91</f>
        <v>165.66231195993481</v>
      </c>
      <c r="Q91" s="105">
        <f>IF($T91&gt;25000,Paramètres!$D$9,-5)</f>
        <v>6</v>
      </c>
      <c r="R91" s="105">
        <f t="shared" si="70"/>
        <v>-70317.228332172541</v>
      </c>
      <c r="S91" s="105">
        <f t="shared" si="71"/>
        <v>-29042.747293556535</v>
      </c>
      <c r="T91" s="105">
        <f t="shared" si="97"/>
        <v>76078.865466542513</v>
      </c>
      <c r="U91" s="105">
        <f t="shared" si="98"/>
        <v>-157.55816912235869</v>
      </c>
      <c r="V91" s="105">
        <f t="shared" si="72"/>
        <v>158.94087540120475</v>
      </c>
      <c r="W91" s="105">
        <f t="shared" si="99"/>
        <v>-146.9038971383838</v>
      </c>
      <c r="X91" s="105">
        <f t="shared" si="100"/>
        <v>-60.674927926256714</v>
      </c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44">
        <f t="shared" si="101"/>
        <v>95724.053004379093</v>
      </c>
      <c r="AL91" s="44">
        <f t="shared" si="102"/>
        <v>22399.875825822954</v>
      </c>
      <c r="AM91" s="44">
        <f t="shared" si="73"/>
        <v>170.7520391769381</v>
      </c>
      <c r="AN91" s="44">
        <f t="shared" si="74"/>
        <v>-165.69904945956077</v>
      </c>
      <c r="AO91" s="44">
        <f t="shared" si="134"/>
        <v>-6786.5603505550598</v>
      </c>
      <c r="AP91" s="44">
        <f t="shared" si="135"/>
        <v>1105.0135972604421</v>
      </c>
      <c r="AQ91" s="44">
        <f t="shared" si="103"/>
        <v>690.21182566074549</v>
      </c>
      <c r="AR91" s="44">
        <f t="shared" si="104"/>
        <v>-668.82328867559158</v>
      </c>
      <c r="AS91" s="44">
        <f t="shared" si="105"/>
        <v>-170.49273534994251</v>
      </c>
      <c r="AT91" s="44">
        <f>Paramètres!$D$26*Calculs!AQ91</f>
        <v>13.80423651321491</v>
      </c>
      <c r="AU91" s="44">
        <f>Paramètres!$D$26*AO91</f>
        <v>-135.73120701110119</v>
      </c>
      <c r="AV91" s="44">
        <f>Paramètres!$D$26*AP91</f>
        <v>22.100271945208842</v>
      </c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1">
        <f>Paramètres!$D$16</f>
        <v>30000</v>
      </c>
      <c r="BH91" s="41">
        <f>Paramètres!$E$16</f>
        <v>-25000</v>
      </c>
      <c r="BI91" s="100"/>
      <c r="BJ91" s="100"/>
      <c r="BK91" s="110">
        <f>Paramètres!$D$20</f>
        <v>523598775598.29883</v>
      </c>
      <c r="BL91" s="41">
        <f>Paramètres!$D$21</f>
        <v>10000</v>
      </c>
      <c r="BM91" s="41"/>
      <c r="BN91" s="41"/>
      <c r="BO91" s="41">
        <f>IF(AND($BR$6&gt;200,A91&lt;950),Paramètres!$D$22,0)</f>
        <v>1</v>
      </c>
      <c r="BP91" s="41">
        <f t="shared" si="75"/>
        <v>4593.1753277934477</v>
      </c>
      <c r="BQ91" s="41">
        <f t="shared" si="76"/>
        <v>-18357.128532266419</v>
      </c>
      <c r="BR91" s="41">
        <f t="shared" si="106"/>
        <v>18923.039595741491</v>
      </c>
      <c r="BS91" s="41">
        <f t="shared" si="107"/>
        <v>-75.95232055188589</v>
      </c>
      <c r="BT91" s="41">
        <f t="shared" si="108"/>
        <v>1010.5911583569972</v>
      </c>
      <c r="BU91" s="41">
        <f t="shared" si="109"/>
        <v>245.30004027979601</v>
      </c>
      <c r="BV91" s="41">
        <f t="shared" si="110"/>
        <v>-980.3684917356677</v>
      </c>
      <c r="BW91" s="41">
        <f>Paramètres!$D$22</f>
        <v>1</v>
      </c>
      <c r="BX91" s="41">
        <f t="shared" si="77"/>
        <v>-65724.053004379093</v>
      </c>
      <c r="BY91" s="41">
        <f t="shared" si="78"/>
        <v>-47399.87582582295</v>
      </c>
      <c r="BZ91" s="41">
        <f t="shared" si="111"/>
        <v>81033.322600186322</v>
      </c>
      <c r="CA91" s="41">
        <f t="shared" si="112"/>
        <v>-144.20103579936691</v>
      </c>
      <c r="CB91" s="41">
        <f t="shared" si="113"/>
        <v>77.951643676497753</v>
      </c>
      <c r="CC91" s="41">
        <f t="shared" si="114"/>
        <v>-63.224582139506524</v>
      </c>
      <c r="CD91" s="41">
        <f t="shared" si="115"/>
        <v>-45.597269272978011</v>
      </c>
      <c r="CE91" s="2">
        <f>Paramètres!$F$16</f>
        <v>15000</v>
      </c>
      <c r="CF91" s="2">
        <f>Paramètres!$G$16</f>
        <v>15000</v>
      </c>
      <c r="CG91" s="111">
        <f>Paramètres!$F$20</f>
        <v>992600579172.61572</v>
      </c>
      <c r="CH91" s="2">
        <f>Paramètres!$F$21</f>
        <v>13332</v>
      </c>
      <c r="CI91" s="2"/>
      <c r="CJ91" s="2"/>
      <c r="CK91" s="2">
        <f>IF(CN91&gt;20000,Paramètres!$F$22,-2)</f>
        <v>1</v>
      </c>
      <c r="CL91" s="2">
        <f t="shared" si="79"/>
        <v>-10406.824672206552</v>
      </c>
      <c r="CM91" s="2">
        <f t="shared" si="80"/>
        <v>21642.871467733581</v>
      </c>
      <c r="CN91" s="2">
        <f t="shared" si="81"/>
        <v>24014.909642280218</v>
      </c>
      <c r="CO91" s="2">
        <f t="shared" si="82"/>
        <v>115.68025178554467</v>
      </c>
      <c r="CP91" s="2">
        <f t="shared" si="83"/>
        <v>1150.2779240386781</v>
      </c>
      <c r="CQ91" s="2">
        <f t="shared" si="84"/>
        <v>-498.4711938580345</v>
      </c>
      <c r="CR91" s="2">
        <f t="shared" si="85"/>
        <v>1036.660875804849</v>
      </c>
      <c r="CS91" s="2">
        <f>Paramètres!$F$22</f>
        <v>1</v>
      </c>
      <c r="CT91" s="2">
        <f t="shared" si="86"/>
        <v>-80724.053004379093</v>
      </c>
      <c r="CU91" s="2">
        <f t="shared" si="87"/>
        <v>-7399.8758258229536</v>
      </c>
      <c r="CV91" s="2">
        <f t="shared" si="116"/>
        <v>81062.512271033178</v>
      </c>
      <c r="CW91" s="2">
        <f t="shared" si="117"/>
        <v>-174.76240359649466</v>
      </c>
      <c r="CX91" s="2">
        <f t="shared" si="88"/>
        <v>145.12682307367939</v>
      </c>
      <c r="CY91" s="2">
        <f t="shared" si="118"/>
        <v>-144.52087691270768</v>
      </c>
      <c r="CZ91" s="2">
        <f t="shared" si="119"/>
        <v>-13.248053133990531</v>
      </c>
      <c r="DA91" s="2"/>
      <c r="DB91" s="2"/>
      <c r="DC91" s="13">
        <f>Paramètres!$H$16</f>
        <v>-20000</v>
      </c>
      <c r="DD91" s="13">
        <f>Paramètres!$I$16</f>
        <v>0</v>
      </c>
      <c r="DE91" s="13"/>
      <c r="DF91" s="13"/>
      <c r="DG91" s="112">
        <f>Paramètres!$H$20</f>
        <v>1047197551196.5977</v>
      </c>
      <c r="DH91" s="13">
        <f>Paramètres!$H$21</f>
        <v>10000</v>
      </c>
      <c r="DI91" s="13">
        <f>IF(DL91&lt;66666,Paramètres!$H$22,5)</f>
        <v>1</v>
      </c>
      <c r="DJ91" s="13">
        <f t="shared" si="89"/>
        <v>-45406.824672206552</v>
      </c>
      <c r="DK91" s="13">
        <f t="shared" si="90"/>
        <v>6642.871467733582</v>
      </c>
      <c r="DL91" s="13">
        <f t="shared" si="120"/>
        <v>45890.167445209161</v>
      </c>
      <c r="DM91" s="13">
        <f t="shared" si="121"/>
        <v>171.67685713160728</v>
      </c>
      <c r="DN91" s="13">
        <f t="shared" si="122"/>
        <v>463.83906634356276</v>
      </c>
      <c r="DO91" s="13">
        <f t="shared" si="123"/>
        <v>-458.95363504019878</v>
      </c>
      <c r="DP91" s="13">
        <f t="shared" si="124"/>
        <v>67.143431174285567</v>
      </c>
      <c r="DQ91" s="13">
        <f>IF(DT91&lt;66666,Paramètres!$H$22,5)</f>
        <v>5</v>
      </c>
      <c r="DR91" s="13">
        <f t="shared" si="91"/>
        <v>-115724.05300437909</v>
      </c>
      <c r="DS91" s="13">
        <f t="shared" si="92"/>
        <v>-22399.875825822954</v>
      </c>
      <c r="DT91" s="13">
        <f t="shared" si="125"/>
        <v>117872.01059103313</v>
      </c>
      <c r="DU91" s="13">
        <f t="shared" si="126"/>
        <v>-169.04513942229056</v>
      </c>
      <c r="DV91" s="13">
        <f t="shared" si="127"/>
        <v>372.8252462001422</v>
      </c>
      <c r="DW91" s="13">
        <f t="shared" si="128"/>
        <v>-366.03132784703769</v>
      </c>
      <c r="DX91" s="13">
        <f t="shared" si="129"/>
        <v>-70.850061670623063</v>
      </c>
    </row>
    <row r="92" spans="1:128" x14ac:dyDescent="0.35">
      <c r="A92" s="106">
        <f t="shared" si="130"/>
        <v>86</v>
      </c>
      <c r="B92" s="106">
        <f>A92*Paramètres!$D$25</f>
        <v>43</v>
      </c>
      <c r="C92" s="102">
        <f>Paramètres!$D$7</f>
        <v>155093840495.72119</v>
      </c>
      <c r="D92" s="28">
        <f>Paramètres!$D$8</f>
        <v>6666</v>
      </c>
      <c r="E92" s="28">
        <f t="shared" si="93"/>
        <v>26784.65511831909</v>
      </c>
      <c r="F92" s="28">
        <f t="shared" si="94"/>
        <v>-2470.4547149243449</v>
      </c>
      <c r="G92" s="28">
        <f t="shared" si="68"/>
        <v>74.165068444747291</v>
      </c>
      <c r="H92" s="28">
        <f t="shared" si="69"/>
        <v>161.07486758113978</v>
      </c>
      <c r="I92" s="28">
        <f t="shared" si="131"/>
        <v>2337.364032185174</v>
      </c>
      <c r="J92" s="28">
        <f t="shared" si="132"/>
        <v>8240.8891012802724</v>
      </c>
      <c r="K92" s="28">
        <f t="shared" si="133"/>
        <v>1152.7032060372535</v>
      </c>
      <c r="L92" s="28">
        <f t="shared" si="95"/>
        <v>-1090.3917404168658</v>
      </c>
      <c r="M92" s="28">
        <f t="shared" si="96"/>
        <v>373.85897560342363</v>
      </c>
      <c r="N92" s="28">
        <f>Paramètres!$D$26*Calculs!K92</f>
        <v>23.054064120745071</v>
      </c>
      <c r="O92" s="28">
        <f>Paramètres!$D$26*I92</f>
        <v>46.747280643703483</v>
      </c>
      <c r="P92" s="28">
        <f>Paramètres!$D$26*J92</f>
        <v>164.81778202560545</v>
      </c>
      <c r="Q92" s="105">
        <f>IF($T92&gt;25000,Paramètres!$D$9,-5)</f>
        <v>6</v>
      </c>
      <c r="R92" s="105">
        <f t="shared" si="70"/>
        <v>-65378.911888613584</v>
      </c>
      <c r="S92" s="105">
        <f t="shared" si="71"/>
        <v>-25380.214155540034</v>
      </c>
      <c r="T92" s="105">
        <f t="shared" si="97"/>
        <v>70132.427523365914</v>
      </c>
      <c r="U92" s="105">
        <f t="shared" si="98"/>
        <v>-158.78369595407904</v>
      </c>
      <c r="V92" s="105">
        <f t="shared" si="72"/>
        <v>186.65910765934493</v>
      </c>
      <c r="W92" s="105">
        <f t="shared" si="99"/>
        <v>-174.00751383946755</v>
      </c>
      <c r="X92" s="105">
        <f t="shared" si="100"/>
        <v>-67.550037746772801</v>
      </c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44">
        <f t="shared" si="101"/>
        <v>92163.567006932673</v>
      </c>
      <c r="AL92" s="44">
        <f t="shared" si="102"/>
        <v>22909.75944061569</v>
      </c>
      <c r="AM92" s="44">
        <f t="shared" si="73"/>
        <v>172.8945297633</v>
      </c>
      <c r="AN92" s="44">
        <f t="shared" si="74"/>
        <v>-165.20310179779904</v>
      </c>
      <c r="AO92" s="44">
        <f t="shared" si="134"/>
        <v>-7319.6524322195501</v>
      </c>
      <c r="AP92" s="44">
        <f t="shared" si="135"/>
        <v>912.42058996529079</v>
      </c>
      <c r="AQ92" s="44">
        <f t="shared" si="103"/>
        <v>745.40023077364094</v>
      </c>
      <c r="AR92" s="44">
        <f t="shared" si="104"/>
        <v>-720.68068403763573</v>
      </c>
      <c r="AS92" s="44">
        <f t="shared" si="105"/>
        <v>-190.37031200384831</v>
      </c>
      <c r="AT92" s="44">
        <f>Paramètres!$D$26*Calculs!AQ92</f>
        <v>14.908004615472819</v>
      </c>
      <c r="AU92" s="44">
        <f>Paramètres!$D$26*AO92</f>
        <v>-146.393048644391</v>
      </c>
      <c r="AV92" s="44">
        <f>Paramètres!$D$26*AP92</f>
        <v>18.248411799305817</v>
      </c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1">
        <f>Paramètres!$D$16</f>
        <v>30000</v>
      </c>
      <c r="BH92" s="41">
        <f>Paramètres!$E$16</f>
        <v>-25000</v>
      </c>
      <c r="BI92" s="100"/>
      <c r="BJ92" s="100"/>
      <c r="BK92" s="110">
        <f>Paramètres!$D$20</f>
        <v>523598775598.29883</v>
      </c>
      <c r="BL92" s="41">
        <f>Paramètres!$D$21</f>
        <v>10000</v>
      </c>
      <c r="BM92" s="41"/>
      <c r="BN92" s="41"/>
      <c r="BO92" s="41">
        <f>IF(AND($BR$6&gt;200,A92&lt;950),Paramètres!$D$22,0)</f>
        <v>1</v>
      </c>
      <c r="BP92" s="41">
        <f t="shared" si="75"/>
        <v>3215.3448816809105</v>
      </c>
      <c r="BQ92" s="41">
        <f t="shared" si="76"/>
        <v>-22529.545285075656</v>
      </c>
      <c r="BR92" s="41">
        <f t="shared" si="106"/>
        <v>22757.830596531523</v>
      </c>
      <c r="BS92" s="41">
        <f t="shared" si="107"/>
        <v>-81.877777352192496</v>
      </c>
      <c r="BT92" s="41">
        <f t="shared" si="108"/>
        <v>775.76880738777641</v>
      </c>
      <c r="BU92" s="41">
        <f t="shared" si="109"/>
        <v>109.60465909180951</v>
      </c>
      <c r="BV92" s="41">
        <f t="shared" si="110"/>
        <v>-767.9870189145264</v>
      </c>
      <c r="BW92" s="41">
        <f>Paramètres!$D$22</f>
        <v>1</v>
      </c>
      <c r="BX92" s="41">
        <f t="shared" si="77"/>
        <v>-62163.567006932673</v>
      </c>
      <c r="BY92" s="41">
        <f t="shared" si="78"/>
        <v>-47909.759440615686</v>
      </c>
      <c r="BZ92" s="41">
        <f t="shared" si="111"/>
        <v>78483.463944216128</v>
      </c>
      <c r="CA92" s="41">
        <f t="shared" si="112"/>
        <v>-142.37838622263948</v>
      </c>
      <c r="CB92" s="41">
        <f t="shared" si="113"/>
        <v>82.975767993765857</v>
      </c>
      <c r="CC92" s="41">
        <f t="shared" si="114"/>
        <v>-65.721738751214872</v>
      </c>
      <c r="CD92" s="41">
        <f t="shared" si="115"/>
        <v>-50.652059481054863</v>
      </c>
      <c r="CE92" s="2">
        <f>Paramètres!$F$16</f>
        <v>15000</v>
      </c>
      <c r="CF92" s="2">
        <f>Paramètres!$G$16</f>
        <v>15000</v>
      </c>
      <c r="CG92" s="111">
        <f>Paramètres!$F$20</f>
        <v>992600579172.61572</v>
      </c>
      <c r="CH92" s="2">
        <f>Paramètres!$F$21</f>
        <v>13332</v>
      </c>
      <c r="CI92" s="2"/>
      <c r="CJ92" s="2"/>
      <c r="CK92" s="2">
        <f>IF(CN92&gt;20000,Paramètres!$F$22,-2)</f>
        <v>1</v>
      </c>
      <c r="CL92" s="2">
        <f t="shared" si="79"/>
        <v>-11784.65511831909</v>
      </c>
      <c r="CM92" s="2">
        <f t="shared" si="80"/>
        <v>17470.454714924344</v>
      </c>
      <c r="CN92" s="2">
        <f t="shared" si="81"/>
        <v>21073.558887951189</v>
      </c>
      <c r="CO92" s="2">
        <f t="shared" si="82"/>
        <v>124.00154315140414</v>
      </c>
      <c r="CP92" s="2">
        <f t="shared" si="83"/>
        <v>1348.9549832880798</v>
      </c>
      <c r="CQ92" s="2">
        <f t="shared" si="84"/>
        <v>-754.35617366352869</v>
      </c>
      <c r="CR92" s="2">
        <f t="shared" si="85"/>
        <v>1118.3140481069993</v>
      </c>
      <c r="CS92" s="2">
        <f>Paramètres!$F$22</f>
        <v>1</v>
      </c>
      <c r="CT92" s="2">
        <f t="shared" si="86"/>
        <v>-77163.567006932673</v>
      </c>
      <c r="CU92" s="2">
        <f t="shared" si="87"/>
        <v>-7909.7594406156895</v>
      </c>
      <c r="CV92" s="2">
        <f t="shared" si="116"/>
        <v>77567.908104072252</v>
      </c>
      <c r="CW92" s="2">
        <f t="shared" si="117"/>
        <v>-174.14725814879071</v>
      </c>
      <c r="CX92" s="2">
        <f t="shared" si="88"/>
        <v>157.92280228933646</v>
      </c>
      <c r="CY92" s="2">
        <f t="shared" si="118"/>
        <v>-157.09959226986095</v>
      </c>
      <c r="CZ92" s="2">
        <f t="shared" si="119"/>
        <v>-16.10371359532628</v>
      </c>
      <c r="DA92" s="2"/>
      <c r="DB92" s="2"/>
      <c r="DC92" s="13">
        <f>Paramètres!$H$16</f>
        <v>-20000</v>
      </c>
      <c r="DD92" s="13">
        <f>Paramètres!$I$16</f>
        <v>0</v>
      </c>
      <c r="DE92" s="13"/>
      <c r="DF92" s="13"/>
      <c r="DG92" s="112">
        <f>Paramètres!$H$20</f>
        <v>1047197551196.5977</v>
      </c>
      <c r="DH92" s="13">
        <f>Paramètres!$H$21</f>
        <v>10000</v>
      </c>
      <c r="DI92" s="13">
        <f>IF(DL92&lt;66666,Paramètres!$H$22,5)</f>
        <v>1</v>
      </c>
      <c r="DJ92" s="13">
        <f t="shared" si="89"/>
        <v>-46784.65511831909</v>
      </c>
      <c r="DK92" s="13">
        <f t="shared" si="90"/>
        <v>2470.4547149243449</v>
      </c>
      <c r="DL92" s="13">
        <f t="shared" si="120"/>
        <v>46849.835656473253</v>
      </c>
      <c r="DM92" s="13">
        <f t="shared" si="121"/>
        <v>176.9773147297131</v>
      </c>
      <c r="DN92" s="13">
        <f t="shared" si="122"/>
        <v>446.26109329987662</v>
      </c>
      <c r="DO92" s="13">
        <f t="shared" si="123"/>
        <v>-445.64022584514663</v>
      </c>
      <c r="DP92" s="13">
        <f t="shared" si="124"/>
        <v>23.531946410950727</v>
      </c>
      <c r="DQ92" s="13">
        <f>IF(DT92&lt;66666,Paramètres!$H$22,5)</f>
        <v>5</v>
      </c>
      <c r="DR92" s="13">
        <f t="shared" si="91"/>
        <v>-112163.56700693267</v>
      </c>
      <c r="DS92" s="13">
        <f t="shared" si="92"/>
        <v>-22909.75944061569</v>
      </c>
      <c r="DT92" s="13">
        <f t="shared" si="125"/>
        <v>114479.3555246777</v>
      </c>
      <c r="DU92" s="13">
        <f t="shared" si="126"/>
        <v>-168.45594656942362</v>
      </c>
      <c r="DV92" s="13">
        <f t="shared" si="127"/>
        <v>394.99572656095489</v>
      </c>
      <c r="DW92" s="13">
        <f t="shared" si="128"/>
        <v>-387.00540757343202</v>
      </c>
      <c r="DX92" s="13">
        <f t="shared" si="129"/>
        <v>-79.047065159551863</v>
      </c>
    </row>
    <row r="93" spans="1:128" x14ac:dyDescent="0.35">
      <c r="A93" s="106">
        <f t="shared" si="130"/>
        <v>87</v>
      </c>
      <c r="B93" s="106">
        <f>A93*Paramètres!$D$25</f>
        <v>43.5</v>
      </c>
      <c r="C93" s="102">
        <f>Paramètres!$D$7</f>
        <v>155093840495.72119</v>
      </c>
      <c r="D93" s="28">
        <f>Paramètres!$D$8</f>
        <v>6666</v>
      </c>
      <c r="E93" s="28">
        <f t="shared" si="93"/>
        <v>27680.73919930746</v>
      </c>
      <c r="F93" s="28">
        <f t="shared" si="94"/>
        <v>1743.4545796166472</v>
      </c>
      <c r="G93" s="28">
        <f t="shared" si="68"/>
        <v>81.915805870007148</v>
      </c>
      <c r="H93" s="28">
        <f t="shared" si="69"/>
        <v>-58.18627433195396</v>
      </c>
      <c r="I93" s="28">
        <f t="shared" si="131"/>
        <v>1200.2250111246046</v>
      </c>
      <c r="J93" s="28">
        <f t="shared" si="132"/>
        <v>8449.9302948580898</v>
      </c>
      <c r="K93" s="28">
        <f t="shared" si="133"/>
        <v>3374.9995357818439</v>
      </c>
      <c r="L93" s="28">
        <f t="shared" si="95"/>
        <v>1779.1626595852254</v>
      </c>
      <c r="M93" s="28">
        <f t="shared" si="96"/>
        <v>-2867.9613137672009</v>
      </c>
      <c r="N93" s="28">
        <f>Paramètres!$D$26*Calculs!K93</f>
        <v>67.499990715636883</v>
      </c>
      <c r="O93" s="28">
        <f>Paramètres!$D$26*I93</f>
        <v>24.004500222492094</v>
      </c>
      <c r="P93" s="28">
        <f>Paramètres!$D$26*J93</f>
        <v>168.99860589716181</v>
      </c>
      <c r="Q93" s="105">
        <f>IF($T93&gt;25000,Paramètres!$D$9,-5)</f>
        <v>6</v>
      </c>
      <c r="R93" s="105">
        <f t="shared" si="70"/>
        <v>-60642.831420506031</v>
      </c>
      <c r="S93" s="105">
        <f t="shared" si="71"/>
        <v>-21574.922577980724</v>
      </c>
      <c r="T93" s="105">
        <f t="shared" si="97"/>
        <v>64366.375437349088</v>
      </c>
      <c r="U93" s="105">
        <f t="shared" si="98"/>
        <v>-160.41594828542733</v>
      </c>
      <c r="V93" s="105">
        <f t="shared" si="72"/>
        <v>221.04359663894635</v>
      </c>
      <c r="W93" s="105">
        <f t="shared" si="99"/>
        <v>-208.25639903563328</v>
      </c>
      <c r="X93" s="105">
        <f t="shared" si="100"/>
        <v>-74.09145615921102</v>
      </c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44">
        <f t="shared" si="101"/>
        <v>88323.570619813487</v>
      </c>
      <c r="AL93" s="44">
        <f t="shared" si="102"/>
        <v>23318.37715759737</v>
      </c>
      <c r="AM93" s="44">
        <f t="shared" si="73"/>
        <v>174.90513795703106</v>
      </c>
      <c r="AN93" s="44">
        <f t="shared" si="74"/>
        <v>-164.77346734821165</v>
      </c>
      <c r="AO93" s="44">
        <f t="shared" si="134"/>
        <v>-7893.9400676127952</v>
      </c>
      <c r="AP93" s="44">
        <f t="shared" si="135"/>
        <v>703.80186616213666</v>
      </c>
      <c r="AQ93" s="44">
        <f t="shared" si="103"/>
        <v>812.3518849481552</v>
      </c>
      <c r="AR93" s="44">
        <f t="shared" si="104"/>
        <v>-783.83425243397528</v>
      </c>
      <c r="AS93" s="44">
        <f t="shared" si="105"/>
        <v>-213.3528759827058</v>
      </c>
      <c r="AT93" s="44">
        <f>Paramètres!$D$26*Calculs!AQ93</f>
        <v>16.247037698963105</v>
      </c>
      <c r="AU93" s="44">
        <f>Paramètres!$D$26*AO93</f>
        <v>-157.87880135225592</v>
      </c>
      <c r="AV93" s="44">
        <f>Paramètres!$D$26*AP93</f>
        <v>14.076037323242733</v>
      </c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1">
        <f>Paramètres!$D$16</f>
        <v>30000</v>
      </c>
      <c r="BH93" s="41">
        <f>Paramètres!$E$16</f>
        <v>-25000</v>
      </c>
      <c r="BI93" s="100"/>
      <c r="BJ93" s="100"/>
      <c r="BK93" s="110">
        <f>Paramètres!$D$20</f>
        <v>523598775598.29883</v>
      </c>
      <c r="BL93" s="41">
        <f>Paramètres!$D$21</f>
        <v>10000</v>
      </c>
      <c r="BM93" s="41"/>
      <c r="BN93" s="41"/>
      <c r="BO93" s="41">
        <f>IF(AND($BR$6&gt;200,A93&lt;950),Paramètres!$D$22,0)</f>
        <v>1</v>
      </c>
      <c r="BP93" s="41">
        <f t="shared" si="75"/>
        <v>2319.2608006925402</v>
      </c>
      <c r="BQ93" s="41">
        <f t="shared" si="76"/>
        <v>-26743.454579616646</v>
      </c>
      <c r="BR93" s="41">
        <f t="shared" si="106"/>
        <v>26843.832317939396</v>
      </c>
      <c r="BS93" s="41">
        <f t="shared" si="107"/>
        <v>-85.043564052904685</v>
      </c>
      <c r="BT93" s="41">
        <f t="shared" si="108"/>
        <v>597.93331367162352</v>
      </c>
      <c r="BU93" s="41">
        <f t="shared" si="109"/>
        <v>51.660406733357348</v>
      </c>
      <c r="BV93" s="41">
        <f t="shared" si="110"/>
        <v>-595.69744835316544</v>
      </c>
      <c r="BW93" s="41">
        <f>Paramètres!$D$22</f>
        <v>1</v>
      </c>
      <c r="BX93" s="41">
        <f t="shared" si="77"/>
        <v>-58323.570619813487</v>
      </c>
      <c r="BY93" s="41">
        <f t="shared" si="78"/>
        <v>-48318.377157597366</v>
      </c>
      <c r="BZ93" s="41">
        <f t="shared" si="111"/>
        <v>75738.394893133285</v>
      </c>
      <c r="CA93" s="41">
        <f t="shared" si="112"/>
        <v>-140.35982523554324</v>
      </c>
      <c r="CB93" s="41">
        <f t="shared" si="113"/>
        <v>88.942188200572559</v>
      </c>
      <c r="CC93" s="41">
        <f t="shared" si="114"/>
        <v>-68.491364279851481</v>
      </c>
      <c r="CD93" s="41">
        <f t="shared" si="115"/>
        <v>-56.741923310641781</v>
      </c>
      <c r="CE93" s="2">
        <f>Paramètres!$F$16</f>
        <v>15000</v>
      </c>
      <c r="CF93" s="2">
        <f>Paramètres!$G$16</f>
        <v>15000</v>
      </c>
      <c r="CG93" s="111">
        <f>Paramètres!$F$20</f>
        <v>992600579172.61572</v>
      </c>
      <c r="CH93" s="2">
        <f>Paramètres!$F$21</f>
        <v>13332</v>
      </c>
      <c r="CI93" s="2"/>
      <c r="CJ93" s="2"/>
      <c r="CK93" s="2">
        <f>IF(CN93&gt;20000,Paramètres!$F$22,-2)</f>
        <v>-2</v>
      </c>
      <c r="CL93" s="2">
        <f t="shared" si="79"/>
        <v>-12680.73919930746</v>
      </c>
      <c r="CM93" s="2">
        <f t="shared" si="80"/>
        <v>13256.545420383352</v>
      </c>
      <c r="CN93" s="2">
        <f t="shared" si="81"/>
        <v>18344.948708664728</v>
      </c>
      <c r="CO93" s="2">
        <f t="shared" si="82"/>
        <v>133.72824589799094</v>
      </c>
      <c r="CP93" s="2">
        <f t="shared" si="83"/>
        <v>-3122.6432499922685</v>
      </c>
      <c r="CQ93" s="2">
        <f t="shared" si="84"/>
        <v>2158.4919802434251</v>
      </c>
      <c r="CR93" s="2">
        <f t="shared" si="85"/>
        <v>-2256.5046505485188</v>
      </c>
      <c r="CS93" s="2">
        <f>Paramètres!$F$22</f>
        <v>1</v>
      </c>
      <c r="CT93" s="2">
        <f t="shared" si="86"/>
        <v>-73323.570619813487</v>
      </c>
      <c r="CU93" s="2">
        <f t="shared" si="87"/>
        <v>-8318.3771575973697</v>
      </c>
      <c r="CV93" s="2">
        <f t="shared" si="116"/>
        <v>73793.911720241624</v>
      </c>
      <c r="CW93" s="2">
        <f t="shared" si="117"/>
        <v>-173.52760860447682</v>
      </c>
      <c r="CX93" s="2">
        <f t="shared" si="88"/>
        <v>173.70410131518395</v>
      </c>
      <c r="CY93" s="2">
        <f t="shared" si="118"/>
        <v>-172.59696149488013</v>
      </c>
      <c r="CZ93" s="2">
        <f t="shared" si="119"/>
        <v>-19.58069703689203</v>
      </c>
      <c r="DA93" s="2"/>
      <c r="DB93" s="2"/>
      <c r="DC93" s="13">
        <f>Paramètres!$H$16</f>
        <v>-20000</v>
      </c>
      <c r="DD93" s="13">
        <f>Paramètres!$I$16</f>
        <v>0</v>
      </c>
      <c r="DE93" s="13"/>
      <c r="DF93" s="13"/>
      <c r="DG93" s="112">
        <f>Paramètres!$H$20</f>
        <v>1047197551196.5977</v>
      </c>
      <c r="DH93" s="13">
        <f>Paramètres!$H$21</f>
        <v>10000</v>
      </c>
      <c r="DI93" s="13">
        <f>IF(DL93&lt;66666,Paramètres!$H$22,5)</f>
        <v>1</v>
      </c>
      <c r="DJ93" s="13">
        <f t="shared" si="89"/>
        <v>-47680.739199307456</v>
      </c>
      <c r="DK93" s="13">
        <f t="shared" si="90"/>
        <v>-1743.4545796166472</v>
      </c>
      <c r="DL93" s="13">
        <f t="shared" si="120"/>
        <v>47712.603413181729</v>
      </c>
      <c r="DM93" s="13">
        <f t="shared" si="121"/>
        <v>-177.90590273256765</v>
      </c>
      <c r="DN93" s="13">
        <f t="shared" si="122"/>
        <v>431.27775037697722</v>
      </c>
      <c r="DO93" s="13">
        <f t="shared" si="123"/>
        <v>-430.98972739155715</v>
      </c>
      <c r="DP93" s="13">
        <f t="shared" si="124"/>
        <v>-15.759214865516622</v>
      </c>
      <c r="DQ93" s="13">
        <f>IF(DT93&lt;66666,Paramètres!$H$22,5)</f>
        <v>5</v>
      </c>
      <c r="DR93" s="13">
        <f t="shared" si="91"/>
        <v>-108323.57061981349</v>
      </c>
      <c r="DS93" s="13">
        <f t="shared" si="92"/>
        <v>-23318.37715759737</v>
      </c>
      <c r="DT93" s="13">
        <f t="shared" si="125"/>
        <v>110804.97581376784</v>
      </c>
      <c r="DU93" s="13">
        <f t="shared" si="126"/>
        <v>-167.85155564522725</v>
      </c>
      <c r="DV93" s="13">
        <f t="shared" si="127"/>
        <v>421.30412513351337</v>
      </c>
      <c r="DW93" s="13">
        <f t="shared" si="128"/>
        <v>-411.86929392071863</v>
      </c>
      <c r="DX93" s="13">
        <f t="shared" si="129"/>
        <v>-88.661437952267448</v>
      </c>
    </row>
    <row r="94" spans="1:128" x14ac:dyDescent="0.35">
      <c r="A94" s="106">
        <f t="shared" si="130"/>
        <v>88</v>
      </c>
      <c r="B94" s="106">
        <f>A94*Paramètres!$D$25</f>
        <v>44</v>
      </c>
      <c r="C94" s="102">
        <f>Paramètres!$D$7</f>
        <v>155093840495.72119</v>
      </c>
      <c r="D94" s="28">
        <f>Paramètres!$D$8</f>
        <v>6666</v>
      </c>
      <c r="E94" s="28">
        <f t="shared" si="93"/>
        <v>28725.642369766068</v>
      </c>
      <c r="F94" s="28">
        <f t="shared" si="94"/>
        <v>5251.4293986038911</v>
      </c>
      <c r="G94" s="28">
        <f t="shared" si="68"/>
        <v>61.366264172269389</v>
      </c>
      <c r="H94" s="28">
        <f t="shared" si="69"/>
        <v>-46.446280409510642</v>
      </c>
      <c r="I94" s="28">
        <f t="shared" si="131"/>
        <v>2955.3831704873378</v>
      </c>
      <c r="J94" s="28">
        <f t="shared" si="132"/>
        <v>5412.9703751937277</v>
      </c>
      <c r="K94" s="28">
        <f t="shared" si="133"/>
        <v>3431.1164323023336</v>
      </c>
      <c r="L94" s="28">
        <f t="shared" si="95"/>
        <v>2364.15715703669</v>
      </c>
      <c r="M94" s="28">
        <f t="shared" si="96"/>
        <v>-2486.628421949546</v>
      </c>
      <c r="N94" s="28">
        <f>Paramètres!$D$26*Calculs!K94</f>
        <v>68.622328646046668</v>
      </c>
      <c r="O94" s="28">
        <f>Paramètres!$D$26*I94</f>
        <v>59.107663409746756</v>
      </c>
      <c r="P94" s="28">
        <f>Paramètres!$D$26*J94</f>
        <v>108.25940750387456</v>
      </c>
      <c r="Q94" s="105">
        <f>IF($T94&gt;25000,Paramètres!$D$9,-5)</f>
        <v>6</v>
      </c>
      <c r="R94" s="105">
        <f t="shared" si="70"/>
        <v>-55454.999653132531</v>
      </c>
      <c r="S94" s="105">
        <f t="shared" si="71"/>
        <v>-18365.510473078873</v>
      </c>
      <c r="T94" s="105">
        <f t="shared" si="97"/>
        <v>58417.026297695942</v>
      </c>
      <c r="U94" s="105">
        <f t="shared" si="98"/>
        <v>-161.67623308836758</v>
      </c>
      <c r="V94" s="105">
        <f t="shared" si="72"/>
        <v>267.44783983805382</v>
      </c>
      <c r="W94" s="105">
        <f t="shared" si="99"/>
        <v>-253.88693683018386</v>
      </c>
      <c r="X94" s="105">
        <f t="shared" si="100"/>
        <v>-84.081926363681305</v>
      </c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44">
        <f t="shared" si="101"/>
        <v>84180.642022898595</v>
      </c>
      <c r="AL94" s="44">
        <f t="shared" si="102"/>
        <v>23616.939871682764</v>
      </c>
      <c r="AM94" s="44">
        <f t="shared" si="73"/>
        <v>176.79975300991444</v>
      </c>
      <c r="AN94" s="44">
        <f t="shared" si="74"/>
        <v>-164.48519110376606</v>
      </c>
      <c r="AO94" s="44">
        <f t="shared" si="134"/>
        <v>-8519.895518694515</v>
      </c>
      <c r="AP94" s="44">
        <f t="shared" si="135"/>
        <v>476.37295285618814</v>
      </c>
      <c r="AQ94" s="44">
        <f t="shared" si="103"/>
        <v>893.78223727750628</v>
      </c>
      <c r="AR94" s="44">
        <f t="shared" si="104"/>
        <v>-861.21401873108357</v>
      </c>
      <c r="AS94" s="44">
        <f t="shared" si="105"/>
        <v>-239.07551445901228</v>
      </c>
      <c r="AT94" s="44">
        <f>Paramètres!$D$26*Calculs!AQ94</f>
        <v>17.875644745550126</v>
      </c>
      <c r="AU94" s="44">
        <f>Paramètres!$D$26*AO94</f>
        <v>-170.39791037389031</v>
      </c>
      <c r="AV94" s="44">
        <f>Paramètres!$D$26*AP94</f>
        <v>9.5274590571237621</v>
      </c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1">
        <f>Paramètres!$D$16</f>
        <v>30000</v>
      </c>
      <c r="BH94" s="41">
        <f>Paramètres!$E$16</f>
        <v>-25000</v>
      </c>
      <c r="BI94" s="100"/>
      <c r="BJ94" s="100"/>
      <c r="BK94" s="110">
        <f>Paramètres!$D$20</f>
        <v>523598775598.29883</v>
      </c>
      <c r="BL94" s="41">
        <f>Paramètres!$D$21</f>
        <v>10000</v>
      </c>
      <c r="BM94" s="41"/>
      <c r="BN94" s="41"/>
      <c r="BO94" s="41">
        <f>IF(AND($BR$6&gt;200,A94&lt;950),Paramètres!$D$22,0)</f>
        <v>1</v>
      </c>
      <c r="BP94" s="41">
        <f t="shared" si="75"/>
        <v>1274.3576302339316</v>
      </c>
      <c r="BQ94" s="41">
        <f t="shared" si="76"/>
        <v>-30251.42939860389</v>
      </c>
      <c r="BR94" s="41">
        <f t="shared" si="106"/>
        <v>30278.258999296031</v>
      </c>
      <c r="BS94" s="41">
        <f t="shared" si="107"/>
        <v>-87.587810852348596</v>
      </c>
      <c r="BT94" s="41">
        <f t="shared" si="108"/>
        <v>488.98274546523703</v>
      </c>
      <c r="BU94" s="41">
        <f t="shared" si="109"/>
        <v>20.580406976201914</v>
      </c>
      <c r="BV94" s="41">
        <f t="shared" si="110"/>
        <v>-488.54945728289852</v>
      </c>
      <c r="BW94" s="41">
        <f>Paramètres!$D$22</f>
        <v>1</v>
      </c>
      <c r="BX94" s="41">
        <f t="shared" si="77"/>
        <v>-54180.642022898595</v>
      </c>
      <c r="BY94" s="41">
        <f t="shared" si="78"/>
        <v>-48616.939871682764</v>
      </c>
      <c r="BZ94" s="41">
        <f t="shared" si="111"/>
        <v>72795.252678318953</v>
      </c>
      <c r="CA94" s="41">
        <f t="shared" si="112"/>
        <v>-138.09799052666841</v>
      </c>
      <c r="CB94" s="41">
        <f t="shared" si="113"/>
        <v>96.07573896646457</v>
      </c>
      <c r="CC94" s="41">
        <f t="shared" si="114"/>
        <v>-71.508031478786734</v>
      </c>
      <c r="CD94" s="41">
        <f t="shared" si="115"/>
        <v>-64.165014236584454</v>
      </c>
      <c r="CE94" s="2">
        <f>Paramètres!$F$16</f>
        <v>15000</v>
      </c>
      <c r="CF94" s="2">
        <f>Paramètres!$G$16</f>
        <v>15000</v>
      </c>
      <c r="CG94" s="111">
        <f>Paramètres!$F$20</f>
        <v>992600579172.61572</v>
      </c>
      <c r="CH94" s="2">
        <f>Paramètres!$F$21</f>
        <v>13332</v>
      </c>
      <c r="CI94" s="2"/>
      <c r="CJ94" s="2"/>
      <c r="CK94" s="2">
        <f>IF(CN94&gt;20000,Paramètres!$F$22,-2)</f>
        <v>-2</v>
      </c>
      <c r="CL94" s="2">
        <f t="shared" si="79"/>
        <v>-13725.642369766068</v>
      </c>
      <c r="CM94" s="2">
        <f t="shared" si="80"/>
        <v>9748.5706013961099</v>
      </c>
      <c r="CN94" s="2">
        <f t="shared" si="81"/>
        <v>16835.316665662158</v>
      </c>
      <c r="CO94" s="2">
        <f t="shared" si="82"/>
        <v>144.61591161624833</v>
      </c>
      <c r="CP94" s="2">
        <f t="shared" si="83"/>
        <v>-3374.6915242872469</v>
      </c>
      <c r="CQ94" s="2">
        <f t="shared" si="84"/>
        <v>2751.3476515189532</v>
      </c>
      <c r="CR94" s="2">
        <f t="shared" si="85"/>
        <v>-1954.131260836212</v>
      </c>
      <c r="CS94" s="2">
        <f>Paramètres!$F$22</f>
        <v>1</v>
      </c>
      <c r="CT94" s="2">
        <f t="shared" si="86"/>
        <v>-69180.642022898595</v>
      </c>
      <c r="CU94" s="2">
        <f t="shared" si="87"/>
        <v>-8616.9398716827636</v>
      </c>
      <c r="CV94" s="2">
        <f t="shared" si="116"/>
        <v>69715.227055878117</v>
      </c>
      <c r="CW94" s="2">
        <f t="shared" si="117"/>
        <v>-172.89997113184458</v>
      </c>
      <c r="CX94" s="2">
        <f t="shared" si="88"/>
        <v>193.51771642973537</v>
      </c>
      <c r="CY94" s="2">
        <f t="shared" si="118"/>
        <v>-192.03379850837808</v>
      </c>
      <c r="CZ94" s="2">
        <f t="shared" si="119"/>
        <v>-23.919172281312793</v>
      </c>
      <c r="DA94" s="2"/>
      <c r="DB94" s="2"/>
      <c r="DC94" s="13">
        <f>Paramètres!$H$16</f>
        <v>-20000</v>
      </c>
      <c r="DD94" s="13">
        <f>Paramètres!$I$16</f>
        <v>0</v>
      </c>
      <c r="DE94" s="13"/>
      <c r="DF94" s="13"/>
      <c r="DG94" s="112">
        <f>Paramètres!$H$20</f>
        <v>1047197551196.5977</v>
      </c>
      <c r="DH94" s="13">
        <f>Paramètres!$H$21</f>
        <v>10000</v>
      </c>
      <c r="DI94" s="13">
        <f>IF(DL94&lt;66666,Paramètres!$H$22,5)</f>
        <v>1</v>
      </c>
      <c r="DJ94" s="13">
        <f t="shared" si="89"/>
        <v>-48725.642369766065</v>
      </c>
      <c r="DK94" s="13">
        <f t="shared" si="90"/>
        <v>-5251.4293986038911</v>
      </c>
      <c r="DL94" s="13">
        <f t="shared" si="120"/>
        <v>49007.813000325405</v>
      </c>
      <c r="DM94" s="13">
        <f t="shared" si="121"/>
        <v>-173.8486637055768</v>
      </c>
      <c r="DN94" s="13">
        <f t="shared" si="122"/>
        <v>410.13230639418896</v>
      </c>
      <c r="DO94" s="13">
        <f t="shared" si="123"/>
        <v>-407.77090145846506</v>
      </c>
      <c r="DP94" s="13">
        <f t="shared" si="124"/>
        <v>-43.947703830435358</v>
      </c>
      <c r="DQ94" s="13">
        <f>IF(DT94&lt;66666,Paramètres!$H$22,5)</f>
        <v>5</v>
      </c>
      <c r="DR94" s="13">
        <f t="shared" si="91"/>
        <v>-104180.6420228986</v>
      </c>
      <c r="DS94" s="13">
        <f t="shared" si="92"/>
        <v>-23616.939871682764</v>
      </c>
      <c r="DT94" s="13">
        <f t="shared" si="125"/>
        <v>106823.99553099493</v>
      </c>
      <c r="DU94" s="13">
        <f t="shared" si="126"/>
        <v>-167.22736549213437</v>
      </c>
      <c r="DV94" s="13">
        <f t="shared" si="127"/>
        <v>452.87374690687125</v>
      </c>
      <c r="DW94" s="13">
        <f t="shared" si="128"/>
        <v>-441.66741258413316</v>
      </c>
      <c r="DX94" s="13">
        <f t="shared" si="129"/>
        <v>-100.12256138706186</v>
      </c>
    </row>
    <row r="95" spans="1:128" x14ac:dyDescent="0.35">
      <c r="A95" s="106">
        <f t="shared" si="130"/>
        <v>89</v>
      </c>
      <c r="B95" s="106">
        <f>A95*Paramètres!$D$25</f>
        <v>44.5</v>
      </c>
      <c r="C95" s="102">
        <f>Paramètres!$D$7</f>
        <v>155093840495.72119</v>
      </c>
      <c r="D95" s="28">
        <f>Paramètres!$D$8</f>
        <v>6666</v>
      </c>
      <c r="E95" s="28">
        <f t="shared" si="93"/>
        <v>30794.373244268911</v>
      </c>
      <c r="F95" s="28">
        <f t="shared" si="94"/>
        <v>7336.2574807133688</v>
      </c>
      <c r="G95" s="28">
        <f t="shared" si="68"/>
        <v>28.178536103389838</v>
      </c>
      <c r="H95" s="28">
        <f t="shared" si="69"/>
        <v>-36.900231551130595</v>
      </c>
      <c r="I95" s="28">
        <f t="shared" si="131"/>
        <v>5260.4326641142807</v>
      </c>
      <c r="J95" s="28">
        <f t="shared" si="132"/>
        <v>2818.0825457403071</v>
      </c>
      <c r="K95" s="28">
        <f t="shared" si="133"/>
        <v>3181.5931124401413</v>
      </c>
      <c r="L95" s="28">
        <f t="shared" si="95"/>
        <v>2544.263481422714</v>
      </c>
      <c r="M95" s="28">
        <f t="shared" si="96"/>
        <v>-1910.3031356895478</v>
      </c>
      <c r="N95" s="28">
        <f>Paramètres!$D$26*Calculs!K95</f>
        <v>63.631862248802825</v>
      </c>
      <c r="O95" s="28">
        <f>Paramètres!$D$26*I95</f>
        <v>105.20865328228561</v>
      </c>
      <c r="P95" s="28">
        <f>Paramètres!$D$26*J95</f>
        <v>56.361650914806141</v>
      </c>
      <c r="Q95" s="105">
        <f>IF($T95&gt;25000,Paramètres!$D$9,-5)</f>
        <v>6</v>
      </c>
      <c r="R95" s="105">
        <f t="shared" si="70"/>
        <v>-48911.017514599662</v>
      </c>
      <c r="S95" s="105">
        <f t="shared" si="71"/>
        <v>-16459.099988782738</v>
      </c>
      <c r="T95" s="105">
        <f t="shared" si="97"/>
        <v>51606.100480022928</v>
      </c>
      <c r="U95" s="105">
        <f t="shared" si="98"/>
        <v>-161.40134266886028</v>
      </c>
      <c r="V95" s="105">
        <f t="shared" si="72"/>
        <v>340.85057589371388</v>
      </c>
      <c r="W95" s="105">
        <f t="shared" si="99"/>
        <v>-323.04995596116413</v>
      </c>
      <c r="X95" s="105">
        <f t="shared" si="100"/>
        <v>-108.7098939405531</v>
      </c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44">
        <f t="shared" si="101"/>
        <v>79705.390758868569</v>
      </c>
      <c r="AL95" s="44">
        <f t="shared" si="102"/>
        <v>23795.357469496106</v>
      </c>
      <c r="AM95" s="44">
        <f t="shared" si="73"/>
        <v>178.58343199959808</v>
      </c>
      <c r="AN95" s="44">
        <f t="shared" si="74"/>
        <v>-164.15068549999893</v>
      </c>
      <c r="AO95" s="44">
        <f t="shared" si="134"/>
        <v>-9210.7116270517072</v>
      </c>
      <c r="AP95" s="44">
        <f t="shared" si="135"/>
        <v>227.76997934005209</v>
      </c>
      <c r="AQ95" s="44">
        <f t="shared" si="103"/>
        <v>996.9987981324216</v>
      </c>
      <c r="AR95" s="44">
        <f t="shared" si="104"/>
        <v>-959.09617940148178</v>
      </c>
      <c r="AS95" s="44">
        <f t="shared" si="105"/>
        <v>-272.28867426864042</v>
      </c>
      <c r="AT95" s="44">
        <f>Paramètres!$D$26*Calculs!AQ95</f>
        <v>19.939975962648433</v>
      </c>
      <c r="AU95" s="44">
        <f>Paramètres!$D$26*AO95</f>
        <v>-184.21423254103414</v>
      </c>
      <c r="AV95" s="44">
        <f>Paramètres!$D$26*AP95</f>
        <v>4.555399586801042</v>
      </c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1">
        <f>Paramètres!$D$16</f>
        <v>30000</v>
      </c>
      <c r="BH95" s="41">
        <f>Paramètres!$E$16</f>
        <v>-25000</v>
      </c>
      <c r="BI95" s="100"/>
      <c r="BJ95" s="100"/>
      <c r="BK95" s="110">
        <f>Paramètres!$D$20</f>
        <v>523598775598.29883</v>
      </c>
      <c r="BL95" s="41">
        <f>Paramètres!$D$21</f>
        <v>10000</v>
      </c>
      <c r="BM95" s="41"/>
      <c r="BN95" s="41"/>
      <c r="BO95" s="41">
        <f>IF(AND($BR$6&gt;200,A95&lt;950),Paramètres!$D$22,0)</f>
        <v>1</v>
      </c>
      <c r="BP95" s="41">
        <f t="shared" si="75"/>
        <v>-794.37324426891064</v>
      </c>
      <c r="BQ95" s="41">
        <f t="shared" si="76"/>
        <v>-32336.257480713368</v>
      </c>
      <c r="BR95" s="41">
        <f t="shared" si="106"/>
        <v>32346.013304736669</v>
      </c>
      <c r="BS95" s="41">
        <f t="shared" si="107"/>
        <v>-91.407246395425517</v>
      </c>
      <c r="BT95" s="41">
        <f t="shared" si="108"/>
        <v>436.40736959821152</v>
      </c>
      <c r="BU95" s="41">
        <f t="shared" si="109"/>
        <v>-10.71755998937355</v>
      </c>
      <c r="BV95" s="41">
        <f t="shared" si="110"/>
        <v>-436.27574554117052</v>
      </c>
      <c r="BW95" s="41">
        <f>Paramètres!$D$22</f>
        <v>1</v>
      </c>
      <c r="BX95" s="41">
        <f t="shared" si="77"/>
        <v>-49705.390758868569</v>
      </c>
      <c r="BY95" s="41">
        <f t="shared" si="78"/>
        <v>-48795.357469496106</v>
      </c>
      <c r="BZ95" s="41">
        <f t="shared" si="111"/>
        <v>69653.519516731714</v>
      </c>
      <c r="CA95" s="41">
        <f t="shared" si="112"/>
        <v>-135.52933184964215</v>
      </c>
      <c r="CB95" s="41">
        <f t="shared" si="113"/>
        <v>104.66986768202048</v>
      </c>
      <c r="CC95" s="41">
        <f t="shared" si="114"/>
        <v>-74.693378165394023</v>
      </c>
      <c r="CD95" s="41">
        <f t="shared" si="115"/>
        <v>-73.325851231425304</v>
      </c>
      <c r="CE95" s="2">
        <f>Paramètres!$F$16</f>
        <v>15000</v>
      </c>
      <c r="CF95" s="2">
        <f>Paramètres!$G$16</f>
        <v>15000</v>
      </c>
      <c r="CG95" s="111">
        <f>Paramètres!$F$20</f>
        <v>992600579172.61572</v>
      </c>
      <c r="CH95" s="2">
        <f>Paramètres!$F$21</f>
        <v>13332</v>
      </c>
      <c r="CI95" s="2"/>
      <c r="CJ95" s="2"/>
      <c r="CK95" s="2">
        <f>IF(CN95&gt;20000,Paramètres!$F$22,-2)</f>
        <v>-2</v>
      </c>
      <c r="CL95" s="2">
        <f t="shared" si="79"/>
        <v>-15794.373244268911</v>
      </c>
      <c r="CM95" s="2">
        <f t="shared" si="80"/>
        <v>7663.7425192866312</v>
      </c>
      <c r="CN95" s="2">
        <f t="shared" si="81"/>
        <v>17555.488474582511</v>
      </c>
      <c r="CO95" s="2">
        <f t="shared" si="82"/>
        <v>154.11642056956731</v>
      </c>
      <c r="CP95" s="2">
        <f t="shared" si="83"/>
        <v>-3253.4710753065588</v>
      </c>
      <c r="CQ95" s="2">
        <f t="shared" si="84"/>
        <v>2927.0923778181418</v>
      </c>
      <c r="CR95" s="2">
        <f t="shared" si="85"/>
        <v>-1420.2831582382971</v>
      </c>
      <c r="CS95" s="2">
        <f>Paramètres!$F$22</f>
        <v>1</v>
      </c>
      <c r="CT95" s="2">
        <f t="shared" si="86"/>
        <v>-64705.390758868569</v>
      </c>
      <c r="CU95" s="2">
        <f t="shared" si="87"/>
        <v>-8795.3574694961062</v>
      </c>
      <c r="CV95" s="2">
        <f t="shared" si="116"/>
        <v>65300.428071139744</v>
      </c>
      <c r="CW95" s="2">
        <f t="shared" si="117"/>
        <v>-172.25926761121218</v>
      </c>
      <c r="CX95" s="2">
        <f t="shared" si="88"/>
        <v>218.9470649285872</v>
      </c>
      <c r="CY95" s="2">
        <f t="shared" si="118"/>
        <v>-216.95195284597057</v>
      </c>
      <c r="CZ95" s="2">
        <f t="shared" si="119"/>
        <v>-29.490123722404739</v>
      </c>
      <c r="DA95" s="2"/>
      <c r="DB95" s="2"/>
      <c r="DC95" s="13">
        <f>Paramètres!$H$16</f>
        <v>-20000</v>
      </c>
      <c r="DD95" s="13">
        <f>Paramètres!$I$16</f>
        <v>0</v>
      </c>
      <c r="DE95" s="13"/>
      <c r="DF95" s="13"/>
      <c r="DG95" s="112">
        <f>Paramètres!$H$20</f>
        <v>1047197551196.5977</v>
      </c>
      <c r="DH95" s="13">
        <f>Paramètres!$H$21</f>
        <v>10000</v>
      </c>
      <c r="DI95" s="13">
        <f>IF(DL95&lt;66666,Paramètres!$H$22,5)</f>
        <v>1</v>
      </c>
      <c r="DJ95" s="13">
        <f t="shared" si="89"/>
        <v>-50794.373244268907</v>
      </c>
      <c r="DK95" s="13">
        <f t="shared" si="90"/>
        <v>-7336.2574807133688</v>
      </c>
      <c r="DL95" s="13">
        <f t="shared" si="120"/>
        <v>51321.428537224332</v>
      </c>
      <c r="DM95" s="13">
        <f t="shared" si="121"/>
        <v>-171.78157254635499</v>
      </c>
      <c r="DN95" s="13">
        <f t="shared" si="122"/>
        <v>375.97245796135678</v>
      </c>
      <c r="DO95" s="13">
        <f t="shared" si="123"/>
        <v>-372.11133640605425</v>
      </c>
      <c r="DP95" s="13">
        <f t="shared" si="124"/>
        <v>-53.744231910080266</v>
      </c>
      <c r="DQ95" s="13">
        <f>IF(DT95&lt;66666,Paramètres!$H$22,5)</f>
        <v>5</v>
      </c>
      <c r="DR95" s="13">
        <f t="shared" si="91"/>
        <v>-99705.390758868569</v>
      </c>
      <c r="DS95" s="13">
        <f t="shared" si="92"/>
        <v>-23795.357469496106</v>
      </c>
      <c r="DT95" s="13">
        <f t="shared" si="125"/>
        <v>102505.53147747579</v>
      </c>
      <c r="DU95" s="13">
        <f t="shared" si="126"/>
        <v>-166.57706364923317</v>
      </c>
      <c r="DV95" s="13">
        <f t="shared" si="127"/>
        <v>491.28498190611231</v>
      </c>
      <c r="DW95" s="13">
        <f t="shared" si="128"/>
        <v>-477.86456388137583</v>
      </c>
      <c r="DX95" s="13">
        <f t="shared" si="129"/>
        <v>-114.04556998389549</v>
      </c>
    </row>
    <row r="96" spans="1:128" x14ac:dyDescent="0.35">
      <c r="A96" s="106">
        <f t="shared" si="130"/>
        <v>90</v>
      </c>
      <c r="B96" s="106">
        <f>A96*Paramètres!$D$25</f>
        <v>45</v>
      </c>
      <c r="C96" s="102">
        <f>Paramètres!$D$7</f>
        <v>155093840495.72119</v>
      </c>
      <c r="D96" s="28">
        <f>Paramètres!$D$8</f>
        <v>6666</v>
      </c>
      <c r="E96" s="28">
        <f t="shared" si="93"/>
        <v>34060.655446681725</v>
      </c>
      <c r="F96" s="28">
        <f t="shared" si="94"/>
        <v>8267.7229696611357</v>
      </c>
      <c r="G96" s="28">
        <f t="shared" si="68"/>
        <v>6.3101926645091435</v>
      </c>
      <c r="H96" s="28">
        <f t="shared" si="69"/>
        <v>179.56194336090309</v>
      </c>
      <c r="I96" s="28">
        <f t="shared" si="131"/>
        <v>7699.4874922547087</v>
      </c>
      <c r="J96" s="28">
        <f t="shared" si="132"/>
        <v>851.41775913595313</v>
      </c>
      <c r="K96" s="28">
        <f t="shared" si="133"/>
        <v>1711.63724949791</v>
      </c>
      <c r="L96" s="28">
        <f t="shared" si="95"/>
        <v>-1711.5872236006512</v>
      </c>
      <c r="M96" s="28">
        <f t="shared" si="96"/>
        <v>13.086247582288934</v>
      </c>
      <c r="N96" s="28">
        <f>Paramètres!$D$26*Calculs!K96</f>
        <v>34.232744989958199</v>
      </c>
      <c r="O96" s="28">
        <f>Paramètres!$D$26*I96</f>
        <v>153.98974984509417</v>
      </c>
      <c r="P96" s="28">
        <f>Paramètres!$D$26*J96</f>
        <v>17.028355182719064</v>
      </c>
      <c r="Q96" s="105">
        <f>IF($T96&gt;25000,Paramètres!$D$9,-5)</f>
        <v>6</v>
      </c>
      <c r="R96" s="105">
        <f t="shared" si="70"/>
        <v>-40799.605453810618</v>
      </c>
      <c r="S96" s="105">
        <f t="shared" si="71"/>
        <v>-15573.447320937838</v>
      </c>
      <c r="T96" s="105">
        <f t="shared" si="97"/>
        <v>43670.814815442121</v>
      </c>
      <c r="U96" s="105">
        <f t="shared" si="98"/>
        <v>-159.10785287155736</v>
      </c>
      <c r="V96" s="105">
        <f t="shared" si="72"/>
        <v>471.36683083432382</v>
      </c>
      <c r="W96" s="105">
        <f t="shared" si="99"/>
        <v>-440.37604526795235</v>
      </c>
      <c r="X96" s="105">
        <f t="shared" si="100"/>
        <v>-168.09410449195539</v>
      </c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44">
        <f t="shared" si="101"/>
        <v>74860.260900492343</v>
      </c>
      <c r="AL96" s="44">
        <f t="shared" si="102"/>
        <v>23841.170290598973</v>
      </c>
      <c r="AM96" s="44">
        <f t="shared" si="73"/>
        <v>-179.71842276154035</v>
      </c>
      <c r="AN96" s="44">
        <f t="shared" si="74"/>
        <v>-163.40649233759811</v>
      </c>
      <c r="AO96" s="44">
        <f t="shared" si="134"/>
        <v>-9985.5935739121542</v>
      </c>
      <c r="AP96" s="44">
        <f t="shared" si="135"/>
        <v>-49.074094515389376</v>
      </c>
      <c r="AQ96" s="44">
        <f t="shared" si="103"/>
        <v>1140.0367491932789</v>
      </c>
      <c r="AR96" s="44">
        <f t="shared" si="104"/>
        <v>-1092.5598508539047</v>
      </c>
      <c r="AS96" s="44">
        <f t="shared" si="105"/>
        <v>-325.57143887827863</v>
      </c>
      <c r="AT96" s="44">
        <f>Paramètres!$D$26*Calculs!AQ96</f>
        <v>22.800734983865578</v>
      </c>
      <c r="AU96" s="44">
        <f>Paramètres!$D$26*AO96</f>
        <v>-199.7118714782431</v>
      </c>
      <c r="AV96" s="44">
        <f>Paramètres!$D$26*AP96</f>
        <v>-0.98148189030778754</v>
      </c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1">
        <f>Paramètres!$D$16</f>
        <v>30000</v>
      </c>
      <c r="BH96" s="41">
        <f>Paramètres!$E$16</f>
        <v>-25000</v>
      </c>
      <c r="BI96" s="100"/>
      <c r="BJ96" s="100"/>
      <c r="BK96" s="110">
        <f>Paramètres!$D$20</f>
        <v>523598775598.29883</v>
      </c>
      <c r="BL96" s="41">
        <f>Paramètres!$D$21</f>
        <v>10000</v>
      </c>
      <c r="BM96" s="41"/>
      <c r="BN96" s="41"/>
      <c r="BO96" s="41">
        <f>IF(AND($BR$6&gt;200,A96&lt;950),Paramètres!$D$22,0)</f>
        <v>1</v>
      </c>
      <c r="BP96" s="41">
        <f t="shared" si="75"/>
        <v>-4060.6554466817252</v>
      </c>
      <c r="BQ96" s="41">
        <f t="shared" si="76"/>
        <v>-33267.722969661132</v>
      </c>
      <c r="BR96" s="41">
        <f t="shared" si="106"/>
        <v>33514.628361997165</v>
      </c>
      <c r="BS96" s="41">
        <f t="shared" si="107"/>
        <v>-96.959093932489793</v>
      </c>
      <c r="BT96" s="41">
        <f t="shared" si="108"/>
        <v>410.17640778893042</v>
      </c>
      <c r="BU96" s="41">
        <f t="shared" si="109"/>
        <v>-49.697255968295316</v>
      </c>
      <c r="BV96" s="41">
        <f t="shared" si="110"/>
        <v>-407.15459994436105</v>
      </c>
      <c r="BW96" s="41">
        <f>Paramètres!$D$22</f>
        <v>1</v>
      </c>
      <c r="BX96" s="41">
        <f t="shared" si="77"/>
        <v>-44860.260900492343</v>
      </c>
      <c r="BY96" s="41">
        <f t="shared" si="78"/>
        <v>-48841.170290598973</v>
      </c>
      <c r="BZ96" s="41">
        <f t="shared" si="111"/>
        <v>66316.686613668586</v>
      </c>
      <c r="CA96" s="41">
        <f t="shared" si="112"/>
        <v>-132.56724929301635</v>
      </c>
      <c r="CB96" s="41">
        <f t="shared" si="113"/>
        <v>115.10821643819749</v>
      </c>
      <c r="CC96" s="41">
        <f t="shared" si="114"/>
        <v>-77.865540105913098</v>
      </c>
      <c r="CD96" s="41">
        <f t="shared" si="115"/>
        <v>-84.775345210723614</v>
      </c>
      <c r="CE96" s="2">
        <f>Paramètres!$F$16</f>
        <v>15000</v>
      </c>
      <c r="CF96" s="2">
        <f>Paramètres!$G$16</f>
        <v>15000</v>
      </c>
      <c r="CG96" s="111">
        <f>Paramètres!$F$20</f>
        <v>992600579172.61572</v>
      </c>
      <c r="CH96" s="2">
        <f>Paramètres!$F$21</f>
        <v>13332</v>
      </c>
      <c r="CI96" s="2"/>
      <c r="CJ96" s="2"/>
      <c r="CK96" s="2">
        <f>IF(CN96&gt;20000,Paramètres!$F$22,-2)</f>
        <v>1</v>
      </c>
      <c r="CL96" s="2">
        <f t="shared" si="79"/>
        <v>-19060.655446681725</v>
      </c>
      <c r="CM96" s="2">
        <f t="shared" si="80"/>
        <v>6732.2770303388643</v>
      </c>
      <c r="CN96" s="2">
        <f t="shared" si="81"/>
        <v>20214.651618822078</v>
      </c>
      <c r="CO96" s="2">
        <f t="shared" si="82"/>
        <v>160.54663634586819</v>
      </c>
      <c r="CP96" s="2">
        <f t="shared" si="83"/>
        <v>1413.117656764995</v>
      </c>
      <c r="CQ96" s="2">
        <f t="shared" si="84"/>
        <v>-1332.4468444531788</v>
      </c>
      <c r="CR96" s="2">
        <f t="shared" si="85"/>
        <v>470.62396726872794</v>
      </c>
      <c r="CS96" s="2">
        <f>Paramètres!$F$22</f>
        <v>1</v>
      </c>
      <c r="CT96" s="2">
        <f t="shared" si="86"/>
        <v>-59860.260900492343</v>
      </c>
      <c r="CU96" s="2">
        <f t="shared" si="87"/>
        <v>-8841.1702905989732</v>
      </c>
      <c r="CV96" s="2">
        <f t="shared" si="116"/>
        <v>60509.644910397401</v>
      </c>
      <c r="CW96" s="2">
        <f t="shared" si="117"/>
        <v>-171.59833636109585</v>
      </c>
      <c r="CX96" s="2">
        <f t="shared" si="88"/>
        <v>252.49042923675842</v>
      </c>
      <c r="CY96" s="2">
        <f t="shared" si="118"/>
        <v>-249.780724897174</v>
      </c>
      <c r="CZ96" s="2">
        <f t="shared" si="119"/>
        <v>-36.891819228723172</v>
      </c>
      <c r="DA96" s="2"/>
      <c r="DB96" s="2"/>
      <c r="DC96" s="13">
        <f>Paramètres!$H$16</f>
        <v>-20000</v>
      </c>
      <c r="DD96" s="13">
        <f>Paramètres!$I$16</f>
        <v>0</v>
      </c>
      <c r="DE96" s="13"/>
      <c r="DF96" s="13"/>
      <c r="DG96" s="112">
        <f>Paramètres!$H$20</f>
        <v>1047197551196.5977</v>
      </c>
      <c r="DH96" s="13">
        <f>Paramètres!$H$21</f>
        <v>10000</v>
      </c>
      <c r="DI96" s="13">
        <f>IF(DL96&lt;66666,Paramètres!$H$22,5)</f>
        <v>1</v>
      </c>
      <c r="DJ96" s="13">
        <f t="shared" si="89"/>
        <v>-54060.655446681725</v>
      </c>
      <c r="DK96" s="13">
        <f t="shared" si="90"/>
        <v>-8267.7229696611357</v>
      </c>
      <c r="DL96" s="13">
        <f t="shared" si="120"/>
        <v>54689.210182886171</v>
      </c>
      <c r="DM96" s="13">
        <f t="shared" si="121"/>
        <v>-171.30488783601996</v>
      </c>
      <c r="DN96" s="13">
        <f t="shared" si="122"/>
        <v>333.27350654529221</v>
      </c>
      <c r="DO96" s="13">
        <f t="shared" si="123"/>
        <v>-329.44312317917695</v>
      </c>
      <c r="DP96" s="13">
        <f t="shared" si="124"/>
        <v>-50.383119742077952</v>
      </c>
      <c r="DQ96" s="13">
        <f>IF(DT96&lt;66666,Paramètres!$H$22,5)</f>
        <v>5</v>
      </c>
      <c r="DR96" s="13">
        <f t="shared" si="91"/>
        <v>-94860.260900492343</v>
      </c>
      <c r="DS96" s="13">
        <f t="shared" si="92"/>
        <v>-23841.170290598973</v>
      </c>
      <c r="DT96" s="13">
        <f t="shared" si="125"/>
        <v>97810.380323025092</v>
      </c>
      <c r="DU96" s="13">
        <f t="shared" si="126"/>
        <v>-165.89209173744408</v>
      </c>
      <c r="DV96" s="13">
        <f t="shared" si="127"/>
        <v>538.83366175271874</v>
      </c>
      <c r="DW96" s="13">
        <f t="shared" si="128"/>
        <v>-522.58156615917028</v>
      </c>
      <c r="DX96" s="13">
        <f t="shared" si="129"/>
        <v>-131.34009954492993</v>
      </c>
    </row>
    <row r="97" spans="1:128" x14ac:dyDescent="0.35">
      <c r="A97" s="106">
        <f t="shared" si="130"/>
        <v>91</v>
      </c>
      <c r="B97" s="106">
        <f>A97*Paramètres!$D$25</f>
        <v>45.5</v>
      </c>
      <c r="C97" s="102">
        <f>Paramètres!$D$7</f>
        <v>155093840495.72119</v>
      </c>
      <c r="D97" s="28">
        <f>Paramètres!$D$8</f>
        <v>6666</v>
      </c>
      <c r="E97" s="28">
        <f t="shared" si="93"/>
        <v>37482.502386908913</v>
      </c>
      <c r="F97" s="28">
        <f t="shared" si="94"/>
        <v>8696.7034111246849</v>
      </c>
      <c r="G97" s="28">
        <f t="shared" si="68"/>
        <v>8.2653789677403608</v>
      </c>
      <c r="H97" s="28">
        <f t="shared" si="69"/>
        <v>-176.15109288733115</v>
      </c>
      <c r="I97" s="28">
        <f t="shared" si="131"/>
        <v>5833.9105188089625</v>
      </c>
      <c r="J97" s="28">
        <f t="shared" si="132"/>
        <v>847.47565153552296</v>
      </c>
      <c r="K97" s="28">
        <f t="shared" si="133"/>
        <v>1529.1739378385093</v>
      </c>
      <c r="L97" s="28">
        <f t="shared" si="95"/>
        <v>-1525.7249380803783</v>
      </c>
      <c r="M97" s="28">
        <f t="shared" si="96"/>
        <v>-102.64670225661908</v>
      </c>
      <c r="N97" s="28">
        <f>Paramètres!$D$26*Calculs!K97</f>
        <v>30.583478756770187</v>
      </c>
      <c r="O97" s="28">
        <f>Paramètres!$D$26*I97</f>
        <v>116.67821037617925</v>
      </c>
      <c r="P97" s="28">
        <f>Paramètres!$D$26*J97</f>
        <v>16.94951303071046</v>
      </c>
      <c r="Q97" s="105">
        <f>IF($T97&gt;25000,Paramètres!$D$9,-5)</f>
        <v>6</v>
      </c>
      <c r="R97" s="105">
        <f t="shared" si="70"/>
        <v>-32111.821763913867</v>
      </c>
      <c r="S97" s="105">
        <f t="shared" si="71"/>
        <v>-15038.536972497024</v>
      </c>
      <c r="T97" s="105">
        <f t="shared" si="97"/>
        <v>35458.802733179415</v>
      </c>
      <c r="U97" s="105">
        <f t="shared" si="98"/>
        <v>-154.90547186785767</v>
      </c>
      <c r="V97" s="105">
        <f t="shared" si="72"/>
        <v>702.54210842352916</v>
      </c>
      <c r="W97" s="105">
        <f t="shared" si="99"/>
        <v>-636.22867182232631</v>
      </c>
      <c r="X97" s="105">
        <f t="shared" si="100"/>
        <v>-297.95719702564054</v>
      </c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44">
        <f t="shared" si="101"/>
        <v>69594.32415082278</v>
      </c>
      <c r="AL97" s="44">
        <f t="shared" si="102"/>
        <v>23735.240383621709</v>
      </c>
      <c r="AM97" s="44">
        <f t="shared" si="73"/>
        <v>-178.03271829332428</v>
      </c>
      <c r="AN97" s="44">
        <f t="shared" si="74"/>
        <v>-161.92940530592679</v>
      </c>
      <c r="AO97" s="44">
        <f t="shared" si="134"/>
        <v>-10878.441553287816</v>
      </c>
      <c r="AP97" s="44">
        <f t="shared" si="135"/>
        <v>-373.66405150336021</v>
      </c>
      <c r="AQ97" s="44">
        <f t="shared" si="103"/>
        <v>1357.5657363049952</v>
      </c>
      <c r="AR97" s="44">
        <f t="shared" si="104"/>
        <v>-1290.6038764302098</v>
      </c>
      <c r="AS97" s="44">
        <f t="shared" si="105"/>
        <v>-421.10136847633214</v>
      </c>
      <c r="AT97" s="44">
        <f>Paramètres!$D$26*Calculs!AQ97</f>
        <v>27.151314726099905</v>
      </c>
      <c r="AU97" s="44">
        <f>Paramètres!$D$26*AO97</f>
        <v>-217.56883106575631</v>
      </c>
      <c r="AV97" s="44">
        <f>Paramètres!$D$26*AP97</f>
        <v>-7.4732810300672048</v>
      </c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1">
        <f>Paramètres!$D$16</f>
        <v>30000</v>
      </c>
      <c r="BH97" s="41">
        <f>Paramètres!$E$16</f>
        <v>-25000</v>
      </c>
      <c r="BI97" s="100"/>
      <c r="BJ97" s="100"/>
      <c r="BK97" s="110">
        <f>Paramètres!$D$20</f>
        <v>523598775598.29883</v>
      </c>
      <c r="BL97" s="41">
        <f>Paramètres!$D$21</f>
        <v>10000</v>
      </c>
      <c r="BM97" s="41"/>
      <c r="BN97" s="41"/>
      <c r="BO97" s="41">
        <f>IF(AND($BR$6&gt;200,A97&lt;950),Paramètres!$D$22,0)</f>
        <v>1</v>
      </c>
      <c r="BP97" s="41">
        <f t="shared" si="75"/>
        <v>-7482.5023869089127</v>
      </c>
      <c r="BQ97" s="41">
        <f t="shared" si="76"/>
        <v>-33696.703411124683</v>
      </c>
      <c r="BR97" s="41">
        <f t="shared" si="106"/>
        <v>34517.468950480703</v>
      </c>
      <c r="BS97" s="41">
        <f t="shared" si="107"/>
        <v>-102.51964620231928</v>
      </c>
      <c r="BT97" s="41">
        <f t="shared" si="108"/>
        <v>389.42005503405244</v>
      </c>
      <c r="BU97" s="41">
        <f t="shared" si="109"/>
        <v>-84.416284852250669</v>
      </c>
      <c r="BV97" s="41">
        <f t="shared" si="110"/>
        <v>-380.16032159401919</v>
      </c>
      <c r="BW97" s="41">
        <f>Paramètres!$D$22</f>
        <v>1</v>
      </c>
      <c r="BX97" s="41">
        <f t="shared" si="77"/>
        <v>-39594.32415082278</v>
      </c>
      <c r="BY97" s="41">
        <f t="shared" si="78"/>
        <v>-48735.240383621713</v>
      </c>
      <c r="BZ97" s="41">
        <f t="shared" si="111"/>
        <v>62791.991210741362</v>
      </c>
      <c r="CA97" s="41">
        <f t="shared" si="112"/>
        <v>-129.09169280259087</v>
      </c>
      <c r="CB97" s="41">
        <f t="shared" si="113"/>
        <v>127.90101401337995</v>
      </c>
      <c r="CC97" s="41">
        <f t="shared" si="114"/>
        <v>-80.649683350038501</v>
      </c>
      <c r="CD97" s="41">
        <f t="shared" si="115"/>
        <v>-99.268816660567367</v>
      </c>
      <c r="CE97" s="2">
        <f>Paramètres!$F$16</f>
        <v>15000</v>
      </c>
      <c r="CF97" s="2">
        <f>Paramètres!$G$16</f>
        <v>15000</v>
      </c>
      <c r="CG97" s="111">
        <f>Paramètres!$F$20</f>
        <v>992600579172.61572</v>
      </c>
      <c r="CH97" s="2">
        <f>Paramètres!$F$21</f>
        <v>13332</v>
      </c>
      <c r="CI97" s="2"/>
      <c r="CJ97" s="2"/>
      <c r="CK97" s="2">
        <f>IF(CN97&gt;20000,Paramètres!$F$22,-2)</f>
        <v>1</v>
      </c>
      <c r="CL97" s="2">
        <f t="shared" si="79"/>
        <v>-22482.502386908913</v>
      </c>
      <c r="CM97" s="2">
        <f t="shared" si="80"/>
        <v>6303.2965888753151</v>
      </c>
      <c r="CN97" s="2">
        <f t="shared" si="81"/>
        <v>23349.399595379153</v>
      </c>
      <c r="CO97" s="2">
        <f t="shared" si="82"/>
        <v>164.33838688303393</v>
      </c>
      <c r="CP97" s="2">
        <f t="shared" si="83"/>
        <v>1192.3392664346052</v>
      </c>
      <c r="CQ97" s="2">
        <f t="shared" si="84"/>
        <v>-1148.0710796917579</v>
      </c>
      <c r="CR97" s="2">
        <f t="shared" si="85"/>
        <v>321.8784277599446</v>
      </c>
      <c r="CS97" s="2">
        <f>Paramètres!$F$22</f>
        <v>1</v>
      </c>
      <c r="CT97" s="2">
        <f t="shared" si="86"/>
        <v>-54594.32415082278</v>
      </c>
      <c r="CU97" s="2">
        <f t="shared" si="87"/>
        <v>-8735.240383621709</v>
      </c>
      <c r="CV97" s="2">
        <f t="shared" si="116"/>
        <v>55288.73894424404</v>
      </c>
      <c r="CW97" s="2">
        <f t="shared" si="117"/>
        <v>-170.90957110129443</v>
      </c>
      <c r="CX97" s="2">
        <f t="shared" si="88"/>
        <v>298.32041747643598</v>
      </c>
      <c r="CY97" s="2">
        <f t="shared" si="118"/>
        <v>-294.57357652779086</v>
      </c>
      <c r="CZ97" s="2">
        <f t="shared" si="119"/>
        <v>-47.132573608288901</v>
      </c>
      <c r="DA97" s="2"/>
      <c r="DB97" s="2"/>
      <c r="DC97" s="13">
        <f>Paramètres!$H$16</f>
        <v>-20000</v>
      </c>
      <c r="DD97" s="13">
        <f>Paramètres!$I$16</f>
        <v>0</v>
      </c>
      <c r="DE97" s="13"/>
      <c r="DF97" s="13"/>
      <c r="DG97" s="112">
        <f>Paramètres!$H$20</f>
        <v>1047197551196.5977</v>
      </c>
      <c r="DH97" s="13">
        <f>Paramètres!$H$21</f>
        <v>10000</v>
      </c>
      <c r="DI97" s="13">
        <f>IF(DL97&lt;66666,Paramètres!$H$22,5)</f>
        <v>1</v>
      </c>
      <c r="DJ97" s="13">
        <f t="shared" si="89"/>
        <v>-57482.502386908913</v>
      </c>
      <c r="DK97" s="13">
        <f t="shared" si="90"/>
        <v>-8696.7034111246849</v>
      </c>
      <c r="DL97" s="13">
        <f t="shared" si="120"/>
        <v>58136.655656152572</v>
      </c>
      <c r="DM97" s="13">
        <f t="shared" si="121"/>
        <v>-171.39679182792301</v>
      </c>
      <c r="DN97" s="13">
        <f t="shared" si="122"/>
        <v>296.57462932602135</v>
      </c>
      <c r="DO97" s="13">
        <f t="shared" si="123"/>
        <v>-293.23757353636978</v>
      </c>
      <c r="DP97" s="13">
        <f t="shared" si="124"/>
        <v>-44.364808422544478</v>
      </c>
      <c r="DQ97" s="13">
        <f>IF(DT97&lt;66666,Paramètres!$H$22,5)</f>
        <v>5</v>
      </c>
      <c r="DR97" s="13">
        <f t="shared" si="91"/>
        <v>-89594.32415082278</v>
      </c>
      <c r="DS97" s="13">
        <f t="shared" si="92"/>
        <v>-23735.240383621709</v>
      </c>
      <c r="DT97" s="13">
        <f t="shared" si="125"/>
        <v>92684.974813132547</v>
      </c>
      <c r="DU97" s="13">
        <f t="shared" si="126"/>
        <v>-165.16210849085599</v>
      </c>
      <c r="DV97" s="13">
        <f t="shared" si="127"/>
        <v>599.01882536716505</v>
      </c>
      <c r="DW97" s="13">
        <f t="shared" si="128"/>
        <v>-579.04408908342896</v>
      </c>
      <c r="DX97" s="13">
        <f t="shared" si="129"/>
        <v>-153.39979153114967</v>
      </c>
    </row>
    <row r="98" spans="1:128" x14ac:dyDescent="0.35">
      <c r="A98" s="106">
        <f t="shared" si="130"/>
        <v>92</v>
      </c>
      <c r="B98" s="106">
        <f>A98*Paramètres!$D$25</f>
        <v>46</v>
      </c>
      <c r="C98" s="102">
        <f>Paramètres!$D$7</f>
        <v>155093840495.72119</v>
      </c>
      <c r="D98" s="28">
        <f>Paramètres!$D$8</f>
        <v>6666</v>
      </c>
      <c r="E98" s="28">
        <f t="shared" si="93"/>
        <v>40018.026411793297</v>
      </c>
      <c r="F98" s="28">
        <f t="shared" si="94"/>
        <v>9094.7795613282906</v>
      </c>
      <c r="G98" s="28">
        <f t="shared" si="68"/>
        <v>9.8514983436053694</v>
      </c>
      <c r="H98" s="28">
        <f t="shared" si="69"/>
        <v>-173.69527132031737</v>
      </c>
      <c r="I98" s="28">
        <f t="shared" si="131"/>
        <v>4191.5073703524058</v>
      </c>
      <c r="J98" s="28">
        <f t="shared" si="132"/>
        <v>727.87943624819343</v>
      </c>
      <c r="K98" s="28">
        <f t="shared" si="133"/>
        <v>1405.4101349081661</v>
      </c>
      <c r="L98" s="28">
        <f t="shared" si="95"/>
        <v>-1396.9100676654712</v>
      </c>
      <c r="M98" s="28">
        <f t="shared" si="96"/>
        <v>-154.33700190634332</v>
      </c>
      <c r="N98" s="28">
        <f>Paramètres!$D$26*Calculs!K98</f>
        <v>28.108202698163325</v>
      </c>
      <c r="O98" s="28">
        <f>Paramètres!$D$26*I98</f>
        <v>83.830147407048116</v>
      </c>
      <c r="P98" s="28">
        <f>Paramètres!$D$26*J98</f>
        <v>14.557588724963869</v>
      </c>
      <c r="Q98" s="105">
        <f>IF($T98&gt;25000,Paramètres!$D$9,-5)</f>
        <v>6</v>
      </c>
      <c r="R98" s="105">
        <f t="shared" si="70"/>
        <v>-23814.425993278019</v>
      </c>
      <c r="S98" s="105">
        <f t="shared" si="71"/>
        <v>-14348.353454422657</v>
      </c>
      <c r="T98" s="105">
        <f t="shared" si="97"/>
        <v>27802.915894602822</v>
      </c>
      <c r="U98" s="105">
        <f t="shared" si="98"/>
        <v>-148.93075090839432</v>
      </c>
      <c r="V98" s="105">
        <f t="shared" si="72"/>
        <v>1107.016670407035</v>
      </c>
      <c r="W98" s="105">
        <f t="shared" si="99"/>
        <v>-948.20869403309712</v>
      </c>
      <c r="X98" s="105">
        <f t="shared" si="100"/>
        <v>-571.30218021562484</v>
      </c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44">
        <f t="shared" si="101"/>
        <v>63832.452405071315</v>
      </c>
      <c r="AL98" s="44">
        <f t="shared" si="102"/>
        <v>23443.133015750947</v>
      </c>
      <c r="AM98" s="44">
        <f t="shared" si="73"/>
        <v>-176.2311403137013</v>
      </c>
      <c r="AN98" s="44">
        <f t="shared" si="74"/>
        <v>-159.40220235451517</v>
      </c>
      <c r="AO98" s="44">
        <f t="shared" si="134"/>
        <v>-11951.476598652269</v>
      </c>
      <c r="AP98" s="44">
        <f t="shared" si="135"/>
        <v>-787.29213894962504</v>
      </c>
      <c r="AQ98" s="44">
        <f t="shared" si="103"/>
        <v>1699.1152614183309</v>
      </c>
      <c r="AR98" s="44">
        <f t="shared" si="104"/>
        <v>-1590.4960207835848</v>
      </c>
      <c r="AS98" s="44">
        <f t="shared" si="105"/>
        <v>-597.75837882564645</v>
      </c>
      <c r="AT98" s="44">
        <f>Paramètres!$D$26*Calculs!AQ98</f>
        <v>33.98230522836662</v>
      </c>
      <c r="AU98" s="44">
        <f>Paramètres!$D$26*AO98</f>
        <v>-239.02953197304538</v>
      </c>
      <c r="AV98" s="44">
        <f>Paramètres!$D$26*AP98</f>
        <v>-15.7458427789925</v>
      </c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1">
        <f>Paramètres!$D$16</f>
        <v>30000</v>
      </c>
      <c r="BH98" s="41">
        <f>Paramètres!$E$16</f>
        <v>-25000</v>
      </c>
      <c r="BI98" s="100"/>
      <c r="BJ98" s="100"/>
      <c r="BK98" s="110">
        <f>Paramètres!$D$20</f>
        <v>523598775598.29883</v>
      </c>
      <c r="BL98" s="41">
        <f>Paramètres!$D$21</f>
        <v>10000</v>
      </c>
      <c r="BM98" s="41"/>
      <c r="BN98" s="41"/>
      <c r="BO98" s="41">
        <f>IF(AND($BR$6&gt;200,A98&lt;950),Paramètres!$D$22,0)</f>
        <v>1</v>
      </c>
      <c r="BP98" s="41">
        <f t="shared" si="75"/>
        <v>-10018.026411793297</v>
      </c>
      <c r="BQ98" s="41">
        <f t="shared" si="76"/>
        <v>-34094.779561328294</v>
      </c>
      <c r="BR98" s="41">
        <f t="shared" si="106"/>
        <v>35536.106237501008</v>
      </c>
      <c r="BS98" s="41">
        <f t="shared" si="107"/>
        <v>-106.37430436681971</v>
      </c>
      <c r="BT98" s="41">
        <f t="shared" si="108"/>
        <v>369.83940153951352</v>
      </c>
      <c r="BU98" s="41">
        <f t="shared" si="109"/>
        <v>-104.26187010986439</v>
      </c>
      <c r="BV98" s="41">
        <f t="shared" si="110"/>
        <v>-354.83890059053459</v>
      </c>
      <c r="BW98" s="41">
        <f>Paramètres!$D$22</f>
        <v>1</v>
      </c>
      <c r="BX98" s="41">
        <f t="shared" si="77"/>
        <v>-33832.452405071315</v>
      </c>
      <c r="BY98" s="41">
        <f t="shared" si="78"/>
        <v>-48443.133015750951</v>
      </c>
      <c r="BZ98" s="41">
        <f t="shared" si="111"/>
        <v>59087.832691030017</v>
      </c>
      <c r="CA98" s="41">
        <f t="shared" si="112"/>
        <v>-124.93026407864855</v>
      </c>
      <c r="CB98" s="41">
        <f t="shared" si="113"/>
        <v>143.74941944858645</v>
      </c>
      <c r="CC98" s="41">
        <f t="shared" si="114"/>
        <v>-82.307899448294265</v>
      </c>
      <c r="CD98" s="41">
        <f t="shared" si="115"/>
        <v>-117.85289678329984</v>
      </c>
      <c r="CE98" s="2">
        <f>Paramètres!$F$16</f>
        <v>15000</v>
      </c>
      <c r="CF98" s="2">
        <f>Paramètres!$G$16</f>
        <v>15000</v>
      </c>
      <c r="CG98" s="111">
        <f>Paramètres!$F$20</f>
        <v>992600579172.61572</v>
      </c>
      <c r="CH98" s="2">
        <f>Paramètres!$F$21</f>
        <v>13332</v>
      </c>
      <c r="CI98" s="2"/>
      <c r="CJ98" s="2"/>
      <c r="CK98" s="2">
        <f>IF(CN98&gt;20000,Paramètres!$F$22,-2)</f>
        <v>1</v>
      </c>
      <c r="CL98" s="2">
        <f t="shared" si="79"/>
        <v>-25018.026411793297</v>
      </c>
      <c r="CM98" s="2">
        <f t="shared" si="80"/>
        <v>5905.2204386717094</v>
      </c>
      <c r="CN98" s="2">
        <f t="shared" si="81"/>
        <v>25705.510575954198</v>
      </c>
      <c r="CO98" s="2">
        <f t="shared" si="82"/>
        <v>166.71906767261808</v>
      </c>
      <c r="CP98" s="2">
        <f t="shared" si="83"/>
        <v>1050.8340043697731</v>
      </c>
      <c r="CQ98" s="2">
        <f t="shared" si="84"/>
        <v>-1022.7298461181259</v>
      </c>
      <c r="CR98" s="2">
        <f t="shared" si="85"/>
        <v>241.40374189106254</v>
      </c>
      <c r="CS98" s="2">
        <f>Paramètres!$F$22</f>
        <v>1</v>
      </c>
      <c r="CT98" s="2">
        <f t="shared" si="86"/>
        <v>-48832.452405071315</v>
      </c>
      <c r="CU98" s="2">
        <f t="shared" si="87"/>
        <v>-8443.1330157509474</v>
      </c>
      <c r="CV98" s="2">
        <f t="shared" si="116"/>
        <v>49556.986419830035</v>
      </c>
      <c r="CW98" s="2">
        <f t="shared" si="117"/>
        <v>-170.19053949987074</v>
      </c>
      <c r="CX98" s="2">
        <f t="shared" si="88"/>
        <v>363.95317239773857</v>
      </c>
      <c r="CY98" s="2">
        <f t="shared" si="118"/>
        <v>-358.63209716230028</v>
      </c>
      <c r="CZ98" s="2">
        <f t="shared" si="119"/>
        <v>-62.007504250279361</v>
      </c>
      <c r="DA98" s="2"/>
      <c r="DB98" s="2"/>
      <c r="DC98" s="13">
        <f>Paramètres!$H$16</f>
        <v>-20000</v>
      </c>
      <c r="DD98" s="13">
        <f>Paramètres!$I$16</f>
        <v>0</v>
      </c>
      <c r="DE98" s="13"/>
      <c r="DF98" s="13"/>
      <c r="DG98" s="112">
        <f>Paramètres!$H$20</f>
        <v>1047197551196.5977</v>
      </c>
      <c r="DH98" s="13">
        <f>Paramètres!$H$21</f>
        <v>10000</v>
      </c>
      <c r="DI98" s="13">
        <f>IF(DL98&lt;66666,Paramètres!$H$22,5)</f>
        <v>1</v>
      </c>
      <c r="DJ98" s="13">
        <f t="shared" si="89"/>
        <v>-60018.026411793297</v>
      </c>
      <c r="DK98" s="13">
        <f t="shared" si="90"/>
        <v>-9094.7795613282906</v>
      </c>
      <c r="DL98" s="13">
        <f t="shared" si="120"/>
        <v>60703.200159759886</v>
      </c>
      <c r="DM98" s="13">
        <f t="shared" si="121"/>
        <v>-171.38328869946668</v>
      </c>
      <c r="DN98" s="13">
        <f t="shared" si="122"/>
        <v>272.99977512893088</v>
      </c>
      <c r="DO98" s="13">
        <f t="shared" si="123"/>
        <v>-269.91835143748074</v>
      </c>
      <c r="DP98" s="13">
        <f t="shared" si="124"/>
        <v>-40.901843206871263</v>
      </c>
      <c r="DQ98" s="13">
        <f>IF(DT98&lt;66666,Paramètres!$H$22,5)</f>
        <v>5</v>
      </c>
      <c r="DR98" s="13">
        <f t="shared" si="91"/>
        <v>-83832.452405071323</v>
      </c>
      <c r="DS98" s="13">
        <f t="shared" si="92"/>
        <v>-23443.133015750947</v>
      </c>
      <c r="DT98" s="13">
        <f t="shared" si="125"/>
        <v>87048.610338377839</v>
      </c>
      <c r="DU98" s="13">
        <f t="shared" si="126"/>
        <v>-164.37673898514461</v>
      </c>
      <c r="DV98" s="13">
        <f t="shared" si="127"/>
        <v>677.53864826719848</v>
      </c>
      <c r="DW98" s="13">
        <f t="shared" si="128"/>
        <v>-652.50583855000968</v>
      </c>
      <c r="DX98" s="13">
        <f t="shared" si="129"/>
        <v>-182.46849194831194</v>
      </c>
    </row>
    <row r="99" spans="1:128" x14ac:dyDescent="0.35">
      <c r="A99" s="106">
        <f t="shared" si="130"/>
        <v>93</v>
      </c>
      <c r="B99" s="106">
        <f>A99*Paramètres!$D$25</f>
        <v>46.5</v>
      </c>
      <c r="C99" s="102">
        <f>Paramètres!$D$7</f>
        <v>155093840495.72119</v>
      </c>
      <c r="D99" s="28">
        <f>Paramètres!$D$8</f>
        <v>6666</v>
      </c>
      <c r="E99" s="28">
        <f t="shared" si="93"/>
        <v>41764.552580053132</v>
      </c>
      <c r="F99" s="28">
        <f t="shared" si="94"/>
        <v>9420.1350289758011</v>
      </c>
      <c r="G99" s="28">
        <f t="shared" si="68"/>
        <v>11.651592590333795</v>
      </c>
      <c r="H99" s="28">
        <f t="shared" si="69"/>
        <v>-172.2931981148752</v>
      </c>
      <c r="I99" s="28">
        <f t="shared" si="131"/>
        <v>2710.7671552798865</v>
      </c>
      <c r="J99" s="28">
        <f t="shared" si="132"/>
        <v>558.98484561688622</v>
      </c>
      <c r="K99" s="28">
        <f t="shared" si="133"/>
        <v>1326.0289961472447</v>
      </c>
      <c r="L99" s="28">
        <f t="shared" si="95"/>
        <v>-1314.0513561625753</v>
      </c>
      <c r="M99" s="28">
        <f t="shared" si="96"/>
        <v>-177.82556618936019</v>
      </c>
      <c r="N99" s="28">
        <f>Paramètres!$D$26*Calculs!K99</f>
        <v>26.520579922944894</v>
      </c>
      <c r="O99" s="28">
        <f>Paramètres!$D$26*I99</f>
        <v>54.215343105597732</v>
      </c>
      <c r="P99" s="28">
        <f>Paramètres!$D$26*J99</f>
        <v>11.179696912337725</v>
      </c>
      <c r="Q99" s="105">
        <f>IF($T99&gt;25000,Paramètres!$D$9,-5)</f>
        <v>-5</v>
      </c>
      <c r="R99" s="105">
        <f t="shared" si="70"/>
        <v>-15694.537520496153</v>
      </c>
      <c r="S99" s="105">
        <f t="shared" si="71"/>
        <v>-13479.912322593922</v>
      </c>
      <c r="T99" s="105">
        <f t="shared" si="97"/>
        <v>20688.802386969648</v>
      </c>
      <c r="U99" s="105">
        <f t="shared" si="98"/>
        <v>-139.34098307896909</v>
      </c>
      <c r="V99" s="105">
        <f t="shared" si="72"/>
        <v>-1562.2460733363459</v>
      </c>
      <c r="W99" s="105">
        <f t="shared" si="99"/>
        <v>1185.1207796188144</v>
      </c>
      <c r="X99" s="105">
        <f t="shared" si="100"/>
        <v>1017.8907266354896</v>
      </c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44">
        <f t="shared" si="101"/>
        <v>57459.090100549285</v>
      </c>
      <c r="AL99" s="44">
        <f t="shared" si="102"/>
        <v>22900.047351569723</v>
      </c>
      <c r="AM99" s="44">
        <f t="shared" si="73"/>
        <v>-174.12310149829506</v>
      </c>
      <c r="AN99" s="44">
        <f t="shared" si="74"/>
        <v>-155.42578900060769</v>
      </c>
      <c r="AO99" s="44">
        <f t="shared" si="134"/>
        <v>-13302.943087462809</v>
      </c>
      <c r="AP99" s="44">
        <f t="shared" si="135"/>
        <v>-1369.3046749962791</v>
      </c>
      <c r="AQ99" s="44">
        <f t="shared" si="103"/>
        <v>2244.9989303821726</v>
      </c>
      <c r="AR99" s="44">
        <f t="shared" si="104"/>
        <v>-2041.6545291937014</v>
      </c>
      <c r="AS99" s="44">
        <f t="shared" si="105"/>
        <v>-933.631073197516</v>
      </c>
      <c r="AT99" s="44">
        <f>Paramètres!$D$26*Calculs!AQ99</f>
        <v>44.899978607643455</v>
      </c>
      <c r="AU99" s="44">
        <f>Paramètres!$D$26*AO99</f>
        <v>-266.05886174925615</v>
      </c>
      <c r="AV99" s="44">
        <f>Paramètres!$D$26*AP99</f>
        <v>-27.386093499925583</v>
      </c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1">
        <f>Paramètres!$D$16</f>
        <v>30000</v>
      </c>
      <c r="BH99" s="41">
        <f>Paramètres!$E$16</f>
        <v>-25000</v>
      </c>
      <c r="BI99" s="100"/>
      <c r="BJ99" s="100"/>
      <c r="BK99" s="110">
        <f>Paramètres!$D$20</f>
        <v>523598775598.29883</v>
      </c>
      <c r="BL99" s="41">
        <f>Paramètres!$D$21</f>
        <v>10000</v>
      </c>
      <c r="BM99" s="41"/>
      <c r="BN99" s="41"/>
      <c r="BO99" s="41">
        <f>IF(AND($BR$6&gt;200,A99&lt;950),Paramètres!$D$22,0)</f>
        <v>1</v>
      </c>
      <c r="BP99" s="41">
        <f t="shared" si="75"/>
        <v>-11764.552580053132</v>
      </c>
      <c r="BQ99" s="41">
        <f t="shared" si="76"/>
        <v>-34420.135028975797</v>
      </c>
      <c r="BR99" s="41">
        <f t="shared" si="106"/>
        <v>36375.134265343426</v>
      </c>
      <c r="BS99" s="41">
        <f t="shared" si="107"/>
        <v>-108.87005615584023</v>
      </c>
      <c r="BT99" s="41">
        <f t="shared" si="108"/>
        <v>354.75378012369316</v>
      </c>
      <c r="BU99" s="41">
        <f t="shared" si="109"/>
        <v>-114.73550774530428</v>
      </c>
      <c r="BV99" s="41">
        <f t="shared" si="110"/>
        <v>-335.68736612282095</v>
      </c>
      <c r="BW99" s="41">
        <f>Paramètres!$D$22</f>
        <v>1</v>
      </c>
      <c r="BX99" s="41">
        <f t="shared" si="77"/>
        <v>-27459.090100549285</v>
      </c>
      <c r="BY99" s="41">
        <f t="shared" si="78"/>
        <v>-47900.047351569723</v>
      </c>
      <c r="BZ99" s="41">
        <f t="shared" si="111"/>
        <v>55212.463859464791</v>
      </c>
      <c r="CA99" s="41">
        <f t="shared" si="112"/>
        <v>-119.82384035765746</v>
      </c>
      <c r="CB99" s="41">
        <f t="shared" si="113"/>
        <v>163.64304418322089</v>
      </c>
      <c r="CC99" s="41">
        <f t="shared" si="114"/>
        <v>-81.385411562011527</v>
      </c>
      <c r="CD99" s="41">
        <f t="shared" si="115"/>
        <v>-141.96992883858746</v>
      </c>
      <c r="CE99" s="2">
        <f>Paramètres!$F$16</f>
        <v>15000</v>
      </c>
      <c r="CF99" s="2">
        <f>Paramètres!$G$16</f>
        <v>15000</v>
      </c>
      <c r="CG99" s="111">
        <f>Paramètres!$F$20</f>
        <v>992600579172.61572</v>
      </c>
      <c r="CH99" s="2">
        <f>Paramètres!$F$21</f>
        <v>13332</v>
      </c>
      <c r="CI99" s="2"/>
      <c r="CJ99" s="2"/>
      <c r="CK99" s="2">
        <f>IF(CN99&gt;20000,Paramètres!$F$22,-2)</f>
        <v>1</v>
      </c>
      <c r="CL99" s="2">
        <f t="shared" si="79"/>
        <v>-26764.552580053132</v>
      </c>
      <c r="CM99" s="2">
        <f t="shared" si="80"/>
        <v>5579.8649710241989</v>
      </c>
      <c r="CN99" s="2">
        <f t="shared" si="81"/>
        <v>27340.010385976297</v>
      </c>
      <c r="CO99" s="2">
        <f t="shared" si="82"/>
        <v>168.22367584444049</v>
      </c>
      <c r="CP99" s="2">
        <f t="shared" si="83"/>
        <v>964.28811390276974</v>
      </c>
      <c r="CQ99" s="2">
        <f t="shared" si="84"/>
        <v>-943.99159190185253</v>
      </c>
      <c r="CR99" s="2">
        <f t="shared" si="85"/>
        <v>196.80305138073277</v>
      </c>
      <c r="CS99" s="2">
        <f>Paramètres!$F$22</f>
        <v>1</v>
      </c>
      <c r="CT99" s="2">
        <f t="shared" si="86"/>
        <v>-42459.090100549285</v>
      </c>
      <c r="CU99" s="2">
        <f t="shared" si="87"/>
        <v>-7900.0473515697231</v>
      </c>
      <c r="CV99" s="2">
        <f t="shared" si="116"/>
        <v>43187.788555604537</v>
      </c>
      <c r="CW99" s="2">
        <f t="shared" si="117"/>
        <v>-169.45992707287868</v>
      </c>
      <c r="CX99" s="2">
        <f t="shared" si="88"/>
        <v>464.2544992053256</v>
      </c>
      <c r="CY99" s="2">
        <f t="shared" si="118"/>
        <v>-456.4212308756031</v>
      </c>
      <c r="CZ99" s="2">
        <f t="shared" si="119"/>
        <v>-84.922906441001601</v>
      </c>
      <c r="DA99" s="2"/>
      <c r="DB99" s="2"/>
      <c r="DC99" s="13">
        <f>Paramètres!$H$16</f>
        <v>-20000</v>
      </c>
      <c r="DD99" s="13">
        <f>Paramètres!$I$16</f>
        <v>0</v>
      </c>
      <c r="DE99" s="13"/>
      <c r="DF99" s="13"/>
      <c r="DG99" s="112">
        <f>Paramètres!$H$20</f>
        <v>1047197551196.5977</v>
      </c>
      <c r="DH99" s="13">
        <f>Paramètres!$H$21</f>
        <v>10000</v>
      </c>
      <c r="DI99" s="13">
        <f>IF(DL99&lt;66666,Paramètres!$H$22,5)</f>
        <v>1</v>
      </c>
      <c r="DJ99" s="13">
        <f t="shared" si="89"/>
        <v>-61764.552580053132</v>
      </c>
      <c r="DK99" s="13">
        <f t="shared" si="90"/>
        <v>-9420.1350289758011</v>
      </c>
      <c r="DL99" s="13">
        <f t="shared" si="120"/>
        <v>62478.78759529737</v>
      </c>
      <c r="DM99" s="13">
        <f t="shared" si="121"/>
        <v>-171.32825503176642</v>
      </c>
      <c r="DN99" s="13">
        <f t="shared" si="122"/>
        <v>258.27678376004087</v>
      </c>
      <c r="DO99" s="13">
        <f t="shared" si="123"/>
        <v>-255.32425651541854</v>
      </c>
      <c r="DP99" s="13">
        <f t="shared" si="124"/>
        <v>-38.941251447271995</v>
      </c>
      <c r="DQ99" s="13">
        <f>IF(DT99&lt;66666,Paramètres!$H$22,5)</f>
        <v>5</v>
      </c>
      <c r="DR99" s="13">
        <f t="shared" si="91"/>
        <v>-77459.090100549278</v>
      </c>
      <c r="DS99" s="13">
        <f t="shared" si="92"/>
        <v>-22900.047351569723</v>
      </c>
      <c r="DT99" s="13">
        <f t="shared" si="125"/>
        <v>80773.28028444275</v>
      </c>
      <c r="DU99" s="13">
        <f t="shared" si="126"/>
        <v>-163.53018446872258</v>
      </c>
      <c r="DV99" s="13">
        <f t="shared" si="127"/>
        <v>784.42984903682532</v>
      </c>
      <c r="DW99" s="13">
        <f t="shared" si="128"/>
        <v>-752.24408542197807</v>
      </c>
      <c r="DX99" s="13">
        <f t="shared" si="129"/>
        <v>-222.39384885285909</v>
      </c>
    </row>
    <row r="100" spans="1:128" x14ac:dyDescent="0.35">
      <c r="A100" s="106">
        <f t="shared" si="130"/>
        <v>94</v>
      </c>
      <c r="B100" s="106">
        <f>A100*Paramètres!$D$25</f>
        <v>47</v>
      </c>
      <c r="C100" s="102">
        <f>Paramètres!$D$7</f>
        <v>155093840495.72119</v>
      </c>
      <c r="D100" s="28">
        <f>Paramètres!$D$8</f>
        <v>6666</v>
      </c>
      <c r="E100" s="28">
        <f t="shared" si="93"/>
        <v>42791.423318652429</v>
      </c>
      <c r="F100" s="28">
        <f t="shared" si="94"/>
        <v>9655.1710602369039</v>
      </c>
      <c r="G100" s="28">
        <f t="shared" si="68"/>
        <v>15.407669602715012</v>
      </c>
      <c r="H100" s="28">
        <f t="shared" si="69"/>
        <v>-171.54405192874722</v>
      </c>
      <c r="I100" s="28">
        <f t="shared" si="131"/>
        <v>1342.5004560117136</v>
      </c>
      <c r="J100" s="28">
        <f t="shared" si="132"/>
        <v>369.97958251518833</v>
      </c>
      <c r="K100" s="28">
        <f t="shared" si="133"/>
        <v>1281.6401813287273</v>
      </c>
      <c r="L100" s="28">
        <f t="shared" si="95"/>
        <v>-1267.7077457961091</v>
      </c>
      <c r="M100" s="28">
        <f t="shared" si="96"/>
        <v>-188.46385766210142</v>
      </c>
      <c r="N100" s="28">
        <f>Paramètres!$D$26*Calculs!K100</f>
        <v>25.632803626574546</v>
      </c>
      <c r="O100" s="28">
        <f>Paramètres!$D$26*I100</f>
        <v>26.850009120234272</v>
      </c>
      <c r="P100" s="28">
        <f>Paramètres!$D$26*J100</f>
        <v>7.3995916503037664</v>
      </c>
      <c r="Q100" s="105">
        <f>IF($T100&gt;25000,Paramètres!$D$9,-5)</f>
        <v>-5</v>
      </c>
      <c r="R100" s="105">
        <f t="shared" si="70"/>
        <v>-7505.7816058670214</v>
      </c>
      <c r="S100" s="105">
        <f t="shared" si="71"/>
        <v>-12326.816185535301</v>
      </c>
      <c r="T100" s="105">
        <f t="shared" si="97"/>
        <v>14432.156969314976</v>
      </c>
      <c r="U100" s="105">
        <f t="shared" si="98"/>
        <v>-121.33717822758891</v>
      </c>
      <c r="V100" s="105">
        <f t="shared" si="72"/>
        <v>-2785.6682315944122</v>
      </c>
      <c r="W100" s="105">
        <f t="shared" si="99"/>
        <v>1448.752076159125</v>
      </c>
      <c r="X100" s="105">
        <f t="shared" si="100"/>
        <v>2379.2992494301689</v>
      </c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44">
        <f t="shared" si="101"/>
        <v>50297.20492451945</v>
      </c>
      <c r="AL100" s="44">
        <f t="shared" si="102"/>
        <v>21981.987245772205</v>
      </c>
      <c r="AM100" s="44">
        <f t="shared" si="73"/>
        <v>-171.41807337292946</v>
      </c>
      <c r="AN100" s="44">
        <f t="shared" si="74"/>
        <v>100.45570861662073</v>
      </c>
      <c r="AO100" s="44">
        <f t="shared" si="134"/>
        <v>-15078.538754907255</v>
      </c>
      <c r="AP100" s="44">
        <f t="shared" si="135"/>
        <v>-2275.5496546938693</v>
      </c>
      <c r="AQ100" s="44">
        <f t="shared" si="103"/>
        <v>578.20485227003508</v>
      </c>
      <c r="AR100" s="44">
        <f t="shared" si="104"/>
        <v>-104.92994824077846</v>
      </c>
      <c r="AS100" s="44">
        <f t="shared" si="105"/>
        <v>568.60404250304146</v>
      </c>
      <c r="AT100" s="44">
        <f>Paramètres!$D$26*Calculs!AQ100</f>
        <v>11.564097045400702</v>
      </c>
      <c r="AU100" s="44">
        <f>Paramètres!$D$26*AO100</f>
        <v>-301.57077509814508</v>
      </c>
      <c r="AV100" s="44">
        <f>Paramètres!$D$26*AP100</f>
        <v>-45.510993093877389</v>
      </c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1">
        <f>Paramètres!$D$16</f>
        <v>30000</v>
      </c>
      <c r="BH100" s="41">
        <f>Paramètres!$E$16</f>
        <v>-25000</v>
      </c>
      <c r="BI100" s="100"/>
      <c r="BJ100" s="100"/>
      <c r="BK100" s="110">
        <f>Paramètres!$D$20</f>
        <v>523598775598.29883</v>
      </c>
      <c r="BL100" s="41">
        <f>Paramètres!$D$21</f>
        <v>10000</v>
      </c>
      <c r="BM100" s="41"/>
      <c r="BN100" s="41"/>
      <c r="BO100" s="41">
        <f>IF(AND($BR$6&gt;200,A100&lt;950),Paramètres!$D$22,0)</f>
        <v>1</v>
      </c>
      <c r="BP100" s="41">
        <f t="shared" si="75"/>
        <v>-12791.423318652429</v>
      </c>
      <c r="BQ100" s="41">
        <f t="shared" si="76"/>
        <v>-34655.171060236906</v>
      </c>
      <c r="BR100" s="41">
        <f t="shared" si="106"/>
        <v>36940.511525035043</v>
      </c>
      <c r="BS100" s="41">
        <f t="shared" si="107"/>
        <v>-110.25939413155194</v>
      </c>
      <c r="BT100" s="41">
        <f t="shared" si="108"/>
        <v>345.08204536388831</v>
      </c>
      <c r="BU100" s="41">
        <f t="shared" si="109"/>
        <v>-119.4918624482076</v>
      </c>
      <c r="BV100" s="41">
        <f t="shared" si="110"/>
        <v>-323.73339778463281</v>
      </c>
      <c r="BW100" s="41">
        <f>Paramètres!$D$22</f>
        <v>1</v>
      </c>
      <c r="BX100" s="41">
        <f t="shared" si="77"/>
        <v>-20297.20492451945</v>
      </c>
      <c r="BY100" s="41">
        <f t="shared" si="78"/>
        <v>-46981.987245772209</v>
      </c>
      <c r="BZ100" s="41">
        <f t="shared" si="111"/>
        <v>51178.937594579271</v>
      </c>
      <c r="CA100" s="41">
        <f t="shared" si="112"/>
        <v>-113.36535825435151</v>
      </c>
      <c r="CB100" s="41">
        <f t="shared" si="113"/>
        <v>188.97663897474266</v>
      </c>
      <c r="CC100" s="41">
        <f t="shared" si="114"/>
        <v>-74.946799357232962</v>
      </c>
      <c r="CD100" s="41">
        <f t="shared" si="115"/>
        <v>-173.47953004402822</v>
      </c>
      <c r="CE100" s="2">
        <f>Paramètres!$F$16</f>
        <v>15000</v>
      </c>
      <c r="CF100" s="2">
        <f>Paramètres!$G$16</f>
        <v>15000</v>
      </c>
      <c r="CG100" s="111">
        <f>Paramètres!$F$20</f>
        <v>992600579172.61572</v>
      </c>
      <c r="CH100" s="2">
        <f>Paramètres!$F$21</f>
        <v>13332</v>
      </c>
      <c r="CI100" s="2"/>
      <c r="CJ100" s="2"/>
      <c r="CK100" s="2">
        <f>IF(CN100&gt;20000,Paramètres!$F$22,-2)</f>
        <v>1</v>
      </c>
      <c r="CL100" s="2">
        <f t="shared" si="79"/>
        <v>-27791.423318652429</v>
      </c>
      <c r="CM100" s="2">
        <f t="shared" si="80"/>
        <v>5344.8289397630961</v>
      </c>
      <c r="CN100" s="2">
        <f t="shared" si="81"/>
        <v>28300.713886258542</v>
      </c>
      <c r="CO100" s="2">
        <f t="shared" si="82"/>
        <v>169.11382789353382</v>
      </c>
      <c r="CP100" s="2">
        <f t="shared" si="83"/>
        <v>917.52044525619669</v>
      </c>
      <c r="CQ100" s="2">
        <f t="shared" si="84"/>
        <v>-901.00904168408988</v>
      </c>
      <c r="CR100" s="2">
        <f t="shared" si="85"/>
        <v>173.28148852848489</v>
      </c>
      <c r="CS100" s="2">
        <f>Paramètres!$F$22</f>
        <v>1</v>
      </c>
      <c r="CT100" s="2">
        <f t="shared" si="86"/>
        <v>-35297.20492451945</v>
      </c>
      <c r="CU100" s="2">
        <f t="shared" si="87"/>
        <v>-6981.9872457722049</v>
      </c>
      <c r="CV100" s="2">
        <f t="shared" si="116"/>
        <v>35981.117567185785</v>
      </c>
      <c r="CW100" s="2">
        <f t="shared" si="117"/>
        <v>-168.81100865690584</v>
      </c>
      <c r="CX100" s="2">
        <f t="shared" si="88"/>
        <v>632.14682469828779</v>
      </c>
      <c r="CY100" s="2">
        <f t="shared" si="118"/>
        <v>-620.13126668719303</v>
      </c>
      <c r="CZ100" s="2">
        <f t="shared" si="119"/>
        <v>-122.66548028302543</v>
      </c>
      <c r="DA100" s="2"/>
      <c r="DB100" s="2"/>
      <c r="DC100" s="13">
        <f>Paramètres!$H$16</f>
        <v>-20000</v>
      </c>
      <c r="DD100" s="13">
        <f>Paramètres!$I$16</f>
        <v>0</v>
      </c>
      <c r="DE100" s="13"/>
      <c r="DF100" s="13"/>
      <c r="DG100" s="112">
        <f>Paramètres!$H$20</f>
        <v>1047197551196.5977</v>
      </c>
      <c r="DH100" s="13">
        <f>Paramètres!$H$21</f>
        <v>10000</v>
      </c>
      <c r="DI100" s="13">
        <f>IF(DL100&lt;66666,Paramètres!$H$22,5)</f>
        <v>1</v>
      </c>
      <c r="DJ100" s="13">
        <f t="shared" si="89"/>
        <v>-62791.423318652429</v>
      </c>
      <c r="DK100" s="13">
        <f t="shared" si="90"/>
        <v>-9655.1710602369039</v>
      </c>
      <c r="DL100" s="13">
        <f t="shared" si="120"/>
        <v>63529.403984176053</v>
      </c>
      <c r="DM100" s="13">
        <f t="shared" si="121"/>
        <v>-171.25833739969335</v>
      </c>
      <c r="DN100" s="13">
        <f t="shared" si="122"/>
        <v>250.11223638001749</v>
      </c>
      <c r="DO100" s="13">
        <f t="shared" si="123"/>
        <v>-247.2068416638117</v>
      </c>
      <c r="DP100" s="13">
        <f t="shared" si="124"/>
        <v>-38.011948405953497</v>
      </c>
      <c r="DQ100" s="13">
        <f>IF(DT100&lt;66666,Paramètres!$H$22,5)</f>
        <v>5</v>
      </c>
      <c r="DR100" s="13">
        <f t="shared" si="91"/>
        <v>-70297.20492451945</v>
      </c>
      <c r="DS100" s="13">
        <f t="shared" si="92"/>
        <v>-21981.987245772205</v>
      </c>
      <c r="DT100" s="13">
        <f t="shared" si="125"/>
        <v>73653.952938543443</v>
      </c>
      <c r="DU100" s="13">
        <f t="shared" si="126"/>
        <v>-162.63549823772695</v>
      </c>
      <c r="DV100" s="13">
        <f t="shared" si="127"/>
        <v>939.09058318838777</v>
      </c>
      <c r="DW100" s="13">
        <f t="shared" si="128"/>
        <v>-896.29192372286639</v>
      </c>
      <c r="DX100" s="13">
        <f t="shared" si="129"/>
        <v>-280.27113818991381</v>
      </c>
    </row>
    <row r="101" spans="1:128" x14ac:dyDescent="0.35">
      <c r="A101" s="106">
        <f t="shared" si="130"/>
        <v>95</v>
      </c>
      <c r="B101" s="106">
        <f>A101*Paramètres!$D$25</f>
        <v>47.5</v>
      </c>
      <c r="C101" s="102">
        <f>Paramètres!$D$7</f>
        <v>155093840495.72119</v>
      </c>
      <c r="D101" s="28">
        <f>Paramètres!$D$8</f>
        <v>6666</v>
      </c>
      <c r="E101" s="28">
        <f t="shared" si="93"/>
        <v>43145.746610209259</v>
      </c>
      <c r="F101" s="28">
        <f t="shared" si="94"/>
        <v>9793.0448870789733</v>
      </c>
      <c r="G101" s="28">
        <f t="shared" si="68"/>
        <v>74.60516070923623</v>
      </c>
      <c r="H101" s="28">
        <f t="shared" si="69"/>
        <v>-171.25611266439884</v>
      </c>
      <c r="I101" s="28">
        <f t="shared" si="131"/>
        <v>47.942701095370253</v>
      </c>
      <c r="J101" s="28">
        <f t="shared" si="132"/>
        <v>174.11613320278315</v>
      </c>
      <c r="K101" s="28">
        <f t="shared" si="133"/>
        <v>1267.0024825800153</v>
      </c>
      <c r="L101" s="28">
        <f t="shared" si="95"/>
        <v>-1252.2770430808664</v>
      </c>
      <c r="M101" s="28">
        <f t="shared" si="96"/>
        <v>-192.60710847879901</v>
      </c>
      <c r="N101" s="28">
        <f>Paramètres!$D$26*Calculs!K101</f>
        <v>25.340049651600307</v>
      </c>
      <c r="O101" s="28">
        <f>Paramètres!$D$26*I101</f>
        <v>0.9588540219074051</v>
      </c>
      <c r="P101" s="28">
        <f>Paramètres!$D$26*J101</f>
        <v>3.4823226640556628</v>
      </c>
      <c r="Q101" s="105">
        <f>IF($T101&gt;25000,Paramètres!$D$9,-5)</f>
        <v>-5</v>
      </c>
      <c r="R101" s="105">
        <f t="shared" si="70"/>
        <v>414.04355020363437</v>
      </c>
      <c r="S101" s="105">
        <f t="shared" si="71"/>
        <v>-11193.318541972058</v>
      </c>
      <c r="T101" s="105">
        <f t="shared" si="97"/>
        <v>11200.97370961653</v>
      </c>
      <c r="U101" s="105">
        <f t="shared" si="98"/>
        <v>-87.881581151790016</v>
      </c>
      <c r="V101" s="105">
        <f t="shared" si="72"/>
        <v>-3922.2959174187708</v>
      </c>
      <c r="W101" s="105">
        <f t="shared" si="99"/>
        <v>-144.98751346974436</v>
      </c>
      <c r="X101" s="105">
        <f t="shared" si="100"/>
        <v>3919.615272541148</v>
      </c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44">
        <f t="shared" si="101"/>
        <v>42731.703060005624</v>
      </c>
      <c r="AL101" s="44">
        <f t="shared" si="102"/>
        <v>20986.363429051031</v>
      </c>
      <c r="AM101" s="44">
        <f t="shared" si="73"/>
        <v>-173.62980216089832</v>
      </c>
      <c r="AN101" s="44">
        <f t="shared" si="74"/>
        <v>94.522990744427617</v>
      </c>
      <c r="AO101" s="44">
        <f t="shared" si="134"/>
        <v>-14881.897928049888</v>
      </c>
      <c r="AP101" s="44">
        <f t="shared" si="135"/>
        <v>-1661.4346190969504</v>
      </c>
      <c r="AQ101" s="44">
        <f t="shared" si="103"/>
        <v>1808.5152321283742</v>
      </c>
      <c r="AR101" s="44">
        <f t="shared" si="104"/>
        <v>-142.61791360816733</v>
      </c>
      <c r="AS101" s="44">
        <f t="shared" si="105"/>
        <v>1802.8831009132014</v>
      </c>
      <c r="AT101" s="44">
        <f>Paramètres!$D$26*Calculs!AQ101</f>
        <v>36.170304642567487</v>
      </c>
      <c r="AU101" s="44">
        <f>Paramètres!$D$26*AO101</f>
        <v>-297.63795856099779</v>
      </c>
      <c r="AV101" s="44">
        <f>Paramètres!$D$26*AP101</f>
        <v>-33.228692381939013</v>
      </c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1">
        <f>Paramètres!$D$16</f>
        <v>30000</v>
      </c>
      <c r="BH101" s="41">
        <f>Paramètres!$E$16</f>
        <v>-25000</v>
      </c>
      <c r="BI101" s="100"/>
      <c r="BJ101" s="100"/>
      <c r="BK101" s="110">
        <f>Paramètres!$D$20</f>
        <v>523598775598.29883</v>
      </c>
      <c r="BL101" s="41">
        <f>Paramètres!$D$21</f>
        <v>10000</v>
      </c>
      <c r="BM101" s="41"/>
      <c r="BN101" s="41"/>
      <c r="BO101" s="41">
        <f>IF(AND($BR$6&gt;200,A101&lt;950),Paramètres!$D$22,0)</f>
        <v>1</v>
      </c>
      <c r="BP101" s="41">
        <f t="shared" si="75"/>
        <v>-13145.746610209259</v>
      </c>
      <c r="BQ101" s="41">
        <f t="shared" si="76"/>
        <v>-34793.04488707897</v>
      </c>
      <c r="BR101" s="41">
        <f t="shared" si="106"/>
        <v>37193.636908134169</v>
      </c>
      <c r="BS101" s="41">
        <f t="shared" si="107"/>
        <v>-110.69791125969823</v>
      </c>
      <c r="BT101" s="41">
        <f t="shared" si="108"/>
        <v>340.8744998175236</v>
      </c>
      <c r="BU101" s="41">
        <f t="shared" si="109"/>
        <v>-120.47893599517799</v>
      </c>
      <c r="BV101" s="41">
        <f t="shared" si="110"/>
        <v>-318.87340843556819</v>
      </c>
      <c r="BW101" s="41">
        <f>Paramètres!$D$22</f>
        <v>1</v>
      </c>
      <c r="BX101" s="41">
        <f t="shared" si="77"/>
        <v>-12731.703060005624</v>
      </c>
      <c r="BY101" s="41">
        <f t="shared" si="78"/>
        <v>-45986.363429051031</v>
      </c>
      <c r="BZ101" s="41">
        <f t="shared" si="111"/>
        <v>47716.264357521941</v>
      </c>
      <c r="CA101" s="41">
        <f t="shared" si="112"/>
        <v>-105.47518714162788</v>
      </c>
      <c r="CB101" s="41">
        <f t="shared" si="113"/>
        <v>215.60787558598216</v>
      </c>
      <c r="CC101" s="41">
        <f t="shared" si="114"/>
        <v>-57.528716598424026</v>
      </c>
      <c r="CD101" s="41">
        <f t="shared" si="115"/>
        <v>-207.79124808624297</v>
      </c>
      <c r="CE101" s="2">
        <f>Paramètres!$F$16</f>
        <v>15000</v>
      </c>
      <c r="CF101" s="2">
        <f>Paramètres!$G$16</f>
        <v>15000</v>
      </c>
      <c r="CG101" s="111">
        <f>Paramètres!$F$20</f>
        <v>992600579172.61572</v>
      </c>
      <c r="CH101" s="2">
        <f>Paramètres!$F$21</f>
        <v>13332</v>
      </c>
      <c r="CI101" s="2"/>
      <c r="CJ101" s="2"/>
      <c r="CK101" s="2">
        <f>IF(CN101&gt;20000,Paramètres!$F$22,-2)</f>
        <v>1</v>
      </c>
      <c r="CL101" s="2">
        <f t="shared" si="79"/>
        <v>-28145.746610209259</v>
      </c>
      <c r="CM101" s="2">
        <f t="shared" si="80"/>
        <v>5206.9551129210267</v>
      </c>
      <c r="CN101" s="2">
        <f t="shared" si="81"/>
        <v>28623.337223218405</v>
      </c>
      <c r="CO101" s="2">
        <f t="shared" si="82"/>
        <v>169.51879762201762</v>
      </c>
      <c r="CP101" s="2">
        <f t="shared" si="83"/>
        <v>902.45893429648879</v>
      </c>
      <c r="CQ101" s="2">
        <f t="shared" si="84"/>
        <v>-887.40108439292749</v>
      </c>
      <c r="CR101" s="2">
        <f t="shared" si="85"/>
        <v>164.16894806817362</v>
      </c>
      <c r="CS101" s="2">
        <f>Paramètres!$F$22</f>
        <v>1</v>
      </c>
      <c r="CT101" s="2">
        <f t="shared" si="86"/>
        <v>-27731.703060005624</v>
      </c>
      <c r="CU101" s="2">
        <f t="shared" si="87"/>
        <v>-5986.3634290510308</v>
      </c>
      <c r="CV101" s="2">
        <f t="shared" si="116"/>
        <v>28370.475880975362</v>
      </c>
      <c r="CW101" s="2">
        <f t="shared" si="117"/>
        <v>-167.8186399818934</v>
      </c>
      <c r="CX101" s="2">
        <f t="shared" si="88"/>
        <v>914.23677068861673</v>
      </c>
      <c r="CY101" s="2">
        <f t="shared" si="118"/>
        <v>-893.6523573887805</v>
      </c>
      <c r="CZ101" s="2">
        <f t="shared" si="119"/>
        <v>-192.9101786133273</v>
      </c>
      <c r="DA101" s="2"/>
      <c r="DB101" s="2"/>
      <c r="DC101" s="13">
        <f>Paramètres!$H$16</f>
        <v>-20000</v>
      </c>
      <c r="DD101" s="13">
        <f>Paramètres!$I$16</f>
        <v>0</v>
      </c>
      <c r="DE101" s="13"/>
      <c r="DF101" s="13"/>
      <c r="DG101" s="112">
        <f>Paramètres!$H$20</f>
        <v>1047197551196.5977</v>
      </c>
      <c r="DH101" s="13">
        <f>Paramètres!$H$21</f>
        <v>10000</v>
      </c>
      <c r="DI101" s="13">
        <f>IF(DL101&lt;66666,Paramètres!$H$22,5)</f>
        <v>1</v>
      </c>
      <c r="DJ101" s="13">
        <f t="shared" si="89"/>
        <v>-63145.746610209259</v>
      </c>
      <c r="DK101" s="13">
        <f t="shared" si="90"/>
        <v>-9793.0448870789733</v>
      </c>
      <c r="DL101" s="13">
        <f t="shared" si="120"/>
        <v>63900.618487782238</v>
      </c>
      <c r="DM101" s="13">
        <f t="shared" si="121"/>
        <v>-171.18443430813849</v>
      </c>
      <c r="DN101" s="13">
        <f t="shared" si="122"/>
        <v>247.31865161152493</v>
      </c>
      <c r="DO101" s="13">
        <f t="shared" si="123"/>
        <v>-244.39702269276091</v>
      </c>
      <c r="DP101" s="13">
        <f t="shared" si="124"/>
        <v>-37.902648111404439</v>
      </c>
      <c r="DQ101" s="13">
        <f>IF(DT101&lt;66666,Paramètres!$H$22,5)</f>
        <v>1</v>
      </c>
      <c r="DR101" s="13">
        <f t="shared" si="91"/>
        <v>-62731.703060005624</v>
      </c>
      <c r="DS101" s="13">
        <f t="shared" si="92"/>
        <v>-20986.363429051031</v>
      </c>
      <c r="DT101" s="13">
        <f t="shared" si="125"/>
        <v>66149.028857458892</v>
      </c>
      <c r="DU101" s="13">
        <f t="shared" si="126"/>
        <v>-161.5027687811438</v>
      </c>
      <c r="DV101" s="13">
        <f t="shared" si="127"/>
        <v>231.3457407259645</v>
      </c>
      <c r="DW101" s="13">
        <f t="shared" si="128"/>
        <v>-219.39418555472588</v>
      </c>
      <c r="DX101" s="13">
        <f t="shared" si="129"/>
        <v>-73.396478776734895</v>
      </c>
    </row>
    <row r="102" spans="1:128" x14ac:dyDescent="0.35">
      <c r="A102" s="106">
        <f t="shared" si="130"/>
        <v>96</v>
      </c>
      <c r="B102" s="106">
        <f>A102*Paramètres!$D$25</f>
        <v>48</v>
      </c>
      <c r="C102" s="102">
        <f>Paramètres!$D$7</f>
        <v>155093840495.72119</v>
      </c>
      <c r="D102" s="28">
        <f>Paramètres!$D$8</f>
        <v>6666</v>
      </c>
      <c r="E102" s="28">
        <f t="shared" si="93"/>
        <v>42856.648699986727</v>
      </c>
      <c r="F102" s="28">
        <f t="shared" si="94"/>
        <v>9831.9511765606658</v>
      </c>
      <c r="G102" s="28">
        <f t="shared" si="68"/>
        <v>-178.95557546560909</v>
      </c>
      <c r="H102" s="28">
        <f t="shared" si="69"/>
        <v>-171.36248722194264</v>
      </c>
      <c r="I102" s="28">
        <f t="shared" si="131"/>
        <v>-1205.2931960074036</v>
      </c>
      <c r="J102" s="28">
        <f t="shared" si="132"/>
        <v>-21.973297940071522</v>
      </c>
      <c r="K102" s="28">
        <f t="shared" si="133"/>
        <v>1280.0224209254338</v>
      </c>
      <c r="L102" s="28">
        <f t="shared" si="95"/>
        <v>-1265.5047460010142</v>
      </c>
      <c r="M102" s="28">
        <f t="shared" si="96"/>
        <v>-192.23718662297705</v>
      </c>
      <c r="N102" s="28">
        <f>Paramètres!$D$26*Calculs!K102</f>
        <v>25.600448418508677</v>
      </c>
      <c r="O102" s="28">
        <f>Paramètres!$D$26*I102</f>
        <v>-24.105863920148071</v>
      </c>
      <c r="P102" s="28">
        <f>Paramètres!$D$26*J102</f>
        <v>-0.43946595880143047</v>
      </c>
      <c r="Q102" s="105">
        <f>IF($T102&gt;25000,Paramètres!$D$9,-5)</f>
        <v>-5</v>
      </c>
      <c r="R102" s="105">
        <f t="shared" si="70"/>
        <v>7601.5490824080916</v>
      </c>
      <c r="S102" s="105">
        <f t="shared" si="71"/>
        <v>-10774.415718170188</v>
      </c>
      <c r="T102" s="105">
        <f t="shared" si="97"/>
        <v>13186.037407811798</v>
      </c>
      <c r="U102" s="105">
        <f t="shared" si="98"/>
        <v>-54.796325518442565</v>
      </c>
      <c r="V102" s="105">
        <f t="shared" si="72"/>
        <v>-3170.1291267306297</v>
      </c>
      <c r="W102" s="105">
        <f t="shared" si="99"/>
        <v>-1827.5310018564085</v>
      </c>
      <c r="X102" s="105">
        <f t="shared" si="100"/>
        <v>2590.3376454430831</v>
      </c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44">
        <f t="shared" si="101"/>
        <v>35255.099617578635</v>
      </c>
      <c r="AL102" s="44">
        <f t="shared" si="102"/>
        <v>20606.366894730854</v>
      </c>
      <c r="AM102" s="44">
        <f t="shared" si="73"/>
        <v>179.32044010706815</v>
      </c>
      <c r="AN102" s="44">
        <f t="shared" si="74"/>
        <v>110.89778866919875</v>
      </c>
      <c r="AO102" s="44">
        <f t="shared" si="134"/>
        <v>-14726.877883097059</v>
      </c>
      <c r="AP102" s="44">
        <f t="shared" si="135"/>
        <v>174.67717419818996</v>
      </c>
      <c r="AQ102" s="44">
        <f t="shared" si="103"/>
        <v>3688.128975033223</v>
      </c>
      <c r="AR102" s="44">
        <f t="shared" si="104"/>
        <v>-1315.5627730116746</v>
      </c>
      <c r="AS102" s="44">
        <f t="shared" si="105"/>
        <v>3445.5173670648428</v>
      </c>
      <c r="AT102" s="44">
        <f>Paramètres!$D$26*Calculs!AQ102</f>
        <v>73.762579500664458</v>
      </c>
      <c r="AU102" s="44">
        <f>Paramètres!$D$26*AO102</f>
        <v>-294.53755766194121</v>
      </c>
      <c r="AV102" s="44">
        <f>Paramètres!$D$26*AP102</f>
        <v>3.4935434839637991</v>
      </c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1">
        <f>Paramètres!$D$16</f>
        <v>30000</v>
      </c>
      <c r="BH102" s="41">
        <f>Paramètres!$E$16</f>
        <v>-25000</v>
      </c>
      <c r="BI102" s="100"/>
      <c r="BJ102" s="100"/>
      <c r="BK102" s="110">
        <f>Paramètres!$D$20</f>
        <v>523598775598.29883</v>
      </c>
      <c r="BL102" s="41">
        <f>Paramètres!$D$21</f>
        <v>10000</v>
      </c>
      <c r="BM102" s="41"/>
      <c r="BN102" s="41"/>
      <c r="BO102" s="41">
        <f>IF(AND($BR$6&gt;200,A102&lt;950),Paramètres!$D$22,0)</f>
        <v>1</v>
      </c>
      <c r="BP102" s="41">
        <f t="shared" si="75"/>
        <v>-12856.648699986727</v>
      </c>
      <c r="BQ102" s="41">
        <f t="shared" si="76"/>
        <v>-34831.951176560666</v>
      </c>
      <c r="BR102" s="41">
        <f t="shared" si="106"/>
        <v>37128.940714234988</v>
      </c>
      <c r="BS102" s="41">
        <f t="shared" si="107"/>
        <v>-110.2593576813629</v>
      </c>
      <c r="BT102" s="41">
        <f t="shared" si="108"/>
        <v>341.94285075105938</v>
      </c>
      <c r="BU102" s="41">
        <f t="shared" si="109"/>
        <v>-118.40464669903372</v>
      </c>
      <c r="BV102" s="41">
        <f t="shared" si="110"/>
        <v>-320.78848610858569</v>
      </c>
      <c r="BW102" s="41">
        <f>Paramètres!$D$22</f>
        <v>1</v>
      </c>
      <c r="BX102" s="41">
        <f t="shared" si="77"/>
        <v>-5255.0996175786349</v>
      </c>
      <c r="BY102" s="41">
        <f t="shared" si="78"/>
        <v>-45606.366894730854</v>
      </c>
      <c r="BZ102" s="41">
        <f t="shared" si="111"/>
        <v>45908.134064972386</v>
      </c>
      <c r="CA102" s="41">
        <f t="shared" si="112"/>
        <v>-96.573050774683978</v>
      </c>
      <c r="CB102" s="41">
        <f t="shared" si="113"/>
        <v>231.75037276015382</v>
      </c>
      <c r="CC102" s="41">
        <f t="shared" si="114"/>
        <v>-26.528442509599103</v>
      </c>
      <c r="CD102" s="41">
        <f t="shared" si="115"/>
        <v>-230.22701190886602</v>
      </c>
      <c r="CE102" s="2">
        <f>Paramètres!$F$16</f>
        <v>15000</v>
      </c>
      <c r="CF102" s="2">
        <f>Paramètres!$G$16</f>
        <v>15000</v>
      </c>
      <c r="CG102" s="111">
        <f>Paramètres!$F$20</f>
        <v>992600579172.61572</v>
      </c>
      <c r="CH102" s="2">
        <f>Paramètres!$F$21</f>
        <v>13332</v>
      </c>
      <c r="CI102" s="2"/>
      <c r="CJ102" s="2"/>
      <c r="CK102" s="2">
        <f>IF(CN102&gt;20000,Paramètres!$F$22,-2)</f>
        <v>1</v>
      </c>
      <c r="CL102" s="2">
        <f t="shared" si="79"/>
        <v>-27856.648699986727</v>
      </c>
      <c r="CM102" s="2">
        <f t="shared" si="80"/>
        <v>5168.0488234393342</v>
      </c>
      <c r="CN102" s="2">
        <f t="shared" si="81"/>
        <v>28331.989083647568</v>
      </c>
      <c r="CO102" s="2">
        <f t="shared" si="82"/>
        <v>169.48981093724302</v>
      </c>
      <c r="CP102" s="2">
        <f t="shared" si="83"/>
        <v>916.04648731784005</v>
      </c>
      <c r="CQ102" s="2">
        <f t="shared" si="84"/>
        <v>-900.67750325366978</v>
      </c>
      <c r="CR102" s="2">
        <f t="shared" si="85"/>
        <v>167.09638553867453</v>
      </c>
      <c r="CS102" s="2">
        <f>Paramètres!$F$22</f>
        <v>1</v>
      </c>
      <c r="CT102" s="2">
        <f t="shared" si="86"/>
        <v>-20255.099617578635</v>
      </c>
      <c r="CU102" s="2">
        <f t="shared" si="87"/>
        <v>-5606.3668947308543</v>
      </c>
      <c r="CV102" s="2">
        <f t="shared" si="116"/>
        <v>21016.66981889301</v>
      </c>
      <c r="CW102" s="2">
        <f t="shared" si="117"/>
        <v>-164.52855444359614</v>
      </c>
      <c r="CX102" s="2">
        <f t="shared" si="88"/>
        <v>1353.1214724748113</v>
      </c>
      <c r="CY102" s="2">
        <f t="shared" si="118"/>
        <v>-1304.0891090663574</v>
      </c>
      <c r="CZ102" s="2">
        <f t="shared" si="119"/>
        <v>-360.95611213403112</v>
      </c>
      <c r="DA102" s="2"/>
      <c r="DB102" s="2"/>
      <c r="DC102" s="13">
        <f>Paramètres!$H$16</f>
        <v>-20000</v>
      </c>
      <c r="DD102" s="13">
        <f>Paramètres!$I$16</f>
        <v>0</v>
      </c>
      <c r="DE102" s="13"/>
      <c r="DF102" s="13"/>
      <c r="DG102" s="112">
        <f>Paramètres!$H$20</f>
        <v>1047197551196.5977</v>
      </c>
      <c r="DH102" s="13">
        <f>Paramètres!$H$21</f>
        <v>10000</v>
      </c>
      <c r="DI102" s="13">
        <f>IF(DL102&lt;66666,Paramètres!$H$22,5)</f>
        <v>1</v>
      </c>
      <c r="DJ102" s="13">
        <f t="shared" si="89"/>
        <v>-62856.648699986727</v>
      </c>
      <c r="DK102" s="13">
        <f t="shared" si="90"/>
        <v>-9831.9511765606658</v>
      </c>
      <c r="DL102" s="13">
        <f t="shared" si="120"/>
        <v>63620.952128460129</v>
      </c>
      <c r="DM102" s="13">
        <f t="shared" si="121"/>
        <v>-171.10990929930585</v>
      </c>
      <c r="DN102" s="13">
        <f t="shared" si="122"/>
        <v>249.41896379791811</v>
      </c>
      <c r="DO102" s="13">
        <f t="shared" si="123"/>
        <v>-246.42259604831074</v>
      </c>
      <c r="DP102" s="13">
        <f t="shared" si="124"/>
        <v>-38.545086053065894</v>
      </c>
      <c r="DQ102" s="13">
        <f>IF(DT102&lt;66666,Paramètres!$H$22,5)</f>
        <v>1</v>
      </c>
      <c r="DR102" s="13">
        <f t="shared" si="91"/>
        <v>-55255.099617578635</v>
      </c>
      <c r="DS102" s="13">
        <f t="shared" si="92"/>
        <v>-20606.366894730854</v>
      </c>
      <c r="DT102" s="13">
        <f t="shared" si="125"/>
        <v>58972.437547966409</v>
      </c>
      <c r="DU102" s="13">
        <f t="shared" si="126"/>
        <v>-159.54793035655351</v>
      </c>
      <c r="DV102" s="13">
        <f t="shared" si="127"/>
        <v>288.57785741618551</v>
      </c>
      <c r="DW102" s="13">
        <f t="shared" si="128"/>
        <v>-270.38730162695458</v>
      </c>
      <c r="DX102" s="13">
        <f t="shared" si="129"/>
        <v>-100.83594056590435</v>
      </c>
    </row>
    <row r="103" spans="1:128" x14ac:dyDescent="0.35">
      <c r="A103" s="106">
        <f t="shared" si="130"/>
        <v>97</v>
      </c>
      <c r="B103" s="106">
        <f>A103*Paramètres!$D$25</f>
        <v>48.5</v>
      </c>
      <c r="C103" s="102">
        <f>Paramètres!$D$7</f>
        <v>155093840495.72119</v>
      </c>
      <c r="D103" s="28">
        <f>Paramètres!$D$8</f>
        <v>6666</v>
      </c>
      <c r="E103" s="28">
        <f t="shared" si="93"/>
        <v>41937.625915482771</v>
      </c>
      <c r="F103" s="28">
        <f t="shared" si="94"/>
        <v>9772.9052309348845</v>
      </c>
      <c r="G103" s="28">
        <f t="shared" si="68"/>
        <v>-175.00666526473995</v>
      </c>
      <c r="H103" s="28">
        <f t="shared" si="69"/>
        <v>-171.88881578514835</v>
      </c>
      <c r="I103" s="28">
        <f t="shared" si="131"/>
        <v>-2446.6920780882692</v>
      </c>
      <c r="J103" s="28">
        <f t="shared" si="132"/>
        <v>-213.77101860424713</v>
      </c>
      <c r="K103" s="28">
        <f t="shared" si="133"/>
        <v>1321.3024059620673</v>
      </c>
      <c r="L103" s="28">
        <f t="shared" si="95"/>
        <v>-1308.0842747264589</v>
      </c>
      <c r="M103" s="28">
        <f t="shared" si="96"/>
        <v>-186.42848015928641</v>
      </c>
      <c r="N103" s="28">
        <f>Paramètres!$D$26*Calculs!K103</f>
        <v>26.426048119241347</v>
      </c>
      <c r="O103" s="28">
        <f>Paramètres!$D$26*I103</f>
        <v>-48.933841561765384</v>
      </c>
      <c r="P103" s="28">
        <f>Paramètres!$D$26*J103</f>
        <v>-4.2754203720849429</v>
      </c>
      <c r="Q103" s="105">
        <f>IF($T103&gt;25000,Paramètres!$D$9,-5)</f>
        <v>-5</v>
      </c>
      <c r="R103" s="105">
        <f t="shared" si="70"/>
        <v>14374.855932705581</v>
      </c>
      <c r="S103" s="105">
        <f t="shared" si="71"/>
        <v>-11782.179592661272</v>
      </c>
      <c r="T103" s="105">
        <f t="shared" si="97"/>
        <v>18586.45310541429</v>
      </c>
      <c r="U103" s="105">
        <f t="shared" si="98"/>
        <v>-39.339351843356454</v>
      </c>
      <c r="V103" s="105">
        <f t="shared" si="72"/>
        <v>-1872.1684882051104</v>
      </c>
      <c r="W103" s="105">
        <f t="shared" si="99"/>
        <v>-1447.9444866142896</v>
      </c>
      <c r="X103" s="105">
        <f t="shared" si="100"/>
        <v>1186.7904667259043</v>
      </c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44">
        <f t="shared" si="101"/>
        <v>27562.76998277719</v>
      </c>
      <c r="AL103" s="44">
        <f t="shared" si="102"/>
        <v>21555.084823596157</v>
      </c>
      <c r="AM103" s="44">
        <f t="shared" si="73"/>
        <v>167.06560882858301</v>
      </c>
      <c r="AN103" s="44">
        <f t="shared" si="74"/>
        <v>151.02749042749312</v>
      </c>
      <c r="AO103" s="44">
        <f t="shared" si="134"/>
        <v>-15747.903098446792</v>
      </c>
      <c r="AP103" s="44">
        <f t="shared" si="135"/>
        <v>3616.700997779069</v>
      </c>
      <c r="AQ103" s="44">
        <f t="shared" si="103"/>
        <v>3918.988586838193</v>
      </c>
      <c r="AR103" s="44">
        <f t="shared" si="104"/>
        <v>-3428.5358550593191</v>
      </c>
      <c r="AS103" s="44">
        <f t="shared" si="105"/>
        <v>1898.3185808342816</v>
      </c>
      <c r="AT103" s="44">
        <f>Paramètres!$D$26*Calculs!AQ103</f>
        <v>78.379771736763857</v>
      </c>
      <c r="AU103" s="44">
        <f>Paramètres!$D$26*AO103</f>
        <v>-314.95806196893585</v>
      </c>
      <c r="AV103" s="44">
        <f>Paramètres!$D$26*AP103</f>
        <v>72.334019955581383</v>
      </c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1">
        <f>Paramètres!$D$16</f>
        <v>30000</v>
      </c>
      <c r="BH103" s="41">
        <f>Paramètres!$E$16</f>
        <v>-25000</v>
      </c>
      <c r="BI103" s="100"/>
      <c r="BJ103" s="100"/>
      <c r="BK103" s="110">
        <f>Paramètres!$D$20</f>
        <v>523598775598.29883</v>
      </c>
      <c r="BL103" s="41">
        <f>Paramètres!$D$21</f>
        <v>10000</v>
      </c>
      <c r="BM103" s="41"/>
      <c r="BN103" s="41"/>
      <c r="BO103" s="41">
        <f>IF(AND($BR$6&gt;200,A103&lt;950),Paramètres!$D$22,0)</f>
        <v>1</v>
      </c>
      <c r="BP103" s="41">
        <f t="shared" si="75"/>
        <v>-11937.625915482771</v>
      </c>
      <c r="BQ103" s="41">
        <f t="shared" si="76"/>
        <v>-34772.905230934884</v>
      </c>
      <c r="BR103" s="41">
        <f t="shared" si="106"/>
        <v>36764.95410982563</v>
      </c>
      <c r="BS103" s="41">
        <f t="shared" si="107"/>
        <v>-108.94747524340707</v>
      </c>
      <c r="BT103" s="41">
        <f t="shared" si="108"/>
        <v>348.0442432355872</v>
      </c>
      <c r="BU103" s="41">
        <f t="shared" si="109"/>
        <v>-113.01039477357419</v>
      </c>
      <c r="BV103" s="41">
        <f t="shared" si="110"/>
        <v>-329.1860354306566</v>
      </c>
      <c r="BW103" s="41">
        <f>Paramètres!$D$22</f>
        <v>1</v>
      </c>
      <c r="BX103" s="41">
        <f t="shared" si="77"/>
        <v>2437.2300172228097</v>
      </c>
      <c r="BY103" s="41">
        <f t="shared" si="78"/>
        <v>-46555.08482359616</v>
      </c>
      <c r="BZ103" s="41">
        <f t="shared" si="111"/>
        <v>46618.837534725004</v>
      </c>
      <c r="CA103" s="41">
        <f t="shared" si="112"/>
        <v>-87.003213908841445</v>
      </c>
      <c r="CB103" s="41">
        <f t="shared" si="113"/>
        <v>225.20101606299028</v>
      </c>
      <c r="CC103" s="41">
        <f t="shared" si="114"/>
        <v>11.773495549925752</v>
      </c>
      <c r="CD103" s="41">
        <f t="shared" si="115"/>
        <v>-224.89304666516279</v>
      </c>
      <c r="CE103" s="2">
        <f>Paramètres!$F$16</f>
        <v>15000</v>
      </c>
      <c r="CF103" s="2">
        <f>Paramètres!$G$16</f>
        <v>15000</v>
      </c>
      <c r="CG103" s="111">
        <f>Paramètres!$F$20</f>
        <v>992600579172.61572</v>
      </c>
      <c r="CH103" s="2">
        <f>Paramètres!$F$21</f>
        <v>13332</v>
      </c>
      <c r="CI103" s="2"/>
      <c r="CJ103" s="2"/>
      <c r="CK103" s="2">
        <f>IF(CN103&gt;20000,Paramètres!$F$22,-2)</f>
        <v>1</v>
      </c>
      <c r="CL103" s="2">
        <f t="shared" si="79"/>
        <v>-26937.625915482771</v>
      </c>
      <c r="CM103" s="2">
        <f t="shared" si="80"/>
        <v>5227.0947690651155</v>
      </c>
      <c r="CN103" s="2">
        <f t="shared" si="81"/>
        <v>27440.083995630863</v>
      </c>
      <c r="CO103" s="2">
        <f t="shared" si="82"/>
        <v>169.01854803854371</v>
      </c>
      <c r="CP103" s="2">
        <f t="shared" si="83"/>
        <v>959.27932919108525</v>
      </c>
      <c r="CQ103" s="2">
        <f t="shared" si="84"/>
        <v>-941.71387093126918</v>
      </c>
      <c r="CR103" s="2">
        <f t="shared" si="85"/>
        <v>182.73427896523231</v>
      </c>
      <c r="CS103" s="2">
        <f>Paramètres!$F$22</f>
        <v>1</v>
      </c>
      <c r="CT103" s="2">
        <f t="shared" si="86"/>
        <v>-12562.76998277719</v>
      </c>
      <c r="CU103" s="2">
        <f t="shared" si="87"/>
        <v>-6555.0848235961566</v>
      </c>
      <c r="CV103" s="2">
        <f t="shared" si="116"/>
        <v>14170.120912847153</v>
      </c>
      <c r="CW103" s="2">
        <f t="shared" si="117"/>
        <v>-152.44505136972182</v>
      </c>
      <c r="CX103" s="2">
        <f t="shared" si="88"/>
        <v>1909.808366758791</v>
      </c>
      <c r="CY103" s="2">
        <f t="shared" si="118"/>
        <v>-1693.1742058052307</v>
      </c>
      <c r="CZ103" s="2">
        <f t="shared" si="119"/>
        <v>-883.47558344173092</v>
      </c>
      <c r="DA103" s="2"/>
      <c r="DB103" s="2"/>
      <c r="DC103" s="13">
        <f>Paramètres!$H$16</f>
        <v>-20000</v>
      </c>
      <c r="DD103" s="13">
        <f>Paramètres!$I$16</f>
        <v>0</v>
      </c>
      <c r="DE103" s="13"/>
      <c r="DF103" s="13"/>
      <c r="DG103" s="112">
        <f>Paramètres!$H$20</f>
        <v>1047197551196.5977</v>
      </c>
      <c r="DH103" s="13">
        <f>Paramètres!$H$21</f>
        <v>10000</v>
      </c>
      <c r="DI103" s="13">
        <f>IF(DL103&lt;66666,Paramètres!$H$22,5)</f>
        <v>1</v>
      </c>
      <c r="DJ103" s="13">
        <f t="shared" si="89"/>
        <v>-61937.625915482771</v>
      </c>
      <c r="DK103" s="13">
        <f t="shared" si="90"/>
        <v>-9772.9052309348845</v>
      </c>
      <c r="DL103" s="13">
        <f t="shared" si="120"/>
        <v>62703.900841168703</v>
      </c>
      <c r="DM103" s="13">
        <f t="shared" si="121"/>
        <v>-171.03343857639874</v>
      </c>
      <c r="DN103" s="13">
        <f t="shared" si="122"/>
        <v>256.49450795042071</v>
      </c>
      <c r="DO103" s="13">
        <f t="shared" si="123"/>
        <v>-253.36000902161541</v>
      </c>
      <c r="DP103" s="13">
        <f t="shared" si="124"/>
        <v>-39.976723693862112</v>
      </c>
      <c r="DQ103" s="13">
        <f>IF(DT103&lt;66666,Paramètres!$H$22,5)</f>
        <v>1</v>
      </c>
      <c r="DR103" s="13">
        <f t="shared" si="91"/>
        <v>-47562.769982777187</v>
      </c>
      <c r="DS103" s="13">
        <f t="shared" si="92"/>
        <v>-21555.084823596157</v>
      </c>
      <c r="DT103" s="13">
        <f t="shared" si="125"/>
        <v>52219.141798645025</v>
      </c>
      <c r="DU103" s="13">
        <f t="shared" si="126"/>
        <v>-155.62032861646816</v>
      </c>
      <c r="DV103" s="13">
        <f t="shared" si="127"/>
        <v>363.8369391948354</v>
      </c>
      <c r="DW103" s="13">
        <f t="shared" si="128"/>
        <v>-331.39366244066991</v>
      </c>
      <c r="DX103" s="13">
        <f t="shared" si="129"/>
        <v>-150.18508187175476</v>
      </c>
    </row>
    <row r="104" spans="1:128" x14ac:dyDescent="0.35">
      <c r="A104" s="106">
        <f t="shared" si="130"/>
        <v>98</v>
      </c>
      <c r="B104" s="106">
        <f>A104*Paramètres!$D$25</f>
        <v>49</v>
      </c>
      <c r="C104" s="102">
        <f>Paramètres!$D$7</f>
        <v>155093840495.72119</v>
      </c>
      <c r="D104" s="28">
        <f>Paramètres!$D$8</f>
        <v>6666</v>
      </c>
      <c r="E104" s="28">
        <f t="shared" si="93"/>
        <v>40387.258807757025</v>
      </c>
      <c r="F104" s="28">
        <f t="shared" si="94"/>
        <v>9619.4126015929396</v>
      </c>
      <c r="G104" s="28">
        <f t="shared" si="68"/>
        <v>-173.90177684457905</v>
      </c>
      <c r="H104" s="28">
        <f t="shared" si="69"/>
        <v>-172.95596237104292</v>
      </c>
      <c r="I104" s="28">
        <f t="shared" si="131"/>
        <v>-3705.8425112529626</v>
      </c>
      <c r="J104" s="28">
        <f t="shared" si="132"/>
        <v>-395.92407839144857</v>
      </c>
      <c r="K104" s="28">
        <f t="shared" si="133"/>
        <v>1394.1835623571533</v>
      </c>
      <c r="L104" s="28">
        <f t="shared" si="95"/>
        <v>-1383.6605290307698</v>
      </c>
      <c r="M104" s="28">
        <f t="shared" si="96"/>
        <v>-170.97176945090237</v>
      </c>
      <c r="N104" s="28">
        <f>Paramètres!$D$26*Calculs!K104</f>
        <v>27.883671247143067</v>
      </c>
      <c r="O104" s="28">
        <f>Paramètres!$D$26*I104</f>
        <v>-74.116850225059252</v>
      </c>
      <c r="P104" s="28">
        <f>Paramètres!$D$26*J104</f>
        <v>-7.9184815678289713</v>
      </c>
      <c r="Q104" s="105">
        <f>IF($T104&gt;25000,Paramètres!$D$9,-5)</f>
        <v>6</v>
      </c>
      <c r="R104" s="105">
        <f t="shared" si="70"/>
        <v>21555.574337968061</v>
      </c>
      <c r="S104" s="105">
        <f t="shared" si="71"/>
        <v>-14218.602366101321</v>
      </c>
      <c r="T104" s="105">
        <f t="shared" si="97"/>
        <v>25822.692312866398</v>
      </c>
      <c r="U104" s="105">
        <f t="shared" si="98"/>
        <v>-33.409854400035258</v>
      </c>
      <c r="V104" s="105">
        <f t="shared" si="72"/>
        <v>1266.8250866652675</v>
      </c>
      <c r="W104" s="105">
        <f t="shared" si="99"/>
        <v>1057.4862604551101</v>
      </c>
      <c r="X104" s="105">
        <f t="shared" si="100"/>
        <v>-697.54470046953224</v>
      </c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44">
        <f t="shared" si="101"/>
        <v>18831.684469788965</v>
      </c>
      <c r="AL104" s="44">
        <f t="shared" si="102"/>
        <v>23838.01496769426</v>
      </c>
      <c r="AM104" s="44">
        <f t="shared" si="73"/>
        <v>163.90392907931312</v>
      </c>
      <c r="AN104" s="44">
        <f t="shared" si="74"/>
        <v>-178.81206238007621</v>
      </c>
      <c r="AO104" s="44">
        <f t="shared" si="134"/>
        <v>-18861.480891537176</v>
      </c>
      <c r="AP104" s="44">
        <f t="shared" si="135"/>
        <v>5442.6855586577694</v>
      </c>
      <c r="AQ104" s="44">
        <f t="shared" si="103"/>
        <v>3461.4828348136175</v>
      </c>
      <c r="AR104" s="44">
        <f t="shared" si="104"/>
        <v>-3460.7388593102646</v>
      </c>
      <c r="AS104" s="44">
        <f t="shared" si="105"/>
        <v>-71.763245252744355</v>
      </c>
      <c r="AT104" s="44">
        <f>Paramètres!$D$26*Calculs!AQ104</f>
        <v>69.229656696272357</v>
      </c>
      <c r="AU104" s="44">
        <f>Paramètres!$D$26*AO104</f>
        <v>-377.22961783074351</v>
      </c>
      <c r="AV104" s="44">
        <f>Paramètres!$D$26*AP104</f>
        <v>108.85371117315539</v>
      </c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1">
        <f>Paramètres!$D$16</f>
        <v>30000</v>
      </c>
      <c r="BH104" s="41">
        <f>Paramètres!$E$16</f>
        <v>-25000</v>
      </c>
      <c r="BI104" s="100"/>
      <c r="BJ104" s="100"/>
      <c r="BK104" s="110">
        <f>Paramètres!$D$20</f>
        <v>523598775598.29883</v>
      </c>
      <c r="BL104" s="41">
        <f>Paramètres!$D$21</f>
        <v>10000</v>
      </c>
      <c r="BM104" s="41"/>
      <c r="BN104" s="41"/>
      <c r="BO104" s="41">
        <f>IF(AND($BR$6&gt;200,A104&lt;950),Paramètres!$D$22,0)</f>
        <v>1</v>
      </c>
      <c r="BP104" s="41">
        <f t="shared" si="75"/>
        <v>-10387.258807757025</v>
      </c>
      <c r="BQ104" s="41">
        <f t="shared" si="76"/>
        <v>-34619.412601592936</v>
      </c>
      <c r="BR104" s="41">
        <f t="shared" si="106"/>
        <v>36144.140250096665</v>
      </c>
      <c r="BS104" s="41">
        <f t="shared" si="107"/>
        <v>-106.70142310561083</v>
      </c>
      <c r="BT104" s="41">
        <f t="shared" si="108"/>
        <v>358.81761554977891</v>
      </c>
      <c r="BU104" s="41">
        <f t="shared" si="109"/>
        <v>-103.11855287491159</v>
      </c>
      <c r="BV104" s="41">
        <f t="shared" si="110"/>
        <v>-343.68102258025976</v>
      </c>
      <c r="BW104" s="41">
        <f>Paramètres!$D$22</f>
        <v>1</v>
      </c>
      <c r="BX104" s="41">
        <f t="shared" si="77"/>
        <v>11168.315530211035</v>
      </c>
      <c r="BY104" s="41">
        <f t="shared" si="78"/>
        <v>-48838.01496769426</v>
      </c>
      <c r="BZ104" s="41">
        <f t="shared" si="111"/>
        <v>50098.7322970061</v>
      </c>
      <c r="CA104" s="41">
        <f t="shared" si="112"/>
        <v>-77.119044094269441</v>
      </c>
      <c r="CB104" s="41">
        <f t="shared" si="113"/>
        <v>196.74051624805287</v>
      </c>
      <c r="CC104" s="41">
        <f t="shared" si="114"/>
        <v>43.858598058102459</v>
      </c>
      <c r="CD104" s="41">
        <f t="shared" si="115"/>
        <v>-191.7896089727704</v>
      </c>
      <c r="CE104" s="2">
        <f>Paramètres!$F$16</f>
        <v>15000</v>
      </c>
      <c r="CF104" s="2">
        <f>Paramètres!$G$16</f>
        <v>15000</v>
      </c>
      <c r="CG104" s="111">
        <f>Paramètres!$F$20</f>
        <v>992600579172.61572</v>
      </c>
      <c r="CH104" s="2">
        <f>Paramètres!$F$21</f>
        <v>13332</v>
      </c>
      <c r="CI104" s="2"/>
      <c r="CJ104" s="2"/>
      <c r="CK104" s="2">
        <f>IF(CN104&gt;20000,Paramètres!$F$22,-2)</f>
        <v>1</v>
      </c>
      <c r="CL104" s="2">
        <f t="shared" si="79"/>
        <v>-25387.258807757025</v>
      </c>
      <c r="CM104" s="2">
        <f t="shared" si="80"/>
        <v>5380.5873984070604</v>
      </c>
      <c r="CN104" s="2">
        <f t="shared" si="81"/>
        <v>25951.177825369188</v>
      </c>
      <c r="CO104" s="2">
        <f t="shared" si="82"/>
        <v>168.03377813877347</v>
      </c>
      <c r="CP104" s="2">
        <f t="shared" si="83"/>
        <v>1037.2410469760598</v>
      </c>
      <c r="CQ104" s="2">
        <f t="shared" si="84"/>
        <v>-1014.7018020842171</v>
      </c>
      <c r="CR104" s="2">
        <f t="shared" si="85"/>
        <v>215.05637023588719</v>
      </c>
      <c r="CS104" s="2">
        <f>Paramètres!$F$22</f>
        <v>1</v>
      </c>
      <c r="CT104" s="2">
        <f t="shared" si="86"/>
        <v>-3831.6844697889646</v>
      </c>
      <c r="CU104" s="2">
        <f t="shared" si="87"/>
        <v>-8838.0149676942601</v>
      </c>
      <c r="CV104" s="2">
        <f t="shared" si="116"/>
        <v>9632.8767481583454</v>
      </c>
      <c r="CW104" s="2">
        <f t="shared" si="117"/>
        <v>-113.43894203008475</v>
      </c>
      <c r="CX104" s="2">
        <f t="shared" si="88"/>
        <v>2148.8022519891201</v>
      </c>
      <c r="CY104" s="2">
        <f t="shared" si="118"/>
        <v>-854.7324369294339</v>
      </c>
      <c r="CZ104" s="2">
        <f t="shared" si="119"/>
        <v>-1971.4927287246549</v>
      </c>
      <c r="DA104" s="2"/>
      <c r="DB104" s="2"/>
      <c r="DC104" s="13">
        <f>Paramètres!$H$16</f>
        <v>-20000</v>
      </c>
      <c r="DD104" s="13">
        <f>Paramètres!$I$16</f>
        <v>0</v>
      </c>
      <c r="DE104" s="13"/>
      <c r="DF104" s="13"/>
      <c r="DG104" s="112">
        <f>Paramètres!$H$20</f>
        <v>1047197551196.5977</v>
      </c>
      <c r="DH104" s="13">
        <f>Paramètres!$H$21</f>
        <v>10000</v>
      </c>
      <c r="DI104" s="13">
        <f>IF(DL104&lt;66666,Paramètres!$H$22,5)</f>
        <v>1</v>
      </c>
      <c r="DJ104" s="13">
        <f t="shared" si="89"/>
        <v>-60387.258807757025</v>
      </c>
      <c r="DK104" s="13">
        <f t="shared" si="90"/>
        <v>-9619.4126015929396</v>
      </c>
      <c r="DL104" s="13">
        <f t="shared" si="120"/>
        <v>61148.623247908974</v>
      </c>
      <c r="DM104" s="13">
        <f t="shared" si="121"/>
        <v>-170.94909026510652</v>
      </c>
      <c r="DN104" s="13">
        <f t="shared" si="122"/>
        <v>269.19189526743673</v>
      </c>
      <c r="DO104" s="13">
        <f t="shared" si="123"/>
        <v>-265.84017407164117</v>
      </c>
      <c r="DP104" s="13">
        <f t="shared" si="124"/>
        <v>-42.347117106529801</v>
      </c>
      <c r="DQ104" s="13">
        <f>IF(DT104&lt;66666,Paramètres!$H$22,5)</f>
        <v>1</v>
      </c>
      <c r="DR104" s="13">
        <f t="shared" si="91"/>
        <v>-38831.684469788961</v>
      </c>
      <c r="DS104" s="13">
        <f t="shared" si="92"/>
        <v>-23838.01496769426</v>
      </c>
      <c r="DT104" s="13">
        <f t="shared" si="125"/>
        <v>45564.796459122525</v>
      </c>
      <c r="DU104" s="13">
        <f t="shared" si="126"/>
        <v>-148.45504640623514</v>
      </c>
      <c r="DV104" s="13">
        <f t="shared" si="127"/>
        <v>470.02895100711834</v>
      </c>
      <c r="DW104" s="13">
        <f t="shared" si="128"/>
        <v>-400.5727521146444</v>
      </c>
      <c r="DX104" s="13">
        <f t="shared" si="129"/>
        <v>-245.90381259376952</v>
      </c>
    </row>
    <row r="105" spans="1:128" x14ac:dyDescent="0.35">
      <c r="A105" s="106">
        <f t="shared" si="130"/>
        <v>99</v>
      </c>
      <c r="B105" s="106">
        <f>A105*Paramètres!$D$25</f>
        <v>49.5</v>
      </c>
      <c r="C105" s="102">
        <f>Paramètres!$D$7</f>
        <v>155093840495.72119</v>
      </c>
      <c r="D105" s="28">
        <f>Paramètres!$D$8</f>
        <v>6666</v>
      </c>
      <c r="E105" s="28">
        <f t="shared" si="93"/>
        <v>38188.422419872848</v>
      </c>
      <c r="F105" s="28">
        <f t="shared" si="94"/>
        <v>9378.7076200344891</v>
      </c>
      <c r="G105" s="28">
        <f t="shared" si="68"/>
        <v>-173.6404869579053</v>
      </c>
      <c r="H105" s="28">
        <f t="shared" si="69"/>
        <v>-174.8149813184055</v>
      </c>
      <c r="I105" s="28">
        <f t="shared" si="131"/>
        <v>-5015.3861900586735</v>
      </c>
      <c r="J105" s="28">
        <f t="shared" si="132"/>
        <v>-558.97736627452196</v>
      </c>
      <c r="K105" s="28">
        <f t="shared" si="133"/>
        <v>1505.1700736057362</v>
      </c>
      <c r="L105" s="28">
        <f t="shared" si="95"/>
        <v>-1499.0110118505759</v>
      </c>
      <c r="M105" s="28">
        <f t="shared" si="96"/>
        <v>-136.02550065708209</v>
      </c>
      <c r="N105" s="28">
        <f>Paramètres!$D$26*Calculs!K105</f>
        <v>30.103401472114726</v>
      </c>
      <c r="O105" s="28">
        <f>Paramètres!$D$26*I105</f>
        <v>-100.30772380117347</v>
      </c>
      <c r="P105" s="28">
        <f>Paramètres!$D$26*J105</f>
        <v>-11.179547325490439</v>
      </c>
      <c r="Q105" s="105">
        <f>IF($T105&gt;25000,Paramètres!$D$9,-5)</f>
        <v>6</v>
      </c>
      <c r="R105" s="105">
        <f t="shared" si="70"/>
        <v>29652.663110680038</v>
      </c>
      <c r="S105" s="105">
        <f t="shared" si="71"/>
        <v>-17162.709315675471</v>
      </c>
      <c r="T105" s="105">
        <f t="shared" si="97"/>
        <v>34261.334191911708</v>
      </c>
      <c r="U105" s="105">
        <f t="shared" si="98"/>
        <v>-30.061893616548318</v>
      </c>
      <c r="V105" s="105">
        <f t="shared" si="72"/>
        <v>749.77732086661945</v>
      </c>
      <c r="W105" s="105">
        <f t="shared" si="99"/>
        <v>648.92085577142461</v>
      </c>
      <c r="X105" s="105">
        <f t="shared" si="100"/>
        <v>-375.58987450516759</v>
      </c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44">
        <f t="shared" si="101"/>
        <v>8535.7593091928102</v>
      </c>
      <c r="AL105" s="44">
        <f t="shared" si="102"/>
        <v>26541.41693570996</v>
      </c>
      <c r="AM105" s="44">
        <f t="shared" si="73"/>
        <v>166.51594177792452</v>
      </c>
      <c r="AN105" s="44">
        <f t="shared" si="74"/>
        <v>-92.837087218234871</v>
      </c>
      <c r="AO105" s="44">
        <f t="shared" si="134"/>
        <v>-21944.990133016698</v>
      </c>
      <c r="AP105" s="44">
        <f t="shared" si="135"/>
        <v>5262.0686022318696</v>
      </c>
      <c r="AQ105" s="44">
        <f t="shared" si="103"/>
        <v>3110.5434191545442</v>
      </c>
      <c r="AR105" s="44">
        <f t="shared" si="104"/>
        <v>-153.9603305308658</v>
      </c>
      <c r="AS105" s="44">
        <f t="shared" si="105"/>
        <v>-3106.7308507607268</v>
      </c>
      <c r="AT105" s="44">
        <f>Paramètres!$D$26*Calculs!AQ105</f>
        <v>62.210868383090883</v>
      </c>
      <c r="AU105" s="44">
        <f>Paramètres!$D$26*AO105</f>
        <v>-438.89980266033399</v>
      </c>
      <c r="AV105" s="44">
        <f>Paramètres!$D$26*AP105</f>
        <v>105.24137204463739</v>
      </c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1">
        <f>Paramètres!$D$16</f>
        <v>30000</v>
      </c>
      <c r="BH105" s="41">
        <f>Paramètres!$E$16</f>
        <v>-25000</v>
      </c>
      <c r="BI105" s="100"/>
      <c r="BJ105" s="100"/>
      <c r="BK105" s="110">
        <f>Paramètres!$D$20</f>
        <v>523598775598.29883</v>
      </c>
      <c r="BL105" s="41">
        <f>Paramètres!$D$21</f>
        <v>10000</v>
      </c>
      <c r="BM105" s="41"/>
      <c r="BN105" s="41"/>
      <c r="BO105" s="41">
        <f>IF(AND($BR$6&gt;200,A105&lt;950),Paramètres!$D$22,0)</f>
        <v>1</v>
      </c>
      <c r="BP105" s="41">
        <f t="shared" si="75"/>
        <v>-8188.422419872848</v>
      </c>
      <c r="BQ105" s="41">
        <f t="shared" si="76"/>
        <v>-34378.707620034489</v>
      </c>
      <c r="BR105" s="41">
        <f t="shared" si="106"/>
        <v>35340.427266094193</v>
      </c>
      <c r="BS105" s="41">
        <f t="shared" si="107"/>
        <v>-103.39725423730714</v>
      </c>
      <c r="BT105" s="41">
        <f t="shared" si="108"/>
        <v>373.48973317620067</v>
      </c>
      <c r="BU105" s="41">
        <f t="shared" si="109"/>
        <v>-86.538051215540079</v>
      </c>
      <c r="BV105" s="41">
        <f t="shared" si="110"/>
        <v>-363.32595073824018</v>
      </c>
      <c r="BW105" s="41">
        <f>Paramètres!$D$22</f>
        <v>1</v>
      </c>
      <c r="BX105" s="41">
        <f t="shared" si="77"/>
        <v>21464.24069080719</v>
      </c>
      <c r="BY105" s="41">
        <f t="shared" si="78"/>
        <v>-51541.41693570996</v>
      </c>
      <c r="BZ105" s="41">
        <f t="shared" si="111"/>
        <v>55832.170727758676</v>
      </c>
      <c r="CA105" s="41">
        <f t="shared" si="112"/>
        <v>-67.390886336652315</v>
      </c>
      <c r="CB105" s="41">
        <f t="shared" si="113"/>
        <v>160.19896657715242</v>
      </c>
      <c r="CC105" s="41">
        <f t="shared" si="114"/>
        <v>61.587237827401793</v>
      </c>
      <c r="CD105" s="41">
        <f t="shared" si="115"/>
        <v>-147.88752830843666</v>
      </c>
      <c r="CE105" s="2">
        <f>Paramètres!$F$16</f>
        <v>15000</v>
      </c>
      <c r="CF105" s="2">
        <f>Paramètres!$G$16</f>
        <v>15000</v>
      </c>
      <c r="CG105" s="111">
        <f>Paramètres!$F$20</f>
        <v>992600579172.61572</v>
      </c>
      <c r="CH105" s="2">
        <f>Paramètres!$F$21</f>
        <v>13332</v>
      </c>
      <c r="CI105" s="2"/>
      <c r="CJ105" s="2"/>
      <c r="CK105" s="2">
        <f>IF(CN105&gt;20000,Paramètres!$F$22,-2)</f>
        <v>1</v>
      </c>
      <c r="CL105" s="2">
        <f t="shared" si="79"/>
        <v>-23188.422419872848</v>
      </c>
      <c r="CM105" s="2">
        <f t="shared" si="80"/>
        <v>5621.2923799655109</v>
      </c>
      <c r="CN105" s="2">
        <f t="shared" si="81"/>
        <v>23860.047408660361</v>
      </c>
      <c r="CO105" s="2">
        <f t="shared" si="82"/>
        <v>166.3733396994123</v>
      </c>
      <c r="CP105" s="2">
        <f t="shared" si="83"/>
        <v>1159.9158372387751</v>
      </c>
      <c r="CQ105" s="2">
        <f t="shared" si="84"/>
        <v>-1127.2659246951314</v>
      </c>
      <c r="CR105" s="2">
        <f t="shared" si="85"/>
        <v>273.26961868923314</v>
      </c>
      <c r="CS105" s="2">
        <f>Paramètres!$F$22</f>
        <v>1</v>
      </c>
      <c r="CT105" s="2">
        <f t="shared" si="86"/>
        <v>6464.2406908071898</v>
      </c>
      <c r="CU105" s="2">
        <f t="shared" si="87"/>
        <v>-11541.41693570996</v>
      </c>
      <c r="CV105" s="2">
        <f t="shared" si="116"/>
        <v>13228.405519660339</v>
      </c>
      <c r="CW105" s="2">
        <f t="shared" si="117"/>
        <v>-60.747216208130276</v>
      </c>
      <c r="CX105" s="2">
        <f t="shared" si="88"/>
        <v>1982.0426847788392</v>
      </c>
      <c r="CY105" s="2">
        <f t="shared" si="118"/>
        <v>968.55217772255605</v>
      </c>
      <c r="CZ105" s="2">
        <f t="shared" si="119"/>
        <v>-1729.2772719590698</v>
      </c>
      <c r="DA105" s="2"/>
      <c r="DB105" s="2"/>
      <c r="DC105" s="13">
        <f>Paramètres!$H$16</f>
        <v>-20000</v>
      </c>
      <c r="DD105" s="13">
        <f>Paramètres!$I$16</f>
        <v>0</v>
      </c>
      <c r="DE105" s="13"/>
      <c r="DF105" s="13"/>
      <c r="DG105" s="112">
        <f>Paramètres!$H$20</f>
        <v>1047197551196.5977</v>
      </c>
      <c r="DH105" s="13">
        <f>Paramètres!$H$21</f>
        <v>10000</v>
      </c>
      <c r="DI105" s="13">
        <f>IF(DL105&lt;66666,Paramètres!$H$22,5)</f>
        <v>1</v>
      </c>
      <c r="DJ105" s="13">
        <f t="shared" si="89"/>
        <v>-58188.422419872848</v>
      </c>
      <c r="DK105" s="13">
        <f t="shared" si="90"/>
        <v>-9378.7076200344891</v>
      </c>
      <c r="DL105" s="13">
        <f t="shared" si="120"/>
        <v>58939.398201336044</v>
      </c>
      <c r="DM105" s="13">
        <f t="shared" si="121"/>
        <v>-170.84391199557589</v>
      </c>
      <c r="DN105" s="13">
        <f t="shared" si="122"/>
        <v>288.88789834837939</v>
      </c>
      <c r="DO105" s="13">
        <f t="shared" si="123"/>
        <v>-285.20703593990442</v>
      </c>
      <c r="DP105" s="13">
        <f t="shared" si="124"/>
        <v>-45.969168608075066</v>
      </c>
      <c r="DQ105" s="13">
        <f>IF(DT105&lt;66666,Paramètres!$H$22,5)</f>
        <v>1</v>
      </c>
      <c r="DR105" s="13">
        <f t="shared" si="91"/>
        <v>-28535.75930919281</v>
      </c>
      <c r="DS105" s="13">
        <f t="shared" si="92"/>
        <v>-26541.41693570996</v>
      </c>
      <c r="DT105" s="13">
        <f t="shared" si="125"/>
        <v>38970.968326529633</v>
      </c>
      <c r="DU105" s="13">
        <f t="shared" si="126"/>
        <v>-137.07377187699191</v>
      </c>
      <c r="DV105" s="13">
        <f t="shared" si="127"/>
        <v>626.62198372409466</v>
      </c>
      <c r="DW105" s="13">
        <f t="shared" si="128"/>
        <v>-458.83217362158933</v>
      </c>
      <c r="DX105" s="13">
        <f t="shared" si="129"/>
        <v>-426.76474425145204</v>
      </c>
    </row>
    <row r="106" spans="1:128" x14ac:dyDescent="0.35">
      <c r="A106" s="106">
        <f t="shared" si="130"/>
        <v>100</v>
      </c>
      <c r="B106" s="106">
        <f>A106*Paramètres!$D$25</f>
        <v>50</v>
      </c>
      <c r="C106" s="102">
        <f>Paramètres!$D$7</f>
        <v>155093840495.72119</v>
      </c>
      <c r="D106" s="28">
        <f>Paramètres!$D$8</f>
        <v>6666</v>
      </c>
      <c r="E106" s="28">
        <f t="shared" si="93"/>
        <v>35305.976571880863</v>
      </c>
      <c r="F106" s="28">
        <f t="shared" si="94"/>
        <v>9065.2125617329584</v>
      </c>
      <c r="G106" s="28">
        <f t="shared" si="68"/>
        <v>-173.91452982666468</v>
      </c>
      <c r="H106" s="28">
        <f t="shared" si="69"/>
        <v>-177.92326022136768</v>
      </c>
      <c r="I106" s="28">
        <f t="shared" si="131"/>
        <v>-6414.0894781080751</v>
      </c>
      <c r="J106" s="28">
        <f t="shared" si="132"/>
        <v>-683.82331960611361</v>
      </c>
      <c r="K106" s="28">
        <f t="shared" si="133"/>
        <v>1664.1060240793265</v>
      </c>
      <c r="L106" s="28">
        <f t="shared" si="95"/>
        <v>-1663.0130185773478</v>
      </c>
      <c r="M106" s="28">
        <f t="shared" si="96"/>
        <v>-60.30389224056956</v>
      </c>
      <c r="N106" s="28">
        <f>Paramètres!$D$26*Calculs!K106</f>
        <v>33.282120481586531</v>
      </c>
      <c r="O106" s="28">
        <f>Paramètres!$D$26*I106</f>
        <v>-128.28178956216149</v>
      </c>
      <c r="P106" s="28">
        <f>Paramètres!$D$26*J106</f>
        <v>-13.676466392122272</v>
      </c>
      <c r="Q106" s="105">
        <f>IF($T106&gt;25000,Paramètres!$D$9,-5)</f>
        <v>6</v>
      </c>
      <c r="R106" s="105">
        <f t="shared" si="70"/>
        <v>37781.202411829116</v>
      </c>
      <c r="S106" s="105">
        <f t="shared" si="71"/>
        <v>-19330.555962402756</v>
      </c>
      <c r="T106" s="105">
        <f t="shared" si="97"/>
        <v>42439.246570823881</v>
      </c>
      <c r="U106" s="105">
        <f t="shared" si="98"/>
        <v>-27.096319842022638</v>
      </c>
      <c r="V106" s="105">
        <f t="shared" si="72"/>
        <v>498.1194436632008</v>
      </c>
      <c r="W106" s="105">
        <f t="shared" si="99"/>
        <v>443.44688105856142</v>
      </c>
      <c r="X106" s="105">
        <f t="shared" si="100"/>
        <v>-226.88729324219716</v>
      </c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44">
        <f t="shared" si="101"/>
        <v>-2475.2258399482553</v>
      </c>
      <c r="AL106" s="44">
        <f t="shared" si="102"/>
        <v>28395.768524135714</v>
      </c>
      <c r="AM106" s="44">
        <f t="shared" si="73"/>
        <v>174.59313419078973</v>
      </c>
      <c r="AN106" s="44">
        <f t="shared" si="74"/>
        <v>-65.515923876274016</v>
      </c>
      <c r="AO106" s="44">
        <f t="shared" si="134"/>
        <v>-21660.050660887231</v>
      </c>
      <c r="AP106" s="44">
        <f t="shared" si="135"/>
        <v>2050.0963794265053</v>
      </c>
      <c r="AQ106" s="44">
        <f t="shared" si="103"/>
        <v>2944.2793561996541</v>
      </c>
      <c r="AR106" s="44">
        <f t="shared" si="104"/>
        <v>1220.2280976997931</v>
      </c>
      <c r="AS106" s="44">
        <f t="shared" si="105"/>
        <v>-2679.5194190241264</v>
      </c>
      <c r="AT106" s="44">
        <f>Paramètres!$D$26*Calculs!AQ106</f>
        <v>58.885587123993083</v>
      </c>
      <c r="AU106" s="44">
        <f>Paramètres!$D$26*AO106</f>
        <v>-433.20101321774462</v>
      </c>
      <c r="AV106" s="44">
        <f>Paramètres!$D$26*AP106</f>
        <v>41.001927588530108</v>
      </c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1">
        <f>Paramètres!$D$16</f>
        <v>30000</v>
      </c>
      <c r="BH106" s="41">
        <f>Paramètres!$E$16</f>
        <v>-25000</v>
      </c>
      <c r="BI106" s="100"/>
      <c r="BJ106" s="100"/>
      <c r="BK106" s="110">
        <f>Paramètres!$D$20</f>
        <v>523598775598.29883</v>
      </c>
      <c r="BL106" s="41">
        <f>Paramètres!$D$21</f>
        <v>10000</v>
      </c>
      <c r="BM106" s="41"/>
      <c r="BN106" s="41"/>
      <c r="BO106" s="41">
        <f>IF(AND($BR$6&gt;200,A106&lt;950),Paramètres!$D$22,0)</f>
        <v>1</v>
      </c>
      <c r="BP106" s="41">
        <f t="shared" si="75"/>
        <v>-5305.976571880863</v>
      </c>
      <c r="BQ106" s="41">
        <f t="shared" si="76"/>
        <v>-34065.212561732958</v>
      </c>
      <c r="BR106" s="41">
        <f t="shared" si="106"/>
        <v>34475.964007658986</v>
      </c>
      <c r="BS106" s="41">
        <f t="shared" si="107"/>
        <v>-98.853216879918719</v>
      </c>
      <c r="BT106" s="41">
        <f t="shared" si="108"/>
        <v>390.24904337158603</v>
      </c>
      <c r="BU106" s="41">
        <f t="shared" si="109"/>
        <v>-60.060750755759834</v>
      </c>
      <c r="BV106" s="41">
        <f t="shared" si="110"/>
        <v>-385.59956181392704</v>
      </c>
      <c r="BW106" s="41">
        <f>Paramètres!$D$22</f>
        <v>1</v>
      </c>
      <c r="BX106" s="41">
        <f t="shared" si="77"/>
        <v>32475.225839948256</v>
      </c>
      <c r="BY106" s="41">
        <f t="shared" si="78"/>
        <v>-53395.76852413571</v>
      </c>
      <c r="BZ106" s="41">
        <f t="shared" si="111"/>
        <v>62495.98698827569</v>
      </c>
      <c r="CA106" s="41">
        <f t="shared" si="112"/>
        <v>-58.692096123914595</v>
      </c>
      <c r="CB106" s="41">
        <f t="shared" si="113"/>
        <v>129.06998314586394</v>
      </c>
      <c r="CC106" s="41">
        <f t="shared" si="114"/>
        <v>67.069536042475661</v>
      </c>
      <c r="CD106" s="41">
        <f t="shared" si="115"/>
        <v>-110.27573570065475</v>
      </c>
      <c r="CE106" s="2">
        <f>Paramètres!$F$16</f>
        <v>15000</v>
      </c>
      <c r="CF106" s="2">
        <f>Paramètres!$G$16</f>
        <v>15000</v>
      </c>
      <c r="CG106" s="111">
        <f>Paramètres!$F$20</f>
        <v>992600579172.61572</v>
      </c>
      <c r="CH106" s="2">
        <f>Paramètres!$F$21</f>
        <v>13332</v>
      </c>
      <c r="CI106" s="2"/>
      <c r="CJ106" s="2"/>
      <c r="CK106" s="2">
        <f>IF(CN106&gt;20000,Paramètres!$F$22,-2)</f>
        <v>1</v>
      </c>
      <c r="CL106" s="2">
        <f t="shared" si="79"/>
        <v>-20305.976571880863</v>
      </c>
      <c r="CM106" s="2">
        <f t="shared" si="80"/>
        <v>5934.7874382670416</v>
      </c>
      <c r="CN106" s="2">
        <f t="shared" si="81"/>
        <v>21155.481239508281</v>
      </c>
      <c r="CO106" s="2">
        <f t="shared" si="82"/>
        <v>163.7080470257402</v>
      </c>
      <c r="CP106" s="2">
        <f t="shared" si="83"/>
        <v>1342.9762162149414</v>
      </c>
      <c r="CQ106" s="2">
        <f t="shared" si="84"/>
        <v>-1289.0486051494645</v>
      </c>
      <c r="CR106" s="2">
        <f t="shared" si="85"/>
        <v>376.74767534945846</v>
      </c>
      <c r="CS106" s="2">
        <f>Paramètres!$F$22</f>
        <v>1</v>
      </c>
      <c r="CT106" s="2">
        <f t="shared" si="86"/>
        <v>17475.225839948256</v>
      </c>
      <c r="CU106" s="2">
        <f t="shared" si="87"/>
        <v>-13395.768524135714</v>
      </c>
      <c r="CV106" s="2">
        <f t="shared" si="116"/>
        <v>22018.858565089617</v>
      </c>
      <c r="CW106" s="2">
        <f t="shared" si="117"/>
        <v>-37.472246404459327</v>
      </c>
      <c r="CX106" s="2">
        <f t="shared" si="88"/>
        <v>1281.5022036533126</v>
      </c>
      <c r="CY106" s="2">
        <f t="shared" si="118"/>
        <v>1017.0618225750821</v>
      </c>
      <c r="CZ106" s="2">
        <f t="shared" si="119"/>
        <v>-779.63654803283089</v>
      </c>
      <c r="DA106" s="2"/>
      <c r="DB106" s="2"/>
      <c r="DC106" s="13">
        <f>Paramètres!$H$16</f>
        <v>-20000</v>
      </c>
      <c r="DD106" s="13">
        <f>Paramètres!$I$16</f>
        <v>0</v>
      </c>
      <c r="DE106" s="13"/>
      <c r="DF106" s="13"/>
      <c r="DG106" s="112">
        <f>Paramètres!$H$20</f>
        <v>1047197551196.5977</v>
      </c>
      <c r="DH106" s="13">
        <f>Paramètres!$H$21</f>
        <v>10000</v>
      </c>
      <c r="DI106" s="13">
        <f>IF(DL106&lt;66666,Paramètres!$H$22,5)</f>
        <v>1</v>
      </c>
      <c r="DJ106" s="13">
        <f t="shared" si="89"/>
        <v>-55305.976571880863</v>
      </c>
      <c r="DK106" s="13">
        <f t="shared" si="90"/>
        <v>-9065.2125617329584</v>
      </c>
      <c r="DL106" s="13">
        <f t="shared" si="120"/>
        <v>56043.992749971301</v>
      </c>
      <c r="DM106" s="13">
        <f t="shared" si="121"/>
        <v>-170.69141269307966</v>
      </c>
      <c r="DN106" s="13">
        <f t="shared" si="122"/>
        <v>318.09246821853287</v>
      </c>
      <c r="DO106" s="13">
        <f t="shared" si="123"/>
        <v>-313.90366267212369</v>
      </c>
      <c r="DP106" s="13">
        <f t="shared" si="124"/>
        <v>-51.452005776100982</v>
      </c>
      <c r="DQ106" s="13">
        <f>IF(DT106&lt;66666,Paramètres!$H$22,5)</f>
        <v>1</v>
      </c>
      <c r="DR106" s="13">
        <f t="shared" si="91"/>
        <v>-17524.774160051744</v>
      </c>
      <c r="DS106" s="13">
        <f t="shared" si="92"/>
        <v>-28395.768524135714</v>
      </c>
      <c r="DT106" s="13">
        <f t="shared" si="125"/>
        <v>33368.209113422818</v>
      </c>
      <c r="DU106" s="13">
        <f t="shared" si="126"/>
        <v>-121.68128588068967</v>
      </c>
      <c r="DV106" s="13">
        <f t="shared" si="127"/>
        <v>826.67625403897011</v>
      </c>
      <c r="DW106" s="13">
        <f t="shared" si="128"/>
        <v>-434.16518418073525</v>
      </c>
      <c r="DX106" s="13">
        <f t="shared" si="129"/>
        <v>-703.48718669014295</v>
      </c>
    </row>
    <row r="107" spans="1:128" x14ac:dyDescent="0.35">
      <c r="A107" s="106">
        <f t="shared" si="130"/>
        <v>101</v>
      </c>
      <c r="B107" s="106">
        <f>A107*Paramètres!$D$25</f>
        <v>50.5</v>
      </c>
      <c r="C107" s="102">
        <f>Paramètres!$D$7</f>
        <v>155093840495.72119</v>
      </c>
      <c r="D107" s="28">
        <f>Paramètres!$D$8</f>
        <v>6666</v>
      </c>
      <c r="E107" s="28">
        <f t="shared" si="93"/>
        <v>31683.178578182491</v>
      </c>
      <c r="F107" s="28">
        <f t="shared" si="94"/>
        <v>8708.2249288697603</v>
      </c>
      <c r="G107" s="28">
        <f t="shared" si="68"/>
        <v>-174.74959452004043</v>
      </c>
      <c r="H107" s="28">
        <f t="shared" si="69"/>
        <v>-31.31062558883518</v>
      </c>
      <c r="I107" s="28">
        <f t="shared" si="131"/>
        <v>-7948.8207071232619</v>
      </c>
      <c r="J107" s="28">
        <f t="shared" si="132"/>
        <v>-730.45074545456089</v>
      </c>
      <c r="K107" s="28">
        <f t="shared" si="133"/>
        <v>3072.2556238352686</v>
      </c>
      <c r="L107" s="28">
        <f t="shared" si="95"/>
        <v>2624.8199027478413</v>
      </c>
      <c r="M107" s="28">
        <f t="shared" si="96"/>
        <v>-1596.582317428778</v>
      </c>
      <c r="N107" s="28">
        <f>Paramètres!$D$26*Calculs!K107</f>
        <v>61.445112476705376</v>
      </c>
      <c r="O107" s="28">
        <f>Paramètres!$D$26*I107</f>
        <v>-158.97641414246525</v>
      </c>
      <c r="P107" s="28">
        <f>Paramètres!$D$26*J107</f>
        <v>-14.609014909091218</v>
      </c>
      <c r="Q107" s="105">
        <f>IF($T107&gt;25000,Paramètres!$D$9,-5)</f>
        <v>6</v>
      </c>
      <c r="R107" s="105">
        <f t="shared" si="70"/>
        <v>44683.372724149413</v>
      </c>
      <c r="S107" s="105">
        <f t="shared" si="71"/>
        <v>-20042.711930223173</v>
      </c>
      <c r="T107" s="105">
        <f t="shared" si="97"/>
        <v>48972.585183173353</v>
      </c>
      <c r="U107" s="105">
        <f t="shared" si="98"/>
        <v>-24.158603465351717</v>
      </c>
      <c r="V107" s="105">
        <f t="shared" si="72"/>
        <v>377.46821718750141</v>
      </c>
      <c r="W107" s="105">
        <f t="shared" si="99"/>
        <v>344.40805967303805</v>
      </c>
      <c r="X107" s="105">
        <f t="shared" si="100"/>
        <v>-154.4841202809007</v>
      </c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44">
        <f t="shared" si="101"/>
        <v>-13000.194145966923</v>
      </c>
      <c r="AL107" s="44">
        <f t="shared" si="102"/>
        <v>28750.936859092933</v>
      </c>
      <c r="AM107" s="44">
        <f t="shared" si="73"/>
        <v>-178.08072779866194</v>
      </c>
      <c r="AN107" s="44">
        <f t="shared" si="74"/>
        <v>-59.007530101979761</v>
      </c>
      <c r="AO107" s="44">
        <f t="shared" si="134"/>
        <v>-20006.621549969692</v>
      </c>
      <c r="AP107" s="44">
        <f t="shared" si="135"/>
        <v>-670.42496718615109</v>
      </c>
      <c r="AQ107" s="44">
        <f t="shared" si="103"/>
        <v>2123.4396652376909</v>
      </c>
      <c r="AR107" s="44">
        <f t="shared" si="104"/>
        <v>1093.413055495384</v>
      </c>
      <c r="AS107" s="44">
        <f t="shared" si="105"/>
        <v>-1820.2867636658257</v>
      </c>
      <c r="AT107" s="44">
        <f>Paramètres!$D$26*Calculs!AQ107</f>
        <v>42.468793304753817</v>
      </c>
      <c r="AU107" s="44">
        <f>Paramètres!$D$26*AO107</f>
        <v>-400.13243099939382</v>
      </c>
      <c r="AV107" s="44">
        <f>Paramètres!$D$26*AP107</f>
        <v>-13.408499343723022</v>
      </c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1">
        <f>Paramètres!$D$16</f>
        <v>30000</v>
      </c>
      <c r="BH107" s="41">
        <f>Paramètres!$E$16</f>
        <v>-25000</v>
      </c>
      <c r="BI107" s="100"/>
      <c r="BJ107" s="100"/>
      <c r="BK107" s="110">
        <f>Paramètres!$D$20</f>
        <v>523598775598.29883</v>
      </c>
      <c r="BL107" s="41">
        <f>Paramètres!$D$21</f>
        <v>10000</v>
      </c>
      <c r="BM107" s="41"/>
      <c r="BN107" s="41"/>
      <c r="BO107" s="41">
        <f>IF(AND($BR$6&gt;200,A107&lt;950),Paramètres!$D$22,0)</f>
        <v>1</v>
      </c>
      <c r="BP107" s="41">
        <f t="shared" si="75"/>
        <v>-1683.178578182491</v>
      </c>
      <c r="BQ107" s="41">
        <f t="shared" si="76"/>
        <v>-33708.224928869764</v>
      </c>
      <c r="BR107" s="41">
        <f t="shared" si="106"/>
        <v>33750.222487878942</v>
      </c>
      <c r="BS107" s="41">
        <f t="shared" si="107"/>
        <v>-92.858619684708088</v>
      </c>
      <c r="BT107" s="41">
        <f t="shared" si="108"/>
        <v>405.16091823710974</v>
      </c>
      <c r="BU107" s="41">
        <f t="shared" si="109"/>
        <v>-20.20603504283174</v>
      </c>
      <c r="BV107" s="41">
        <f t="shared" si="110"/>
        <v>-404.65675061042259</v>
      </c>
      <c r="BW107" s="41">
        <f>Paramètres!$D$22</f>
        <v>1</v>
      </c>
      <c r="BX107" s="41">
        <f t="shared" si="77"/>
        <v>43000.194145966925</v>
      </c>
      <c r="BY107" s="41">
        <f t="shared" si="78"/>
        <v>-53750.936859092937</v>
      </c>
      <c r="BZ107" s="41">
        <f t="shared" si="111"/>
        <v>68834.438399837643</v>
      </c>
      <c r="CA107" s="41">
        <f t="shared" si="112"/>
        <v>-51.340552702448498</v>
      </c>
      <c r="CB107" s="41">
        <f t="shared" si="113"/>
        <v>107.09800357045233</v>
      </c>
      <c r="CC107" s="41">
        <f t="shared" si="114"/>
        <v>66.903065576340509</v>
      </c>
      <c r="CD107" s="41">
        <f t="shared" si="115"/>
        <v>-83.629912024732533</v>
      </c>
      <c r="CE107" s="2">
        <f>Paramètres!$F$16</f>
        <v>15000</v>
      </c>
      <c r="CF107" s="2">
        <f>Paramètres!$G$16</f>
        <v>15000</v>
      </c>
      <c r="CG107" s="111">
        <f>Paramètres!$F$20</f>
        <v>992600579172.61572</v>
      </c>
      <c r="CH107" s="2">
        <f>Paramètres!$F$21</f>
        <v>13332</v>
      </c>
      <c r="CI107" s="2"/>
      <c r="CJ107" s="2"/>
      <c r="CK107" s="2">
        <f>IF(CN107&gt;20000,Paramètres!$F$22,-2)</f>
        <v>-2</v>
      </c>
      <c r="CL107" s="2">
        <f t="shared" si="79"/>
        <v>-16683.178578182491</v>
      </c>
      <c r="CM107" s="2">
        <f t="shared" si="80"/>
        <v>6291.7750711302397</v>
      </c>
      <c r="CN107" s="2">
        <f t="shared" si="81"/>
        <v>17830.167722632985</v>
      </c>
      <c r="CO107" s="2">
        <f t="shared" si="82"/>
        <v>159.33689167223235</v>
      </c>
      <c r="CP107" s="2">
        <f t="shared" si="83"/>
        <v>-3207.6571636782014</v>
      </c>
      <c r="CQ107" s="2">
        <f t="shared" si="84"/>
        <v>3001.3131739249488</v>
      </c>
      <c r="CR107" s="2">
        <f t="shared" si="85"/>
        <v>-1131.8938606250301</v>
      </c>
      <c r="CS107" s="2">
        <f>Paramètres!$F$22</f>
        <v>1</v>
      </c>
      <c r="CT107" s="2">
        <f t="shared" si="86"/>
        <v>28000.194145966925</v>
      </c>
      <c r="CU107" s="2">
        <f t="shared" si="87"/>
        <v>-13750.936859092933</v>
      </c>
      <c r="CV107" s="2">
        <f t="shared" si="116"/>
        <v>31194.536969068817</v>
      </c>
      <c r="CW107" s="2">
        <f t="shared" si="117"/>
        <v>-26.155723160023136</v>
      </c>
      <c r="CX107" s="2">
        <f t="shared" si="88"/>
        <v>793.10351587829803</v>
      </c>
      <c r="CY107" s="2">
        <f t="shared" si="118"/>
        <v>711.88915047724163</v>
      </c>
      <c r="CZ107" s="2">
        <f t="shared" si="119"/>
        <v>-349.60981726963701</v>
      </c>
      <c r="DA107" s="2"/>
      <c r="DB107" s="2"/>
      <c r="DC107" s="13">
        <f>Paramètres!$H$16</f>
        <v>-20000</v>
      </c>
      <c r="DD107" s="13">
        <f>Paramètres!$I$16</f>
        <v>0</v>
      </c>
      <c r="DE107" s="13"/>
      <c r="DF107" s="13"/>
      <c r="DG107" s="112">
        <f>Paramètres!$H$20</f>
        <v>1047197551196.5977</v>
      </c>
      <c r="DH107" s="13">
        <f>Paramètres!$H$21</f>
        <v>10000</v>
      </c>
      <c r="DI107" s="13">
        <f>IF(DL107&lt;66666,Paramètres!$H$22,5)</f>
        <v>1</v>
      </c>
      <c r="DJ107" s="13">
        <f t="shared" si="89"/>
        <v>-51683.178578182487</v>
      </c>
      <c r="DK107" s="13">
        <f t="shared" si="90"/>
        <v>-8708.2249288697603</v>
      </c>
      <c r="DL107" s="13">
        <f t="shared" si="120"/>
        <v>52411.679322037468</v>
      </c>
      <c r="DM107" s="13">
        <f t="shared" si="121"/>
        <v>-170.43592612329473</v>
      </c>
      <c r="DN107" s="13">
        <f t="shared" si="122"/>
        <v>361.30928631946756</v>
      </c>
      <c r="DO107" s="13">
        <f t="shared" si="123"/>
        <v>-356.28723613427587</v>
      </c>
      <c r="DP107" s="13">
        <f t="shared" si="124"/>
        <v>-60.031706193325242</v>
      </c>
      <c r="DQ107" s="13">
        <f>IF(DT107&lt;66666,Paramètres!$H$22,5)</f>
        <v>1</v>
      </c>
      <c r="DR107" s="13">
        <f t="shared" si="91"/>
        <v>-6999.8058540330767</v>
      </c>
      <c r="DS107" s="13">
        <f t="shared" si="92"/>
        <v>-28750.936859092933</v>
      </c>
      <c r="DT107" s="13">
        <f t="shared" si="125"/>
        <v>29590.76971404604</v>
      </c>
      <c r="DU107" s="13">
        <f t="shared" si="126"/>
        <v>-103.68322536710427</v>
      </c>
      <c r="DV107" s="13">
        <f t="shared" si="127"/>
        <v>1016.8761856227005</v>
      </c>
      <c r="DW107" s="13">
        <f t="shared" si="128"/>
        <v>-240.54581701434699</v>
      </c>
      <c r="DX107" s="13">
        <f t="shared" si="129"/>
        <v>-988.01563084977215</v>
      </c>
    </row>
    <row r="108" spans="1:128" x14ac:dyDescent="0.35">
      <c r="A108" s="106">
        <f t="shared" si="130"/>
        <v>102</v>
      </c>
      <c r="B108" s="106">
        <f>A108*Paramètres!$D$25</f>
        <v>51</v>
      </c>
      <c r="C108" s="102">
        <f>Paramètres!$D$7</f>
        <v>155093840495.72119</v>
      </c>
      <c r="D108" s="28">
        <f>Paramètres!$D$8</f>
        <v>6666</v>
      </c>
      <c r="E108" s="28">
        <f t="shared" si="93"/>
        <v>28364.973200307821</v>
      </c>
      <c r="F108" s="28">
        <f t="shared" si="94"/>
        <v>7943.8539767852853</v>
      </c>
      <c r="G108" s="28">
        <f t="shared" si="68"/>
        <v>-155.88154363244993</v>
      </c>
      <c r="H108" s="28">
        <f t="shared" si="69"/>
        <v>-37.579104394915241</v>
      </c>
      <c r="I108" s="28">
        <f t="shared" si="131"/>
        <v>-5165.0243902329557</v>
      </c>
      <c r="J108" s="28">
        <f t="shared" si="132"/>
        <v>-2312.424047974248</v>
      </c>
      <c r="K108" s="28">
        <f t="shared" si="133"/>
        <v>3605.8869053811845</v>
      </c>
      <c r="L108" s="28">
        <f t="shared" si="95"/>
        <v>2857.709035615369</v>
      </c>
      <c r="M108" s="28">
        <f t="shared" si="96"/>
        <v>-2199.0724049384489</v>
      </c>
      <c r="N108" s="28">
        <f>Paramètres!$D$26*Calculs!K108</f>
        <v>72.117738107623694</v>
      </c>
      <c r="O108" s="28">
        <f>Paramètres!$D$26*I108</f>
        <v>-103.30048780465911</v>
      </c>
      <c r="P108" s="28">
        <f>Paramètres!$D$26*J108</f>
        <v>-46.248480959484958</v>
      </c>
      <c r="Q108" s="105">
        <f>IF($T108&gt;25000,Paramètres!$D$9,-5)</f>
        <v>6</v>
      </c>
      <c r="R108" s="105">
        <f t="shared" si="70"/>
        <v>51095.124857385745</v>
      </c>
      <c r="S108" s="105">
        <f t="shared" si="71"/>
        <v>-20016.798707798116</v>
      </c>
      <c r="T108" s="105">
        <f t="shared" si="97"/>
        <v>54876.078711040813</v>
      </c>
      <c r="U108" s="105">
        <f t="shared" si="98"/>
        <v>-21.393037980289037</v>
      </c>
      <c r="V108" s="105">
        <f t="shared" si="72"/>
        <v>302.29941662079733</v>
      </c>
      <c r="W108" s="105">
        <f t="shared" si="99"/>
        <v>281.47103071792264</v>
      </c>
      <c r="X108" s="105">
        <f t="shared" si="100"/>
        <v>-110.26783826603585</v>
      </c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44">
        <f t="shared" si="101"/>
        <v>-22730.15165707792</v>
      </c>
      <c r="AL108" s="44">
        <f t="shared" si="102"/>
        <v>27960.652684583401</v>
      </c>
      <c r="AM108" s="44">
        <f t="shared" si="73"/>
        <v>-172.37831602701593</v>
      </c>
      <c r="AN108" s="44">
        <f t="shared" si="74"/>
        <v>-60.744521079364254</v>
      </c>
      <c r="AO108" s="44">
        <f t="shared" si="134"/>
        <v>-18513.076063474913</v>
      </c>
      <c r="AP108" s="44">
        <f t="shared" si="135"/>
        <v>-2477.3032315082537</v>
      </c>
      <c r="AQ108" s="44">
        <f t="shared" si="103"/>
        <v>1806.1101305443251</v>
      </c>
      <c r="AR108" s="44">
        <f t="shared" si="104"/>
        <v>882.65445871227325</v>
      </c>
      <c r="AS108" s="44">
        <f t="shared" si="105"/>
        <v>-1575.7394804250425</v>
      </c>
      <c r="AT108" s="44">
        <f>Paramètres!$D$26*Calculs!AQ108</f>
        <v>36.122202610886504</v>
      </c>
      <c r="AU108" s="44">
        <f>Paramètres!$D$26*AO108</f>
        <v>-370.26152126949825</v>
      </c>
      <c r="AV108" s="44">
        <f>Paramètres!$D$26*AP108</f>
        <v>-49.546064630165077</v>
      </c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1">
        <f>Paramètres!$D$16</f>
        <v>30000</v>
      </c>
      <c r="BH108" s="41">
        <f>Paramètres!$E$16</f>
        <v>-25000</v>
      </c>
      <c r="BI108" s="100"/>
      <c r="BJ108" s="100"/>
      <c r="BK108" s="110">
        <f>Paramètres!$D$20</f>
        <v>523598775598.29883</v>
      </c>
      <c r="BL108" s="41">
        <f>Paramètres!$D$21</f>
        <v>10000</v>
      </c>
      <c r="BM108" s="41"/>
      <c r="BN108" s="41"/>
      <c r="BO108" s="41">
        <f>IF(AND($BR$6&gt;200,A108&lt;950),Paramètres!$D$22,0)</f>
        <v>1</v>
      </c>
      <c r="BP108" s="41">
        <f t="shared" si="75"/>
        <v>1635.0267996921793</v>
      </c>
      <c r="BQ108" s="41">
        <f t="shared" si="76"/>
        <v>-32943.853976785285</v>
      </c>
      <c r="BR108" s="41">
        <f t="shared" si="106"/>
        <v>32984.402791008106</v>
      </c>
      <c r="BS108" s="41">
        <f t="shared" si="107"/>
        <v>-87.158701264954601</v>
      </c>
      <c r="BT108" s="41">
        <f t="shared" si="108"/>
        <v>421.79223816639563</v>
      </c>
      <c r="BU108" s="41">
        <f t="shared" si="109"/>
        <v>20.908112772992389</v>
      </c>
      <c r="BV108" s="41">
        <f t="shared" si="110"/>
        <v>-421.27371505671846</v>
      </c>
      <c r="BW108" s="41">
        <f>Paramètres!$D$22</f>
        <v>1</v>
      </c>
      <c r="BX108" s="41">
        <f t="shared" si="77"/>
        <v>52730.15165707792</v>
      </c>
      <c r="BY108" s="41">
        <f t="shared" si="78"/>
        <v>-52960.652684583401</v>
      </c>
      <c r="BZ108" s="41">
        <f t="shared" si="111"/>
        <v>74734.862189981373</v>
      </c>
      <c r="CA108" s="41">
        <f t="shared" si="112"/>
        <v>-45.124956141580299</v>
      </c>
      <c r="CB108" s="41">
        <f t="shared" si="113"/>
        <v>91.283403342693887</v>
      </c>
      <c r="CC108" s="41">
        <f t="shared" si="114"/>
        <v>64.406189574531979</v>
      </c>
      <c r="CD108" s="41">
        <f t="shared" si="115"/>
        <v>-64.687730446464002</v>
      </c>
      <c r="CE108" s="2">
        <f>Paramètres!$F$16</f>
        <v>15000</v>
      </c>
      <c r="CF108" s="2">
        <f>Paramètres!$G$16</f>
        <v>15000</v>
      </c>
      <c r="CG108" s="111">
        <f>Paramètres!$F$20</f>
        <v>992600579172.61572</v>
      </c>
      <c r="CH108" s="2">
        <f>Paramètres!$F$21</f>
        <v>13332</v>
      </c>
      <c r="CI108" s="2"/>
      <c r="CJ108" s="2"/>
      <c r="CK108" s="2">
        <f>IF(CN108&gt;20000,Paramètres!$F$22,-2)</f>
        <v>-2</v>
      </c>
      <c r="CL108" s="2">
        <f t="shared" si="79"/>
        <v>-13364.973200307821</v>
      </c>
      <c r="CM108" s="2">
        <f t="shared" si="80"/>
        <v>7056.1460232147147</v>
      </c>
      <c r="CN108" s="2">
        <f t="shared" si="81"/>
        <v>15113.295648066807</v>
      </c>
      <c r="CO108" s="2">
        <f t="shared" si="82"/>
        <v>152.16782286097111</v>
      </c>
      <c r="CP108" s="2">
        <f t="shared" si="83"/>
        <v>-3665.4534569405405</v>
      </c>
      <c r="CQ108" s="2">
        <f t="shared" si="84"/>
        <v>3241.4298217776404</v>
      </c>
      <c r="CR108" s="2">
        <f t="shared" si="85"/>
        <v>-1711.3391702079205</v>
      </c>
      <c r="CS108" s="2">
        <f>Paramètres!$F$22</f>
        <v>1</v>
      </c>
      <c r="CT108" s="2">
        <f t="shared" si="86"/>
        <v>37730.15165707792</v>
      </c>
      <c r="CU108" s="2">
        <f t="shared" si="87"/>
        <v>-12960.652684583401</v>
      </c>
      <c r="CV108" s="2">
        <f t="shared" si="116"/>
        <v>39894.145711827172</v>
      </c>
      <c r="CW108" s="2">
        <f t="shared" si="117"/>
        <v>-18.958066002305483</v>
      </c>
      <c r="CX108" s="2">
        <f t="shared" si="88"/>
        <v>532.09229335000384</v>
      </c>
      <c r="CY108" s="2">
        <f t="shared" si="118"/>
        <v>503.22979889518604</v>
      </c>
      <c r="CZ108" s="2">
        <f t="shared" si="119"/>
        <v>-172.86404526788431</v>
      </c>
      <c r="DA108" s="2"/>
      <c r="DB108" s="2"/>
      <c r="DC108" s="13">
        <f>Paramètres!$H$16</f>
        <v>-20000</v>
      </c>
      <c r="DD108" s="13">
        <f>Paramètres!$I$16</f>
        <v>0</v>
      </c>
      <c r="DE108" s="13"/>
      <c r="DF108" s="13"/>
      <c r="DG108" s="112">
        <f>Paramètres!$H$20</f>
        <v>1047197551196.5977</v>
      </c>
      <c r="DH108" s="13">
        <f>Paramètres!$H$21</f>
        <v>10000</v>
      </c>
      <c r="DI108" s="13">
        <f>IF(DL108&lt;66666,Paramètres!$H$22,5)</f>
        <v>1</v>
      </c>
      <c r="DJ108" s="13">
        <f t="shared" si="89"/>
        <v>-48364.973200307824</v>
      </c>
      <c r="DK108" s="13">
        <f t="shared" si="90"/>
        <v>-7943.8539767852853</v>
      </c>
      <c r="DL108" s="13">
        <f t="shared" si="120"/>
        <v>49013.013054402007</v>
      </c>
      <c r="DM108" s="13">
        <f t="shared" si="121"/>
        <v>-170.67255999967699</v>
      </c>
      <c r="DN108" s="13">
        <f t="shared" si="122"/>
        <v>410.05050129080144</v>
      </c>
      <c r="DO108" s="13">
        <f t="shared" si="123"/>
        <v>-404.62889893526392</v>
      </c>
      <c r="DP108" s="13">
        <f t="shared" si="124"/>
        <v>-66.459519673809993</v>
      </c>
      <c r="DQ108" s="13">
        <f>IF(DT108&lt;66666,Paramètres!$H$22,5)</f>
        <v>1</v>
      </c>
      <c r="DR108" s="13">
        <f t="shared" si="91"/>
        <v>2730.1516570779204</v>
      </c>
      <c r="DS108" s="13">
        <f t="shared" si="92"/>
        <v>-27960.652684583401</v>
      </c>
      <c r="DT108" s="13">
        <f t="shared" si="125"/>
        <v>28093.626085262582</v>
      </c>
      <c r="DU108" s="13">
        <f t="shared" si="126"/>
        <v>-84.423167906355417</v>
      </c>
      <c r="DV108" s="13">
        <f t="shared" si="127"/>
        <v>1109.4283688541511</v>
      </c>
      <c r="DW108" s="13">
        <f t="shared" si="128"/>
        <v>107.81476518708726</v>
      </c>
      <c r="DX108" s="13">
        <f t="shared" si="129"/>
        <v>-1104.177196842081</v>
      </c>
    </row>
    <row r="109" spans="1:128" x14ac:dyDescent="0.35">
      <c r="A109" s="106">
        <f t="shared" si="130"/>
        <v>103</v>
      </c>
      <c r="B109" s="106">
        <f>A109*Paramètres!$D$25</f>
        <v>51.5</v>
      </c>
      <c r="C109" s="102">
        <f>Paramètres!$D$7</f>
        <v>155093840495.72119</v>
      </c>
      <c r="D109" s="28">
        <f>Paramètres!$D$8</f>
        <v>6666</v>
      </c>
      <c r="E109" s="28">
        <f t="shared" si="93"/>
        <v>26496.888264095185</v>
      </c>
      <c r="F109" s="28">
        <f t="shared" si="94"/>
        <v>6237.8738515635496</v>
      </c>
      <c r="G109" s="28">
        <f t="shared" si="68"/>
        <v>-116.27062111492589</v>
      </c>
      <c r="H109" s="28">
        <f t="shared" si="69"/>
        <v>-47.020773219397611</v>
      </c>
      <c r="I109" s="28">
        <f t="shared" si="131"/>
        <v>-2204.0148668129277</v>
      </c>
      <c r="J109" s="28">
        <f t="shared" si="132"/>
        <v>-4465.2479719532121</v>
      </c>
      <c r="K109" s="28">
        <f t="shared" si="133"/>
        <v>3830.497298729696</v>
      </c>
      <c r="L109" s="28">
        <f t="shared" si="95"/>
        <v>2611.3770081446282</v>
      </c>
      <c r="M109" s="28">
        <f t="shared" si="96"/>
        <v>-2802.3953462902246</v>
      </c>
      <c r="N109" s="28">
        <f>Paramètres!$D$26*Calculs!K109</f>
        <v>76.609945974593927</v>
      </c>
      <c r="O109" s="28">
        <f>Paramètres!$D$26*I109</f>
        <v>-44.080297336258553</v>
      </c>
      <c r="P109" s="28">
        <f>Paramètres!$D$26*J109</f>
        <v>-89.304959439064248</v>
      </c>
      <c r="Q109" s="105">
        <f>IF($T109&gt;25000,Paramètres!$D$9,-5)</f>
        <v>6</v>
      </c>
      <c r="R109" s="105">
        <f t="shared" si="70"/>
        <v>58262.914338232498</v>
      </c>
      <c r="S109" s="105">
        <f t="shared" si="71"/>
        <v>-20090.192347159467</v>
      </c>
      <c r="T109" s="105">
        <f t="shared" si="97"/>
        <v>61629.40057902626</v>
      </c>
      <c r="U109" s="105">
        <f t="shared" si="98"/>
        <v>-19.025194916484132</v>
      </c>
      <c r="V109" s="105">
        <f t="shared" si="72"/>
        <v>240.76470865194594</v>
      </c>
      <c r="W109" s="105">
        <f t="shared" si="99"/>
        <v>227.61301366010244</v>
      </c>
      <c r="X109" s="105">
        <f t="shared" si="100"/>
        <v>-78.485418676480435</v>
      </c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44">
        <f t="shared" si="101"/>
        <v>-31766.026074137309</v>
      </c>
      <c r="AL109" s="44">
        <f t="shared" si="102"/>
        <v>26328.066198723016</v>
      </c>
      <c r="AM109" s="44">
        <f t="shared" si="73"/>
        <v>-166.94115949127746</v>
      </c>
      <c r="AN109" s="44">
        <f t="shared" si="74"/>
        <v>-56.61358034131613</v>
      </c>
      <c r="AO109" s="44">
        <f t="shared" si="134"/>
        <v>-17260.160083493141</v>
      </c>
      <c r="AP109" s="44">
        <f t="shared" si="135"/>
        <v>-4003.4966473031313</v>
      </c>
      <c r="AQ109" s="44">
        <f t="shared" si="103"/>
        <v>1738.9634958933216</v>
      </c>
      <c r="AR109" s="44">
        <f t="shared" si="104"/>
        <v>956.92178437472785</v>
      </c>
      <c r="AS109" s="44">
        <f t="shared" si="105"/>
        <v>-1451.996810822465</v>
      </c>
      <c r="AT109" s="44">
        <f>Paramètres!$D$26*Calculs!AQ109</f>
        <v>34.779269917866429</v>
      </c>
      <c r="AU109" s="44">
        <f>Paramètres!$D$26*AO109</f>
        <v>-345.20320166986284</v>
      </c>
      <c r="AV109" s="44">
        <f>Paramètres!$D$26*AP109</f>
        <v>-80.069932946062622</v>
      </c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1">
        <f>Paramètres!$D$16</f>
        <v>30000</v>
      </c>
      <c r="BH109" s="41">
        <f>Paramètres!$E$16</f>
        <v>-25000</v>
      </c>
      <c r="BI109" s="100"/>
      <c r="BJ109" s="100"/>
      <c r="BK109" s="110">
        <f>Paramètres!$D$20</f>
        <v>523598775598.29883</v>
      </c>
      <c r="BL109" s="41">
        <f>Paramètres!$D$21</f>
        <v>10000</v>
      </c>
      <c r="BM109" s="41"/>
      <c r="BN109" s="41"/>
      <c r="BO109" s="41">
        <f>IF(AND($BR$6&gt;200,A109&lt;950),Paramètres!$D$22,0)</f>
        <v>1</v>
      </c>
      <c r="BP109" s="41">
        <f t="shared" si="75"/>
        <v>3503.1117359048149</v>
      </c>
      <c r="BQ109" s="41">
        <f t="shared" si="76"/>
        <v>-31237.873851563549</v>
      </c>
      <c r="BR109" s="41">
        <f t="shared" si="106"/>
        <v>31433.685030559678</v>
      </c>
      <c r="BS109" s="41">
        <f t="shared" si="107"/>
        <v>-83.601407860491065</v>
      </c>
      <c r="BT109" s="41">
        <f t="shared" si="108"/>
        <v>458.56905118714417</v>
      </c>
      <c r="BU109" s="41">
        <f t="shared" si="109"/>
        <v>51.105004818069183</v>
      </c>
      <c r="BV109" s="41">
        <f t="shared" si="110"/>
        <v>-455.712467669278</v>
      </c>
      <c r="BW109" s="41">
        <f>Paramètres!$D$22</f>
        <v>1</v>
      </c>
      <c r="BX109" s="41">
        <f t="shared" si="77"/>
        <v>61766.026074137306</v>
      </c>
      <c r="BY109" s="41">
        <f t="shared" si="78"/>
        <v>-51328.066198723012</v>
      </c>
      <c r="BZ109" s="41">
        <f t="shared" si="111"/>
        <v>80309.478622958952</v>
      </c>
      <c r="CA109" s="41">
        <f t="shared" si="112"/>
        <v>-39.72685493956903</v>
      </c>
      <c r="CB109" s="41">
        <f t="shared" si="113"/>
        <v>79.330836488054089</v>
      </c>
      <c r="CC109" s="41">
        <f t="shared" si="114"/>
        <v>61.0133523342719</v>
      </c>
      <c r="CD109" s="41">
        <f t="shared" si="115"/>
        <v>-50.702588245851629</v>
      </c>
      <c r="CE109" s="2">
        <f>Paramètres!$F$16</f>
        <v>15000</v>
      </c>
      <c r="CF109" s="2">
        <f>Paramètres!$G$16</f>
        <v>15000</v>
      </c>
      <c r="CG109" s="111">
        <f>Paramètres!$F$20</f>
        <v>992600579172.61572</v>
      </c>
      <c r="CH109" s="2">
        <f>Paramètres!$F$21</f>
        <v>13332</v>
      </c>
      <c r="CI109" s="2"/>
      <c r="CJ109" s="2"/>
      <c r="CK109" s="2">
        <f>IF(CN109&gt;20000,Paramètres!$F$22,-2)</f>
        <v>-2</v>
      </c>
      <c r="CL109" s="2">
        <f t="shared" si="79"/>
        <v>-11496.888264095185</v>
      </c>
      <c r="CM109" s="2">
        <f t="shared" si="80"/>
        <v>8762.1261484364513</v>
      </c>
      <c r="CN109" s="2">
        <f t="shared" si="81"/>
        <v>14455.216857529444</v>
      </c>
      <c r="CO109" s="2">
        <f t="shared" si="82"/>
        <v>142.68787884521444</v>
      </c>
      <c r="CP109" s="2">
        <f t="shared" si="83"/>
        <v>-3773.7699593307284</v>
      </c>
      <c r="CQ109" s="2">
        <f t="shared" si="84"/>
        <v>3001.4500636305002</v>
      </c>
      <c r="CR109" s="2">
        <f t="shared" si="85"/>
        <v>-2287.4958407567683</v>
      </c>
      <c r="CS109" s="2">
        <f>Paramètres!$F$22</f>
        <v>1</v>
      </c>
      <c r="CT109" s="2">
        <f t="shared" si="86"/>
        <v>46766.026074137306</v>
      </c>
      <c r="CU109" s="2">
        <f t="shared" si="87"/>
        <v>-11328.066198723016</v>
      </c>
      <c r="CV109" s="2">
        <f t="shared" si="116"/>
        <v>48118.460891528332</v>
      </c>
      <c r="CW109" s="2">
        <f t="shared" si="117"/>
        <v>-13.616403840594357</v>
      </c>
      <c r="CX109" s="2">
        <f t="shared" si="88"/>
        <v>383.68008374154363</v>
      </c>
      <c r="CY109" s="2">
        <f t="shared" si="118"/>
        <v>372.89623292051863</v>
      </c>
      <c r="CZ109" s="2">
        <f t="shared" si="119"/>
        <v>-90.326109921795307</v>
      </c>
      <c r="DA109" s="2"/>
      <c r="DB109" s="2"/>
      <c r="DC109" s="13">
        <f>Paramètres!$H$16</f>
        <v>-20000</v>
      </c>
      <c r="DD109" s="13">
        <f>Paramètres!$I$16</f>
        <v>0</v>
      </c>
      <c r="DE109" s="13"/>
      <c r="DF109" s="13"/>
      <c r="DG109" s="112">
        <f>Paramètres!$H$20</f>
        <v>1047197551196.5977</v>
      </c>
      <c r="DH109" s="13">
        <f>Paramètres!$H$21</f>
        <v>10000</v>
      </c>
      <c r="DI109" s="13">
        <f>IF(DL109&lt;66666,Paramètres!$H$22,5)</f>
        <v>1</v>
      </c>
      <c r="DJ109" s="13">
        <f t="shared" si="89"/>
        <v>-46496.888264095185</v>
      </c>
      <c r="DK109" s="13">
        <f t="shared" si="90"/>
        <v>-6237.8738515635496</v>
      </c>
      <c r="DL109" s="13">
        <f t="shared" si="120"/>
        <v>46913.448907874728</v>
      </c>
      <c r="DM109" s="13">
        <f t="shared" si="121"/>
        <v>-172.35900446676203</v>
      </c>
      <c r="DN109" s="13">
        <f t="shared" si="122"/>
        <v>445.13052731157813</v>
      </c>
      <c r="DO109" s="13">
        <f t="shared" si="123"/>
        <v>-441.17806030394109</v>
      </c>
      <c r="DP109" s="13">
        <f t="shared" si="124"/>
        <v>-59.187037864178556</v>
      </c>
      <c r="DQ109" s="13">
        <f>IF(DT109&lt;66666,Paramètres!$H$22,5)</f>
        <v>1</v>
      </c>
      <c r="DR109" s="13">
        <f t="shared" si="91"/>
        <v>11766.026074137309</v>
      </c>
      <c r="DS109" s="13">
        <f t="shared" si="92"/>
        <v>-26328.066198723016</v>
      </c>
      <c r="DT109" s="13">
        <f t="shared" si="125"/>
        <v>28837.587266302646</v>
      </c>
      <c r="DU109" s="13">
        <f t="shared" si="126"/>
        <v>-65.920108172661287</v>
      </c>
      <c r="DV109" s="13">
        <f t="shared" si="127"/>
        <v>1062.0349699015487</v>
      </c>
      <c r="DW109" s="13">
        <f t="shared" si="128"/>
        <v>433.32096517342933</v>
      </c>
      <c r="DX109" s="13">
        <f t="shared" si="129"/>
        <v>-969.6139533004623</v>
      </c>
    </row>
    <row r="110" spans="1:128" x14ac:dyDescent="0.35">
      <c r="A110" s="106">
        <f t="shared" si="130"/>
        <v>104</v>
      </c>
      <c r="B110" s="106">
        <f>A110*Paramètres!$D$25</f>
        <v>52</v>
      </c>
      <c r="C110" s="102">
        <f>Paramètres!$D$7</f>
        <v>155093840495.72119</v>
      </c>
      <c r="D110" s="28">
        <f>Paramètres!$D$8</f>
        <v>6666</v>
      </c>
      <c r="E110" s="28">
        <f t="shared" si="93"/>
        <v>26047.725082724879</v>
      </c>
      <c r="F110" s="28">
        <f t="shared" si="94"/>
        <v>3304.6510290143874</v>
      </c>
      <c r="G110" s="28">
        <f t="shared" si="68"/>
        <v>-86.401433683172883</v>
      </c>
      <c r="H110" s="28">
        <f t="shared" si="69"/>
        <v>-56.994789682838807</v>
      </c>
      <c r="I110" s="28">
        <f t="shared" si="131"/>
        <v>451.4424386679591</v>
      </c>
      <c r="J110" s="28">
        <f t="shared" si="132"/>
        <v>-7178.3383588043725</v>
      </c>
      <c r="K110" s="28">
        <f t="shared" si="133"/>
        <v>3710.8245517818154</v>
      </c>
      <c r="L110" s="28">
        <f t="shared" si="95"/>
        <v>2021.3429056587354</v>
      </c>
      <c r="M110" s="28">
        <f t="shared" si="96"/>
        <v>-3111.9755320133568</v>
      </c>
      <c r="N110" s="28">
        <f>Paramètres!$D$26*Calculs!K110</f>
        <v>74.216491035636309</v>
      </c>
      <c r="O110" s="28">
        <f>Paramètres!$D$26*I110</f>
        <v>9.0288487733591829</v>
      </c>
      <c r="P110" s="28">
        <f>Paramètres!$D$26*J110</f>
        <v>-143.56676717608747</v>
      </c>
      <c r="Q110" s="105">
        <f>IF($T110&gt;25000,Paramètres!$D$9,-5)</f>
        <v>6</v>
      </c>
      <c r="R110" s="105">
        <f t="shared" si="70"/>
        <v>66204.600752515078</v>
      </c>
      <c r="S110" s="105">
        <f t="shared" si="71"/>
        <v>-20658.667643351444</v>
      </c>
      <c r="T110" s="105">
        <f t="shared" si="97"/>
        <v>69352.93583979251</v>
      </c>
      <c r="U110" s="105">
        <f t="shared" si="98"/>
        <v>-17.330155409214168</v>
      </c>
      <c r="V110" s="105">
        <f t="shared" si="72"/>
        <v>190.82065989604311</v>
      </c>
      <c r="W110" s="105">
        <f t="shared" si="99"/>
        <v>182.15819490226207</v>
      </c>
      <c r="X110" s="105">
        <f t="shared" si="100"/>
        <v>-56.841149470351695</v>
      </c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44">
        <f t="shared" si="101"/>
        <v>-40156.875669790199</v>
      </c>
      <c r="AL110" s="44">
        <f t="shared" si="102"/>
        <v>23963.318672365833</v>
      </c>
      <c r="AM110" s="44">
        <f t="shared" si="73"/>
        <v>-161.38403265914135</v>
      </c>
      <c r="AN110" s="44">
        <f t="shared" si="74"/>
        <v>-47.363881721884752</v>
      </c>
      <c r="AO110" s="44">
        <f t="shared" si="134"/>
        <v>-15958.03509744855</v>
      </c>
      <c r="AP110" s="44">
        <f t="shared" si="135"/>
        <v>-5375.4235251795344</v>
      </c>
      <c r="AQ110" s="44">
        <f t="shared" si="103"/>
        <v>1616.3873289009096</v>
      </c>
      <c r="AR110" s="44">
        <f t="shared" si="104"/>
        <v>1094.8435640883224</v>
      </c>
      <c r="AS110" s="44">
        <f t="shared" si="105"/>
        <v>-1189.1280701445899</v>
      </c>
      <c r="AT110" s="44">
        <f>Paramètres!$D$26*Calculs!AQ110</f>
        <v>32.327746578018193</v>
      </c>
      <c r="AU110" s="44">
        <f>Paramètres!$D$26*AO110</f>
        <v>-319.160701948971</v>
      </c>
      <c r="AV110" s="44">
        <f>Paramètres!$D$26*AP110</f>
        <v>-107.50847050359069</v>
      </c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1">
        <f>Paramètres!$D$16</f>
        <v>30000</v>
      </c>
      <c r="BH110" s="41">
        <f>Paramètres!$E$16</f>
        <v>-25000</v>
      </c>
      <c r="BI110" s="100"/>
      <c r="BJ110" s="100"/>
      <c r="BK110" s="110">
        <f>Paramètres!$D$20</f>
        <v>523598775598.29883</v>
      </c>
      <c r="BL110" s="41">
        <f>Paramètres!$D$21</f>
        <v>10000</v>
      </c>
      <c r="BM110" s="41"/>
      <c r="BN110" s="41"/>
      <c r="BO110" s="41">
        <f>IF(AND($BR$6&gt;200,A110&lt;950),Paramètres!$D$22,0)</f>
        <v>1</v>
      </c>
      <c r="BP110" s="41">
        <f t="shared" si="75"/>
        <v>3952.274917275121</v>
      </c>
      <c r="BQ110" s="41">
        <f t="shared" si="76"/>
        <v>-28304.651029014389</v>
      </c>
      <c r="BR110" s="41">
        <f t="shared" si="106"/>
        <v>28579.253784800039</v>
      </c>
      <c r="BS110" s="41">
        <f t="shared" si="107"/>
        <v>-82.050990985002301</v>
      </c>
      <c r="BT110" s="41">
        <f t="shared" si="108"/>
        <v>539.08376774985049</v>
      </c>
      <c r="BU110" s="41">
        <f t="shared" si="109"/>
        <v>74.550835708701072</v>
      </c>
      <c r="BV110" s="41">
        <f t="shared" si="110"/>
        <v>-533.90400030952105</v>
      </c>
      <c r="BW110" s="41">
        <f>Paramètres!$D$22</f>
        <v>1</v>
      </c>
      <c r="BX110" s="41">
        <f t="shared" si="77"/>
        <v>70156.875669790199</v>
      </c>
      <c r="BY110" s="41">
        <f t="shared" si="78"/>
        <v>-48963.318672365829</v>
      </c>
      <c r="BZ110" s="41">
        <f t="shared" si="111"/>
        <v>85553.455682152591</v>
      </c>
      <c r="CA110" s="41">
        <f t="shared" si="112"/>
        <v>-34.911646713363403</v>
      </c>
      <c r="CB110" s="41">
        <f t="shared" si="113"/>
        <v>70.094436098377102</v>
      </c>
      <c r="CC110" s="41">
        <f t="shared" si="114"/>
        <v>57.479929937228292</v>
      </c>
      <c r="CD110" s="41">
        <f t="shared" si="115"/>
        <v>-40.115927340157533</v>
      </c>
      <c r="CE110" s="2">
        <f>Paramètres!$F$16</f>
        <v>15000</v>
      </c>
      <c r="CF110" s="2">
        <f>Paramètres!$G$16</f>
        <v>15000</v>
      </c>
      <c r="CG110" s="111">
        <f>Paramètres!$F$20</f>
        <v>992600579172.61572</v>
      </c>
      <c r="CH110" s="2">
        <f>Paramètres!$F$21</f>
        <v>13332</v>
      </c>
      <c r="CI110" s="2"/>
      <c r="CJ110" s="2"/>
      <c r="CK110" s="2">
        <f>IF(CN110&gt;20000,Paramètres!$F$22,-2)</f>
        <v>-2</v>
      </c>
      <c r="CL110" s="2">
        <f t="shared" si="79"/>
        <v>-11047.725082724879</v>
      </c>
      <c r="CM110" s="2">
        <f t="shared" si="80"/>
        <v>11695.348970985613</v>
      </c>
      <c r="CN110" s="2">
        <f t="shared" si="81"/>
        <v>16088.300626747457</v>
      </c>
      <c r="CO110" s="2">
        <f t="shared" si="82"/>
        <v>133.36890602497166</v>
      </c>
      <c r="CP110" s="2">
        <f t="shared" si="83"/>
        <v>-3501.2687072330186</v>
      </c>
      <c r="CQ110" s="2">
        <f t="shared" si="84"/>
        <v>2404.2970737350033</v>
      </c>
      <c r="CR110" s="2">
        <f t="shared" si="85"/>
        <v>-2545.2383270488585</v>
      </c>
      <c r="CS110" s="2">
        <f>Paramètres!$F$22</f>
        <v>1</v>
      </c>
      <c r="CT110" s="2">
        <f t="shared" si="86"/>
        <v>55156.875669790199</v>
      </c>
      <c r="CU110" s="2">
        <f t="shared" si="87"/>
        <v>-8963.3186723658328</v>
      </c>
      <c r="CV110" s="2">
        <f t="shared" si="116"/>
        <v>55880.426047723333</v>
      </c>
      <c r="CW110" s="2">
        <f t="shared" si="117"/>
        <v>-9.2302165535805578</v>
      </c>
      <c r="CX110" s="2">
        <f t="shared" si="88"/>
        <v>292.54415395330238</v>
      </c>
      <c r="CY110" s="2">
        <f t="shared" si="118"/>
        <v>288.75623664260991</v>
      </c>
      <c r="CZ110" s="2">
        <f t="shared" si="119"/>
        <v>-46.924597092042603</v>
      </c>
      <c r="DA110" s="2"/>
      <c r="DB110" s="2"/>
      <c r="DC110" s="13">
        <f>Paramètres!$H$16</f>
        <v>-20000</v>
      </c>
      <c r="DD110" s="13">
        <f>Paramètres!$I$16</f>
        <v>0</v>
      </c>
      <c r="DE110" s="13"/>
      <c r="DF110" s="13"/>
      <c r="DG110" s="112">
        <f>Paramètres!$H$20</f>
        <v>1047197551196.5977</v>
      </c>
      <c r="DH110" s="13">
        <f>Paramètres!$H$21</f>
        <v>10000</v>
      </c>
      <c r="DI110" s="13">
        <f>IF(DL110&lt;66666,Paramètres!$H$22,5)</f>
        <v>1</v>
      </c>
      <c r="DJ110" s="13">
        <f t="shared" si="89"/>
        <v>-46047.725082724879</v>
      </c>
      <c r="DK110" s="13">
        <f t="shared" si="90"/>
        <v>-3304.6510290143874</v>
      </c>
      <c r="DL110" s="13">
        <f t="shared" si="120"/>
        <v>46166.153226338618</v>
      </c>
      <c r="DM110" s="13">
        <f t="shared" si="121"/>
        <v>-175.89516097761455</v>
      </c>
      <c r="DN110" s="13">
        <f t="shared" si="122"/>
        <v>458.68164102806651</v>
      </c>
      <c r="DO110" s="13">
        <f t="shared" si="123"/>
        <v>-457.50500378496895</v>
      </c>
      <c r="DP110" s="13">
        <f t="shared" si="124"/>
        <v>-32.833204654977173</v>
      </c>
      <c r="DQ110" s="13">
        <f>IF(DT110&lt;66666,Paramètres!$H$22,5)</f>
        <v>1</v>
      </c>
      <c r="DR110" s="13">
        <f t="shared" si="91"/>
        <v>20156.875669790199</v>
      </c>
      <c r="DS110" s="13">
        <f t="shared" si="92"/>
        <v>-23963.318672365833</v>
      </c>
      <c r="DT110" s="13">
        <f t="shared" si="125"/>
        <v>31313.579778759522</v>
      </c>
      <c r="DU110" s="13">
        <f t="shared" si="126"/>
        <v>-49.930948680527003</v>
      </c>
      <c r="DV110" s="13">
        <f t="shared" si="127"/>
        <v>923.20871704166314</v>
      </c>
      <c r="DW110" s="13">
        <f t="shared" si="128"/>
        <v>594.27901434948978</v>
      </c>
      <c r="DX110" s="13">
        <f t="shared" si="129"/>
        <v>-706.5032118295801</v>
      </c>
    </row>
    <row r="111" spans="1:128" x14ac:dyDescent="0.35">
      <c r="A111" s="106">
        <f t="shared" si="130"/>
        <v>105</v>
      </c>
      <c r="B111" s="106">
        <f>A111*Paramètres!$D$25</f>
        <v>52.5</v>
      </c>
      <c r="C111" s="102">
        <f>Paramètres!$D$7</f>
        <v>155093840495.72119</v>
      </c>
      <c r="D111" s="28">
        <f>Paramètres!$D$8</f>
        <v>6666</v>
      </c>
      <c r="E111" s="28">
        <f t="shared" si="93"/>
        <v>26778.782028473543</v>
      </c>
      <c r="F111" s="28">
        <f t="shared" si="94"/>
        <v>-1062.5120333911382</v>
      </c>
      <c r="G111" s="28">
        <f t="shared" si="68"/>
        <v>-76.351999160256</v>
      </c>
      <c r="H111" s="28">
        <f t="shared" si="69"/>
        <v>-65.896731323926218</v>
      </c>
      <c r="I111" s="28">
        <f t="shared" si="131"/>
        <v>2463.7564955533353</v>
      </c>
      <c r="J111" s="28">
        <f t="shared" si="132"/>
        <v>-10146.747123641642</v>
      </c>
      <c r="K111" s="28">
        <f t="shared" si="133"/>
        <v>3294.4618052982669</v>
      </c>
      <c r="L111" s="28">
        <f t="shared" si="95"/>
        <v>1345.4006672627743</v>
      </c>
      <c r="M111" s="28">
        <f t="shared" si="96"/>
        <v>-3007.2205823813451</v>
      </c>
      <c r="N111" s="28">
        <f>Paramètres!$D$26*Calculs!K111</f>
        <v>65.889236105965338</v>
      </c>
      <c r="O111" s="28">
        <f>Paramètres!$D$26*I111</f>
        <v>49.275129911066706</v>
      </c>
      <c r="P111" s="28">
        <f>Paramètres!$D$26*J111</f>
        <v>-202.93494247283286</v>
      </c>
      <c r="Q111" s="105">
        <f>IF($T111&gt;25000,Paramètres!$D$9,-5)</f>
        <v>6</v>
      </c>
      <c r="R111" s="105">
        <f t="shared" si="70"/>
        <v>74640.964355965931</v>
      </c>
      <c r="S111" s="105">
        <f t="shared" si="71"/>
        <v>-22040.836925631054</v>
      </c>
      <c r="T111" s="105">
        <f t="shared" si="97"/>
        <v>77827.193527525058</v>
      </c>
      <c r="U111" s="105">
        <f t="shared" si="98"/>
        <v>-16.451418810047358</v>
      </c>
      <c r="V111" s="105">
        <f t="shared" si="72"/>
        <v>151.95725329856324</v>
      </c>
      <c r="W111" s="105">
        <f t="shared" si="99"/>
        <v>145.73615484512041</v>
      </c>
      <c r="X111" s="105">
        <f t="shared" si="100"/>
        <v>-43.034637224017509</v>
      </c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44">
        <f t="shared" si="101"/>
        <v>-47862.182327492395</v>
      </c>
      <c r="AL111" s="44">
        <f t="shared" si="102"/>
        <v>20978.324892239918</v>
      </c>
      <c r="AM111" s="44">
        <f t="shared" si="73"/>
        <v>-156.06044594160647</v>
      </c>
      <c r="AN111" s="44">
        <f t="shared" si="74"/>
        <v>-37.142625271820926</v>
      </c>
      <c r="AO111" s="44">
        <f t="shared" si="134"/>
        <v>-14544.030831411257</v>
      </c>
      <c r="AP111" s="44">
        <f t="shared" si="135"/>
        <v>-6457.0431248205341</v>
      </c>
      <c r="AQ111" s="44">
        <f t="shared" si="103"/>
        <v>1408.3855873597788</v>
      </c>
      <c r="AR111" s="44">
        <f t="shared" si="104"/>
        <v>1122.67337583159</v>
      </c>
      <c r="AS111" s="44">
        <f t="shared" si="105"/>
        <v>-850.38488573213181</v>
      </c>
      <c r="AT111" s="44">
        <f>Paramètres!$D$26*Calculs!AQ111</f>
        <v>28.167711747195575</v>
      </c>
      <c r="AU111" s="44">
        <f>Paramètres!$D$26*AO111</f>
        <v>-290.88061662822514</v>
      </c>
      <c r="AV111" s="44">
        <f>Paramètres!$D$26*AP111</f>
        <v>-129.14086249641068</v>
      </c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1">
        <f>Paramètres!$D$16</f>
        <v>30000</v>
      </c>
      <c r="BH111" s="41">
        <f>Paramètres!$E$16</f>
        <v>-25000</v>
      </c>
      <c r="BI111" s="100"/>
      <c r="BJ111" s="100"/>
      <c r="BK111" s="110">
        <f>Paramètres!$D$20</f>
        <v>523598775598.29883</v>
      </c>
      <c r="BL111" s="41">
        <f>Paramètres!$D$21</f>
        <v>10000</v>
      </c>
      <c r="BM111" s="41"/>
      <c r="BN111" s="41"/>
      <c r="BO111" s="41">
        <f>IF(AND($BR$6&gt;200,A111&lt;950),Paramètres!$D$22,0)</f>
        <v>1</v>
      </c>
      <c r="BP111" s="41">
        <f t="shared" si="75"/>
        <v>3221.2179715264574</v>
      </c>
      <c r="BQ111" s="41">
        <f t="shared" si="76"/>
        <v>-23937.48796660886</v>
      </c>
      <c r="BR111" s="41">
        <f t="shared" si="106"/>
        <v>24153.251859151987</v>
      </c>
      <c r="BS111" s="41">
        <f t="shared" si="107"/>
        <v>-82.335866859231899</v>
      </c>
      <c r="BT111" s="41">
        <f t="shared" si="108"/>
        <v>707.91520494680162</v>
      </c>
      <c r="BU111" s="41">
        <f t="shared" si="109"/>
        <v>94.411683933458207</v>
      </c>
      <c r="BV111" s="41">
        <f t="shared" si="110"/>
        <v>-701.59131360908464</v>
      </c>
      <c r="BW111" s="41">
        <f>Paramètres!$D$22</f>
        <v>1</v>
      </c>
      <c r="BX111" s="41">
        <f t="shared" si="77"/>
        <v>77862.182327492395</v>
      </c>
      <c r="BY111" s="41">
        <f t="shared" si="78"/>
        <v>-45978.324892239922</v>
      </c>
      <c r="BZ111" s="41">
        <f t="shared" si="111"/>
        <v>90424.143881465847</v>
      </c>
      <c r="CA111" s="41">
        <f t="shared" si="112"/>
        <v>-30.562236091622225</v>
      </c>
      <c r="CB111" s="41">
        <f t="shared" si="113"/>
        <v>62.879766225467016</v>
      </c>
      <c r="CC111" s="41">
        <f t="shared" si="114"/>
        <v>54.144342566022679</v>
      </c>
      <c r="CD111" s="41">
        <f t="shared" si="115"/>
        <v>-31.972725386844434</v>
      </c>
      <c r="CE111" s="2">
        <f>Paramètres!$F$16</f>
        <v>15000</v>
      </c>
      <c r="CF111" s="2">
        <f>Paramètres!$G$16</f>
        <v>15000</v>
      </c>
      <c r="CG111" s="111">
        <f>Paramètres!$F$20</f>
        <v>992600579172.61572</v>
      </c>
      <c r="CH111" s="2">
        <f>Paramètres!$F$21</f>
        <v>13332</v>
      </c>
      <c r="CI111" s="2"/>
      <c r="CJ111" s="2"/>
      <c r="CK111" s="2">
        <f>IF(CN111&gt;20000,Paramètres!$F$22,-2)</f>
        <v>-2</v>
      </c>
      <c r="CL111" s="2">
        <f t="shared" si="79"/>
        <v>-11778.782028473543</v>
      </c>
      <c r="CM111" s="2">
        <f t="shared" si="80"/>
        <v>16062.512033391138</v>
      </c>
      <c r="CN111" s="2">
        <f t="shared" si="81"/>
        <v>19918.433645674209</v>
      </c>
      <c r="CO111" s="2">
        <f t="shared" si="82"/>
        <v>126.25292504552725</v>
      </c>
      <c r="CP111" s="2">
        <f t="shared" si="83"/>
        <v>-2871.707986678834</v>
      </c>
      <c r="CQ111" s="2">
        <f t="shared" si="84"/>
        <v>1698.1868668103114</v>
      </c>
      <c r="CR111" s="2">
        <f t="shared" si="85"/>
        <v>-2315.7867186224166</v>
      </c>
      <c r="CS111" s="2">
        <f>Paramètres!$F$22</f>
        <v>1</v>
      </c>
      <c r="CT111" s="2">
        <f t="shared" si="86"/>
        <v>62862.182327492395</v>
      </c>
      <c r="CU111" s="2">
        <f t="shared" si="87"/>
        <v>-5978.324892239918</v>
      </c>
      <c r="CV111" s="2">
        <f t="shared" si="116"/>
        <v>63145.818036446981</v>
      </c>
      <c r="CW111" s="2">
        <f t="shared" si="117"/>
        <v>-5.4326094247114991</v>
      </c>
      <c r="CX111" s="2">
        <f t="shared" si="88"/>
        <v>233.17138412058495</v>
      </c>
      <c r="CY111" s="2">
        <f t="shared" si="118"/>
        <v>232.12403478060506</v>
      </c>
      <c r="CZ111" s="2">
        <f t="shared" si="119"/>
        <v>-22.075480739540726</v>
      </c>
      <c r="DA111" s="2"/>
      <c r="DB111" s="2"/>
      <c r="DC111" s="13">
        <f>Paramètres!$H$16</f>
        <v>-20000</v>
      </c>
      <c r="DD111" s="13">
        <f>Paramètres!$I$16</f>
        <v>0</v>
      </c>
      <c r="DE111" s="13"/>
      <c r="DF111" s="13"/>
      <c r="DG111" s="112">
        <f>Paramètres!$H$20</f>
        <v>1047197551196.5977</v>
      </c>
      <c r="DH111" s="13">
        <f>Paramètres!$H$21</f>
        <v>10000</v>
      </c>
      <c r="DI111" s="13">
        <f>IF(DL111&lt;66666,Paramètres!$H$22,5)</f>
        <v>1</v>
      </c>
      <c r="DJ111" s="13">
        <f t="shared" si="89"/>
        <v>-46778.782028473543</v>
      </c>
      <c r="DK111" s="13">
        <f t="shared" si="90"/>
        <v>1062.5120333911382</v>
      </c>
      <c r="DL111" s="13">
        <f t="shared" si="120"/>
        <v>46790.847180709825</v>
      </c>
      <c r="DM111" s="13">
        <f t="shared" si="121"/>
        <v>178.69883338563136</v>
      </c>
      <c r="DN111" s="13">
        <f t="shared" si="122"/>
        <v>447.31322446060119</v>
      </c>
      <c r="DO111" s="13">
        <f t="shared" si="123"/>
        <v>-447.19788348099519</v>
      </c>
      <c r="DP111" s="13">
        <f t="shared" si="124"/>
        <v>10.157449850156143</v>
      </c>
      <c r="DQ111" s="13">
        <f>IF(DT111&lt;66666,Paramètres!$H$22,5)</f>
        <v>1</v>
      </c>
      <c r="DR111" s="13">
        <f t="shared" si="91"/>
        <v>27862.182327492395</v>
      </c>
      <c r="DS111" s="13">
        <f t="shared" si="92"/>
        <v>-20978.324892239918</v>
      </c>
      <c r="DT111" s="13">
        <f t="shared" si="125"/>
        <v>34876.802022760094</v>
      </c>
      <c r="DU111" s="13">
        <f t="shared" si="126"/>
        <v>-36.977255855425852</v>
      </c>
      <c r="DV111" s="13">
        <f t="shared" si="127"/>
        <v>764.69413523467938</v>
      </c>
      <c r="DW111" s="13">
        <f t="shared" si="128"/>
        <v>610.89452544326582</v>
      </c>
      <c r="DX111" s="13">
        <f t="shared" si="129"/>
        <v>-459.96195412855735</v>
      </c>
    </row>
    <row r="112" spans="1:128" x14ac:dyDescent="0.35">
      <c r="A112" s="106">
        <f t="shared" si="130"/>
        <v>106</v>
      </c>
      <c r="B112" s="106">
        <f>A112*Paramètres!$D$25</f>
        <v>53</v>
      </c>
      <c r="C112" s="102">
        <f>Paramètres!$D$7</f>
        <v>155093840495.72119</v>
      </c>
      <c r="D112" s="28">
        <f>Paramètres!$D$8</f>
        <v>6666</v>
      </c>
      <c r="E112" s="28">
        <f t="shared" si="93"/>
        <v>28347.010443065905</v>
      </c>
      <c r="F112" s="28">
        <f t="shared" si="94"/>
        <v>-6887.6907408072957</v>
      </c>
      <c r="G112" s="28">
        <f t="shared" si="68"/>
        <v>-73.811182257823532</v>
      </c>
      <c r="H112" s="28">
        <f t="shared" si="69"/>
        <v>-173.24808075560779</v>
      </c>
      <c r="I112" s="28">
        <f t="shared" si="131"/>
        <v>3759.8820329050427</v>
      </c>
      <c r="J112" s="28">
        <f t="shared" si="132"/>
        <v>-12951.032763550154</v>
      </c>
      <c r="K112" s="28">
        <f t="shared" si="133"/>
        <v>867.06380316012439</v>
      </c>
      <c r="L112" s="28">
        <f t="shared" si="95"/>
        <v>-861.05029882855558</v>
      </c>
      <c r="M112" s="28">
        <f t="shared" si="96"/>
        <v>-101.9412656275863</v>
      </c>
      <c r="N112" s="28">
        <f>Paramètres!$D$26*Calculs!K112</f>
        <v>17.341276063202489</v>
      </c>
      <c r="O112" s="28">
        <f>Paramètres!$D$26*I112</f>
        <v>75.197640658100852</v>
      </c>
      <c r="P112" s="28">
        <f>Paramètres!$D$26*J112</f>
        <v>-259.02065527100308</v>
      </c>
      <c r="Q112" s="105">
        <f>IF($T112&gt;25000,Paramètres!$D$9,-5)</f>
        <v>6</v>
      </c>
      <c r="R112" s="105">
        <f t="shared" si="70"/>
        <v>83200.539842306025</v>
      </c>
      <c r="S112" s="105">
        <f t="shared" si="71"/>
        <v>-24424.897849203913</v>
      </c>
      <c r="T112" s="105">
        <f t="shared" si="97"/>
        <v>86711.622433184806</v>
      </c>
      <c r="U112" s="105">
        <f t="shared" si="98"/>
        <v>-16.360475968278347</v>
      </c>
      <c r="V112" s="105">
        <f t="shared" si="72"/>
        <v>122.67401767629462</v>
      </c>
      <c r="W112" s="105">
        <f t="shared" si="99"/>
        <v>117.70676420172975</v>
      </c>
      <c r="X112" s="105">
        <f t="shared" si="100"/>
        <v>-34.554772087256417</v>
      </c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44">
        <f t="shared" si="101"/>
        <v>-54853.529399240128</v>
      </c>
      <c r="AL112" s="44">
        <f t="shared" si="102"/>
        <v>17537.207108396618</v>
      </c>
      <c r="AM112" s="44">
        <f t="shared" si="73"/>
        <v>-151.33505806239543</v>
      </c>
      <c r="AN112" s="44">
        <f t="shared" si="74"/>
        <v>-28.108060477773719</v>
      </c>
      <c r="AO112" s="44">
        <f t="shared" si="134"/>
        <v>-13130.476838951443</v>
      </c>
      <c r="AP112" s="44">
        <f t="shared" si="135"/>
        <v>-7178.2871480562553</v>
      </c>
      <c r="AQ112" s="44">
        <f t="shared" si="103"/>
        <v>1182.3440069685203</v>
      </c>
      <c r="AR112" s="44">
        <f t="shared" si="104"/>
        <v>1042.8990576350141</v>
      </c>
      <c r="AS112" s="44">
        <f t="shared" si="105"/>
        <v>-557.04479747896005</v>
      </c>
      <c r="AT112" s="44">
        <f>Paramètres!$D$26*Calculs!AQ112</f>
        <v>23.646880139370406</v>
      </c>
      <c r="AU112" s="44">
        <f>Paramètres!$D$26*AO112</f>
        <v>-262.60953677902887</v>
      </c>
      <c r="AV112" s="44">
        <f>Paramètres!$D$26*AP112</f>
        <v>-143.5657429611251</v>
      </c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1">
        <f>Paramètres!$D$16</f>
        <v>30000</v>
      </c>
      <c r="BH112" s="41">
        <f>Paramètres!$E$16</f>
        <v>-25000</v>
      </c>
      <c r="BI112" s="100"/>
      <c r="BJ112" s="100"/>
      <c r="BK112" s="110">
        <f>Paramètres!$D$20</f>
        <v>523598775598.29883</v>
      </c>
      <c r="BL112" s="41">
        <f>Paramètres!$D$21</f>
        <v>10000</v>
      </c>
      <c r="BM112" s="41"/>
      <c r="BN112" s="41"/>
      <c r="BO112" s="41">
        <f>IF(AND($BR$6&gt;200,A112&lt;950),Paramètres!$D$22,0)</f>
        <v>1</v>
      </c>
      <c r="BP112" s="41">
        <f t="shared" si="75"/>
        <v>1652.9895569340952</v>
      </c>
      <c r="BQ112" s="41">
        <f t="shared" si="76"/>
        <v>-18112.309259192705</v>
      </c>
      <c r="BR112" s="41">
        <f t="shared" si="106"/>
        <v>18187.581509809679</v>
      </c>
      <c r="BS112" s="41">
        <f t="shared" si="107"/>
        <v>-84.785442009023569</v>
      </c>
      <c r="BT112" s="41">
        <f t="shared" si="108"/>
        <v>1065.0696175526236</v>
      </c>
      <c r="BU112" s="41">
        <f t="shared" si="109"/>
        <v>96.799508734721115</v>
      </c>
      <c r="BV112" s="41">
        <f t="shared" si="110"/>
        <v>-1060.6616545074157</v>
      </c>
      <c r="BW112" s="41">
        <f>Paramètres!$D$22</f>
        <v>1</v>
      </c>
      <c r="BX112" s="41">
        <f t="shared" si="77"/>
        <v>84853.529399240128</v>
      </c>
      <c r="BY112" s="41">
        <f t="shared" si="78"/>
        <v>-42537.207108396615</v>
      </c>
      <c r="BZ112" s="41">
        <f t="shared" si="111"/>
        <v>94918.572682538463</v>
      </c>
      <c r="CA112" s="41">
        <f t="shared" si="112"/>
        <v>-26.624679469890403</v>
      </c>
      <c r="CB112" s="41">
        <f t="shared" si="113"/>
        <v>57.161744792367415</v>
      </c>
      <c r="CC112" s="41">
        <f t="shared" si="114"/>
        <v>51.100386944011653</v>
      </c>
      <c r="CD112" s="41">
        <f t="shared" si="115"/>
        <v>-25.616703962064019</v>
      </c>
      <c r="CE112" s="2">
        <f>Paramètres!$F$16</f>
        <v>15000</v>
      </c>
      <c r="CF112" s="2">
        <f>Paramètres!$G$16</f>
        <v>15000</v>
      </c>
      <c r="CG112" s="111">
        <f>Paramètres!$F$20</f>
        <v>992600579172.61572</v>
      </c>
      <c r="CH112" s="2">
        <f>Paramètres!$F$21</f>
        <v>13332</v>
      </c>
      <c r="CI112" s="2"/>
      <c r="CJ112" s="2"/>
      <c r="CK112" s="2">
        <f>IF(CN112&gt;20000,Paramètres!$F$22,-2)</f>
        <v>1</v>
      </c>
      <c r="CL112" s="2">
        <f t="shared" si="79"/>
        <v>-13347.010443065905</v>
      </c>
      <c r="CM112" s="2">
        <f t="shared" si="80"/>
        <v>21887.690740807295</v>
      </c>
      <c r="CN112" s="2">
        <f t="shared" si="81"/>
        <v>25636.179390317346</v>
      </c>
      <c r="CO112" s="2">
        <f t="shared" si="82"/>
        <v>121.37464152012376</v>
      </c>
      <c r="CP112" s="2">
        <f t="shared" si="83"/>
        <v>1054.7086444312442</v>
      </c>
      <c r="CQ112" s="2">
        <f t="shared" si="84"/>
        <v>-549.11486915763226</v>
      </c>
      <c r="CR112" s="2">
        <f t="shared" si="85"/>
        <v>900.49052471860546</v>
      </c>
      <c r="CS112" s="2">
        <f>Paramètres!$F$22</f>
        <v>1</v>
      </c>
      <c r="CT112" s="2">
        <f t="shared" si="86"/>
        <v>69853.529399240128</v>
      </c>
      <c r="CU112" s="2">
        <f t="shared" si="87"/>
        <v>-2537.2071083966184</v>
      </c>
      <c r="CV112" s="2">
        <f t="shared" si="116"/>
        <v>69899.592197962091</v>
      </c>
      <c r="CW112" s="2">
        <f t="shared" si="117"/>
        <v>-2.0801723645773649</v>
      </c>
      <c r="CX112" s="2">
        <f t="shared" si="88"/>
        <v>192.55190969523409</v>
      </c>
      <c r="CY112" s="2">
        <f t="shared" si="118"/>
        <v>192.42502083106586</v>
      </c>
      <c r="CZ112" s="2">
        <f t="shared" si="119"/>
        <v>-6.9892263839034969</v>
      </c>
      <c r="DA112" s="2"/>
      <c r="DB112" s="2"/>
      <c r="DC112" s="13">
        <f>Paramètres!$H$16</f>
        <v>-20000</v>
      </c>
      <c r="DD112" s="13">
        <f>Paramètres!$I$16</f>
        <v>0</v>
      </c>
      <c r="DE112" s="13"/>
      <c r="DF112" s="13"/>
      <c r="DG112" s="112">
        <f>Paramètres!$H$20</f>
        <v>1047197551196.5977</v>
      </c>
      <c r="DH112" s="13">
        <f>Paramètres!$H$21</f>
        <v>10000</v>
      </c>
      <c r="DI112" s="13">
        <f>IF(DL112&lt;66666,Paramètres!$H$22,5)</f>
        <v>1</v>
      </c>
      <c r="DJ112" s="13">
        <f t="shared" si="89"/>
        <v>-48347.010443065905</v>
      </c>
      <c r="DK112" s="13">
        <f t="shared" si="90"/>
        <v>6887.6907408072957</v>
      </c>
      <c r="DL112" s="13">
        <f t="shared" si="120"/>
        <v>48835.16870578954</v>
      </c>
      <c r="DM112" s="13">
        <f t="shared" si="121"/>
        <v>171.89199440049396</v>
      </c>
      <c r="DN112" s="13">
        <f t="shared" si="122"/>
        <v>412.86192238289618</v>
      </c>
      <c r="DO112" s="13">
        <f t="shared" si="123"/>
        <v>-408.73493840564447</v>
      </c>
      <c r="DP112" s="13">
        <f t="shared" si="124"/>
        <v>58.229864161223972</v>
      </c>
      <c r="DQ112" s="13">
        <f>IF(DT112&lt;66666,Paramètres!$H$22,5)</f>
        <v>1</v>
      </c>
      <c r="DR112" s="13">
        <f t="shared" si="91"/>
        <v>34853.529399240128</v>
      </c>
      <c r="DS112" s="13">
        <f t="shared" si="92"/>
        <v>-17537.207108396618</v>
      </c>
      <c r="DT112" s="13">
        <f t="shared" si="125"/>
        <v>39016.946891658408</v>
      </c>
      <c r="DU112" s="13">
        <f t="shared" si="126"/>
        <v>-26.710112180591629</v>
      </c>
      <c r="DV112" s="13">
        <f t="shared" si="127"/>
        <v>625.28247383225255</v>
      </c>
      <c r="DW112" s="13">
        <f t="shared" si="128"/>
        <v>558.55987771306854</v>
      </c>
      <c r="DX112" s="13">
        <f t="shared" si="129"/>
        <v>-281.0498800763728</v>
      </c>
    </row>
    <row r="113" spans="1:128" x14ac:dyDescent="0.35">
      <c r="A113" s="106">
        <f t="shared" si="130"/>
        <v>107</v>
      </c>
      <c r="B113" s="106">
        <f>A113*Paramètres!$D$25</f>
        <v>53.5</v>
      </c>
      <c r="C113" s="102">
        <f>Paramètres!$D$7</f>
        <v>155093840495.72119</v>
      </c>
      <c r="D113" s="28">
        <f>Paramètres!$D$8</f>
        <v>6666</v>
      </c>
      <c r="E113" s="28">
        <f t="shared" si="93"/>
        <v>30011.688884811287</v>
      </c>
      <c r="F113" s="28">
        <f t="shared" si="94"/>
        <v>-13388.69243898927</v>
      </c>
      <c r="G113" s="28">
        <f t="shared" si="68"/>
        <v>-77.554294960634991</v>
      </c>
      <c r="H113" s="28">
        <f t="shared" si="69"/>
        <v>-127.68165913301056</v>
      </c>
      <c r="I113" s="28">
        <f t="shared" si="131"/>
        <v>2823.6340934183863</v>
      </c>
      <c r="J113" s="28">
        <f t="shared" si="132"/>
        <v>-12793.953373906739</v>
      </c>
      <c r="K113" s="28">
        <f t="shared" si="133"/>
        <v>1167.025003666422</v>
      </c>
      <c r="L113" s="28">
        <f t="shared" si="95"/>
        <v>-713.37172870677546</v>
      </c>
      <c r="M113" s="28">
        <f t="shared" si="96"/>
        <v>-923.60605014503835</v>
      </c>
      <c r="N113" s="28">
        <f>Paramètres!$D$26*Calculs!K113</f>
        <v>23.340500073328439</v>
      </c>
      <c r="O113" s="28">
        <f>Paramètres!$D$26*I113</f>
        <v>56.472681868367729</v>
      </c>
      <c r="P113" s="28">
        <f>Paramètres!$D$26*J113</f>
        <v>-255.8790674781348</v>
      </c>
      <c r="Q113" s="105">
        <f>IF($T113&gt;25000,Paramètres!$D$9,-5)</f>
        <v>6</v>
      </c>
      <c r="R113" s="105">
        <f t="shared" si="70"/>
        <v>91169.731939118385</v>
      </c>
      <c r="S113" s="105">
        <f t="shared" si="71"/>
        <v>-27197.494773988023</v>
      </c>
      <c r="T113" s="105">
        <f t="shared" si="97"/>
        <v>95140.021777545378</v>
      </c>
      <c r="U113" s="105">
        <f t="shared" si="98"/>
        <v>-16.610744513844111</v>
      </c>
      <c r="V113" s="105">
        <f t="shared" si="72"/>
        <v>102.0537864341222</v>
      </c>
      <c r="W113" s="105">
        <f t="shared" si="99"/>
        <v>97.794978167294332</v>
      </c>
      <c r="X113" s="105">
        <f t="shared" si="100"/>
        <v>-29.173919359589821</v>
      </c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44">
        <f t="shared" si="101"/>
        <v>-61158.043054307091</v>
      </c>
      <c r="AL113" s="44">
        <f t="shared" si="102"/>
        <v>13808.802334998752</v>
      </c>
      <c r="AM113" s="44">
        <f t="shared" si="73"/>
        <v>-147.29906840990179</v>
      </c>
      <c r="AN113" s="44">
        <f t="shared" si="74"/>
        <v>-20.735429657889391</v>
      </c>
      <c r="AO113" s="44">
        <f t="shared" si="134"/>
        <v>-11824.9682445374</v>
      </c>
      <c r="AP113" s="44">
        <f t="shared" si="135"/>
        <v>-7591.766202574091</v>
      </c>
      <c r="AQ113" s="44">
        <f t="shared" si="103"/>
        <v>983.49785177415379</v>
      </c>
      <c r="AR113" s="44">
        <f t="shared" si="104"/>
        <v>919.79204968987574</v>
      </c>
      <c r="AS113" s="44">
        <f t="shared" si="105"/>
        <v>-348.21058250959675</v>
      </c>
      <c r="AT113" s="44">
        <f>Paramètres!$D$26*Calculs!AQ113</f>
        <v>19.669957035483076</v>
      </c>
      <c r="AU113" s="44">
        <f>Paramètres!$D$26*AO113</f>
        <v>-236.49936489074801</v>
      </c>
      <c r="AV113" s="44">
        <f>Paramètres!$D$26*AP113</f>
        <v>-151.83532405148182</v>
      </c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1">
        <f>Paramètres!$D$16</f>
        <v>30000</v>
      </c>
      <c r="BH113" s="41">
        <f>Paramètres!$E$16</f>
        <v>-25000</v>
      </c>
      <c r="BI113" s="100"/>
      <c r="BJ113" s="100"/>
      <c r="BK113" s="110">
        <f>Paramètres!$D$20</f>
        <v>523598775598.29883</v>
      </c>
      <c r="BL113" s="41">
        <f>Paramètres!$D$21</f>
        <v>10000</v>
      </c>
      <c r="BM113" s="41"/>
      <c r="BN113" s="41"/>
      <c r="BO113" s="41">
        <f>IF(AND($BR$6&gt;200,A113&lt;950),Paramètres!$D$22,0)</f>
        <v>1</v>
      </c>
      <c r="BP113" s="41">
        <f t="shared" si="75"/>
        <v>-11.688884811286698</v>
      </c>
      <c r="BQ113" s="41">
        <f t="shared" si="76"/>
        <v>-11611.30756101073</v>
      </c>
      <c r="BR113" s="41">
        <f t="shared" si="106"/>
        <v>11611.313444499425</v>
      </c>
      <c r="BS113" s="41">
        <f t="shared" si="107"/>
        <v>-90.057678563516475</v>
      </c>
      <c r="BT113" s="41">
        <f t="shared" si="108"/>
        <v>1689.5464375775484</v>
      </c>
      <c r="BU113" s="41">
        <f t="shared" si="109"/>
        <v>-1.70083374172602</v>
      </c>
      <c r="BV113" s="41">
        <f t="shared" si="110"/>
        <v>-1689.5455814791051</v>
      </c>
      <c r="BW113" s="41">
        <f>Paramètres!$D$22</f>
        <v>1</v>
      </c>
      <c r="BX113" s="41">
        <f t="shared" si="77"/>
        <v>91158.043054307083</v>
      </c>
      <c r="BY113" s="41">
        <f t="shared" si="78"/>
        <v>-38808.802334998749</v>
      </c>
      <c r="BZ113" s="41">
        <f t="shared" si="111"/>
        <v>99075.284264885704</v>
      </c>
      <c r="CA113" s="41">
        <f t="shared" si="112"/>
        <v>-23.060956804894971</v>
      </c>
      <c r="CB113" s="41">
        <f t="shared" si="113"/>
        <v>52.536962118417435</v>
      </c>
      <c r="CC113" s="41">
        <f t="shared" si="114"/>
        <v>48.338661758758889</v>
      </c>
      <c r="CD113" s="41">
        <f t="shared" si="115"/>
        <v>-20.579265487483504</v>
      </c>
      <c r="CE113" s="2">
        <f>Paramètres!$F$16</f>
        <v>15000</v>
      </c>
      <c r="CF113" s="2">
        <f>Paramètres!$G$16</f>
        <v>15000</v>
      </c>
      <c r="CG113" s="111">
        <f>Paramètres!$F$20</f>
        <v>992600579172.61572</v>
      </c>
      <c r="CH113" s="2">
        <f>Paramètres!$F$21</f>
        <v>13332</v>
      </c>
      <c r="CI113" s="2"/>
      <c r="CJ113" s="2"/>
      <c r="CK113" s="2">
        <f>IF(CN113&gt;20000,Paramètres!$F$22,-2)</f>
        <v>1</v>
      </c>
      <c r="CL113" s="2">
        <f t="shared" si="79"/>
        <v>-15011.688884811287</v>
      </c>
      <c r="CM113" s="2">
        <f t="shared" si="80"/>
        <v>28388.69243898927</v>
      </c>
      <c r="CN113" s="2">
        <f t="shared" si="81"/>
        <v>32113.372005597499</v>
      </c>
      <c r="CO113" s="2">
        <f t="shared" si="82"/>
        <v>117.86948906194762</v>
      </c>
      <c r="CP113" s="2">
        <f t="shared" si="83"/>
        <v>758.25471200935772</v>
      </c>
      <c r="CQ113" s="2">
        <f t="shared" si="84"/>
        <v>-354.45308671237018</v>
      </c>
      <c r="CR113" s="2">
        <f t="shared" si="85"/>
        <v>670.30830041441902</v>
      </c>
      <c r="CS113" s="2">
        <f>Paramètres!$F$22</f>
        <v>1</v>
      </c>
      <c r="CT113" s="2">
        <f t="shared" si="86"/>
        <v>76158.043054307083</v>
      </c>
      <c r="CU113" s="2">
        <f t="shared" si="87"/>
        <v>1191.1976650012475</v>
      </c>
      <c r="CV113" s="2">
        <f t="shared" si="116"/>
        <v>76167.358321913707</v>
      </c>
      <c r="CW113" s="2">
        <f t="shared" si="117"/>
        <v>0.8960975247084062</v>
      </c>
      <c r="CX113" s="2">
        <f t="shared" si="88"/>
        <v>163.52262467306161</v>
      </c>
      <c r="CY113" s="2">
        <f t="shared" si="118"/>
        <v>163.50262585674284</v>
      </c>
      <c r="CZ113" s="2">
        <f t="shared" si="119"/>
        <v>2.5573654249918376</v>
      </c>
      <c r="DA113" s="2"/>
      <c r="DB113" s="2"/>
      <c r="DC113" s="13">
        <f>Paramètres!$H$16</f>
        <v>-20000</v>
      </c>
      <c r="DD113" s="13">
        <f>Paramètres!$I$16</f>
        <v>0</v>
      </c>
      <c r="DE113" s="13"/>
      <c r="DF113" s="13"/>
      <c r="DG113" s="112">
        <f>Paramètres!$H$20</f>
        <v>1047197551196.5977</v>
      </c>
      <c r="DH113" s="13">
        <f>Paramètres!$H$21</f>
        <v>10000</v>
      </c>
      <c r="DI113" s="13">
        <f>IF(DL113&lt;66666,Paramètres!$H$22,5)</f>
        <v>1</v>
      </c>
      <c r="DJ113" s="13">
        <f t="shared" si="89"/>
        <v>-50011.688884811287</v>
      </c>
      <c r="DK113" s="13">
        <f t="shared" si="90"/>
        <v>13388.69243898927</v>
      </c>
      <c r="DL113" s="13">
        <f t="shared" si="120"/>
        <v>51772.831778230997</v>
      </c>
      <c r="DM113" s="13">
        <f t="shared" si="121"/>
        <v>165.01271986835141</v>
      </c>
      <c r="DN113" s="13">
        <f t="shared" si="122"/>
        <v>369.79709958307529</v>
      </c>
      <c r="DO113" s="13">
        <f t="shared" si="123"/>
        <v>-357.21780825267928</v>
      </c>
      <c r="DP113" s="13">
        <f t="shared" si="124"/>
        <v>95.631230919647749</v>
      </c>
      <c r="DQ113" s="13">
        <f>IF(DT113&lt;66666,Paramètres!$H$22,5)</f>
        <v>1</v>
      </c>
      <c r="DR113" s="13">
        <f t="shared" si="91"/>
        <v>41158.043054307091</v>
      </c>
      <c r="DS113" s="13">
        <f t="shared" si="92"/>
        <v>-13808.802334998752</v>
      </c>
      <c r="DT113" s="13">
        <f t="shared" si="125"/>
        <v>43412.757686966434</v>
      </c>
      <c r="DU113" s="13">
        <f t="shared" si="126"/>
        <v>-18.546951837385951</v>
      </c>
      <c r="DV113" s="13">
        <f t="shared" si="127"/>
        <v>514.17901196200478</v>
      </c>
      <c r="DW113" s="13">
        <f t="shared" si="128"/>
        <v>487.47425963006265</v>
      </c>
      <c r="DX113" s="13">
        <f t="shared" si="129"/>
        <v>-163.55091727148988</v>
      </c>
    </row>
    <row r="114" spans="1:128" x14ac:dyDescent="0.35">
      <c r="A114" s="106">
        <f t="shared" si="130"/>
        <v>108</v>
      </c>
      <c r="B114" s="106">
        <f>A114*Paramètres!$D$25</f>
        <v>54</v>
      </c>
      <c r="C114" s="102">
        <f>Paramètres!$D$7</f>
        <v>155093840495.72119</v>
      </c>
      <c r="D114" s="28">
        <f>Paramètres!$D$8</f>
        <v>6666</v>
      </c>
      <c r="E114" s="28">
        <f t="shared" si="93"/>
        <v>31245.162999343785</v>
      </c>
      <c r="F114" s="28">
        <f t="shared" si="94"/>
        <v>-20016.570638478901</v>
      </c>
      <c r="G114" s="28">
        <f t="shared" si="68"/>
        <v>-81.32552398006392</v>
      </c>
      <c r="H114" s="28">
        <f t="shared" si="69"/>
        <v>-129.73011899151584</v>
      </c>
      <c r="I114" s="28">
        <f t="shared" si="131"/>
        <v>2053.7896828432431</v>
      </c>
      <c r="J114" s="28">
        <f t="shared" si="132"/>
        <v>-13461.680356573645</v>
      </c>
      <c r="K114" s="28">
        <f t="shared" si="133"/>
        <v>1568.4982198221164</v>
      </c>
      <c r="L114" s="28">
        <f t="shared" si="95"/>
        <v>-1002.5404324332144</v>
      </c>
      <c r="M114" s="28">
        <f t="shared" si="96"/>
        <v>-1206.2749881025354</v>
      </c>
      <c r="N114" s="28">
        <f>Paramètres!$D$26*Calculs!K114</f>
        <v>31.369964396442331</v>
      </c>
      <c r="O114" s="28">
        <f>Paramètres!$D$26*I114</f>
        <v>41.07579365686486</v>
      </c>
      <c r="P114" s="28">
        <f>Paramètres!$D$26*J114</f>
        <v>-269.23360713147292</v>
      </c>
      <c r="Q114" s="105">
        <f>IF($T114&gt;25000,Paramètres!$D$9,-5)</f>
        <v>6</v>
      </c>
      <c r="R114" s="105">
        <f t="shared" si="70"/>
        <v>98085.742163497111</v>
      </c>
      <c r="S114" s="105">
        <f t="shared" si="71"/>
        <v>-29942.437226563212</v>
      </c>
      <c r="T114" s="105">
        <f t="shared" si="97"/>
        <v>102554.19232206313</v>
      </c>
      <c r="U114" s="105">
        <f t="shared" si="98"/>
        <v>-16.975752656538518</v>
      </c>
      <c r="V114" s="105">
        <f t="shared" si="72"/>
        <v>87.920963475468668</v>
      </c>
      <c r="W114" s="105">
        <f t="shared" si="99"/>
        <v>84.090106498413476</v>
      </c>
      <c r="X114" s="105">
        <f t="shared" si="100"/>
        <v>-25.670017677052261</v>
      </c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44">
        <f t="shared" si="101"/>
        <v>-66840.579164153329</v>
      </c>
      <c r="AL114" s="44">
        <f t="shared" si="102"/>
        <v>9925.8665880843091</v>
      </c>
      <c r="AM114" s="44">
        <f t="shared" si="73"/>
        <v>-143.87053001811188</v>
      </c>
      <c r="AN114" s="44">
        <f t="shared" si="74"/>
        <v>-14.809476692254249</v>
      </c>
      <c r="AO114" s="44">
        <f t="shared" si="134"/>
        <v>-10668.676829956778</v>
      </c>
      <c r="AP114" s="44">
        <f t="shared" si="135"/>
        <v>-7788.1414610322063</v>
      </c>
      <c r="AQ114" s="44">
        <f t="shared" si="103"/>
        <v>824.49947043703617</v>
      </c>
      <c r="AR114" s="44">
        <f t="shared" si="104"/>
        <v>797.11052541285869</v>
      </c>
      <c r="AS114" s="44">
        <f t="shared" si="105"/>
        <v>-210.74673669357139</v>
      </c>
      <c r="AT114" s="44">
        <f>Paramètres!$D$26*Calculs!AQ114</f>
        <v>16.489989408740723</v>
      </c>
      <c r="AU114" s="44">
        <f>Paramètres!$D$26*AO114</f>
        <v>-213.37353659913555</v>
      </c>
      <c r="AV114" s="44">
        <f>Paramètres!$D$26*AP114</f>
        <v>-155.76282922064414</v>
      </c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1">
        <f>Paramètres!$D$16</f>
        <v>30000</v>
      </c>
      <c r="BH114" s="41">
        <f>Paramètres!$E$16</f>
        <v>-25000</v>
      </c>
      <c r="BI114" s="100"/>
      <c r="BJ114" s="100"/>
      <c r="BK114" s="110">
        <f>Paramètres!$D$20</f>
        <v>523598775598.29883</v>
      </c>
      <c r="BL114" s="41">
        <f>Paramètres!$D$21</f>
        <v>10000</v>
      </c>
      <c r="BM114" s="41"/>
      <c r="BN114" s="41"/>
      <c r="BO114" s="41">
        <f>IF(AND($BR$6&gt;200,A114&lt;950),Paramètres!$D$22,0)</f>
        <v>1</v>
      </c>
      <c r="BP114" s="41">
        <f t="shared" si="75"/>
        <v>-1245.1629993437855</v>
      </c>
      <c r="BQ114" s="41">
        <f t="shared" si="76"/>
        <v>-4983.4293615210991</v>
      </c>
      <c r="BR114" s="41">
        <f t="shared" si="106"/>
        <v>5136.6330505697406</v>
      </c>
      <c r="BS114" s="41">
        <f t="shared" si="107"/>
        <v>-104.02872979206282</v>
      </c>
      <c r="BT114" s="41">
        <f t="shared" si="108"/>
        <v>1892.9270162763844</v>
      </c>
      <c r="BU114" s="41">
        <f t="shared" si="109"/>
        <v>-458.86140939426326</v>
      </c>
      <c r="BV114" s="41">
        <f t="shared" si="110"/>
        <v>-1836.4691382971089</v>
      </c>
      <c r="BW114" s="41">
        <f>Paramètres!$D$22</f>
        <v>1</v>
      </c>
      <c r="BX114" s="41">
        <f t="shared" si="77"/>
        <v>96840.579164153329</v>
      </c>
      <c r="BY114" s="41">
        <f t="shared" si="78"/>
        <v>-34925.866588084311</v>
      </c>
      <c r="BZ114" s="41">
        <f t="shared" si="111"/>
        <v>102946.17005880942</v>
      </c>
      <c r="CA114" s="41">
        <f t="shared" si="112"/>
        <v>-19.832002140270024</v>
      </c>
      <c r="CB114" s="41">
        <f t="shared" si="113"/>
        <v>48.714715121475798</v>
      </c>
      <c r="CC114" s="41">
        <f t="shared" si="114"/>
        <v>45.825514669321663</v>
      </c>
      <c r="CD114" s="41">
        <f t="shared" si="115"/>
        <v>-16.527119369639948</v>
      </c>
      <c r="CE114" s="2">
        <f>Paramètres!$F$16</f>
        <v>15000</v>
      </c>
      <c r="CF114" s="2">
        <f>Paramètres!$G$16</f>
        <v>15000</v>
      </c>
      <c r="CG114" s="111">
        <f>Paramètres!$F$20</f>
        <v>992600579172.61572</v>
      </c>
      <c r="CH114" s="2">
        <f>Paramètres!$F$21</f>
        <v>13332</v>
      </c>
      <c r="CI114" s="2"/>
      <c r="CJ114" s="2"/>
      <c r="CK114" s="2">
        <f>IF(CN114&gt;20000,Paramètres!$F$22,-2)</f>
        <v>1</v>
      </c>
      <c r="CL114" s="2">
        <f t="shared" si="79"/>
        <v>-16245.162999343785</v>
      </c>
      <c r="CM114" s="2">
        <f t="shared" si="80"/>
        <v>35016.570638478901</v>
      </c>
      <c r="CN114" s="2">
        <f t="shared" si="81"/>
        <v>38601.367076242663</v>
      </c>
      <c r="CO114" s="2">
        <f t="shared" si="82"/>
        <v>114.88789938117009</v>
      </c>
      <c r="CP114" s="2">
        <f t="shared" si="83"/>
        <v>562.54623569874593</v>
      </c>
      <c r="CQ114" s="2">
        <f t="shared" si="84"/>
        <v>-236.74434316130225</v>
      </c>
      <c r="CR114" s="2">
        <f t="shared" si="85"/>
        <v>510.30420660616994</v>
      </c>
      <c r="CS114" s="2">
        <f>Paramètres!$F$22</f>
        <v>1</v>
      </c>
      <c r="CT114" s="2">
        <f t="shared" si="86"/>
        <v>81840.579164153329</v>
      </c>
      <c r="CU114" s="2">
        <f t="shared" si="87"/>
        <v>5074.1334119156909</v>
      </c>
      <c r="CV114" s="2">
        <f t="shared" si="116"/>
        <v>81997.726967312745</v>
      </c>
      <c r="CW114" s="2">
        <f t="shared" si="117"/>
        <v>3.5478092769368588</v>
      </c>
      <c r="CX114" s="2">
        <f t="shared" si="88"/>
        <v>141.96242917834527</v>
      </c>
      <c r="CY114" s="2">
        <f t="shared" si="118"/>
        <v>141.69035963810737</v>
      </c>
      <c r="CZ114" s="2">
        <f t="shared" si="119"/>
        <v>8.7848326017342995</v>
      </c>
      <c r="DA114" s="2"/>
      <c r="DB114" s="2"/>
      <c r="DC114" s="13">
        <f>Paramètres!$H$16</f>
        <v>-20000</v>
      </c>
      <c r="DD114" s="13">
        <f>Paramètres!$I$16</f>
        <v>0</v>
      </c>
      <c r="DE114" s="13"/>
      <c r="DF114" s="13"/>
      <c r="DG114" s="112">
        <f>Paramètres!$H$20</f>
        <v>1047197551196.5977</v>
      </c>
      <c r="DH114" s="13">
        <f>Paramètres!$H$21</f>
        <v>10000</v>
      </c>
      <c r="DI114" s="13">
        <f>IF(DL114&lt;66666,Paramètres!$H$22,5)</f>
        <v>1</v>
      </c>
      <c r="DJ114" s="13">
        <f t="shared" si="89"/>
        <v>-51245.162999343782</v>
      </c>
      <c r="DK114" s="13">
        <f t="shared" si="90"/>
        <v>20016.570638478901</v>
      </c>
      <c r="DL114" s="13">
        <f t="shared" si="120"/>
        <v>55015.723488422183</v>
      </c>
      <c r="DM114" s="13">
        <f t="shared" si="121"/>
        <v>158.66417979629159</v>
      </c>
      <c r="DN114" s="13">
        <f t="shared" si="122"/>
        <v>329.51858260988161</v>
      </c>
      <c r="DO114" s="13">
        <f t="shared" si="123"/>
        <v>-306.93467987764888</v>
      </c>
      <c r="DP114" s="13">
        <f t="shared" si="124"/>
        <v>119.88994358840347</v>
      </c>
      <c r="DQ114" s="13">
        <f>IF(DT114&lt;66666,Paramètres!$H$22,5)</f>
        <v>1</v>
      </c>
      <c r="DR114" s="13">
        <f t="shared" si="91"/>
        <v>46840.579164153329</v>
      </c>
      <c r="DS114" s="13">
        <f t="shared" si="92"/>
        <v>-9925.8665880843091</v>
      </c>
      <c r="DT114" s="13">
        <f t="shared" si="125"/>
        <v>47880.713068601675</v>
      </c>
      <c r="DU114" s="13">
        <f t="shared" si="126"/>
        <v>-11.964410341772748</v>
      </c>
      <c r="DV114" s="13">
        <f t="shared" si="127"/>
        <v>428.44417255168582</v>
      </c>
      <c r="DW114" s="13">
        <f t="shared" si="128"/>
        <v>419.13689031894569</v>
      </c>
      <c r="DX114" s="13">
        <f t="shared" si="129"/>
        <v>-88.818219793367064</v>
      </c>
    </row>
    <row r="115" spans="1:128" x14ac:dyDescent="0.35">
      <c r="A115" s="106">
        <f t="shared" si="130"/>
        <v>109</v>
      </c>
      <c r="B115" s="106">
        <f>A115*Paramètres!$D$25</f>
        <v>54.5</v>
      </c>
      <c r="C115" s="102">
        <f>Paramètres!$D$7</f>
        <v>155093840495.72119</v>
      </c>
      <c r="D115" s="28">
        <f>Paramètres!$D$8</f>
        <v>6666</v>
      </c>
      <c r="E115" s="28">
        <f t="shared" si="93"/>
        <v>32021.422732657102</v>
      </c>
      <c r="F115" s="28">
        <f t="shared" si="94"/>
        <v>-27048.979563791359</v>
      </c>
      <c r="G115" s="28">
        <f t="shared" si="68"/>
        <v>-85.986866333390836</v>
      </c>
      <c r="H115" s="28">
        <f t="shared" si="69"/>
        <v>132.50859882284817</v>
      </c>
      <c r="I115" s="28">
        <f t="shared" si="131"/>
        <v>1010.1734567531638</v>
      </c>
      <c r="J115" s="28">
        <f t="shared" si="132"/>
        <v>-14398.721737544707</v>
      </c>
      <c r="K115" s="28">
        <f t="shared" si="133"/>
        <v>2009.7989741909314</v>
      </c>
      <c r="L115" s="28">
        <f t="shared" si="95"/>
        <v>-1358.0228730714471</v>
      </c>
      <c r="M115" s="28">
        <f t="shared" si="96"/>
        <v>1481.5754428559121</v>
      </c>
      <c r="N115" s="28">
        <f>Paramètres!$D$26*Calculs!K115</f>
        <v>40.195979483818626</v>
      </c>
      <c r="O115" s="28">
        <f>Paramètres!$D$26*I115</f>
        <v>20.203469135063276</v>
      </c>
      <c r="P115" s="28">
        <f>Paramètres!$D$26*J115</f>
        <v>-287.97443475089415</v>
      </c>
      <c r="Q115" s="105">
        <f>IF($T115&gt;25000,Paramètres!$D$9,-5)</f>
        <v>6</v>
      </c>
      <c r="R115" s="105">
        <f t="shared" si="70"/>
        <v>103997.06268043561</v>
      </c>
      <c r="S115" s="105">
        <f t="shared" si="71"/>
        <v>-33028.088737186175</v>
      </c>
      <c r="T115" s="105">
        <f t="shared" si="97"/>
        <v>109115.73530792844</v>
      </c>
      <c r="U115" s="105">
        <f t="shared" si="98"/>
        <v>-17.619158226369461</v>
      </c>
      <c r="V115" s="105">
        <f t="shared" si="72"/>
        <v>77.722059286798469</v>
      </c>
      <c r="W115" s="105">
        <f t="shared" si="99"/>
        <v>74.076079389389463</v>
      </c>
      <c r="X115" s="105">
        <f t="shared" si="100"/>
        <v>-23.525581014663278</v>
      </c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44">
        <f t="shared" si="101"/>
        <v>-71975.639947778516</v>
      </c>
      <c r="AL115" s="44">
        <f t="shared" si="102"/>
        <v>5979.1091733948133</v>
      </c>
      <c r="AM115" s="44">
        <f t="shared" si="73"/>
        <v>-140.92099607414278</v>
      </c>
      <c r="AN115" s="44">
        <f t="shared" si="74"/>
        <v>-10.034903696762633</v>
      </c>
      <c r="AO115" s="44">
        <f t="shared" si="134"/>
        <v>-9658.1927679447836</v>
      </c>
      <c r="AP115" s="44">
        <f t="shared" si="135"/>
        <v>-7843.1253685051333</v>
      </c>
      <c r="AQ115" s="44">
        <f t="shared" si="103"/>
        <v>701.4741727713797</v>
      </c>
      <c r="AR115" s="44">
        <f t="shared" si="104"/>
        <v>690.74287112478817</v>
      </c>
      <c r="AS115" s="44">
        <f t="shared" si="105"/>
        <v>-122.23052423832497</v>
      </c>
      <c r="AT115" s="44">
        <f>Paramètres!$D$26*Calculs!AQ115</f>
        <v>14.029483455427595</v>
      </c>
      <c r="AU115" s="44">
        <f>Paramètres!$D$26*AO115</f>
        <v>-193.16385535889569</v>
      </c>
      <c r="AV115" s="44">
        <f>Paramètres!$D$26*AP115</f>
        <v>-156.86250737010266</v>
      </c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1">
        <f>Paramètres!$D$16</f>
        <v>30000</v>
      </c>
      <c r="BH115" s="41">
        <f>Paramètres!$E$16</f>
        <v>-25000</v>
      </c>
      <c r="BI115" s="100"/>
      <c r="BJ115" s="100"/>
      <c r="BK115" s="110">
        <f>Paramètres!$D$20</f>
        <v>523598775598.29883</v>
      </c>
      <c r="BL115" s="41">
        <f>Paramètres!$D$21</f>
        <v>10000</v>
      </c>
      <c r="BM115" s="41"/>
      <c r="BN115" s="41"/>
      <c r="BO115" s="41">
        <f>IF(AND($BR$6&gt;200,A115&lt;950),Paramètres!$D$22,0)</f>
        <v>1</v>
      </c>
      <c r="BP115" s="41">
        <f t="shared" si="75"/>
        <v>-2021.4227326571017</v>
      </c>
      <c r="BQ115" s="41">
        <f t="shared" si="76"/>
        <v>2048.9795637913594</v>
      </c>
      <c r="BR115" s="41">
        <f t="shared" si="106"/>
        <v>2878.2750245481293</v>
      </c>
      <c r="BS115" s="41">
        <f t="shared" si="107"/>
        <v>134.61211057670619</v>
      </c>
      <c r="BT115" s="41">
        <f t="shared" si="108"/>
        <v>1337.4626602163987</v>
      </c>
      <c r="BU115" s="41">
        <f t="shared" si="109"/>
        <v>-939.30475801766511</v>
      </c>
      <c r="BV115" s="41">
        <f t="shared" si="110"/>
        <v>952.10973056602131</v>
      </c>
      <c r="BW115" s="41">
        <f>Paramètres!$D$22</f>
        <v>1</v>
      </c>
      <c r="BX115" s="41">
        <f t="shared" si="77"/>
        <v>101975.63994777852</v>
      </c>
      <c r="BY115" s="41">
        <f t="shared" si="78"/>
        <v>-30979.109173394812</v>
      </c>
      <c r="BZ115" s="41">
        <f t="shared" si="111"/>
        <v>106577.37258881961</v>
      </c>
      <c r="CA115" s="41">
        <f t="shared" si="112"/>
        <v>-16.898220686560411</v>
      </c>
      <c r="CB115" s="41">
        <f t="shared" si="113"/>
        <v>45.494462822484763</v>
      </c>
      <c r="CC115" s="41">
        <f t="shared" si="114"/>
        <v>43.530130718290813</v>
      </c>
      <c r="CD115" s="41">
        <f t="shared" si="115"/>
        <v>-13.223988322550902</v>
      </c>
      <c r="CE115" s="2">
        <f>Paramètres!$F$16</f>
        <v>15000</v>
      </c>
      <c r="CF115" s="2">
        <f>Paramètres!$G$16</f>
        <v>15000</v>
      </c>
      <c r="CG115" s="111">
        <f>Paramètres!$F$20</f>
        <v>992600579172.61572</v>
      </c>
      <c r="CH115" s="2">
        <f>Paramètres!$F$21</f>
        <v>13332</v>
      </c>
      <c r="CI115" s="2"/>
      <c r="CJ115" s="2"/>
      <c r="CK115" s="2">
        <f>IF(CN115&gt;20000,Paramètres!$F$22,-2)</f>
        <v>1</v>
      </c>
      <c r="CL115" s="2">
        <f t="shared" si="79"/>
        <v>-17021.422732657102</v>
      </c>
      <c r="CM115" s="2">
        <f t="shared" si="80"/>
        <v>42048.979563791363</v>
      </c>
      <c r="CN115" s="2">
        <f t="shared" si="81"/>
        <v>45363.482165724003</v>
      </c>
      <c r="CO115" s="2">
        <f t="shared" si="82"/>
        <v>112.03809744331943</v>
      </c>
      <c r="CP115" s="2">
        <f t="shared" si="83"/>
        <v>425.98404202706058</v>
      </c>
      <c r="CQ115" s="2">
        <f t="shared" si="84"/>
        <v>-159.83901831476265</v>
      </c>
      <c r="CR115" s="2">
        <f t="shared" si="85"/>
        <v>394.85933227655323</v>
      </c>
      <c r="CS115" s="2">
        <f>Paramètres!$F$22</f>
        <v>1</v>
      </c>
      <c r="CT115" s="2">
        <f t="shared" si="86"/>
        <v>86975.639947778516</v>
      </c>
      <c r="CU115" s="2">
        <f t="shared" si="87"/>
        <v>9020.8908266051876</v>
      </c>
      <c r="CV115" s="2">
        <f t="shared" si="116"/>
        <v>87442.200427660413</v>
      </c>
      <c r="CW115" s="2">
        <f t="shared" si="117"/>
        <v>5.9213994416598963</v>
      </c>
      <c r="CX115" s="2">
        <f t="shared" si="88"/>
        <v>125.41869503327315</v>
      </c>
      <c r="CY115" s="2">
        <f t="shared" si="118"/>
        <v>124.74950548572404</v>
      </c>
      <c r="CZ115" s="2">
        <f t="shared" si="119"/>
        <v>12.93869950638339</v>
      </c>
      <c r="DA115" s="2"/>
      <c r="DB115" s="2"/>
      <c r="DC115" s="13">
        <f>Paramètres!$H$16</f>
        <v>-20000</v>
      </c>
      <c r="DD115" s="13">
        <f>Paramètres!$I$16</f>
        <v>0</v>
      </c>
      <c r="DE115" s="13"/>
      <c r="DF115" s="13"/>
      <c r="DG115" s="112">
        <f>Paramètres!$H$20</f>
        <v>1047197551196.5977</v>
      </c>
      <c r="DH115" s="13">
        <f>Paramètres!$H$21</f>
        <v>10000</v>
      </c>
      <c r="DI115" s="13">
        <f>IF(DL115&lt;66666,Paramètres!$H$22,5)</f>
        <v>1</v>
      </c>
      <c r="DJ115" s="13">
        <f t="shared" si="89"/>
        <v>-52021.422732657098</v>
      </c>
      <c r="DK115" s="13">
        <f t="shared" si="90"/>
        <v>27048.979563791359</v>
      </c>
      <c r="DL115" s="13">
        <f t="shared" si="120"/>
        <v>58633.401048994376</v>
      </c>
      <c r="DM115" s="13">
        <f t="shared" si="121"/>
        <v>152.52744126584534</v>
      </c>
      <c r="DN115" s="13">
        <f t="shared" si="122"/>
        <v>291.78290605980601</v>
      </c>
      <c r="DO115" s="13">
        <f t="shared" si="123"/>
        <v>-258.87909673901947</v>
      </c>
      <c r="DP115" s="13">
        <f t="shared" si="124"/>
        <v>134.60638001333734</v>
      </c>
      <c r="DQ115" s="13">
        <f>IF(DT115&lt;66666,Paramètres!$H$22,5)</f>
        <v>1</v>
      </c>
      <c r="DR115" s="13">
        <f t="shared" si="91"/>
        <v>51975.639947778516</v>
      </c>
      <c r="DS115" s="13">
        <f t="shared" si="92"/>
        <v>-5979.1091733948133</v>
      </c>
      <c r="DT115" s="13">
        <f t="shared" si="125"/>
        <v>52318.418310270848</v>
      </c>
      <c r="DU115" s="13">
        <f t="shared" si="126"/>
        <v>-6.5622750448249443</v>
      </c>
      <c r="DV115" s="13">
        <f t="shared" si="127"/>
        <v>362.53038984932522</v>
      </c>
      <c r="DW115" s="13">
        <f t="shared" si="128"/>
        <v>360.15517329271415</v>
      </c>
      <c r="DX115" s="13">
        <f t="shared" si="129"/>
        <v>-41.43108392015295</v>
      </c>
    </row>
    <row r="116" spans="1:128" x14ac:dyDescent="0.35">
      <c r="A116" s="106">
        <f t="shared" si="130"/>
        <v>110</v>
      </c>
      <c r="B116" s="106">
        <f>A116*Paramètres!$D$25</f>
        <v>55</v>
      </c>
      <c r="C116" s="102">
        <f>Paramètres!$D$7</f>
        <v>155093840495.72119</v>
      </c>
      <c r="D116" s="28">
        <f>Paramètres!$D$8</f>
        <v>6666</v>
      </c>
      <c r="E116" s="28">
        <f t="shared" si="93"/>
        <v>32187.003742765821</v>
      </c>
      <c r="F116" s="28">
        <f t="shared" si="94"/>
        <v>-33877.94657184973</v>
      </c>
      <c r="G116" s="28">
        <f t="shared" si="68"/>
        <v>-91.669302638261613</v>
      </c>
      <c r="H116" s="28">
        <f t="shared" si="69"/>
        <v>108.75286380822092</v>
      </c>
      <c r="I116" s="28">
        <f t="shared" si="131"/>
        <v>-368.05288545334656</v>
      </c>
      <c r="J116" s="28">
        <f t="shared" si="132"/>
        <v>-12629.1718599379</v>
      </c>
      <c r="K116" s="28">
        <f t="shared" si="133"/>
        <v>2457.5914900727039</v>
      </c>
      <c r="L116" s="28">
        <f t="shared" si="95"/>
        <v>-790.08321205208222</v>
      </c>
      <c r="M116" s="28">
        <f t="shared" si="96"/>
        <v>2327.1279402111172</v>
      </c>
      <c r="N116" s="28">
        <f>Paramètres!$D$26*Calculs!K116</f>
        <v>49.151829801454078</v>
      </c>
      <c r="O116" s="28">
        <f>Paramètres!$D$26*I116</f>
        <v>-7.3610577090669311</v>
      </c>
      <c r="P116" s="28">
        <f>Paramètres!$D$26*J116</f>
        <v>-252.58343719875802</v>
      </c>
      <c r="Q116" s="105">
        <f>IF($T116&gt;25000,Paramètres!$D$9,-5)</f>
        <v>6</v>
      </c>
      <c r="R116" s="105">
        <f t="shared" si="70"/>
        <v>108819.05435673553</v>
      </c>
      <c r="S116" s="105">
        <f t="shared" si="71"/>
        <v>-35904.935429932397</v>
      </c>
      <c r="T116" s="105">
        <f t="shared" si="97"/>
        <v>114589.48895654338</v>
      </c>
      <c r="U116" s="105">
        <f t="shared" si="98"/>
        <v>-18.260348448910698</v>
      </c>
      <c r="V116" s="105">
        <f t="shared" si="72"/>
        <v>70.510764617931997</v>
      </c>
      <c r="W116" s="105">
        <f t="shared" si="99"/>
        <v>66.960022228597097</v>
      </c>
      <c r="X116" s="105">
        <f t="shared" si="100"/>
        <v>-22.093513757462691</v>
      </c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44">
        <f t="shared" si="101"/>
        <v>-76632.05061396971</v>
      </c>
      <c r="AL116" s="44">
        <f t="shared" si="102"/>
        <v>2026.9888580826653</v>
      </c>
      <c r="AM116" s="44">
        <f t="shared" si="73"/>
        <v>-138.33318092682813</v>
      </c>
      <c r="AN116" s="44">
        <f t="shared" si="74"/>
        <v>-6.1801048280986635</v>
      </c>
      <c r="AO116" s="44">
        <f t="shared" si="134"/>
        <v>-8774.2860414610986</v>
      </c>
      <c r="AP116" s="44">
        <f t="shared" si="135"/>
        <v>-7808.4933853733564</v>
      </c>
      <c r="AQ116" s="44">
        <f t="shared" si="103"/>
        <v>606.03290649566713</v>
      </c>
      <c r="AR116" s="44">
        <f t="shared" si="104"/>
        <v>602.51088888611844</v>
      </c>
      <c r="AS116" s="44">
        <f t="shared" si="105"/>
        <v>-65.24195375098374</v>
      </c>
      <c r="AT116" s="44">
        <f>Paramètres!$D$26*Calculs!AQ116</f>
        <v>12.120658129913343</v>
      </c>
      <c r="AU116" s="44">
        <f>Paramètres!$D$26*AO116</f>
        <v>-175.48572082922198</v>
      </c>
      <c r="AV116" s="44">
        <f>Paramètres!$D$26*AP116</f>
        <v>-156.16986770746712</v>
      </c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1">
        <f>Paramètres!$D$16</f>
        <v>30000</v>
      </c>
      <c r="BH116" s="41">
        <f>Paramètres!$E$16</f>
        <v>-25000</v>
      </c>
      <c r="BI116" s="100"/>
      <c r="BJ116" s="100"/>
      <c r="BK116" s="110">
        <f>Paramètres!$D$20</f>
        <v>523598775598.29883</v>
      </c>
      <c r="BL116" s="41">
        <f>Paramètres!$D$21</f>
        <v>10000</v>
      </c>
      <c r="BM116" s="41"/>
      <c r="BN116" s="41"/>
      <c r="BO116" s="41">
        <f>IF(AND($BR$6&gt;200,A116&lt;950),Paramètres!$D$22,0)</f>
        <v>1</v>
      </c>
      <c r="BP116" s="41">
        <f t="shared" si="75"/>
        <v>-2187.0037427658208</v>
      </c>
      <c r="BQ116" s="41">
        <f t="shared" si="76"/>
        <v>8877.9465718497304</v>
      </c>
      <c r="BR116" s="41">
        <f t="shared" si="106"/>
        <v>9143.3539089050955</v>
      </c>
      <c r="BS116" s="41">
        <f t="shared" si="107"/>
        <v>103.83877021037161</v>
      </c>
      <c r="BT116" s="41">
        <f t="shared" si="108"/>
        <v>1924.3845895186316</v>
      </c>
      <c r="BU116" s="41">
        <f t="shared" si="109"/>
        <v>-460.2945857426721</v>
      </c>
      <c r="BV116" s="41">
        <f t="shared" si="110"/>
        <v>1868.52480387946</v>
      </c>
      <c r="BW116" s="41">
        <f>Paramètres!$D$22</f>
        <v>1</v>
      </c>
      <c r="BX116" s="41">
        <f t="shared" si="77"/>
        <v>106632.05061396971</v>
      </c>
      <c r="BY116" s="41">
        <f t="shared" si="78"/>
        <v>-27026.988858082666</v>
      </c>
      <c r="BZ116" s="41">
        <f t="shared" si="111"/>
        <v>110003.87422666131</v>
      </c>
      <c r="CA116" s="41">
        <f t="shared" si="112"/>
        <v>-14.222687852636081</v>
      </c>
      <c r="CB116" s="41">
        <f t="shared" si="113"/>
        <v>42.738703766177323</v>
      </c>
      <c r="CC116" s="41">
        <f t="shared" si="114"/>
        <v>41.42868290056947</v>
      </c>
      <c r="CD116" s="41">
        <f t="shared" si="115"/>
        <v>-10.500525355291646</v>
      </c>
      <c r="CE116" s="2">
        <f>Paramètres!$F$16</f>
        <v>15000</v>
      </c>
      <c r="CF116" s="2">
        <f>Paramètres!$G$16</f>
        <v>15000</v>
      </c>
      <c r="CG116" s="111">
        <f>Paramètres!$F$20</f>
        <v>992600579172.61572</v>
      </c>
      <c r="CH116" s="2">
        <f>Paramètres!$F$21</f>
        <v>13332</v>
      </c>
      <c r="CI116" s="2"/>
      <c r="CJ116" s="2"/>
      <c r="CK116" s="2">
        <f>IF(CN116&gt;20000,Paramètres!$F$22,-2)</f>
        <v>1</v>
      </c>
      <c r="CL116" s="2">
        <f t="shared" si="79"/>
        <v>-17187.003742765821</v>
      </c>
      <c r="CM116" s="2">
        <f t="shared" si="80"/>
        <v>48877.94657184973</v>
      </c>
      <c r="CN116" s="2">
        <f t="shared" si="81"/>
        <v>51811.646940957624</v>
      </c>
      <c r="CO116" s="2">
        <f t="shared" si="82"/>
        <v>109.37325761544597</v>
      </c>
      <c r="CP116" s="2">
        <f t="shared" si="83"/>
        <v>335.85704548995739</v>
      </c>
      <c r="CQ116" s="2">
        <f t="shared" si="84"/>
        <v>-111.41078577270711</v>
      </c>
      <c r="CR116" s="2">
        <f t="shared" si="85"/>
        <v>316.84000981370906</v>
      </c>
      <c r="CS116" s="2">
        <f>Paramètres!$F$22</f>
        <v>1</v>
      </c>
      <c r="CT116" s="2">
        <f t="shared" si="86"/>
        <v>91632.05061396971</v>
      </c>
      <c r="CU116" s="2">
        <f t="shared" si="87"/>
        <v>12973.011141917335</v>
      </c>
      <c r="CV116" s="2">
        <f t="shared" si="116"/>
        <v>92545.835766983146</v>
      </c>
      <c r="CW116" s="2">
        <f t="shared" si="117"/>
        <v>8.058222111264179</v>
      </c>
      <c r="CX116" s="2">
        <f t="shared" si="88"/>
        <v>112.37763454792984</v>
      </c>
      <c r="CY116" s="2">
        <f t="shared" si="118"/>
        <v>111.26803287725906</v>
      </c>
      <c r="CZ116" s="2">
        <f t="shared" si="119"/>
        <v>15.753018955529532</v>
      </c>
      <c r="DA116" s="2"/>
      <c r="DB116" s="2"/>
      <c r="DC116" s="13">
        <f>Paramètres!$H$16</f>
        <v>-20000</v>
      </c>
      <c r="DD116" s="13">
        <f>Paramètres!$I$16</f>
        <v>0</v>
      </c>
      <c r="DE116" s="13"/>
      <c r="DF116" s="13"/>
      <c r="DG116" s="112">
        <f>Paramètres!$H$20</f>
        <v>1047197551196.5977</v>
      </c>
      <c r="DH116" s="13">
        <f>Paramètres!$H$21</f>
        <v>10000</v>
      </c>
      <c r="DI116" s="13">
        <f>IF(DL116&lt;66666,Paramètres!$H$22,5)</f>
        <v>1</v>
      </c>
      <c r="DJ116" s="13">
        <f t="shared" si="89"/>
        <v>-52187.003742765824</v>
      </c>
      <c r="DK116" s="13">
        <f t="shared" si="90"/>
        <v>33877.94657184973</v>
      </c>
      <c r="DL116" s="13">
        <f t="shared" si="120"/>
        <v>62218.957107722075</v>
      </c>
      <c r="DM116" s="13">
        <f t="shared" si="121"/>
        <v>147.00980054805262</v>
      </c>
      <c r="DN116" s="13">
        <f t="shared" si="122"/>
        <v>260.35680378591513</v>
      </c>
      <c r="DO116" s="13">
        <f t="shared" si="123"/>
        <v>-218.3778405367031</v>
      </c>
      <c r="DP116" s="13">
        <f t="shared" si="124"/>
        <v>141.76312651794817</v>
      </c>
      <c r="DQ116" s="13">
        <f>IF(DT116&lt;66666,Paramètres!$H$22,5)</f>
        <v>1</v>
      </c>
      <c r="DR116" s="13">
        <f t="shared" si="91"/>
        <v>56632.05061396971</v>
      </c>
      <c r="DS116" s="13">
        <f t="shared" si="92"/>
        <v>-2026.9888580826653</v>
      </c>
      <c r="DT116" s="13">
        <f t="shared" si="125"/>
        <v>56668.314255622769</v>
      </c>
      <c r="DU116" s="13">
        <f t="shared" si="126"/>
        <v>-2.0498701586052053</v>
      </c>
      <c r="DV116" s="13">
        <f t="shared" si="127"/>
        <v>311.43795769062069</v>
      </c>
      <c r="DW116" s="13">
        <f t="shared" si="128"/>
        <v>311.23865981766994</v>
      </c>
      <c r="DX116" s="13">
        <f t="shared" si="129"/>
        <v>-11.139933815134997</v>
      </c>
    </row>
    <row r="117" spans="1:128" x14ac:dyDescent="0.35">
      <c r="A117" s="106">
        <f t="shared" si="130"/>
        <v>111</v>
      </c>
      <c r="B117" s="106">
        <f>A117*Paramètres!$D$25</f>
        <v>55.5</v>
      </c>
      <c r="C117" s="102">
        <f>Paramètres!$D$7</f>
        <v>155093840495.72119</v>
      </c>
      <c r="D117" s="28">
        <f>Paramètres!$D$8</f>
        <v>6666</v>
      </c>
      <c r="E117" s="28">
        <f t="shared" si="93"/>
        <v>31805.456497026127</v>
      </c>
      <c r="F117" s="28">
        <f t="shared" si="94"/>
        <v>-39610.750516765896</v>
      </c>
      <c r="G117" s="28">
        <f t="shared" si="68"/>
        <v>-96.53255007838186</v>
      </c>
      <c r="H117" s="28">
        <f t="shared" si="69"/>
        <v>103.93585371782896</v>
      </c>
      <c r="I117" s="28">
        <f t="shared" si="131"/>
        <v>-1150.7750397963619</v>
      </c>
      <c r="J117" s="28">
        <f t="shared" si="132"/>
        <v>-10049.460482528024</v>
      </c>
      <c r="K117" s="28">
        <f t="shared" si="133"/>
        <v>1823.6475582007718</v>
      </c>
      <c r="L117" s="28">
        <f t="shared" si="95"/>
        <v>-439.1989551815725</v>
      </c>
      <c r="M117" s="28">
        <f t="shared" si="96"/>
        <v>1769.9702523768733</v>
      </c>
      <c r="N117" s="28">
        <f>Paramètres!$D$26*Calculs!K117</f>
        <v>36.472951164015434</v>
      </c>
      <c r="O117" s="28">
        <f>Paramètres!$D$26*I117</f>
        <v>-23.015500795927238</v>
      </c>
      <c r="P117" s="28">
        <f>Paramètres!$D$26*J117</f>
        <v>-200.9892096505605</v>
      </c>
      <c r="Q117" s="105">
        <f>IF($T117&gt;25000,Paramètres!$D$9,-5)</f>
        <v>6</v>
      </c>
      <c r="R117" s="105">
        <f t="shared" si="70"/>
        <v>112674.02240950486</v>
      </c>
      <c r="S117" s="105">
        <f t="shared" si="71"/>
        <v>-37717.18219372414</v>
      </c>
      <c r="T117" s="105">
        <f t="shared" si="97"/>
        <v>118819.27940604665</v>
      </c>
      <c r="U117" s="105">
        <f t="shared" si="98"/>
        <v>-18.507765556770615</v>
      </c>
      <c r="V117" s="105">
        <f t="shared" si="72"/>
        <v>65.603169434066757</v>
      </c>
      <c r="W117" s="105">
        <f t="shared" si="99"/>
        <v>62.210215546656627</v>
      </c>
      <c r="X117" s="105">
        <f t="shared" si="100"/>
        <v>-20.824622960173674</v>
      </c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44">
        <f t="shared" si="101"/>
        <v>-80868.565912478734</v>
      </c>
      <c r="AL117" s="44">
        <f t="shared" si="102"/>
        <v>-1893.568323041759</v>
      </c>
      <c r="AM117" s="44">
        <f t="shared" si="73"/>
        <v>-136.01617535649032</v>
      </c>
      <c r="AN117" s="44">
        <f t="shared" si="74"/>
        <v>-3.0169946408053741</v>
      </c>
      <c r="AO117" s="44">
        <f t="shared" si="134"/>
        <v>-7996.2894317457576</v>
      </c>
      <c r="AP117" s="44">
        <f t="shared" si="135"/>
        <v>-7717.5654714168732</v>
      </c>
      <c r="AQ117" s="44">
        <f t="shared" si="103"/>
        <v>531.63225750137485</v>
      </c>
      <c r="AR117" s="44">
        <f t="shared" si="104"/>
        <v>530.89539782409565</v>
      </c>
      <c r="AS117" s="44">
        <f t="shared" si="105"/>
        <v>-27.980953972359803</v>
      </c>
      <c r="AT117" s="44">
        <f>Paramètres!$D$26*Calculs!AQ117</f>
        <v>10.632645150027498</v>
      </c>
      <c r="AU117" s="44">
        <f>Paramètres!$D$26*AO117</f>
        <v>-159.92578863491516</v>
      </c>
      <c r="AV117" s="44">
        <f>Paramètres!$D$26*AP117</f>
        <v>-154.35130942833746</v>
      </c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1">
        <f>Paramètres!$D$16</f>
        <v>30000</v>
      </c>
      <c r="BH117" s="41">
        <f>Paramètres!$E$16</f>
        <v>-25000</v>
      </c>
      <c r="BI117" s="100"/>
      <c r="BJ117" s="100"/>
      <c r="BK117" s="110">
        <f>Paramètres!$D$20</f>
        <v>523598775598.29883</v>
      </c>
      <c r="BL117" s="41">
        <f>Paramètres!$D$21</f>
        <v>10000</v>
      </c>
      <c r="BM117" s="41"/>
      <c r="BN117" s="41"/>
      <c r="BO117" s="41">
        <f>IF(AND($BR$6&gt;200,A117&lt;950),Paramètres!$D$22,0)</f>
        <v>1</v>
      </c>
      <c r="BP117" s="41">
        <f t="shared" si="75"/>
        <v>-1805.4564970261272</v>
      </c>
      <c r="BQ117" s="41">
        <f t="shared" si="76"/>
        <v>14610.750516765896</v>
      </c>
      <c r="BR117" s="41">
        <f t="shared" si="106"/>
        <v>14721.878406841593</v>
      </c>
      <c r="BS117" s="41">
        <f t="shared" si="107"/>
        <v>97.044353133869208</v>
      </c>
      <c r="BT117" s="41">
        <f t="shared" si="108"/>
        <v>1367.4782567699608</v>
      </c>
      <c r="BU117" s="41">
        <f t="shared" si="109"/>
        <v>-167.70431292788854</v>
      </c>
      <c r="BV117" s="41">
        <f t="shared" si="110"/>
        <v>1357.1558665694947</v>
      </c>
      <c r="BW117" s="41">
        <f>Paramètres!$D$22</f>
        <v>1</v>
      </c>
      <c r="BX117" s="41">
        <f t="shared" si="77"/>
        <v>110868.56591247873</v>
      </c>
      <c r="BY117" s="41">
        <f t="shared" si="78"/>
        <v>-23106.43167695824</v>
      </c>
      <c r="BZ117" s="41">
        <f t="shared" si="111"/>
        <v>113250.81055926965</v>
      </c>
      <c r="CA117" s="41">
        <f t="shared" si="112"/>
        <v>-11.77265426576685</v>
      </c>
      <c r="CB117" s="41">
        <f t="shared" si="113"/>
        <v>40.35120518290973</v>
      </c>
      <c r="CC117" s="41">
        <f t="shared" si="114"/>
        <v>39.502412648323492</v>
      </c>
      <c r="CD117" s="41">
        <f t="shared" si="115"/>
        <v>-8.2328096464605096</v>
      </c>
      <c r="CE117" s="2">
        <f>Paramètres!$F$16</f>
        <v>15000</v>
      </c>
      <c r="CF117" s="2">
        <f>Paramètres!$G$16</f>
        <v>15000</v>
      </c>
      <c r="CG117" s="111">
        <f>Paramètres!$F$20</f>
        <v>992600579172.61572</v>
      </c>
      <c r="CH117" s="2">
        <f>Paramètres!$F$21</f>
        <v>13332</v>
      </c>
      <c r="CI117" s="2"/>
      <c r="CJ117" s="2"/>
      <c r="CK117" s="2">
        <f>IF(CN117&gt;20000,Paramètres!$F$22,-2)</f>
        <v>1</v>
      </c>
      <c r="CL117" s="2">
        <f t="shared" si="79"/>
        <v>-16805.456497026127</v>
      </c>
      <c r="CM117" s="2">
        <f t="shared" si="80"/>
        <v>54610.750516765896</v>
      </c>
      <c r="CN117" s="2">
        <f t="shared" si="81"/>
        <v>57138.055970411559</v>
      </c>
      <c r="CO117" s="2">
        <f t="shared" si="82"/>
        <v>107.10478826835208</v>
      </c>
      <c r="CP117" s="2">
        <f t="shared" si="83"/>
        <v>280.7948411746612</v>
      </c>
      <c r="CQ117" s="2">
        <f t="shared" si="84"/>
        <v>-82.587435078186118</v>
      </c>
      <c r="CR117" s="2">
        <f t="shared" si="85"/>
        <v>268.37484680481811</v>
      </c>
      <c r="CS117" s="2">
        <f>Paramètres!$F$22</f>
        <v>1</v>
      </c>
      <c r="CT117" s="2">
        <f t="shared" si="86"/>
        <v>95868.565912478734</v>
      </c>
      <c r="CU117" s="2">
        <f t="shared" si="87"/>
        <v>16893.56832304176</v>
      </c>
      <c r="CV117" s="2">
        <f t="shared" si="116"/>
        <v>97345.644898991552</v>
      </c>
      <c r="CW117" s="2">
        <f t="shared" si="117"/>
        <v>9.9938289033251806</v>
      </c>
      <c r="CX117" s="2">
        <f t="shared" si="88"/>
        <v>101.86751761893161</v>
      </c>
      <c r="CY117" s="2">
        <f t="shared" si="118"/>
        <v>100.32182577170747</v>
      </c>
      <c r="CZ117" s="2">
        <f t="shared" si="119"/>
        <v>17.678303642445837</v>
      </c>
      <c r="DA117" s="2"/>
      <c r="DB117" s="2"/>
      <c r="DC117" s="13">
        <f>Paramètres!$H$16</f>
        <v>-20000</v>
      </c>
      <c r="DD117" s="13">
        <f>Paramètres!$I$16</f>
        <v>0</v>
      </c>
      <c r="DE117" s="13"/>
      <c r="DF117" s="13"/>
      <c r="DG117" s="112">
        <f>Paramètres!$H$20</f>
        <v>1047197551196.5977</v>
      </c>
      <c r="DH117" s="13">
        <f>Paramètres!$H$21</f>
        <v>10000</v>
      </c>
      <c r="DI117" s="13">
        <f>IF(DL117&lt;66666,Paramètres!$H$22,5)</f>
        <v>1</v>
      </c>
      <c r="DJ117" s="13">
        <f t="shared" si="89"/>
        <v>-51805.456497026127</v>
      </c>
      <c r="DK117" s="13">
        <f t="shared" si="90"/>
        <v>39610.750516765896</v>
      </c>
      <c r="DL117" s="13">
        <f t="shared" si="120"/>
        <v>65213.624951897407</v>
      </c>
      <c r="DM117" s="13">
        <f t="shared" si="121"/>
        <v>142.59826330008482</v>
      </c>
      <c r="DN117" s="13">
        <f t="shared" si="122"/>
        <v>237.79973370489427</v>
      </c>
      <c r="DO117" s="13">
        <f t="shared" si="123"/>
        <v>-188.9072071754978</v>
      </c>
      <c r="DP117" s="13">
        <f t="shared" si="124"/>
        <v>144.43953900256042</v>
      </c>
      <c r="DQ117" s="13">
        <f>IF(DT117&lt;66666,Paramètres!$H$22,5)</f>
        <v>1</v>
      </c>
      <c r="DR117" s="13">
        <f t="shared" si="91"/>
        <v>60868.565912478734</v>
      </c>
      <c r="DS117" s="13">
        <f t="shared" si="92"/>
        <v>1893.568323041759</v>
      </c>
      <c r="DT117" s="13">
        <f t="shared" si="125"/>
        <v>60898.012424345965</v>
      </c>
      <c r="DU117" s="13">
        <f t="shared" si="126"/>
        <v>1.7818473724172164</v>
      </c>
      <c r="DV117" s="13">
        <f t="shared" si="127"/>
        <v>271.32460500676228</v>
      </c>
      <c r="DW117" s="13">
        <f t="shared" si="128"/>
        <v>271.19340921098603</v>
      </c>
      <c r="DX117" s="13">
        <f t="shared" si="129"/>
        <v>8.4365918828777016</v>
      </c>
    </row>
    <row r="118" spans="1:128" x14ac:dyDescent="0.35">
      <c r="A118" s="106">
        <f t="shared" si="130"/>
        <v>112</v>
      </c>
      <c r="B118" s="106">
        <f>A118*Paramètres!$D$25</f>
        <v>56</v>
      </c>
      <c r="C118" s="102">
        <f>Paramètres!$D$7</f>
        <v>155093840495.72119</v>
      </c>
      <c r="D118" s="28">
        <f>Paramètres!$D$8</f>
        <v>6666</v>
      </c>
      <c r="E118" s="28">
        <f t="shared" si="93"/>
        <v>31120.269238332552</v>
      </c>
      <c r="F118" s="28">
        <f t="shared" si="94"/>
        <v>-44192.988194935693</v>
      </c>
      <c r="G118" s="28">
        <f t="shared" si="68"/>
        <v>-100.97715142513444</v>
      </c>
      <c r="H118" s="28">
        <f t="shared" si="69"/>
        <v>116.24950927674689</v>
      </c>
      <c r="I118" s="28">
        <f t="shared" si="131"/>
        <v>-1566.9584941820071</v>
      </c>
      <c r="J118" s="28">
        <f t="shared" si="132"/>
        <v>-8078.5010205005892</v>
      </c>
      <c r="K118" s="28">
        <f t="shared" si="133"/>
        <v>2175.1259049928103</v>
      </c>
      <c r="L118" s="28">
        <f t="shared" si="95"/>
        <v>-962.01687936211874</v>
      </c>
      <c r="M118" s="28">
        <f t="shared" si="96"/>
        <v>1950.8193730822859</v>
      </c>
      <c r="N118" s="28">
        <f>Paramètres!$D$26*Calculs!K118</f>
        <v>43.502518099856211</v>
      </c>
      <c r="O118" s="28">
        <f>Paramètres!$D$26*I118</f>
        <v>-31.339169883640142</v>
      </c>
      <c r="P118" s="28">
        <f>Paramètres!$D$26*J118</f>
        <v>-161.57002041001178</v>
      </c>
      <c r="Q118" s="105">
        <f>IF($T118&gt;25000,Paramètres!$D$9,-5)</f>
        <v>6</v>
      </c>
      <c r="R118" s="105">
        <f t="shared" si="70"/>
        <v>115854.25601722814</v>
      </c>
      <c r="S118" s="105">
        <f t="shared" si="71"/>
        <v>-38433.641897692411</v>
      </c>
      <c r="T118" s="105">
        <f t="shared" si="97"/>
        <v>122062.90782553684</v>
      </c>
      <c r="U118" s="105">
        <f t="shared" si="98"/>
        <v>-18.352814715669005</v>
      </c>
      <c r="V118" s="105">
        <f t="shared" si="72"/>
        <v>62.178239450050555</v>
      </c>
      <c r="W118" s="105">
        <f t="shared" si="99"/>
        <v>59.015583032338675</v>
      </c>
      <c r="X118" s="105">
        <f t="shared" si="100"/>
        <v>-19.577906437128615</v>
      </c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44">
        <f t="shared" si="101"/>
        <v>-84733.986778895589</v>
      </c>
      <c r="AL118" s="44">
        <f t="shared" si="102"/>
        <v>-5759.3462972432853</v>
      </c>
      <c r="AM118" s="44">
        <f t="shared" si="73"/>
        <v>-133.90116758150518</v>
      </c>
      <c r="AN118" s="44">
        <f t="shared" si="74"/>
        <v>-0.35626131966095065</v>
      </c>
      <c r="AO118" s="44">
        <f t="shared" si="134"/>
        <v>-7305.4682452867473</v>
      </c>
      <c r="AP118" s="44">
        <f t="shared" si="135"/>
        <v>-7591.1951159608961</v>
      </c>
      <c r="AQ118" s="44">
        <f t="shared" si="103"/>
        <v>473.23701145639683</v>
      </c>
      <c r="AR118" s="44">
        <f t="shared" si="104"/>
        <v>473.22786317767361</v>
      </c>
      <c r="AS118" s="44">
        <f t="shared" si="105"/>
        <v>-2.9425370813106433</v>
      </c>
      <c r="AT118" s="44">
        <f>Paramètres!$D$26*Calculs!AQ118</f>
        <v>9.464740229127937</v>
      </c>
      <c r="AU118" s="44">
        <f>Paramètres!$D$26*AO118</f>
        <v>-146.10936490573496</v>
      </c>
      <c r="AV118" s="44">
        <f>Paramètres!$D$26*AP118</f>
        <v>-151.82390231921792</v>
      </c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1">
        <f>Paramètres!$D$16</f>
        <v>30000</v>
      </c>
      <c r="BH118" s="41">
        <f>Paramètres!$E$16</f>
        <v>-25000</v>
      </c>
      <c r="BI118" s="100"/>
      <c r="BJ118" s="100"/>
      <c r="BK118" s="110">
        <f>Paramètres!$D$20</f>
        <v>523598775598.29883</v>
      </c>
      <c r="BL118" s="41">
        <f>Paramètres!$D$21</f>
        <v>10000</v>
      </c>
      <c r="BM118" s="41"/>
      <c r="BN118" s="41"/>
      <c r="BO118" s="41">
        <f>IF(AND($BR$6&gt;200,A118&lt;950),Paramètres!$D$22,0)</f>
        <v>1</v>
      </c>
      <c r="BP118" s="41">
        <f t="shared" si="75"/>
        <v>-1120.269238332552</v>
      </c>
      <c r="BQ118" s="41">
        <f t="shared" si="76"/>
        <v>19192.988194935693</v>
      </c>
      <c r="BR118" s="41">
        <f t="shared" si="106"/>
        <v>19225.654709717823</v>
      </c>
      <c r="BS118" s="41">
        <f t="shared" si="107"/>
        <v>93.340488446546189</v>
      </c>
      <c r="BT118" s="41">
        <f t="shared" si="108"/>
        <v>989.12650610172636</v>
      </c>
      <c r="BU118" s="41">
        <f t="shared" si="109"/>
        <v>-57.635904437887376</v>
      </c>
      <c r="BV118" s="41">
        <f t="shared" si="110"/>
        <v>987.44587071526882</v>
      </c>
      <c r="BW118" s="41">
        <f>Paramètres!$D$22</f>
        <v>1</v>
      </c>
      <c r="BX118" s="41">
        <f t="shared" si="77"/>
        <v>114733.98677889559</v>
      </c>
      <c r="BY118" s="41">
        <f t="shared" si="78"/>
        <v>-19240.653702756714</v>
      </c>
      <c r="BZ118" s="41">
        <f t="shared" si="111"/>
        <v>116336.10994480258</v>
      </c>
      <c r="CA118" s="41">
        <f t="shared" si="112"/>
        <v>-9.5198034523253927</v>
      </c>
      <c r="CB118" s="41">
        <f t="shared" si="113"/>
        <v>38.262549329105546</v>
      </c>
      <c r="CC118" s="41">
        <f t="shared" si="114"/>
        <v>37.735616490317106</v>
      </c>
      <c r="CD118" s="41">
        <f t="shared" si="115"/>
        <v>-6.3281853052785202</v>
      </c>
      <c r="CE118" s="2">
        <f>Paramètres!$F$16</f>
        <v>15000</v>
      </c>
      <c r="CF118" s="2">
        <f>Paramètres!$G$16</f>
        <v>15000</v>
      </c>
      <c r="CG118" s="111">
        <f>Paramètres!$F$20</f>
        <v>992600579172.61572</v>
      </c>
      <c r="CH118" s="2">
        <f>Paramètres!$F$21</f>
        <v>13332</v>
      </c>
      <c r="CI118" s="2"/>
      <c r="CJ118" s="2"/>
      <c r="CK118" s="2">
        <f>IF(CN118&gt;20000,Paramètres!$F$22,-2)</f>
        <v>1</v>
      </c>
      <c r="CL118" s="2">
        <f t="shared" si="79"/>
        <v>-16120.269238332552</v>
      </c>
      <c r="CM118" s="2">
        <f t="shared" si="80"/>
        <v>59192.988194935693</v>
      </c>
      <c r="CN118" s="2">
        <f t="shared" si="81"/>
        <v>61348.781012845946</v>
      </c>
      <c r="CO118" s="2">
        <f t="shared" si="82"/>
        <v>105.23414910914065</v>
      </c>
      <c r="CP118" s="2">
        <f t="shared" si="83"/>
        <v>246.09465924686037</v>
      </c>
      <c r="CQ118" s="2">
        <f t="shared" si="84"/>
        <v>-64.664889826326188</v>
      </c>
      <c r="CR118" s="2">
        <f t="shared" si="85"/>
        <v>237.44690634661345</v>
      </c>
      <c r="CS118" s="2">
        <f>Paramètres!$F$22</f>
        <v>1</v>
      </c>
      <c r="CT118" s="2">
        <f t="shared" si="86"/>
        <v>99733.986778895589</v>
      </c>
      <c r="CU118" s="2">
        <f t="shared" si="87"/>
        <v>20759.346297243286</v>
      </c>
      <c r="CV118" s="2">
        <f t="shared" si="116"/>
        <v>101871.57885054</v>
      </c>
      <c r="CW118" s="2">
        <f t="shared" si="117"/>
        <v>11.758065429076698</v>
      </c>
      <c r="CX118" s="2">
        <f t="shared" si="88"/>
        <v>93.240714712894061</v>
      </c>
      <c r="CY118" s="2">
        <f t="shared" si="118"/>
        <v>91.284225819979611</v>
      </c>
      <c r="CZ118" s="2">
        <f t="shared" si="119"/>
        <v>19.000552534551936</v>
      </c>
      <c r="DA118" s="2"/>
      <c r="DB118" s="2"/>
      <c r="DC118" s="13">
        <f>Paramètres!$H$16</f>
        <v>-20000</v>
      </c>
      <c r="DD118" s="13">
        <f>Paramètres!$I$16</f>
        <v>0</v>
      </c>
      <c r="DE118" s="13"/>
      <c r="DF118" s="13"/>
      <c r="DG118" s="112">
        <f>Paramètres!$H$20</f>
        <v>1047197551196.5977</v>
      </c>
      <c r="DH118" s="13">
        <f>Paramètres!$H$21</f>
        <v>10000</v>
      </c>
      <c r="DI118" s="13">
        <f>IF(DL118&lt;66666,Paramètres!$H$22,5)</f>
        <v>5</v>
      </c>
      <c r="DJ118" s="13">
        <f t="shared" si="89"/>
        <v>-51120.269238332548</v>
      </c>
      <c r="DK118" s="13">
        <f t="shared" si="90"/>
        <v>44192.988194935693</v>
      </c>
      <c r="DL118" s="13">
        <f t="shared" si="120"/>
        <v>67574.419217610266</v>
      </c>
      <c r="DM118" s="13">
        <f t="shared" si="121"/>
        <v>139.15689627873613</v>
      </c>
      <c r="DN118" s="13">
        <f t="shared" si="122"/>
        <v>1109.9966335002655</v>
      </c>
      <c r="DO118" s="13">
        <f t="shared" si="123"/>
        <v>-839.71608509790519</v>
      </c>
      <c r="DP118" s="13">
        <f t="shared" si="124"/>
        <v>725.92659602040374</v>
      </c>
      <c r="DQ118" s="13">
        <f>IF(DT118&lt;66666,Paramètres!$H$22,5)</f>
        <v>1</v>
      </c>
      <c r="DR118" s="13">
        <f t="shared" si="91"/>
        <v>64733.986778895589</v>
      </c>
      <c r="DS118" s="13">
        <f t="shared" si="92"/>
        <v>5759.3462972432853</v>
      </c>
      <c r="DT118" s="13">
        <f t="shared" si="125"/>
        <v>64989.684674275799</v>
      </c>
      <c r="DU118" s="13">
        <f t="shared" si="126"/>
        <v>5.0841866616466547</v>
      </c>
      <c r="DV118" s="13">
        <f t="shared" si="127"/>
        <v>239.38441848932163</v>
      </c>
      <c r="DW118" s="13">
        <f t="shared" si="128"/>
        <v>238.44257529833962</v>
      </c>
      <c r="DX118" s="13">
        <f t="shared" si="129"/>
        <v>21.214101455548796</v>
      </c>
    </row>
    <row r="119" spans="1:128" x14ac:dyDescent="0.35">
      <c r="A119" s="106">
        <f t="shared" si="130"/>
        <v>113</v>
      </c>
      <c r="B119" s="106">
        <f>A119*Paramètres!$D$25</f>
        <v>56.5</v>
      </c>
      <c r="C119" s="102">
        <f>Paramètres!$D$7</f>
        <v>155093840495.72119</v>
      </c>
      <c r="D119" s="28">
        <f>Paramètres!$D$8</f>
        <v>6666</v>
      </c>
      <c r="E119" s="28">
        <f t="shared" si="93"/>
        <v>30096.285771401021</v>
      </c>
      <c r="F119" s="28">
        <f t="shared" si="94"/>
        <v>-47744.533861915414</v>
      </c>
      <c r="G119" s="28">
        <f t="shared" si="68"/>
        <v>-112.71599866982741</v>
      </c>
      <c r="H119" s="28">
        <f t="shared" si="69"/>
        <v>115.49954956511344</v>
      </c>
      <c r="I119" s="28">
        <f t="shared" si="131"/>
        <v>-2497.6362036604855</v>
      </c>
      <c r="J119" s="28">
        <f t="shared" si="132"/>
        <v>-5966.1116270082912</v>
      </c>
      <c r="K119" s="28">
        <f t="shared" si="133"/>
        <v>1911.5376828715098</v>
      </c>
      <c r="L119" s="28">
        <f t="shared" si="95"/>
        <v>-822.92462064538643</v>
      </c>
      <c r="M119" s="28">
        <f t="shared" si="96"/>
        <v>1725.3322525743927</v>
      </c>
      <c r="N119" s="28">
        <f>Paramètres!$D$26*Calculs!K119</f>
        <v>38.230753657430199</v>
      </c>
      <c r="O119" s="28">
        <f>Paramètres!$D$26*I119</f>
        <v>-49.952724073209708</v>
      </c>
      <c r="P119" s="28">
        <f>Paramètres!$D$26*J119</f>
        <v>-119.32223254016583</v>
      </c>
      <c r="Q119" s="105">
        <f>IF($T119&gt;25000,Paramètres!$D$9,-5)</f>
        <v>6</v>
      </c>
      <c r="R119" s="105">
        <f t="shared" si="70"/>
        <v>118364.69970714557</v>
      </c>
      <c r="S119" s="105">
        <f t="shared" si="71"/>
        <v>-38188.854372421352</v>
      </c>
      <c r="T119" s="105">
        <f t="shared" si="97"/>
        <v>124372.78936745269</v>
      </c>
      <c r="U119" s="105">
        <f t="shared" si="98"/>
        <v>-17.881631091976622</v>
      </c>
      <c r="V119" s="105">
        <f t="shared" si="72"/>
        <v>59.899939321395152</v>
      </c>
      <c r="W119" s="105">
        <f t="shared" si="99"/>
        <v>57.006346535382775</v>
      </c>
      <c r="X119" s="105">
        <f t="shared" si="100"/>
        <v>-18.392367585351085</v>
      </c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44">
        <f t="shared" si="101"/>
        <v>-88268.413935744553</v>
      </c>
      <c r="AL119" s="44">
        <f t="shared" si="102"/>
        <v>-9555.6794894940613</v>
      </c>
      <c r="AM119" s="44">
        <f t="shared" si="73"/>
        <v>-131.93633799489393</v>
      </c>
      <c r="AN119" s="44">
        <f t="shared" si="74"/>
        <v>1.9215828885105288</v>
      </c>
      <c r="AO119" s="44">
        <f t="shared" si="134"/>
        <v>-6686.1310172033391</v>
      </c>
      <c r="AP119" s="44">
        <f t="shared" si="135"/>
        <v>-7442.3137507229885</v>
      </c>
      <c r="AQ119" s="44">
        <f t="shared" si="103"/>
        <v>426.71796304388164</v>
      </c>
      <c r="AR119" s="44">
        <f t="shared" si="104"/>
        <v>426.47800064097498</v>
      </c>
      <c r="AS119" s="44">
        <f t="shared" si="105"/>
        <v>14.308562247693597</v>
      </c>
      <c r="AT119" s="44">
        <f>Paramètres!$D$26*Calculs!AQ119</f>
        <v>8.5343592608776326</v>
      </c>
      <c r="AU119" s="44">
        <f>Paramètres!$D$26*AO119</f>
        <v>-133.7226203440668</v>
      </c>
      <c r="AV119" s="44">
        <f>Paramètres!$D$26*AP119</f>
        <v>-148.84627501445976</v>
      </c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1">
        <f>Paramètres!$D$16</f>
        <v>30000</v>
      </c>
      <c r="BH119" s="41">
        <f>Paramètres!$E$16</f>
        <v>-25000</v>
      </c>
      <c r="BI119" s="100"/>
      <c r="BJ119" s="100"/>
      <c r="BK119" s="110">
        <f>Paramètres!$D$20</f>
        <v>523598775598.29883</v>
      </c>
      <c r="BL119" s="41">
        <f>Paramètres!$D$21</f>
        <v>10000</v>
      </c>
      <c r="BM119" s="41"/>
      <c r="BN119" s="41"/>
      <c r="BO119" s="41">
        <f>IF(AND($BR$6&gt;200,A119&lt;950),Paramètres!$D$22,0)</f>
        <v>1</v>
      </c>
      <c r="BP119" s="41">
        <f t="shared" si="75"/>
        <v>-96.285771401020611</v>
      </c>
      <c r="BQ119" s="41">
        <f t="shared" si="76"/>
        <v>22744.533861915414</v>
      </c>
      <c r="BR119" s="41">
        <f t="shared" si="106"/>
        <v>22744.737667108653</v>
      </c>
      <c r="BS119" s="41">
        <f t="shared" si="107"/>
        <v>90.242552140498987</v>
      </c>
      <c r="BT119" s="41">
        <f t="shared" si="108"/>
        <v>776.44513076352246</v>
      </c>
      <c r="BU119" s="41">
        <f t="shared" si="109"/>
        <v>-3.2869413338737163</v>
      </c>
      <c r="BV119" s="41">
        <f t="shared" si="110"/>
        <v>776.43817339376812</v>
      </c>
      <c r="BW119" s="41">
        <f>Paramètres!$D$22</f>
        <v>1</v>
      </c>
      <c r="BX119" s="41">
        <f t="shared" si="77"/>
        <v>118268.41393574455</v>
      </c>
      <c r="BY119" s="41">
        <f t="shared" si="78"/>
        <v>-15444.320510505939</v>
      </c>
      <c r="BZ119" s="41">
        <f t="shared" si="111"/>
        <v>119272.56503868713</v>
      </c>
      <c r="CA119" s="41">
        <f t="shared" si="112"/>
        <v>-7.4399848161529931</v>
      </c>
      <c r="CB119" s="41">
        <f t="shared" si="113"/>
        <v>36.421201835901137</v>
      </c>
      <c r="CC119" s="41">
        <f t="shared" si="114"/>
        <v>36.114573149059765</v>
      </c>
      <c r="CD119" s="41">
        <f t="shared" si="115"/>
        <v>-4.7160947226131356</v>
      </c>
      <c r="CE119" s="2">
        <f>Paramètres!$F$16</f>
        <v>15000</v>
      </c>
      <c r="CF119" s="2">
        <f>Paramètres!$G$16</f>
        <v>15000</v>
      </c>
      <c r="CG119" s="111">
        <f>Paramètres!$F$20</f>
        <v>992600579172.61572</v>
      </c>
      <c r="CH119" s="2">
        <f>Paramètres!$F$21</f>
        <v>13332</v>
      </c>
      <c r="CI119" s="2"/>
      <c r="CJ119" s="2"/>
      <c r="CK119" s="2">
        <f>IF(CN119&gt;20000,Paramètres!$F$22,-2)</f>
        <v>1</v>
      </c>
      <c r="CL119" s="2">
        <f t="shared" si="79"/>
        <v>-15096.285771401021</v>
      </c>
      <c r="CM119" s="2">
        <f t="shared" si="80"/>
        <v>62744.533861915414</v>
      </c>
      <c r="CN119" s="2">
        <f t="shared" si="81"/>
        <v>64535.063133469193</v>
      </c>
      <c r="CO119" s="2">
        <f t="shared" si="82"/>
        <v>103.52819166024062</v>
      </c>
      <c r="CP119" s="2">
        <f t="shared" si="83"/>
        <v>223.85048153250526</v>
      </c>
      <c r="CQ119" s="2">
        <f t="shared" si="84"/>
        <v>-52.363950311653859</v>
      </c>
      <c r="CR119" s="2">
        <f t="shared" si="85"/>
        <v>217.63973623879698</v>
      </c>
      <c r="CS119" s="2">
        <f>Paramètres!$F$22</f>
        <v>1</v>
      </c>
      <c r="CT119" s="2">
        <f t="shared" si="86"/>
        <v>103268.41393574455</v>
      </c>
      <c r="CU119" s="2">
        <f t="shared" si="87"/>
        <v>24555.679489494061</v>
      </c>
      <c r="CV119" s="2">
        <f t="shared" si="116"/>
        <v>106147.75886468371</v>
      </c>
      <c r="CW119" s="2">
        <f t="shared" si="117"/>
        <v>13.375674689961333</v>
      </c>
      <c r="CX119" s="2">
        <f t="shared" si="88"/>
        <v>86.051133574829166</v>
      </c>
      <c r="CY119" s="2">
        <f t="shared" si="118"/>
        <v>83.716926072586872</v>
      </c>
      <c r="CZ119" s="2">
        <f t="shared" si="119"/>
        <v>19.906629008200138</v>
      </c>
      <c r="DA119" s="2"/>
      <c r="DB119" s="2"/>
      <c r="DC119" s="13">
        <f>Paramètres!$H$16</f>
        <v>-20000</v>
      </c>
      <c r="DD119" s="13">
        <f>Paramètres!$I$16</f>
        <v>0</v>
      </c>
      <c r="DE119" s="13"/>
      <c r="DF119" s="13"/>
      <c r="DG119" s="112">
        <f>Paramètres!$H$20</f>
        <v>1047197551196.5977</v>
      </c>
      <c r="DH119" s="13">
        <f>Paramètres!$H$21</f>
        <v>10000</v>
      </c>
      <c r="DI119" s="13">
        <f>IF(DL119&lt;66666,Paramètres!$H$22,5)</f>
        <v>5</v>
      </c>
      <c r="DJ119" s="13">
        <f t="shared" si="89"/>
        <v>-50096.285771401017</v>
      </c>
      <c r="DK119" s="13">
        <f t="shared" si="90"/>
        <v>47744.533861915414</v>
      </c>
      <c r="DL119" s="13">
        <f t="shared" si="120"/>
        <v>69203.889787940847</v>
      </c>
      <c r="DM119" s="13">
        <f t="shared" si="121"/>
        <v>136.37692548437053</v>
      </c>
      <c r="DN119" s="13">
        <f t="shared" si="122"/>
        <v>1059.9254168499936</v>
      </c>
      <c r="DO119" s="13">
        <f t="shared" si="123"/>
        <v>-767.2737289998588</v>
      </c>
      <c r="DP119" s="13">
        <f t="shared" si="124"/>
        <v>731.25434294182753</v>
      </c>
      <c r="DQ119" s="13">
        <f>IF(DT119&lt;66666,Paramètres!$H$22,5)</f>
        <v>5</v>
      </c>
      <c r="DR119" s="13">
        <f t="shared" si="91"/>
        <v>68268.413935744553</v>
      </c>
      <c r="DS119" s="13">
        <f t="shared" si="92"/>
        <v>9555.6794894940613</v>
      </c>
      <c r="DT119" s="13">
        <f t="shared" si="125"/>
        <v>68933.934689731002</v>
      </c>
      <c r="DU119" s="13">
        <f t="shared" si="126"/>
        <v>7.968047691316321</v>
      </c>
      <c r="DV119" s="13">
        <f t="shared" si="127"/>
        <v>1067.9861655603013</v>
      </c>
      <c r="DW119" s="13">
        <f t="shared" si="128"/>
        <v>1057.6753228476387</v>
      </c>
      <c r="DX119" s="13">
        <f t="shared" si="129"/>
        <v>148.045132535112</v>
      </c>
    </row>
    <row r="120" spans="1:128" x14ac:dyDescent="0.35">
      <c r="A120" s="106">
        <f t="shared" si="130"/>
        <v>114</v>
      </c>
      <c r="B120" s="106">
        <f>A120*Paramètres!$D$25</f>
        <v>57</v>
      </c>
      <c r="C120" s="102">
        <f>Paramètres!$D$7</f>
        <v>155093840495.72119</v>
      </c>
      <c r="D120" s="28">
        <f>Paramètres!$D$8</f>
        <v>6666</v>
      </c>
      <c r="E120" s="28">
        <f t="shared" si="93"/>
        <v>28641.736514409433</v>
      </c>
      <c r="F120" s="28">
        <f t="shared" si="94"/>
        <v>-50296.25661227596</v>
      </c>
      <c r="G120" s="28">
        <f t="shared" si="68"/>
        <v>-128.43397803634667</v>
      </c>
      <c r="H120" s="28">
        <f t="shared" si="69"/>
        <v>114.39894259706567</v>
      </c>
      <c r="I120" s="28">
        <f t="shared" si="131"/>
        <v>-3270.6081002326623</v>
      </c>
      <c r="J120" s="28">
        <f t="shared" si="132"/>
        <v>-4121.457141893733</v>
      </c>
      <c r="K120" s="28">
        <f t="shared" si="133"/>
        <v>1765.0010904697576</v>
      </c>
      <c r="L120" s="28">
        <f t="shared" si="95"/>
        <v>-729.10010494696917</v>
      </c>
      <c r="M120" s="28">
        <f t="shared" si="96"/>
        <v>1607.3711103307014</v>
      </c>
      <c r="N120" s="28">
        <f>Paramètres!$D$26*Calculs!K120</f>
        <v>35.300021809395155</v>
      </c>
      <c r="O120" s="28">
        <f>Paramètres!$D$26*I120</f>
        <v>-65.412162004653254</v>
      </c>
      <c r="P120" s="28">
        <f>Paramètres!$D$26*J120</f>
        <v>-82.429142837874664</v>
      </c>
      <c r="Q120" s="105">
        <f>IF($T120&gt;25000,Paramètres!$D$9,-5)</f>
        <v>6</v>
      </c>
      <c r="R120" s="105">
        <f t="shared" si="70"/>
        <v>120146.59645859541</v>
      </c>
      <c r="S120" s="105">
        <f t="shared" si="71"/>
        <v>-37022.99738798233</v>
      </c>
      <c r="T120" s="105">
        <f t="shared" si="97"/>
        <v>125721.5453936799</v>
      </c>
      <c r="U120" s="105">
        <f t="shared" si="98"/>
        <v>-17.126604928160582</v>
      </c>
      <c r="V120" s="105">
        <f t="shared" si="72"/>
        <v>58.626981383723226</v>
      </c>
      <c r="W120" s="105">
        <f t="shared" si="99"/>
        <v>56.027248566178358</v>
      </c>
      <c r="X120" s="105">
        <f t="shared" si="100"/>
        <v>-17.264714427730766</v>
      </c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44">
        <f t="shared" si="101"/>
        <v>-91504.85994418597</v>
      </c>
      <c r="AL120" s="44">
        <f t="shared" si="102"/>
        <v>-13273.259224293632</v>
      </c>
      <c r="AM120" s="44">
        <f t="shared" si="73"/>
        <v>-130.082998874872</v>
      </c>
      <c r="AN120" s="44">
        <f t="shared" si="74"/>
        <v>6.6918204657226221</v>
      </c>
      <c r="AO120" s="44">
        <f t="shared" si="134"/>
        <v>-6125.9303962182976</v>
      </c>
      <c r="AP120" s="44">
        <f t="shared" si="135"/>
        <v>-7279.1589134608348</v>
      </c>
      <c r="AQ120" s="44">
        <f t="shared" si="103"/>
        <v>1242.9812326788037</v>
      </c>
      <c r="AR120" s="44">
        <f t="shared" si="104"/>
        <v>1234.5131686046682</v>
      </c>
      <c r="AS120" s="44">
        <f t="shared" si="105"/>
        <v>144.84329923534793</v>
      </c>
      <c r="AT120" s="44">
        <f>Paramètres!$D$26*Calculs!AQ120</f>
        <v>24.859624653576077</v>
      </c>
      <c r="AU120" s="44">
        <f>Paramètres!$D$26*AO120</f>
        <v>-122.51860792436595</v>
      </c>
      <c r="AV120" s="44">
        <f>Paramètres!$D$26*AP120</f>
        <v>-145.58317826921669</v>
      </c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1">
        <f>Paramètres!$D$16</f>
        <v>30000</v>
      </c>
      <c r="BH120" s="41">
        <f>Paramètres!$E$16</f>
        <v>-25000</v>
      </c>
      <c r="BI120" s="100"/>
      <c r="BJ120" s="100"/>
      <c r="BK120" s="110">
        <f>Paramètres!$D$20</f>
        <v>523598775598.29883</v>
      </c>
      <c r="BL120" s="41">
        <f>Paramètres!$D$21</f>
        <v>10000</v>
      </c>
      <c r="BM120" s="41"/>
      <c r="BN120" s="41"/>
      <c r="BO120" s="41">
        <f>IF(AND($BR$6&gt;200,A120&lt;950),Paramètres!$D$22,0)</f>
        <v>1</v>
      </c>
      <c r="BP120" s="41">
        <f t="shared" si="75"/>
        <v>1358.2634855905671</v>
      </c>
      <c r="BQ120" s="41">
        <f t="shared" si="76"/>
        <v>25296.25661227596</v>
      </c>
      <c r="BR120" s="41">
        <f t="shared" si="106"/>
        <v>25332.695835429829</v>
      </c>
      <c r="BS120" s="41">
        <f t="shared" si="107"/>
        <v>86.926497626189771</v>
      </c>
      <c r="BT120" s="41">
        <f t="shared" si="108"/>
        <v>656.59514886243585</v>
      </c>
      <c r="BU120" s="41">
        <f t="shared" si="109"/>
        <v>35.204670727086764</v>
      </c>
      <c r="BV120" s="41">
        <f t="shared" si="110"/>
        <v>655.65068494487343</v>
      </c>
      <c r="BW120" s="41">
        <f>Paramètres!$D$22</f>
        <v>1</v>
      </c>
      <c r="BX120" s="41">
        <f t="shared" si="77"/>
        <v>121504.85994418597</v>
      </c>
      <c r="BY120" s="41">
        <f t="shared" si="78"/>
        <v>-11726.740775706368</v>
      </c>
      <c r="BZ120" s="41">
        <f t="shared" si="111"/>
        <v>122069.43695813813</v>
      </c>
      <c r="CA120" s="41">
        <f t="shared" si="112"/>
        <v>-5.5126863548282055</v>
      </c>
      <c r="CB120" s="41">
        <f t="shared" si="113"/>
        <v>34.787845263885025</v>
      </c>
      <c r="CC120" s="41">
        <f t="shared" si="114"/>
        <v>34.626949807247094</v>
      </c>
      <c r="CD120" s="41">
        <f t="shared" si="115"/>
        <v>-3.3419343426222547</v>
      </c>
      <c r="CE120" s="2">
        <f>Paramètres!$F$16</f>
        <v>15000</v>
      </c>
      <c r="CF120" s="2">
        <f>Paramètres!$G$16</f>
        <v>15000</v>
      </c>
      <c r="CG120" s="111">
        <f>Paramètres!$F$20</f>
        <v>992600579172.61572</v>
      </c>
      <c r="CH120" s="2">
        <f>Paramètres!$F$21</f>
        <v>13332</v>
      </c>
      <c r="CI120" s="2"/>
      <c r="CJ120" s="2"/>
      <c r="CK120" s="2">
        <f>IF(CN120&gt;20000,Paramètres!$F$22,-2)</f>
        <v>1</v>
      </c>
      <c r="CL120" s="2">
        <f t="shared" si="79"/>
        <v>-13641.736514409433</v>
      </c>
      <c r="CM120" s="2">
        <f t="shared" si="80"/>
        <v>65296.25661227596</v>
      </c>
      <c r="CN120" s="2">
        <f t="shared" si="81"/>
        <v>66706.057466355807</v>
      </c>
      <c r="CO120" s="2">
        <f t="shared" si="82"/>
        <v>101.80053624905266</v>
      </c>
      <c r="CP120" s="2">
        <f t="shared" si="83"/>
        <v>210.34323892809786</v>
      </c>
      <c r="CQ120" s="2">
        <f t="shared" si="84"/>
        <v>-43.016288955344542</v>
      </c>
      <c r="CR120" s="2">
        <f t="shared" si="85"/>
        <v>205.89773443938901</v>
      </c>
      <c r="CS120" s="2">
        <f>Paramètres!$F$22</f>
        <v>1</v>
      </c>
      <c r="CT120" s="2">
        <f t="shared" si="86"/>
        <v>106504.85994418597</v>
      </c>
      <c r="CU120" s="2">
        <f t="shared" si="87"/>
        <v>28273.25922429363</v>
      </c>
      <c r="CV120" s="2">
        <f t="shared" si="116"/>
        <v>110193.74927324496</v>
      </c>
      <c r="CW120" s="2">
        <f t="shared" si="117"/>
        <v>14.867091676756631</v>
      </c>
      <c r="CX120" s="2">
        <f t="shared" si="88"/>
        <v>79.982325781857895</v>
      </c>
      <c r="CY120" s="2">
        <f t="shared" si="118"/>
        <v>77.304805958492992</v>
      </c>
      <c r="CZ120" s="2">
        <f t="shared" si="119"/>
        <v>20.521681539167218</v>
      </c>
      <c r="DA120" s="2"/>
      <c r="DB120" s="2"/>
      <c r="DC120" s="13">
        <f>Paramètres!$H$16</f>
        <v>-20000</v>
      </c>
      <c r="DD120" s="13">
        <f>Paramètres!$I$16</f>
        <v>0</v>
      </c>
      <c r="DE120" s="13"/>
      <c r="DF120" s="13"/>
      <c r="DG120" s="112">
        <f>Paramètres!$H$20</f>
        <v>1047197551196.5977</v>
      </c>
      <c r="DH120" s="13">
        <f>Paramètres!$H$21</f>
        <v>10000</v>
      </c>
      <c r="DI120" s="13">
        <f>IF(DL120&lt;66666,Paramètres!$H$22,5)</f>
        <v>5</v>
      </c>
      <c r="DJ120" s="13">
        <f t="shared" si="89"/>
        <v>-48641.736514409436</v>
      </c>
      <c r="DK120" s="13">
        <f t="shared" si="90"/>
        <v>50296.25661227596</v>
      </c>
      <c r="DL120" s="13">
        <f t="shared" si="120"/>
        <v>69969.507361029391</v>
      </c>
      <c r="DM120" s="13">
        <f t="shared" si="121"/>
        <v>134.04194353969075</v>
      </c>
      <c r="DN120" s="13">
        <f t="shared" si="122"/>
        <v>1037.5493084203547</v>
      </c>
      <c r="DO120" s="13">
        <f t="shared" si="123"/>
        <v>-721.2884867187114</v>
      </c>
      <c r="DP120" s="13">
        <f t="shared" si="124"/>
        <v>745.82269094643902</v>
      </c>
      <c r="DQ120" s="13">
        <f>IF(DT120&lt;66666,Paramètres!$H$22,5)</f>
        <v>5</v>
      </c>
      <c r="DR120" s="13">
        <f t="shared" si="91"/>
        <v>71504.85994418597</v>
      </c>
      <c r="DS120" s="13">
        <f t="shared" si="92"/>
        <v>13273.259224293632</v>
      </c>
      <c r="DT120" s="13">
        <f t="shared" si="125"/>
        <v>72726.366649743664</v>
      </c>
      <c r="DU120" s="13">
        <f t="shared" si="126"/>
        <v>10.515970465894231</v>
      </c>
      <c r="DV120" s="13">
        <f t="shared" si="127"/>
        <v>962.52761775765919</v>
      </c>
      <c r="DW120" s="13">
        <f t="shared" si="128"/>
        <v>946.36107467930242</v>
      </c>
      <c r="DX120" s="13">
        <f t="shared" si="129"/>
        <v>175.67051909205003</v>
      </c>
    </row>
    <row r="121" spans="1:128" x14ac:dyDescent="0.35">
      <c r="A121" s="106">
        <f t="shared" si="130"/>
        <v>115</v>
      </c>
      <c r="B121" s="106">
        <f>A121*Paramètres!$D$25</f>
        <v>57.5</v>
      </c>
      <c r="C121" s="102">
        <f>Paramètres!$D$7</f>
        <v>155093840495.72119</v>
      </c>
      <c r="D121" s="28">
        <f>Paramètres!$D$8</f>
        <v>6666</v>
      </c>
      <c r="E121" s="28">
        <f t="shared" si="93"/>
        <v>26824.157438056362</v>
      </c>
      <c r="F121" s="28">
        <f t="shared" si="94"/>
        <v>-51955.142405640145</v>
      </c>
      <c r="G121" s="28">
        <f t="shared" si="68"/>
        <v>-148.28117450753243</v>
      </c>
      <c r="H121" s="28">
        <f t="shared" si="69"/>
        <v>113.06089287384232</v>
      </c>
      <c r="I121" s="28">
        <f t="shared" si="131"/>
        <v>-3934.2960431749784</v>
      </c>
      <c r="J121" s="28">
        <f t="shared" si="132"/>
        <v>-2431.6568887251569</v>
      </c>
      <c r="K121" s="28">
        <f t="shared" si="133"/>
        <v>1689.3241998216401</v>
      </c>
      <c r="L121" s="28">
        <f t="shared" si="95"/>
        <v>-661.72383564387701</v>
      </c>
      <c r="M121" s="28">
        <f t="shared" si="96"/>
        <v>1554.3287353207431</v>
      </c>
      <c r="N121" s="28">
        <f>Paramètres!$D$26*Calculs!K121</f>
        <v>33.786483996432807</v>
      </c>
      <c r="O121" s="28">
        <f>Paramètres!$D$26*I121</f>
        <v>-78.685920863499575</v>
      </c>
      <c r="P121" s="28">
        <f>Paramètres!$D$26*J121</f>
        <v>-48.63313777450314</v>
      </c>
      <c r="Q121" s="105">
        <f>IF($T121&gt;25000,Paramètres!$D$9,-5)</f>
        <v>6</v>
      </c>
      <c r="R121" s="105">
        <f t="shared" si="70"/>
        <v>121083.35428820029</v>
      </c>
      <c r="S121" s="105">
        <f t="shared" si="71"/>
        <v>-35078.51454942493</v>
      </c>
      <c r="T121" s="105">
        <f t="shared" si="97"/>
        <v>126062.21031171891</v>
      </c>
      <c r="U121" s="105">
        <f t="shared" si="98"/>
        <v>-16.156593540243772</v>
      </c>
      <c r="V121" s="105">
        <f t="shared" si="72"/>
        <v>58.311871119081033</v>
      </c>
      <c r="W121" s="105">
        <f t="shared" si="99"/>
        <v>56.008830342261582</v>
      </c>
      <c r="X121" s="105">
        <f t="shared" si="100"/>
        <v>-16.226066593604092</v>
      </c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44">
        <f t="shared" si="101"/>
        <v>-94259.196850143941</v>
      </c>
      <c r="AL121" s="44">
        <f t="shared" si="102"/>
        <v>-16876.627856215211</v>
      </c>
      <c r="AM121" s="44">
        <f t="shared" si="73"/>
        <v>-124.30843944446826</v>
      </c>
      <c r="AN121" s="44">
        <f t="shared" si="74"/>
        <v>8.9545794545210118</v>
      </c>
      <c r="AO121" s="44">
        <f t="shared" si="134"/>
        <v>-4768.8986196892638</v>
      </c>
      <c r="AP121" s="44">
        <f t="shared" si="135"/>
        <v>-6988.7324359562699</v>
      </c>
      <c r="AQ121" s="44">
        <f t="shared" si="103"/>
        <v>1128.0689360628</v>
      </c>
      <c r="AR121" s="44">
        <f t="shared" si="104"/>
        <v>1114.3200790112207</v>
      </c>
      <c r="AS121" s="44">
        <f t="shared" si="105"/>
        <v>175.5855518608642</v>
      </c>
      <c r="AT121" s="44">
        <f>Paramètres!$D$26*Calculs!AQ121</f>
        <v>22.561378721256002</v>
      </c>
      <c r="AU121" s="44">
        <f>Paramètres!$D$26*AO121</f>
        <v>-95.377972393785271</v>
      </c>
      <c r="AV121" s="44">
        <f>Paramètres!$D$26*AP121</f>
        <v>-139.77464871912539</v>
      </c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1">
        <f>Paramètres!$D$16</f>
        <v>30000</v>
      </c>
      <c r="BH121" s="41">
        <f>Paramètres!$E$16</f>
        <v>-25000</v>
      </c>
      <c r="BI121" s="100"/>
      <c r="BJ121" s="100"/>
      <c r="BK121" s="110">
        <f>Paramètres!$D$20</f>
        <v>523598775598.29883</v>
      </c>
      <c r="BL121" s="41">
        <f>Paramètres!$D$21</f>
        <v>10000</v>
      </c>
      <c r="BM121" s="41"/>
      <c r="BN121" s="41"/>
      <c r="BO121" s="41">
        <f>IF(AND($BR$6&gt;200,A121&lt;950),Paramètres!$D$22,0)</f>
        <v>1</v>
      </c>
      <c r="BP121" s="41">
        <f t="shared" si="75"/>
        <v>3175.8425619436384</v>
      </c>
      <c r="BQ121" s="41">
        <f t="shared" si="76"/>
        <v>26955.142405640145</v>
      </c>
      <c r="BR121" s="41">
        <f t="shared" si="106"/>
        <v>27141.585769563877</v>
      </c>
      <c r="BS121" s="41">
        <f t="shared" si="107"/>
        <v>83.280415683705755</v>
      </c>
      <c r="BT121" s="41">
        <f t="shared" si="108"/>
        <v>587.22685702468652</v>
      </c>
      <c r="BU121" s="41">
        <f t="shared" si="109"/>
        <v>68.711535939315027</v>
      </c>
      <c r="BV121" s="41">
        <f t="shared" si="110"/>
        <v>583.19302674153425</v>
      </c>
      <c r="BW121" s="41">
        <f>Paramètres!$D$22</f>
        <v>1</v>
      </c>
      <c r="BX121" s="41">
        <f t="shared" si="77"/>
        <v>124259.19685014394</v>
      </c>
      <c r="BY121" s="41">
        <f t="shared" si="78"/>
        <v>-8123.3721437847889</v>
      </c>
      <c r="BZ121" s="41">
        <f t="shared" si="111"/>
        <v>124524.44409363664</v>
      </c>
      <c r="CA121" s="41">
        <f t="shared" si="112"/>
        <v>-3.740355525857074</v>
      </c>
      <c r="CB121" s="41">
        <f t="shared" si="113"/>
        <v>33.44273252929684</v>
      </c>
      <c r="CC121" s="41">
        <f t="shared" si="114"/>
        <v>33.371496775683759</v>
      </c>
      <c r="CD121" s="41">
        <f t="shared" si="115"/>
        <v>-2.1816420367735483</v>
      </c>
      <c r="CE121" s="2">
        <f>Paramètres!$F$16</f>
        <v>15000</v>
      </c>
      <c r="CF121" s="2">
        <f>Paramètres!$G$16</f>
        <v>15000</v>
      </c>
      <c r="CG121" s="111">
        <f>Paramètres!$F$20</f>
        <v>992600579172.61572</v>
      </c>
      <c r="CH121" s="2">
        <f>Paramètres!$F$21</f>
        <v>13332</v>
      </c>
      <c r="CI121" s="2"/>
      <c r="CJ121" s="2"/>
      <c r="CK121" s="2">
        <f>IF(CN121&gt;20000,Paramètres!$F$22,-2)</f>
        <v>1</v>
      </c>
      <c r="CL121" s="2">
        <f t="shared" si="79"/>
        <v>-11824.157438056362</v>
      </c>
      <c r="CM121" s="2">
        <f t="shared" si="80"/>
        <v>66955.142405640145</v>
      </c>
      <c r="CN121" s="2">
        <f t="shared" si="81"/>
        <v>67991.189088583342</v>
      </c>
      <c r="CO121" s="2">
        <f t="shared" si="82"/>
        <v>100.01507028254262</v>
      </c>
      <c r="CP121" s="2">
        <f t="shared" si="83"/>
        <v>202.9044054354689</v>
      </c>
      <c r="CQ121" s="2">
        <f t="shared" si="84"/>
        <v>-35.286537372046872</v>
      </c>
      <c r="CR121" s="2">
        <f t="shared" si="85"/>
        <v>199.8125572265474</v>
      </c>
      <c r="CS121" s="2">
        <f>Paramètres!$F$22</f>
        <v>1</v>
      </c>
      <c r="CT121" s="2">
        <f t="shared" si="86"/>
        <v>109259.19685014394</v>
      </c>
      <c r="CU121" s="2">
        <f t="shared" si="87"/>
        <v>31876.627856215211</v>
      </c>
      <c r="CV121" s="2">
        <f t="shared" si="116"/>
        <v>113814.28513074332</v>
      </c>
      <c r="CW121" s="2">
        <f t="shared" si="117"/>
        <v>16.26472920994874</v>
      </c>
      <c r="CX121" s="2">
        <f t="shared" si="88"/>
        <v>75.076337863633739</v>
      </c>
      <c r="CY121" s="2">
        <f t="shared" si="118"/>
        <v>72.071624120010867</v>
      </c>
      <c r="CZ121" s="2">
        <f t="shared" si="119"/>
        <v>21.027065979787896</v>
      </c>
      <c r="DA121" s="2"/>
      <c r="DB121" s="2"/>
      <c r="DC121" s="13">
        <f>Paramètres!$H$16</f>
        <v>-20000</v>
      </c>
      <c r="DD121" s="13">
        <f>Paramètres!$I$16</f>
        <v>0</v>
      </c>
      <c r="DE121" s="13"/>
      <c r="DF121" s="13"/>
      <c r="DG121" s="112">
        <f>Paramètres!$H$20</f>
        <v>1047197551196.5977</v>
      </c>
      <c r="DH121" s="13">
        <f>Paramètres!$H$21</f>
        <v>10000</v>
      </c>
      <c r="DI121" s="13">
        <f>IF(DL121&lt;66666,Paramètres!$H$22,5)</f>
        <v>5</v>
      </c>
      <c r="DJ121" s="13">
        <f t="shared" si="89"/>
        <v>-46824.157438056362</v>
      </c>
      <c r="DK121" s="13">
        <f t="shared" si="90"/>
        <v>51955.142405640145</v>
      </c>
      <c r="DL121" s="13">
        <f t="shared" si="120"/>
        <v>69941.679577875708</v>
      </c>
      <c r="DM121" s="13">
        <f t="shared" si="121"/>
        <v>132.02650449206703</v>
      </c>
      <c r="DN121" s="13">
        <f t="shared" si="122"/>
        <v>1038.350280742349</v>
      </c>
      <c r="DO121" s="13">
        <f t="shared" si="123"/>
        <v>-695.14883421114519</v>
      </c>
      <c r="DP121" s="13">
        <f t="shared" si="124"/>
        <v>771.32315135266151</v>
      </c>
      <c r="DQ121" s="13">
        <f>IF(DT121&lt;66666,Paramètres!$H$22,5)</f>
        <v>5</v>
      </c>
      <c r="DR121" s="13">
        <f t="shared" si="91"/>
        <v>74259.196850143941</v>
      </c>
      <c r="DS121" s="13">
        <f t="shared" si="92"/>
        <v>16876.627856215211</v>
      </c>
      <c r="DT121" s="13">
        <f t="shared" si="125"/>
        <v>76152.799584950306</v>
      </c>
      <c r="DU121" s="13">
        <f t="shared" si="126"/>
        <v>12.803926862666627</v>
      </c>
      <c r="DV121" s="13">
        <f t="shared" si="127"/>
        <v>880.01366800901553</v>
      </c>
      <c r="DW121" s="13">
        <f t="shared" si="128"/>
        <v>858.13139582084807</v>
      </c>
      <c r="DX121" s="13">
        <f t="shared" si="129"/>
        <v>195.02451996927158</v>
      </c>
    </row>
    <row r="122" spans="1:128" x14ac:dyDescent="0.35">
      <c r="A122" s="106">
        <f t="shared" si="130"/>
        <v>116</v>
      </c>
      <c r="B122" s="106">
        <f>A122*Paramètres!$D$25</f>
        <v>58</v>
      </c>
      <c r="C122" s="102">
        <f>Paramètres!$D$7</f>
        <v>155093840495.72119</v>
      </c>
      <c r="D122" s="28">
        <f>Paramètres!$D$8</f>
        <v>6666</v>
      </c>
      <c r="E122" s="28">
        <f t="shared" si="93"/>
        <v>24691.578457557902</v>
      </c>
      <c r="F122" s="28">
        <f t="shared" si="94"/>
        <v>-52782.388666172541</v>
      </c>
      <c r="G122" s="28">
        <f t="shared" si="68"/>
        <v>-169.60479664457361</v>
      </c>
      <c r="H122" s="28">
        <f t="shared" si="69"/>
        <v>111.55851990691258</v>
      </c>
      <c r="I122" s="28">
        <f t="shared" si="131"/>
        <v>-4517.3339579553558</v>
      </c>
      <c r="J122" s="28">
        <f t="shared" si="132"/>
        <v>-828.6950156299107</v>
      </c>
      <c r="K122" s="28">
        <f t="shared" si="133"/>
        <v>1663.1609952638084</v>
      </c>
      <c r="L122" s="28">
        <f t="shared" si="95"/>
        <v>-611.13072201511011</v>
      </c>
      <c r="M122" s="28">
        <f t="shared" si="96"/>
        <v>1546.8108277278743</v>
      </c>
      <c r="N122" s="28">
        <f>Paramètres!$D$26*Calculs!K122</f>
        <v>33.263219905276166</v>
      </c>
      <c r="O122" s="28">
        <f>Paramètres!$D$26*I122</f>
        <v>-90.346679159107111</v>
      </c>
      <c r="P122" s="28">
        <f>Paramètres!$D$26*J122</f>
        <v>-16.573900312598216</v>
      </c>
      <c r="Q122" s="105">
        <f>IF($T122&gt;25000,Paramètres!$D$9,-5)</f>
        <v>6</v>
      </c>
      <c r="R122" s="105">
        <f t="shared" si="70"/>
        <v>121056.64459779367</v>
      </c>
      <c r="S122" s="105">
        <f t="shared" si="71"/>
        <v>-32455.29097994441</v>
      </c>
      <c r="T122" s="105">
        <f t="shared" si="97"/>
        <v>125331.78812204584</v>
      </c>
      <c r="U122" s="105">
        <f t="shared" si="98"/>
        <v>-15.008063535242362</v>
      </c>
      <c r="V122" s="105">
        <f t="shared" si="72"/>
        <v>58.990639902111774</v>
      </c>
      <c r="W122" s="105">
        <f t="shared" si="99"/>
        <v>56.978433294771079</v>
      </c>
      <c r="X122" s="105">
        <f t="shared" si="100"/>
        <v>-15.275920114151685</v>
      </c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44">
        <f t="shared" si="101"/>
        <v>-96365.066140235765</v>
      </c>
      <c r="AL122" s="44">
        <f t="shared" si="102"/>
        <v>-20327.097686228131</v>
      </c>
      <c r="AM122" s="44">
        <f t="shared" si="73"/>
        <v>-118.07294621461571</v>
      </c>
      <c r="AN122" s="44">
        <f t="shared" si="74"/>
        <v>10.970591338445363</v>
      </c>
      <c r="AO122" s="44">
        <f t="shared" si="134"/>
        <v>-3559.2005682842582</v>
      </c>
      <c r="AP122" s="44">
        <f t="shared" si="135"/>
        <v>-6673.3722353762805</v>
      </c>
      <c r="AQ122" s="44">
        <f t="shared" si="103"/>
        <v>1038.5630957439207</v>
      </c>
      <c r="AR122" s="44">
        <f t="shared" si="104"/>
        <v>1019.5833470588043</v>
      </c>
      <c r="AS122" s="44">
        <f t="shared" si="105"/>
        <v>197.64387731868183</v>
      </c>
      <c r="AT122" s="44">
        <f>Paramètres!$D$26*Calculs!AQ122</f>
        <v>20.771261914878416</v>
      </c>
      <c r="AU122" s="44">
        <f>Paramètres!$D$26*AO122</f>
        <v>-71.184011365685166</v>
      </c>
      <c r="AV122" s="44">
        <f>Paramètres!$D$26*AP122</f>
        <v>-133.4674447075256</v>
      </c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1">
        <f>Paramètres!$D$16</f>
        <v>30000</v>
      </c>
      <c r="BH122" s="41">
        <f>Paramètres!$E$16</f>
        <v>-25000</v>
      </c>
      <c r="BI122" s="100"/>
      <c r="BJ122" s="100"/>
      <c r="BK122" s="110">
        <f>Paramètres!$D$20</f>
        <v>523598775598.29883</v>
      </c>
      <c r="BL122" s="41">
        <f>Paramètres!$D$21</f>
        <v>10000</v>
      </c>
      <c r="BM122" s="41"/>
      <c r="BN122" s="41"/>
      <c r="BO122" s="41">
        <f>IF(AND($BR$6&gt;200,A122&lt;950),Paramètres!$D$22,0)</f>
        <v>1</v>
      </c>
      <c r="BP122" s="41">
        <f t="shared" si="75"/>
        <v>5308.4215424420981</v>
      </c>
      <c r="BQ122" s="41">
        <f t="shared" si="76"/>
        <v>27782.388666172541</v>
      </c>
      <c r="BR122" s="41">
        <f t="shared" si="106"/>
        <v>28284.9864640331</v>
      </c>
      <c r="BS122" s="41">
        <f t="shared" si="107"/>
        <v>79.182793447982846</v>
      </c>
      <c r="BT122" s="41">
        <f t="shared" si="108"/>
        <v>548.48095066284463</v>
      </c>
      <c r="BU122" s="41">
        <f t="shared" si="109"/>
        <v>102.93687422548656</v>
      </c>
      <c r="BV122" s="41">
        <f t="shared" si="110"/>
        <v>538.73495632333356</v>
      </c>
      <c r="BW122" s="41">
        <f>Paramètres!$D$22</f>
        <v>1</v>
      </c>
      <c r="BX122" s="41">
        <f t="shared" si="77"/>
        <v>126365.06614023577</v>
      </c>
      <c r="BY122" s="41">
        <f t="shared" si="78"/>
        <v>-4672.9023137718686</v>
      </c>
      <c r="BZ122" s="41">
        <f t="shared" si="111"/>
        <v>126451.43714746865</v>
      </c>
      <c r="CA122" s="41">
        <f t="shared" si="112"/>
        <v>-2.1177976429463623</v>
      </c>
      <c r="CB122" s="41">
        <f t="shared" si="113"/>
        <v>32.440661700554394</v>
      </c>
      <c r="CC122" s="41">
        <f t="shared" si="114"/>
        <v>32.418503529088852</v>
      </c>
      <c r="CD122" s="41">
        <f t="shared" si="115"/>
        <v>-1.1988162929617261</v>
      </c>
      <c r="CE122" s="2">
        <f>Paramètres!$F$16</f>
        <v>15000</v>
      </c>
      <c r="CF122" s="2">
        <f>Paramètres!$G$16</f>
        <v>15000</v>
      </c>
      <c r="CG122" s="111">
        <f>Paramètres!$F$20</f>
        <v>992600579172.61572</v>
      </c>
      <c r="CH122" s="2">
        <f>Paramètres!$F$21</f>
        <v>13332</v>
      </c>
      <c r="CI122" s="2"/>
      <c r="CJ122" s="2"/>
      <c r="CK122" s="2">
        <f>IF(CN122&gt;20000,Paramètres!$F$22,-2)</f>
        <v>1</v>
      </c>
      <c r="CL122" s="2">
        <f t="shared" si="79"/>
        <v>-9691.5784575579019</v>
      </c>
      <c r="CM122" s="2">
        <f t="shared" si="80"/>
        <v>67782.388666172541</v>
      </c>
      <c r="CN122" s="2">
        <f t="shared" si="81"/>
        <v>68471.738011321693</v>
      </c>
      <c r="CO122" s="2">
        <f t="shared" si="82"/>
        <v>98.137044157591717</v>
      </c>
      <c r="CP122" s="2">
        <f t="shared" si="83"/>
        <v>200.22186518731198</v>
      </c>
      <c r="CQ122" s="2">
        <f t="shared" si="84"/>
        <v>-28.339662052401252</v>
      </c>
      <c r="CR122" s="2">
        <f t="shared" si="85"/>
        <v>198.20610195915216</v>
      </c>
      <c r="CS122" s="2">
        <f>Paramètres!$F$22</f>
        <v>1</v>
      </c>
      <c r="CT122" s="2">
        <f t="shared" si="86"/>
        <v>111365.06614023577</v>
      </c>
      <c r="CU122" s="2">
        <f t="shared" si="87"/>
        <v>35327.097686228131</v>
      </c>
      <c r="CV122" s="2">
        <f t="shared" si="116"/>
        <v>116833.99243093334</v>
      </c>
      <c r="CW122" s="2">
        <f t="shared" si="117"/>
        <v>17.600008313554373</v>
      </c>
      <c r="CX122" s="2">
        <f t="shared" si="88"/>
        <v>71.319495993447674</v>
      </c>
      <c r="CY122" s="2">
        <f t="shared" si="118"/>
        <v>67.981074883611512</v>
      </c>
      <c r="CZ122" s="2">
        <f t="shared" si="119"/>
        <v>21.564878075894701</v>
      </c>
      <c r="DA122" s="2"/>
      <c r="DB122" s="2"/>
      <c r="DC122" s="13">
        <f>Paramètres!$H$16</f>
        <v>-20000</v>
      </c>
      <c r="DD122" s="13">
        <f>Paramètres!$I$16</f>
        <v>0</v>
      </c>
      <c r="DE122" s="13"/>
      <c r="DF122" s="13"/>
      <c r="DG122" s="112">
        <f>Paramètres!$H$20</f>
        <v>1047197551196.5977</v>
      </c>
      <c r="DH122" s="13">
        <f>Paramètres!$H$21</f>
        <v>10000</v>
      </c>
      <c r="DI122" s="13">
        <f>IF(DL122&lt;66666,Paramètres!$H$22,5)</f>
        <v>5</v>
      </c>
      <c r="DJ122" s="13">
        <f t="shared" si="89"/>
        <v>-44691.578457557902</v>
      </c>
      <c r="DK122" s="13">
        <f t="shared" si="90"/>
        <v>52782.388666172541</v>
      </c>
      <c r="DL122" s="13">
        <f t="shared" si="120"/>
        <v>69161.533660951682</v>
      </c>
      <c r="DM122" s="13">
        <f t="shared" si="121"/>
        <v>130.2550507848469</v>
      </c>
      <c r="DN122" s="13">
        <f t="shared" si="122"/>
        <v>1061.1841702492252</v>
      </c>
      <c r="DO122" s="13">
        <f t="shared" si="123"/>
        <v>-685.72793418819538</v>
      </c>
      <c r="DP122" s="13">
        <f t="shared" si="124"/>
        <v>809.86976944538844</v>
      </c>
      <c r="DQ122" s="13">
        <f>IF(DT122&lt;66666,Paramètres!$H$22,5)</f>
        <v>5</v>
      </c>
      <c r="DR122" s="13">
        <f t="shared" si="91"/>
        <v>76365.066140235765</v>
      </c>
      <c r="DS122" s="13">
        <f t="shared" si="92"/>
        <v>20327.097686228131</v>
      </c>
      <c r="DT122" s="13">
        <f t="shared" si="125"/>
        <v>79024.136989580875</v>
      </c>
      <c r="DU122" s="13">
        <f t="shared" si="126"/>
        <v>14.905552520081384</v>
      </c>
      <c r="DV122" s="13">
        <f t="shared" si="127"/>
        <v>818.70985467925607</v>
      </c>
      <c r="DW122" s="13">
        <f t="shared" si="128"/>
        <v>791.16121458545524</v>
      </c>
      <c r="DX122" s="13">
        <f t="shared" si="129"/>
        <v>210.59382394694268</v>
      </c>
    </row>
    <row r="123" spans="1:128" x14ac:dyDescent="0.35">
      <c r="A123" s="106">
        <f t="shared" si="130"/>
        <v>117</v>
      </c>
      <c r="B123" s="106">
        <f>A123*Paramètres!$D$25</f>
        <v>58.5</v>
      </c>
      <c r="C123" s="102">
        <f>Paramètres!$D$7</f>
        <v>155093840495.72119</v>
      </c>
      <c r="D123" s="28">
        <f>Paramètres!$D$8</f>
        <v>6666</v>
      </c>
      <c r="E123" s="28">
        <f t="shared" si="93"/>
        <v>22280.128798076446</v>
      </c>
      <c r="F123" s="28">
        <f t="shared" si="94"/>
        <v>-52810.033467055531</v>
      </c>
      <c r="G123" s="28">
        <f t="shared" si="68"/>
        <v>171.70325401327327</v>
      </c>
      <c r="H123" s="28">
        <f t="shared" si="69"/>
        <v>109.94385852842503</v>
      </c>
      <c r="I123" s="28">
        <f t="shared" si="131"/>
        <v>-5038.1180008113588</v>
      </c>
      <c r="J123" s="28">
        <f t="shared" si="132"/>
        <v>734.68971241056181</v>
      </c>
      <c r="K123" s="28">
        <f t="shared" si="133"/>
        <v>1676.7270716778987</v>
      </c>
      <c r="L123" s="28">
        <f t="shared" si="95"/>
        <v>-571.93029321083702</v>
      </c>
      <c r="M123" s="28">
        <f t="shared" si="96"/>
        <v>1576.1692208025468</v>
      </c>
      <c r="N123" s="28">
        <f>Paramètres!$D$26*Calculs!K123</f>
        <v>33.534541433557976</v>
      </c>
      <c r="O123" s="28">
        <f>Paramètres!$D$26*I123</f>
        <v>-100.76236001622718</v>
      </c>
      <c r="P123" s="28">
        <f>Paramètres!$D$26*J123</f>
        <v>14.693794248211237</v>
      </c>
      <c r="Q123" s="105">
        <f>IF($T123&gt;25000,Paramètres!$D$9,-5)</f>
        <v>6</v>
      </c>
      <c r="R123" s="105">
        <f t="shared" si="70"/>
        <v>120169.89938568964</v>
      </c>
      <c r="S123" s="105">
        <f t="shared" si="71"/>
        <v>-29195.660632468931</v>
      </c>
      <c r="T123" s="105">
        <f t="shared" si="97"/>
        <v>123665.64324068779</v>
      </c>
      <c r="U123" s="105">
        <f t="shared" si="98"/>
        <v>-13.655615728393464</v>
      </c>
      <c r="V123" s="105">
        <f t="shared" si="72"/>
        <v>60.583953301529647</v>
      </c>
      <c r="W123" s="105">
        <f t="shared" si="99"/>
        <v>58.871384014576421</v>
      </c>
      <c r="X123" s="105">
        <f t="shared" si="100"/>
        <v>-14.3029906610541</v>
      </c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44">
        <f t="shared" si="101"/>
        <v>-97889.770587613195</v>
      </c>
      <c r="AL123" s="44">
        <f t="shared" si="102"/>
        <v>-23614.3728345866</v>
      </c>
      <c r="AM123" s="44">
        <f t="shared" si="73"/>
        <v>-111.26618576190508</v>
      </c>
      <c r="AN123" s="44">
        <f t="shared" si="74"/>
        <v>12.810404179886502</v>
      </c>
      <c r="AO123" s="44">
        <f t="shared" si="134"/>
        <v>-2468.4332098597688</v>
      </c>
      <c r="AP123" s="44">
        <f t="shared" si="135"/>
        <v>-6342.2609133500728</v>
      </c>
      <c r="AQ123" s="44">
        <f t="shared" si="103"/>
        <v>972.7518886335348</v>
      </c>
      <c r="AR123" s="44">
        <f t="shared" si="104"/>
        <v>948.53922629292674</v>
      </c>
      <c r="AS123" s="44">
        <f t="shared" si="105"/>
        <v>215.68396561572396</v>
      </c>
      <c r="AT123" s="44">
        <f>Paramètres!$D$26*Calculs!AQ123</f>
        <v>19.455037772670696</v>
      </c>
      <c r="AU123" s="44">
        <f>Paramètres!$D$26*AO123</f>
        <v>-49.368664197195379</v>
      </c>
      <c r="AV123" s="44">
        <f>Paramètres!$D$26*AP123</f>
        <v>-126.84521826700146</v>
      </c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1">
        <f>Paramètres!$D$16</f>
        <v>30000</v>
      </c>
      <c r="BH123" s="41">
        <f>Paramètres!$E$16</f>
        <v>-25000</v>
      </c>
      <c r="BI123" s="100"/>
      <c r="BJ123" s="100"/>
      <c r="BK123" s="110">
        <f>Paramètres!$D$20</f>
        <v>523598775598.29883</v>
      </c>
      <c r="BL123" s="41">
        <f>Paramètres!$D$21</f>
        <v>10000</v>
      </c>
      <c r="BM123" s="41"/>
      <c r="BN123" s="41"/>
      <c r="BO123" s="41">
        <f>IF(AND($BR$6&gt;200,A123&lt;950),Paramètres!$D$22,0)</f>
        <v>1</v>
      </c>
      <c r="BP123" s="41">
        <f t="shared" si="75"/>
        <v>7719.8712019235536</v>
      </c>
      <c r="BQ123" s="41">
        <f t="shared" si="76"/>
        <v>27810.033467055531</v>
      </c>
      <c r="BR123" s="41">
        <f t="shared" si="106"/>
        <v>28861.641893922759</v>
      </c>
      <c r="BS123" s="41">
        <f t="shared" si="107"/>
        <v>74.485716965465173</v>
      </c>
      <c r="BT123" s="41">
        <f t="shared" si="108"/>
        <v>530.27495957700523</v>
      </c>
      <c r="BU123" s="41">
        <f t="shared" si="109"/>
        <v>141.8371970862018</v>
      </c>
      <c r="BV123" s="41">
        <f t="shared" si="110"/>
        <v>510.95375747431831</v>
      </c>
      <c r="BW123" s="41">
        <f>Paramètres!$D$22</f>
        <v>1</v>
      </c>
      <c r="BX123" s="41">
        <f t="shared" si="77"/>
        <v>127889.77058761319</v>
      </c>
      <c r="BY123" s="41">
        <f t="shared" si="78"/>
        <v>-1385.6271654133998</v>
      </c>
      <c r="BZ123" s="41">
        <f t="shared" si="111"/>
        <v>127897.27668560369</v>
      </c>
      <c r="CA123" s="41">
        <f t="shared" si="112"/>
        <v>-0.62074927438104766</v>
      </c>
      <c r="CB123" s="41">
        <f t="shared" si="113"/>
        <v>31.717991431333374</v>
      </c>
      <c r="CC123" s="41">
        <f t="shared" si="114"/>
        <v>31.716129950323655</v>
      </c>
      <c r="CD123" s="41">
        <f t="shared" si="115"/>
        <v>-0.34362976052759042</v>
      </c>
      <c r="CE123" s="2">
        <f>Paramètres!$F$16</f>
        <v>15000</v>
      </c>
      <c r="CF123" s="2">
        <f>Paramètres!$G$16</f>
        <v>15000</v>
      </c>
      <c r="CG123" s="111">
        <f>Paramètres!$F$20</f>
        <v>992600579172.61572</v>
      </c>
      <c r="CH123" s="2">
        <f>Paramètres!$F$21</f>
        <v>13332</v>
      </c>
      <c r="CI123" s="2"/>
      <c r="CJ123" s="2"/>
      <c r="CK123" s="2">
        <f>IF(CN123&gt;20000,Paramètres!$F$22,-2)</f>
        <v>1</v>
      </c>
      <c r="CL123" s="2">
        <f t="shared" si="79"/>
        <v>-7280.1287980764464</v>
      </c>
      <c r="CM123" s="2">
        <f t="shared" si="80"/>
        <v>67810.033467055531</v>
      </c>
      <c r="CN123" s="2">
        <f t="shared" si="81"/>
        <v>68199.713446023903</v>
      </c>
      <c r="CO123" s="2">
        <f t="shared" si="82"/>
        <v>96.12783987559628</v>
      </c>
      <c r="CP123" s="2">
        <f t="shared" si="83"/>
        <v>201.73392430566423</v>
      </c>
      <c r="CQ123" s="2">
        <f t="shared" si="84"/>
        <v>-21.534532590800247</v>
      </c>
      <c r="CR123" s="2">
        <f t="shared" si="85"/>
        <v>200.58125565929441</v>
      </c>
      <c r="CS123" s="2">
        <f>Paramètres!$F$22</f>
        <v>1</v>
      </c>
      <c r="CT123" s="2">
        <f t="shared" si="86"/>
        <v>112889.77058761319</v>
      </c>
      <c r="CU123" s="2">
        <f t="shared" si="87"/>
        <v>38614.372834586597</v>
      </c>
      <c r="CV123" s="2">
        <f t="shared" si="116"/>
        <v>119311.23204766764</v>
      </c>
      <c r="CW123" s="2">
        <f t="shared" si="117"/>
        <v>18.883446655672532</v>
      </c>
      <c r="CX123" s="2">
        <f t="shared" si="88"/>
        <v>68.44287400758212</v>
      </c>
      <c r="CY123" s="2">
        <f t="shared" si="118"/>
        <v>64.759203408325718</v>
      </c>
      <c r="CZ123" s="2">
        <f t="shared" si="119"/>
        <v>22.151130362508702</v>
      </c>
      <c r="DA123" s="2"/>
      <c r="DB123" s="2"/>
      <c r="DC123" s="13">
        <f>Paramètres!$H$16</f>
        <v>-20000</v>
      </c>
      <c r="DD123" s="13">
        <f>Paramètres!$I$16</f>
        <v>0</v>
      </c>
      <c r="DE123" s="13"/>
      <c r="DF123" s="13"/>
      <c r="DG123" s="112">
        <f>Paramètres!$H$20</f>
        <v>1047197551196.5977</v>
      </c>
      <c r="DH123" s="13">
        <f>Paramètres!$H$21</f>
        <v>10000</v>
      </c>
      <c r="DI123" s="13">
        <f>IF(DL123&lt;66666,Paramètres!$H$22,5)</f>
        <v>5</v>
      </c>
      <c r="DJ123" s="13">
        <f t="shared" si="89"/>
        <v>-42280.128798076446</v>
      </c>
      <c r="DK123" s="13">
        <f t="shared" si="90"/>
        <v>52810.033467055531</v>
      </c>
      <c r="DL123" s="13">
        <f t="shared" si="120"/>
        <v>67649.899674526183</v>
      </c>
      <c r="DM123" s="13">
        <f t="shared" si="121"/>
        <v>128.68103903567098</v>
      </c>
      <c r="DN123" s="13">
        <f t="shared" si="122"/>
        <v>1107.6004608187975</v>
      </c>
      <c r="DO123" s="13">
        <f t="shared" si="123"/>
        <v>-692.23295770623861</v>
      </c>
      <c r="DP123" s="13">
        <f t="shared" si="124"/>
        <v>864.6342076689341</v>
      </c>
      <c r="DQ123" s="13">
        <f>IF(DT123&lt;66666,Paramètres!$H$22,5)</f>
        <v>5</v>
      </c>
      <c r="DR123" s="13">
        <f t="shared" si="91"/>
        <v>77889.770587613195</v>
      </c>
      <c r="DS123" s="13">
        <f t="shared" si="92"/>
        <v>23614.3728345866</v>
      </c>
      <c r="DT123" s="13">
        <f t="shared" si="125"/>
        <v>81390.754797838526</v>
      </c>
      <c r="DU123" s="13">
        <f t="shared" si="126"/>
        <v>16.866087137351482</v>
      </c>
      <c r="DV123" s="13">
        <f t="shared" si="127"/>
        <v>772.83728141687732</v>
      </c>
      <c r="DW123" s="13">
        <f t="shared" si="128"/>
        <v>739.5940570969351</v>
      </c>
      <c r="DX123" s="13">
        <f t="shared" si="129"/>
        <v>224.22777315650512</v>
      </c>
    </row>
    <row r="124" spans="1:128" x14ac:dyDescent="0.35">
      <c r="A124" s="106">
        <f t="shared" si="130"/>
        <v>118</v>
      </c>
      <c r="B124" s="106">
        <f>A124*Paramètres!$D$25</f>
        <v>59</v>
      </c>
      <c r="C124" s="102">
        <f>Paramètres!$D$7</f>
        <v>155093840495.72119</v>
      </c>
      <c r="D124" s="28">
        <f>Paramètres!$D$8</f>
        <v>6666</v>
      </c>
      <c r="E124" s="28">
        <f t="shared" si="93"/>
        <v>19618.087224368057</v>
      </c>
      <c r="F124" s="28">
        <f t="shared" si="94"/>
        <v>-52048.646305649614</v>
      </c>
      <c r="G124" s="28">
        <f t="shared" si="68"/>
        <v>157.37455849571091</v>
      </c>
      <c r="H124" s="28">
        <f t="shared" si="69"/>
        <v>87.975247209245822</v>
      </c>
      <c r="I124" s="28">
        <f t="shared" si="131"/>
        <v>-5509.2859340059686</v>
      </c>
      <c r="J124" s="28">
        <f t="shared" si="132"/>
        <v>2296.1651389648973</v>
      </c>
      <c r="K124" s="28">
        <f t="shared" si="133"/>
        <v>887.45410991963263</v>
      </c>
      <c r="L124" s="28">
        <f t="shared" si="95"/>
        <v>31.354861207559622</v>
      </c>
      <c r="M124" s="28">
        <f t="shared" si="96"/>
        <v>886.90003376474283</v>
      </c>
      <c r="N124" s="28">
        <f>Paramètres!$D$26*Calculs!K124</f>
        <v>17.749082198392653</v>
      </c>
      <c r="O124" s="28">
        <f>Paramètres!$D$26*I124</f>
        <v>-110.18571868011938</v>
      </c>
      <c r="P124" s="28">
        <f>Paramètres!$D$26*J124</f>
        <v>45.923302779297948</v>
      </c>
      <c r="Q124" s="105">
        <f>IF($T124&gt;25000,Paramètres!$D$9,-5)</f>
        <v>6</v>
      </c>
      <c r="R124" s="105">
        <f t="shared" si="70"/>
        <v>118504.9396103379</v>
      </c>
      <c r="S124" s="105">
        <f t="shared" si="71"/>
        <v>-25317.064005791908</v>
      </c>
      <c r="T124" s="105">
        <f t="shared" si="97"/>
        <v>121179.10068127753</v>
      </c>
      <c r="U124" s="105">
        <f t="shared" si="98"/>
        <v>-12.059226758953812</v>
      </c>
      <c r="V124" s="105">
        <f t="shared" si="72"/>
        <v>63.084408608409376</v>
      </c>
      <c r="W124" s="105">
        <f t="shared" si="99"/>
        <v>61.692271938509812</v>
      </c>
      <c r="X124" s="105">
        <f t="shared" si="100"/>
        <v>-13.179764509948933</v>
      </c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44">
        <f t="shared" si="101"/>
        <v>-98886.852385969847</v>
      </c>
      <c r="AL124" s="44">
        <f t="shared" si="102"/>
        <v>-26731.582299857706</v>
      </c>
      <c r="AM124" s="44">
        <f t="shared" si="73"/>
        <v>-103.7716252712533</v>
      </c>
      <c r="AN124" s="44">
        <f t="shared" si="74"/>
        <v>14.51709276445626</v>
      </c>
      <c r="AO124" s="44">
        <f t="shared" si="134"/>
        <v>-1470.5253193696467</v>
      </c>
      <c r="AP124" s="44">
        <f t="shared" si="135"/>
        <v>-5999.7317294673476</v>
      </c>
      <c r="AQ124" s="44">
        <f t="shared" si="103"/>
        <v>924.45597020020364</v>
      </c>
      <c r="AR124" s="44">
        <f t="shared" si="104"/>
        <v>894.94077447016082</v>
      </c>
      <c r="AS124" s="44">
        <f t="shared" si="105"/>
        <v>231.73228309743212</v>
      </c>
      <c r="AT124" s="44">
        <f>Paramètres!$D$26*Calculs!AQ124</f>
        <v>18.489119404004072</v>
      </c>
      <c r="AU124" s="44">
        <f>Paramètres!$D$26*AO124</f>
        <v>-29.410506387392935</v>
      </c>
      <c r="AV124" s="44">
        <f>Paramètres!$D$26*AP124</f>
        <v>-119.99463458934696</v>
      </c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1">
        <f>Paramètres!$D$16</f>
        <v>30000</v>
      </c>
      <c r="BH124" s="41">
        <f>Paramètres!$E$16</f>
        <v>-25000</v>
      </c>
      <c r="BI124" s="100"/>
      <c r="BJ124" s="100"/>
      <c r="BK124" s="110">
        <f>Paramètres!$D$20</f>
        <v>523598775598.29883</v>
      </c>
      <c r="BL124" s="41">
        <f>Paramètres!$D$21</f>
        <v>10000</v>
      </c>
      <c r="BM124" s="41"/>
      <c r="BN124" s="41"/>
      <c r="BO124" s="41">
        <f>IF(AND($BR$6&gt;200,A124&lt;950),Paramètres!$D$22,0)</f>
        <v>1</v>
      </c>
      <c r="BP124" s="41">
        <f t="shared" si="75"/>
        <v>10381.912775631943</v>
      </c>
      <c r="BQ124" s="41">
        <f t="shared" si="76"/>
        <v>27048.646305649614</v>
      </c>
      <c r="BR124" s="41">
        <f t="shared" si="106"/>
        <v>28972.631565823674</v>
      </c>
      <c r="BS124" s="41">
        <f t="shared" si="107"/>
        <v>69.00201190895082</v>
      </c>
      <c r="BT124" s="41">
        <f t="shared" si="108"/>
        <v>526.86755341603191</v>
      </c>
      <c r="BU124" s="41">
        <f t="shared" si="109"/>
        <v>188.79517283228674</v>
      </c>
      <c r="BV124" s="41">
        <f t="shared" si="110"/>
        <v>491.8798649648329</v>
      </c>
      <c r="BW124" s="41">
        <f>Paramètres!$D$22</f>
        <v>1</v>
      </c>
      <c r="BX124" s="41">
        <f t="shared" si="77"/>
        <v>128886.85238596985</v>
      </c>
      <c r="BY124" s="41">
        <f t="shared" si="78"/>
        <v>1731.5822998577059</v>
      </c>
      <c r="BZ124" s="41">
        <f t="shared" si="111"/>
        <v>128898.48368085624</v>
      </c>
      <c r="CA124" s="41">
        <f t="shared" si="112"/>
        <v>0.76971690522836311</v>
      </c>
      <c r="CB124" s="41">
        <f t="shared" si="113"/>
        <v>31.231576711096448</v>
      </c>
      <c r="CC124" s="41">
        <f t="shared" si="114"/>
        <v>31.228758495799259</v>
      </c>
      <c r="CD124" s="41">
        <f t="shared" si="115"/>
        <v>0.41955532668236206</v>
      </c>
      <c r="CE124" s="2">
        <f>Paramètres!$F$16</f>
        <v>15000</v>
      </c>
      <c r="CF124" s="2">
        <f>Paramètres!$G$16</f>
        <v>15000</v>
      </c>
      <c r="CG124" s="111">
        <f>Paramètres!$F$20</f>
        <v>992600579172.61572</v>
      </c>
      <c r="CH124" s="2">
        <f>Paramètres!$F$21</f>
        <v>13332</v>
      </c>
      <c r="CI124" s="2"/>
      <c r="CJ124" s="2"/>
      <c r="CK124" s="2">
        <f>IF(CN124&gt;20000,Paramètres!$F$22,-2)</f>
        <v>1</v>
      </c>
      <c r="CL124" s="2">
        <f t="shared" si="79"/>
        <v>-4618.0872243680569</v>
      </c>
      <c r="CM124" s="2">
        <f t="shared" si="80"/>
        <v>67048.646305649614</v>
      </c>
      <c r="CN124" s="2">
        <f t="shared" si="81"/>
        <v>67207.497357303626</v>
      </c>
      <c r="CO124" s="2">
        <f t="shared" si="82"/>
        <v>93.940119501453836</v>
      </c>
      <c r="CP124" s="2">
        <f t="shared" si="83"/>
        <v>207.3937929382401</v>
      </c>
      <c r="CQ124" s="2">
        <f t="shared" si="84"/>
        <v>-14.250830089527803</v>
      </c>
      <c r="CR124" s="2">
        <f t="shared" si="85"/>
        <v>206.90359878713809</v>
      </c>
      <c r="CS124" s="2">
        <f>Paramètres!$F$22</f>
        <v>1</v>
      </c>
      <c r="CT124" s="2">
        <f t="shared" si="86"/>
        <v>113886.85238596985</v>
      </c>
      <c r="CU124" s="2">
        <f t="shared" si="87"/>
        <v>41731.582299857706</v>
      </c>
      <c r="CV124" s="2">
        <f t="shared" si="116"/>
        <v>121291.96225485629</v>
      </c>
      <c r="CW124" s="2">
        <f t="shared" si="117"/>
        <v>20.124359718306842</v>
      </c>
      <c r="CX124" s="2">
        <f t="shared" si="88"/>
        <v>66.265449499890693</v>
      </c>
      <c r="CY124" s="2">
        <f t="shared" si="118"/>
        <v>62.219815107178164</v>
      </c>
      <c r="CZ124" s="2">
        <f t="shared" si="119"/>
        <v>22.799219404425401</v>
      </c>
      <c r="DA124" s="2"/>
      <c r="DB124" s="2"/>
      <c r="DC124" s="13">
        <f>Paramètres!$H$16</f>
        <v>-20000</v>
      </c>
      <c r="DD124" s="13">
        <f>Paramètres!$I$16</f>
        <v>0</v>
      </c>
      <c r="DE124" s="13"/>
      <c r="DF124" s="13"/>
      <c r="DG124" s="112">
        <f>Paramètres!$H$20</f>
        <v>1047197551196.5977</v>
      </c>
      <c r="DH124" s="13">
        <f>Paramètres!$H$21</f>
        <v>10000</v>
      </c>
      <c r="DI124" s="13">
        <f>IF(DL124&lt;66666,Paramètres!$H$22,5)</f>
        <v>1</v>
      </c>
      <c r="DJ124" s="13">
        <f t="shared" si="89"/>
        <v>-39618.087224368057</v>
      </c>
      <c r="DK124" s="13">
        <f t="shared" si="90"/>
        <v>52048.646305649614</v>
      </c>
      <c r="DL124" s="13">
        <f t="shared" si="120"/>
        <v>65411.424212963357</v>
      </c>
      <c r="DM124" s="13">
        <f t="shared" si="121"/>
        <v>127.27745519094718</v>
      </c>
      <c r="DN124" s="13">
        <f t="shared" si="122"/>
        <v>236.412925906536</v>
      </c>
      <c r="DO124" s="13">
        <f t="shared" si="123"/>
        <v>-143.18948153519932</v>
      </c>
      <c r="DP124" s="13">
        <f t="shared" si="124"/>
        <v>188.11657001277186</v>
      </c>
      <c r="DQ124" s="13">
        <f>IF(DT124&lt;66666,Paramètres!$H$22,5)</f>
        <v>5</v>
      </c>
      <c r="DR124" s="13">
        <f t="shared" si="91"/>
        <v>78886.852385969847</v>
      </c>
      <c r="DS124" s="13">
        <f t="shared" si="92"/>
        <v>26731.582299857706</v>
      </c>
      <c r="DT124" s="13">
        <f t="shared" si="125"/>
        <v>83292.934704090367</v>
      </c>
      <c r="DU124" s="13">
        <f t="shared" si="126"/>
        <v>18.719453212217395</v>
      </c>
      <c r="DV124" s="13">
        <f t="shared" si="127"/>
        <v>738.68530707948446</v>
      </c>
      <c r="DW124" s="13">
        <f t="shared" si="128"/>
        <v>699.60986470563671</v>
      </c>
      <c r="DX124" s="13">
        <f t="shared" si="129"/>
        <v>237.06965242660851</v>
      </c>
    </row>
    <row r="125" spans="1:128" x14ac:dyDescent="0.35">
      <c r="A125" s="106">
        <f t="shared" si="130"/>
        <v>119</v>
      </c>
      <c r="B125" s="106">
        <f>A125*Paramètres!$D$25</f>
        <v>59.5</v>
      </c>
      <c r="C125" s="102">
        <f>Paramètres!$D$7</f>
        <v>155093840495.72119</v>
      </c>
      <c r="D125" s="28">
        <f>Paramètres!$D$8</f>
        <v>6666</v>
      </c>
      <c r="E125" s="28">
        <f t="shared" si="93"/>
        <v>16871.282972666962</v>
      </c>
      <c r="F125" s="28">
        <f t="shared" si="94"/>
        <v>-50678.838727725983</v>
      </c>
      <c r="G125" s="28">
        <f t="shared" si="68"/>
        <v>149.69614305742095</v>
      </c>
      <c r="H125" s="28">
        <f t="shared" si="69"/>
        <v>84.61763545588984</v>
      </c>
      <c r="I125" s="28">
        <f t="shared" si="131"/>
        <v>-5367.7453541182904</v>
      </c>
      <c r="J125" s="28">
        <f t="shared" si="132"/>
        <v>3137.141869950342</v>
      </c>
      <c r="K125" s="28">
        <f t="shared" si="133"/>
        <v>900.6390159006063</v>
      </c>
      <c r="L125" s="28">
        <f t="shared" si="95"/>
        <v>84.481631188899087</v>
      </c>
      <c r="M125" s="28">
        <f t="shared" si="96"/>
        <v>896.66799371566481</v>
      </c>
      <c r="N125" s="28">
        <f>Paramètres!$D$26*Calculs!K125</f>
        <v>18.012780318012126</v>
      </c>
      <c r="O125" s="28">
        <f>Paramètres!$D$26*I125</f>
        <v>-107.35490708236581</v>
      </c>
      <c r="P125" s="28">
        <f>Paramètres!$D$26*J125</f>
        <v>62.742837399006838</v>
      </c>
      <c r="Q125" s="105">
        <f>IF($T125&gt;25000,Paramètres!$D$9,-5)</f>
        <v>6</v>
      </c>
      <c r="R125" s="105">
        <f t="shared" si="70"/>
        <v>116269.66282470409</v>
      </c>
      <c r="S125" s="105">
        <f t="shared" si="71"/>
        <v>-21005.32363390896</v>
      </c>
      <c r="T125" s="105">
        <f t="shared" si="97"/>
        <v>118151.84346566764</v>
      </c>
      <c r="U125" s="105">
        <f t="shared" si="98"/>
        <v>-10.240620072598464</v>
      </c>
      <c r="V125" s="105">
        <f t="shared" si="72"/>
        <v>66.342905673593819</v>
      </c>
      <c r="W125" s="105">
        <f t="shared" si="99"/>
        <v>65.286050959681603</v>
      </c>
      <c r="X125" s="105">
        <f t="shared" si="100"/>
        <v>-11.794603991030149</v>
      </c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44">
        <f t="shared" si="101"/>
        <v>-99398.379852037135</v>
      </c>
      <c r="AL125" s="44">
        <f t="shared" si="102"/>
        <v>-29673.515093817023</v>
      </c>
      <c r="AM125" s="44">
        <f t="shared" si="73"/>
        <v>-95.523448922696574</v>
      </c>
      <c r="AN125" s="44">
        <f t="shared" si="74"/>
        <v>16.124596035141241</v>
      </c>
      <c r="AO125" s="44">
        <f t="shared" si="134"/>
        <v>-546.17403851209292</v>
      </c>
      <c r="AP125" s="44">
        <f t="shared" si="135"/>
        <v>-5648.0048117805691</v>
      </c>
      <c r="AQ125" s="44">
        <f t="shared" si="103"/>
        <v>889.7535995001823</v>
      </c>
      <c r="AR125" s="44">
        <f t="shared" si="104"/>
        <v>854.75071024712395</v>
      </c>
      <c r="AS125" s="44">
        <f t="shared" si="105"/>
        <v>247.10866264776735</v>
      </c>
      <c r="AT125" s="44">
        <f>Paramètres!$D$26*Calculs!AQ125</f>
        <v>17.795071990003645</v>
      </c>
      <c r="AU125" s="44">
        <f>Paramètres!$D$26*AO125</f>
        <v>-10.923480770241859</v>
      </c>
      <c r="AV125" s="44">
        <f>Paramètres!$D$26*AP125</f>
        <v>-112.96009623561139</v>
      </c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1">
        <f>Paramètres!$D$16</f>
        <v>30000</v>
      </c>
      <c r="BH125" s="41">
        <f>Paramètres!$E$16</f>
        <v>-25000</v>
      </c>
      <c r="BI125" s="100"/>
      <c r="BJ125" s="100"/>
      <c r="BK125" s="110">
        <f>Paramètres!$D$20</f>
        <v>523598775598.29883</v>
      </c>
      <c r="BL125" s="41">
        <f>Paramètres!$D$21</f>
        <v>10000</v>
      </c>
      <c r="BM125" s="41"/>
      <c r="BN125" s="41"/>
      <c r="BO125" s="41">
        <f>IF(AND($BR$6&gt;200,A125&lt;950),Paramètres!$D$22,0)</f>
        <v>1</v>
      </c>
      <c r="BP125" s="41">
        <f t="shared" si="75"/>
        <v>13128.717027333038</v>
      </c>
      <c r="BQ125" s="41">
        <f t="shared" si="76"/>
        <v>25678.838727725983</v>
      </c>
      <c r="BR125" s="41">
        <f t="shared" si="106"/>
        <v>28840.35313910605</v>
      </c>
      <c r="BS125" s="41">
        <f t="shared" si="107"/>
        <v>62.920884096581105</v>
      </c>
      <c r="BT125" s="41">
        <f t="shared" si="108"/>
        <v>530.93203356513379</v>
      </c>
      <c r="BU125" s="41">
        <f t="shared" si="109"/>
        <v>241.69109149955395</v>
      </c>
      <c r="BV125" s="41">
        <f t="shared" si="110"/>
        <v>472.73062155456211</v>
      </c>
      <c r="BW125" s="41">
        <f>Paramètres!$D$22</f>
        <v>1</v>
      </c>
      <c r="BX125" s="41">
        <f t="shared" si="77"/>
        <v>129398.37985203713</v>
      </c>
      <c r="BY125" s="41">
        <f t="shared" si="78"/>
        <v>4673.5150938170227</v>
      </c>
      <c r="BZ125" s="41">
        <f t="shared" si="111"/>
        <v>129482.74962968707</v>
      </c>
      <c r="CA125" s="41">
        <f t="shared" si="112"/>
        <v>2.0684675426542647</v>
      </c>
      <c r="CB125" s="41">
        <f t="shared" si="113"/>
        <v>30.952860781919615</v>
      </c>
      <c r="CC125" s="41">
        <f t="shared" si="114"/>
        <v>30.932692180393403</v>
      </c>
      <c r="CD125" s="41">
        <f t="shared" si="115"/>
        <v>1.117204125451718</v>
      </c>
      <c r="CE125" s="2">
        <f>Paramètres!$F$16</f>
        <v>15000</v>
      </c>
      <c r="CF125" s="2">
        <f>Paramètres!$G$16</f>
        <v>15000</v>
      </c>
      <c r="CG125" s="111">
        <f>Paramètres!$F$20</f>
        <v>992600579172.61572</v>
      </c>
      <c r="CH125" s="2">
        <f>Paramètres!$F$21</f>
        <v>13332</v>
      </c>
      <c r="CI125" s="2"/>
      <c r="CJ125" s="2"/>
      <c r="CK125" s="2">
        <f>IF(CN125&gt;20000,Paramètres!$F$22,-2)</f>
        <v>1</v>
      </c>
      <c r="CL125" s="2">
        <f t="shared" si="79"/>
        <v>-1871.2829726669625</v>
      </c>
      <c r="CM125" s="2">
        <f t="shared" si="80"/>
        <v>65678.83872772599</v>
      </c>
      <c r="CN125" s="2">
        <f t="shared" si="81"/>
        <v>65705.491068756455</v>
      </c>
      <c r="CO125" s="2">
        <f t="shared" si="82"/>
        <v>91.631996262363131</v>
      </c>
      <c r="CP125" s="2">
        <f t="shared" si="83"/>
        <v>216.41549087582368</v>
      </c>
      <c r="CQ125" s="2">
        <f t="shared" si="84"/>
        <v>-6.1634821764517245</v>
      </c>
      <c r="CR125" s="2">
        <f t="shared" si="85"/>
        <v>216.32770552678704</v>
      </c>
      <c r="CS125" s="2">
        <f>Paramètres!$F$22</f>
        <v>1</v>
      </c>
      <c r="CT125" s="2">
        <f t="shared" si="86"/>
        <v>114398.37985203713</v>
      </c>
      <c r="CU125" s="2">
        <f t="shared" si="87"/>
        <v>44673.515093817026</v>
      </c>
      <c r="CV125" s="2">
        <f t="shared" si="116"/>
        <v>122811.69432756993</v>
      </c>
      <c r="CW125" s="2">
        <f t="shared" si="117"/>
        <v>21.331057082719596</v>
      </c>
      <c r="CX125" s="2">
        <f t="shared" si="88"/>
        <v>64.664071392762892</v>
      </c>
      <c r="CY125" s="2">
        <f t="shared" si="118"/>
        <v>60.234206868261438</v>
      </c>
      <c r="CZ125" s="2">
        <f t="shared" si="119"/>
        <v>23.521956807200858</v>
      </c>
      <c r="DA125" s="2"/>
      <c r="DB125" s="2"/>
      <c r="DC125" s="13">
        <f>Paramètres!$H$16</f>
        <v>-20000</v>
      </c>
      <c r="DD125" s="13">
        <f>Paramètres!$I$16</f>
        <v>0</v>
      </c>
      <c r="DE125" s="13"/>
      <c r="DF125" s="13"/>
      <c r="DG125" s="112">
        <f>Paramètres!$H$20</f>
        <v>1047197551196.5977</v>
      </c>
      <c r="DH125" s="13">
        <f>Paramètres!$H$21</f>
        <v>10000</v>
      </c>
      <c r="DI125" s="13">
        <f>IF(DL125&lt;66666,Paramètres!$H$22,5)</f>
        <v>1</v>
      </c>
      <c r="DJ125" s="13">
        <f t="shared" si="89"/>
        <v>-36871.282972666959</v>
      </c>
      <c r="DK125" s="13">
        <f t="shared" si="90"/>
        <v>50678.838727725983</v>
      </c>
      <c r="DL125" s="13">
        <f t="shared" si="120"/>
        <v>62672.451706003485</v>
      </c>
      <c r="DM125" s="13">
        <f t="shared" si="121"/>
        <v>126.03768421429399</v>
      </c>
      <c r="DN125" s="13">
        <f t="shared" si="122"/>
        <v>256.74240240079132</v>
      </c>
      <c r="DO125" s="13">
        <f t="shared" si="123"/>
        <v>-151.04597813420312</v>
      </c>
      <c r="DP125" s="13">
        <f t="shared" si="124"/>
        <v>207.60966663431572</v>
      </c>
      <c r="DQ125" s="13">
        <f>IF(DT125&lt;66666,Paramètres!$H$22,5)</f>
        <v>5</v>
      </c>
      <c r="DR125" s="13">
        <f t="shared" si="91"/>
        <v>79398.379852037135</v>
      </c>
      <c r="DS125" s="13">
        <f t="shared" si="92"/>
        <v>29673.515093817023</v>
      </c>
      <c r="DT125" s="13">
        <f t="shared" si="125"/>
        <v>84762.139078431486</v>
      </c>
      <c r="DU125" s="13">
        <f t="shared" si="126"/>
        <v>20.492197845676902</v>
      </c>
      <c r="DV125" s="13">
        <f t="shared" si="127"/>
        <v>713.82237656363441</v>
      </c>
      <c r="DW125" s="13">
        <f t="shared" si="128"/>
        <v>668.65160338674309</v>
      </c>
      <c r="DX125" s="13">
        <f t="shared" si="129"/>
        <v>249.89481501482308</v>
      </c>
    </row>
    <row r="126" spans="1:128" x14ac:dyDescent="0.35">
      <c r="A126" s="106">
        <f t="shared" si="130"/>
        <v>120</v>
      </c>
      <c r="B126" s="106">
        <f>A126*Paramètres!$D$25</f>
        <v>60</v>
      </c>
      <c r="C126" s="102">
        <f>Paramètres!$D$7</f>
        <v>155093840495.72119</v>
      </c>
      <c r="D126" s="28">
        <f>Paramètres!$D$8</f>
        <v>6666</v>
      </c>
      <c r="E126" s="28">
        <f t="shared" si="93"/>
        <v>14208.530703405042</v>
      </c>
      <c r="F126" s="28">
        <f t="shared" si="94"/>
        <v>-48886.100794321894</v>
      </c>
      <c r="G126" s="28">
        <f t="shared" si="68"/>
        <v>142.50381480221625</v>
      </c>
      <c r="H126" s="28">
        <f t="shared" si="69"/>
        <v>81.391424128032767</v>
      </c>
      <c r="I126" s="28">
        <f t="shared" si="131"/>
        <v>-5175.9088158470258</v>
      </c>
      <c r="J126" s="28">
        <f t="shared" si="132"/>
        <v>3971.0670262670001</v>
      </c>
      <c r="K126" s="28">
        <f t="shared" si="133"/>
        <v>917.87226499466465</v>
      </c>
      <c r="L126" s="28">
        <f t="shared" si="95"/>
        <v>137.39018269836572</v>
      </c>
      <c r="M126" s="28">
        <f t="shared" si="96"/>
        <v>907.53150498731759</v>
      </c>
      <c r="N126" s="28">
        <f>Paramètres!$D$26*Calculs!K126</f>
        <v>18.357445299893293</v>
      </c>
      <c r="O126" s="28">
        <f>Paramètres!$D$26*I126</f>
        <v>-103.51817631694053</v>
      </c>
      <c r="P126" s="28">
        <f>Paramètres!$D$26*J126</f>
        <v>79.42134052534</v>
      </c>
      <c r="Q126" s="105">
        <f>IF($T126&gt;25000,Paramètres!$D$9,-5)</f>
        <v>6</v>
      </c>
      <c r="R126" s="105">
        <f t="shared" si="70"/>
        <v>113666.30989713644</v>
      </c>
      <c r="S126" s="105">
        <f t="shared" si="71"/>
        <v>-16450.360460276526</v>
      </c>
      <c r="T126" s="105">
        <f t="shared" si="97"/>
        <v>114850.5305381951</v>
      </c>
      <c r="U126" s="105">
        <f t="shared" si="98"/>
        <v>-8.2349565991992311</v>
      </c>
      <c r="V126" s="105">
        <f t="shared" si="72"/>
        <v>70.19221610194397</v>
      </c>
      <c r="W126" s="105">
        <f t="shared" si="99"/>
        <v>69.468466104795027</v>
      </c>
      <c r="X126" s="105">
        <f t="shared" si="100"/>
        <v>-10.053826055236179</v>
      </c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44">
        <f t="shared" si="101"/>
        <v>-99457.779193731389</v>
      </c>
      <c r="AL126" s="44">
        <f t="shared" si="102"/>
        <v>-32435.740334045367</v>
      </c>
      <c r="AM126" s="44">
        <f t="shared" si="73"/>
        <v>-86.542359340143534</v>
      </c>
      <c r="AN126" s="44">
        <f t="shared" si="74"/>
        <v>17.663119597708171</v>
      </c>
      <c r="AO126" s="44">
        <f t="shared" si="134"/>
        <v>319.50015250527287</v>
      </c>
      <c r="AP126" s="44">
        <f t="shared" si="135"/>
        <v>-5287.9360528971902</v>
      </c>
      <c r="AQ126" s="44">
        <f t="shared" si="103"/>
        <v>865.9269608976042</v>
      </c>
      <c r="AR126" s="44">
        <f t="shared" si="104"/>
        <v>825.10455339507951</v>
      </c>
      <c r="AS126" s="44">
        <f t="shared" si="105"/>
        <v>262.7393719564455</v>
      </c>
      <c r="AT126" s="44">
        <f>Paramètres!$D$26*Calculs!AQ126</f>
        <v>17.318539217952086</v>
      </c>
      <c r="AU126" s="44">
        <f>Paramètres!$D$26*AO126</f>
        <v>6.3900030501054577</v>
      </c>
      <c r="AV126" s="44">
        <f>Paramètres!$D$26*AP126</f>
        <v>-105.7587210579438</v>
      </c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1">
        <f>Paramètres!$D$16</f>
        <v>30000</v>
      </c>
      <c r="BH126" s="41">
        <f>Paramètres!$E$16</f>
        <v>-25000</v>
      </c>
      <c r="BI126" s="100"/>
      <c r="BJ126" s="100"/>
      <c r="BK126" s="110">
        <f>Paramètres!$D$20</f>
        <v>523598775598.29883</v>
      </c>
      <c r="BL126" s="41">
        <f>Paramètres!$D$21</f>
        <v>10000</v>
      </c>
      <c r="BM126" s="41"/>
      <c r="BN126" s="41"/>
      <c r="BO126" s="41">
        <f>IF(AND($BR$6&gt;200,A126&lt;950),Paramètres!$D$22,0)</f>
        <v>1</v>
      </c>
      <c r="BP126" s="41">
        <f t="shared" si="75"/>
        <v>15791.469296594958</v>
      </c>
      <c r="BQ126" s="41">
        <f t="shared" si="76"/>
        <v>23886.100794321894</v>
      </c>
      <c r="BR126" s="41">
        <f t="shared" si="106"/>
        <v>28634.180863118931</v>
      </c>
      <c r="BS126" s="41">
        <f t="shared" si="107"/>
        <v>56.530694904397137</v>
      </c>
      <c r="BT126" s="41">
        <f t="shared" si="108"/>
        <v>537.35451848007119</v>
      </c>
      <c r="BU126" s="41">
        <f t="shared" si="109"/>
        <v>296.34573520816718</v>
      </c>
      <c r="BV126" s="41">
        <f t="shared" si="110"/>
        <v>448.25113915625468</v>
      </c>
      <c r="BW126" s="41">
        <f>Paramètres!$D$22</f>
        <v>1</v>
      </c>
      <c r="BX126" s="41">
        <f t="shared" si="77"/>
        <v>129457.77919373139</v>
      </c>
      <c r="BY126" s="41">
        <f t="shared" si="78"/>
        <v>7435.7403340453675</v>
      </c>
      <c r="BZ126" s="41">
        <f t="shared" si="111"/>
        <v>129671.14878834174</v>
      </c>
      <c r="CA126" s="41">
        <f t="shared" si="112"/>
        <v>3.2873185203006563</v>
      </c>
      <c r="CB126" s="41">
        <f t="shared" si="113"/>
        <v>30.863780366951278</v>
      </c>
      <c r="CC126" s="41">
        <f t="shared" si="114"/>
        <v>30.812995035236604</v>
      </c>
      <c r="CD126" s="41">
        <f t="shared" si="115"/>
        <v>1.7698235781827993</v>
      </c>
      <c r="CE126" s="2">
        <f>Paramètres!$F$16</f>
        <v>15000</v>
      </c>
      <c r="CF126" s="2">
        <f>Paramètres!$G$16</f>
        <v>15000</v>
      </c>
      <c r="CG126" s="111">
        <f>Paramètres!$F$20</f>
        <v>992600579172.61572</v>
      </c>
      <c r="CH126" s="2">
        <f>Paramètres!$F$21</f>
        <v>13332</v>
      </c>
      <c r="CI126" s="2"/>
      <c r="CJ126" s="2"/>
      <c r="CK126" s="2">
        <f>IF(CN126&gt;20000,Paramètres!$F$22,-2)</f>
        <v>1</v>
      </c>
      <c r="CL126" s="2">
        <f t="shared" si="79"/>
        <v>791.469296594958</v>
      </c>
      <c r="CM126" s="2">
        <f t="shared" si="80"/>
        <v>63886.100794321894</v>
      </c>
      <c r="CN126" s="2">
        <f t="shared" si="81"/>
        <v>63891.003266107109</v>
      </c>
      <c r="CO126" s="2">
        <f t="shared" si="82"/>
        <v>89.29021289539179</v>
      </c>
      <c r="CP126" s="2">
        <f t="shared" si="83"/>
        <v>228.1024933631781</v>
      </c>
      <c r="CQ126" s="2">
        <f t="shared" si="84"/>
        <v>2.8256892323599043</v>
      </c>
      <c r="CR126" s="2">
        <f t="shared" si="85"/>
        <v>228.084990647918</v>
      </c>
      <c r="CS126" s="2">
        <f>Paramètres!$F$22</f>
        <v>1</v>
      </c>
      <c r="CT126" s="2">
        <f t="shared" si="86"/>
        <v>114457.77919373139</v>
      </c>
      <c r="CU126" s="2">
        <f t="shared" si="87"/>
        <v>47435.740334045367</v>
      </c>
      <c r="CV126" s="2">
        <f t="shared" si="116"/>
        <v>123898.07375015944</v>
      </c>
      <c r="CW126" s="2">
        <f t="shared" si="117"/>
        <v>22.511012522483973</v>
      </c>
      <c r="CX126" s="2">
        <f t="shared" si="88"/>
        <v>63.554436430312535</v>
      </c>
      <c r="CY126" s="2">
        <f t="shared" si="118"/>
        <v>58.711967277161882</v>
      </c>
      <c r="CZ126" s="2">
        <f t="shared" si="119"/>
        <v>24.332515045101893</v>
      </c>
      <c r="DA126" s="2"/>
      <c r="DB126" s="2"/>
      <c r="DC126" s="13">
        <f>Paramètres!$H$16</f>
        <v>-20000</v>
      </c>
      <c r="DD126" s="13">
        <f>Paramètres!$I$16</f>
        <v>0</v>
      </c>
      <c r="DE126" s="13"/>
      <c r="DF126" s="13"/>
      <c r="DG126" s="112">
        <f>Paramètres!$H$20</f>
        <v>1047197551196.5977</v>
      </c>
      <c r="DH126" s="13">
        <f>Paramètres!$H$21</f>
        <v>10000</v>
      </c>
      <c r="DI126" s="13">
        <f>IF(DL126&lt;66666,Paramètres!$H$22,5)</f>
        <v>1</v>
      </c>
      <c r="DJ126" s="13">
        <f t="shared" si="89"/>
        <v>-34208.530703405042</v>
      </c>
      <c r="DK126" s="13">
        <f t="shared" si="90"/>
        <v>48886.100794321894</v>
      </c>
      <c r="DL126" s="13">
        <f t="shared" si="120"/>
        <v>59666.359229958085</v>
      </c>
      <c r="DM126" s="13">
        <f t="shared" si="121"/>
        <v>124.98278465190587</v>
      </c>
      <c r="DN126" s="13">
        <f t="shared" si="122"/>
        <v>282.17808505571577</v>
      </c>
      <c r="DO126" s="13">
        <f t="shared" si="123"/>
        <v>-161.78124174216134</v>
      </c>
      <c r="DP126" s="13">
        <f t="shared" si="124"/>
        <v>231.19537518314485</v>
      </c>
      <c r="DQ126" s="13">
        <f>IF(DT126&lt;66666,Paramètres!$H$22,5)</f>
        <v>5</v>
      </c>
      <c r="DR126" s="13">
        <f t="shared" si="91"/>
        <v>79457.779193731389</v>
      </c>
      <c r="DS126" s="13">
        <f t="shared" si="92"/>
        <v>32435.740334045367</v>
      </c>
      <c r="DT126" s="13">
        <f t="shared" si="125"/>
        <v>85823.166600967306</v>
      </c>
      <c r="DU126" s="13">
        <f t="shared" si="126"/>
        <v>22.205947046717672</v>
      </c>
      <c r="DV126" s="13">
        <f t="shared" si="127"/>
        <v>696.63403963592748</v>
      </c>
      <c r="DW126" s="13">
        <f t="shared" si="128"/>
        <v>644.9656414752327</v>
      </c>
      <c r="DX126" s="13">
        <f t="shared" si="129"/>
        <v>263.28369963959517</v>
      </c>
    </row>
    <row r="127" spans="1:128" x14ac:dyDescent="0.35">
      <c r="A127" s="106">
        <f t="shared" si="130"/>
        <v>121</v>
      </c>
      <c r="B127" s="106">
        <f>A127*Paramètres!$D$25</f>
        <v>60.5</v>
      </c>
      <c r="C127" s="102">
        <f>Paramètres!$D$7</f>
        <v>155093840495.72119</v>
      </c>
      <c r="D127" s="28">
        <f>Paramètres!$D$8</f>
        <v>6666</v>
      </c>
      <c r="E127" s="28">
        <f t="shared" si="93"/>
        <v>11654.92384115612</v>
      </c>
      <c r="F127" s="28">
        <f t="shared" si="94"/>
        <v>-46673.684404941559</v>
      </c>
      <c r="G127" s="28">
        <f t="shared" si="68"/>
        <v>135.79940958636627</v>
      </c>
      <c r="H127" s="28">
        <f t="shared" si="69"/>
        <v>78.3876978144703</v>
      </c>
      <c r="I127" s="28">
        <f t="shared" si="131"/>
        <v>-4935.0004568317199</v>
      </c>
      <c r="J127" s="28">
        <f t="shared" si="132"/>
        <v>4799.1771907289776</v>
      </c>
      <c r="K127" s="28">
        <f t="shared" si="133"/>
        <v>937.9292357535719</v>
      </c>
      <c r="L127" s="28">
        <f t="shared" si="95"/>
        <v>188.79412949835742</v>
      </c>
      <c r="M127" s="28">
        <f t="shared" si="96"/>
        <v>918.73174972253832</v>
      </c>
      <c r="N127" s="28">
        <f>Paramètres!$D$26*Calculs!K127</f>
        <v>18.758584715071439</v>
      </c>
      <c r="O127" s="28">
        <f>Paramètres!$D$26*I127</f>
        <v>-98.700009136634407</v>
      </c>
      <c r="P127" s="28">
        <f>Paramètres!$D$26*J127</f>
        <v>95.983543814579548</v>
      </c>
      <c r="Q127" s="105">
        <f>IF($T127&gt;25000,Paramètres!$D$9,-5)</f>
        <v>6</v>
      </c>
      <c r="R127" s="105">
        <f t="shared" si="70"/>
        <v>110746.67682028611</v>
      </c>
      <c r="S127" s="105">
        <f t="shared" si="71"/>
        <v>-11659.660887436708</v>
      </c>
      <c r="T127" s="105">
        <f t="shared" si="97"/>
        <v>111358.76309813664</v>
      </c>
      <c r="U127" s="105">
        <f t="shared" si="98"/>
        <v>-6.0100886687412878</v>
      </c>
      <c r="V127" s="105">
        <f t="shared" si="72"/>
        <v>74.639182179982029</v>
      </c>
      <c r="W127" s="105">
        <f t="shared" si="99"/>
        <v>74.228926013953213</v>
      </c>
      <c r="X127" s="105">
        <f t="shared" si="100"/>
        <v>-7.8149893993278523</v>
      </c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44">
        <f t="shared" si="101"/>
        <v>-99091.752979129989</v>
      </c>
      <c r="AL127" s="44">
        <f t="shared" si="102"/>
        <v>-35014.023517504851</v>
      </c>
      <c r="AM127" s="44">
        <f t="shared" si="73"/>
        <v>-76.972658384811979</v>
      </c>
      <c r="AN127" s="44">
        <f t="shared" si="74"/>
        <v>19.159569108875967</v>
      </c>
      <c r="AO127" s="44">
        <f t="shared" si="134"/>
        <v>1138.214702850247</v>
      </c>
      <c r="AP127" s="44">
        <f t="shared" si="135"/>
        <v>-4919.4379598828009</v>
      </c>
      <c r="AQ127" s="44">
        <f t="shared" si="103"/>
        <v>851.10320810058704</v>
      </c>
      <c r="AR127" s="44">
        <f t="shared" si="104"/>
        <v>803.95906989242621</v>
      </c>
      <c r="AS127" s="44">
        <f t="shared" si="105"/>
        <v>279.33221220764369</v>
      </c>
      <c r="AT127" s="44">
        <f>Paramètres!$D$26*Calculs!AQ127</f>
        <v>17.022064162011741</v>
      </c>
      <c r="AU127" s="44">
        <f>Paramètres!$D$26*AO127</f>
        <v>22.764294057004943</v>
      </c>
      <c r="AV127" s="44">
        <f>Paramètres!$D$26*AP127</f>
        <v>-98.388759197656015</v>
      </c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1">
        <f>Paramètres!$D$16</f>
        <v>30000</v>
      </c>
      <c r="BH127" s="41">
        <f>Paramètres!$E$16</f>
        <v>-25000</v>
      </c>
      <c r="BI127" s="100"/>
      <c r="BJ127" s="100"/>
      <c r="BK127" s="110">
        <f>Paramètres!$D$20</f>
        <v>523598775598.29883</v>
      </c>
      <c r="BL127" s="41">
        <f>Paramètres!$D$21</f>
        <v>10000</v>
      </c>
      <c r="BM127" s="41"/>
      <c r="BN127" s="41"/>
      <c r="BO127" s="41">
        <f>IF(AND($BR$6&gt;200,A127&lt;950),Paramètres!$D$22,0)</f>
        <v>1</v>
      </c>
      <c r="BP127" s="41">
        <f t="shared" si="75"/>
        <v>18345.07615884388</v>
      </c>
      <c r="BQ127" s="41">
        <f t="shared" si="76"/>
        <v>21673.684404941559</v>
      </c>
      <c r="BR127" s="41">
        <f t="shared" si="106"/>
        <v>28395.253387825036</v>
      </c>
      <c r="BS127" s="41">
        <f t="shared" si="107"/>
        <v>49.754700322983048</v>
      </c>
      <c r="BT127" s="41">
        <f t="shared" si="108"/>
        <v>544.93322818523973</v>
      </c>
      <c r="BU127" s="41">
        <f t="shared" si="109"/>
        <v>352.06030515047968</v>
      </c>
      <c r="BV127" s="41">
        <f t="shared" si="110"/>
        <v>415.93961667258594</v>
      </c>
      <c r="BW127" s="41">
        <f>Paramètres!$D$22</f>
        <v>1</v>
      </c>
      <c r="BX127" s="41">
        <f t="shared" si="77"/>
        <v>129091.75297912999</v>
      </c>
      <c r="BY127" s="41">
        <f t="shared" si="78"/>
        <v>10014.023517504851</v>
      </c>
      <c r="BZ127" s="41">
        <f t="shared" si="111"/>
        <v>129479.57890815778</v>
      </c>
      <c r="CA127" s="41">
        <f t="shared" si="112"/>
        <v>4.4357174441998559</v>
      </c>
      <c r="CB127" s="41">
        <f t="shared" si="113"/>
        <v>30.95436327664984</v>
      </c>
      <c r="CC127" s="41">
        <f t="shared" si="114"/>
        <v>30.861646689243067</v>
      </c>
      <c r="CD127" s="41">
        <f t="shared" si="115"/>
        <v>2.3940278801928518</v>
      </c>
      <c r="CE127" s="2">
        <f>Paramètres!$F$16</f>
        <v>15000</v>
      </c>
      <c r="CF127" s="2">
        <f>Paramètres!$G$16</f>
        <v>15000</v>
      </c>
      <c r="CG127" s="111">
        <f>Paramètres!$F$20</f>
        <v>992600579172.61572</v>
      </c>
      <c r="CH127" s="2">
        <f>Paramètres!$F$21</f>
        <v>13332</v>
      </c>
      <c r="CI127" s="2"/>
      <c r="CJ127" s="2"/>
      <c r="CK127" s="2">
        <f>IF(CN127&gt;20000,Paramètres!$F$22,-2)</f>
        <v>1</v>
      </c>
      <c r="CL127" s="2">
        <f t="shared" si="79"/>
        <v>3345.07615884388</v>
      </c>
      <c r="CM127" s="2">
        <f t="shared" si="80"/>
        <v>61673.684404941559</v>
      </c>
      <c r="CN127" s="2">
        <f t="shared" si="81"/>
        <v>61764.333418153212</v>
      </c>
      <c r="CO127" s="2">
        <f t="shared" si="82"/>
        <v>86.895415949922821</v>
      </c>
      <c r="CP127" s="2">
        <f t="shared" si="83"/>
        <v>243.01475376566498</v>
      </c>
      <c r="CQ127" s="2">
        <f t="shared" si="84"/>
        <v>13.161363752853541</v>
      </c>
      <c r="CR127" s="2">
        <f t="shared" si="85"/>
        <v>242.65809084378753</v>
      </c>
      <c r="CS127" s="2">
        <f>Paramètres!$F$22</f>
        <v>1</v>
      </c>
      <c r="CT127" s="2">
        <f t="shared" si="86"/>
        <v>114091.75297912999</v>
      </c>
      <c r="CU127" s="2">
        <f t="shared" si="87"/>
        <v>50014.023517504851</v>
      </c>
      <c r="CV127" s="2">
        <f t="shared" si="116"/>
        <v>124572.59187421744</v>
      </c>
      <c r="CW127" s="2">
        <f t="shared" si="117"/>
        <v>23.67104410108151</v>
      </c>
      <c r="CX127" s="2">
        <f t="shared" si="88"/>
        <v>62.879707870391911</v>
      </c>
      <c r="CY127" s="2">
        <f t="shared" si="118"/>
        <v>57.58936207245609</v>
      </c>
      <c r="CZ127" s="2">
        <f t="shared" si="119"/>
        <v>25.245257731965864</v>
      </c>
      <c r="DA127" s="2"/>
      <c r="DB127" s="2"/>
      <c r="DC127" s="13">
        <f>Paramètres!$H$16</f>
        <v>-20000</v>
      </c>
      <c r="DD127" s="13">
        <f>Paramètres!$I$16</f>
        <v>0</v>
      </c>
      <c r="DE127" s="13"/>
      <c r="DF127" s="13"/>
      <c r="DG127" s="112">
        <f>Paramètres!$H$20</f>
        <v>1047197551196.5977</v>
      </c>
      <c r="DH127" s="13">
        <f>Paramètres!$H$21</f>
        <v>10000</v>
      </c>
      <c r="DI127" s="13">
        <f>IF(DL127&lt;66666,Paramètres!$H$22,5)</f>
        <v>1</v>
      </c>
      <c r="DJ127" s="13">
        <f t="shared" si="89"/>
        <v>-31654.92384115612</v>
      </c>
      <c r="DK127" s="13">
        <f t="shared" si="90"/>
        <v>46673.684404941559</v>
      </c>
      <c r="DL127" s="13">
        <f t="shared" si="120"/>
        <v>56395.629434571252</v>
      </c>
      <c r="DM127" s="13">
        <f t="shared" si="121"/>
        <v>124.14581918185846</v>
      </c>
      <c r="DN127" s="13">
        <f t="shared" si="122"/>
        <v>314.31894084673456</v>
      </c>
      <c r="DO127" s="13">
        <f t="shared" si="123"/>
        <v>-176.42753940497582</v>
      </c>
      <c r="DP127" s="13">
        <f t="shared" si="124"/>
        <v>260.13404220616479</v>
      </c>
      <c r="DQ127" s="13">
        <f>IF(DT127&lt;66666,Paramètres!$H$22,5)</f>
        <v>5</v>
      </c>
      <c r="DR127" s="13">
        <f t="shared" si="91"/>
        <v>79091.752979129989</v>
      </c>
      <c r="DS127" s="13">
        <f t="shared" si="92"/>
        <v>35014.023517504851</v>
      </c>
      <c r="DT127" s="13">
        <f t="shared" si="125"/>
        <v>86495.590825175008</v>
      </c>
      <c r="DU127" s="13">
        <f t="shared" si="126"/>
        <v>23.879035422843405</v>
      </c>
      <c r="DV127" s="13">
        <f t="shared" si="127"/>
        <v>686.05823229456496</v>
      </c>
      <c r="DW127" s="13">
        <f t="shared" si="128"/>
        <v>627.33311282437285</v>
      </c>
      <c r="DX127" s="13">
        <f t="shared" si="129"/>
        <v>277.72119770234656</v>
      </c>
    </row>
    <row r="128" spans="1:128" x14ac:dyDescent="0.35">
      <c r="A128" s="106">
        <f t="shared" si="130"/>
        <v>122</v>
      </c>
      <c r="B128" s="106">
        <f>A128*Paramètres!$D$25</f>
        <v>61</v>
      </c>
      <c r="C128" s="102">
        <f>Paramètres!$D$7</f>
        <v>155093840495.72119</v>
      </c>
      <c r="D128" s="28">
        <f>Paramètres!$D$8</f>
        <v>6666</v>
      </c>
      <c r="E128" s="28">
        <f t="shared" si="93"/>
        <v>9234.6221451148485</v>
      </c>
      <c r="F128" s="28">
        <f t="shared" si="94"/>
        <v>-44044.412872146437</v>
      </c>
      <c r="G128" s="28">
        <f t="shared" si="68"/>
        <v>129.57969525742092</v>
      </c>
      <c r="H128" s="28">
        <f t="shared" si="69"/>
        <v>75.778076410389474</v>
      </c>
      <c r="I128" s="28">
        <f t="shared" si="131"/>
        <v>-4647.506318196728</v>
      </c>
      <c r="J128" s="28">
        <f t="shared" si="132"/>
        <v>5621.925396636937</v>
      </c>
      <c r="K128" s="28">
        <f t="shared" si="133"/>
        <v>959.3864019577901</v>
      </c>
      <c r="L128" s="28">
        <f t="shared" si="95"/>
        <v>235.70043499207787</v>
      </c>
      <c r="M128" s="28">
        <f t="shared" si="96"/>
        <v>929.98256607640747</v>
      </c>
      <c r="N128" s="28">
        <f>Paramètres!$D$26*Calculs!K128</f>
        <v>19.187728039155804</v>
      </c>
      <c r="O128" s="28">
        <f>Paramètres!$D$26*I128</f>
        <v>-92.950126363934558</v>
      </c>
      <c r="P128" s="28">
        <f>Paramètres!$D$26*J128</f>
        <v>112.43850793273874</v>
      </c>
      <c r="Q128" s="105">
        <f>IF($T128&gt;25000,Paramètres!$D$9,-5)</f>
        <v>6</v>
      </c>
      <c r="R128" s="105">
        <f t="shared" si="70"/>
        <v>107556.27800534661</v>
      </c>
      <c r="S128" s="105">
        <f t="shared" si="71"/>
        <v>-6640.5034277520972</v>
      </c>
      <c r="T128" s="105">
        <f t="shared" si="97"/>
        <v>107761.07471688185</v>
      </c>
      <c r="U128" s="105">
        <f t="shared" si="98"/>
        <v>-3.5329457355496472</v>
      </c>
      <c r="V128" s="105">
        <f t="shared" si="72"/>
        <v>79.67718076986219</v>
      </c>
      <c r="W128" s="105">
        <f t="shared" si="99"/>
        <v>79.525756661955526</v>
      </c>
      <c r="X128" s="105">
        <f t="shared" si="100"/>
        <v>-4.9099045588212293</v>
      </c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44">
        <f t="shared" si="101"/>
        <v>-98321.655860231767</v>
      </c>
      <c r="AL128" s="44">
        <f t="shared" si="102"/>
        <v>-37403.90944439434</v>
      </c>
      <c r="AM128" s="44">
        <f t="shared" si="73"/>
        <v>-67.090225631422044</v>
      </c>
      <c r="AN128" s="44">
        <f t="shared" si="74"/>
        <v>20.638062244701509</v>
      </c>
      <c r="AO128" s="44">
        <f t="shared" si="134"/>
        <v>1919.4094786856683</v>
      </c>
      <c r="AP128" s="44">
        <f t="shared" si="135"/>
        <v>-4541.7169884775012</v>
      </c>
      <c r="AQ128" s="44">
        <f t="shared" si="103"/>
        <v>844.1883298929846</v>
      </c>
      <c r="AR128" s="44">
        <f t="shared" si="104"/>
        <v>790.01304760002529</v>
      </c>
      <c r="AS128" s="44">
        <f t="shared" si="105"/>
        <v>297.54549391517742</v>
      </c>
      <c r="AT128" s="44">
        <f>Paramètres!$D$26*Calculs!AQ128</f>
        <v>16.883766597859694</v>
      </c>
      <c r="AU128" s="44">
        <f>Paramètres!$D$26*AO128</f>
        <v>38.388189573713369</v>
      </c>
      <c r="AV128" s="44">
        <f>Paramètres!$D$26*AP128</f>
        <v>-90.834339769550027</v>
      </c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1">
        <f>Paramètres!$D$16</f>
        <v>30000</v>
      </c>
      <c r="BH128" s="41">
        <f>Paramètres!$E$16</f>
        <v>-25000</v>
      </c>
      <c r="BI128" s="100"/>
      <c r="BJ128" s="100"/>
      <c r="BK128" s="110">
        <f>Paramètres!$D$20</f>
        <v>523598775598.29883</v>
      </c>
      <c r="BL128" s="41">
        <f>Paramètres!$D$21</f>
        <v>10000</v>
      </c>
      <c r="BM128" s="41"/>
      <c r="BN128" s="41"/>
      <c r="BO128" s="41">
        <f>IF(AND($BR$6&gt;200,A128&lt;950),Paramètres!$D$22,0)</f>
        <v>1</v>
      </c>
      <c r="BP128" s="41">
        <f t="shared" si="75"/>
        <v>20765.377854885151</v>
      </c>
      <c r="BQ128" s="41">
        <f t="shared" si="76"/>
        <v>19044.412872146437</v>
      </c>
      <c r="BR128" s="41">
        <f t="shared" si="106"/>
        <v>28176.063939112068</v>
      </c>
      <c r="BS128" s="41">
        <f t="shared" si="107"/>
        <v>42.524662319487717</v>
      </c>
      <c r="BT128" s="41">
        <f t="shared" si="108"/>
        <v>552.0169410980252</v>
      </c>
      <c r="BU128" s="41">
        <f t="shared" si="109"/>
        <v>406.82901589694535</v>
      </c>
      <c r="BV128" s="41">
        <f t="shared" si="110"/>
        <v>373.11238934608372</v>
      </c>
      <c r="BW128" s="41">
        <f>Paramètres!$D$22</f>
        <v>1</v>
      </c>
      <c r="BX128" s="41">
        <f t="shared" si="77"/>
        <v>128321.65586023177</v>
      </c>
      <c r="BY128" s="41">
        <f t="shared" si="78"/>
        <v>12403.90944439434</v>
      </c>
      <c r="BZ128" s="41">
        <f t="shared" si="111"/>
        <v>128919.75927768594</v>
      </c>
      <c r="CA128" s="41">
        <f t="shared" si="112"/>
        <v>5.5212075827877225</v>
      </c>
      <c r="CB128" s="41">
        <f t="shared" si="113"/>
        <v>31.221361751827367</v>
      </c>
      <c r="CC128" s="41">
        <f t="shared" si="114"/>
        <v>31.076515040462365</v>
      </c>
      <c r="CD128" s="41">
        <f t="shared" si="115"/>
        <v>3.0039378452933061</v>
      </c>
      <c r="CE128" s="2">
        <f>Paramètres!$F$16</f>
        <v>15000</v>
      </c>
      <c r="CF128" s="2">
        <f>Paramètres!$G$16</f>
        <v>15000</v>
      </c>
      <c r="CG128" s="111">
        <f>Paramètres!$F$20</f>
        <v>992600579172.61572</v>
      </c>
      <c r="CH128" s="2">
        <f>Paramètres!$F$21</f>
        <v>13332</v>
      </c>
      <c r="CI128" s="2"/>
      <c r="CJ128" s="2"/>
      <c r="CK128" s="2">
        <f>IF(CN128&gt;20000,Paramètres!$F$22,-2)</f>
        <v>1</v>
      </c>
      <c r="CL128" s="2">
        <f t="shared" si="79"/>
        <v>5765.3778548851515</v>
      </c>
      <c r="CM128" s="2">
        <f t="shared" si="80"/>
        <v>59044.412872146437</v>
      </c>
      <c r="CN128" s="2">
        <f t="shared" si="81"/>
        <v>59325.224594822161</v>
      </c>
      <c r="CO128" s="2">
        <f t="shared" si="82"/>
        <v>84.423046685751927</v>
      </c>
      <c r="CP128" s="2">
        <f t="shared" si="83"/>
        <v>261.93901039116207</v>
      </c>
      <c r="CQ128" s="2">
        <f t="shared" si="84"/>
        <v>25.455906490938801</v>
      </c>
      <c r="CR128" s="2">
        <f t="shared" si="85"/>
        <v>260.69914075314074</v>
      </c>
      <c r="CS128" s="2">
        <f>Paramètres!$F$22</f>
        <v>1</v>
      </c>
      <c r="CT128" s="2">
        <f t="shared" si="86"/>
        <v>113321.65586023177</v>
      </c>
      <c r="CU128" s="2">
        <f t="shared" si="87"/>
        <v>52403.90944439434</v>
      </c>
      <c r="CV128" s="2">
        <f t="shared" si="116"/>
        <v>124851.7817732734</v>
      </c>
      <c r="CW128" s="2">
        <f t="shared" si="117"/>
        <v>24.817477255373412</v>
      </c>
      <c r="CX128" s="2">
        <f t="shared" si="88"/>
        <v>62.603553210097147</v>
      </c>
      <c r="CY128" s="2">
        <f t="shared" si="118"/>
        <v>56.82208304712394</v>
      </c>
      <c r="CZ128" s="2">
        <f t="shared" si="119"/>
        <v>26.276524745772878</v>
      </c>
      <c r="DA128" s="2"/>
      <c r="DB128" s="2"/>
      <c r="DC128" s="13">
        <f>Paramètres!$H$16</f>
        <v>-20000</v>
      </c>
      <c r="DD128" s="13">
        <f>Paramètres!$I$16</f>
        <v>0</v>
      </c>
      <c r="DE128" s="13"/>
      <c r="DF128" s="13"/>
      <c r="DG128" s="112">
        <f>Paramètres!$H$20</f>
        <v>1047197551196.5977</v>
      </c>
      <c r="DH128" s="13">
        <f>Paramètres!$H$21</f>
        <v>10000</v>
      </c>
      <c r="DI128" s="13">
        <f>IF(DL128&lt;66666,Paramètres!$H$22,5)</f>
        <v>1</v>
      </c>
      <c r="DJ128" s="13">
        <f t="shared" si="89"/>
        <v>-29234.622145114849</v>
      </c>
      <c r="DK128" s="13">
        <f t="shared" si="90"/>
        <v>44044.412872146437</v>
      </c>
      <c r="DL128" s="13">
        <f t="shared" si="120"/>
        <v>52863.725154587228</v>
      </c>
      <c r="DM128" s="13">
        <f t="shared" si="121"/>
        <v>123.57434755549527</v>
      </c>
      <c r="DN128" s="13">
        <f t="shared" si="122"/>
        <v>355.47537641371127</v>
      </c>
      <c r="DO128" s="13">
        <f t="shared" si="123"/>
        <v>-196.58448739580626</v>
      </c>
      <c r="DP128" s="13">
        <f t="shared" si="124"/>
        <v>296.17103597718295</v>
      </c>
      <c r="DQ128" s="13">
        <f>IF(DT128&lt;66666,Paramètres!$H$22,5)</f>
        <v>5</v>
      </c>
      <c r="DR128" s="13">
        <f t="shared" si="91"/>
        <v>78321.655860231767</v>
      </c>
      <c r="DS128" s="13">
        <f t="shared" si="92"/>
        <v>37403.90944439434</v>
      </c>
      <c r="DT128" s="13">
        <f t="shared" si="125"/>
        <v>86794.78220730224</v>
      </c>
      <c r="DU128" s="13">
        <f t="shared" si="126"/>
        <v>25.52764375647503</v>
      </c>
      <c r="DV128" s="13">
        <f t="shared" si="127"/>
        <v>681.42933092043381</v>
      </c>
      <c r="DW128" s="13">
        <f t="shared" si="128"/>
        <v>614.90647469967394</v>
      </c>
      <c r="DX128" s="13">
        <f t="shared" si="129"/>
        <v>293.65959955548755</v>
      </c>
    </row>
    <row r="129" spans="1:128" x14ac:dyDescent="0.35">
      <c r="A129" s="106">
        <f t="shared" si="130"/>
        <v>123</v>
      </c>
      <c r="B129" s="106">
        <f>A129*Paramètres!$D$25</f>
        <v>61.5</v>
      </c>
      <c r="C129" s="102">
        <f>Paramètres!$D$7</f>
        <v>155093840495.72119</v>
      </c>
      <c r="D129" s="28">
        <f>Paramètres!$D$8</f>
        <v>6666</v>
      </c>
      <c r="E129" s="28">
        <f t="shared" si="93"/>
        <v>6969.7940947645047</v>
      </c>
      <c r="F129" s="28">
        <f t="shared" si="94"/>
        <v>-41000.954532308861</v>
      </c>
      <c r="G129" s="28">
        <f t="shared" si="68"/>
        <v>123.84916564264945</v>
      </c>
      <c r="H129" s="28">
        <f t="shared" si="69"/>
        <v>73.859163703513275</v>
      </c>
      <c r="I129" s="28">
        <f t="shared" si="131"/>
        <v>-4318.855756840715</v>
      </c>
      <c r="J129" s="28">
        <f t="shared" si="132"/>
        <v>6439.4694547806057</v>
      </c>
      <c r="K129" s="28">
        <f t="shared" si="133"/>
        <v>980.96470604999547</v>
      </c>
      <c r="L129" s="28">
        <f t="shared" si="95"/>
        <v>272.70755737333741</v>
      </c>
      <c r="M129" s="28">
        <f t="shared" si="96"/>
        <v>942.296313622855</v>
      </c>
      <c r="N129" s="28">
        <f>Paramètres!$D$26*Calculs!K129</f>
        <v>19.619294120999911</v>
      </c>
      <c r="O129" s="28">
        <f>Paramètres!$D$26*I129</f>
        <v>-86.377115136814297</v>
      </c>
      <c r="P129" s="28">
        <f>Paramètres!$D$26*J129</f>
        <v>128.78938909561211</v>
      </c>
      <c r="Q129" s="105">
        <f>IF($T129&gt;25000,Paramètres!$D$9,-5)</f>
        <v>6</v>
      </c>
      <c r="R129" s="105">
        <f t="shared" si="70"/>
        <v>104134.24195375343</v>
      </c>
      <c r="S129" s="105">
        <f t="shared" si="71"/>
        <v>-1400.5729671545632</v>
      </c>
      <c r="T129" s="105">
        <f t="shared" si="97"/>
        <v>104143.66016190898</v>
      </c>
      <c r="U129" s="105">
        <f t="shared" si="98"/>
        <v>-0.77056384342666739</v>
      </c>
      <c r="V129" s="105">
        <f t="shared" si="72"/>
        <v>85.273998705823132</v>
      </c>
      <c r="W129" s="105">
        <f t="shared" si="99"/>
        <v>85.266286971197928</v>
      </c>
      <c r="X129" s="105">
        <f t="shared" si="100"/>
        <v>-1.1468048770599295</v>
      </c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44">
        <f t="shared" si="101"/>
        <v>-97164.447858988919</v>
      </c>
      <c r="AL129" s="44">
        <f t="shared" si="102"/>
        <v>-39600.381565154297</v>
      </c>
      <c r="AM129" s="44">
        <f t="shared" si="73"/>
        <v>-57.254702512470928</v>
      </c>
      <c r="AN129" s="44">
        <f t="shared" si="74"/>
        <v>22.122538756290062</v>
      </c>
      <c r="AO129" s="44">
        <f t="shared" si="134"/>
        <v>2671.0343367119799</v>
      </c>
      <c r="AP129" s="44">
        <f t="shared" si="135"/>
        <v>-4153.3371547927736</v>
      </c>
      <c r="AQ129" s="44">
        <f t="shared" si="103"/>
        <v>844.50263933393114</v>
      </c>
      <c r="AR129" s="44">
        <f t="shared" si="104"/>
        <v>782.33082944921568</v>
      </c>
      <c r="AS129" s="44">
        <f t="shared" si="105"/>
        <v>318.0301575877325</v>
      </c>
      <c r="AT129" s="44">
        <f>Paramètres!$D$26*Calculs!AQ129</f>
        <v>16.890052786678623</v>
      </c>
      <c r="AU129" s="44">
        <f>Paramètres!$D$26*AO129</f>
        <v>53.420686734239602</v>
      </c>
      <c r="AV129" s="44">
        <f>Paramètres!$D$26*AP129</f>
        <v>-83.066743095855472</v>
      </c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1">
        <f>Paramètres!$D$16</f>
        <v>30000</v>
      </c>
      <c r="BH129" s="41">
        <f>Paramètres!$E$16</f>
        <v>-25000</v>
      </c>
      <c r="BI129" s="100"/>
      <c r="BJ129" s="100"/>
      <c r="BK129" s="110">
        <f>Paramètres!$D$20</f>
        <v>523598775598.29883</v>
      </c>
      <c r="BL129" s="41">
        <f>Paramètres!$D$21</f>
        <v>10000</v>
      </c>
      <c r="BM129" s="41"/>
      <c r="BN129" s="41"/>
      <c r="BO129" s="41">
        <f>IF(AND($BR$6&gt;200,A129&lt;950),Paramètres!$D$22,0)</f>
        <v>1</v>
      </c>
      <c r="BP129" s="41">
        <f t="shared" si="75"/>
        <v>23030.205905235496</v>
      </c>
      <c r="BQ129" s="41">
        <f t="shared" si="76"/>
        <v>16000.954532308861</v>
      </c>
      <c r="BR129" s="41">
        <f t="shared" si="106"/>
        <v>28043.197570579559</v>
      </c>
      <c r="BS129" s="41">
        <f t="shared" si="107"/>
        <v>34.790847170229569</v>
      </c>
      <c r="BT129" s="41">
        <f t="shared" si="108"/>
        <v>556.37313440332207</v>
      </c>
      <c r="BU129" s="41">
        <f t="shared" si="109"/>
        <v>456.91607789022044</v>
      </c>
      <c r="BV129" s="41">
        <f t="shared" si="110"/>
        <v>317.45670957028943</v>
      </c>
      <c r="BW129" s="41">
        <f>Paramètres!$D$22</f>
        <v>1</v>
      </c>
      <c r="BX129" s="41">
        <f t="shared" si="77"/>
        <v>127164.44785898892</v>
      </c>
      <c r="BY129" s="41">
        <f t="shared" si="78"/>
        <v>14600.381565154297</v>
      </c>
      <c r="BZ129" s="41">
        <f t="shared" si="111"/>
        <v>127999.87476997628</v>
      </c>
      <c r="CA129" s="41">
        <f t="shared" si="112"/>
        <v>6.5497328052240835</v>
      </c>
      <c r="CB129" s="41">
        <f t="shared" si="113"/>
        <v>31.667627314878235</v>
      </c>
      <c r="CC129" s="41">
        <f t="shared" si="114"/>
        <v>31.460939705898067</v>
      </c>
      <c r="CD129" s="41">
        <f t="shared" si="115"/>
        <v>3.6121866751136555</v>
      </c>
      <c r="CE129" s="2">
        <f>Paramètres!$F$16</f>
        <v>15000</v>
      </c>
      <c r="CF129" s="2">
        <f>Paramètres!$G$16</f>
        <v>15000</v>
      </c>
      <c r="CG129" s="111">
        <f>Paramètres!$F$20</f>
        <v>992600579172.61572</v>
      </c>
      <c r="CH129" s="2">
        <f>Paramètres!$F$21</f>
        <v>13332</v>
      </c>
      <c r="CI129" s="2"/>
      <c r="CJ129" s="2"/>
      <c r="CK129" s="2">
        <f>IF(CN129&gt;20000,Paramètres!$F$22,-2)</f>
        <v>1</v>
      </c>
      <c r="CL129" s="2">
        <f t="shared" si="79"/>
        <v>8030.2059052354953</v>
      </c>
      <c r="CM129" s="2">
        <f t="shared" si="80"/>
        <v>56000.954532308861</v>
      </c>
      <c r="CN129" s="2">
        <f t="shared" si="81"/>
        <v>56573.767025099209</v>
      </c>
      <c r="CO129" s="2">
        <f t="shared" si="82"/>
        <v>81.839750414946622</v>
      </c>
      <c r="CP129" s="2">
        <f t="shared" si="83"/>
        <v>285.98013925599503</v>
      </c>
      <c r="CQ129" s="2">
        <f t="shared" si="84"/>
        <v>40.592654931652561</v>
      </c>
      <c r="CR129" s="2">
        <f t="shared" si="85"/>
        <v>283.08457466714447</v>
      </c>
      <c r="CS129" s="2">
        <f>Paramètres!$F$22</f>
        <v>1</v>
      </c>
      <c r="CT129" s="2">
        <f t="shared" si="86"/>
        <v>112164.44785898892</v>
      </c>
      <c r="CU129" s="2">
        <f t="shared" si="87"/>
        <v>54600.381565154297</v>
      </c>
      <c r="CV129" s="2">
        <f t="shared" si="116"/>
        <v>124748.00611862414</v>
      </c>
      <c r="CW129" s="2">
        <f t="shared" si="117"/>
        <v>25.956293865099063</v>
      </c>
      <c r="CX129" s="2">
        <f t="shared" si="88"/>
        <v>62.705989076454365</v>
      </c>
      <c r="CY129" s="2">
        <f t="shared" si="118"/>
        <v>56.380721913295993</v>
      </c>
      <c r="CZ129" s="2">
        <f t="shared" si="119"/>
        <v>27.445496216902313</v>
      </c>
      <c r="DA129" s="2"/>
      <c r="DB129" s="2"/>
      <c r="DC129" s="13">
        <f>Paramètres!$H$16</f>
        <v>-20000</v>
      </c>
      <c r="DD129" s="13">
        <f>Paramètres!$I$16</f>
        <v>0</v>
      </c>
      <c r="DE129" s="13"/>
      <c r="DF129" s="13"/>
      <c r="DG129" s="112">
        <f>Paramètres!$H$20</f>
        <v>1047197551196.5977</v>
      </c>
      <c r="DH129" s="13">
        <f>Paramètres!$H$21</f>
        <v>10000</v>
      </c>
      <c r="DI129" s="13">
        <f>IF(DL129&lt;66666,Paramètres!$H$22,5)</f>
        <v>1</v>
      </c>
      <c r="DJ129" s="13">
        <f t="shared" si="89"/>
        <v>-26969.794094764504</v>
      </c>
      <c r="DK129" s="13">
        <f t="shared" si="90"/>
        <v>41000.954532308861</v>
      </c>
      <c r="DL129" s="13">
        <f t="shared" si="120"/>
        <v>49075.941825648675</v>
      </c>
      <c r="DM129" s="13">
        <f t="shared" si="121"/>
        <v>123.33630065197123</v>
      </c>
      <c r="DN129" s="13">
        <f t="shared" si="122"/>
        <v>409.06242627901332</v>
      </c>
      <c r="DO129" s="13">
        <f t="shared" si="123"/>
        <v>-224.80117544853556</v>
      </c>
      <c r="DP129" s="13">
        <f t="shared" si="124"/>
        <v>341.75502938542098</v>
      </c>
      <c r="DQ129" s="13">
        <f>IF(DT129&lt;66666,Paramètres!$H$22,5)</f>
        <v>5</v>
      </c>
      <c r="DR129" s="13">
        <f t="shared" si="91"/>
        <v>77164.447858988919</v>
      </c>
      <c r="DS129" s="13">
        <f t="shared" si="92"/>
        <v>39600.381565154297</v>
      </c>
      <c r="DT129" s="13">
        <f t="shared" si="125"/>
        <v>86732.590376907523</v>
      </c>
      <c r="DU129" s="13">
        <f t="shared" si="126"/>
        <v>27.166651847039439</v>
      </c>
      <c r="DV129" s="13">
        <f t="shared" si="127"/>
        <v>682.38768522602209</v>
      </c>
      <c r="DW129" s="13">
        <f t="shared" si="128"/>
        <v>607.10822457182314</v>
      </c>
      <c r="DX129" s="13">
        <f t="shared" si="129"/>
        <v>311.56469088357449</v>
      </c>
    </row>
    <row r="130" spans="1:128" x14ac:dyDescent="0.35">
      <c r="A130" s="106">
        <f t="shared" si="130"/>
        <v>124</v>
      </c>
      <c r="B130" s="106">
        <f>A130*Paramètres!$D$25</f>
        <v>62</v>
      </c>
      <c r="C130" s="102">
        <f>Paramètres!$D$7</f>
        <v>155093840495.72119</v>
      </c>
      <c r="D130" s="28">
        <f>Paramètres!$D$8</f>
        <v>6666</v>
      </c>
      <c r="E130" s="28">
        <f t="shared" si="93"/>
        <v>4878.5431056874822</v>
      </c>
      <c r="F130" s="28">
        <f t="shared" si="94"/>
        <v>-37545.645726512848</v>
      </c>
      <c r="G130" s="28">
        <f t="shared" si="68"/>
        <v>118.63238585815698</v>
      </c>
      <c r="H130" s="28">
        <f t="shared" si="69"/>
        <v>73.110141502231784</v>
      </c>
      <c r="I130" s="28">
        <f t="shared" si="131"/>
        <v>-3959.7710843305636</v>
      </c>
      <c r="J130" s="28">
        <f t="shared" si="132"/>
        <v>7252.9763793078482</v>
      </c>
      <c r="K130" s="28">
        <f t="shared" si="133"/>
        <v>1002.6219848263205</v>
      </c>
      <c r="L130" s="28">
        <f t="shared" si="95"/>
        <v>291.29460322162521</v>
      </c>
      <c r="M130" s="28">
        <f t="shared" si="96"/>
        <v>959.37390968851469</v>
      </c>
      <c r="N130" s="28">
        <f>Paramètres!$D$26*Calculs!K130</f>
        <v>20.05243969652641</v>
      </c>
      <c r="O130" s="28">
        <f>Paramètres!$D$26*I130</f>
        <v>-79.195421686611269</v>
      </c>
      <c r="P130" s="28">
        <f>Paramètres!$D$26*J130</f>
        <v>145.05952758615697</v>
      </c>
      <c r="Q130" s="105">
        <f>IF($T130&gt;25000,Paramètres!$D$9,-5)</f>
        <v>6</v>
      </c>
      <c r="R130" s="105">
        <f t="shared" si="70"/>
        <v>100511.8910889581</v>
      </c>
      <c r="S130" s="105">
        <f t="shared" si="71"/>
        <v>4051.8968766409016</v>
      </c>
      <c r="T130" s="105">
        <f t="shared" si="97"/>
        <v>100593.52920828213</v>
      </c>
      <c r="U130" s="105">
        <f t="shared" si="98"/>
        <v>2.3084925602204072</v>
      </c>
      <c r="V130" s="105">
        <f t="shared" si="72"/>
        <v>91.358995113471494</v>
      </c>
      <c r="W130" s="105">
        <f t="shared" si="99"/>
        <v>91.284851412548619</v>
      </c>
      <c r="X130" s="105">
        <f t="shared" si="100"/>
        <v>3.6799308053588891</v>
      </c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44">
        <f t="shared" si="101"/>
        <v>-95633.347983270622</v>
      </c>
      <c r="AL130" s="44">
        <f t="shared" si="102"/>
        <v>-41597.54260315375</v>
      </c>
      <c r="AM130" s="44">
        <f t="shared" si="73"/>
        <v>-47.819943942471539</v>
      </c>
      <c r="AN130" s="44">
        <f t="shared" si="74"/>
        <v>23.637451374461023</v>
      </c>
      <c r="AO130" s="44">
        <f t="shared" si="134"/>
        <v>3399.9444794269561</v>
      </c>
      <c r="AP130" s="44">
        <f t="shared" si="135"/>
        <v>-3752.2402541091856</v>
      </c>
      <c r="AQ130" s="44">
        <f t="shared" si="103"/>
        <v>851.67061767943289</v>
      </c>
      <c r="AR130" s="44">
        <f t="shared" si="104"/>
        <v>780.21617316221511</v>
      </c>
      <c r="AS130" s="44">
        <f t="shared" si="105"/>
        <v>341.47556889853053</v>
      </c>
      <c r="AT130" s="44">
        <f>Paramètres!$D$26*Calculs!AQ130</f>
        <v>17.033412353588659</v>
      </c>
      <c r="AU130" s="44">
        <f>Paramètres!$D$26*AO130</f>
        <v>67.998889588539129</v>
      </c>
      <c r="AV130" s="44">
        <f>Paramètres!$D$26*AP130</f>
        <v>-75.044805082183714</v>
      </c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1">
        <f>Paramètres!$D$16</f>
        <v>30000</v>
      </c>
      <c r="BH130" s="41">
        <f>Paramètres!$E$16</f>
        <v>-25000</v>
      </c>
      <c r="BI130" s="100"/>
      <c r="BJ130" s="100"/>
      <c r="BK130" s="110">
        <f>Paramètres!$D$20</f>
        <v>523598775598.29883</v>
      </c>
      <c r="BL130" s="41">
        <f>Paramètres!$D$21</f>
        <v>10000</v>
      </c>
      <c r="BM130" s="41"/>
      <c r="BN130" s="41"/>
      <c r="BO130" s="41">
        <f>IF(AND($BR$6&gt;200,A130&lt;950),Paramètres!$D$22,0)</f>
        <v>1</v>
      </c>
      <c r="BP130" s="41">
        <f t="shared" si="75"/>
        <v>25121.45689431252</v>
      </c>
      <c r="BQ130" s="41">
        <f t="shared" si="76"/>
        <v>12545.645726512848</v>
      </c>
      <c r="BR130" s="41">
        <f t="shared" si="106"/>
        <v>28079.90069761594</v>
      </c>
      <c r="BS130" s="41">
        <f t="shared" si="107"/>
        <v>26.537524628400071</v>
      </c>
      <c r="BT130" s="41">
        <f t="shared" si="108"/>
        <v>555.16503023392147</v>
      </c>
      <c r="BU130" s="41">
        <f t="shared" si="109"/>
        <v>496.67392083887484</v>
      </c>
      <c r="BV130" s="41">
        <f t="shared" si="110"/>
        <v>248.03876139258972</v>
      </c>
      <c r="BW130" s="41">
        <f>Paramètres!$D$22</f>
        <v>1</v>
      </c>
      <c r="BX130" s="41">
        <f t="shared" si="77"/>
        <v>125633.34798327062</v>
      </c>
      <c r="BY130" s="41">
        <f t="shared" si="78"/>
        <v>16597.54260315375</v>
      </c>
      <c r="BZ130" s="41">
        <f t="shared" si="111"/>
        <v>126724.96417813293</v>
      </c>
      <c r="CA130" s="41">
        <f t="shared" si="112"/>
        <v>7.5258190743883873</v>
      </c>
      <c r="CB130" s="41">
        <f t="shared" si="113"/>
        <v>32.302069569058297</v>
      </c>
      <c r="CC130" s="41">
        <f t="shared" si="114"/>
        <v>32.023817667407833</v>
      </c>
      <c r="CD130" s="41">
        <f t="shared" si="115"/>
        <v>4.2306973950993187</v>
      </c>
      <c r="CE130" s="2">
        <f>Paramètres!$F$16</f>
        <v>15000</v>
      </c>
      <c r="CF130" s="2">
        <f>Paramètres!$G$16</f>
        <v>15000</v>
      </c>
      <c r="CG130" s="111">
        <f>Paramètres!$F$20</f>
        <v>992600579172.61572</v>
      </c>
      <c r="CH130" s="2">
        <f>Paramètres!$F$21</f>
        <v>13332</v>
      </c>
      <c r="CI130" s="2"/>
      <c r="CJ130" s="2"/>
      <c r="CK130" s="2">
        <f>IF(CN130&gt;20000,Paramètres!$F$22,-2)</f>
        <v>1</v>
      </c>
      <c r="CL130" s="2">
        <f t="shared" si="79"/>
        <v>10121.456894312518</v>
      </c>
      <c r="CM130" s="2">
        <f t="shared" si="80"/>
        <v>52545.645726512848</v>
      </c>
      <c r="CN130" s="2">
        <f t="shared" si="81"/>
        <v>53511.576079196398</v>
      </c>
      <c r="CO130" s="2">
        <f t="shared" si="82"/>
        <v>79.097097684621119</v>
      </c>
      <c r="CP130" s="2">
        <f t="shared" si="83"/>
        <v>316.70006608539217</v>
      </c>
      <c r="CQ130" s="2">
        <f t="shared" si="84"/>
        <v>59.902292217391874</v>
      </c>
      <c r="CR130" s="2">
        <f t="shared" si="85"/>
        <v>310.98335525489779</v>
      </c>
      <c r="CS130" s="2">
        <f>Paramètres!$F$22</f>
        <v>1</v>
      </c>
      <c r="CT130" s="2">
        <f t="shared" si="86"/>
        <v>110633.34798327062</v>
      </c>
      <c r="CU130" s="2">
        <f t="shared" si="87"/>
        <v>56597.54260315375</v>
      </c>
      <c r="CV130" s="2">
        <f t="shared" si="116"/>
        <v>124269.94614428403</v>
      </c>
      <c r="CW130" s="2">
        <f t="shared" si="117"/>
        <v>27.093268026930669</v>
      </c>
      <c r="CX130" s="2">
        <f t="shared" si="88"/>
        <v>63.181120258456481</v>
      </c>
      <c r="CY130" s="2">
        <f t="shared" si="118"/>
        <v>56.248023600259664</v>
      </c>
      <c r="CZ130" s="2">
        <f t="shared" si="119"/>
        <v>28.775228898797177</v>
      </c>
      <c r="DA130" s="2"/>
      <c r="DB130" s="2"/>
      <c r="DC130" s="13">
        <f>Paramètres!$H$16</f>
        <v>-20000</v>
      </c>
      <c r="DD130" s="13">
        <f>Paramètres!$I$16</f>
        <v>0</v>
      </c>
      <c r="DE130" s="13"/>
      <c r="DF130" s="13"/>
      <c r="DG130" s="112">
        <f>Paramètres!$H$20</f>
        <v>1047197551196.5977</v>
      </c>
      <c r="DH130" s="13">
        <f>Paramètres!$H$21</f>
        <v>10000</v>
      </c>
      <c r="DI130" s="13">
        <f>IF(DL130&lt;66666,Paramètres!$H$22,5)</f>
        <v>1</v>
      </c>
      <c r="DJ130" s="13">
        <f t="shared" si="89"/>
        <v>-24878.54310568748</v>
      </c>
      <c r="DK130" s="13">
        <f t="shared" si="90"/>
        <v>37545.645726512848</v>
      </c>
      <c r="DL130" s="13">
        <f t="shared" si="120"/>
        <v>45040.175622241557</v>
      </c>
      <c r="DM130" s="13">
        <f t="shared" si="121"/>
        <v>123.52930145704394</v>
      </c>
      <c r="DN130" s="13">
        <f t="shared" si="122"/>
        <v>480.26647885067342</v>
      </c>
      <c r="DO130" s="13">
        <f t="shared" si="123"/>
        <v>-265.28160983464153</v>
      </c>
      <c r="DP130" s="13">
        <f t="shared" si="124"/>
        <v>400.35179304102707</v>
      </c>
      <c r="DQ130" s="13">
        <f>IF(DT130&lt;66666,Paramètres!$H$22,5)</f>
        <v>5</v>
      </c>
      <c r="DR130" s="13">
        <f t="shared" si="91"/>
        <v>75633.347983270622</v>
      </c>
      <c r="DS130" s="13">
        <f t="shared" si="92"/>
        <v>41597.54260315375</v>
      </c>
      <c r="DT130" s="13">
        <f t="shared" si="125"/>
        <v>86317.778457161985</v>
      </c>
      <c r="DU130" s="13">
        <f t="shared" si="126"/>
        <v>28.810329158329004</v>
      </c>
      <c r="DV130" s="13">
        <f t="shared" si="127"/>
        <v>688.8314601059044</v>
      </c>
      <c r="DW130" s="13">
        <f t="shared" si="128"/>
        <v>603.56777543655051</v>
      </c>
      <c r="DX130" s="13">
        <f t="shared" si="129"/>
        <v>331.95590202044292</v>
      </c>
    </row>
    <row r="131" spans="1:128" x14ac:dyDescent="0.35">
      <c r="A131" s="106">
        <f t="shared" si="130"/>
        <v>125</v>
      </c>
      <c r="B131" s="106">
        <f>A131*Paramètres!$D$25</f>
        <v>62.5</v>
      </c>
      <c r="C131" s="102">
        <f>Paramètres!$D$7</f>
        <v>155093840495.72119</v>
      </c>
      <c r="D131" s="28">
        <f>Paramètres!$D$8</f>
        <v>6666</v>
      </c>
      <c r="E131" s="28">
        <f t="shared" si="93"/>
        <v>2971.4812143276072</v>
      </c>
      <c r="F131" s="28">
        <f t="shared" si="94"/>
        <v>-33679.314059436794</v>
      </c>
      <c r="G131" s="28">
        <f t="shared" si="68"/>
        <v>113.98513148398352</v>
      </c>
      <c r="H131" s="28">
        <f t="shared" si="69"/>
        <v>74.237327085052556</v>
      </c>
      <c r="I131" s="28">
        <f t="shared" si="131"/>
        <v>-3589.2810594223274</v>
      </c>
      <c r="J131" s="28">
        <f t="shared" si="132"/>
        <v>8067.2907614102069</v>
      </c>
      <c r="K131" s="28">
        <f t="shared" si="133"/>
        <v>1028.1247015221657</v>
      </c>
      <c r="L131" s="28">
        <f t="shared" si="95"/>
        <v>279.29349163799935</v>
      </c>
      <c r="M131" s="28">
        <f t="shared" si="96"/>
        <v>989.46225163403642</v>
      </c>
      <c r="N131" s="28">
        <f>Paramètres!$D$26*Calculs!K131</f>
        <v>20.562494030443315</v>
      </c>
      <c r="O131" s="28">
        <f>Paramètres!$D$26*I131</f>
        <v>-71.785621188446555</v>
      </c>
      <c r="P131" s="28">
        <f>Paramètres!$D$26*J131</f>
        <v>161.34581522820415</v>
      </c>
      <c r="Q131" s="105">
        <f>IF($T131&gt;25000,Paramètres!$D$9,-5)</f>
        <v>6</v>
      </c>
      <c r="R131" s="105">
        <f t="shared" si="70"/>
        <v>96709.802914594198</v>
      </c>
      <c r="S131" s="105">
        <f t="shared" si="71"/>
        <v>9708.97977854692</v>
      </c>
      <c r="T131" s="105">
        <f t="shared" si="97"/>
        <v>97195.937508313</v>
      </c>
      <c r="U131" s="105">
        <f t="shared" si="98"/>
        <v>5.7328821885000432</v>
      </c>
      <c r="V131" s="105">
        <f t="shared" si="72"/>
        <v>97.812105730521935</v>
      </c>
      <c r="W131" s="105">
        <f t="shared" si="99"/>
        <v>97.322889313673031</v>
      </c>
      <c r="X131" s="105">
        <f t="shared" si="100"/>
        <v>9.770529314082788</v>
      </c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44">
        <f t="shared" si="101"/>
        <v>-93738.321700266592</v>
      </c>
      <c r="AL131" s="44">
        <f t="shared" si="102"/>
        <v>-43388.293837983714</v>
      </c>
      <c r="AM131" s="44">
        <f t="shared" si="73"/>
        <v>-39.048411904199533</v>
      </c>
      <c r="AN131" s="44">
        <f t="shared" si="74"/>
        <v>25.207867687312422</v>
      </c>
      <c r="AO131" s="44">
        <f t="shared" si="134"/>
        <v>4112.1617630006322</v>
      </c>
      <c r="AP131" s="44">
        <f t="shared" si="135"/>
        <v>-3335.7198801284712</v>
      </c>
      <c r="AQ131" s="44">
        <f t="shared" si="103"/>
        <v>865.55223939981477</v>
      </c>
      <c r="AR131" s="44">
        <f t="shared" si="104"/>
        <v>783.12446811676659</v>
      </c>
      <c r="AS131" s="44">
        <f t="shared" si="105"/>
        <v>368.64175911969829</v>
      </c>
      <c r="AT131" s="44">
        <f>Paramètres!$D$26*Calculs!AQ131</f>
        <v>17.311044787996295</v>
      </c>
      <c r="AU131" s="44">
        <f>Paramètres!$D$26*AO131</f>
        <v>82.243235260012639</v>
      </c>
      <c r="AV131" s="44">
        <f>Paramètres!$D$26*AP131</f>
        <v>-66.71439760256942</v>
      </c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1">
        <f>Paramètres!$D$16</f>
        <v>30000</v>
      </c>
      <c r="BH131" s="41">
        <f>Paramètres!$E$16</f>
        <v>-25000</v>
      </c>
      <c r="BI131" s="100"/>
      <c r="BJ131" s="100"/>
      <c r="BK131" s="110">
        <f>Paramètres!$D$20</f>
        <v>523598775598.29883</v>
      </c>
      <c r="BL131" s="41">
        <f>Paramètres!$D$21</f>
        <v>10000</v>
      </c>
      <c r="BM131" s="41"/>
      <c r="BN131" s="41"/>
      <c r="BO131" s="41">
        <f>IF(AND($BR$6&gt;200,A131&lt;950),Paramètres!$D$22,0)</f>
        <v>1</v>
      </c>
      <c r="BP131" s="41">
        <f t="shared" si="75"/>
        <v>27028.518785672393</v>
      </c>
      <c r="BQ131" s="41">
        <f t="shared" si="76"/>
        <v>8679.3140594367942</v>
      </c>
      <c r="BR131" s="41">
        <f t="shared" si="106"/>
        <v>28387.872767958197</v>
      </c>
      <c r="BS131" s="41">
        <f t="shared" si="107"/>
        <v>17.802701987953519</v>
      </c>
      <c r="BT131" s="41">
        <f t="shared" si="108"/>
        <v>545.16969615375274</v>
      </c>
      <c r="BU131" s="41">
        <f t="shared" si="109"/>
        <v>519.06423191042234</v>
      </c>
      <c r="BV131" s="41">
        <f t="shared" si="110"/>
        <v>166.68029504299062</v>
      </c>
      <c r="BW131" s="41">
        <f>Paramètres!$D$22</f>
        <v>1</v>
      </c>
      <c r="BX131" s="41">
        <f t="shared" si="77"/>
        <v>123738.32170026659</v>
      </c>
      <c r="BY131" s="41">
        <f t="shared" si="78"/>
        <v>18388.293837983714</v>
      </c>
      <c r="BZ131" s="41">
        <f t="shared" si="111"/>
        <v>125097.16866288659</v>
      </c>
      <c r="CA131" s="41">
        <f t="shared" si="112"/>
        <v>8.4526535752578553</v>
      </c>
      <c r="CB131" s="41">
        <f t="shared" si="113"/>
        <v>33.140125795747892</v>
      </c>
      <c r="CC131" s="41">
        <f t="shared" si="114"/>
        <v>32.780146750980293</v>
      </c>
      <c r="CD131" s="41">
        <f t="shared" si="115"/>
        <v>4.8713362378500262</v>
      </c>
      <c r="CE131" s="2">
        <f>Paramètres!$F$16</f>
        <v>15000</v>
      </c>
      <c r="CF131" s="2">
        <f>Paramètres!$G$16</f>
        <v>15000</v>
      </c>
      <c r="CG131" s="111">
        <f>Paramètres!$F$20</f>
        <v>992600579172.61572</v>
      </c>
      <c r="CH131" s="2">
        <f>Paramètres!$F$21</f>
        <v>13332</v>
      </c>
      <c r="CI131" s="2"/>
      <c r="CJ131" s="2"/>
      <c r="CK131" s="2">
        <f>IF(CN131&gt;20000,Paramètres!$F$22,-2)</f>
        <v>1</v>
      </c>
      <c r="CL131" s="2">
        <f t="shared" si="79"/>
        <v>12028.518785672393</v>
      </c>
      <c r="CM131" s="2">
        <f t="shared" si="80"/>
        <v>48679.314059436794</v>
      </c>
      <c r="CN131" s="2">
        <f t="shared" si="81"/>
        <v>50143.403170053731</v>
      </c>
      <c r="CO131" s="2">
        <f t="shared" si="82"/>
        <v>76.120401685533182</v>
      </c>
      <c r="CP131" s="2">
        <f t="shared" si="83"/>
        <v>356.3286942456424</v>
      </c>
      <c r="CQ131" s="2">
        <f t="shared" si="84"/>
        <v>85.476974470044354</v>
      </c>
      <c r="CR131" s="2">
        <f t="shared" si="85"/>
        <v>345.92459464202875</v>
      </c>
      <c r="CS131" s="2">
        <f>Paramètres!$F$22</f>
        <v>1</v>
      </c>
      <c r="CT131" s="2">
        <f t="shared" si="86"/>
        <v>108738.32170026659</v>
      </c>
      <c r="CU131" s="2">
        <f t="shared" si="87"/>
        <v>58388.293837983714</v>
      </c>
      <c r="CV131" s="2">
        <f t="shared" si="116"/>
        <v>123422.91304089932</v>
      </c>
      <c r="CW131" s="2">
        <f t="shared" si="117"/>
        <v>28.234086903940497</v>
      </c>
      <c r="CX131" s="2">
        <f t="shared" si="88"/>
        <v>64.036247525059693</v>
      </c>
      <c r="CY131" s="2">
        <f t="shared" si="118"/>
        <v>56.417353247450983</v>
      </c>
      <c r="CZ131" s="2">
        <f t="shared" si="119"/>
        <v>30.293947409392622</v>
      </c>
      <c r="DA131" s="2"/>
      <c r="DB131" s="2"/>
      <c r="DC131" s="13">
        <f>Paramètres!$H$16</f>
        <v>-20000</v>
      </c>
      <c r="DD131" s="13">
        <f>Paramètres!$I$16</f>
        <v>0</v>
      </c>
      <c r="DE131" s="13"/>
      <c r="DF131" s="13"/>
      <c r="DG131" s="112">
        <f>Paramètres!$H$20</f>
        <v>1047197551196.5977</v>
      </c>
      <c r="DH131" s="13">
        <f>Paramètres!$H$21</f>
        <v>10000</v>
      </c>
      <c r="DI131" s="13">
        <f>IF(DL131&lt;66666,Paramètres!$H$22,5)</f>
        <v>1</v>
      </c>
      <c r="DJ131" s="13">
        <f t="shared" si="89"/>
        <v>-22971.481214327607</v>
      </c>
      <c r="DK131" s="13">
        <f t="shared" si="90"/>
        <v>33679.314059436794</v>
      </c>
      <c r="DL131" s="13">
        <f t="shared" si="120"/>
        <v>40767.452026026629</v>
      </c>
      <c r="DM131" s="13">
        <f t="shared" si="121"/>
        <v>124.29652953128264</v>
      </c>
      <c r="DN131" s="13">
        <f t="shared" si="122"/>
        <v>577.21661409749231</v>
      </c>
      <c r="DO131" s="13">
        <f t="shared" si="123"/>
        <v>-325.24771474246739</v>
      </c>
      <c r="DP131" s="13">
        <f t="shared" si="124"/>
        <v>476.8573619490171</v>
      </c>
      <c r="DQ131" s="13">
        <f>IF(DT131&lt;66666,Paramètres!$H$22,5)</f>
        <v>5</v>
      </c>
      <c r="DR131" s="13">
        <f t="shared" si="91"/>
        <v>73738.321700266592</v>
      </c>
      <c r="DS131" s="13">
        <f t="shared" si="92"/>
        <v>43388.293837983714</v>
      </c>
      <c r="DT131" s="13">
        <f t="shared" si="125"/>
        <v>85556.321387394986</v>
      </c>
      <c r="DU131" s="13">
        <f t="shared" si="126"/>
        <v>30.472939443403341</v>
      </c>
      <c r="DV131" s="13">
        <f t="shared" si="127"/>
        <v>700.89835481724413</v>
      </c>
      <c r="DW131" s="13">
        <f t="shared" si="128"/>
        <v>604.08240476683238</v>
      </c>
      <c r="DX131" s="13">
        <f t="shared" si="129"/>
        <v>355.44753767137047</v>
      </c>
    </row>
    <row r="132" spans="1:128" x14ac:dyDescent="0.35">
      <c r="A132" s="106">
        <f t="shared" si="130"/>
        <v>126</v>
      </c>
      <c r="B132" s="106">
        <f>A132*Paramètres!$D$25</f>
        <v>63</v>
      </c>
      <c r="C132" s="102">
        <f>Paramètres!$D$7</f>
        <v>155093840495.72119</v>
      </c>
      <c r="D132" s="28">
        <f>Paramètres!$D$8</f>
        <v>6666</v>
      </c>
      <c r="E132" s="28">
        <f t="shared" si="93"/>
        <v>1246.6640575259432</v>
      </c>
      <c r="F132" s="28">
        <f t="shared" si="94"/>
        <v>-29398.303115823182</v>
      </c>
      <c r="G132" s="28">
        <f t="shared" si="68"/>
        <v>110.00306273662711</v>
      </c>
      <c r="H132" s="28">
        <f t="shared" si="69"/>
        <v>78.111934465066994</v>
      </c>
      <c r="I132" s="28">
        <f t="shared" si="131"/>
        <v>-3238.2019465958815</v>
      </c>
      <c r="J132" s="28">
        <f t="shared" si="132"/>
        <v>8895.4071978160391</v>
      </c>
      <c r="K132" s="28">
        <f t="shared" si="133"/>
        <v>1069.8523150761375</v>
      </c>
      <c r="L132" s="28">
        <f t="shared" si="95"/>
        <v>220.3899638724688</v>
      </c>
      <c r="M132" s="28">
        <f t="shared" si="96"/>
        <v>1046.9060320286931</v>
      </c>
      <c r="N132" s="28">
        <f>Paramètres!$D$26*Calculs!K132</f>
        <v>21.397046301522749</v>
      </c>
      <c r="O132" s="28">
        <f>Paramètres!$D$26*I132</f>
        <v>-64.764038931917625</v>
      </c>
      <c r="P132" s="28">
        <f>Paramètres!$D$26*J132</f>
        <v>177.9081439563208</v>
      </c>
      <c r="Q132" s="105">
        <f>IF($T132&gt;25000,Paramètres!$D$9,-5)</f>
        <v>6</v>
      </c>
      <c r="R132" s="105">
        <f t="shared" si="70"/>
        <v>92733.12375926302</v>
      </c>
      <c r="S132" s="105">
        <f t="shared" si="71"/>
        <v>15565.690222444842</v>
      </c>
      <c r="T132" s="105">
        <f t="shared" si="97"/>
        <v>94030.436318523512</v>
      </c>
      <c r="U132" s="105">
        <f t="shared" si="98"/>
        <v>9.5285387386743157</v>
      </c>
      <c r="V132" s="105">
        <f t="shared" si="72"/>
        <v>104.45835159842763</v>
      </c>
      <c r="W132" s="105">
        <f t="shared" si="99"/>
        <v>103.01716790563651</v>
      </c>
      <c r="X132" s="105">
        <f t="shared" si="100"/>
        <v>17.291915317934595</v>
      </c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44">
        <f t="shared" si="101"/>
        <v>-91486.459701737083</v>
      </c>
      <c r="AL132" s="44">
        <f t="shared" si="102"/>
        <v>-44963.993338268025</v>
      </c>
      <c r="AM132" s="44">
        <f t="shared" si="73"/>
        <v>-31.073376664054084</v>
      </c>
      <c r="AN132" s="44">
        <f t="shared" si="74"/>
        <v>26.858928412129007</v>
      </c>
      <c r="AO132" s="44">
        <f t="shared" si="134"/>
        <v>4813.0429958573859</v>
      </c>
      <c r="AP132" s="44">
        <f t="shared" si="135"/>
        <v>-2900.3637234062035</v>
      </c>
      <c r="AQ132" s="44">
        <f t="shared" si="103"/>
        <v>886.20517120432442</v>
      </c>
      <c r="AR132" s="44">
        <f t="shared" si="104"/>
        <v>790.60279407893665</v>
      </c>
      <c r="AS132" s="44">
        <f t="shared" si="105"/>
        <v>400.38335063269591</v>
      </c>
      <c r="AT132" s="44">
        <f>Paramètres!$D$26*Calculs!AQ132</f>
        <v>17.72410342408649</v>
      </c>
      <c r="AU132" s="44">
        <f>Paramètres!$D$26*AO132</f>
        <v>96.260859917147727</v>
      </c>
      <c r="AV132" s="44">
        <f>Paramètres!$D$26*AP132</f>
        <v>-58.007274468124074</v>
      </c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1">
        <f>Paramètres!$D$16</f>
        <v>30000</v>
      </c>
      <c r="BH132" s="41">
        <f>Paramètres!$E$16</f>
        <v>-25000</v>
      </c>
      <c r="BI132" s="100"/>
      <c r="BJ132" s="100"/>
      <c r="BK132" s="110">
        <f>Paramètres!$D$20</f>
        <v>523598775598.29883</v>
      </c>
      <c r="BL132" s="41">
        <f>Paramètres!$D$21</f>
        <v>10000</v>
      </c>
      <c r="BM132" s="41"/>
      <c r="BN132" s="41"/>
      <c r="BO132" s="41">
        <f>IF(AND($BR$6&gt;200,A132&lt;950),Paramètres!$D$22,0)</f>
        <v>1</v>
      </c>
      <c r="BP132" s="41">
        <f t="shared" si="75"/>
        <v>28753.335942474056</v>
      </c>
      <c r="BQ132" s="41">
        <f t="shared" si="76"/>
        <v>4398.3031158231825</v>
      </c>
      <c r="BR132" s="41">
        <f t="shared" si="106"/>
        <v>29087.787783181971</v>
      </c>
      <c r="BS132" s="41">
        <f t="shared" si="107"/>
        <v>8.6969322322494964</v>
      </c>
      <c r="BT132" s="41">
        <f t="shared" si="108"/>
        <v>523.36438565544563</v>
      </c>
      <c r="BU132" s="41">
        <f t="shared" si="109"/>
        <v>517.34673373058399</v>
      </c>
      <c r="BV132" s="41">
        <f t="shared" si="110"/>
        <v>79.136826261849919</v>
      </c>
      <c r="BW132" s="41">
        <f>Paramètres!$D$22</f>
        <v>1</v>
      </c>
      <c r="BX132" s="41">
        <f t="shared" si="77"/>
        <v>121486.45970173708</v>
      </c>
      <c r="BY132" s="41">
        <f t="shared" si="78"/>
        <v>19963.993338268025</v>
      </c>
      <c r="BZ132" s="41">
        <f t="shared" si="111"/>
        <v>123115.88411278294</v>
      </c>
      <c r="CA132" s="41">
        <f t="shared" si="112"/>
        <v>9.3320670010715041</v>
      </c>
      <c r="CB132" s="41">
        <f t="shared" si="113"/>
        <v>34.204775891474881</v>
      </c>
      <c r="CC132" s="41">
        <f t="shared" si="114"/>
        <v>33.752079659680248</v>
      </c>
      <c r="CD132" s="41">
        <f t="shared" si="115"/>
        <v>5.5465135384870665</v>
      </c>
      <c r="CE132" s="2">
        <f>Paramètres!$F$16</f>
        <v>15000</v>
      </c>
      <c r="CF132" s="2">
        <f>Paramètres!$G$16</f>
        <v>15000</v>
      </c>
      <c r="CG132" s="111">
        <f>Paramètres!$F$20</f>
        <v>992600579172.61572</v>
      </c>
      <c r="CH132" s="2">
        <f>Paramètres!$F$21</f>
        <v>13332</v>
      </c>
      <c r="CI132" s="2"/>
      <c r="CJ132" s="2"/>
      <c r="CK132" s="2">
        <f>IF(CN132&gt;20000,Paramètres!$F$22,-2)</f>
        <v>1</v>
      </c>
      <c r="CL132" s="2">
        <f t="shared" si="79"/>
        <v>13753.335942474057</v>
      </c>
      <c r="CM132" s="2">
        <f t="shared" si="80"/>
        <v>44398.303115823182</v>
      </c>
      <c r="CN132" s="2">
        <f t="shared" si="81"/>
        <v>46479.711370780511</v>
      </c>
      <c r="CO132" s="2">
        <f t="shared" si="82"/>
        <v>72.788500595055311</v>
      </c>
      <c r="CP132" s="2">
        <f t="shared" si="83"/>
        <v>408.07661668937612</v>
      </c>
      <c r="CQ132" s="2">
        <f t="shared" si="84"/>
        <v>120.74977735609289</v>
      </c>
      <c r="CR132" s="2">
        <f t="shared" si="85"/>
        <v>389.80253508295965</v>
      </c>
      <c r="CS132" s="2">
        <f>Paramètres!$F$22</f>
        <v>1</v>
      </c>
      <c r="CT132" s="2">
        <f t="shared" si="86"/>
        <v>106486.45970173708</v>
      </c>
      <c r="CU132" s="2">
        <f t="shared" si="87"/>
        <v>59963.993338268025</v>
      </c>
      <c r="CV132" s="2">
        <f t="shared" si="116"/>
        <v>122209.02829530038</v>
      </c>
      <c r="CW132" s="2">
        <f t="shared" si="117"/>
        <v>29.384461139637352</v>
      </c>
      <c r="CX132" s="2">
        <f t="shared" si="88"/>
        <v>65.292138709757424</v>
      </c>
      <c r="CY132" s="2">
        <f t="shared" si="118"/>
        <v>56.892103591205654</v>
      </c>
      <c r="CZ132" s="2">
        <f t="shared" si="119"/>
        <v>32.03672777082155</v>
      </c>
      <c r="DA132" s="2"/>
      <c r="DB132" s="2"/>
      <c r="DC132" s="13">
        <f>Paramètres!$H$16</f>
        <v>-20000</v>
      </c>
      <c r="DD132" s="13">
        <f>Paramètres!$I$16</f>
        <v>0</v>
      </c>
      <c r="DE132" s="13"/>
      <c r="DF132" s="13"/>
      <c r="DG132" s="112">
        <f>Paramètres!$H$20</f>
        <v>1047197551196.5977</v>
      </c>
      <c r="DH132" s="13">
        <f>Paramètres!$H$21</f>
        <v>10000</v>
      </c>
      <c r="DI132" s="13">
        <f>IF(DL132&lt;66666,Paramètres!$H$22,5)</f>
        <v>1</v>
      </c>
      <c r="DJ132" s="13">
        <f t="shared" si="89"/>
        <v>-21246.664057525944</v>
      </c>
      <c r="DK132" s="13">
        <f t="shared" si="90"/>
        <v>29398.303115823182</v>
      </c>
      <c r="DL132" s="13">
        <f t="shared" si="120"/>
        <v>36272.316712104068</v>
      </c>
      <c r="DM132" s="13">
        <f t="shared" si="121"/>
        <v>125.85629295590441</v>
      </c>
      <c r="DN132" s="13">
        <f t="shared" si="122"/>
        <v>713.10885004116176</v>
      </c>
      <c r="DO132" s="13">
        <f t="shared" si="123"/>
        <v>-417.70654721420806</v>
      </c>
      <c r="DP132" s="13">
        <f t="shared" si="124"/>
        <v>577.96667068388354</v>
      </c>
      <c r="DQ132" s="13">
        <f>IF(DT132&lt;66666,Paramètres!$H$22,5)</f>
        <v>5</v>
      </c>
      <c r="DR132" s="13">
        <f t="shared" si="91"/>
        <v>71486.459701737083</v>
      </c>
      <c r="DS132" s="13">
        <f t="shared" si="92"/>
        <v>44963.993338268025</v>
      </c>
      <c r="DT132" s="13">
        <f t="shared" si="125"/>
        <v>84451.611101339513</v>
      </c>
      <c r="DU132" s="13">
        <f t="shared" si="126"/>
        <v>32.169324409358936</v>
      </c>
      <c r="DV132" s="13">
        <f t="shared" si="127"/>
        <v>718.97239159707715</v>
      </c>
      <c r="DW132" s="13">
        <f t="shared" si="128"/>
        <v>608.5945576205919</v>
      </c>
      <c r="DX132" s="13">
        <f t="shared" si="129"/>
        <v>382.79755003580794</v>
      </c>
    </row>
    <row r="133" spans="1:128" x14ac:dyDescent="0.35">
      <c r="A133" s="106">
        <f t="shared" si="130"/>
        <v>127</v>
      </c>
      <c r="B133" s="106">
        <f>A133*Paramètres!$D$25</f>
        <v>63.5</v>
      </c>
      <c r="C133" s="102">
        <f>Paramètres!$D$7</f>
        <v>155093840495.72119</v>
      </c>
      <c r="D133" s="28">
        <f>Paramètres!$D$8</f>
        <v>6666</v>
      </c>
      <c r="E133" s="28">
        <f t="shared" si="93"/>
        <v>-317.33942480388032</v>
      </c>
      <c r="F133" s="28">
        <f t="shared" si="94"/>
        <v>-24688.873008907991</v>
      </c>
      <c r="G133" s="28">
        <f t="shared" si="68"/>
        <v>106.82688560389255</v>
      </c>
      <c r="H133" s="28">
        <f t="shared" si="69"/>
        <v>85.426178729005159</v>
      </c>
      <c r="I133" s="28">
        <f t="shared" si="131"/>
        <v>-2953.0479437914951</v>
      </c>
      <c r="J133" s="28">
        <f t="shared" si="132"/>
        <v>9764.4050858884111</v>
      </c>
      <c r="K133" s="28">
        <f t="shared" si="133"/>
        <v>1154.8862919393571</v>
      </c>
      <c r="L133" s="28">
        <f t="shared" si="95"/>
        <v>92.094655047408196</v>
      </c>
      <c r="M133" s="28">
        <f t="shared" si="96"/>
        <v>1151.2084614964992</v>
      </c>
      <c r="N133" s="28">
        <f>Paramètres!$D$26*Calculs!K133</f>
        <v>23.097725838787142</v>
      </c>
      <c r="O133" s="28">
        <f>Paramètres!$D$26*I133</f>
        <v>-59.060958875829904</v>
      </c>
      <c r="P133" s="28">
        <f>Paramètres!$D$26*J133</f>
        <v>195.28810171776823</v>
      </c>
      <c r="Q133" s="105">
        <f>IF($T133&gt;25000,Paramètres!$D$9,-5)</f>
        <v>6</v>
      </c>
      <c r="R133" s="105">
        <f t="shared" si="70"/>
        <v>88564.94808048477</v>
      </c>
      <c r="S133" s="105">
        <f t="shared" si="71"/>
        <v>21625.206353404959</v>
      </c>
      <c r="T133" s="105">
        <f t="shared" si="97"/>
        <v>91166.877638352351</v>
      </c>
      <c r="U133" s="105">
        <f t="shared" si="98"/>
        <v>13.721614448740397</v>
      </c>
      <c r="V133" s="105">
        <f t="shared" si="72"/>
        <v>111.07033656832324</v>
      </c>
      <c r="W133" s="105">
        <f t="shared" si="99"/>
        <v>107.90035642634848</v>
      </c>
      <c r="X133" s="105">
        <f t="shared" si="100"/>
        <v>26.346399155625843</v>
      </c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44">
        <f t="shared" si="101"/>
        <v>-88882.287505288652</v>
      </c>
      <c r="AL133" s="44">
        <f t="shared" si="102"/>
        <v>-46314.07936231295</v>
      </c>
      <c r="AM133" s="44">
        <f t="shared" si="73"/>
        <v>-23.912486243810203</v>
      </c>
      <c r="AN133" s="44">
        <f t="shared" si="74"/>
        <v>28.614784403330006</v>
      </c>
      <c r="AO133" s="44">
        <f t="shared" si="134"/>
        <v>5507.3849300191741</v>
      </c>
      <c r="AP133" s="44">
        <f t="shared" si="135"/>
        <v>-2441.9730983053832</v>
      </c>
      <c r="AQ133" s="44">
        <f t="shared" si="103"/>
        <v>913.87742138951808</v>
      </c>
      <c r="AR133" s="44">
        <f t="shared" si="104"/>
        <v>802.25590877711431</v>
      </c>
      <c r="AS133" s="44">
        <f t="shared" si="105"/>
        <v>437.67270666305114</v>
      </c>
      <c r="AT133" s="44">
        <f>Paramètres!$D$26*Calculs!AQ133</f>
        <v>18.277548427790361</v>
      </c>
      <c r="AU133" s="44">
        <f>Paramètres!$D$26*AO133</f>
        <v>110.14769860038348</v>
      </c>
      <c r="AV133" s="44">
        <f>Paramètres!$D$26*AP133</f>
        <v>-48.839461966107663</v>
      </c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1">
        <f>Paramètres!$D$16</f>
        <v>30000</v>
      </c>
      <c r="BH133" s="41">
        <f>Paramètres!$E$16</f>
        <v>-25000</v>
      </c>
      <c r="BI133" s="100"/>
      <c r="BJ133" s="100"/>
      <c r="BK133" s="110">
        <f>Paramètres!$D$20</f>
        <v>523598775598.29883</v>
      </c>
      <c r="BL133" s="41">
        <f>Paramètres!$D$21</f>
        <v>10000</v>
      </c>
      <c r="BM133" s="41"/>
      <c r="BN133" s="41"/>
      <c r="BO133" s="41">
        <f>IF(AND($BR$6&gt;200,A133&lt;950),Paramètres!$D$22,0)</f>
        <v>1</v>
      </c>
      <c r="BP133" s="41">
        <f t="shared" si="75"/>
        <v>30317.339424803882</v>
      </c>
      <c r="BQ133" s="41">
        <f t="shared" si="76"/>
        <v>-311.12699109200912</v>
      </c>
      <c r="BR133" s="41">
        <f t="shared" si="106"/>
        <v>30318.935829005506</v>
      </c>
      <c r="BS133" s="41">
        <f t="shared" si="107"/>
        <v>-0.58796840569290509</v>
      </c>
      <c r="BT133" s="41">
        <f t="shared" si="108"/>
        <v>487.86453541936436</v>
      </c>
      <c r="BU133" s="41">
        <f t="shared" si="109"/>
        <v>487.83884754566856</v>
      </c>
      <c r="BV133" s="41">
        <f t="shared" si="110"/>
        <v>-5.0063704683300729</v>
      </c>
      <c r="BW133" s="41">
        <f>Paramètres!$D$22</f>
        <v>1</v>
      </c>
      <c r="BX133" s="41">
        <f t="shared" si="77"/>
        <v>118882.28750528865</v>
      </c>
      <c r="BY133" s="41">
        <f t="shared" si="78"/>
        <v>21314.07936231295</v>
      </c>
      <c r="BZ133" s="41">
        <f t="shared" si="111"/>
        <v>120777.8467333852</v>
      </c>
      <c r="CA133" s="41">
        <f t="shared" si="112"/>
        <v>10.16441330699856</v>
      </c>
      <c r="CB133" s="41">
        <f t="shared" si="113"/>
        <v>35.528222245685633</v>
      </c>
      <c r="CC133" s="41">
        <f t="shared" si="114"/>
        <v>34.970621233934374</v>
      </c>
      <c r="CD133" s="41">
        <f t="shared" si="115"/>
        <v>6.2697867947426973</v>
      </c>
      <c r="CE133" s="2">
        <f>Paramètres!$F$16</f>
        <v>15000</v>
      </c>
      <c r="CF133" s="2">
        <f>Paramètres!$G$16</f>
        <v>15000</v>
      </c>
      <c r="CG133" s="111">
        <f>Paramètres!$F$20</f>
        <v>992600579172.61572</v>
      </c>
      <c r="CH133" s="2">
        <f>Paramètres!$F$21</f>
        <v>13332</v>
      </c>
      <c r="CI133" s="2"/>
      <c r="CJ133" s="2"/>
      <c r="CK133" s="2">
        <f>IF(CN133&gt;20000,Paramètres!$F$22,-2)</f>
        <v>1</v>
      </c>
      <c r="CL133" s="2">
        <f t="shared" si="79"/>
        <v>15317.33942480388</v>
      </c>
      <c r="CM133" s="2">
        <f t="shared" si="80"/>
        <v>39688.873008907991</v>
      </c>
      <c r="CN133" s="2">
        <f t="shared" si="81"/>
        <v>42542.067742081796</v>
      </c>
      <c r="CO133" s="2">
        <f t="shared" si="82"/>
        <v>68.896635202348719</v>
      </c>
      <c r="CP133" s="2">
        <f t="shared" si="83"/>
        <v>476.55118190471308</v>
      </c>
      <c r="CQ133" s="2">
        <f t="shared" si="84"/>
        <v>171.58301403637279</v>
      </c>
      <c r="CR133" s="2">
        <f t="shared" si="85"/>
        <v>444.59003392898137</v>
      </c>
      <c r="CS133" s="2">
        <f>Paramètres!$F$22</f>
        <v>1</v>
      </c>
      <c r="CT133" s="2">
        <f t="shared" si="86"/>
        <v>103882.28750528865</v>
      </c>
      <c r="CU133" s="2">
        <f t="shared" si="87"/>
        <v>61314.07936231295</v>
      </c>
      <c r="CV133" s="2">
        <f t="shared" si="116"/>
        <v>120627.30198997018</v>
      </c>
      <c r="CW133" s="2">
        <f t="shared" si="117"/>
        <v>30.550230564417483</v>
      </c>
      <c r="CX133" s="2">
        <f t="shared" si="88"/>
        <v>66.984456121406524</v>
      </c>
      <c r="CY133" s="2">
        <f t="shared" si="118"/>
        <v>57.685933568902378</v>
      </c>
      <c r="CZ133" s="2">
        <f t="shared" si="119"/>
        <v>34.047766889545301</v>
      </c>
      <c r="DA133" s="2"/>
      <c r="DB133" s="2"/>
      <c r="DC133" s="13">
        <f>Paramètres!$H$16</f>
        <v>-20000</v>
      </c>
      <c r="DD133" s="13">
        <f>Paramètres!$I$16</f>
        <v>0</v>
      </c>
      <c r="DE133" s="13"/>
      <c r="DF133" s="13"/>
      <c r="DG133" s="112">
        <f>Paramètres!$H$20</f>
        <v>1047197551196.5977</v>
      </c>
      <c r="DH133" s="13">
        <f>Paramètres!$H$21</f>
        <v>10000</v>
      </c>
      <c r="DI133" s="13">
        <f>IF(DL133&lt;66666,Paramètres!$H$22,5)</f>
        <v>1</v>
      </c>
      <c r="DJ133" s="13">
        <f t="shared" si="89"/>
        <v>-19682.660575196118</v>
      </c>
      <c r="DK133" s="13">
        <f t="shared" si="90"/>
        <v>24688.873008907991</v>
      </c>
      <c r="DL133" s="13">
        <f t="shared" si="120"/>
        <v>31574.476682414945</v>
      </c>
      <c r="DM133" s="13">
        <f t="shared" si="121"/>
        <v>128.56283298410528</v>
      </c>
      <c r="DN133" s="13">
        <f t="shared" si="122"/>
        <v>910.0934086421853</v>
      </c>
      <c r="DO133" s="13">
        <f t="shared" si="123"/>
        <v>-567.32720653463321</v>
      </c>
      <c r="DP133" s="13">
        <f t="shared" si="124"/>
        <v>711.6247980358479</v>
      </c>
      <c r="DQ133" s="13">
        <f>IF(DT133&lt;66666,Paramètres!$H$22,5)</f>
        <v>5</v>
      </c>
      <c r="DR133" s="13">
        <f t="shared" si="91"/>
        <v>68882.287505288652</v>
      </c>
      <c r="DS133" s="13">
        <f t="shared" si="92"/>
        <v>46314.07936231295</v>
      </c>
      <c r="DT133" s="13">
        <f t="shared" si="125"/>
        <v>83004.599144504449</v>
      </c>
      <c r="DU133" s="13">
        <f t="shared" si="126"/>
        <v>33.915528292506217</v>
      </c>
      <c r="DV133" s="13">
        <f t="shared" si="127"/>
        <v>743.71588640319987</v>
      </c>
      <c r="DW133" s="13">
        <f t="shared" si="128"/>
        <v>617.18087958343642</v>
      </c>
      <c r="DX133" s="13">
        <f t="shared" si="129"/>
        <v>414.97118160796788</v>
      </c>
    </row>
    <row r="134" spans="1:128" x14ac:dyDescent="0.35">
      <c r="A134" s="106">
        <f t="shared" si="130"/>
        <v>128</v>
      </c>
      <c r="B134" s="106">
        <f>A134*Paramètres!$D$25</f>
        <v>64</v>
      </c>
      <c r="C134" s="102">
        <f>Paramètres!$D$7</f>
        <v>155093840495.72119</v>
      </c>
      <c r="D134" s="28">
        <f>Paramètres!$D$8</f>
        <v>6666</v>
      </c>
      <c r="E134" s="28">
        <f t="shared" si="93"/>
        <v>-1770.8397329377758</v>
      </c>
      <c r="F134" s="28">
        <f t="shared" si="94"/>
        <v>-19518.868350589659</v>
      </c>
      <c r="G134" s="28">
        <f t="shared" ref="G134:G197" si="136">IFERROR(DEGREES(ATAN2(I134,J134)),0)</f>
        <v>104.64732068324939</v>
      </c>
      <c r="H134" s="28">
        <f t="shared" ref="H134:H197" si="137">IFERROR(DEGREES(ATAN2(L134,M134)),0)</f>
        <v>96.163753551130227</v>
      </c>
      <c r="I134" s="28">
        <f t="shared" si="131"/>
        <v>-2801.8923298682571</v>
      </c>
      <c r="J134" s="28">
        <f t="shared" si="132"/>
        <v>10720.325445667142</v>
      </c>
      <c r="K134" s="28">
        <f t="shared" si="133"/>
        <v>1325.2879570352666</v>
      </c>
      <c r="L134" s="28">
        <f t="shared" si="95"/>
        <v>-142.29671725008507</v>
      </c>
      <c r="M134" s="28">
        <f t="shared" si="96"/>
        <v>1317.6265834152557</v>
      </c>
      <c r="N134" s="28">
        <f>Paramètres!$D$26*Calculs!K134</f>
        <v>26.505759140705333</v>
      </c>
      <c r="O134" s="28">
        <f>Paramètres!$D$26*I134</f>
        <v>-56.037846597365146</v>
      </c>
      <c r="P134" s="28">
        <f>Paramètres!$D$26*J134</f>
        <v>214.40650891334283</v>
      </c>
      <c r="Q134" s="105">
        <f>IF($T134&gt;25000,Paramètres!$D$9,-5)</f>
        <v>6</v>
      </c>
      <c r="R134" s="105">
        <f t="shared" ref="R134:R197" si="138">E134-AK134</f>
        <v>84157.191330147005</v>
      </c>
      <c r="S134" s="105">
        <f t="shared" ref="S134:S197" si="139">F134-AL134</f>
        <v>27906.779384210222</v>
      </c>
      <c r="T134" s="105">
        <f t="shared" si="97"/>
        <v>88663.527947955867</v>
      </c>
      <c r="U134" s="105">
        <f t="shared" si="98"/>
        <v>18.345677226941234</v>
      </c>
      <c r="V134" s="105">
        <f t="shared" ref="V134:V197" si="140">Q134*C134*(T134)/(ABS(T134)^2+D134^2)^(3/2)</f>
        <v>117.37723586081326</v>
      </c>
      <c r="W134" s="105">
        <f t="shared" si="99"/>
        <v>111.41152088985868</v>
      </c>
      <c r="X134" s="105">
        <f t="shared" si="100"/>
        <v>36.944397563549053</v>
      </c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44">
        <f t="shared" si="101"/>
        <v>-85928.031063084782</v>
      </c>
      <c r="AL134" s="44">
        <f t="shared" si="102"/>
        <v>-47425.647734799881</v>
      </c>
      <c r="AM134" s="44">
        <f t="shared" ref="AM134:AM197" si="141">IFERROR(DEGREES(ATAN2(AO134,AP134)),0)</f>
        <v>-17.506457926508691</v>
      </c>
      <c r="AN134" s="44">
        <f t="shared" ref="AN134:AN197" si="142">IFERROR(DEGREES(ATAN2(AR134,AS134)),0)</f>
        <v>30.49743880134071</v>
      </c>
      <c r="AO134" s="44">
        <f t="shared" si="134"/>
        <v>6199.4931401959047</v>
      </c>
      <c r="AP134" s="44">
        <f t="shared" si="135"/>
        <v>-1955.4609296762246</v>
      </c>
      <c r="AQ134" s="44">
        <f t="shared" si="103"/>
        <v>949.03503478940968</v>
      </c>
      <c r="AR134" s="44">
        <f t="shared" si="104"/>
        <v>817.7377908126216</v>
      </c>
      <c r="AS134" s="44">
        <f t="shared" si="105"/>
        <v>481.63513444788168</v>
      </c>
      <c r="AT134" s="44">
        <f>Paramètres!$D$26*Calculs!AQ134</f>
        <v>18.980700695788194</v>
      </c>
      <c r="AU134" s="44">
        <f>Paramètres!$D$26*AO134</f>
        <v>123.9898628039181</v>
      </c>
      <c r="AV134" s="44">
        <f>Paramètres!$D$26*AP134</f>
        <v>-39.109218593524496</v>
      </c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1">
        <f>Paramètres!$D$16</f>
        <v>30000</v>
      </c>
      <c r="BH134" s="41">
        <f>Paramètres!$E$16</f>
        <v>-25000</v>
      </c>
      <c r="BI134" s="100"/>
      <c r="BJ134" s="100"/>
      <c r="BK134" s="110">
        <f>Paramètres!$D$20</f>
        <v>523598775598.29883</v>
      </c>
      <c r="BL134" s="41">
        <f>Paramètres!$D$21</f>
        <v>10000</v>
      </c>
      <c r="BM134" s="41"/>
      <c r="BN134" s="41"/>
      <c r="BO134" s="41">
        <f>IF(AND($BR$6&gt;200,A134&lt;950),Paramètres!$D$22,0)</f>
        <v>1</v>
      </c>
      <c r="BP134" s="41">
        <f t="shared" ref="BP134:BP197" si="143">BG134-$E134</f>
        <v>31770.839732937777</v>
      </c>
      <c r="BQ134" s="41">
        <f t="shared" ref="BQ134:BQ197" si="144">BH134-$F134</f>
        <v>-5481.1316494103412</v>
      </c>
      <c r="BR134" s="41">
        <f t="shared" si="106"/>
        <v>32240.177752211377</v>
      </c>
      <c r="BS134" s="41">
        <f t="shared" si="107"/>
        <v>-9.7883626602430169</v>
      </c>
      <c r="BT134" s="41">
        <f t="shared" si="108"/>
        <v>438.89952594206545</v>
      </c>
      <c r="BU134" s="41">
        <f t="shared" si="109"/>
        <v>432.51022388086199</v>
      </c>
      <c r="BV134" s="41">
        <f t="shared" si="110"/>
        <v>-74.617022928393865</v>
      </c>
      <c r="BW134" s="41">
        <f>Paramètres!$D$22</f>
        <v>1</v>
      </c>
      <c r="BX134" s="41">
        <f t="shared" ref="BX134:BX197" si="145">BG134-$AK134</f>
        <v>115928.03106308478</v>
      </c>
      <c r="BY134" s="41">
        <f t="shared" ref="BY134:BY197" si="146">BH134-$AL134</f>
        <v>22425.647734799881</v>
      </c>
      <c r="BZ134" s="41">
        <f t="shared" si="111"/>
        <v>118077.16994613686</v>
      </c>
      <c r="CA134" s="41">
        <f t="shared" si="112"/>
        <v>10.948328849876596</v>
      </c>
      <c r="CB134" s="41">
        <f t="shared" si="113"/>
        <v>37.154462970774262</v>
      </c>
      <c r="CC134" s="41">
        <f t="shared" si="114"/>
        <v>36.478209457196364</v>
      </c>
      <c r="CD134" s="41">
        <f t="shared" si="115"/>
        <v>7.0565114216265155</v>
      </c>
      <c r="CE134" s="2">
        <f>Paramètres!$F$16</f>
        <v>15000</v>
      </c>
      <c r="CF134" s="2">
        <f>Paramètres!$G$16</f>
        <v>15000</v>
      </c>
      <c r="CG134" s="111">
        <f>Paramètres!$F$20</f>
        <v>992600579172.61572</v>
      </c>
      <c r="CH134" s="2">
        <f>Paramètres!$F$21</f>
        <v>13332</v>
      </c>
      <c r="CI134" s="2"/>
      <c r="CJ134" s="2"/>
      <c r="CK134" s="2">
        <f>IF(CN134&gt;20000,Paramètres!$F$22,-2)</f>
        <v>1</v>
      </c>
      <c r="CL134" s="2">
        <f t="shared" ref="CL134:CL197" si="147">CE134-$E134</f>
        <v>16770.839732937777</v>
      </c>
      <c r="CM134" s="2">
        <f t="shared" ref="CM134:CM197" si="148">CF134-$F134</f>
        <v>34518.868350589662</v>
      </c>
      <c r="CN134" s="2">
        <f t="shared" ref="CN134:CN197" si="149">SQRT((CL134)^2+(CM134)^2)</f>
        <v>38377.250260450201</v>
      </c>
      <c r="CO134" s="2">
        <f t="shared" ref="CO134:CO197" si="150">DEGREES(ATAN2(CL134,CM134))</f>
        <v>64.087405501039655</v>
      </c>
      <c r="CP134" s="2">
        <f t="shared" ref="CP134:CP197" si="151">CK134*$CG134*(CN134)/(ABS(CN134)^2+$CH134^2)^(3/2)</f>
        <v>568.07170231916848</v>
      </c>
      <c r="CQ134" s="2">
        <f t="shared" ref="CQ134:CQ197" si="152">CP134*COS(RADIANS(CO134))</f>
        <v>248.24705813355357</v>
      </c>
      <c r="CR134" s="2">
        <f t="shared" ref="CR134:CR197" si="153">CP134*SIN(RADIANS(CO134))</f>
        <v>510.95876262555089</v>
      </c>
      <c r="CS134" s="2">
        <f>Paramètres!$F$22</f>
        <v>1</v>
      </c>
      <c r="CT134" s="2">
        <f t="shared" ref="CT134:CT197" si="154">$CE134-AK134</f>
        <v>100928.03106308478</v>
      </c>
      <c r="CU134" s="2">
        <f t="shared" ref="CU134:CU197" si="155">$CE134-AL134</f>
        <v>62425.647734799881</v>
      </c>
      <c r="CV134" s="2">
        <f t="shared" si="116"/>
        <v>118673.62364645454</v>
      </c>
      <c r="CW134" s="2">
        <f t="shared" si="117"/>
        <v>31.737472858868674</v>
      </c>
      <c r="CX134" s="2">
        <f t="shared" ref="CX134:CX197" si="156">CS134*$CG134*(CV134)/(ABS(CV134)^2+$CH134^2)^(3/2)</f>
        <v>69.166522141212795</v>
      </c>
      <c r="CY134" s="2">
        <f t="shared" si="118"/>
        <v>58.823862293029634</v>
      </c>
      <c r="CZ134" s="2">
        <f t="shared" si="119"/>
        <v>36.383526630077611</v>
      </c>
      <c r="DA134" s="2"/>
      <c r="DB134" s="2"/>
      <c r="DC134" s="13">
        <f>Paramètres!$H$16</f>
        <v>-20000</v>
      </c>
      <c r="DD134" s="13">
        <f>Paramètres!$I$16</f>
        <v>0</v>
      </c>
      <c r="DE134" s="13"/>
      <c r="DF134" s="13"/>
      <c r="DG134" s="112">
        <f>Paramètres!$H$20</f>
        <v>1047197551196.5977</v>
      </c>
      <c r="DH134" s="13">
        <f>Paramètres!$H$21</f>
        <v>10000</v>
      </c>
      <c r="DI134" s="13">
        <f>IF(DL134&lt;66666,Paramètres!$H$22,5)</f>
        <v>1</v>
      </c>
      <c r="DJ134" s="13">
        <f t="shared" ref="DJ134:DJ197" si="157">DC134-$E134</f>
        <v>-18229.160267062223</v>
      </c>
      <c r="DK134" s="13">
        <f t="shared" ref="DK134:DK197" si="158">DD134-$F134</f>
        <v>19518.868350589659</v>
      </c>
      <c r="DL134" s="13">
        <f t="shared" si="120"/>
        <v>26707.461611502709</v>
      </c>
      <c r="DM134" s="13">
        <f t="shared" si="121"/>
        <v>133.04318001344782</v>
      </c>
      <c r="DN134" s="13">
        <f t="shared" si="122"/>
        <v>1205.8527528154182</v>
      </c>
      <c r="DO134" s="13">
        <f t="shared" si="123"/>
        <v>-823.05399926450059</v>
      </c>
      <c r="DP134" s="13">
        <f t="shared" si="124"/>
        <v>881.28484371809861</v>
      </c>
      <c r="DQ134" s="13">
        <f>IF(DT134&lt;66666,Paramètres!$H$22,5)</f>
        <v>5</v>
      </c>
      <c r="DR134" s="13">
        <f t="shared" ref="DR134:DR197" si="159">DC134-AK134</f>
        <v>65928.031063084782</v>
      </c>
      <c r="DS134" s="13">
        <f t="shared" ref="DS134:DS197" si="160">DD134-AL134</f>
        <v>47425.647734799881</v>
      </c>
      <c r="DT134" s="13">
        <f t="shared" si="125"/>
        <v>81213.898705334912</v>
      </c>
      <c r="DU134" s="13">
        <f t="shared" si="126"/>
        <v>35.729534849643095</v>
      </c>
      <c r="DV134" s="13">
        <f t="shared" si="127"/>
        <v>776.13141046207477</v>
      </c>
      <c r="DW134" s="13">
        <f t="shared" si="128"/>
        <v>630.04998594677988</v>
      </c>
      <c r="DX134" s="13">
        <f t="shared" si="129"/>
        <v>453.22950203435801</v>
      </c>
    </row>
    <row r="135" spans="1:128" x14ac:dyDescent="0.35">
      <c r="A135" s="106">
        <f t="shared" si="130"/>
        <v>129</v>
      </c>
      <c r="B135" s="106">
        <f>A135*Paramètres!$D$25</f>
        <v>64.5</v>
      </c>
      <c r="C135" s="102">
        <f>Paramètres!$D$7</f>
        <v>155093840495.72119</v>
      </c>
      <c r="D135" s="28">
        <f>Paramètres!$D$8</f>
        <v>6666</v>
      </c>
      <c r="E135" s="28">
        <f t="shared" ref="E135:E198" si="161">$E134+$I134*($B135-$B134)+$L134*($B135-$B134)^2</f>
        <v>-3207.3600771844253</v>
      </c>
      <c r="F135" s="28">
        <f t="shared" ref="F135:F198" si="162">$F134+$J134*($B135-$B134)+$M134*($B135-$B134)^2</f>
        <v>-13829.298981902273</v>
      </c>
      <c r="G135" s="28">
        <f t="shared" si="136"/>
        <v>103.72689936632611</v>
      </c>
      <c r="H135" s="28">
        <f t="shared" si="137"/>
        <v>110.04094148637242</v>
      </c>
      <c r="I135" s="28">
        <f t="shared" si="131"/>
        <v>-2888.1512005209775</v>
      </c>
      <c r="J135" s="28">
        <f t="shared" si="132"/>
        <v>11823.545520169055</v>
      </c>
      <c r="K135" s="28">
        <f t="shared" si="133"/>
        <v>1615.1761938356201</v>
      </c>
      <c r="L135" s="28">
        <f t="shared" ref="L135:L198" si="163">BU135+CQ135+DO135</f>
        <v>-553.50719498314163</v>
      </c>
      <c r="M135" s="28">
        <f t="shared" ref="M135:M198" si="164">BV135+CR135+DP135</f>
        <v>1517.3740218664661</v>
      </c>
      <c r="N135" s="28">
        <f>Paramètres!$D$26*Calculs!K135</f>
        <v>32.303523876712404</v>
      </c>
      <c r="O135" s="28">
        <f>Paramètres!$D$26*I135</f>
        <v>-57.763024010419549</v>
      </c>
      <c r="P135" s="28">
        <f>Paramètres!$D$26*J135</f>
        <v>236.47091040338111</v>
      </c>
      <c r="Q135" s="105">
        <f>IF($T135&gt;25000,Paramètres!$D$9,-5)</f>
        <v>6</v>
      </c>
      <c r="R135" s="105">
        <f t="shared" si="138"/>
        <v>79416.489968099253</v>
      </c>
      <c r="S135" s="105">
        <f t="shared" si="139"/>
        <v>34453.670434123749</v>
      </c>
      <c r="T135" s="105">
        <f t="shared" ref="T135:T198" si="165">SQRT((R135)^2+(S135)^2)</f>
        <v>86568.090456220772</v>
      </c>
      <c r="U135" s="105">
        <f t="shared" ref="U135:U198" si="166">DEGREES(ATAN2(R135,S135))</f>
        <v>23.452898303351265</v>
      </c>
      <c r="V135" s="105">
        <f t="shared" si="140"/>
        <v>123.07754812925019</v>
      </c>
      <c r="W135" s="105">
        <f t="shared" ref="W135:W198" si="167">V135*COS(RADIANS(U135))</f>
        <v>112.90981255094168</v>
      </c>
      <c r="X135" s="105">
        <f t="shared" ref="X135:X198" si="168">V135*SIN(RADIANS(U135))</f>
        <v>48.984253421064928</v>
      </c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44">
        <f t="shared" ref="AK135:AK198" si="169">AK134+AO134*($B135-$B134)+AR134*($B135-$B134)^2</f>
        <v>-82623.850045283674</v>
      </c>
      <c r="AL135" s="44">
        <f t="shared" ref="AL135:AL198" si="170">AL134+AP134*($B135-$B134)+AS134*($B135-$B134)^2</f>
        <v>-48282.969416026019</v>
      </c>
      <c r="AM135" s="44">
        <f t="shared" si="141"/>
        <v>-11.757332582286258</v>
      </c>
      <c r="AN135" s="44">
        <f t="shared" si="142"/>
        <v>32.526134917904116</v>
      </c>
      <c r="AO135" s="44">
        <f t="shared" si="134"/>
        <v>6893.2410682046084</v>
      </c>
      <c r="AP135" s="44">
        <f t="shared" si="135"/>
        <v>-1434.7165766348185</v>
      </c>
      <c r="AQ135" s="44">
        <f t="shared" ref="AQ135:AQ198" si="171">SQRT(AR135^2+AS135^2)</f>
        <v>992.42990729996598</v>
      </c>
      <c r="AR135" s="44">
        <f t="shared" ref="AR135:AR198" si="172">CC134+CY134+DW134+W134</f>
        <v>836.76357858686458</v>
      </c>
      <c r="AS135" s="44">
        <f t="shared" ref="AS135:AS198" si="173">CD134+CZ134+DX134+X134</f>
        <v>533.61393764961122</v>
      </c>
      <c r="AT135" s="44">
        <f>Paramètres!$D$26*Calculs!AQ135</f>
        <v>19.848598145999318</v>
      </c>
      <c r="AU135" s="44">
        <f>Paramètres!$D$26*AO135</f>
        <v>137.86482136409217</v>
      </c>
      <c r="AV135" s="44">
        <f>Paramètres!$D$26*AP135</f>
        <v>-28.694331532696371</v>
      </c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1">
        <f>Paramètres!$D$16</f>
        <v>30000</v>
      </c>
      <c r="BH135" s="41">
        <f>Paramètres!$E$16</f>
        <v>-25000</v>
      </c>
      <c r="BI135" s="100"/>
      <c r="BJ135" s="100"/>
      <c r="BK135" s="110">
        <f>Paramètres!$D$20</f>
        <v>523598775598.29883</v>
      </c>
      <c r="BL135" s="41">
        <f>Paramètres!$D$21</f>
        <v>10000</v>
      </c>
      <c r="BM135" s="41"/>
      <c r="BN135" s="41"/>
      <c r="BO135" s="41">
        <f>IF(AND($BR$6&gt;200,A135&lt;950),Paramètres!$D$22,0)</f>
        <v>1</v>
      </c>
      <c r="BP135" s="41">
        <f t="shared" si="143"/>
        <v>33207.360077184429</v>
      </c>
      <c r="BQ135" s="41">
        <f t="shared" si="144"/>
        <v>-11170.701018097727</v>
      </c>
      <c r="BR135" s="41">
        <f t="shared" ref="BR135:BR198" si="174">SQRT((BP135)^2+(BQ135)^2)</f>
        <v>35035.886238705483</v>
      </c>
      <c r="BS135" s="41">
        <f t="shared" ref="BS135:BS198" si="175">DEGREES(ATAN2(BP135,BQ135))</f>
        <v>-18.5925443105947</v>
      </c>
      <c r="BT135" s="41">
        <f t="shared" ref="BT135:BT198" si="176">BO135*BK135*(BR135)/(BR135^2+BL135^2)^(3/2)</f>
        <v>379.27428343554641</v>
      </c>
      <c r="BU135" s="41">
        <f t="shared" ref="BU135:BU198" si="177">BT135*COS(RADIANS(BS135))</f>
        <v>359.47992330636276</v>
      </c>
      <c r="BV135" s="41">
        <f t="shared" ref="BV135:BV198" si="178">BT135*SIN(RADIANS(BS135))</f>
        <v>-120.92628670061255</v>
      </c>
      <c r="BW135" s="41">
        <f>Paramètres!$D$22</f>
        <v>1</v>
      </c>
      <c r="BX135" s="41">
        <f t="shared" si="145"/>
        <v>112623.85004528367</v>
      </c>
      <c r="BY135" s="41">
        <f t="shared" si="146"/>
        <v>23282.969416026019</v>
      </c>
      <c r="BZ135" s="41">
        <f t="shared" ref="BZ135:BZ198" si="179">SQRT((BX135)^2+(BY135)^2)</f>
        <v>115005.34015362132</v>
      </c>
      <c r="CA135" s="41">
        <f t="shared" ref="CA135:CA198" si="180">DEGREES(ATAN2(BX135,BY135))</f>
        <v>11.680335410831468</v>
      </c>
      <c r="CB135" s="41">
        <f t="shared" ref="CB135:CB198" si="181">BW135*BK135*(BZ135)/(BZ135^2+BL135^2)^(3/2)</f>
        <v>39.143148655596953</v>
      </c>
      <c r="CC135" s="41">
        <f t="shared" ref="CC135:CC198" si="182">CB135*COS(RADIANS(CA135))</f>
        <v>38.3325861094754</v>
      </c>
      <c r="CD135" s="41">
        <f t="shared" ref="CD135:CD198" si="183">CB135*SIN(RADIANS(CA135))</f>
        <v>7.9245775176860453</v>
      </c>
      <c r="CE135" s="2">
        <f>Paramètres!$F$16</f>
        <v>15000</v>
      </c>
      <c r="CF135" s="2">
        <f>Paramètres!$G$16</f>
        <v>15000</v>
      </c>
      <c r="CG135" s="111">
        <f>Paramètres!$F$20</f>
        <v>992600579172.61572</v>
      </c>
      <c r="CH135" s="2">
        <f>Paramètres!$F$21</f>
        <v>13332</v>
      </c>
      <c r="CI135" s="2"/>
      <c r="CJ135" s="2"/>
      <c r="CK135" s="2">
        <f>IF(CN135&gt;20000,Paramètres!$F$22,-2)</f>
        <v>1</v>
      </c>
      <c r="CL135" s="2">
        <f t="shared" si="147"/>
        <v>18207.360077184425</v>
      </c>
      <c r="CM135" s="2">
        <f t="shared" si="148"/>
        <v>28829.298981902273</v>
      </c>
      <c r="CN135" s="2">
        <f t="shared" si="149"/>
        <v>34097.455048260723</v>
      </c>
      <c r="CO135" s="2">
        <f t="shared" si="150"/>
        <v>57.725234013305361</v>
      </c>
      <c r="CP135" s="2">
        <f t="shared" si="151"/>
        <v>689.69206619721001</v>
      </c>
      <c r="CQ135" s="2">
        <f t="shared" si="152"/>
        <v>368.28179035228214</v>
      </c>
      <c r="CR135" s="2">
        <f t="shared" si="153"/>
        <v>583.13263420108331</v>
      </c>
      <c r="CS135" s="2">
        <f>Paramètres!$F$22</f>
        <v>1</v>
      </c>
      <c r="CT135" s="2">
        <f t="shared" si="154"/>
        <v>97623.850045283674</v>
      </c>
      <c r="CU135" s="2">
        <f t="shared" si="155"/>
        <v>63282.969416026019</v>
      </c>
      <c r="CV135" s="2">
        <f t="shared" ref="CV135:CV198" si="184">SQRT((CT135)^2+(CU135)^2)</f>
        <v>116340.66492750382</v>
      </c>
      <c r="CW135" s="2">
        <f t="shared" ref="CW135:CW198" si="185">DEGREES(ATAN2(CT135,CU135))</f>
        <v>32.952625322617202</v>
      </c>
      <c r="CX135" s="2">
        <f t="shared" si="156"/>
        <v>71.913836246968984</v>
      </c>
      <c r="CY135" s="2">
        <f t="shared" ref="CY135:CY198" si="186">CX135*COS(RADIANS(CW135))</f>
        <v>60.344382338969119</v>
      </c>
      <c r="CZ135" s="2">
        <f t="shared" ref="CZ135:CZ198" si="187">CX135*SIN(RADIANS(CW135))</f>
        <v>39.117200358463556</v>
      </c>
      <c r="DA135" s="2"/>
      <c r="DB135" s="2"/>
      <c r="DC135" s="13">
        <f>Paramètres!$H$16</f>
        <v>-20000</v>
      </c>
      <c r="DD135" s="13">
        <f>Paramètres!$I$16</f>
        <v>0</v>
      </c>
      <c r="DE135" s="13"/>
      <c r="DF135" s="13"/>
      <c r="DG135" s="112">
        <f>Paramètres!$H$20</f>
        <v>1047197551196.5977</v>
      </c>
      <c r="DH135" s="13">
        <f>Paramètres!$H$21</f>
        <v>10000</v>
      </c>
      <c r="DI135" s="13">
        <f>IF(DL135&lt;66666,Paramètres!$H$22,5)</f>
        <v>1</v>
      </c>
      <c r="DJ135" s="13">
        <f t="shared" si="157"/>
        <v>-16792.639922815575</v>
      </c>
      <c r="DK135" s="13">
        <f t="shared" si="158"/>
        <v>13829.298981902273</v>
      </c>
      <c r="DL135" s="13">
        <f t="shared" ref="DL135:DL198" si="188">SQRT((DJ135)^2+(DK135)^2)</f>
        <v>21754.132157091048</v>
      </c>
      <c r="DM135" s="13">
        <f t="shared" ref="DM135:DM198" si="189">DEGREES(ATAN2(DJ135,DK135))</f>
        <v>140.52740575496912</v>
      </c>
      <c r="DN135" s="13">
        <f t="shared" ref="DN135:DN198" si="190">DI135*DG135*(DL135)/(ABS(DL135)^2+DH135^2)^(3/2)</f>
        <v>1659.827954120263</v>
      </c>
      <c r="DO135" s="13">
        <f t="shared" ref="DO135:DO198" si="191">DN135*COS(RADIANS(DM135))</f>
        <v>-1281.2689086417865</v>
      </c>
      <c r="DP135" s="13">
        <f t="shared" ref="DP135:DP198" si="192">DN135*SIN(RADIANS(DM135))</f>
        <v>1055.1676743659955</v>
      </c>
      <c r="DQ135" s="13">
        <f>IF(DT135&lt;66666,Paramètres!$H$22,5)</f>
        <v>5</v>
      </c>
      <c r="DR135" s="13">
        <f t="shared" si="159"/>
        <v>62623.850045283674</v>
      </c>
      <c r="DS135" s="13">
        <f t="shared" si="160"/>
        <v>48282.969416026019</v>
      </c>
      <c r="DT135" s="13">
        <f t="shared" ref="DT135:DT198" si="193">SQRT((DR135)^2+(DS135)^2)</f>
        <v>79075.860603113761</v>
      </c>
      <c r="DU135" s="13">
        <f t="shared" ref="DU135:DU198" si="194">DEGREES(ATAN2(DR135,DS135))</f>
        <v>37.632212355478593</v>
      </c>
      <c r="DV135" s="13">
        <f t="shared" ref="DV135:DV198" si="195">DQ135*DG135*(DT135)/(ABS(DT135)^2+DH135^2)^(3/2)</f>
        <v>817.6644468624678</v>
      </c>
      <c r="DW135" s="13">
        <f t="shared" ref="DW135:DW198" si="196">DV135*COS(RADIANS(DU135))</f>
        <v>647.5464865906082</v>
      </c>
      <c r="DX135" s="13">
        <f t="shared" ref="DX135:DX198" si="197">DV135*SIN(RADIANS(DU135))</f>
        <v>499.25814501825079</v>
      </c>
    </row>
    <row r="136" spans="1:128" x14ac:dyDescent="0.35">
      <c r="A136" s="106">
        <f t="shared" ref="A136:A199" si="198">A135+1</f>
        <v>130</v>
      </c>
      <c r="B136" s="106">
        <f>A136*Paramètres!$D$25</f>
        <v>65</v>
      </c>
      <c r="C136" s="102">
        <f>Paramètres!$D$7</f>
        <v>155093840495.72119</v>
      </c>
      <c r="D136" s="28">
        <f>Paramètres!$D$8</f>
        <v>6666</v>
      </c>
      <c r="E136" s="28">
        <f t="shared" si="161"/>
        <v>-4789.8124761906993</v>
      </c>
      <c r="F136" s="28">
        <f t="shared" si="162"/>
        <v>-7538.1827163511298</v>
      </c>
      <c r="G136" s="28">
        <f t="shared" si="136"/>
        <v>104.47891109156515</v>
      </c>
      <c r="H136" s="28">
        <f t="shared" si="137"/>
        <v>129.28241167098656</v>
      </c>
      <c r="I136" s="28">
        <f t="shared" ref="I136:I199" si="199">I135+L135-O135</f>
        <v>-3383.8953714936997</v>
      </c>
      <c r="J136" s="28">
        <f t="shared" ref="J136:J199" si="200">J135+M135-P135</f>
        <v>13104.44863163214</v>
      </c>
      <c r="K136" s="28">
        <f t="shared" ref="K136:K199" si="201">SQRT(L136^2+M136^2)</f>
        <v>1968.881755420995</v>
      </c>
      <c r="L136" s="28">
        <f t="shared" si="163"/>
        <v>-1246.5842796701104</v>
      </c>
      <c r="M136" s="28">
        <f t="shared" si="164"/>
        <v>1523.9826116163567</v>
      </c>
      <c r="N136" s="28">
        <f>Paramètres!$D$26*Calculs!K136</f>
        <v>39.377635108419902</v>
      </c>
      <c r="O136" s="28">
        <f>Paramètres!$D$26*I136</f>
        <v>-67.677907429873997</v>
      </c>
      <c r="P136" s="28">
        <f>Paramètres!$D$26*J136</f>
        <v>262.08897263264282</v>
      </c>
      <c r="Q136" s="105">
        <f>IF($T136&gt;25000,Paramètres!$D$9,-5)</f>
        <v>6</v>
      </c>
      <c r="R136" s="105">
        <f t="shared" si="138"/>
        <v>74178.226140343962</v>
      </c>
      <c r="S136" s="105">
        <f t="shared" si="139"/>
        <v>41328.741503579891</v>
      </c>
      <c r="T136" s="105">
        <f t="shared" si="165"/>
        <v>84914.510583278607</v>
      </c>
      <c r="U136" s="105">
        <f t="shared" si="166"/>
        <v>29.124567869348358</v>
      </c>
      <c r="V136" s="105">
        <f t="shared" si="140"/>
        <v>127.87324841824181</v>
      </c>
      <c r="W136" s="105">
        <f t="shared" si="167"/>
        <v>111.70541610984202</v>
      </c>
      <c r="X136" s="105">
        <f t="shared" si="168"/>
        <v>62.237188824371138</v>
      </c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44">
        <f t="shared" si="169"/>
        <v>-78968.038616534657</v>
      </c>
      <c r="AL136" s="44">
        <f t="shared" si="170"/>
        <v>-48866.924219931025</v>
      </c>
      <c r="AM136" s="44">
        <f t="shared" si="141"/>
        <v>-6.5550736667450709</v>
      </c>
      <c r="AN136" s="44">
        <f t="shared" si="142"/>
        <v>34.717670950995107</v>
      </c>
      <c r="AO136" s="44">
        <f t="shared" ref="AO136:AO199" si="202">AO135+AR135-AU135</f>
        <v>7592.1398254273809</v>
      </c>
      <c r="AP136" s="44">
        <f t="shared" ref="AP136:AP199" si="203">AP135+AS135-AV135</f>
        <v>-872.40830745251083</v>
      </c>
      <c r="AQ136" s="44">
        <f t="shared" si="171"/>
        <v>1045.2144383098826</v>
      </c>
      <c r="AR136" s="44">
        <f t="shared" si="172"/>
        <v>859.13326758999438</v>
      </c>
      <c r="AS136" s="44">
        <f t="shared" si="173"/>
        <v>595.2841763154654</v>
      </c>
      <c r="AT136" s="44">
        <f>Paramètres!$D$26*Calculs!AQ136</f>
        <v>20.904288766197652</v>
      </c>
      <c r="AU136" s="44">
        <f>Paramètres!$D$26*AO136</f>
        <v>151.84279650854762</v>
      </c>
      <c r="AV136" s="44">
        <f>Paramètres!$D$26*AP136</f>
        <v>-17.448166149050216</v>
      </c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1">
        <f>Paramètres!$D$16</f>
        <v>30000</v>
      </c>
      <c r="BH136" s="41">
        <f>Paramètres!$E$16</f>
        <v>-25000</v>
      </c>
      <c r="BI136" s="100"/>
      <c r="BJ136" s="100"/>
      <c r="BK136" s="110">
        <f>Paramètres!$D$20</f>
        <v>523598775598.29883</v>
      </c>
      <c r="BL136" s="41">
        <f>Paramètres!$D$21</f>
        <v>10000</v>
      </c>
      <c r="BM136" s="41"/>
      <c r="BN136" s="41"/>
      <c r="BO136" s="41">
        <f>IF(AND($BR$6&gt;200,A136&lt;950),Paramètres!$D$22,0)</f>
        <v>1</v>
      </c>
      <c r="BP136" s="41">
        <f t="shared" si="143"/>
        <v>34789.812476190702</v>
      </c>
      <c r="BQ136" s="41">
        <f t="shared" si="144"/>
        <v>-17461.81728364887</v>
      </c>
      <c r="BR136" s="41">
        <f t="shared" si="174"/>
        <v>38926.162345857483</v>
      </c>
      <c r="BS136" s="41">
        <f t="shared" si="175"/>
        <v>-26.653140652479074</v>
      </c>
      <c r="BT136" s="41">
        <f t="shared" si="176"/>
        <v>313.96566324155714</v>
      </c>
      <c r="BU136" s="41">
        <f t="shared" si="177"/>
        <v>280.60322132677481</v>
      </c>
      <c r="BV136" s="41">
        <f t="shared" si="178"/>
        <v>-140.84129321952389</v>
      </c>
      <c r="BW136" s="41">
        <f>Paramètres!$D$22</f>
        <v>1</v>
      </c>
      <c r="BX136" s="41">
        <f t="shared" si="145"/>
        <v>108968.03861653466</v>
      </c>
      <c r="BY136" s="41">
        <f t="shared" si="146"/>
        <v>23866.924219931025</v>
      </c>
      <c r="BZ136" s="41">
        <f t="shared" si="179"/>
        <v>111551.16992508199</v>
      </c>
      <c r="CA136" s="41">
        <f t="shared" si="180"/>
        <v>12.354223346589153</v>
      </c>
      <c r="CB136" s="41">
        <f t="shared" si="181"/>
        <v>41.57537342210918</v>
      </c>
      <c r="CC136" s="41">
        <f t="shared" si="182"/>
        <v>40.612634538928269</v>
      </c>
      <c r="CD136" s="41">
        <f t="shared" si="183"/>
        <v>8.8952566570770077</v>
      </c>
      <c r="CE136" s="2">
        <f>Paramètres!$F$16</f>
        <v>15000</v>
      </c>
      <c r="CF136" s="2">
        <f>Paramètres!$G$16</f>
        <v>15000</v>
      </c>
      <c r="CG136" s="111">
        <f>Paramètres!$F$20</f>
        <v>992600579172.61572</v>
      </c>
      <c r="CH136" s="2">
        <f>Paramètres!$F$21</f>
        <v>13332</v>
      </c>
      <c r="CI136" s="2"/>
      <c r="CJ136" s="2"/>
      <c r="CK136" s="2">
        <f>IF(CN136&gt;20000,Paramètres!$F$22,-2)</f>
        <v>1</v>
      </c>
      <c r="CL136" s="2">
        <f t="shared" si="147"/>
        <v>19789.812476190698</v>
      </c>
      <c r="CM136" s="2">
        <f t="shared" si="148"/>
        <v>22538.18271635113</v>
      </c>
      <c r="CN136" s="2">
        <f t="shared" si="149"/>
        <v>29993.438582437026</v>
      </c>
      <c r="CO136" s="2">
        <f t="shared" si="150"/>
        <v>48.715018338104237</v>
      </c>
      <c r="CP136" s="2">
        <f t="shared" si="151"/>
        <v>841.91144964090756</v>
      </c>
      <c r="CQ136" s="2">
        <f t="shared" si="152"/>
        <v>555.49715195734893</v>
      </c>
      <c r="CR136" s="2">
        <f t="shared" si="153"/>
        <v>632.64350403977789</v>
      </c>
      <c r="CS136" s="2">
        <f>Paramètres!$F$22</f>
        <v>1</v>
      </c>
      <c r="CT136" s="2">
        <f t="shared" si="154"/>
        <v>93968.038616534657</v>
      </c>
      <c r="CU136" s="2">
        <f t="shared" si="155"/>
        <v>63866.924219931025</v>
      </c>
      <c r="CV136" s="2">
        <f t="shared" si="184"/>
        <v>113617.67596088629</v>
      </c>
      <c r="CW136" s="2">
        <f t="shared" si="185"/>
        <v>34.202632273616203</v>
      </c>
      <c r="CX136" s="2">
        <f t="shared" si="156"/>
        <v>75.331095655252241</v>
      </c>
      <c r="CY136" s="2">
        <f t="shared" si="186"/>
        <v>62.302940503689825</v>
      </c>
      <c r="CZ136" s="2">
        <f t="shared" si="187"/>
        <v>42.345219059705535</v>
      </c>
      <c r="DA136" s="2"/>
      <c r="DB136" s="2"/>
      <c r="DC136" s="13">
        <f>Paramètres!$H$16</f>
        <v>-20000</v>
      </c>
      <c r="DD136" s="13">
        <f>Paramètres!$I$16</f>
        <v>0</v>
      </c>
      <c r="DE136" s="13"/>
      <c r="DF136" s="13"/>
      <c r="DG136" s="112">
        <f>Paramètres!$H$20</f>
        <v>1047197551196.5977</v>
      </c>
      <c r="DH136" s="13">
        <f>Paramètres!$H$21</f>
        <v>10000</v>
      </c>
      <c r="DI136" s="13">
        <f>IF(DL136&lt;66666,Paramètres!$H$22,5)</f>
        <v>1</v>
      </c>
      <c r="DJ136" s="13">
        <f t="shared" si="157"/>
        <v>-15210.187523809302</v>
      </c>
      <c r="DK136" s="13">
        <f t="shared" si="158"/>
        <v>7538.1827163511298</v>
      </c>
      <c r="DL136" s="13">
        <f t="shared" si="188"/>
        <v>16975.688592058323</v>
      </c>
      <c r="DM136" s="13">
        <f t="shared" si="189"/>
        <v>153.63694304271698</v>
      </c>
      <c r="DN136" s="13">
        <f t="shared" si="190"/>
        <v>2324.4293371575532</v>
      </c>
      <c r="DO136" s="13">
        <f t="shared" si="191"/>
        <v>-2082.684652954234</v>
      </c>
      <c r="DP136" s="13">
        <f t="shared" si="192"/>
        <v>1032.1804007961027</v>
      </c>
      <c r="DQ136" s="13">
        <f>IF(DT136&lt;66666,Paramètres!$H$22,5)</f>
        <v>5</v>
      </c>
      <c r="DR136" s="13">
        <f t="shared" si="159"/>
        <v>58968.038616534657</v>
      </c>
      <c r="DS136" s="13">
        <f t="shared" si="160"/>
        <v>48866.924219931025</v>
      </c>
      <c r="DT136" s="13">
        <f t="shared" si="193"/>
        <v>76584.632015813753</v>
      </c>
      <c r="DU136" s="13">
        <f t="shared" si="194"/>
        <v>39.648606304315429</v>
      </c>
      <c r="DV136" s="13">
        <f t="shared" si="195"/>
        <v>870.36636277233504</v>
      </c>
      <c r="DW136" s="13">
        <f t="shared" si="196"/>
        <v>670.157914709235</v>
      </c>
      <c r="DX136" s="13">
        <f t="shared" si="197"/>
        <v>555.36112107178826</v>
      </c>
    </row>
    <row r="137" spans="1:128" x14ac:dyDescent="0.35">
      <c r="A137" s="106">
        <f t="shared" si="198"/>
        <v>131</v>
      </c>
      <c r="B137" s="106">
        <f>A137*Paramètres!$D$25</f>
        <v>65.5</v>
      </c>
      <c r="C137" s="102">
        <f>Paramètres!$D$7</f>
        <v>155093840495.72119</v>
      </c>
      <c r="D137" s="28">
        <f>Paramètres!$D$8</f>
        <v>6666</v>
      </c>
      <c r="E137" s="28">
        <f t="shared" si="161"/>
        <v>-6793.4062318550768</v>
      </c>
      <c r="F137" s="28">
        <f t="shared" si="162"/>
        <v>-604.96274763097063</v>
      </c>
      <c r="G137" s="28">
        <f t="shared" si="136"/>
        <v>107.62003439200811</v>
      </c>
      <c r="H137" s="28">
        <f t="shared" si="137"/>
        <v>164.03125069103777</v>
      </c>
      <c r="I137" s="28">
        <f t="shared" si="199"/>
        <v>-4562.8017437339367</v>
      </c>
      <c r="J137" s="28">
        <f t="shared" si="200"/>
        <v>14366.342270615854</v>
      </c>
      <c r="K137" s="28">
        <f t="shared" si="201"/>
        <v>2103.4383278484106</v>
      </c>
      <c r="L137" s="28">
        <f t="shared" si="163"/>
        <v>-2022.2706248550758</v>
      </c>
      <c r="M137" s="28">
        <f t="shared" si="164"/>
        <v>578.68326302907712</v>
      </c>
      <c r="N137" s="28">
        <f>Paramètres!$D$26*Calculs!K137</f>
        <v>42.068766556968214</v>
      </c>
      <c r="O137" s="28">
        <f>Paramètres!$D$26*I137</f>
        <v>-91.256034874678733</v>
      </c>
      <c r="P137" s="28">
        <f>Paramètres!$D$26*J137</f>
        <v>287.32684541231708</v>
      </c>
      <c r="Q137" s="105">
        <f>IF($T137&gt;25000,Paramètres!$D$9,-5)</f>
        <v>6</v>
      </c>
      <c r="R137" s="105">
        <f t="shared" si="138"/>
        <v>68163.779155068391</v>
      </c>
      <c r="S137" s="105">
        <f t="shared" si="139"/>
        <v>48549.344581947444</v>
      </c>
      <c r="T137" s="105">
        <f t="shared" si="165"/>
        <v>83685.958487894517</v>
      </c>
      <c r="U137" s="105">
        <f t="shared" si="166"/>
        <v>35.460198972453206</v>
      </c>
      <c r="V137" s="105">
        <f t="shared" si="140"/>
        <v>131.61952836960563</v>
      </c>
      <c r="W137" s="105">
        <f t="shared" si="167"/>
        <v>107.20656877674219</v>
      </c>
      <c r="X137" s="105">
        <f t="shared" si="168"/>
        <v>76.357395577344505</v>
      </c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44">
        <f t="shared" si="169"/>
        <v>-74957.185386923462</v>
      </c>
      <c r="AL137" s="44">
        <f t="shared" si="170"/>
        <v>-49154.307329578412</v>
      </c>
      <c r="AM137" s="44">
        <f t="shared" si="141"/>
        <v>-1.7921091005064518</v>
      </c>
      <c r="AN137" s="44">
        <f t="shared" si="142"/>
        <v>37.087052566125536</v>
      </c>
      <c r="AO137" s="44">
        <f t="shared" si="202"/>
        <v>8299.4302965088264</v>
      </c>
      <c r="AP137" s="44">
        <f t="shared" si="203"/>
        <v>-259.6759649879952</v>
      </c>
      <c r="AQ137" s="44">
        <f t="shared" si="171"/>
        <v>1109.1343621933338</v>
      </c>
      <c r="AR137" s="44">
        <f t="shared" si="172"/>
        <v>884.77890586169519</v>
      </c>
      <c r="AS137" s="44">
        <f t="shared" si="173"/>
        <v>668.83878561294193</v>
      </c>
      <c r="AT137" s="44">
        <f>Paramètres!$D$26*Calculs!AQ137</f>
        <v>22.182687243866678</v>
      </c>
      <c r="AU137" s="44">
        <f>Paramètres!$D$26*AO137</f>
        <v>165.98860593017653</v>
      </c>
      <c r="AV137" s="44">
        <f>Paramètres!$D$26*AP137</f>
        <v>-5.1935192997599042</v>
      </c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1">
        <f>Paramètres!$D$16</f>
        <v>30000</v>
      </c>
      <c r="BH137" s="41">
        <f>Paramètres!$E$16</f>
        <v>-25000</v>
      </c>
      <c r="BI137" s="100"/>
      <c r="BJ137" s="100"/>
      <c r="BK137" s="110">
        <f>Paramètres!$D$20</f>
        <v>523598775598.29883</v>
      </c>
      <c r="BL137" s="41">
        <f>Paramètres!$D$21</f>
        <v>10000</v>
      </c>
      <c r="BM137" s="41"/>
      <c r="BN137" s="41"/>
      <c r="BO137" s="41">
        <f>IF(AND($BR$6&gt;200,A137&lt;950),Paramètres!$D$22,0)</f>
        <v>1</v>
      </c>
      <c r="BP137" s="41">
        <f t="shared" si="143"/>
        <v>36793.406231855079</v>
      </c>
      <c r="BQ137" s="41">
        <f t="shared" si="144"/>
        <v>-24395.037252369031</v>
      </c>
      <c r="BR137" s="41">
        <f t="shared" si="174"/>
        <v>44146.037021308999</v>
      </c>
      <c r="BS137" s="41">
        <f t="shared" si="175"/>
        <v>-33.545469524746991</v>
      </c>
      <c r="BT137" s="41">
        <f t="shared" si="176"/>
        <v>249.24010094184516</v>
      </c>
      <c r="BU137" s="41">
        <f t="shared" si="177"/>
        <v>207.72855055586047</v>
      </c>
      <c r="BV137" s="41">
        <f t="shared" si="178"/>
        <v>-137.7297251919951</v>
      </c>
      <c r="BW137" s="41">
        <f>Paramètres!$D$22</f>
        <v>1</v>
      </c>
      <c r="BX137" s="41">
        <f t="shared" si="145"/>
        <v>104957.18538692346</v>
      </c>
      <c r="BY137" s="41">
        <f t="shared" si="146"/>
        <v>24154.307329578412</v>
      </c>
      <c r="BZ137" s="41">
        <f t="shared" si="179"/>
        <v>107700.7025367836</v>
      </c>
      <c r="CA137" s="41">
        <f t="shared" si="180"/>
        <v>12.960103074482516</v>
      </c>
      <c r="CB137" s="41">
        <f t="shared" si="181"/>
        <v>44.562492376589766</v>
      </c>
      <c r="CC137" s="41">
        <f t="shared" si="182"/>
        <v>43.427328360051149</v>
      </c>
      <c r="CD137" s="41">
        <f t="shared" si="183"/>
        <v>9.9941422004050882</v>
      </c>
      <c r="CE137" s="2">
        <f>Paramètres!$F$16</f>
        <v>15000</v>
      </c>
      <c r="CF137" s="2">
        <f>Paramètres!$G$16</f>
        <v>15000</v>
      </c>
      <c r="CG137" s="111">
        <f>Paramètres!$F$20</f>
        <v>992600579172.61572</v>
      </c>
      <c r="CH137" s="2">
        <f>Paramètres!$F$21</f>
        <v>13332</v>
      </c>
      <c r="CI137" s="2"/>
      <c r="CJ137" s="2"/>
      <c r="CK137" s="2">
        <f>IF(CN137&gt;20000,Paramètres!$F$22,-2)</f>
        <v>1</v>
      </c>
      <c r="CL137" s="2">
        <f t="shared" si="147"/>
        <v>21793.406231855079</v>
      </c>
      <c r="CM137" s="2">
        <f t="shared" si="148"/>
        <v>15604.962747630971</v>
      </c>
      <c r="CN137" s="2">
        <f t="shared" si="149"/>
        <v>26804.242528779097</v>
      </c>
      <c r="CO137" s="2">
        <f t="shared" si="150"/>
        <v>35.604199715873968</v>
      </c>
      <c r="CP137" s="2">
        <f t="shared" si="151"/>
        <v>991.66194019834916</v>
      </c>
      <c r="CQ137" s="2">
        <f t="shared" si="152"/>
        <v>806.27876293121233</v>
      </c>
      <c r="CR137" s="2">
        <f t="shared" si="153"/>
        <v>577.32829489300821</v>
      </c>
      <c r="CS137" s="2">
        <f>Paramètres!$F$22</f>
        <v>1</v>
      </c>
      <c r="CT137" s="2">
        <f t="shared" si="154"/>
        <v>89957.185386923462</v>
      </c>
      <c r="CU137" s="2">
        <f t="shared" si="155"/>
        <v>64154.307329578412</v>
      </c>
      <c r="CV137" s="2">
        <f t="shared" si="184"/>
        <v>110490.13689771279</v>
      </c>
      <c r="CW137" s="2">
        <f t="shared" si="185"/>
        <v>35.495132651919853</v>
      </c>
      <c r="CX137" s="2">
        <f t="shared" si="156"/>
        <v>79.563023784468513</v>
      </c>
      <c r="CY137" s="2">
        <f t="shared" si="186"/>
        <v>64.777417075241161</v>
      </c>
      <c r="CZ137" s="2">
        <f t="shared" si="187"/>
        <v>46.196980321100604</v>
      </c>
      <c r="DA137" s="2"/>
      <c r="DB137" s="2"/>
      <c r="DC137" s="13">
        <f>Paramètres!$H$16</f>
        <v>-20000</v>
      </c>
      <c r="DD137" s="13">
        <f>Paramètres!$I$16</f>
        <v>0</v>
      </c>
      <c r="DE137" s="13"/>
      <c r="DF137" s="13"/>
      <c r="DG137" s="112">
        <f>Paramètres!$H$20</f>
        <v>1047197551196.5977</v>
      </c>
      <c r="DH137" s="13">
        <f>Paramètres!$H$21</f>
        <v>10000</v>
      </c>
      <c r="DI137" s="13">
        <f>IF(DL137&lt;66666,Paramètres!$H$22,5)</f>
        <v>1</v>
      </c>
      <c r="DJ137" s="13">
        <f t="shared" si="157"/>
        <v>-13206.593768144923</v>
      </c>
      <c r="DK137" s="13">
        <f t="shared" si="158"/>
        <v>604.96274763097063</v>
      </c>
      <c r="DL137" s="13">
        <f t="shared" si="188"/>
        <v>13220.44246168885</v>
      </c>
      <c r="DM137" s="13">
        <f t="shared" si="189"/>
        <v>177.37724963668222</v>
      </c>
      <c r="DN137" s="13">
        <f t="shared" si="190"/>
        <v>3039.4618390072624</v>
      </c>
      <c r="DO137" s="13">
        <f t="shared" si="191"/>
        <v>-3036.2779383421484</v>
      </c>
      <c r="DP137" s="13">
        <f t="shared" si="192"/>
        <v>139.08469332806408</v>
      </c>
      <c r="DQ137" s="13">
        <f>IF(DT137&lt;66666,Paramètres!$H$22,5)</f>
        <v>5</v>
      </c>
      <c r="DR137" s="13">
        <f t="shared" si="159"/>
        <v>54957.185386923462</v>
      </c>
      <c r="DS137" s="13">
        <f t="shared" si="160"/>
        <v>49154.307329578412</v>
      </c>
      <c r="DT137" s="13">
        <f t="shared" si="193"/>
        <v>73732.205681800406</v>
      </c>
      <c r="DU137" s="13">
        <f t="shared" si="194"/>
        <v>41.809797309600356</v>
      </c>
      <c r="DV137" s="13">
        <f t="shared" si="195"/>
        <v>937.15228578644894</v>
      </c>
      <c r="DW137" s="13">
        <f t="shared" si="196"/>
        <v>698.5177159627234</v>
      </c>
      <c r="DX137" s="13">
        <f t="shared" si="197"/>
        <v>624.76188043204604</v>
      </c>
    </row>
    <row r="138" spans="1:128" x14ac:dyDescent="0.35">
      <c r="A138" s="106">
        <f t="shared" si="198"/>
        <v>132</v>
      </c>
      <c r="B138" s="106">
        <f>A138*Paramètres!$D$25</f>
        <v>66</v>
      </c>
      <c r="C138" s="102">
        <f>Paramètres!$D$7</f>
        <v>155093840495.72119</v>
      </c>
      <c r="D138" s="28">
        <f>Paramètres!$D$8</f>
        <v>6666</v>
      </c>
      <c r="E138" s="28">
        <f t="shared" si="161"/>
        <v>-9580.3747599358139</v>
      </c>
      <c r="F138" s="28">
        <f t="shared" si="162"/>
        <v>6722.8792034342259</v>
      </c>
      <c r="G138" s="28">
        <f t="shared" si="136"/>
        <v>113.89483202288369</v>
      </c>
      <c r="H138" s="28">
        <f t="shared" si="137"/>
        <v>-135.64727700997699</v>
      </c>
      <c r="I138" s="28">
        <f t="shared" si="199"/>
        <v>-6493.8163337143342</v>
      </c>
      <c r="J138" s="28">
        <f t="shared" si="200"/>
        <v>14657.698688232615</v>
      </c>
      <c r="K138" s="28">
        <f t="shared" si="201"/>
        <v>2189.2818232182108</v>
      </c>
      <c r="L138" s="28">
        <f t="shared" si="163"/>
        <v>-1565.4454339218023</v>
      </c>
      <c r="M138" s="28">
        <f t="shared" si="164"/>
        <v>-1530.4690440799623</v>
      </c>
      <c r="N138" s="28">
        <f>Paramètres!$D$26*Calculs!K138</f>
        <v>43.785636464364217</v>
      </c>
      <c r="O138" s="28">
        <f>Paramètres!$D$26*I138</f>
        <v>-129.87632667428667</v>
      </c>
      <c r="P138" s="28">
        <f>Paramètres!$D$26*J138</f>
        <v>293.15397376465228</v>
      </c>
      <c r="Q138" s="105">
        <f>IF($T138&gt;25000,Paramètres!$D$9,-5)</f>
        <v>6</v>
      </c>
      <c r="R138" s="105">
        <f t="shared" si="138"/>
        <v>61005.9007522678</v>
      </c>
      <c r="S138" s="105">
        <f t="shared" si="139"/>
        <v>55839.814819103398</v>
      </c>
      <c r="T138" s="105">
        <f t="shared" si="165"/>
        <v>82703.112671938215</v>
      </c>
      <c r="U138" s="105">
        <f t="shared" si="166"/>
        <v>42.468437102720884</v>
      </c>
      <c r="V138" s="105">
        <f t="shared" si="140"/>
        <v>134.73598893303546</v>
      </c>
      <c r="W138" s="105">
        <f t="shared" si="167"/>
        <v>99.387920273482223</v>
      </c>
      <c r="X138" s="105">
        <f t="shared" si="168"/>
        <v>90.971578075105384</v>
      </c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44">
        <f t="shared" si="169"/>
        <v>-70586.275512203618</v>
      </c>
      <c r="AL138" s="44">
        <f t="shared" si="170"/>
        <v>-49116.935615669172</v>
      </c>
      <c r="AM138" s="44">
        <f t="shared" si="141"/>
        <v>2.6306946049428213</v>
      </c>
      <c r="AN138" s="44">
        <f t="shared" si="142"/>
        <v>39.646216248801451</v>
      </c>
      <c r="AO138" s="44">
        <f t="shared" si="202"/>
        <v>9018.2205964403438</v>
      </c>
      <c r="AP138" s="44">
        <f t="shared" si="203"/>
        <v>414.35633992470662</v>
      </c>
      <c r="AQ138" s="44">
        <f t="shared" si="171"/>
        <v>1186.9226225492539</v>
      </c>
      <c r="AR138" s="44">
        <f t="shared" si="172"/>
        <v>913.92903017475794</v>
      </c>
      <c r="AS138" s="44">
        <f t="shared" si="173"/>
        <v>757.31039853089624</v>
      </c>
      <c r="AT138" s="44">
        <f>Paramètres!$D$26*Calculs!AQ138</f>
        <v>23.738452450985079</v>
      </c>
      <c r="AU138" s="44">
        <f>Paramètres!$D$26*AO138</f>
        <v>180.36441192880687</v>
      </c>
      <c r="AV138" s="44">
        <f>Paramètres!$D$26*AP138</f>
        <v>8.2871267984941319</v>
      </c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1">
        <f>Paramètres!$D$16</f>
        <v>30000</v>
      </c>
      <c r="BH138" s="41">
        <f>Paramètres!$E$16</f>
        <v>-25000</v>
      </c>
      <c r="BI138" s="100"/>
      <c r="BJ138" s="100"/>
      <c r="BK138" s="110">
        <f>Paramètres!$D$20</f>
        <v>523598775598.29883</v>
      </c>
      <c r="BL138" s="41">
        <f>Paramètres!$D$21</f>
        <v>10000</v>
      </c>
      <c r="BM138" s="41"/>
      <c r="BN138" s="41"/>
      <c r="BO138" s="41">
        <f>IF(AND($BR$6&gt;200,A138&lt;950),Paramètres!$D$22,0)</f>
        <v>1</v>
      </c>
      <c r="BP138" s="41">
        <f t="shared" si="143"/>
        <v>39580.374759935818</v>
      </c>
      <c r="BQ138" s="41">
        <f t="shared" si="144"/>
        <v>-31722.879203434226</v>
      </c>
      <c r="BR138" s="41">
        <f t="shared" si="174"/>
        <v>50724.22627396739</v>
      </c>
      <c r="BS138" s="41">
        <f t="shared" si="175"/>
        <v>-38.711477273764096</v>
      </c>
      <c r="BT138" s="41">
        <f t="shared" si="176"/>
        <v>192.18898815516755</v>
      </c>
      <c r="BU138" s="41">
        <f t="shared" si="177"/>
        <v>149.96605635399123</v>
      </c>
      <c r="BV138" s="41">
        <f t="shared" si="178"/>
        <v>-120.19479651689856</v>
      </c>
      <c r="BW138" s="41">
        <f>Paramètres!$D$22</f>
        <v>1</v>
      </c>
      <c r="BX138" s="41">
        <f t="shared" si="145"/>
        <v>100586.27551220362</v>
      </c>
      <c r="BY138" s="41">
        <f t="shared" si="146"/>
        <v>24116.935615669172</v>
      </c>
      <c r="BZ138" s="41">
        <f t="shared" si="179"/>
        <v>103437.06011342001</v>
      </c>
      <c r="CA138" s="41">
        <f t="shared" si="180"/>
        <v>13.482929913748569</v>
      </c>
      <c r="CB138" s="41">
        <f t="shared" si="181"/>
        <v>48.25984045813972</v>
      </c>
      <c r="CC138" s="41">
        <f t="shared" si="182"/>
        <v>46.929771623194405</v>
      </c>
      <c r="CD138" s="41">
        <f t="shared" si="183"/>
        <v>11.252054765238048</v>
      </c>
      <c r="CE138" s="2">
        <f>Paramètres!$F$16</f>
        <v>15000</v>
      </c>
      <c r="CF138" s="2">
        <f>Paramètres!$G$16</f>
        <v>15000</v>
      </c>
      <c r="CG138" s="111">
        <f>Paramètres!$F$20</f>
        <v>992600579172.61572</v>
      </c>
      <c r="CH138" s="2">
        <f>Paramètres!$F$21</f>
        <v>13332</v>
      </c>
      <c r="CI138" s="2"/>
      <c r="CJ138" s="2"/>
      <c r="CK138" s="2">
        <f>IF(CN138&gt;20000,Paramètres!$F$22,-2)</f>
        <v>1</v>
      </c>
      <c r="CL138" s="2">
        <f t="shared" si="147"/>
        <v>24580.374759935814</v>
      </c>
      <c r="CM138" s="2">
        <f t="shared" si="148"/>
        <v>8277.1207965657741</v>
      </c>
      <c r="CN138" s="2">
        <f t="shared" si="149"/>
        <v>25936.567853511984</v>
      </c>
      <c r="CO138" s="2">
        <f t="shared" si="150"/>
        <v>18.610281603981289</v>
      </c>
      <c r="CP138" s="2">
        <f t="shared" si="151"/>
        <v>1038.0435054912814</v>
      </c>
      <c r="CQ138" s="2">
        <f t="shared" si="152"/>
        <v>983.76541284116809</v>
      </c>
      <c r="CR138" s="2">
        <f t="shared" si="153"/>
        <v>331.27017944583241</v>
      </c>
      <c r="CS138" s="2">
        <f>Paramètres!$F$22</f>
        <v>1</v>
      </c>
      <c r="CT138" s="2">
        <f t="shared" si="154"/>
        <v>85586.275512203618</v>
      </c>
      <c r="CU138" s="2">
        <f t="shared" si="155"/>
        <v>64116.935615669172</v>
      </c>
      <c r="CV138" s="2">
        <f t="shared" si="184"/>
        <v>106939.19762554183</v>
      </c>
      <c r="CW138" s="2">
        <f t="shared" si="185"/>
        <v>36.838706295779694</v>
      </c>
      <c r="CX138" s="2">
        <f t="shared" si="156"/>
        <v>84.811280709422562</v>
      </c>
      <c r="CY138" s="2">
        <f t="shared" si="186"/>
        <v>67.876716849479934</v>
      </c>
      <c r="CZ138" s="2">
        <f t="shared" si="187"/>
        <v>50.849824437337034</v>
      </c>
      <c r="DA138" s="2"/>
      <c r="DB138" s="2"/>
      <c r="DC138" s="13">
        <f>Paramètres!$H$16</f>
        <v>-20000</v>
      </c>
      <c r="DD138" s="13">
        <f>Paramètres!$I$16</f>
        <v>0</v>
      </c>
      <c r="DE138" s="13"/>
      <c r="DF138" s="13"/>
      <c r="DG138" s="112">
        <f>Paramètres!$H$20</f>
        <v>1047197551196.5977</v>
      </c>
      <c r="DH138" s="13">
        <f>Paramètres!$H$21</f>
        <v>10000</v>
      </c>
      <c r="DI138" s="13">
        <f>IF(DL138&lt;66666,Paramètres!$H$22,5)</f>
        <v>1</v>
      </c>
      <c r="DJ138" s="13">
        <f t="shared" si="157"/>
        <v>-10419.625240064186</v>
      </c>
      <c r="DK138" s="13">
        <f t="shared" si="158"/>
        <v>-6722.8792034342259</v>
      </c>
      <c r="DL138" s="13">
        <f t="shared" si="188"/>
        <v>12400.229632041137</v>
      </c>
      <c r="DM138" s="13">
        <f t="shared" si="189"/>
        <v>-147.1693602749242</v>
      </c>
      <c r="DN138" s="13">
        <f t="shared" si="190"/>
        <v>3212.2473356772848</v>
      </c>
      <c r="DO138" s="13">
        <f t="shared" si="191"/>
        <v>-2699.1769031169615</v>
      </c>
      <c r="DP138" s="13">
        <f t="shared" si="192"/>
        <v>-1741.544427008896</v>
      </c>
      <c r="DQ138" s="13">
        <f>IF(DT138&lt;66666,Paramètres!$H$22,5)</f>
        <v>5</v>
      </c>
      <c r="DR138" s="13">
        <f t="shared" si="159"/>
        <v>50586.275512203618</v>
      </c>
      <c r="DS138" s="13">
        <f t="shared" si="160"/>
        <v>49116.935615669172</v>
      </c>
      <c r="DT138" s="13">
        <f t="shared" si="193"/>
        <v>70508.472075846046</v>
      </c>
      <c r="DU138" s="13">
        <f t="shared" si="194"/>
        <v>44.15568535940254</v>
      </c>
      <c r="DV138" s="13">
        <f t="shared" si="195"/>
        <v>1022.2153377016996</v>
      </c>
      <c r="DW138" s="13">
        <f t="shared" si="196"/>
        <v>733.38799130626262</v>
      </c>
      <c r="DX138" s="13">
        <f t="shared" si="197"/>
        <v>712.08584513411381</v>
      </c>
    </row>
    <row r="139" spans="1:128" x14ac:dyDescent="0.35">
      <c r="A139" s="106">
        <f t="shared" si="198"/>
        <v>133</v>
      </c>
      <c r="B139" s="106">
        <f>A139*Paramètres!$D$25</f>
        <v>66.5</v>
      </c>
      <c r="C139" s="102">
        <f>Paramètres!$D$7</f>
        <v>155093840495.72119</v>
      </c>
      <c r="D139" s="28">
        <f>Paramètres!$D$8</f>
        <v>6666</v>
      </c>
      <c r="E139" s="28">
        <f t="shared" si="161"/>
        <v>-13218.644285273431</v>
      </c>
      <c r="F139" s="28">
        <f t="shared" si="162"/>
        <v>13669.111286530544</v>
      </c>
      <c r="G139" s="28">
        <f t="shared" si="136"/>
        <v>121.70936681087178</v>
      </c>
      <c r="H139" s="28">
        <f t="shared" si="137"/>
        <v>-93.310322232227989</v>
      </c>
      <c r="I139" s="28">
        <f t="shared" si="199"/>
        <v>-7929.3854409618507</v>
      </c>
      <c r="J139" s="28">
        <f t="shared" si="200"/>
        <v>12834.075670388</v>
      </c>
      <c r="K139" s="28">
        <f t="shared" si="201"/>
        <v>2417.4382706057645</v>
      </c>
      <c r="L139" s="28">
        <f t="shared" si="163"/>
        <v>-139.59227563035802</v>
      </c>
      <c r="M139" s="28">
        <f t="shared" si="164"/>
        <v>-2413.4046052773097</v>
      </c>
      <c r="N139" s="28">
        <f>Paramètres!$D$26*Calculs!K139</f>
        <v>48.348765412115291</v>
      </c>
      <c r="O139" s="28">
        <f>Paramètres!$D$26*I139</f>
        <v>-158.58770881923701</v>
      </c>
      <c r="P139" s="28">
        <f>Paramètres!$D$26*J139</f>
        <v>256.68151340776001</v>
      </c>
      <c r="Q139" s="105">
        <f>IF($T139&gt;25000,Paramètres!$D$9,-5)</f>
        <v>6</v>
      </c>
      <c r="R139" s="105">
        <f t="shared" si="138"/>
        <v>52630.03867116633</v>
      </c>
      <c r="S139" s="105">
        <f t="shared" si="139"/>
        <v>62389.541132604645</v>
      </c>
      <c r="T139" s="105">
        <f t="shared" si="165"/>
        <v>81623.377859933185</v>
      </c>
      <c r="U139" s="105">
        <f t="shared" si="166"/>
        <v>49.849975156617383</v>
      </c>
      <c r="V139" s="105">
        <f t="shared" si="140"/>
        <v>138.28855106876193</v>
      </c>
      <c r="W139" s="105">
        <f t="shared" si="167"/>
        <v>89.167245724844577</v>
      </c>
      <c r="X139" s="105">
        <f t="shared" si="168"/>
        <v>105.70206074879886</v>
      </c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44">
        <f t="shared" si="169"/>
        <v>-65848.682956439763</v>
      </c>
      <c r="AL139" s="44">
        <f t="shared" si="170"/>
        <v>-48720.429846074097</v>
      </c>
      <c r="AM139" s="44">
        <f t="shared" si="141"/>
        <v>6.8031839868674213</v>
      </c>
      <c r="AN139" s="44">
        <f t="shared" si="142"/>
        <v>42.396625667414881</v>
      </c>
      <c r="AO139" s="44">
        <f t="shared" si="202"/>
        <v>9751.7852146862951</v>
      </c>
      <c r="AP139" s="44">
        <f t="shared" si="203"/>
        <v>1163.3796116571086</v>
      </c>
      <c r="AQ139" s="44">
        <f t="shared" si="171"/>
        <v>1283.1262694835477</v>
      </c>
      <c r="AR139" s="44">
        <f t="shared" si="172"/>
        <v>947.58240005241919</v>
      </c>
      <c r="AS139" s="44">
        <f t="shared" si="173"/>
        <v>865.15930241179433</v>
      </c>
      <c r="AT139" s="44">
        <f>Paramètres!$D$26*Calculs!AQ139</f>
        <v>25.662525389670954</v>
      </c>
      <c r="AU139" s="44">
        <f>Paramètres!$D$26*AO139</f>
        <v>195.0357042937259</v>
      </c>
      <c r="AV139" s="44">
        <f>Paramètres!$D$26*AP139</f>
        <v>23.267592233142175</v>
      </c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1">
        <f>Paramètres!$D$16</f>
        <v>30000</v>
      </c>
      <c r="BH139" s="41">
        <f>Paramètres!$E$16</f>
        <v>-25000</v>
      </c>
      <c r="BI139" s="100"/>
      <c r="BJ139" s="100"/>
      <c r="BK139" s="110">
        <f>Paramètres!$D$20</f>
        <v>523598775598.29883</v>
      </c>
      <c r="BL139" s="41">
        <f>Paramètres!$D$21</f>
        <v>10000</v>
      </c>
      <c r="BM139" s="41"/>
      <c r="BN139" s="41"/>
      <c r="BO139" s="41">
        <f>IF(AND($BR$6&gt;200,A139&lt;950),Paramètres!$D$22,0)</f>
        <v>1</v>
      </c>
      <c r="BP139" s="41">
        <f t="shared" si="143"/>
        <v>43218.644285273433</v>
      </c>
      <c r="BQ139" s="41">
        <f t="shared" si="144"/>
        <v>-38669.111286530548</v>
      </c>
      <c r="BR139" s="41">
        <f t="shared" si="174"/>
        <v>57992.683862251812</v>
      </c>
      <c r="BS139" s="41">
        <f t="shared" si="175"/>
        <v>-41.820021134714288</v>
      </c>
      <c r="BT139" s="41">
        <f t="shared" si="176"/>
        <v>148.99257175572905</v>
      </c>
      <c r="BU139" s="41">
        <f t="shared" si="177"/>
        <v>111.03567779608017</v>
      </c>
      <c r="BV139" s="41">
        <f t="shared" si="178"/>
        <v>-99.34719268681495</v>
      </c>
      <c r="BW139" s="41">
        <f>Paramètres!$D$22</f>
        <v>1</v>
      </c>
      <c r="BX139" s="41">
        <f t="shared" si="145"/>
        <v>95848.682956439763</v>
      </c>
      <c r="BY139" s="41">
        <f t="shared" si="146"/>
        <v>23720.429846074097</v>
      </c>
      <c r="BZ139" s="41">
        <f t="shared" si="179"/>
        <v>98740.208712391483</v>
      </c>
      <c r="CA139" s="41">
        <f t="shared" si="180"/>
        <v>13.900157090753803</v>
      </c>
      <c r="CB139" s="41">
        <f t="shared" si="181"/>
        <v>52.888696875490062</v>
      </c>
      <c r="CC139" s="41">
        <f t="shared" si="182"/>
        <v>51.339894911138828</v>
      </c>
      <c r="CD139" s="41">
        <f t="shared" si="183"/>
        <v>12.70548888082207</v>
      </c>
      <c r="CE139" s="2">
        <f>Paramètres!$F$16</f>
        <v>15000</v>
      </c>
      <c r="CF139" s="2">
        <f>Paramètres!$G$16</f>
        <v>15000</v>
      </c>
      <c r="CG139" s="111">
        <f>Paramètres!$F$20</f>
        <v>992600579172.61572</v>
      </c>
      <c r="CH139" s="2">
        <f>Paramètres!$F$21</f>
        <v>13332</v>
      </c>
      <c r="CI139" s="2"/>
      <c r="CJ139" s="2"/>
      <c r="CK139" s="2">
        <f>IF(CN139&gt;20000,Paramètres!$F$22,-2)</f>
        <v>1</v>
      </c>
      <c r="CL139" s="2">
        <f t="shared" si="147"/>
        <v>28218.644285273433</v>
      </c>
      <c r="CM139" s="2">
        <f t="shared" si="148"/>
        <v>1330.888713469456</v>
      </c>
      <c r="CN139" s="2">
        <f t="shared" si="149"/>
        <v>28250.011505598282</v>
      </c>
      <c r="CO139" s="2">
        <f t="shared" si="150"/>
        <v>2.7002658613717987</v>
      </c>
      <c r="CP139" s="2">
        <f t="shared" si="151"/>
        <v>919.91636511755246</v>
      </c>
      <c r="CQ139" s="2">
        <f t="shared" si="152"/>
        <v>918.89494184134037</v>
      </c>
      <c r="CR139" s="2">
        <f t="shared" si="153"/>
        <v>43.338258727016012</v>
      </c>
      <c r="CS139" s="2">
        <f>Paramètres!$F$22</f>
        <v>1</v>
      </c>
      <c r="CT139" s="2">
        <f t="shared" si="154"/>
        <v>80848.682956439763</v>
      </c>
      <c r="CU139" s="2">
        <f t="shared" si="155"/>
        <v>63720.429846074097</v>
      </c>
      <c r="CV139" s="2">
        <f t="shared" si="184"/>
        <v>102940.77285293405</v>
      </c>
      <c r="CW139" s="2">
        <f t="shared" si="185"/>
        <v>38.243210703194762</v>
      </c>
      <c r="CX139" s="2">
        <f t="shared" si="156"/>
        <v>91.361567757960657</v>
      </c>
      <c r="CY139" s="2">
        <f t="shared" si="186"/>
        <v>71.754487763748301</v>
      </c>
      <c r="CZ139" s="2">
        <f t="shared" si="187"/>
        <v>56.552891605598134</v>
      </c>
      <c r="DA139" s="2"/>
      <c r="DB139" s="2"/>
      <c r="DC139" s="13">
        <f>Paramètres!$H$16</f>
        <v>-20000</v>
      </c>
      <c r="DD139" s="13">
        <f>Paramètres!$I$16</f>
        <v>0</v>
      </c>
      <c r="DE139" s="13"/>
      <c r="DF139" s="13"/>
      <c r="DG139" s="112">
        <f>Paramètres!$H$20</f>
        <v>1047197551196.5977</v>
      </c>
      <c r="DH139" s="13">
        <f>Paramètres!$H$21</f>
        <v>10000</v>
      </c>
      <c r="DI139" s="13">
        <f>IF(DL139&lt;66666,Paramètres!$H$22,5)</f>
        <v>1</v>
      </c>
      <c r="DJ139" s="13">
        <f t="shared" si="157"/>
        <v>-6781.3557147265692</v>
      </c>
      <c r="DK139" s="13">
        <f t="shared" si="158"/>
        <v>-13669.111286530544</v>
      </c>
      <c r="DL139" s="13">
        <f t="shared" si="188"/>
        <v>15258.813475929621</v>
      </c>
      <c r="DM139" s="13">
        <f t="shared" si="189"/>
        <v>-116.3863783066618</v>
      </c>
      <c r="DN139" s="13">
        <f t="shared" si="190"/>
        <v>2631.5581228052069</v>
      </c>
      <c r="DO139" s="13">
        <f t="shared" si="191"/>
        <v>-1169.5228952677785</v>
      </c>
      <c r="DP139" s="13">
        <f t="shared" si="192"/>
        <v>-2357.3956713175107</v>
      </c>
      <c r="DQ139" s="13">
        <f>IF(DT139&lt;66666,Paramètres!$H$22,5)</f>
        <v>5</v>
      </c>
      <c r="DR139" s="13">
        <f t="shared" si="159"/>
        <v>45848.682956439763</v>
      </c>
      <c r="DS139" s="13">
        <f t="shared" si="160"/>
        <v>48720.429846074097</v>
      </c>
      <c r="DT139" s="13">
        <f t="shared" si="193"/>
        <v>66901.285587246806</v>
      </c>
      <c r="DU139" s="13">
        <f t="shared" si="194"/>
        <v>46.739346220706977</v>
      </c>
      <c r="DV139" s="13">
        <f t="shared" si="195"/>
        <v>1131.7098488604965</v>
      </c>
      <c r="DW139" s="13">
        <f t="shared" si="196"/>
        <v>775.58159912216092</v>
      </c>
      <c r="DX139" s="13">
        <f t="shared" si="197"/>
        <v>824.16040011090047</v>
      </c>
    </row>
    <row r="140" spans="1:128" x14ac:dyDescent="0.35">
      <c r="A140" s="106">
        <f t="shared" si="198"/>
        <v>134</v>
      </c>
      <c r="B140" s="106">
        <f>A140*Paramètres!$D$25</f>
        <v>67</v>
      </c>
      <c r="C140" s="102">
        <f>Paramètres!$D$7</f>
        <v>155093840495.72119</v>
      </c>
      <c r="D140" s="28">
        <f>Paramètres!$D$8</f>
        <v>6666</v>
      </c>
      <c r="E140" s="28">
        <f t="shared" si="161"/>
        <v>-17218.235074661949</v>
      </c>
      <c r="F140" s="28">
        <f t="shared" si="162"/>
        <v>19482.797970405216</v>
      </c>
      <c r="G140" s="28">
        <f t="shared" si="136"/>
        <v>127.89276880337508</v>
      </c>
      <c r="H140" s="28">
        <f t="shared" si="137"/>
        <v>-75.127630199121938</v>
      </c>
      <c r="I140" s="28">
        <f t="shared" si="199"/>
        <v>-7910.3900077729713</v>
      </c>
      <c r="J140" s="28">
        <f t="shared" si="200"/>
        <v>10163.989551702929</v>
      </c>
      <c r="K140" s="28">
        <f t="shared" si="201"/>
        <v>2153.4608054359505</v>
      </c>
      <c r="L140" s="28">
        <f t="shared" si="163"/>
        <v>552.72176477185917</v>
      </c>
      <c r="M140" s="28">
        <f t="shared" si="164"/>
        <v>-2081.3197955375176</v>
      </c>
      <c r="N140" s="28">
        <f>Paramètres!$D$26*Calculs!K140</f>
        <v>43.069216108719012</v>
      </c>
      <c r="O140" s="28">
        <f>Paramètres!$D$26*I140</f>
        <v>-158.20780015545944</v>
      </c>
      <c r="P140" s="28">
        <f>Paramètres!$D$26*J140</f>
        <v>203.27979103405858</v>
      </c>
      <c r="Q140" s="105">
        <f>IF($T140&gt;25000,Paramètres!$D$9,-5)</f>
        <v>6</v>
      </c>
      <c r="R140" s="105">
        <f t="shared" si="138"/>
        <v>43517.659674421557</v>
      </c>
      <c r="S140" s="105">
        <f t="shared" si="139"/>
        <v>67405.248185047807</v>
      </c>
      <c r="T140" s="105">
        <f t="shared" si="165"/>
        <v>80232.500811246486</v>
      </c>
      <c r="U140" s="105">
        <f t="shared" si="166"/>
        <v>57.153214284742354</v>
      </c>
      <c r="V140" s="105">
        <f t="shared" si="140"/>
        <v>143.07500556381649</v>
      </c>
      <c r="W140" s="105">
        <f t="shared" si="167"/>
        <v>77.603082754331567</v>
      </c>
      <c r="X140" s="105">
        <f t="shared" si="168"/>
        <v>120.20074360880837</v>
      </c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44">
        <f t="shared" si="169"/>
        <v>-60735.894749083505</v>
      </c>
      <c r="AL140" s="44">
        <f t="shared" si="170"/>
        <v>-47922.450214642595</v>
      </c>
      <c r="AM140" s="44">
        <f t="shared" si="141"/>
        <v>10.807698704043634</v>
      </c>
      <c r="AN140" s="44">
        <f t="shared" si="142"/>
        <v>45.325195984540549</v>
      </c>
      <c r="AO140" s="44">
        <f t="shared" si="202"/>
        <v>10504.331910444987</v>
      </c>
      <c r="AP140" s="44">
        <f t="shared" si="203"/>
        <v>2005.271321835761</v>
      </c>
      <c r="AQ140" s="44">
        <f t="shared" si="171"/>
        <v>1405.0183976635494</v>
      </c>
      <c r="AR140" s="44">
        <f t="shared" si="172"/>
        <v>987.84322752189269</v>
      </c>
      <c r="AS140" s="44">
        <f t="shared" si="173"/>
        <v>999.12084134611951</v>
      </c>
      <c r="AT140" s="44">
        <f>Paramètres!$D$26*Calculs!AQ140</f>
        <v>28.10036795327099</v>
      </c>
      <c r="AU140" s="44">
        <f>Paramètres!$D$26*AO140</f>
        <v>210.08663820889976</v>
      </c>
      <c r="AV140" s="44">
        <f>Paramètres!$D$26*AP140</f>
        <v>40.10542643671522</v>
      </c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1">
        <f>Paramètres!$D$16</f>
        <v>30000</v>
      </c>
      <c r="BH140" s="41">
        <f>Paramètres!$E$16</f>
        <v>-25000</v>
      </c>
      <c r="BI140" s="100"/>
      <c r="BJ140" s="100"/>
      <c r="BK140" s="110">
        <f>Paramètres!$D$20</f>
        <v>523598775598.29883</v>
      </c>
      <c r="BL140" s="41">
        <f>Paramètres!$D$21</f>
        <v>10000</v>
      </c>
      <c r="BM140" s="41"/>
      <c r="BN140" s="41"/>
      <c r="BO140" s="41">
        <f>IF(AND($BR$6&gt;200,A140&lt;950),Paramètres!$D$22,0)</f>
        <v>1</v>
      </c>
      <c r="BP140" s="41">
        <f t="shared" si="143"/>
        <v>47218.235074661949</v>
      </c>
      <c r="BQ140" s="41">
        <f t="shared" si="144"/>
        <v>-44482.797970405212</v>
      </c>
      <c r="BR140" s="41">
        <f t="shared" si="174"/>
        <v>64871.265124413301</v>
      </c>
      <c r="BS140" s="41">
        <f t="shared" si="175"/>
        <v>-43.291376513146993</v>
      </c>
      <c r="BT140" s="41">
        <f t="shared" si="176"/>
        <v>120.11436554199463</v>
      </c>
      <c r="BU140" s="41">
        <f t="shared" si="177"/>
        <v>87.428360417027861</v>
      </c>
      <c r="BV140" s="41">
        <f t="shared" si="178"/>
        <v>-82.363478583327094</v>
      </c>
      <c r="BW140" s="41">
        <f>Paramètres!$D$22</f>
        <v>1</v>
      </c>
      <c r="BX140" s="41">
        <f t="shared" si="145"/>
        <v>90735.894749083498</v>
      </c>
      <c r="BY140" s="41">
        <f t="shared" si="146"/>
        <v>22922.450214642595</v>
      </c>
      <c r="BZ140" s="41">
        <f t="shared" si="179"/>
        <v>93586.544544392309</v>
      </c>
      <c r="CA140" s="41">
        <f t="shared" si="180"/>
        <v>14.177885070580794</v>
      </c>
      <c r="CB140" s="41">
        <f t="shared" si="181"/>
        <v>58.772757257795114</v>
      </c>
      <c r="CC140" s="41">
        <f t="shared" si="182"/>
        <v>56.982536780457195</v>
      </c>
      <c r="CD140" s="41">
        <f t="shared" si="183"/>
        <v>14.395398492141547</v>
      </c>
      <c r="CE140" s="2">
        <f>Paramètres!$F$16</f>
        <v>15000</v>
      </c>
      <c r="CF140" s="2">
        <f>Paramètres!$G$16</f>
        <v>15000</v>
      </c>
      <c r="CG140" s="111">
        <f>Paramètres!$F$20</f>
        <v>992600579172.61572</v>
      </c>
      <c r="CH140" s="2">
        <f>Paramètres!$F$21</f>
        <v>13332</v>
      </c>
      <c r="CI140" s="2"/>
      <c r="CJ140" s="2"/>
      <c r="CK140" s="2">
        <f>IF(CN140&gt;20000,Paramètres!$F$22,-2)</f>
        <v>1</v>
      </c>
      <c r="CL140" s="2">
        <f t="shared" si="147"/>
        <v>32218.235074661949</v>
      </c>
      <c r="CM140" s="2">
        <f t="shared" si="148"/>
        <v>-4482.7979704052159</v>
      </c>
      <c r="CN140" s="2">
        <f t="shared" si="149"/>
        <v>32528.605087978282</v>
      </c>
      <c r="CO140" s="2">
        <f t="shared" si="150"/>
        <v>-7.9211950946547169</v>
      </c>
      <c r="CP140" s="2">
        <f t="shared" si="151"/>
        <v>743.17325241269134</v>
      </c>
      <c r="CQ140" s="2">
        <f t="shared" si="152"/>
        <v>736.0823030275634</v>
      </c>
      <c r="CR140" s="2">
        <f t="shared" si="153"/>
        <v>-102.41741195371114</v>
      </c>
      <c r="CS140" s="2">
        <f>Paramètres!$F$22</f>
        <v>1</v>
      </c>
      <c r="CT140" s="2">
        <f t="shared" si="154"/>
        <v>75735.894749083498</v>
      </c>
      <c r="CU140" s="2">
        <f t="shared" si="155"/>
        <v>62922.450214642595</v>
      </c>
      <c r="CV140" s="2">
        <f t="shared" si="184"/>
        <v>98464.006085769375</v>
      </c>
      <c r="CW140" s="2">
        <f t="shared" si="185"/>
        <v>39.7202808111305</v>
      </c>
      <c r="CX140" s="2">
        <f t="shared" si="156"/>
        <v>99.628763211590496</v>
      </c>
      <c r="CY140" s="2">
        <f t="shared" si="186"/>
        <v>76.631794952581131</v>
      </c>
      <c r="CZ140" s="2">
        <f t="shared" si="187"/>
        <v>63.666776747505665</v>
      </c>
      <c r="DA140" s="2"/>
      <c r="DB140" s="2"/>
      <c r="DC140" s="13">
        <f>Paramètres!$H$16</f>
        <v>-20000</v>
      </c>
      <c r="DD140" s="13">
        <f>Paramètres!$I$16</f>
        <v>0</v>
      </c>
      <c r="DE140" s="13"/>
      <c r="DF140" s="13"/>
      <c r="DG140" s="112">
        <f>Paramètres!$H$20</f>
        <v>1047197551196.5977</v>
      </c>
      <c r="DH140" s="13">
        <f>Paramètres!$H$21</f>
        <v>10000</v>
      </c>
      <c r="DI140" s="13">
        <f>IF(DL140&lt;66666,Paramètres!$H$22,5)</f>
        <v>1</v>
      </c>
      <c r="DJ140" s="13">
        <f t="shared" si="157"/>
        <v>-2781.7649253380514</v>
      </c>
      <c r="DK140" s="13">
        <f t="shared" si="158"/>
        <v>-19482.797970405216</v>
      </c>
      <c r="DL140" s="13">
        <f t="shared" si="188"/>
        <v>19680.387009799037</v>
      </c>
      <c r="DM140" s="13">
        <f t="shared" si="189"/>
        <v>-98.125802539083125</v>
      </c>
      <c r="DN140" s="13">
        <f t="shared" si="190"/>
        <v>1915.7730674129461</v>
      </c>
      <c r="DO140" s="13">
        <f t="shared" si="191"/>
        <v>-270.78889867273205</v>
      </c>
      <c r="DP140" s="13">
        <f t="shared" si="192"/>
        <v>-1896.5389050004794</v>
      </c>
      <c r="DQ140" s="13">
        <f>IF(DT140&lt;66666,Paramètres!$H$22,5)</f>
        <v>1</v>
      </c>
      <c r="DR140" s="13">
        <f t="shared" si="159"/>
        <v>40735.894749083505</v>
      </c>
      <c r="DS140" s="13">
        <f t="shared" si="160"/>
        <v>47922.450214642595</v>
      </c>
      <c r="DT140" s="13">
        <f t="shared" si="193"/>
        <v>62896.53691248277</v>
      </c>
      <c r="DU140" s="13">
        <f t="shared" si="194"/>
        <v>49.634205688134145</v>
      </c>
      <c r="DV140" s="13">
        <f t="shared" si="195"/>
        <v>254.98377770875533</v>
      </c>
      <c r="DW140" s="13">
        <f t="shared" si="196"/>
        <v>165.14410556372155</v>
      </c>
      <c r="DX140" s="13">
        <f t="shared" si="197"/>
        <v>194.27854048295282</v>
      </c>
    </row>
    <row r="141" spans="1:128" x14ac:dyDescent="0.35">
      <c r="A141" s="106">
        <f t="shared" si="198"/>
        <v>135</v>
      </c>
      <c r="B141" s="106">
        <f>A141*Paramètres!$D$25</f>
        <v>67.5</v>
      </c>
      <c r="C141" s="102">
        <f>Paramètres!$D$7</f>
        <v>155093840495.72119</v>
      </c>
      <c r="D141" s="28">
        <f>Paramètres!$D$8</f>
        <v>6666</v>
      </c>
      <c r="E141" s="28">
        <f t="shared" si="161"/>
        <v>-21035.249637355468</v>
      </c>
      <c r="F141" s="28">
        <f t="shared" si="162"/>
        <v>24044.4627973723</v>
      </c>
      <c r="G141" s="28">
        <f t="shared" si="136"/>
        <v>132.41819038578191</v>
      </c>
      <c r="H141" s="28">
        <f t="shared" si="137"/>
        <v>-66.398713878379979</v>
      </c>
      <c r="I141" s="28">
        <f t="shared" si="199"/>
        <v>-7199.4604428456532</v>
      </c>
      <c r="J141" s="28">
        <f t="shared" si="200"/>
        <v>7879.3899651313523</v>
      </c>
      <c r="K141" s="28">
        <f t="shared" si="201"/>
        <v>1788.3182607684357</v>
      </c>
      <c r="L141" s="28">
        <f t="shared" si="163"/>
        <v>715.98827049616716</v>
      </c>
      <c r="M141" s="28">
        <f t="shared" si="164"/>
        <v>-1638.7321313472041</v>
      </c>
      <c r="N141" s="28">
        <f>Paramètres!$D$26*Calculs!K141</f>
        <v>35.766365215368715</v>
      </c>
      <c r="O141" s="28">
        <f>Paramètres!$D$26*I141</f>
        <v>-143.98920885691308</v>
      </c>
      <c r="P141" s="28">
        <f>Paramètres!$D$26*J141</f>
        <v>157.58779930262705</v>
      </c>
      <c r="Q141" s="105">
        <f>IF($T141&gt;25000,Paramètres!$D$9,-5)</f>
        <v>6</v>
      </c>
      <c r="R141" s="105">
        <f t="shared" si="138"/>
        <v>34201.518349625068</v>
      </c>
      <c r="S141" s="105">
        <f t="shared" si="139"/>
        <v>70714.497140760475</v>
      </c>
      <c r="T141" s="105">
        <f t="shared" si="165"/>
        <v>78551.155072922775</v>
      </c>
      <c r="U141" s="105">
        <f t="shared" si="166"/>
        <v>64.188970889778815</v>
      </c>
      <c r="V141" s="105">
        <f t="shared" si="140"/>
        <v>149.19905650995867</v>
      </c>
      <c r="W141" s="105">
        <f t="shared" si="167"/>
        <v>64.961925311408791</v>
      </c>
      <c r="X141" s="105">
        <f t="shared" si="168"/>
        <v>134.31420894044228</v>
      </c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44">
        <f t="shared" si="169"/>
        <v>-55236.767986980536</v>
      </c>
      <c r="AL141" s="44">
        <f t="shared" si="170"/>
        <v>-46670.034343388179</v>
      </c>
      <c r="AM141" s="44">
        <f t="shared" si="141"/>
        <v>14.721314017994576</v>
      </c>
      <c r="AN141" s="44">
        <f t="shared" si="142"/>
        <v>46.205490760647464</v>
      </c>
      <c r="AO141" s="44">
        <f t="shared" si="202"/>
        <v>11282.088499757981</v>
      </c>
      <c r="AP141" s="44">
        <f t="shared" si="203"/>
        <v>2964.2867367451649</v>
      </c>
      <c r="AQ141" s="44">
        <f t="shared" si="171"/>
        <v>543.81687273309194</v>
      </c>
      <c r="AR141" s="44">
        <f t="shared" si="172"/>
        <v>376.36152005109147</v>
      </c>
      <c r="AS141" s="44">
        <f t="shared" si="173"/>
        <v>392.54145933140842</v>
      </c>
      <c r="AT141" s="44">
        <f>Paramètres!$D$26*Calculs!AQ141</f>
        <v>10.876337454661838</v>
      </c>
      <c r="AU141" s="44">
        <f>Paramètres!$D$26*AO141</f>
        <v>225.64176999515962</v>
      </c>
      <c r="AV141" s="44">
        <f>Paramètres!$D$26*AP141</f>
        <v>59.285734734903301</v>
      </c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1">
        <f>Paramètres!$D$16</f>
        <v>30000</v>
      </c>
      <c r="BH141" s="41">
        <f>Paramètres!$E$16</f>
        <v>-25000</v>
      </c>
      <c r="BI141" s="100"/>
      <c r="BJ141" s="100"/>
      <c r="BK141" s="110">
        <f>Paramètres!$D$20</f>
        <v>523598775598.29883</v>
      </c>
      <c r="BL141" s="41">
        <f>Paramètres!$D$21</f>
        <v>10000</v>
      </c>
      <c r="BM141" s="41"/>
      <c r="BN141" s="41"/>
      <c r="BO141" s="41">
        <f>IF(AND($BR$6&gt;200,A141&lt;950),Paramètres!$D$22,0)</f>
        <v>1</v>
      </c>
      <c r="BP141" s="41">
        <f t="shared" si="143"/>
        <v>51035.249637355468</v>
      </c>
      <c r="BQ141" s="41">
        <f t="shared" si="144"/>
        <v>-49044.462797372296</v>
      </c>
      <c r="BR141" s="41">
        <f t="shared" si="174"/>
        <v>70781.042918496387</v>
      </c>
      <c r="BS141" s="41">
        <f t="shared" si="175"/>
        <v>-43.860421958293067</v>
      </c>
      <c r="BT141" s="41">
        <f t="shared" si="176"/>
        <v>101.45882634420363</v>
      </c>
      <c r="BU141" s="41">
        <f t="shared" si="177"/>
        <v>73.154849333767444</v>
      </c>
      <c r="BV141" s="41">
        <f t="shared" si="178"/>
        <v>-70.301219492246744</v>
      </c>
      <c r="BW141" s="41">
        <f>Paramètres!$D$22</f>
        <v>1</v>
      </c>
      <c r="BX141" s="41">
        <f t="shared" si="145"/>
        <v>85236.767986980529</v>
      </c>
      <c r="BY141" s="41">
        <f t="shared" si="146"/>
        <v>21670.034343388179</v>
      </c>
      <c r="BZ141" s="41">
        <f t="shared" si="179"/>
        <v>87948.263230776603</v>
      </c>
      <c r="CA141" s="41">
        <f t="shared" si="180"/>
        <v>14.264303688870127</v>
      </c>
      <c r="CB141" s="41">
        <f t="shared" si="181"/>
        <v>66.401203709739022</v>
      </c>
      <c r="CC141" s="41">
        <f t="shared" si="182"/>
        <v>64.354016631480889</v>
      </c>
      <c r="CD141" s="41">
        <f t="shared" si="183"/>
        <v>16.36094121673144</v>
      </c>
      <c r="CE141" s="2">
        <f>Paramètres!$F$16</f>
        <v>15000</v>
      </c>
      <c r="CF141" s="2">
        <f>Paramètres!$G$16</f>
        <v>15000</v>
      </c>
      <c r="CG141" s="111">
        <f>Paramètres!$F$20</f>
        <v>992600579172.61572</v>
      </c>
      <c r="CH141" s="2">
        <f>Paramètres!$F$21</f>
        <v>13332</v>
      </c>
      <c r="CI141" s="2"/>
      <c r="CJ141" s="2"/>
      <c r="CK141" s="2">
        <f>IF(CN141&gt;20000,Paramètres!$F$22,-2)</f>
        <v>1</v>
      </c>
      <c r="CL141" s="2">
        <f t="shared" si="147"/>
        <v>36035.249637355468</v>
      </c>
      <c r="CM141" s="2">
        <f t="shared" si="148"/>
        <v>-9044.4627973723</v>
      </c>
      <c r="CN141" s="2">
        <f t="shared" si="149"/>
        <v>37152.947712389912</v>
      </c>
      <c r="CO141" s="2">
        <f t="shared" si="150"/>
        <v>-14.089580544808959</v>
      </c>
      <c r="CP141" s="2">
        <f t="shared" si="151"/>
        <v>599.62758591462614</v>
      </c>
      <c r="CQ141" s="2">
        <f t="shared" si="152"/>
        <v>581.58857044531442</v>
      </c>
      <c r="CR141" s="2">
        <f t="shared" si="153"/>
        <v>-145.97251973292046</v>
      </c>
      <c r="CS141" s="2">
        <f>Paramètres!$F$22</f>
        <v>1</v>
      </c>
      <c r="CT141" s="2">
        <f t="shared" si="154"/>
        <v>70236.767986980529</v>
      </c>
      <c r="CU141" s="2">
        <f t="shared" si="155"/>
        <v>61670.034343388179</v>
      </c>
      <c r="CV141" s="2">
        <f t="shared" si="184"/>
        <v>93468.693759844595</v>
      </c>
      <c r="CW141" s="2">
        <f t="shared" si="185"/>
        <v>41.284123992479486</v>
      </c>
      <c r="CX141" s="2">
        <f t="shared" si="156"/>
        <v>110.23553127102095</v>
      </c>
      <c r="CY141" s="2">
        <f t="shared" si="186"/>
        <v>82.83615745928563</v>
      </c>
      <c r="CZ141" s="2">
        <f t="shared" si="187"/>
        <v>72.732684344692473</v>
      </c>
      <c r="DA141" s="2"/>
      <c r="DB141" s="2"/>
      <c r="DC141" s="13">
        <f>Paramètres!$H$16</f>
        <v>-20000</v>
      </c>
      <c r="DD141" s="13">
        <f>Paramètres!$I$16</f>
        <v>0</v>
      </c>
      <c r="DE141" s="13"/>
      <c r="DF141" s="13"/>
      <c r="DG141" s="112">
        <f>Paramètres!$H$20</f>
        <v>1047197551196.5977</v>
      </c>
      <c r="DH141" s="13">
        <f>Paramètres!$H$21</f>
        <v>10000</v>
      </c>
      <c r="DI141" s="13">
        <f>IF(DL141&lt;66666,Paramètres!$H$22,5)</f>
        <v>1</v>
      </c>
      <c r="DJ141" s="13">
        <f t="shared" si="157"/>
        <v>1035.2496373554677</v>
      </c>
      <c r="DK141" s="13">
        <f t="shared" si="158"/>
        <v>-24044.4627973723</v>
      </c>
      <c r="DL141" s="13">
        <f t="shared" si="188"/>
        <v>24066.739144010873</v>
      </c>
      <c r="DM141" s="13">
        <f t="shared" si="189"/>
        <v>-87.534616454798709</v>
      </c>
      <c r="DN141" s="13">
        <f t="shared" si="190"/>
        <v>1423.7762496466109</v>
      </c>
      <c r="DO141" s="13">
        <f t="shared" si="191"/>
        <v>61.244850717085363</v>
      </c>
      <c r="DP141" s="13">
        <f t="shared" si="192"/>
        <v>-1422.4583921220369</v>
      </c>
      <c r="DQ141" s="13">
        <f>IF(DT141&lt;66666,Paramètres!$H$22,5)</f>
        <v>1</v>
      </c>
      <c r="DR141" s="13">
        <f t="shared" si="159"/>
        <v>35236.767986980536</v>
      </c>
      <c r="DS141" s="13">
        <f t="shared" si="160"/>
        <v>46670.034343388179</v>
      </c>
      <c r="DT141" s="13">
        <f t="shared" si="193"/>
        <v>58478.388519018954</v>
      </c>
      <c r="DU141" s="13">
        <f t="shared" si="194"/>
        <v>52.946497922633768</v>
      </c>
      <c r="DV141" s="13">
        <f t="shared" si="195"/>
        <v>293.26584377266062</v>
      </c>
      <c r="DW141" s="13">
        <f t="shared" si="196"/>
        <v>176.71041827977996</v>
      </c>
      <c r="DX141" s="13">
        <f t="shared" si="197"/>
        <v>234.04760882152971</v>
      </c>
    </row>
    <row r="142" spans="1:128" x14ac:dyDescent="0.35">
      <c r="A142" s="106">
        <f t="shared" si="198"/>
        <v>136</v>
      </c>
      <c r="B142" s="106">
        <f>A142*Paramètres!$D$25</f>
        <v>68</v>
      </c>
      <c r="C142" s="102">
        <f>Paramètres!$D$7</f>
        <v>155093840495.72119</v>
      </c>
      <c r="D142" s="28">
        <f>Paramètres!$D$8</f>
        <v>6666</v>
      </c>
      <c r="E142" s="28">
        <f t="shared" si="161"/>
        <v>-24455.982791154252</v>
      </c>
      <c r="F142" s="28">
        <f t="shared" si="162"/>
        <v>27574.474747101176</v>
      </c>
      <c r="G142" s="28">
        <f t="shared" si="136"/>
        <v>136.18246972032483</v>
      </c>
      <c r="H142" s="28">
        <f t="shared" si="137"/>
        <v>-61.428353082717457</v>
      </c>
      <c r="I142" s="28">
        <f t="shared" si="199"/>
        <v>-6339.4829634925727</v>
      </c>
      <c r="J142" s="28">
        <f t="shared" si="200"/>
        <v>6083.0700344815214</v>
      </c>
      <c r="K142" s="28">
        <f t="shared" si="201"/>
        <v>1502.1171807461287</v>
      </c>
      <c r="L142" s="28">
        <f t="shared" si="163"/>
        <v>718.39854528915589</v>
      </c>
      <c r="M142" s="28">
        <f t="shared" si="164"/>
        <v>-1319.1889761588832</v>
      </c>
      <c r="N142" s="28">
        <f>Paramètres!$D$26*Calculs!K142</f>
        <v>30.042343614922576</v>
      </c>
      <c r="O142" s="28">
        <f>Paramètres!$D$26*I142</f>
        <v>-126.78965926985146</v>
      </c>
      <c r="P142" s="28">
        <f>Paramètres!$D$26*J142</f>
        <v>121.66140068963043</v>
      </c>
      <c r="Q142" s="105">
        <f>IF($T142&gt;25000,Paramètres!$D$9,-5)</f>
        <v>6</v>
      </c>
      <c r="R142" s="105">
        <f t="shared" si="138"/>
        <v>25045.65056593452</v>
      </c>
      <c r="S142" s="105">
        <f t="shared" si="139"/>
        <v>72664.230357283916</v>
      </c>
      <c r="T142" s="105">
        <f t="shared" si="165"/>
        <v>76859.44955363209</v>
      </c>
      <c r="U142" s="105">
        <f t="shared" si="166"/>
        <v>70.982132418031824</v>
      </c>
      <c r="V142" s="105">
        <f t="shared" si="140"/>
        <v>155.76483632978972</v>
      </c>
      <c r="W142" s="105">
        <f t="shared" si="167"/>
        <v>50.757996366518846</v>
      </c>
      <c r="X142" s="105">
        <f t="shared" si="168"/>
        <v>147.26272454936665</v>
      </c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44">
        <f t="shared" si="169"/>
        <v>-49501.633357088773</v>
      </c>
      <c r="AL142" s="44">
        <f t="shared" si="170"/>
        <v>-45089.755610182743</v>
      </c>
      <c r="AM142" s="44">
        <f t="shared" si="141"/>
        <v>16.089044386920971</v>
      </c>
      <c r="AN142" s="44">
        <f t="shared" si="142"/>
        <v>49.633617221286869</v>
      </c>
      <c r="AO142" s="44">
        <f t="shared" si="202"/>
        <v>11432.808249813914</v>
      </c>
      <c r="AP142" s="44">
        <f t="shared" si="203"/>
        <v>3297.5424613416703</v>
      </c>
      <c r="AQ142" s="44">
        <f t="shared" si="171"/>
        <v>600.39948391396342</v>
      </c>
      <c r="AR142" s="44">
        <f t="shared" si="172"/>
        <v>388.86251768195524</v>
      </c>
      <c r="AS142" s="44">
        <f t="shared" si="173"/>
        <v>457.45544332339591</v>
      </c>
      <c r="AT142" s="44">
        <f>Paramètres!$D$26*Calculs!AQ142</f>
        <v>12.007989678279269</v>
      </c>
      <c r="AU142" s="44">
        <f>Paramètres!$D$26*AO142</f>
        <v>228.65616499627828</v>
      </c>
      <c r="AV142" s="44">
        <f>Paramètres!$D$26*AP142</f>
        <v>65.950849226833412</v>
      </c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1">
        <f>Paramètres!$D$16</f>
        <v>30000</v>
      </c>
      <c r="BH142" s="41">
        <f>Paramètres!$E$16</f>
        <v>-25000</v>
      </c>
      <c r="BI142" s="100"/>
      <c r="BJ142" s="100"/>
      <c r="BK142" s="110">
        <f>Paramètres!$D$20</f>
        <v>523598775598.29883</v>
      </c>
      <c r="BL142" s="41">
        <f>Paramètres!$D$21</f>
        <v>10000</v>
      </c>
      <c r="BM142" s="41"/>
      <c r="BN142" s="41"/>
      <c r="BO142" s="41">
        <f>IF(AND($BR$6&gt;200,A142&lt;950),Paramètres!$D$22,0)</f>
        <v>1</v>
      </c>
      <c r="BP142" s="41">
        <f t="shared" si="143"/>
        <v>54455.982791154252</v>
      </c>
      <c r="BQ142" s="41">
        <f t="shared" si="144"/>
        <v>-52574.47474710118</v>
      </c>
      <c r="BR142" s="41">
        <f t="shared" si="174"/>
        <v>75693.655326480744</v>
      </c>
      <c r="BS142" s="41">
        <f t="shared" si="175"/>
        <v>-43.992890716039909</v>
      </c>
      <c r="BT142" s="41">
        <f t="shared" si="176"/>
        <v>89.04465362472925</v>
      </c>
      <c r="BU142" s="41">
        <f t="shared" si="177"/>
        <v>64.06103793663884</v>
      </c>
      <c r="BV142" s="41">
        <f t="shared" si="178"/>
        <v>-61.847665741146031</v>
      </c>
      <c r="BW142" s="41">
        <f>Paramètres!$D$22</f>
        <v>1</v>
      </c>
      <c r="BX142" s="41">
        <f t="shared" si="145"/>
        <v>79501.63335708878</v>
      </c>
      <c r="BY142" s="41">
        <f t="shared" si="146"/>
        <v>20089.755610182743</v>
      </c>
      <c r="BZ142" s="41">
        <f t="shared" si="179"/>
        <v>82000.658454196819</v>
      </c>
      <c r="CA142" s="41">
        <f t="shared" si="180"/>
        <v>14.181541337734739</v>
      </c>
      <c r="CB142" s="41">
        <f t="shared" si="181"/>
        <v>76.163540823687839</v>
      </c>
      <c r="CC142" s="41">
        <f t="shared" si="182"/>
        <v>73.842405803664505</v>
      </c>
      <c r="CD142" s="41">
        <f t="shared" si="183"/>
        <v>18.659690670761364</v>
      </c>
      <c r="CE142" s="2">
        <f>Paramètres!$F$16</f>
        <v>15000</v>
      </c>
      <c r="CF142" s="2">
        <f>Paramètres!$G$16</f>
        <v>15000</v>
      </c>
      <c r="CG142" s="111">
        <f>Paramètres!$F$20</f>
        <v>992600579172.61572</v>
      </c>
      <c r="CH142" s="2">
        <f>Paramètres!$F$21</f>
        <v>13332</v>
      </c>
      <c r="CI142" s="2"/>
      <c r="CJ142" s="2"/>
      <c r="CK142" s="2">
        <f>IF(CN142&gt;20000,Paramètres!$F$22,-2)</f>
        <v>1</v>
      </c>
      <c r="CL142" s="2">
        <f t="shared" si="147"/>
        <v>39455.982791154252</v>
      </c>
      <c r="CM142" s="2">
        <f t="shared" si="148"/>
        <v>-12574.474747101176</v>
      </c>
      <c r="CN142" s="2">
        <f t="shared" si="149"/>
        <v>41411.254426560728</v>
      </c>
      <c r="CO142" s="2">
        <f t="shared" si="150"/>
        <v>-17.676886631180754</v>
      </c>
      <c r="CP142" s="2">
        <f t="shared" si="151"/>
        <v>499.22103845763712</v>
      </c>
      <c r="CQ142" s="2">
        <f t="shared" si="152"/>
        <v>475.64984386788046</v>
      </c>
      <c r="CR142" s="2">
        <f t="shared" si="153"/>
        <v>-151.58783350646101</v>
      </c>
      <c r="CS142" s="2">
        <f>Paramètres!$F$22</f>
        <v>1</v>
      </c>
      <c r="CT142" s="2">
        <f t="shared" si="154"/>
        <v>64501.633357088773</v>
      </c>
      <c r="CU142" s="2">
        <f t="shared" si="155"/>
        <v>60089.755610182743</v>
      </c>
      <c r="CV142" s="2">
        <f t="shared" si="184"/>
        <v>88154.633656001301</v>
      </c>
      <c r="CW142" s="2">
        <f t="shared" si="185"/>
        <v>42.971959380511926</v>
      </c>
      <c r="CX142" s="2">
        <f t="shared" si="156"/>
        <v>123.46743527459468</v>
      </c>
      <c r="CY142" s="2">
        <f t="shared" si="186"/>
        <v>90.339564823089034</v>
      </c>
      <c r="CZ142" s="2">
        <f t="shared" si="187"/>
        <v>84.160386173431505</v>
      </c>
      <c r="DA142" s="2"/>
      <c r="DB142" s="2"/>
      <c r="DC142" s="13">
        <f>Paramètres!$H$16</f>
        <v>-20000</v>
      </c>
      <c r="DD142" s="13">
        <f>Paramètres!$I$16</f>
        <v>0</v>
      </c>
      <c r="DE142" s="13"/>
      <c r="DF142" s="13"/>
      <c r="DG142" s="112">
        <f>Paramètres!$H$20</f>
        <v>1047197551196.5977</v>
      </c>
      <c r="DH142" s="13">
        <f>Paramètres!$H$21</f>
        <v>10000</v>
      </c>
      <c r="DI142" s="13">
        <f>IF(DL142&lt;66666,Paramètres!$H$22,5)</f>
        <v>1</v>
      </c>
      <c r="DJ142" s="13">
        <f t="shared" si="157"/>
        <v>4455.9827911542525</v>
      </c>
      <c r="DK142" s="13">
        <f t="shared" si="158"/>
        <v>-27574.474747101176</v>
      </c>
      <c r="DL142" s="13">
        <f t="shared" si="188"/>
        <v>27932.193616212517</v>
      </c>
      <c r="DM142" s="13">
        <f t="shared" si="189"/>
        <v>-80.820466428861991</v>
      </c>
      <c r="DN142" s="13">
        <f t="shared" si="190"/>
        <v>1120.0982246137946</v>
      </c>
      <c r="DO142" s="13">
        <f t="shared" si="191"/>
        <v>178.68766348463657</v>
      </c>
      <c r="DP142" s="13">
        <f t="shared" si="192"/>
        <v>-1105.753476911276</v>
      </c>
      <c r="DQ142" s="13">
        <f>IF(DT142&lt;66666,Paramètres!$H$22,5)</f>
        <v>1</v>
      </c>
      <c r="DR142" s="13">
        <f t="shared" si="159"/>
        <v>29501.633357088773</v>
      </c>
      <c r="DS142" s="13">
        <f t="shared" si="160"/>
        <v>45089.755610182743</v>
      </c>
      <c r="DT142" s="13">
        <f t="shared" si="193"/>
        <v>53883.507975280336</v>
      </c>
      <c r="DU142" s="13">
        <f t="shared" si="194"/>
        <v>56.803804526435314</v>
      </c>
      <c r="DV142" s="13">
        <f t="shared" si="195"/>
        <v>342.81331418097284</v>
      </c>
      <c r="DW142" s="13">
        <f t="shared" si="196"/>
        <v>187.69291541922712</v>
      </c>
      <c r="DX142" s="13">
        <f t="shared" si="197"/>
        <v>286.86641121116509</v>
      </c>
    </row>
    <row r="143" spans="1:128" x14ac:dyDescent="0.35">
      <c r="A143" s="106">
        <f t="shared" si="198"/>
        <v>137</v>
      </c>
      <c r="B143" s="106">
        <f>A143*Paramètres!$D$25</f>
        <v>68.5</v>
      </c>
      <c r="C143" s="102">
        <f>Paramètres!$D$7</f>
        <v>155093840495.72119</v>
      </c>
      <c r="D143" s="28">
        <f>Paramètres!$D$8</f>
        <v>6666</v>
      </c>
      <c r="E143" s="28">
        <f t="shared" si="161"/>
        <v>-27446.12463657825</v>
      </c>
      <c r="F143" s="28">
        <f t="shared" si="162"/>
        <v>30286.212520302215</v>
      </c>
      <c r="G143" s="28">
        <f t="shared" si="136"/>
        <v>139.80498530582432</v>
      </c>
      <c r="H143" s="28">
        <f t="shared" si="137"/>
        <v>-58.202584050124877</v>
      </c>
      <c r="I143" s="28">
        <f t="shared" si="199"/>
        <v>-5494.2947589335654</v>
      </c>
      <c r="J143" s="28">
        <f t="shared" si="200"/>
        <v>4642.219657633008</v>
      </c>
      <c r="K143" s="28">
        <f t="shared" si="201"/>
        <v>1299.2609861494159</v>
      </c>
      <c r="L143" s="28">
        <f t="shared" si="163"/>
        <v>684.60330473404804</v>
      </c>
      <c r="M143" s="28">
        <f t="shared" si="164"/>
        <v>-1104.2632952684667</v>
      </c>
      <c r="N143" s="28">
        <f>Paramètres!$D$26*Calculs!K143</f>
        <v>25.985219722988319</v>
      </c>
      <c r="O143" s="28">
        <f>Paramètres!$D$26*I143</f>
        <v>-109.8858951786713</v>
      </c>
      <c r="P143" s="28">
        <f>Paramètres!$D$26*J143</f>
        <v>92.84439315266016</v>
      </c>
      <c r="Q143" s="105">
        <f>IF($T143&gt;25000,Paramètres!$D$9,-5)</f>
        <v>6</v>
      </c>
      <c r="R143" s="105">
        <f t="shared" si="138"/>
        <v>16241.888966183076</v>
      </c>
      <c r="S143" s="105">
        <f t="shared" si="139"/>
        <v>73612.833038983284</v>
      </c>
      <c r="T143" s="105">
        <f t="shared" si="165"/>
        <v>75383.341297763182</v>
      </c>
      <c r="U143" s="105">
        <f t="shared" si="166"/>
        <v>77.557644258595033</v>
      </c>
      <c r="V143" s="105">
        <f t="shared" si="140"/>
        <v>161.85305022191426</v>
      </c>
      <c r="W143" s="105">
        <f t="shared" si="167"/>
        <v>34.872416442230417</v>
      </c>
      <c r="X143" s="105">
        <f t="shared" si="168"/>
        <v>158.05165117017017</v>
      </c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44">
        <f t="shared" si="169"/>
        <v>-43688.013602761326</v>
      </c>
      <c r="AL143" s="44">
        <f t="shared" si="170"/>
        <v>-43326.620518681062</v>
      </c>
      <c r="AM143" s="44">
        <f t="shared" si="141"/>
        <v>17.651742506350736</v>
      </c>
      <c r="AN143" s="44">
        <f t="shared" si="142"/>
        <v>53.135499644713477</v>
      </c>
      <c r="AO143" s="44">
        <f t="shared" si="202"/>
        <v>11593.01460249959</v>
      </c>
      <c r="AP143" s="44">
        <f t="shared" si="203"/>
        <v>3689.0470554382327</v>
      </c>
      <c r="AQ143" s="44">
        <f t="shared" si="171"/>
        <v>671.13910250903382</v>
      </c>
      <c r="AR143" s="44">
        <f t="shared" si="172"/>
        <v>402.6328824124995</v>
      </c>
      <c r="AS143" s="44">
        <f t="shared" si="173"/>
        <v>536.94921260472461</v>
      </c>
      <c r="AT143" s="44">
        <f>Paramètres!$D$26*Calculs!AQ143</f>
        <v>13.422782050180677</v>
      </c>
      <c r="AU143" s="44">
        <f>Paramètres!$D$26*AO143</f>
        <v>231.86029204999181</v>
      </c>
      <c r="AV143" s="44">
        <f>Paramètres!$D$26*AP143</f>
        <v>73.780941108764651</v>
      </c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1">
        <f>Paramètres!$D$16</f>
        <v>30000</v>
      </c>
      <c r="BH143" s="41">
        <f>Paramètres!$E$16</f>
        <v>-25000</v>
      </c>
      <c r="BI143" s="100"/>
      <c r="BJ143" s="100"/>
      <c r="BK143" s="110">
        <f>Paramètres!$D$20</f>
        <v>523598775598.29883</v>
      </c>
      <c r="BL143" s="41">
        <f>Paramètres!$D$21</f>
        <v>10000</v>
      </c>
      <c r="BM143" s="41"/>
      <c r="BN143" s="41"/>
      <c r="BO143" s="41">
        <f>IF(AND($BR$6&gt;200,A143&lt;950),Paramètres!$D$22,0)</f>
        <v>1</v>
      </c>
      <c r="BP143" s="41">
        <f t="shared" si="143"/>
        <v>57446.12463657825</v>
      </c>
      <c r="BQ143" s="41">
        <f t="shared" si="144"/>
        <v>-55286.212520302215</v>
      </c>
      <c r="BR143" s="41">
        <f t="shared" si="174"/>
        <v>79728.42987668392</v>
      </c>
      <c r="BS143" s="41">
        <f t="shared" si="175"/>
        <v>-43.90236721943868</v>
      </c>
      <c r="BT143" s="41">
        <f t="shared" si="176"/>
        <v>80.464392706315863</v>
      </c>
      <c r="BU143" s="41">
        <f t="shared" si="177"/>
        <v>57.976402386990713</v>
      </c>
      <c r="BV143" s="41">
        <f t="shared" si="178"/>
        <v>-55.79655240118295</v>
      </c>
      <c r="BW143" s="41">
        <f>Paramètres!$D$22</f>
        <v>1</v>
      </c>
      <c r="BX143" s="41">
        <f t="shared" si="145"/>
        <v>73688.013602761319</v>
      </c>
      <c r="BY143" s="41">
        <f t="shared" si="146"/>
        <v>18326.620518681062</v>
      </c>
      <c r="BZ143" s="41">
        <f t="shared" si="179"/>
        <v>75932.788493222601</v>
      </c>
      <c r="CA143" s="41">
        <f t="shared" si="180"/>
        <v>13.96642033004856</v>
      </c>
      <c r="CB143" s="41">
        <f t="shared" si="181"/>
        <v>88.499004631158726</v>
      </c>
      <c r="CC143" s="41">
        <f t="shared" si="182"/>
        <v>85.882739018253261</v>
      </c>
      <c r="CD143" s="41">
        <f t="shared" si="183"/>
        <v>21.35951683508905</v>
      </c>
      <c r="CE143" s="2">
        <f>Paramètres!$F$16</f>
        <v>15000</v>
      </c>
      <c r="CF143" s="2">
        <f>Paramètres!$G$16</f>
        <v>15000</v>
      </c>
      <c r="CG143" s="111">
        <f>Paramètres!$F$20</f>
        <v>992600579172.61572</v>
      </c>
      <c r="CH143" s="2">
        <f>Paramètres!$F$21</f>
        <v>13332</v>
      </c>
      <c r="CI143" s="2"/>
      <c r="CJ143" s="2"/>
      <c r="CK143" s="2">
        <f>IF(CN143&gt;20000,Paramètres!$F$22,-2)</f>
        <v>1</v>
      </c>
      <c r="CL143" s="2">
        <f t="shared" si="147"/>
        <v>42446.12463657825</v>
      </c>
      <c r="CM143" s="2">
        <f t="shared" si="148"/>
        <v>-15286.212520302215</v>
      </c>
      <c r="CN143" s="2">
        <f t="shared" si="149"/>
        <v>45114.762438472171</v>
      </c>
      <c r="CO143" s="2">
        <f t="shared" si="150"/>
        <v>-19.805577092010903</v>
      </c>
      <c r="CP143" s="2">
        <f t="shared" si="151"/>
        <v>430.12664590367228</v>
      </c>
      <c r="CQ143" s="2">
        <f t="shared" si="152"/>
        <v>404.68370517167068</v>
      </c>
      <c r="CR143" s="2">
        <f t="shared" si="153"/>
        <v>-145.73959751855844</v>
      </c>
      <c r="CS143" s="2">
        <f>Paramètres!$F$22</f>
        <v>1</v>
      </c>
      <c r="CT143" s="2">
        <f t="shared" si="154"/>
        <v>58688.013602761326</v>
      </c>
      <c r="CU143" s="2">
        <f t="shared" si="155"/>
        <v>58326.620518681062</v>
      </c>
      <c r="CV143" s="2">
        <f t="shared" si="184"/>
        <v>82742.235900222848</v>
      </c>
      <c r="CW143" s="2">
        <f t="shared" si="185"/>
        <v>44.823045785825876</v>
      </c>
      <c r="CX143" s="2">
        <f t="shared" si="156"/>
        <v>139.51573249892769</v>
      </c>
      <c r="CY143" s="2">
        <f t="shared" si="186"/>
        <v>98.956731318814022</v>
      </c>
      <c r="CZ143" s="2">
        <f t="shared" si="187"/>
        <v>98.34736875691388</v>
      </c>
      <c r="DA143" s="2"/>
      <c r="DB143" s="2"/>
      <c r="DC143" s="13">
        <f>Paramètres!$H$16</f>
        <v>-20000</v>
      </c>
      <c r="DD143" s="13">
        <f>Paramètres!$I$16</f>
        <v>0</v>
      </c>
      <c r="DE143" s="13"/>
      <c r="DF143" s="13"/>
      <c r="DG143" s="112">
        <f>Paramètres!$H$20</f>
        <v>1047197551196.5977</v>
      </c>
      <c r="DH143" s="13">
        <f>Paramètres!$H$21</f>
        <v>10000</v>
      </c>
      <c r="DI143" s="13">
        <f>IF(DL143&lt;66666,Paramètres!$H$22,5)</f>
        <v>1</v>
      </c>
      <c r="DJ143" s="13">
        <f t="shared" si="157"/>
        <v>7446.1246365782499</v>
      </c>
      <c r="DK143" s="13">
        <f t="shared" si="158"/>
        <v>-30286.212520302215</v>
      </c>
      <c r="DL143" s="13">
        <f t="shared" si="188"/>
        <v>31188.129808123605</v>
      </c>
      <c r="DM143" s="13">
        <f t="shared" si="189"/>
        <v>-76.187302138073036</v>
      </c>
      <c r="DN143" s="13">
        <f t="shared" si="190"/>
        <v>929.61017729040123</v>
      </c>
      <c r="DO143" s="13">
        <f t="shared" si="191"/>
        <v>221.9431971753867</v>
      </c>
      <c r="DP143" s="13">
        <f t="shared" si="192"/>
        <v>-902.72714534872534</v>
      </c>
      <c r="DQ143" s="13">
        <f>IF(DT143&lt;66666,Paramètres!$H$22,5)</f>
        <v>1</v>
      </c>
      <c r="DR143" s="13">
        <f t="shared" si="159"/>
        <v>23688.013602761326</v>
      </c>
      <c r="DS143" s="13">
        <f t="shared" si="160"/>
        <v>43326.620518681062</v>
      </c>
      <c r="DT143" s="13">
        <f t="shared" si="193"/>
        <v>49379.328002863716</v>
      </c>
      <c r="DU143" s="13">
        <f t="shared" si="194"/>
        <v>61.333197870102204</v>
      </c>
      <c r="DV143" s="13">
        <f t="shared" si="195"/>
        <v>404.34747958774267</v>
      </c>
      <c r="DW143" s="13">
        <f t="shared" si="196"/>
        <v>193.9716270776554</v>
      </c>
      <c r="DX143" s="13">
        <f t="shared" si="197"/>
        <v>354.78428958707707</v>
      </c>
    </row>
    <row r="144" spans="1:128" x14ac:dyDescent="0.35">
      <c r="A144" s="106">
        <f t="shared" si="198"/>
        <v>138</v>
      </c>
      <c r="B144" s="106">
        <f>A144*Paramètres!$D$25</f>
        <v>69</v>
      </c>
      <c r="C144" s="102">
        <f>Paramètres!$D$7</f>
        <v>155093840495.72119</v>
      </c>
      <c r="D144" s="28">
        <f>Paramètres!$D$8</f>
        <v>6666</v>
      </c>
      <c r="E144" s="28">
        <f t="shared" si="161"/>
        <v>-30022.121189861522</v>
      </c>
      <c r="F144" s="28">
        <f t="shared" si="162"/>
        <v>32331.256525301604</v>
      </c>
      <c r="G144" s="28">
        <f t="shared" si="136"/>
        <v>143.75735868090024</v>
      </c>
      <c r="H144" s="28">
        <f t="shared" si="137"/>
        <v>-55.90508076196781</v>
      </c>
      <c r="I144" s="28">
        <f t="shared" si="199"/>
        <v>-4699.805559020846</v>
      </c>
      <c r="J144" s="28">
        <f t="shared" si="200"/>
        <v>3445.1119692118809</v>
      </c>
      <c r="K144" s="28">
        <f t="shared" si="201"/>
        <v>1157.571775822586</v>
      </c>
      <c r="L144" s="28">
        <f t="shared" si="163"/>
        <v>648.8948745281607</v>
      </c>
      <c r="M144" s="28">
        <f t="shared" si="164"/>
        <v>-958.59681722408095</v>
      </c>
      <c r="N144" s="28">
        <f>Paramètres!$D$26*Calculs!K144</f>
        <v>23.15143551645172</v>
      </c>
      <c r="O144" s="28">
        <f>Paramètres!$D$26*I144</f>
        <v>-93.996111180416918</v>
      </c>
      <c r="P144" s="28">
        <f>Paramètres!$D$26*J144</f>
        <v>68.902239384237618</v>
      </c>
      <c r="Q144" s="105">
        <f>IF($T144&gt;25000,Paramètres!$D$9,-5)</f>
        <v>6</v>
      </c>
      <c r="R144" s="105">
        <f t="shared" si="138"/>
        <v>7768.7268910468847</v>
      </c>
      <c r="S144" s="105">
        <f t="shared" si="139"/>
        <v>73679.116213112371</v>
      </c>
      <c r="T144" s="105">
        <f t="shared" si="165"/>
        <v>74087.551474272608</v>
      </c>
      <c r="U144" s="105">
        <f t="shared" si="166"/>
        <v>83.980972284903004</v>
      </c>
      <c r="V144" s="105">
        <f t="shared" si="140"/>
        <v>167.49538491240463</v>
      </c>
      <c r="W144" s="105">
        <f t="shared" si="167"/>
        <v>17.563354099333477</v>
      </c>
      <c r="X144" s="105">
        <f t="shared" si="168"/>
        <v>166.57200412955356</v>
      </c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44">
        <f t="shared" si="169"/>
        <v>-37790.848080908407</v>
      </c>
      <c r="AL144" s="44">
        <f t="shared" si="170"/>
        <v>-41347.859687810764</v>
      </c>
      <c r="AM144" s="44">
        <f t="shared" si="141"/>
        <v>19.441292698998037</v>
      </c>
      <c r="AN144" s="44">
        <f t="shared" si="142"/>
        <v>56.815281827618321</v>
      </c>
      <c r="AO144" s="44">
        <f t="shared" si="202"/>
        <v>11763.787192862097</v>
      </c>
      <c r="AP144" s="44">
        <f t="shared" si="203"/>
        <v>4152.2153269341925</v>
      </c>
      <c r="AQ144" s="44">
        <f t="shared" si="171"/>
        <v>755.80716906029249</v>
      </c>
      <c r="AR144" s="44">
        <f t="shared" si="172"/>
        <v>413.68351385695308</v>
      </c>
      <c r="AS144" s="44">
        <f t="shared" si="173"/>
        <v>632.54282634925016</v>
      </c>
      <c r="AT144" s="44">
        <f>Paramètres!$D$26*Calculs!AQ144</f>
        <v>15.11614338120585</v>
      </c>
      <c r="AU144" s="44">
        <f>Paramètres!$D$26*AO144</f>
        <v>235.27574385724193</v>
      </c>
      <c r="AV144" s="44">
        <f>Paramètres!$D$26*AP144</f>
        <v>83.044306538683855</v>
      </c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1">
        <f>Paramètres!$D$16</f>
        <v>30000</v>
      </c>
      <c r="BH144" s="41">
        <f>Paramètres!$E$16</f>
        <v>-25000</v>
      </c>
      <c r="BI144" s="100"/>
      <c r="BJ144" s="100"/>
      <c r="BK144" s="110">
        <f>Paramètres!$D$20</f>
        <v>523598775598.29883</v>
      </c>
      <c r="BL144" s="41">
        <f>Paramètres!$D$21</f>
        <v>10000</v>
      </c>
      <c r="BM144" s="41"/>
      <c r="BN144" s="41"/>
      <c r="BO144" s="41">
        <f>IF(AND($BR$6&gt;200,A144&lt;950),Paramètres!$D$22,0)</f>
        <v>1</v>
      </c>
      <c r="BP144" s="41">
        <f t="shared" si="143"/>
        <v>60022.121189861522</v>
      </c>
      <c r="BQ144" s="41">
        <f t="shared" si="144"/>
        <v>-57331.256525301607</v>
      </c>
      <c r="BR144" s="41">
        <f t="shared" si="174"/>
        <v>83003.180703514983</v>
      </c>
      <c r="BS144" s="41">
        <f t="shared" si="175"/>
        <v>-43.686461523167949</v>
      </c>
      <c r="BT144" s="41">
        <f t="shared" si="176"/>
        <v>74.374075982799269</v>
      </c>
      <c r="BU144" s="41">
        <f t="shared" si="177"/>
        <v>53.78215345709642</v>
      </c>
      <c r="BV144" s="41">
        <f t="shared" si="178"/>
        <v>-51.3710341322085</v>
      </c>
      <c r="BW144" s="41">
        <f>Paramètres!$D$22</f>
        <v>1</v>
      </c>
      <c r="BX144" s="41">
        <f t="shared" si="145"/>
        <v>67790.848080908414</v>
      </c>
      <c r="BY144" s="41">
        <f t="shared" si="146"/>
        <v>16347.859687810764</v>
      </c>
      <c r="BZ144" s="41">
        <f t="shared" si="179"/>
        <v>69734.149452769212</v>
      </c>
      <c r="CA144" s="41">
        <f t="shared" si="180"/>
        <v>13.558095793659037</v>
      </c>
      <c r="CB144" s="41">
        <f t="shared" si="181"/>
        <v>104.43527073654667</v>
      </c>
      <c r="CC144" s="41">
        <f t="shared" si="182"/>
        <v>101.52494335052984</v>
      </c>
      <c r="CD144" s="41">
        <f t="shared" si="183"/>
        <v>24.48288486856702</v>
      </c>
      <c r="CE144" s="2">
        <f>Paramètres!$F$16</f>
        <v>15000</v>
      </c>
      <c r="CF144" s="2">
        <f>Paramètres!$G$16</f>
        <v>15000</v>
      </c>
      <c r="CG144" s="111">
        <f>Paramètres!$F$20</f>
        <v>992600579172.61572</v>
      </c>
      <c r="CH144" s="2">
        <f>Paramètres!$F$21</f>
        <v>13332</v>
      </c>
      <c r="CI144" s="2"/>
      <c r="CJ144" s="2"/>
      <c r="CK144" s="2">
        <f>IF(CN144&gt;20000,Paramètres!$F$22,-2)</f>
        <v>1</v>
      </c>
      <c r="CL144" s="2">
        <f t="shared" si="147"/>
        <v>45022.121189861522</v>
      </c>
      <c r="CM144" s="2">
        <f t="shared" si="148"/>
        <v>-17331.256525301604</v>
      </c>
      <c r="CN144" s="2">
        <f t="shared" si="149"/>
        <v>48242.759551878742</v>
      </c>
      <c r="CO144" s="2">
        <f t="shared" si="150"/>
        <v>-21.054200572142708</v>
      </c>
      <c r="CP144" s="2">
        <f t="shared" si="151"/>
        <v>381.9156777024524</v>
      </c>
      <c r="CQ144" s="2">
        <f t="shared" si="152"/>
        <v>356.41936915605584</v>
      </c>
      <c r="CR144" s="2">
        <f t="shared" si="153"/>
        <v>-137.20356469612119</v>
      </c>
      <c r="CS144" s="2">
        <f>Paramètres!$F$22</f>
        <v>1</v>
      </c>
      <c r="CT144" s="2">
        <f t="shared" si="154"/>
        <v>52790.848080908407</v>
      </c>
      <c r="CU144" s="2">
        <f t="shared" si="155"/>
        <v>56347.859687810764</v>
      </c>
      <c r="CV144" s="2">
        <f t="shared" si="184"/>
        <v>77213.696534350427</v>
      </c>
      <c r="CW144" s="2">
        <f t="shared" si="185"/>
        <v>46.866703778725189</v>
      </c>
      <c r="CX144" s="2">
        <f t="shared" si="156"/>
        <v>159.31198314542416</v>
      </c>
      <c r="CY144" s="2">
        <f t="shared" si="186"/>
        <v>108.92128051344925</v>
      </c>
      <c r="CZ144" s="2">
        <f t="shared" si="187"/>
        <v>116.26032266013377</v>
      </c>
      <c r="DA144" s="2"/>
      <c r="DB144" s="2"/>
      <c r="DC144" s="13">
        <f>Paramètres!$H$16</f>
        <v>-20000</v>
      </c>
      <c r="DD144" s="13">
        <f>Paramètres!$I$16</f>
        <v>0</v>
      </c>
      <c r="DE144" s="13"/>
      <c r="DF144" s="13"/>
      <c r="DG144" s="112">
        <f>Paramètres!$H$20</f>
        <v>1047197551196.5977</v>
      </c>
      <c r="DH144" s="13">
        <f>Paramètres!$H$21</f>
        <v>10000</v>
      </c>
      <c r="DI144" s="13">
        <f>IF(DL144&lt;66666,Paramètres!$H$22,5)</f>
        <v>1</v>
      </c>
      <c r="DJ144" s="13">
        <f t="shared" si="157"/>
        <v>10022.121189861522</v>
      </c>
      <c r="DK144" s="13">
        <f t="shared" si="158"/>
        <v>-32331.256525301604</v>
      </c>
      <c r="DL144" s="13">
        <f t="shared" si="188"/>
        <v>33848.97430719473</v>
      </c>
      <c r="DM144" s="13">
        <f t="shared" si="189"/>
        <v>-72.777482680599022</v>
      </c>
      <c r="DN144" s="13">
        <f t="shared" si="190"/>
        <v>806.16917149661333</v>
      </c>
      <c r="DO144" s="13">
        <f t="shared" si="191"/>
        <v>238.69335191500841</v>
      </c>
      <c r="DP144" s="13">
        <f t="shared" si="192"/>
        <v>-770.02221839575122</v>
      </c>
      <c r="DQ144" s="13">
        <f>IF(DT144&lt;66666,Paramètres!$H$22,5)</f>
        <v>1</v>
      </c>
      <c r="DR144" s="13">
        <f t="shared" si="159"/>
        <v>17790.848080908407</v>
      </c>
      <c r="DS144" s="13">
        <f t="shared" si="160"/>
        <v>41347.859687810764</v>
      </c>
      <c r="DT144" s="13">
        <f t="shared" si="193"/>
        <v>45012.884557655809</v>
      </c>
      <c r="DU144" s="13">
        <f t="shared" si="194"/>
        <v>66.719118455889515</v>
      </c>
      <c r="DV144" s="13">
        <f t="shared" si="195"/>
        <v>480.80792362402826</v>
      </c>
      <c r="DW144" s="13">
        <f t="shared" si="196"/>
        <v>190.03404934726035</v>
      </c>
      <c r="DX144" s="13">
        <f t="shared" si="197"/>
        <v>441.65973272229883</v>
      </c>
    </row>
    <row r="145" spans="1:128" x14ac:dyDescent="0.35">
      <c r="A145" s="106">
        <f t="shared" si="198"/>
        <v>139</v>
      </c>
      <c r="B145" s="106">
        <f>A145*Paramètres!$D$25</f>
        <v>69.5</v>
      </c>
      <c r="C145" s="102">
        <f>Paramètres!$D$7</f>
        <v>155093840495.72119</v>
      </c>
      <c r="D145" s="28">
        <f>Paramètres!$D$8</f>
        <v>6666</v>
      </c>
      <c r="E145" s="28">
        <f t="shared" si="161"/>
        <v>-32209.800250739903</v>
      </c>
      <c r="F145" s="28">
        <f t="shared" si="162"/>
        <v>33814.16330560152</v>
      </c>
      <c r="G145" s="28">
        <f t="shared" si="136"/>
        <v>148.57572235174487</v>
      </c>
      <c r="H145" s="28">
        <f t="shared" si="137"/>
        <v>-54.156500821395845</v>
      </c>
      <c r="I145" s="28">
        <f t="shared" si="199"/>
        <v>-3956.9145733122687</v>
      </c>
      <c r="J145" s="28">
        <f t="shared" si="200"/>
        <v>2417.6129126035626</v>
      </c>
      <c r="K145" s="28">
        <f t="shared" si="201"/>
        <v>1058.844402686731</v>
      </c>
      <c r="L145" s="28">
        <f t="shared" si="163"/>
        <v>620.03097840380053</v>
      </c>
      <c r="M145" s="28">
        <f t="shared" si="164"/>
        <v>-858.31990243769008</v>
      </c>
      <c r="N145" s="28">
        <f>Paramètres!$D$26*Calculs!K145</f>
        <v>21.176888053734618</v>
      </c>
      <c r="O145" s="28">
        <f>Paramètres!$D$26*I145</f>
        <v>-79.138291466245377</v>
      </c>
      <c r="P145" s="28">
        <f>Paramètres!$D$26*J145</f>
        <v>48.352258252071252</v>
      </c>
      <c r="Q145" s="105">
        <f>IF($T145&gt;25000,Paramètres!$D$9,-5)</f>
        <v>6</v>
      </c>
      <c r="R145" s="105">
        <f t="shared" si="138"/>
        <v>-404.26664472678385</v>
      </c>
      <c r="S145" s="105">
        <f t="shared" si="139"/>
        <v>72927.77962335787</v>
      </c>
      <c r="T145" s="105">
        <f t="shared" si="165"/>
        <v>72928.900117258658</v>
      </c>
      <c r="U145" s="105">
        <f t="shared" si="166"/>
        <v>90.317609221173441</v>
      </c>
      <c r="V145" s="105">
        <f t="shared" si="140"/>
        <v>172.79313232156045</v>
      </c>
      <c r="W145" s="105">
        <f t="shared" si="167"/>
        <v>-0.95784386879756211</v>
      </c>
      <c r="X145" s="105">
        <f t="shared" si="168"/>
        <v>172.79047749404279</v>
      </c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44">
        <f t="shared" si="169"/>
        <v>-31805.533606013119</v>
      </c>
      <c r="AL145" s="44">
        <f t="shared" si="170"/>
        <v>-39113.616317756358</v>
      </c>
      <c r="AM145" s="44">
        <f t="shared" si="141"/>
        <v>21.489857530493836</v>
      </c>
      <c r="AN145" s="44">
        <f t="shared" si="142"/>
        <v>60.831739166089797</v>
      </c>
      <c r="AO145" s="44">
        <f t="shared" si="202"/>
        <v>11942.194962861808</v>
      </c>
      <c r="AP145" s="44">
        <f t="shared" si="203"/>
        <v>4701.7138467447594</v>
      </c>
      <c r="AQ145" s="44">
        <f t="shared" si="171"/>
        <v>857.74351740181271</v>
      </c>
      <c r="AR145" s="44">
        <f t="shared" si="172"/>
        <v>418.0436273105729</v>
      </c>
      <c r="AS145" s="44">
        <f t="shared" si="173"/>
        <v>748.9749443805531</v>
      </c>
      <c r="AT145" s="44">
        <f>Paramètres!$D$26*Calculs!AQ145</f>
        <v>17.154870348036255</v>
      </c>
      <c r="AU145" s="44">
        <f>Paramètres!$D$26*AO145</f>
        <v>238.84389925723616</v>
      </c>
      <c r="AV145" s="44">
        <f>Paramètres!$D$26*AP145</f>
        <v>94.034276934895189</v>
      </c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1">
        <f>Paramètres!$D$16</f>
        <v>30000</v>
      </c>
      <c r="BH145" s="41">
        <f>Paramètres!$E$16</f>
        <v>-25000</v>
      </c>
      <c r="BI145" s="100"/>
      <c r="BJ145" s="100"/>
      <c r="BK145" s="110">
        <f>Paramètres!$D$20</f>
        <v>523598775598.29883</v>
      </c>
      <c r="BL145" s="41">
        <f>Paramètres!$D$21</f>
        <v>10000</v>
      </c>
      <c r="BM145" s="41"/>
      <c r="BN145" s="41"/>
      <c r="BO145" s="41">
        <f>IF(AND($BR$6&gt;200,A145&lt;950),Paramètres!$D$22,0)</f>
        <v>1</v>
      </c>
      <c r="BP145" s="41">
        <f t="shared" si="143"/>
        <v>62209.800250739907</v>
      </c>
      <c r="BQ145" s="41">
        <f t="shared" si="144"/>
        <v>-58814.16330560152</v>
      </c>
      <c r="BR145" s="41">
        <f t="shared" si="174"/>
        <v>85610.542882141119</v>
      </c>
      <c r="BS145" s="41">
        <f t="shared" si="175"/>
        <v>-43.392841954858042</v>
      </c>
      <c r="BT145" s="41">
        <f t="shared" si="176"/>
        <v>70.002872736598718</v>
      </c>
      <c r="BU145" s="41">
        <f t="shared" si="177"/>
        <v>50.868322794273787</v>
      </c>
      <c r="BV145" s="41">
        <f t="shared" si="178"/>
        <v>-48.091744899452358</v>
      </c>
      <c r="BW145" s="41">
        <f>Paramètres!$D$22</f>
        <v>1</v>
      </c>
      <c r="BX145" s="41">
        <f t="shared" si="145"/>
        <v>61805.533606013123</v>
      </c>
      <c r="BY145" s="41">
        <f t="shared" si="146"/>
        <v>14113.616317756358</v>
      </c>
      <c r="BZ145" s="41">
        <f t="shared" si="179"/>
        <v>63396.515281905326</v>
      </c>
      <c r="CA145" s="41">
        <f t="shared" si="180"/>
        <v>12.863228318209714</v>
      </c>
      <c r="CB145" s="41">
        <f t="shared" si="181"/>
        <v>125.56182958828649</v>
      </c>
      <c r="CC145" s="41">
        <f t="shared" si="182"/>
        <v>122.41076412075783</v>
      </c>
      <c r="CD145" s="41">
        <f t="shared" si="183"/>
        <v>27.953137157215107</v>
      </c>
      <c r="CE145" s="2">
        <f>Paramètres!$F$16</f>
        <v>15000</v>
      </c>
      <c r="CF145" s="2">
        <f>Paramètres!$G$16</f>
        <v>15000</v>
      </c>
      <c r="CG145" s="111">
        <f>Paramètres!$F$20</f>
        <v>992600579172.61572</v>
      </c>
      <c r="CH145" s="2">
        <f>Paramètres!$F$21</f>
        <v>13332</v>
      </c>
      <c r="CI145" s="2"/>
      <c r="CJ145" s="2"/>
      <c r="CK145" s="2">
        <f>IF(CN145&gt;20000,Paramètres!$F$22,-2)</f>
        <v>1</v>
      </c>
      <c r="CL145" s="2">
        <f t="shared" si="147"/>
        <v>47209.800250739907</v>
      </c>
      <c r="CM145" s="2">
        <f t="shared" si="148"/>
        <v>-18814.16330560152</v>
      </c>
      <c r="CN145" s="2">
        <f t="shared" si="149"/>
        <v>50820.645220270511</v>
      </c>
      <c r="CO145" s="2">
        <f t="shared" si="150"/>
        <v>-21.72838977741749</v>
      </c>
      <c r="CP145" s="2">
        <f t="shared" si="151"/>
        <v>347.80653924952782</v>
      </c>
      <c r="CQ145" s="2">
        <f t="shared" si="152"/>
        <v>323.09462370466014</v>
      </c>
      <c r="CR145" s="2">
        <f t="shared" si="153"/>
        <v>-128.76044764553046</v>
      </c>
      <c r="CS145" s="2">
        <f>Paramètres!$F$22</f>
        <v>1</v>
      </c>
      <c r="CT145" s="2">
        <f t="shared" si="154"/>
        <v>46805.533606013123</v>
      </c>
      <c r="CU145" s="2">
        <f t="shared" si="155"/>
        <v>54113.616317756358</v>
      </c>
      <c r="CV145" s="2">
        <f t="shared" si="184"/>
        <v>71547.476874652755</v>
      </c>
      <c r="CW145" s="2">
        <f t="shared" si="185"/>
        <v>49.141856810413749</v>
      </c>
      <c r="CX145" s="2">
        <f t="shared" si="156"/>
        <v>184.22581783345927</v>
      </c>
      <c r="CY145" s="2">
        <f t="shared" si="186"/>
        <v>120.51840378390811</v>
      </c>
      <c r="CZ145" s="2">
        <f t="shared" si="187"/>
        <v>139.33580410571361</v>
      </c>
      <c r="DA145" s="2"/>
      <c r="DB145" s="2"/>
      <c r="DC145" s="13">
        <f>Paramètres!$H$16</f>
        <v>-20000</v>
      </c>
      <c r="DD145" s="13">
        <f>Paramètres!$I$16</f>
        <v>0</v>
      </c>
      <c r="DE145" s="13"/>
      <c r="DF145" s="13"/>
      <c r="DG145" s="112">
        <f>Paramètres!$H$20</f>
        <v>1047197551196.5977</v>
      </c>
      <c r="DH145" s="13">
        <f>Paramètres!$H$21</f>
        <v>10000</v>
      </c>
      <c r="DI145" s="13">
        <f>IF(DL145&lt;66666,Paramètres!$H$22,5)</f>
        <v>1</v>
      </c>
      <c r="DJ145" s="13">
        <f t="shared" si="157"/>
        <v>12209.800250739903</v>
      </c>
      <c r="DK145" s="13">
        <f t="shared" si="158"/>
        <v>-33814.16330560152</v>
      </c>
      <c r="DL145" s="13">
        <f t="shared" si="188"/>
        <v>35951.034230197838</v>
      </c>
      <c r="DM145" s="13">
        <f t="shared" si="189"/>
        <v>-70.146089488487902</v>
      </c>
      <c r="DN145" s="13">
        <f t="shared" si="190"/>
        <v>724.53275699028643</v>
      </c>
      <c r="DO145" s="13">
        <f t="shared" si="191"/>
        <v>246.06803190486661</v>
      </c>
      <c r="DP145" s="13">
        <f t="shared" si="192"/>
        <v>-681.46770989270726</v>
      </c>
      <c r="DQ145" s="13">
        <f>IF(DT145&lt;66666,Paramètres!$H$22,5)</f>
        <v>1</v>
      </c>
      <c r="DR145" s="13">
        <f t="shared" si="159"/>
        <v>11805.533606013119</v>
      </c>
      <c r="DS145" s="13">
        <f t="shared" si="160"/>
        <v>39113.616317756358</v>
      </c>
      <c r="DT145" s="13">
        <f t="shared" si="193"/>
        <v>40856.40225442472</v>
      </c>
      <c r="DU145" s="13">
        <f t="shared" si="194"/>
        <v>73.204783917013074</v>
      </c>
      <c r="DV145" s="13">
        <f t="shared" si="195"/>
        <v>574.91885303579784</v>
      </c>
      <c r="DW145" s="13">
        <f t="shared" si="196"/>
        <v>166.12387449043138</v>
      </c>
      <c r="DX145" s="13">
        <f t="shared" si="197"/>
        <v>550.39489995846134</v>
      </c>
    </row>
    <row r="146" spans="1:128" x14ac:dyDescent="0.35">
      <c r="A146" s="106">
        <f t="shared" si="198"/>
        <v>140</v>
      </c>
      <c r="B146" s="106">
        <f>A146*Paramètres!$D$25</f>
        <v>70</v>
      </c>
      <c r="C146" s="102">
        <f>Paramètres!$D$7</f>
        <v>155093840495.72119</v>
      </c>
      <c r="D146" s="28">
        <f>Paramètres!$D$8</f>
        <v>6666</v>
      </c>
      <c r="E146" s="28">
        <f t="shared" si="161"/>
        <v>-34033.249792795083</v>
      </c>
      <c r="F146" s="28">
        <f t="shared" si="162"/>
        <v>34808.389786293883</v>
      </c>
      <c r="G146" s="28">
        <f t="shared" si="136"/>
        <v>155.11815169999116</v>
      </c>
      <c r="H146" s="28">
        <f t="shared" si="137"/>
        <v>-52.760419677234978</v>
      </c>
      <c r="I146" s="28">
        <f t="shared" si="199"/>
        <v>-3257.7453034422228</v>
      </c>
      <c r="J146" s="28">
        <f t="shared" si="200"/>
        <v>1510.9407519138013</v>
      </c>
      <c r="K146" s="28">
        <f t="shared" si="201"/>
        <v>991.04178727553665</v>
      </c>
      <c r="L146" s="28">
        <f t="shared" si="163"/>
        <v>599.7281635277152</v>
      </c>
      <c r="M146" s="28">
        <f t="shared" si="164"/>
        <v>-788.98032548217839</v>
      </c>
      <c r="N146" s="28">
        <f>Paramètres!$D$26*Calculs!K146</f>
        <v>19.820835745510735</v>
      </c>
      <c r="O146" s="28">
        <f>Paramètres!$D$26*I146</f>
        <v>-65.154906068844454</v>
      </c>
      <c r="P146" s="28">
        <f>Paramètres!$D$26*J146</f>
        <v>30.218815038276027</v>
      </c>
      <c r="Q146" s="105">
        <f>IF($T146&gt;25000,Paramètres!$D$9,-5)</f>
        <v>6</v>
      </c>
      <c r="R146" s="105">
        <f t="shared" si="138"/>
        <v>-8303.3245750405113</v>
      </c>
      <c r="S146" s="105">
        <f t="shared" si="139"/>
        <v>71383.905444582721</v>
      </c>
      <c r="T146" s="105">
        <f t="shared" si="165"/>
        <v>71865.201283511327</v>
      </c>
      <c r="U146" s="105">
        <f t="shared" si="166"/>
        <v>96.634787817906059</v>
      </c>
      <c r="V146" s="105">
        <f t="shared" si="140"/>
        <v>177.88018371281419</v>
      </c>
      <c r="W146" s="105">
        <f t="shared" si="167"/>
        <v>-20.552323996262285</v>
      </c>
      <c r="X146" s="105">
        <f t="shared" si="168"/>
        <v>176.68888401950247</v>
      </c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44">
        <f t="shared" si="169"/>
        <v>-25729.925217754571</v>
      </c>
      <c r="AL146" s="44">
        <f t="shared" si="170"/>
        <v>-36575.515658288838</v>
      </c>
      <c r="AM146" s="44">
        <f t="shared" si="141"/>
        <v>23.84146657513244</v>
      </c>
      <c r="AN146" s="44">
        <f t="shared" si="142"/>
        <v>65.378501774005855</v>
      </c>
      <c r="AO146" s="44">
        <f t="shared" si="202"/>
        <v>12121.394690915145</v>
      </c>
      <c r="AP146" s="44">
        <f t="shared" si="203"/>
        <v>5356.6545141904171</v>
      </c>
      <c r="AQ146" s="44">
        <f t="shared" si="171"/>
        <v>979.53366626774709</v>
      </c>
      <c r="AR146" s="44">
        <f t="shared" si="172"/>
        <v>408.09519852629978</v>
      </c>
      <c r="AS146" s="44">
        <f t="shared" si="173"/>
        <v>890.47431871543279</v>
      </c>
      <c r="AT146" s="44">
        <f>Paramètres!$D$26*Calculs!AQ146</f>
        <v>19.590673325354942</v>
      </c>
      <c r="AU146" s="44">
        <f>Paramètres!$D$26*AO146</f>
        <v>242.42789381830292</v>
      </c>
      <c r="AV146" s="44">
        <f>Paramètres!$D$26*AP146</f>
        <v>107.13309028380834</v>
      </c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1">
        <f>Paramètres!$D$16</f>
        <v>30000</v>
      </c>
      <c r="BH146" s="41">
        <f>Paramètres!$E$16</f>
        <v>-25000</v>
      </c>
      <c r="BI146" s="100"/>
      <c r="BJ146" s="100"/>
      <c r="BK146" s="110">
        <f>Paramètres!$D$20</f>
        <v>523598775598.29883</v>
      </c>
      <c r="BL146" s="41">
        <f>Paramètres!$D$21</f>
        <v>10000</v>
      </c>
      <c r="BM146" s="41"/>
      <c r="BN146" s="41"/>
      <c r="BO146" s="41">
        <f>IF(AND($BR$6&gt;200,A146&lt;950),Paramètres!$D$22,0)</f>
        <v>1</v>
      </c>
      <c r="BP146" s="41">
        <f t="shared" si="143"/>
        <v>64033.249792795083</v>
      </c>
      <c r="BQ146" s="41">
        <f t="shared" si="144"/>
        <v>-59808.389786293883</v>
      </c>
      <c r="BR146" s="41">
        <f t="shared" si="174"/>
        <v>87620.206390168663</v>
      </c>
      <c r="BS146" s="41">
        <f t="shared" si="175"/>
        <v>-43.046111104162904</v>
      </c>
      <c r="BT146" s="41">
        <f t="shared" si="176"/>
        <v>66.889749428879128</v>
      </c>
      <c r="BU146" s="41">
        <f t="shared" si="177"/>
        <v>48.883336506697361</v>
      </c>
      <c r="BV146" s="41">
        <f t="shared" si="178"/>
        <v>-45.658055046521902</v>
      </c>
      <c r="BW146" s="41">
        <f>Paramètres!$D$22</f>
        <v>1</v>
      </c>
      <c r="BX146" s="41">
        <f t="shared" si="145"/>
        <v>55729.925217754571</v>
      </c>
      <c r="BY146" s="41">
        <f t="shared" si="146"/>
        <v>11575.515658288838</v>
      </c>
      <c r="BZ146" s="41">
        <f t="shared" si="179"/>
        <v>56919.391489472255</v>
      </c>
      <c r="CA146" s="41">
        <f t="shared" si="180"/>
        <v>11.733910942052544</v>
      </c>
      <c r="CB146" s="41">
        <f t="shared" si="181"/>
        <v>154.40979254041727</v>
      </c>
      <c r="CC146" s="41">
        <f t="shared" si="182"/>
        <v>151.1830321088037</v>
      </c>
      <c r="CD146" s="41">
        <f t="shared" si="183"/>
        <v>31.401828525790222</v>
      </c>
      <c r="CE146" s="2">
        <f>Paramètres!$F$16</f>
        <v>15000</v>
      </c>
      <c r="CF146" s="2">
        <f>Paramètres!$G$16</f>
        <v>15000</v>
      </c>
      <c r="CG146" s="111">
        <f>Paramètres!$F$20</f>
        <v>992600579172.61572</v>
      </c>
      <c r="CH146" s="2">
        <f>Paramètres!$F$21</f>
        <v>13332</v>
      </c>
      <c r="CI146" s="2"/>
      <c r="CJ146" s="2"/>
      <c r="CK146" s="2">
        <f>IF(CN146&gt;20000,Paramètres!$F$22,-2)</f>
        <v>1</v>
      </c>
      <c r="CL146" s="2">
        <f t="shared" si="147"/>
        <v>49033.249792795083</v>
      </c>
      <c r="CM146" s="2">
        <f t="shared" si="148"/>
        <v>-19808.389786293883</v>
      </c>
      <c r="CN146" s="2">
        <f t="shared" si="149"/>
        <v>52883.191007808811</v>
      </c>
      <c r="CO146" s="2">
        <f t="shared" si="150"/>
        <v>-21.997660338686789</v>
      </c>
      <c r="CP146" s="2">
        <f t="shared" si="151"/>
        <v>323.5927536745229</v>
      </c>
      <c r="CQ146" s="2">
        <f t="shared" si="152"/>
        <v>300.034926404467</v>
      </c>
      <c r="CR146" s="2">
        <f t="shared" si="153"/>
        <v>-121.20772734494491</v>
      </c>
      <c r="CS146" s="2">
        <f>Paramètres!$F$22</f>
        <v>1</v>
      </c>
      <c r="CT146" s="2">
        <f t="shared" si="154"/>
        <v>40729.925217754571</v>
      </c>
      <c r="CU146" s="2">
        <f t="shared" si="155"/>
        <v>51575.515658288838</v>
      </c>
      <c r="CV146" s="2">
        <f t="shared" si="184"/>
        <v>65718.799621282466</v>
      </c>
      <c r="CW146" s="2">
        <f t="shared" si="185"/>
        <v>51.701342861279699</v>
      </c>
      <c r="CX146" s="2">
        <f t="shared" si="156"/>
        <v>216.33304464179545</v>
      </c>
      <c r="CY146" s="2">
        <f t="shared" si="186"/>
        <v>134.07470588577289</v>
      </c>
      <c r="CZ146" s="2">
        <f t="shared" si="187"/>
        <v>169.77620400289484</v>
      </c>
      <c r="DA146" s="2"/>
      <c r="DB146" s="2"/>
      <c r="DC146" s="13">
        <f>Paramètres!$H$16</f>
        <v>-20000</v>
      </c>
      <c r="DD146" s="13">
        <f>Paramètres!$I$16</f>
        <v>0</v>
      </c>
      <c r="DE146" s="13"/>
      <c r="DF146" s="13"/>
      <c r="DG146" s="112">
        <f>Paramètres!$H$20</f>
        <v>1047197551196.5977</v>
      </c>
      <c r="DH146" s="13">
        <f>Paramètres!$H$21</f>
        <v>10000</v>
      </c>
      <c r="DI146" s="13">
        <f>IF(DL146&lt;66666,Paramètres!$H$22,5)</f>
        <v>1</v>
      </c>
      <c r="DJ146" s="13">
        <f t="shared" si="157"/>
        <v>14033.249792795083</v>
      </c>
      <c r="DK146" s="13">
        <f t="shared" si="158"/>
        <v>-34808.389786293883</v>
      </c>
      <c r="DL146" s="13">
        <f t="shared" si="188"/>
        <v>37530.735394627583</v>
      </c>
      <c r="DM146" s="13">
        <f t="shared" si="189"/>
        <v>-68.04282166892655</v>
      </c>
      <c r="DN146" s="13">
        <f t="shared" si="190"/>
        <v>670.76978984764139</v>
      </c>
      <c r="DO146" s="13">
        <f t="shared" si="191"/>
        <v>250.80990061655092</v>
      </c>
      <c r="DP146" s="13">
        <f t="shared" si="192"/>
        <v>-622.11454309071155</v>
      </c>
      <c r="DQ146" s="13">
        <f>IF(DT146&lt;66666,Paramètres!$H$22,5)</f>
        <v>1</v>
      </c>
      <c r="DR146" s="13">
        <f t="shared" si="159"/>
        <v>5729.9252177545713</v>
      </c>
      <c r="DS146" s="13">
        <f t="shared" si="160"/>
        <v>36575.515658288838</v>
      </c>
      <c r="DT146" s="13">
        <f t="shared" si="193"/>
        <v>37021.620557058166</v>
      </c>
      <c r="DU146" s="13">
        <f t="shared" si="194"/>
        <v>81.096403319073289</v>
      </c>
      <c r="DV146" s="13">
        <f t="shared" si="195"/>
        <v>687.45144419823373</v>
      </c>
      <c r="DW146" s="13">
        <f t="shared" si="196"/>
        <v>106.39851272913229</v>
      </c>
      <c r="DX146" s="13">
        <f t="shared" si="197"/>
        <v>679.16775881903129</v>
      </c>
    </row>
    <row r="147" spans="1:128" x14ac:dyDescent="0.35">
      <c r="A147" s="106">
        <f t="shared" si="198"/>
        <v>141</v>
      </c>
      <c r="B147" s="106">
        <f>A147*Paramètres!$D$25</f>
        <v>70.5</v>
      </c>
      <c r="C147" s="102">
        <f>Paramètres!$D$7</f>
        <v>155093840495.72119</v>
      </c>
      <c r="D147" s="28">
        <f>Paramètres!$D$8</f>
        <v>6666</v>
      </c>
      <c r="E147" s="28">
        <f t="shared" si="161"/>
        <v>-35512.190403634268</v>
      </c>
      <c r="F147" s="28">
        <f t="shared" si="162"/>
        <v>35366.615080880241</v>
      </c>
      <c r="G147" s="28">
        <f t="shared" si="136"/>
        <v>165.06215286733638</v>
      </c>
      <c r="H147" s="28">
        <f t="shared" si="137"/>
        <v>-51.606676425555243</v>
      </c>
      <c r="I147" s="28">
        <f t="shared" si="199"/>
        <v>-2592.862233845663</v>
      </c>
      <c r="J147" s="28">
        <f t="shared" si="200"/>
        <v>691.74161139334683</v>
      </c>
      <c r="K147" s="28">
        <f t="shared" si="201"/>
        <v>946.60811109048348</v>
      </c>
      <c r="L147" s="28">
        <f t="shared" si="163"/>
        <v>587.89707841519316</v>
      </c>
      <c r="M147" s="28">
        <f t="shared" si="164"/>
        <v>-741.91909341462122</v>
      </c>
      <c r="N147" s="28">
        <f>Paramètres!$D$26*Calculs!K147</f>
        <v>18.932162221809669</v>
      </c>
      <c r="O147" s="28">
        <f>Paramètres!$D$26*I147</f>
        <v>-51.857244676913261</v>
      </c>
      <c r="P147" s="28">
        <f>Paramètres!$D$26*J147</f>
        <v>13.834832227866936</v>
      </c>
      <c r="Q147" s="105">
        <f>IF($T147&gt;25000,Paramètres!$D$9,-5)</f>
        <v>6</v>
      </c>
      <c r="R147" s="105">
        <f t="shared" si="138"/>
        <v>-15944.986330968841</v>
      </c>
      <c r="S147" s="105">
        <f t="shared" si="139"/>
        <v>69041.184902395005</v>
      </c>
      <c r="T147" s="105">
        <f t="shared" si="165"/>
        <v>70858.505500902844</v>
      </c>
      <c r="U147" s="105">
        <f t="shared" si="166"/>
        <v>103.00439068886092</v>
      </c>
      <c r="V147" s="105">
        <f t="shared" si="140"/>
        <v>182.90344364331398</v>
      </c>
      <c r="W147" s="105">
        <f t="shared" si="167"/>
        <v>-41.157979386717514</v>
      </c>
      <c r="X147" s="105">
        <f t="shared" si="168"/>
        <v>178.21248673812246</v>
      </c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44">
        <f t="shared" si="169"/>
        <v>-19567.204072665427</v>
      </c>
      <c r="AL147" s="44">
        <f t="shared" si="170"/>
        <v>-33674.569821514771</v>
      </c>
      <c r="AM147" s="44">
        <f t="shared" si="141"/>
        <v>26.551861464982135</v>
      </c>
      <c r="AN147" s="44">
        <f t="shared" si="142"/>
        <v>70.654836595116876</v>
      </c>
      <c r="AO147" s="44">
        <f t="shared" si="202"/>
        <v>12287.061995623142</v>
      </c>
      <c r="AP147" s="44">
        <f t="shared" si="203"/>
        <v>6139.9957426220417</v>
      </c>
      <c r="AQ147" s="44">
        <f t="shared" si="171"/>
        <v>1120.2858694820764</v>
      </c>
      <c r="AR147" s="44">
        <f t="shared" si="172"/>
        <v>371.10392672744661</v>
      </c>
      <c r="AS147" s="44">
        <f t="shared" si="173"/>
        <v>1057.0346753672188</v>
      </c>
      <c r="AT147" s="44">
        <f>Paramètres!$D$26*Calculs!AQ147</f>
        <v>22.405717389641527</v>
      </c>
      <c r="AU147" s="44">
        <f>Paramètres!$D$26*AO147</f>
        <v>245.74123991246285</v>
      </c>
      <c r="AV147" s="44">
        <f>Paramètres!$D$26*AP147</f>
        <v>122.79991485244084</v>
      </c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1">
        <f>Paramètres!$D$16</f>
        <v>30000</v>
      </c>
      <c r="BH147" s="41">
        <f>Paramètres!$E$16</f>
        <v>-25000</v>
      </c>
      <c r="BI147" s="100"/>
      <c r="BJ147" s="100"/>
      <c r="BK147" s="110">
        <f>Paramètres!$D$20</f>
        <v>523598775598.29883</v>
      </c>
      <c r="BL147" s="41">
        <f>Paramètres!$D$21</f>
        <v>10000</v>
      </c>
      <c r="BM147" s="41"/>
      <c r="BN147" s="41"/>
      <c r="BO147" s="41">
        <f>IF(AND($BR$6&gt;200,A147&lt;950),Paramètres!$D$22,0)</f>
        <v>1</v>
      </c>
      <c r="BP147" s="41">
        <f t="shared" si="143"/>
        <v>65512.190403634268</v>
      </c>
      <c r="BQ147" s="41">
        <f t="shared" si="144"/>
        <v>-60366.615080880241</v>
      </c>
      <c r="BR147" s="41">
        <f t="shared" si="174"/>
        <v>89084.091216137953</v>
      </c>
      <c r="BS147" s="41">
        <f t="shared" si="175"/>
        <v>-42.659211150936883</v>
      </c>
      <c r="BT147" s="41">
        <f t="shared" si="176"/>
        <v>64.750165949847911</v>
      </c>
      <c r="BU147" s="41">
        <f t="shared" si="177"/>
        <v>47.617090127590707</v>
      </c>
      <c r="BV147" s="41">
        <f t="shared" si="178"/>
        <v>-43.877063692933554</v>
      </c>
      <c r="BW147" s="41">
        <f>Paramètres!$D$22</f>
        <v>1</v>
      </c>
      <c r="BX147" s="41">
        <f t="shared" si="145"/>
        <v>49567.204072665423</v>
      </c>
      <c r="BY147" s="41">
        <f t="shared" si="146"/>
        <v>8674.5698215147713</v>
      </c>
      <c r="BZ147" s="41">
        <f t="shared" si="179"/>
        <v>50320.531407861687</v>
      </c>
      <c r="CA147" s="41">
        <f t="shared" si="180"/>
        <v>9.9265921943597935</v>
      </c>
      <c r="CB147" s="41">
        <f t="shared" si="181"/>
        <v>195.10860912821377</v>
      </c>
      <c r="CC147" s="41">
        <f t="shared" si="182"/>
        <v>192.18772088486259</v>
      </c>
      <c r="CD147" s="41">
        <f t="shared" si="183"/>
        <v>33.634049667386947</v>
      </c>
      <c r="CE147" s="2">
        <f>Paramètres!$F$16</f>
        <v>15000</v>
      </c>
      <c r="CF147" s="2">
        <f>Paramètres!$G$16</f>
        <v>15000</v>
      </c>
      <c r="CG147" s="111">
        <f>Paramètres!$F$20</f>
        <v>992600579172.61572</v>
      </c>
      <c r="CH147" s="2">
        <f>Paramètres!$F$21</f>
        <v>13332</v>
      </c>
      <c r="CI147" s="2"/>
      <c r="CJ147" s="2"/>
      <c r="CK147" s="2">
        <f>IF(CN147&gt;20000,Paramètres!$F$22,-2)</f>
        <v>1</v>
      </c>
      <c r="CL147" s="2">
        <f t="shared" si="147"/>
        <v>50512.190403634268</v>
      </c>
      <c r="CM147" s="2">
        <f t="shared" si="148"/>
        <v>-20366.615080880241</v>
      </c>
      <c r="CN147" s="2">
        <f t="shared" si="149"/>
        <v>54463.569376471642</v>
      </c>
      <c r="CO147" s="2">
        <f t="shared" si="150"/>
        <v>-21.959389673907033</v>
      </c>
      <c r="CP147" s="2">
        <f t="shared" si="151"/>
        <v>306.65647064821172</v>
      </c>
      <c r="CQ147" s="2">
        <f t="shared" si="152"/>
        <v>284.40827898768993</v>
      </c>
      <c r="CR147" s="2">
        <f t="shared" si="153"/>
        <v>-114.67398063064644</v>
      </c>
      <c r="CS147" s="2">
        <f>Paramètres!$F$22</f>
        <v>1</v>
      </c>
      <c r="CT147" s="2">
        <f t="shared" si="154"/>
        <v>34567.204072665423</v>
      </c>
      <c r="CU147" s="2">
        <f t="shared" si="155"/>
        <v>48674.569821514771</v>
      </c>
      <c r="CV147" s="2">
        <f t="shared" si="184"/>
        <v>59700.128515027616</v>
      </c>
      <c r="CW147" s="2">
        <f t="shared" si="185"/>
        <v>54.618784730775914</v>
      </c>
      <c r="CX147" s="2">
        <f t="shared" si="156"/>
        <v>258.89320546758887</v>
      </c>
      <c r="CY147" s="2">
        <f t="shared" si="186"/>
        <v>149.90276384701522</v>
      </c>
      <c r="CZ147" s="2">
        <f t="shared" si="187"/>
        <v>211.0802056762054</v>
      </c>
      <c r="DA147" s="2"/>
      <c r="DB147" s="2"/>
      <c r="DC147" s="13">
        <f>Paramètres!$H$16</f>
        <v>-20000</v>
      </c>
      <c r="DD147" s="13">
        <f>Paramètres!$I$16</f>
        <v>0</v>
      </c>
      <c r="DE147" s="13"/>
      <c r="DF147" s="13"/>
      <c r="DG147" s="112">
        <f>Paramètres!$H$20</f>
        <v>1047197551196.5977</v>
      </c>
      <c r="DH147" s="13">
        <f>Paramètres!$H$21</f>
        <v>10000</v>
      </c>
      <c r="DI147" s="13">
        <f>IF(DL147&lt;66666,Paramètres!$H$22,5)</f>
        <v>1</v>
      </c>
      <c r="DJ147" s="13">
        <f t="shared" si="157"/>
        <v>15512.190403634268</v>
      </c>
      <c r="DK147" s="13">
        <f t="shared" si="158"/>
        <v>-35366.615080880241</v>
      </c>
      <c r="DL147" s="13">
        <f t="shared" si="188"/>
        <v>38618.978668495998</v>
      </c>
      <c r="DM147" s="13">
        <f t="shared" si="189"/>
        <v>-66.317209671864049</v>
      </c>
      <c r="DN147" s="13">
        <f t="shared" si="190"/>
        <v>637.01539409997497</v>
      </c>
      <c r="DO147" s="13">
        <f t="shared" si="191"/>
        <v>255.8717092999126</v>
      </c>
      <c r="DP147" s="13">
        <f t="shared" si="192"/>
        <v>-583.36804909104126</v>
      </c>
      <c r="DQ147" s="13">
        <f>IF(DT147&lt;66666,Paramètres!$H$22,5)</f>
        <v>1</v>
      </c>
      <c r="DR147" s="13">
        <f t="shared" si="159"/>
        <v>-432.79592733457321</v>
      </c>
      <c r="DS147" s="13">
        <f t="shared" si="160"/>
        <v>33674.569821514771</v>
      </c>
      <c r="DT147" s="13">
        <f t="shared" si="193"/>
        <v>33677.350919851029</v>
      </c>
      <c r="DU147" s="13">
        <f t="shared" si="194"/>
        <v>90.736342436882055</v>
      </c>
      <c r="DV147" s="13">
        <f t="shared" si="195"/>
        <v>813.40576781154243</v>
      </c>
      <c r="DW147" s="13">
        <f t="shared" si="196"/>
        <v>-10.453277765733542</v>
      </c>
      <c r="DX147" s="13">
        <f t="shared" si="197"/>
        <v>813.33859621503109</v>
      </c>
    </row>
    <row r="148" spans="1:128" x14ac:dyDescent="0.35">
      <c r="A148" s="106">
        <f t="shared" si="198"/>
        <v>142</v>
      </c>
      <c r="B148" s="106">
        <f>A148*Paramètres!$D$25</f>
        <v>71</v>
      </c>
      <c r="C148" s="102">
        <f>Paramètres!$D$7</f>
        <v>155093840495.72119</v>
      </c>
      <c r="D148" s="28">
        <f>Paramètres!$D$8</f>
        <v>6666</v>
      </c>
      <c r="E148" s="28">
        <f t="shared" si="161"/>
        <v>-36661.647250953298</v>
      </c>
      <c r="F148" s="28">
        <f t="shared" si="162"/>
        <v>35527.006113223259</v>
      </c>
      <c r="G148" s="28">
        <f t="shared" si="136"/>
        <v>-178.12282616703007</v>
      </c>
      <c r="H148" s="28">
        <f t="shared" si="137"/>
        <v>-50.630171041865658</v>
      </c>
      <c r="I148" s="28">
        <f t="shared" si="199"/>
        <v>-1953.1079107535566</v>
      </c>
      <c r="J148" s="28">
        <f t="shared" si="200"/>
        <v>-64.012314249141326</v>
      </c>
      <c r="K148" s="28">
        <f t="shared" si="201"/>
        <v>920.9678274224193</v>
      </c>
      <c r="L148" s="28">
        <f t="shared" si="163"/>
        <v>584.19155047576578</v>
      </c>
      <c r="M148" s="28">
        <f t="shared" si="164"/>
        <v>-711.97048499210405</v>
      </c>
      <c r="N148" s="28">
        <f>Paramètres!$D$26*Calculs!K148</f>
        <v>18.419356548448388</v>
      </c>
      <c r="O148" s="28">
        <f>Paramètres!$D$26*I148</f>
        <v>-39.062158215071129</v>
      </c>
      <c r="P148" s="28">
        <f>Paramètres!$D$26*J148</f>
        <v>-1.2802462849828264</v>
      </c>
      <c r="Q148" s="105">
        <f>IF($T148&gt;25000,Paramètres!$D$9,-5)</f>
        <v>6</v>
      </c>
      <c r="R148" s="105">
        <f t="shared" si="138"/>
        <v>-23330.750157781302</v>
      </c>
      <c r="S148" s="105">
        <f t="shared" si="139"/>
        <v>65867.319394585211</v>
      </c>
      <c r="T148" s="105">
        <f t="shared" si="165"/>
        <v>69877.232824097387</v>
      </c>
      <c r="U148" s="105">
        <f t="shared" si="166"/>
        <v>109.50456720200914</v>
      </c>
      <c r="V148" s="105">
        <f t="shared" si="140"/>
        <v>188.00649523979686</v>
      </c>
      <c r="W148" s="105">
        <f t="shared" si="167"/>
        <v>-62.771984396141669</v>
      </c>
      <c r="X148" s="105">
        <f t="shared" si="168"/>
        <v>177.21771984573752</v>
      </c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44">
        <f t="shared" si="169"/>
        <v>-13330.897093171994</v>
      </c>
      <c r="AL148" s="44">
        <f t="shared" si="170"/>
        <v>-30340.313281361945</v>
      </c>
      <c r="AM148" s="44">
        <f t="shared" si="141"/>
        <v>29.68017320360601</v>
      </c>
      <c r="AN148" s="44">
        <f t="shared" si="142"/>
        <v>76.777342972264393</v>
      </c>
      <c r="AO148" s="44">
        <f t="shared" si="202"/>
        <v>12412.424682438126</v>
      </c>
      <c r="AP148" s="44">
        <f t="shared" si="203"/>
        <v>7074.2305031368205</v>
      </c>
      <c r="AQ148" s="44">
        <f t="shared" si="171"/>
        <v>1269.9331353772559</v>
      </c>
      <c r="AR148" s="44">
        <f t="shared" si="172"/>
        <v>290.47922757942678</v>
      </c>
      <c r="AS148" s="44">
        <f t="shared" si="173"/>
        <v>1236.2653382967458</v>
      </c>
      <c r="AT148" s="44">
        <f>Paramètres!$D$26*Calculs!AQ148</f>
        <v>25.398662707545117</v>
      </c>
      <c r="AU148" s="44">
        <f>Paramètres!$D$26*AO148</f>
        <v>248.24849364876252</v>
      </c>
      <c r="AV148" s="44">
        <f>Paramètres!$D$26*AP148</f>
        <v>141.48461006273641</v>
      </c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1">
        <f>Paramètres!$D$16</f>
        <v>30000</v>
      </c>
      <c r="BH148" s="41">
        <f>Paramètres!$E$16</f>
        <v>-25000</v>
      </c>
      <c r="BI148" s="100"/>
      <c r="BJ148" s="100"/>
      <c r="BK148" s="110">
        <f>Paramètres!$D$20</f>
        <v>523598775598.29883</v>
      </c>
      <c r="BL148" s="41">
        <f>Paramètres!$D$21</f>
        <v>10000</v>
      </c>
      <c r="BM148" s="41"/>
      <c r="BN148" s="41"/>
      <c r="BO148" s="41">
        <f>IF(AND($BR$6&gt;200,A148&lt;950),Paramètres!$D$22,0)</f>
        <v>1</v>
      </c>
      <c r="BP148" s="41">
        <f t="shared" si="143"/>
        <v>66661.647250953305</v>
      </c>
      <c r="BQ148" s="41">
        <f t="shared" si="144"/>
        <v>-60527.006113223259</v>
      </c>
      <c r="BR148" s="41">
        <f t="shared" si="174"/>
        <v>90040.511344842424</v>
      </c>
      <c r="BS148" s="41">
        <f t="shared" si="175"/>
        <v>-42.23861484279643</v>
      </c>
      <c r="BT148" s="41">
        <f t="shared" si="176"/>
        <v>63.406913579085241</v>
      </c>
      <c r="BU148" s="41">
        <f t="shared" si="177"/>
        <v>46.943417392339988</v>
      </c>
      <c r="BV148" s="41">
        <f t="shared" si="178"/>
        <v>-42.623376838938228</v>
      </c>
      <c r="BW148" s="41">
        <f>Paramètres!$D$22</f>
        <v>1</v>
      </c>
      <c r="BX148" s="41">
        <f t="shared" si="145"/>
        <v>43330.897093171996</v>
      </c>
      <c r="BY148" s="41">
        <f t="shared" si="146"/>
        <v>5340.313281361945</v>
      </c>
      <c r="BZ148" s="41">
        <f t="shared" si="179"/>
        <v>43658.740119730348</v>
      </c>
      <c r="CA148" s="41">
        <f t="shared" si="180"/>
        <v>7.0259838723753125</v>
      </c>
      <c r="CB148" s="41">
        <f t="shared" si="181"/>
        <v>254.41671110522597</v>
      </c>
      <c r="CC148" s="41">
        <f t="shared" si="182"/>
        <v>252.50624038740366</v>
      </c>
      <c r="CD148" s="41">
        <f t="shared" si="183"/>
        <v>31.120113351636842</v>
      </c>
      <c r="CE148" s="2">
        <f>Paramètres!$F$16</f>
        <v>15000</v>
      </c>
      <c r="CF148" s="2">
        <f>Paramètres!$G$16</f>
        <v>15000</v>
      </c>
      <c r="CG148" s="111">
        <f>Paramètres!$F$20</f>
        <v>992600579172.61572</v>
      </c>
      <c r="CH148" s="2">
        <f>Paramètres!$F$21</f>
        <v>13332</v>
      </c>
      <c r="CI148" s="2"/>
      <c r="CJ148" s="2"/>
      <c r="CK148" s="2">
        <f>IF(CN148&gt;20000,Paramètres!$F$22,-2)</f>
        <v>1</v>
      </c>
      <c r="CL148" s="2">
        <f t="shared" si="147"/>
        <v>51661.647250953298</v>
      </c>
      <c r="CM148" s="2">
        <f t="shared" si="148"/>
        <v>-20527.006113223259</v>
      </c>
      <c r="CN148" s="2">
        <f t="shared" si="149"/>
        <v>55590.320890009578</v>
      </c>
      <c r="CO148" s="2">
        <f t="shared" si="150"/>
        <v>-21.669680955349229</v>
      </c>
      <c r="CP148" s="2">
        <f t="shared" si="151"/>
        <v>295.35576385145254</v>
      </c>
      <c r="CQ148" s="2">
        <f t="shared" si="152"/>
        <v>274.48241063080098</v>
      </c>
      <c r="CR148" s="2">
        <f t="shared" si="153"/>
        <v>-109.06160412619714</v>
      </c>
      <c r="CS148" s="2">
        <f>Paramètres!$F$22</f>
        <v>1</v>
      </c>
      <c r="CT148" s="2">
        <f t="shared" si="154"/>
        <v>28330.897093171996</v>
      </c>
      <c r="CU148" s="2">
        <f t="shared" si="155"/>
        <v>45340.313281361945</v>
      </c>
      <c r="CV148" s="2">
        <f t="shared" si="184"/>
        <v>53463.854505225754</v>
      </c>
      <c r="CW148" s="2">
        <f t="shared" si="185"/>
        <v>58.0007953014211</v>
      </c>
      <c r="CX148" s="2">
        <f t="shared" si="156"/>
        <v>317.21602019840356</v>
      </c>
      <c r="CY148" s="2">
        <f t="shared" si="186"/>
        <v>168.09514592084111</v>
      </c>
      <c r="CZ148" s="2">
        <f t="shared" si="187"/>
        <v>269.01677529173736</v>
      </c>
      <c r="DA148" s="2"/>
      <c r="DB148" s="2"/>
      <c r="DC148" s="13">
        <f>Paramètres!$H$16</f>
        <v>-20000</v>
      </c>
      <c r="DD148" s="13">
        <f>Paramètres!$I$16</f>
        <v>0</v>
      </c>
      <c r="DE148" s="13"/>
      <c r="DF148" s="13"/>
      <c r="DG148" s="112">
        <f>Paramètres!$H$20</f>
        <v>1047197551196.5977</v>
      </c>
      <c r="DH148" s="13">
        <f>Paramètres!$H$21</f>
        <v>10000</v>
      </c>
      <c r="DI148" s="13">
        <f>IF(DL148&lt;66666,Paramètres!$H$22,5)</f>
        <v>1</v>
      </c>
      <c r="DJ148" s="13">
        <f t="shared" si="157"/>
        <v>16661.647250953298</v>
      </c>
      <c r="DK148" s="13">
        <f t="shared" si="158"/>
        <v>-35527.006113223259</v>
      </c>
      <c r="DL148" s="13">
        <f t="shared" si="188"/>
        <v>39240.013410856554</v>
      </c>
      <c r="DM148" s="13">
        <f t="shared" si="189"/>
        <v>-64.874108264968342</v>
      </c>
      <c r="DN148" s="13">
        <f t="shared" si="190"/>
        <v>618.84220195361934</v>
      </c>
      <c r="DO148" s="13">
        <f t="shared" si="191"/>
        <v>262.76572245262474</v>
      </c>
      <c r="DP148" s="13">
        <f t="shared" si="192"/>
        <v>-560.28550402696874</v>
      </c>
      <c r="DQ148" s="13">
        <f>IF(DT148&lt;66666,Paramètres!$H$22,5)</f>
        <v>1</v>
      </c>
      <c r="DR148" s="13">
        <f t="shared" si="159"/>
        <v>-6669.1029068280059</v>
      </c>
      <c r="DS148" s="13">
        <f t="shared" si="160"/>
        <v>30340.313281361945</v>
      </c>
      <c r="DT148" s="13">
        <f t="shared" si="193"/>
        <v>31064.634934166694</v>
      </c>
      <c r="DU148" s="13">
        <f t="shared" si="194"/>
        <v>102.39703204121881</v>
      </c>
      <c r="DV148" s="13">
        <f t="shared" si="195"/>
        <v>935.97316969094334</v>
      </c>
      <c r="DW148" s="13">
        <f t="shared" si="196"/>
        <v>-200.93915154410732</v>
      </c>
      <c r="DX148" s="13">
        <f t="shared" si="197"/>
        <v>914.14945810739596</v>
      </c>
    </row>
    <row r="149" spans="1:128" x14ac:dyDescent="0.35">
      <c r="A149" s="106">
        <f t="shared" si="198"/>
        <v>143</v>
      </c>
      <c r="B149" s="106">
        <f>A149*Paramètres!$D$25</f>
        <v>71.5</v>
      </c>
      <c r="C149" s="102">
        <f>Paramètres!$D$7</f>
        <v>155093840495.72119</v>
      </c>
      <c r="D149" s="28">
        <f>Paramètres!$D$8</f>
        <v>6666</v>
      </c>
      <c r="E149" s="28">
        <f t="shared" si="161"/>
        <v>-37492.153318711134</v>
      </c>
      <c r="F149" s="28">
        <f t="shared" si="162"/>
        <v>35317.007334850663</v>
      </c>
      <c r="G149" s="28">
        <f t="shared" si="136"/>
        <v>-149.77719018462045</v>
      </c>
      <c r="H149" s="28">
        <f t="shared" si="137"/>
        <v>-49.79172747599106</v>
      </c>
      <c r="I149" s="28">
        <f t="shared" si="199"/>
        <v>-1329.8542020627197</v>
      </c>
      <c r="J149" s="28">
        <f t="shared" si="200"/>
        <v>-774.70255295626259</v>
      </c>
      <c r="K149" s="28">
        <f t="shared" si="201"/>
        <v>911.59139403153881</v>
      </c>
      <c r="L149" s="28">
        <f t="shared" si="163"/>
        <v>588.49419659018133</v>
      </c>
      <c r="M149" s="28">
        <f t="shared" si="164"/>
        <v>-696.18492532662708</v>
      </c>
      <c r="N149" s="28">
        <f>Paramètres!$D$26*Calculs!K149</f>
        <v>18.231827880630778</v>
      </c>
      <c r="O149" s="28">
        <f>Paramètres!$D$26*I149</f>
        <v>-26.597084041254394</v>
      </c>
      <c r="P149" s="28">
        <f>Paramètres!$D$26*J149</f>
        <v>-15.494051059125253</v>
      </c>
      <c r="Q149" s="105">
        <f>IF($T149&gt;25000,Paramètres!$D$9,-5)</f>
        <v>6</v>
      </c>
      <c r="R149" s="105">
        <f t="shared" si="138"/>
        <v>-30440.08837365306</v>
      </c>
      <c r="S149" s="105">
        <f t="shared" si="139"/>
        <v>61811.139030070015</v>
      </c>
      <c r="T149" s="105">
        <f t="shared" si="165"/>
        <v>68900.042731412395</v>
      </c>
      <c r="U149" s="105">
        <f t="shared" si="166"/>
        <v>116.21883060616055</v>
      </c>
      <c r="V149" s="105">
        <f t="shared" si="140"/>
        <v>193.30249672409414</v>
      </c>
      <c r="W149" s="105">
        <f t="shared" si="167"/>
        <v>-85.401181913150666</v>
      </c>
      <c r="X149" s="105">
        <f t="shared" si="168"/>
        <v>173.41422481332197</v>
      </c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44">
        <f t="shared" si="169"/>
        <v>-7052.064945058074</v>
      </c>
      <c r="AL149" s="44">
        <f t="shared" si="170"/>
        <v>-26494.131695219348</v>
      </c>
      <c r="AM149" s="44">
        <f t="shared" si="141"/>
        <v>33.260877626561616</v>
      </c>
      <c r="AN149" s="44">
        <f t="shared" si="142"/>
        <v>83.56714327256546</v>
      </c>
      <c r="AO149" s="44">
        <f t="shared" si="202"/>
        <v>12454.655416368791</v>
      </c>
      <c r="AP149" s="44">
        <f t="shared" si="203"/>
        <v>8169.0112313708305</v>
      </c>
      <c r="AQ149" s="44">
        <f t="shared" si="171"/>
        <v>1400.3207196978665</v>
      </c>
      <c r="AR149" s="44">
        <f t="shared" si="172"/>
        <v>156.89025036799575</v>
      </c>
      <c r="AS149" s="44">
        <f t="shared" si="173"/>
        <v>1391.5040665965078</v>
      </c>
      <c r="AT149" s="44">
        <f>Paramètres!$D$26*Calculs!AQ149</f>
        <v>28.006414393957328</v>
      </c>
      <c r="AU149" s="44">
        <f>Paramètres!$D$26*AO149</f>
        <v>249.09310832737583</v>
      </c>
      <c r="AV149" s="44">
        <f>Paramètres!$D$26*AP149</f>
        <v>163.38022462741662</v>
      </c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1">
        <f>Paramètres!$D$16</f>
        <v>30000</v>
      </c>
      <c r="BH149" s="41">
        <f>Paramètres!$E$16</f>
        <v>-25000</v>
      </c>
      <c r="BI149" s="100"/>
      <c r="BJ149" s="100"/>
      <c r="BK149" s="110">
        <f>Paramètres!$D$20</f>
        <v>523598775598.29883</v>
      </c>
      <c r="BL149" s="41">
        <f>Paramètres!$D$21</f>
        <v>10000</v>
      </c>
      <c r="BM149" s="41"/>
      <c r="BN149" s="41"/>
      <c r="BO149" s="41">
        <f>IF(AND($BR$6&gt;200,A149&lt;950),Paramètres!$D$22,0)</f>
        <v>1</v>
      </c>
      <c r="BP149" s="41">
        <f t="shared" si="143"/>
        <v>67492.153318711134</v>
      </c>
      <c r="BQ149" s="41">
        <f t="shared" si="144"/>
        <v>-60317.007334850663</v>
      </c>
      <c r="BR149" s="41">
        <f t="shared" si="174"/>
        <v>90517.026759769564</v>
      </c>
      <c r="BS149" s="41">
        <f t="shared" si="175"/>
        <v>-41.786814743827257</v>
      </c>
      <c r="BT149" s="41">
        <f t="shared" si="176"/>
        <v>62.75311877272398</v>
      </c>
      <c r="BU149" s="41">
        <f t="shared" si="177"/>
        <v>46.790568195268889</v>
      </c>
      <c r="BV149" s="41">
        <f t="shared" si="178"/>
        <v>-41.816224646272097</v>
      </c>
      <c r="BW149" s="41">
        <f>Paramètres!$D$22</f>
        <v>1</v>
      </c>
      <c r="BX149" s="41">
        <f t="shared" si="145"/>
        <v>37052.064945058075</v>
      </c>
      <c r="BY149" s="41">
        <f t="shared" si="146"/>
        <v>1494.1316952193483</v>
      </c>
      <c r="BZ149" s="41">
        <f t="shared" si="179"/>
        <v>37082.178283044006</v>
      </c>
      <c r="CA149" s="41">
        <f t="shared" si="180"/>
        <v>2.3092122619502846</v>
      </c>
      <c r="CB149" s="41">
        <f t="shared" si="181"/>
        <v>342.71805831570839</v>
      </c>
      <c r="CC149" s="41">
        <f t="shared" si="182"/>
        <v>342.43974713762253</v>
      </c>
      <c r="CD149" s="41">
        <f t="shared" si="183"/>
        <v>13.808949127664308</v>
      </c>
      <c r="CE149" s="2">
        <f>Paramètres!$F$16</f>
        <v>15000</v>
      </c>
      <c r="CF149" s="2">
        <f>Paramètres!$G$16</f>
        <v>15000</v>
      </c>
      <c r="CG149" s="111">
        <f>Paramètres!$F$20</f>
        <v>992600579172.61572</v>
      </c>
      <c r="CH149" s="2">
        <f>Paramètres!$F$21</f>
        <v>13332</v>
      </c>
      <c r="CI149" s="2"/>
      <c r="CJ149" s="2"/>
      <c r="CK149" s="2">
        <f>IF(CN149&gt;20000,Paramètres!$F$22,-2)</f>
        <v>1</v>
      </c>
      <c r="CL149" s="2">
        <f t="shared" si="147"/>
        <v>52492.153318711134</v>
      </c>
      <c r="CM149" s="2">
        <f t="shared" si="148"/>
        <v>-20317.007334850663</v>
      </c>
      <c r="CN149" s="2">
        <f t="shared" si="149"/>
        <v>56286.827473925478</v>
      </c>
      <c r="CO149" s="2">
        <f t="shared" si="150"/>
        <v>-21.158852540075621</v>
      </c>
      <c r="CP149" s="2">
        <f t="shared" si="151"/>
        <v>288.67042152643523</v>
      </c>
      <c r="CQ149" s="2">
        <f t="shared" si="152"/>
        <v>269.2092040959692</v>
      </c>
      <c r="CR149" s="2">
        <f t="shared" si="153"/>
        <v>-104.19700904663537</v>
      </c>
      <c r="CS149" s="2">
        <f>Paramètres!$F$22</f>
        <v>1</v>
      </c>
      <c r="CT149" s="2">
        <f t="shared" si="154"/>
        <v>22052.064945058075</v>
      </c>
      <c r="CU149" s="2">
        <f t="shared" si="155"/>
        <v>41494.131695219345</v>
      </c>
      <c r="CV149" s="2">
        <f t="shared" si="184"/>
        <v>46989.962050221598</v>
      </c>
      <c r="CW149" s="2">
        <f t="shared" si="185"/>
        <v>62.011580112701047</v>
      </c>
      <c r="CX149" s="2">
        <f t="shared" si="156"/>
        <v>400.24775667472875</v>
      </c>
      <c r="CY149" s="2">
        <f t="shared" si="186"/>
        <v>187.8335103755058</v>
      </c>
      <c r="CZ149" s="2">
        <f t="shared" si="187"/>
        <v>353.43576375795305</v>
      </c>
      <c r="DA149" s="2"/>
      <c r="DB149" s="2"/>
      <c r="DC149" s="13">
        <f>Paramètres!$H$16</f>
        <v>-20000</v>
      </c>
      <c r="DD149" s="13">
        <f>Paramètres!$I$16</f>
        <v>0</v>
      </c>
      <c r="DE149" s="13"/>
      <c r="DF149" s="13"/>
      <c r="DG149" s="112">
        <f>Paramètres!$H$20</f>
        <v>1047197551196.5977</v>
      </c>
      <c r="DH149" s="13">
        <f>Paramètres!$H$21</f>
        <v>10000</v>
      </c>
      <c r="DI149" s="13">
        <f>IF(DL149&lt;66666,Paramètres!$H$22,5)</f>
        <v>1</v>
      </c>
      <c r="DJ149" s="13">
        <f t="shared" si="157"/>
        <v>17492.153318711134</v>
      </c>
      <c r="DK149" s="13">
        <f t="shared" si="158"/>
        <v>-35317.007334850663</v>
      </c>
      <c r="DL149" s="13">
        <f t="shared" si="188"/>
        <v>39411.501301208918</v>
      </c>
      <c r="DM149" s="13">
        <f t="shared" si="189"/>
        <v>-63.651255235378102</v>
      </c>
      <c r="DN149" s="13">
        <f t="shared" si="190"/>
        <v>613.95610718448052</v>
      </c>
      <c r="DO149" s="13">
        <f t="shared" si="191"/>
        <v>272.49442429894327</v>
      </c>
      <c r="DP149" s="13">
        <f t="shared" si="192"/>
        <v>-550.17169163371966</v>
      </c>
      <c r="DQ149" s="13">
        <f>IF(DT149&lt;66666,Paramètres!$H$22,5)</f>
        <v>1</v>
      </c>
      <c r="DR149" s="13">
        <f t="shared" si="159"/>
        <v>-12947.935054941925</v>
      </c>
      <c r="DS149" s="13">
        <f t="shared" si="160"/>
        <v>26494.131695219348</v>
      </c>
      <c r="DT149" s="13">
        <f t="shared" si="193"/>
        <v>29488.778144755681</v>
      </c>
      <c r="DU149" s="13">
        <f t="shared" si="194"/>
        <v>116.0452013208287</v>
      </c>
      <c r="DV149" s="13">
        <f t="shared" si="195"/>
        <v>1022.8325111427647</v>
      </c>
      <c r="DW149" s="13">
        <f t="shared" si="196"/>
        <v>-449.10538040433966</v>
      </c>
      <c r="DX149" s="13">
        <f t="shared" si="197"/>
        <v>918.96175281808507</v>
      </c>
    </row>
    <row r="150" spans="1:128" x14ac:dyDescent="0.35">
      <c r="A150" s="106">
        <f t="shared" si="198"/>
        <v>144</v>
      </c>
      <c r="B150" s="106">
        <f>A150*Paramètres!$D$25</f>
        <v>72</v>
      </c>
      <c r="C150" s="102">
        <f>Paramètres!$D$7</f>
        <v>155093840495.72119</v>
      </c>
      <c r="D150" s="28">
        <f>Paramètres!$D$8</f>
        <v>6666</v>
      </c>
      <c r="E150" s="28">
        <f t="shared" si="161"/>
        <v>-38009.95687059495</v>
      </c>
      <c r="F150" s="28">
        <f t="shared" si="162"/>
        <v>34755.609827040869</v>
      </c>
      <c r="G150" s="28">
        <f t="shared" si="136"/>
        <v>-116.15626399900842</v>
      </c>
      <c r="H150" s="28">
        <f t="shared" si="137"/>
        <v>-49.068793829816329</v>
      </c>
      <c r="I150" s="28">
        <f t="shared" si="199"/>
        <v>-714.76292143128387</v>
      </c>
      <c r="J150" s="28">
        <f t="shared" si="200"/>
        <v>-1455.3934272237645</v>
      </c>
      <c r="K150" s="28">
        <f t="shared" si="201"/>
        <v>917.49939783397963</v>
      </c>
      <c r="L150" s="28">
        <f t="shared" si="163"/>
        <v>601.10192560035034</v>
      </c>
      <c r="M150" s="28">
        <f t="shared" si="164"/>
        <v>-693.16781522605777</v>
      </c>
      <c r="N150" s="28">
        <f>Paramètres!$D$26*Calculs!K150</f>
        <v>18.349987956679595</v>
      </c>
      <c r="O150" s="28">
        <f>Paramètres!$D$26*I150</f>
        <v>-14.295258428625678</v>
      </c>
      <c r="P150" s="28">
        <f>Paramètres!$D$26*J150</f>
        <v>-29.107868544475291</v>
      </c>
      <c r="Q150" s="105">
        <f>IF($T150&gt;25000,Paramètres!$D$9,-5)</f>
        <v>6</v>
      </c>
      <c r="R150" s="105">
        <f t="shared" si="138"/>
        <v>-37224.44219631327</v>
      </c>
      <c r="S150" s="105">
        <f t="shared" si="139"/>
        <v>56817.359889925676</v>
      </c>
      <c r="T150" s="105">
        <f t="shared" si="165"/>
        <v>67925.484773301418</v>
      </c>
      <c r="U150" s="105">
        <f t="shared" si="166"/>
        <v>123.2311997973631</v>
      </c>
      <c r="V150" s="105">
        <f t="shared" si="140"/>
        <v>198.80915608924241</v>
      </c>
      <c r="W150" s="105">
        <f t="shared" si="167"/>
        <v>-108.95115380686494</v>
      </c>
      <c r="X150" s="105">
        <f t="shared" si="168"/>
        <v>166.29710348971687</v>
      </c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44">
        <f t="shared" si="169"/>
        <v>-785.51467428167985</v>
      </c>
      <c r="AL150" s="44">
        <f t="shared" si="170"/>
        <v>-22061.750062884807</v>
      </c>
      <c r="AM150" s="44">
        <f t="shared" si="141"/>
        <v>37.239743091731341</v>
      </c>
      <c r="AN150" s="44">
        <f t="shared" si="142"/>
        <v>90.166173184705926</v>
      </c>
      <c r="AO150" s="44">
        <f t="shared" si="202"/>
        <v>12362.452558409412</v>
      </c>
      <c r="AP150" s="44">
        <f t="shared" si="203"/>
        <v>9397.1350733399213</v>
      </c>
      <c r="AQ150" s="44">
        <f t="shared" si="171"/>
        <v>1459.6268293830999</v>
      </c>
      <c r="AR150" s="44">
        <f t="shared" si="172"/>
        <v>-4.2333048043619925</v>
      </c>
      <c r="AS150" s="44">
        <f t="shared" si="173"/>
        <v>1459.6206905170243</v>
      </c>
      <c r="AT150" s="44">
        <f>Paramètres!$D$26*Calculs!AQ150</f>
        <v>29.192536587661998</v>
      </c>
      <c r="AU150" s="44">
        <f>Paramètres!$D$26*AO150</f>
        <v>247.24905116818823</v>
      </c>
      <c r="AV150" s="44">
        <f>Paramètres!$D$26*AP150</f>
        <v>187.94270146679844</v>
      </c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1">
        <f>Paramètres!$D$16</f>
        <v>30000</v>
      </c>
      <c r="BH150" s="41">
        <f>Paramètres!$E$16</f>
        <v>-25000</v>
      </c>
      <c r="BI150" s="100"/>
      <c r="BJ150" s="100"/>
      <c r="BK150" s="110">
        <f>Paramètres!$D$20</f>
        <v>523598775598.29883</v>
      </c>
      <c r="BL150" s="41">
        <f>Paramètres!$D$21</f>
        <v>10000</v>
      </c>
      <c r="BM150" s="41"/>
      <c r="BN150" s="41"/>
      <c r="BO150" s="41">
        <f>IF(AND($BR$6&gt;200,A150&lt;950),Paramètres!$D$22,0)</f>
        <v>1</v>
      </c>
      <c r="BP150" s="41">
        <f t="shared" si="143"/>
        <v>68009.95687059495</v>
      </c>
      <c r="BQ150" s="41">
        <f t="shared" si="144"/>
        <v>-59755.609827040869</v>
      </c>
      <c r="BR150" s="41">
        <f t="shared" si="174"/>
        <v>90532.243644691189</v>
      </c>
      <c r="BS150" s="41">
        <f t="shared" si="175"/>
        <v>-41.303519724301502</v>
      </c>
      <c r="BT150" s="41">
        <f t="shared" si="176"/>
        <v>62.73240653504142</v>
      </c>
      <c r="BU150" s="41">
        <f t="shared" si="177"/>
        <v>47.126063500437496</v>
      </c>
      <c r="BV150" s="41">
        <f t="shared" si="178"/>
        <v>-41.406388017194161</v>
      </c>
      <c r="BW150" s="41">
        <f>Paramètres!$D$22</f>
        <v>1</v>
      </c>
      <c r="BX150" s="41">
        <f t="shared" si="145"/>
        <v>30785.51467428168</v>
      </c>
      <c r="BY150" s="41">
        <f t="shared" si="146"/>
        <v>-2938.2499371151935</v>
      </c>
      <c r="BZ150" s="41">
        <f t="shared" si="179"/>
        <v>30925.413925336066</v>
      </c>
      <c r="CA150" s="41">
        <f t="shared" si="180"/>
        <v>-5.4519444330511666</v>
      </c>
      <c r="CB150" s="41">
        <f t="shared" si="181"/>
        <v>471.61013733908794</v>
      </c>
      <c r="CC150" s="41">
        <f t="shared" si="182"/>
        <v>469.4766847307352</v>
      </c>
      <c r="CD150" s="41">
        <f t="shared" si="183"/>
        <v>-44.808081137572174</v>
      </c>
      <c r="CE150" s="2">
        <f>Paramètres!$F$16</f>
        <v>15000</v>
      </c>
      <c r="CF150" s="2">
        <f>Paramètres!$G$16</f>
        <v>15000</v>
      </c>
      <c r="CG150" s="111">
        <f>Paramètres!$F$20</f>
        <v>992600579172.61572</v>
      </c>
      <c r="CH150" s="2">
        <f>Paramètres!$F$21</f>
        <v>13332</v>
      </c>
      <c r="CI150" s="2"/>
      <c r="CJ150" s="2"/>
      <c r="CK150" s="2">
        <f>IF(CN150&gt;20000,Paramètres!$F$22,-2)</f>
        <v>1</v>
      </c>
      <c r="CL150" s="2">
        <f t="shared" si="147"/>
        <v>53009.95687059495</v>
      </c>
      <c r="CM150" s="2">
        <f t="shared" si="148"/>
        <v>-19755.609827040869</v>
      </c>
      <c r="CN150" s="2">
        <f t="shared" si="149"/>
        <v>56571.544499515039</v>
      </c>
      <c r="CO150" s="2">
        <f t="shared" si="150"/>
        <v>-20.43928465984715</v>
      </c>
      <c r="CP150" s="2">
        <f t="shared" si="151"/>
        <v>286.00083678091147</v>
      </c>
      <c r="CQ150" s="2">
        <f t="shared" si="152"/>
        <v>267.99501687354763</v>
      </c>
      <c r="CR150" s="2">
        <f t="shared" si="153"/>
        <v>-99.875670562597463</v>
      </c>
      <c r="CS150" s="2">
        <f>Paramètres!$F$22</f>
        <v>1</v>
      </c>
      <c r="CT150" s="2">
        <f t="shared" si="154"/>
        <v>15785.51467428168</v>
      </c>
      <c r="CU150" s="2">
        <f t="shared" si="155"/>
        <v>37061.750062884807</v>
      </c>
      <c r="CV150" s="2">
        <f t="shared" si="184"/>
        <v>40283.443140522439</v>
      </c>
      <c r="CW150" s="2">
        <f t="shared" si="185"/>
        <v>66.929647339185365</v>
      </c>
      <c r="CX150" s="2">
        <f t="shared" si="156"/>
        <v>523.37399224103604</v>
      </c>
      <c r="CY150" s="2">
        <f t="shared" si="186"/>
        <v>205.08991264322978</v>
      </c>
      <c r="CZ150" s="2">
        <f t="shared" si="187"/>
        <v>481.51683614003827</v>
      </c>
      <c r="DA150" s="2"/>
      <c r="DB150" s="2"/>
      <c r="DC150" s="13">
        <f>Paramètres!$H$16</f>
        <v>-20000</v>
      </c>
      <c r="DD150" s="13">
        <f>Paramètres!$I$16</f>
        <v>0</v>
      </c>
      <c r="DE150" s="13"/>
      <c r="DF150" s="13"/>
      <c r="DG150" s="112">
        <f>Paramètres!$H$20</f>
        <v>1047197551196.5977</v>
      </c>
      <c r="DH150" s="13">
        <f>Paramètres!$H$21</f>
        <v>10000</v>
      </c>
      <c r="DI150" s="13">
        <f>IF(DL150&lt;66666,Paramètres!$H$22,5)</f>
        <v>1</v>
      </c>
      <c r="DJ150" s="13">
        <f t="shared" si="157"/>
        <v>18009.95687059495</v>
      </c>
      <c r="DK150" s="13">
        <f t="shared" si="158"/>
        <v>-34755.609827040869</v>
      </c>
      <c r="DL150" s="13">
        <f t="shared" si="188"/>
        <v>39144.743720328406</v>
      </c>
      <c r="DM150" s="13">
        <f t="shared" si="189"/>
        <v>-62.607329234364208</v>
      </c>
      <c r="DN150" s="13">
        <f t="shared" si="190"/>
        <v>621.58099409924682</v>
      </c>
      <c r="DO150" s="13">
        <f t="shared" si="191"/>
        <v>285.9808452263652</v>
      </c>
      <c r="DP150" s="13">
        <f t="shared" si="192"/>
        <v>-551.88575664626615</v>
      </c>
      <c r="DQ150" s="13">
        <f>IF(DT150&lt;66666,Paramètres!$H$22,5)</f>
        <v>1</v>
      </c>
      <c r="DR150" s="13">
        <f t="shared" si="159"/>
        <v>-19214.48532571832</v>
      </c>
      <c r="DS150" s="13">
        <f t="shared" si="160"/>
        <v>22061.750062884807</v>
      </c>
      <c r="DT150" s="13">
        <f t="shared" si="193"/>
        <v>29256.063682071832</v>
      </c>
      <c r="DU150" s="13">
        <f t="shared" si="194"/>
        <v>131.05394642521574</v>
      </c>
      <c r="DV150" s="13">
        <f t="shared" si="195"/>
        <v>1036.6068019486104</v>
      </c>
      <c r="DW150" s="13">
        <f t="shared" si="196"/>
        <v>-680.81155418003414</v>
      </c>
      <c r="DX150" s="13">
        <f t="shared" si="197"/>
        <v>781.69641776145556</v>
      </c>
    </row>
    <row r="151" spans="1:128" x14ac:dyDescent="0.35">
      <c r="A151" s="106">
        <f t="shared" si="198"/>
        <v>145</v>
      </c>
      <c r="B151" s="106">
        <f>A151*Paramètres!$D$25</f>
        <v>72.5</v>
      </c>
      <c r="C151" s="102">
        <f>Paramètres!$D$7</f>
        <v>155093840495.72119</v>
      </c>
      <c r="D151" s="28">
        <f>Paramètres!$D$8</f>
        <v>6666</v>
      </c>
      <c r="E151" s="28">
        <f t="shared" si="161"/>
        <v>-38217.062849910508</v>
      </c>
      <c r="F151" s="28">
        <f t="shared" si="162"/>
        <v>33854.621159622468</v>
      </c>
      <c r="G151" s="28">
        <f t="shared" si="136"/>
        <v>-92.684216467652035</v>
      </c>
      <c r="H151" s="28">
        <f t="shared" si="137"/>
        <v>-48.451117944717808</v>
      </c>
      <c r="I151" s="28">
        <f t="shared" si="199"/>
        <v>-99.365737402307857</v>
      </c>
      <c r="J151" s="28">
        <f t="shared" si="200"/>
        <v>-2119.4533739053468</v>
      </c>
      <c r="K151" s="28">
        <f t="shared" si="201"/>
        <v>939.08884564899824</v>
      </c>
      <c r="L151" s="28">
        <f t="shared" si="163"/>
        <v>622.85892270156012</v>
      </c>
      <c r="M151" s="28">
        <f t="shared" si="164"/>
        <v>-702.80482527755896</v>
      </c>
      <c r="N151" s="28">
        <f>Paramètres!$D$26*Calculs!K151</f>
        <v>18.781776912979964</v>
      </c>
      <c r="O151" s="28">
        <f>Paramètres!$D$26*I151</f>
        <v>-1.9873147480461573</v>
      </c>
      <c r="P151" s="28">
        <f>Paramètres!$D$26*J151</f>
        <v>-42.389067478106938</v>
      </c>
      <c r="Q151" s="105">
        <f>IF($T151&gt;25000,Paramètres!$D$9,-5)</f>
        <v>6</v>
      </c>
      <c r="R151" s="105">
        <f t="shared" si="138"/>
        <v>-43611.716128632441</v>
      </c>
      <c r="S151" s="105">
        <f t="shared" si="139"/>
        <v>50852.898513208056</v>
      </c>
      <c r="T151" s="105">
        <f t="shared" si="165"/>
        <v>66992.529963265726</v>
      </c>
      <c r="U151" s="105">
        <f t="shared" si="166"/>
        <v>130.6165658813095</v>
      </c>
      <c r="V151" s="105">
        <f t="shared" si="140"/>
        <v>204.30305303211017</v>
      </c>
      <c r="W151" s="105">
        <f t="shared" si="167"/>
        <v>-133.00000399947558</v>
      </c>
      <c r="X151" s="105">
        <f t="shared" si="168"/>
        <v>155.0829984697894</v>
      </c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44">
        <f t="shared" si="169"/>
        <v>5394.6532787219357</v>
      </c>
      <c r="AL151" s="44">
        <f t="shared" si="170"/>
        <v>-16998.277353585589</v>
      </c>
      <c r="AM151" s="44">
        <f t="shared" si="141"/>
        <v>41.377516472607809</v>
      </c>
      <c r="AN151" s="44">
        <f t="shared" si="142"/>
        <v>94.755597949012426</v>
      </c>
      <c r="AO151" s="44">
        <f t="shared" si="202"/>
        <v>12110.970202436862</v>
      </c>
      <c r="AP151" s="44">
        <f t="shared" si="203"/>
        <v>10668.813062390147</v>
      </c>
      <c r="AQ151" s="44">
        <f t="shared" si="171"/>
        <v>1389.4857098086168</v>
      </c>
      <c r="AR151" s="44">
        <f t="shared" si="172"/>
        <v>-115.19611061293406</v>
      </c>
      <c r="AS151" s="44">
        <f t="shared" si="173"/>
        <v>1384.7022762536385</v>
      </c>
      <c r="AT151" s="44">
        <f>Paramètres!$D$26*Calculs!AQ151</f>
        <v>27.789714196172337</v>
      </c>
      <c r="AU151" s="44">
        <f>Paramètres!$D$26*AO151</f>
        <v>242.21940404873723</v>
      </c>
      <c r="AV151" s="44">
        <f>Paramètres!$D$26*AP151</f>
        <v>213.37626124780294</v>
      </c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1">
        <f>Paramètres!$D$16</f>
        <v>30000</v>
      </c>
      <c r="BH151" s="41">
        <f>Paramètres!$E$16</f>
        <v>-25000</v>
      </c>
      <c r="BI151" s="100"/>
      <c r="BJ151" s="100"/>
      <c r="BK151" s="110">
        <f>Paramètres!$D$20</f>
        <v>523598775598.29883</v>
      </c>
      <c r="BL151" s="41">
        <f>Paramètres!$D$21</f>
        <v>10000</v>
      </c>
      <c r="BM151" s="41"/>
      <c r="BN151" s="41"/>
      <c r="BO151" s="41">
        <f>IF(AND($BR$6&gt;200,A151&lt;950),Paramètres!$D$22,0)</f>
        <v>1</v>
      </c>
      <c r="BP151" s="41">
        <f t="shared" si="143"/>
        <v>68217.062849910508</v>
      </c>
      <c r="BQ151" s="41">
        <f t="shared" si="144"/>
        <v>-58854.621159622468</v>
      </c>
      <c r="BR151" s="41">
        <f t="shared" si="174"/>
        <v>90096.804026065874</v>
      </c>
      <c r="BS151" s="41">
        <f t="shared" si="175"/>
        <v>-40.786151106171744</v>
      </c>
      <c r="BT151" s="41">
        <f t="shared" si="176"/>
        <v>63.329150646731705</v>
      </c>
      <c r="BU151" s="41">
        <f t="shared" si="177"/>
        <v>47.94985456586997</v>
      </c>
      <c r="BV151" s="41">
        <f t="shared" si="178"/>
        <v>-41.368983172763116</v>
      </c>
      <c r="BW151" s="41">
        <f>Paramètres!$D$22</f>
        <v>1</v>
      </c>
      <c r="BX151" s="41">
        <f t="shared" si="145"/>
        <v>24605.346721278063</v>
      </c>
      <c r="BY151" s="41">
        <f t="shared" si="146"/>
        <v>-8001.7226464144114</v>
      </c>
      <c r="BZ151" s="41">
        <f t="shared" si="179"/>
        <v>25873.744463924242</v>
      </c>
      <c r="CA151" s="41">
        <f t="shared" si="180"/>
        <v>-18.014659961464506</v>
      </c>
      <c r="CB151" s="41">
        <f t="shared" si="181"/>
        <v>634.72667224542749</v>
      </c>
      <c r="CC151" s="41">
        <f t="shared" si="182"/>
        <v>603.61073232432511</v>
      </c>
      <c r="CD151" s="41">
        <f t="shared" si="183"/>
        <v>-196.29577754665601</v>
      </c>
      <c r="CE151" s="2">
        <f>Paramètres!$F$16</f>
        <v>15000</v>
      </c>
      <c r="CF151" s="2">
        <f>Paramètres!$G$16</f>
        <v>15000</v>
      </c>
      <c r="CG151" s="111">
        <f>Paramètres!$F$20</f>
        <v>992600579172.61572</v>
      </c>
      <c r="CH151" s="2">
        <f>Paramètres!$F$21</f>
        <v>13332</v>
      </c>
      <c r="CI151" s="2"/>
      <c r="CJ151" s="2"/>
      <c r="CK151" s="2">
        <f>IF(CN151&gt;20000,Paramètres!$F$22,-2)</f>
        <v>1</v>
      </c>
      <c r="CL151" s="2">
        <f t="shared" si="147"/>
        <v>53217.062849910508</v>
      </c>
      <c r="CM151" s="2">
        <f t="shared" si="148"/>
        <v>-18854.621159622468</v>
      </c>
      <c r="CN151" s="2">
        <f t="shared" si="149"/>
        <v>56458.41405356874</v>
      </c>
      <c r="CO151" s="2">
        <f t="shared" si="150"/>
        <v>-19.509060006386239</v>
      </c>
      <c r="CP151" s="2">
        <f t="shared" si="151"/>
        <v>287.05726212840585</v>
      </c>
      <c r="CQ151" s="2">
        <f t="shared" si="152"/>
        <v>270.57693022896717</v>
      </c>
      <c r="CR151" s="2">
        <f t="shared" si="153"/>
        <v>-95.864469792123373</v>
      </c>
      <c r="CS151" s="2">
        <f>Paramètres!$F$22</f>
        <v>1</v>
      </c>
      <c r="CT151" s="2">
        <f t="shared" si="154"/>
        <v>9605.3467212780633</v>
      </c>
      <c r="CU151" s="2">
        <f t="shared" si="155"/>
        <v>31998.277353585589</v>
      </c>
      <c r="CV151" s="2">
        <f t="shared" si="184"/>
        <v>33408.867673612578</v>
      </c>
      <c r="CW151" s="2">
        <f t="shared" si="185"/>
        <v>73.291124005293682</v>
      </c>
      <c r="CX151" s="2">
        <f t="shared" si="156"/>
        <v>712.50497027872484</v>
      </c>
      <c r="CY151" s="2">
        <f t="shared" si="186"/>
        <v>204.85151867528205</v>
      </c>
      <c r="CZ151" s="2">
        <f t="shared" si="187"/>
        <v>682.42156176978835</v>
      </c>
      <c r="DA151" s="2"/>
      <c r="DB151" s="2"/>
      <c r="DC151" s="13">
        <f>Paramètres!$H$16</f>
        <v>-20000</v>
      </c>
      <c r="DD151" s="13">
        <f>Paramètres!$I$16</f>
        <v>0</v>
      </c>
      <c r="DE151" s="13"/>
      <c r="DF151" s="13"/>
      <c r="DG151" s="112">
        <f>Paramètres!$H$20</f>
        <v>1047197551196.5977</v>
      </c>
      <c r="DH151" s="13">
        <f>Paramètres!$H$21</f>
        <v>10000</v>
      </c>
      <c r="DI151" s="13">
        <f>IF(DL151&lt;66666,Paramètres!$H$22,5)</f>
        <v>1</v>
      </c>
      <c r="DJ151" s="13">
        <f t="shared" si="157"/>
        <v>18217.062849910508</v>
      </c>
      <c r="DK151" s="13">
        <f t="shared" si="158"/>
        <v>-33854.621159622468</v>
      </c>
      <c r="DL151" s="13">
        <f t="shared" si="188"/>
        <v>38444.723340650358</v>
      </c>
      <c r="DM151" s="13">
        <f t="shared" si="189"/>
        <v>-61.715448029283145</v>
      </c>
      <c r="DN151" s="13">
        <f t="shared" si="190"/>
        <v>642.25308667418346</v>
      </c>
      <c r="DO151" s="13">
        <f t="shared" si="191"/>
        <v>304.33213790672301</v>
      </c>
      <c r="DP151" s="13">
        <f t="shared" si="192"/>
        <v>-565.57137231267245</v>
      </c>
      <c r="DQ151" s="13">
        <f>IF(DT151&lt;66666,Paramètres!$H$22,5)</f>
        <v>1</v>
      </c>
      <c r="DR151" s="13">
        <f t="shared" si="159"/>
        <v>-25394.653278721937</v>
      </c>
      <c r="DS151" s="13">
        <f t="shared" si="160"/>
        <v>16998.277353585589</v>
      </c>
      <c r="DT151" s="13">
        <f t="shared" si="193"/>
        <v>30558.629683543135</v>
      </c>
      <c r="DU151" s="13">
        <f t="shared" si="194"/>
        <v>146.20305576979618</v>
      </c>
      <c r="DV151" s="13">
        <f t="shared" si="195"/>
        <v>962.69539306608647</v>
      </c>
      <c r="DW151" s="13">
        <f t="shared" si="196"/>
        <v>-800.01348139972106</v>
      </c>
      <c r="DX151" s="13">
        <f t="shared" si="197"/>
        <v>535.50055967231731</v>
      </c>
    </row>
    <row r="152" spans="1:128" x14ac:dyDescent="0.35">
      <c r="A152" s="106">
        <f t="shared" si="198"/>
        <v>146</v>
      </c>
      <c r="B152" s="106">
        <f>A152*Paramètres!$D$25</f>
        <v>73</v>
      </c>
      <c r="C152" s="102">
        <f>Paramètres!$D$7</f>
        <v>155093840495.72119</v>
      </c>
      <c r="D152" s="28">
        <f>Paramètres!$D$8</f>
        <v>6666</v>
      </c>
      <c r="E152" s="28">
        <f t="shared" si="161"/>
        <v>-38111.030987936269</v>
      </c>
      <c r="F152" s="28">
        <f t="shared" si="162"/>
        <v>32619.193266350405</v>
      </c>
      <c r="G152" s="28">
        <f t="shared" si="136"/>
        <v>-79.295646346139662</v>
      </c>
      <c r="H152" s="28">
        <f t="shared" si="137"/>
        <v>-47.939458529517999</v>
      </c>
      <c r="I152" s="28">
        <f t="shared" si="199"/>
        <v>525.48050004729839</v>
      </c>
      <c r="J152" s="28">
        <f t="shared" si="200"/>
        <v>-2779.8691317047987</v>
      </c>
      <c r="K152" s="28">
        <f t="shared" si="201"/>
        <v>978.24631473990496</v>
      </c>
      <c r="L152" s="28">
        <f t="shared" si="163"/>
        <v>655.3423447605154</v>
      </c>
      <c r="M152" s="28">
        <f t="shared" si="164"/>
        <v>-726.28662624751325</v>
      </c>
      <c r="N152" s="28">
        <f>Paramètres!$D$26*Calculs!K152</f>
        <v>19.564926294798099</v>
      </c>
      <c r="O152" s="28">
        <f>Paramètres!$D$26*I152</f>
        <v>10.509610000945967</v>
      </c>
      <c r="P152" s="28">
        <f>Paramètres!$D$26*J152</f>
        <v>-55.597382634095979</v>
      </c>
      <c r="Q152" s="105">
        <f>IF($T152&gt;25000,Paramètres!$D$9,-5)</f>
        <v>6</v>
      </c>
      <c r="R152" s="105">
        <f t="shared" si="138"/>
        <v>-49532.370340223402</v>
      </c>
      <c r="S152" s="105">
        <f t="shared" si="139"/>
        <v>43936.888519677508</v>
      </c>
      <c r="T152" s="105">
        <f t="shared" si="165"/>
        <v>66211.070708089392</v>
      </c>
      <c r="U152" s="105">
        <f t="shared" si="166"/>
        <v>138.42588930126945</v>
      </c>
      <c r="V152" s="105">
        <f t="shared" si="140"/>
        <v>209.08109359559677</v>
      </c>
      <c r="W152" s="105">
        <f t="shared" si="167"/>
        <v>-156.41315037442408</v>
      </c>
      <c r="X152" s="105">
        <f t="shared" si="168"/>
        <v>138.7437569373069</v>
      </c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44">
        <f t="shared" si="169"/>
        <v>11421.339352287134</v>
      </c>
      <c r="AL152" s="44">
        <f t="shared" si="170"/>
        <v>-11317.695253327107</v>
      </c>
      <c r="AM152" s="44">
        <f t="shared" si="141"/>
        <v>45.21026372030294</v>
      </c>
      <c r="AN152" s="44">
        <f t="shared" si="142"/>
        <v>96.042092920494625</v>
      </c>
      <c r="AO152" s="44">
        <f t="shared" si="202"/>
        <v>11753.554687775189</v>
      </c>
      <c r="AP152" s="44">
        <f t="shared" si="203"/>
        <v>11840.139077395983</v>
      </c>
      <c r="AQ152" s="44">
        <f t="shared" si="171"/>
        <v>1183.2826739203506</v>
      </c>
      <c r="AR152" s="44">
        <f t="shared" si="172"/>
        <v>-124.5512343995895</v>
      </c>
      <c r="AS152" s="44">
        <f t="shared" si="173"/>
        <v>1176.7093423652391</v>
      </c>
      <c r="AT152" s="44">
        <f>Paramètres!$D$26*Calculs!AQ152</f>
        <v>23.665653478407012</v>
      </c>
      <c r="AU152" s="44">
        <f>Paramètres!$D$26*AO152</f>
        <v>235.0710937555038</v>
      </c>
      <c r="AV152" s="44">
        <f>Paramètres!$D$26*AP152</f>
        <v>236.80278154791966</v>
      </c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1">
        <f>Paramètres!$D$16</f>
        <v>30000</v>
      </c>
      <c r="BH152" s="41">
        <f>Paramètres!$E$16</f>
        <v>-25000</v>
      </c>
      <c r="BI152" s="100"/>
      <c r="BJ152" s="100"/>
      <c r="BK152" s="110">
        <f>Paramètres!$D$20</f>
        <v>523598775598.29883</v>
      </c>
      <c r="BL152" s="41">
        <f>Paramètres!$D$21</f>
        <v>10000</v>
      </c>
      <c r="BM152" s="41"/>
      <c r="BN152" s="41"/>
      <c r="BO152" s="41">
        <f>IF(AND($BR$6&gt;200,A152&lt;950),Paramètres!$D$22,0)</f>
        <v>1</v>
      </c>
      <c r="BP152" s="41">
        <f t="shared" si="143"/>
        <v>68111.030987936276</v>
      </c>
      <c r="BQ152" s="41">
        <f t="shared" si="144"/>
        <v>-57619.193266350405</v>
      </c>
      <c r="BR152" s="41">
        <f t="shared" si="174"/>
        <v>89213.698359078553</v>
      </c>
      <c r="BS152" s="41">
        <f t="shared" si="175"/>
        <v>-40.229878129577898</v>
      </c>
      <c r="BT152" s="41">
        <f t="shared" si="176"/>
        <v>64.565667328040632</v>
      </c>
      <c r="BU152" s="41">
        <f t="shared" si="177"/>
        <v>49.293261562106828</v>
      </c>
      <c r="BV152" s="41">
        <f t="shared" si="178"/>
        <v>-41.700117051213837</v>
      </c>
      <c r="BW152" s="41">
        <f>Paramètres!$D$22</f>
        <v>1</v>
      </c>
      <c r="BX152" s="41">
        <f t="shared" si="145"/>
        <v>18578.660647712866</v>
      </c>
      <c r="BY152" s="41">
        <f t="shared" si="146"/>
        <v>-13682.304746672893</v>
      </c>
      <c r="BZ152" s="41">
        <f t="shared" si="179"/>
        <v>23073.189953790574</v>
      </c>
      <c r="CA152" s="41">
        <f t="shared" si="180"/>
        <v>-36.369888755341428</v>
      </c>
      <c r="CB152" s="41">
        <f t="shared" si="181"/>
        <v>759.70890688802012</v>
      </c>
      <c r="CC152" s="41">
        <f t="shared" si="182"/>
        <v>611.72182955129881</v>
      </c>
      <c r="CD152" s="41">
        <f t="shared" si="183"/>
        <v>-450.50419138494391</v>
      </c>
      <c r="CE152" s="2">
        <f>Paramètres!$F$16</f>
        <v>15000</v>
      </c>
      <c r="CF152" s="2">
        <f>Paramètres!$G$16</f>
        <v>15000</v>
      </c>
      <c r="CG152" s="111">
        <f>Paramètres!$F$20</f>
        <v>992600579172.61572</v>
      </c>
      <c r="CH152" s="2">
        <f>Paramètres!$F$21</f>
        <v>13332</v>
      </c>
      <c r="CI152" s="2"/>
      <c r="CJ152" s="2"/>
      <c r="CK152" s="2">
        <f>IF(CN152&gt;20000,Paramètres!$F$22,-2)</f>
        <v>1</v>
      </c>
      <c r="CL152" s="2">
        <f t="shared" si="147"/>
        <v>53111.030987936269</v>
      </c>
      <c r="CM152" s="2">
        <f t="shared" si="148"/>
        <v>-17619.193266350405</v>
      </c>
      <c r="CN152" s="2">
        <f t="shared" si="149"/>
        <v>55957.283564863421</v>
      </c>
      <c r="CO152" s="2">
        <f t="shared" si="150"/>
        <v>-18.352883347450899</v>
      </c>
      <c r="CP152" s="2">
        <f t="shared" si="151"/>
        <v>291.80579326833839</v>
      </c>
      <c r="CQ152" s="2">
        <f t="shared" si="152"/>
        <v>276.96316799884085</v>
      </c>
      <c r="CR152" s="2">
        <f t="shared" si="153"/>
        <v>-91.880490622384528</v>
      </c>
      <c r="CS152" s="2">
        <f>Paramètres!$F$22</f>
        <v>1</v>
      </c>
      <c r="CT152" s="2">
        <f t="shared" si="154"/>
        <v>3578.6606477128662</v>
      </c>
      <c r="CU152" s="2">
        <f t="shared" si="155"/>
        <v>26317.695253327107</v>
      </c>
      <c r="CV152" s="2">
        <f t="shared" si="184"/>
        <v>26559.892610447143</v>
      </c>
      <c r="CW152" s="2">
        <f t="shared" si="185"/>
        <v>82.256456357526943</v>
      </c>
      <c r="CX152" s="2">
        <f t="shared" si="156"/>
        <v>1004.463796897389</v>
      </c>
      <c r="CY152" s="2">
        <f t="shared" si="186"/>
        <v>135.34072274806613</v>
      </c>
      <c r="CZ152" s="2">
        <f t="shared" si="187"/>
        <v>995.30417865271227</v>
      </c>
      <c r="DA152" s="2"/>
      <c r="DB152" s="2"/>
      <c r="DC152" s="13">
        <f>Paramètres!$H$16</f>
        <v>-20000</v>
      </c>
      <c r="DD152" s="13">
        <f>Paramètres!$I$16</f>
        <v>0</v>
      </c>
      <c r="DE152" s="13"/>
      <c r="DF152" s="13"/>
      <c r="DG152" s="112">
        <f>Paramètres!$H$20</f>
        <v>1047197551196.5977</v>
      </c>
      <c r="DH152" s="13">
        <f>Paramètres!$H$21</f>
        <v>10000</v>
      </c>
      <c r="DI152" s="13">
        <f>IF(DL152&lt;66666,Paramètres!$H$22,5)</f>
        <v>1</v>
      </c>
      <c r="DJ152" s="13">
        <f t="shared" si="157"/>
        <v>18111.030987936269</v>
      </c>
      <c r="DK152" s="13">
        <f t="shared" si="158"/>
        <v>-32619.193266350405</v>
      </c>
      <c r="DL152" s="13">
        <f t="shared" si="188"/>
        <v>37309.80049254495</v>
      </c>
      <c r="DM152" s="13">
        <f t="shared" si="189"/>
        <v>-60.959817613657762</v>
      </c>
      <c r="DN152" s="13">
        <f t="shared" si="190"/>
        <v>677.93654868024271</v>
      </c>
      <c r="DO152" s="13">
        <f t="shared" si="191"/>
        <v>329.08591519956775</v>
      </c>
      <c r="DP152" s="13">
        <f t="shared" si="192"/>
        <v>-592.70601857391489</v>
      </c>
      <c r="DQ152" s="13">
        <f>IF(DT152&lt;66666,Paramètres!$H$22,5)</f>
        <v>1</v>
      </c>
      <c r="DR152" s="13">
        <f t="shared" si="159"/>
        <v>-31421.339352287134</v>
      </c>
      <c r="DS152" s="13">
        <f t="shared" si="160"/>
        <v>11317.695253327107</v>
      </c>
      <c r="DT152" s="13">
        <f t="shared" si="193"/>
        <v>33397.466858113221</v>
      </c>
      <c r="DU152" s="13">
        <f t="shared" si="194"/>
        <v>160.19141755764991</v>
      </c>
      <c r="DV152" s="13">
        <f t="shared" si="195"/>
        <v>825.40716148892102</v>
      </c>
      <c r="DW152" s="13">
        <f t="shared" si="196"/>
        <v>-776.56783477430088</v>
      </c>
      <c r="DX152" s="13">
        <f t="shared" si="197"/>
        <v>279.71303192942582</v>
      </c>
    </row>
    <row r="153" spans="1:128" x14ac:dyDescent="0.35">
      <c r="A153" s="106">
        <f t="shared" si="198"/>
        <v>147</v>
      </c>
      <c r="B153" s="106">
        <f>A153*Paramètres!$D$25</f>
        <v>73.5</v>
      </c>
      <c r="C153" s="102">
        <f>Paramètres!$D$7</f>
        <v>155093840495.72119</v>
      </c>
      <c r="D153" s="28">
        <f>Paramètres!$D$8</f>
        <v>6666</v>
      </c>
      <c r="E153" s="28">
        <f t="shared" si="161"/>
        <v>-37684.45515172249</v>
      </c>
      <c r="F153" s="28">
        <f t="shared" si="162"/>
        <v>31047.687043936126</v>
      </c>
      <c r="G153" s="28">
        <f t="shared" si="136"/>
        <v>-71.264793657222299</v>
      </c>
      <c r="H153" s="28">
        <f t="shared" si="137"/>
        <v>-47.546803314637877</v>
      </c>
      <c r="I153" s="28">
        <f t="shared" si="199"/>
        <v>1170.313234806868</v>
      </c>
      <c r="J153" s="28">
        <f t="shared" si="200"/>
        <v>-3450.5583753182159</v>
      </c>
      <c r="K153" s="28">
        <f t="shared" si="201"/>
        <v>1038.8116403705792</v>
      </c>
      <c r="L153" s="28">
        <f t="shared" si="163"/>
        <v>701.18510179568943</v>
      </c>
      <c r="M153" s="28">
        <f t="shared" si="164"/>
        <v>-766.46531375475956</v>
      </c>
      <c r="N153" s="28">
        <f>Paramètres!$D$26*Calculs!K153</f>
        <v>20.776232807411585</v>
      </c>
      <c r="O153" s="28">
        <f>Paramètres!$D$26*I153</f>
        <v>23.406264696137359</v>
      </c>
      <c r="P153" s="28">
        <f>Paramètres!$D$26*J153</f>
        <v>-69.011167506364316</v>
      </c>
      <c r="Q153" s="105">
        <f>IF($T153&gt;25000,Paramètres!$D$9,-5)</f>
        <v>6</v>
      </c>
      <c r="R153" s="105">
        <f t="shared" si="138"/>
        <v>-54951.434039297324</v>
      </c>
      <c r="S153" s="105">
        <f t="shared" si="139"/>
        <v>36151.13542297393</v>
      </c>
      <c r="T153" s="105">
        <f t="shared" si="165"/>
        <v>65776.627272500409</v>
      </c>
      <c r="U153" s="105">
        <f t="shared" si="166"/>
        <v>146.6601104563191</v>
      </c>
      <c r="V153" s="105">
        <f t="shared" si="140"/>
        <v>211.80985091504132</v>
      </c>
      <c r="W153" s="105">
        <f t="shared" si="167"/>
        <v>-176.95122924457661</v>
      </c>
      <c r="X153" s="105">
        <f t="shared" si="168"/>
        <v>116.41166356291505</v>
      </c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44">
        <f t="shared" si="169"/>
        <v>17266.978887574831</v>
      </c>
      <c r="AL153" s="44">
        <f t="shared" si="170"/>
        <v>-5103.4483790378054</v>
      </c>
      <c r="AM153" s="44">
        <f t="shared" si="141"/>
        <v>48.281693050752153</v>
      </c>
      <c r="AN153" s="44">
        <f t="shared" si="142"/>
        <v>100.92434010101091</v>
      </c>
      <c r="AO153" s="44">
        <f t="shared" si="202"/>
        <v>11393.932359620097</v>
      </c>
      <c r="AP153" s="44">
        <f t="shared" si="203"/>
        <v>12780.045638213302</v>
      </c>
      <c r="AQ153" s="44">
        <f t="shared" si="171"/>
        <v>981.03480083134366</v>
      </c>
      <c r="AR153" s="44">
        <f t="shared" si="172"/>
        <v>-185.91843284936002</v>
      </c>
      <c r="AS153" s="44">
        <f t="shared" si="173"/>
        <v>963.25677613450102</v>
      </c>
      <c r="AT153" s="44">
        <f>Paramètres!$D$26*Calculs!AQ153</f>
        <v>19.620696016626873</v>
      </c>
      <c r="AU153" s="44">
        <f>Paramètres!$D$26*AO153</f>
        <v>227.87864719240196</v>
      </c>
      <c r="AV153" s="44">
        <f>Paramètres!$D$26*AP153</f>
        <v>255.60091276426604</v>
      </c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1">
        <f>Paramètres!$D$16</f>
        <v>30000</v>
      </c>
      <c r="BH153" s="41">
        <f>Paramètres!$E$16</f>
        <v>-25000</v>
      </c>
      <c r="BI153" s="100"/>
      <c r="BJ153" s="100"/>
      <c r="BK153" s="110">
        <f>Paramètres!$D$20</f>
        <v>523598775598.29883</v>
      </c>
      <c r="BL153" s="41">
        <f>Paramètres!$D$21</f>
        <v>10000</v>
      </c>
      <c r="BM153" s="41"/>
      <c r="BN153" s="41"/>
      <c r="BO153" s="41">
        <f>IF(AND($BR$6&gt;200,A153&lt;950),Paramètres!$D$22,0)</f>
        <v>1</v>
      </c>
      <c r="BP153" s="41">
        <f t="shared" si="143"/>
        <v>67684.45515172249</v>
      </c>
      <c r="BQ153" s="41">
        <f t="shared" si="144"/>
        <v>-56047.687043936123</v>
      </c>
      <c r="BR153" s="41">
        <f t="shared" si="174"/>
        <v>87877.919252566164</v>
      </c>
      <c r="BS153" s="41">
        <f t="shared" si="175"/>
        <v>-39.627246554553608</v>
      </c>
      <c r="BT153" s="41">
        <f t="shared" si="176"/>
        <v>66.505511872022737</v>
      </c>
      <c r="BU153" s="41">
        <f t="shared" si="177"/>
        <v>51.223212542243068</v>
      </c>
      <c r="BV153" s="41">
        <f t="shared" si="178"/>
        <v>-42.416572306257251</v>
      </c>
      <c r="BW153" s="41">
        <f>Paramètres!$D$22</f>
        <v>1</v>
      </c>
      <c r="BX153" s="41">
        <f t="shared" si="145"/>
        <v>12733.021112425169</v>
      </c>
      <c r="BY153" s="41">
        <f t="shared" si="146"/>
        <v>-19896.551620962193</v>
      </c>
      <c r="BZ153" s="41">
        <f t="shared" si="179"/>
        <v>23622.078508359045</v>
      </c>
      <c r="CA153" s="41">
        <f t="shared" si="180"/>
        <v>-57.382333928757198</v>
      </c>
      <c r="CB153" s="41">
        <f t="shared" si="181"/>
        <v>732.78289499216726</v>
      </c>
      <c r="CC153" s="41">
        <f t="shared" si="182"/>
        <v>394.99234029967096</v>
      </c>
      <c r="CD153" s="41">
        <f t="shared" si="183"/>
        <v>-617.21294728617818</v>
      </c>
      <c r="CE153" s="2">
        <f>Paramètres!$F$16</f>
        <v>15000</v>
      </c>
      <c r="CF153" s="2">
        <f>Paramètres!$G$16</f>
        <v>15000</v>
      </c>
      <c r="CG153" s="111">
        <f>Paramètres!$F$20</f>
        <v>992600579172.61572</v>
      </c>
      <c r="CH153" s="2">
        <f>Paramètres!$F$21</f>
        <v>13332</v>
      </c>
      <c r="CI153" s="2"/>
      <c r="CJ153" s="2"/>
      <c r="CK153" s="2">
        <f>IF(CN153&gt;20000,Paramètres!$F$22,-2)</f>
        <v>1</v>
      </c>
      <c r="CL153" s="2">
        <f t="shared" si="147"/>
        <v>52684.45515172249</v>
      </c>
      <c r="CM153" s="2">
        <f t="shared" si="148"/>
        <v>-16047.687043936126</v>
      </c>
      <c r="CN153" s="2">
        <f t="shared" si="149"/>
        <v>55074.314104616627</v>
      </c>
      <c r="CO153" s="2">
        <f t="shared" si="150"/>
        <v>-16.940737758208922</v>
      </c>
      <c r="CP153" s="2">
        <f t="shared" si="151"/>
        <v>300.45464827178074</v>
      </c>
      <c r="CQ153" s="2">
        <f t="shared" si="152"/>
        <v>287.41691475145018</v>
      </c>
      <c r="CR153" s="2">
        <f t="shared" si="153"/>
        <v>-87.547203169930526</v>
      </c>
      <c r="CS153" s="2">
        <f>Paramètres!$F$22</f>
        <v>1</v>
      </c>
      <c r="CT153" s="2">
        <f t="shared" si="154"/>
        <v>-2266.9788875748309</v>
      </c>
      <c r="CU153" s="2">
        <f t="shared" si="155"/>
        <v>20103.448379037807</v>
      </c>
      <c r="CV153" s="2">
        <f t="shared" si="184"/>
        <v>20230.863303510996</v>
      </c>
      <c r="CW153" s="2">
        <f t="shared" si="185"/>
        <v>96.433817987169007</v>
      </c>
      <c r="CX153" s="2">
        <f t="shared" si="156"/>
        <v>1411.8821106787439</v>
      </c>
      <c r="CY153" s="2">
        <f t="shared" si="186"/>
        <v>-158.20911291006695</v>
      </c>
      <c r="CZ153" s="2">
        <f t="shared" si="187"/>
        <v>1402.9900110289004</v>
      </c>
      <c r="DA153" s="2"/>
      <c r="DB153" s="2"/>
      <c r="DC153" s="13">
        <f>Paramètres!$H$16</f>
        <v>-20000</v>
      </c>
      <c r="DD153" s="13">
        <f>Paramètres!$I$16</f>
        <v>0</v>
      </c>
      <c r="DE153" s="13"/>
      <c r="DF153" s="13"/>
      <c r="DG153" s="112">
        <f>Paramètres!$H$20</f>
        <v>1047197551196.5977</v>
      </c>
      <c r="DH153" s="13">
        <f>Paramètres!$H$21</f>
        <v>10000</v>
      </c>
      <c r="DI153" s="13">
        <f>IF(DL153&lt;66666,Paramètres!$H$22,5)</f>
        <v>1</v>
      </c>
      <c r="DJ153" s="13">
        <f t="shared" si="157"/>
        <v>17684.45515172249</v>
      </c>
      <c r="DK153" s="13">
        <f t="shared" si="158"/>
        <v>-31047.687043936126</v>
      </c>
      <c r="DL153" s="13">
        <f t="shared" si="188"/>
        <v>35730.922529253054</v>
      </c>
      <c r="DM153" s="13">
        <f t="shared" si="189"/>
        <v>-60.334589243400437</v>
      </c>
      <c r="DN153" s="13">
        <f t="shared" si="190"/>
        <v>732.51147893233804</v>
      </c>
      <c r="DO153" s="13">
        <f t="shared" si="191"/>
        <v>362.54497450199614</v>
      </c>
      <c r="DP153" s="13">
        <f t="shared" si="192"/>
        <v>-636.50153827857173</v>
      </c>
      <c r="DQ153" s="13">
        <f>IF(DT153&lt;66666,Paramètres!$H$22,5)</f>
        <v>1</v>
      </c>
      <c r="DR153" s="13">
        <f t="shared" si="159"/>
        <v>-37266.978887574835</v>
      </c>
      <c r="DS153" s="13">
        <f t="shared" si="160"/>
        <v>5103.4483790378054</v>
      </c>
      <c r="DT153" s="13">
        <f t="shared" si="193"/>
        <v>37614.796300983107</v>
      </c>
      <c r="DU153" s="13">
        <f t="shared" si="194"/>
        <v>172.20225271520707</v>
      </c>
      <c r="DV153" s="13">
        <f t="shared" si="195"/>
        <v>668.07164178521589</v>
      </c>
      <c r="DW153" s="13">
        <f t="shared" si="196"/>
        <v>-661.89410067724839</v>
      </c>
      <c r="DX153" s="13">
        <f t="shared" si="197"/>
        <v>90.641701474819953</v>
      </c>
    </row>
    <row r="154" spans="1:128" x14ac:dyDescent="0.35">
      <c r="A154" s="106">
        <f t="shared" si="198"/>
        <v>148</v>
      </c>
      <c r="B154" s="106">
        <f>A154*Paramètres!$D$25</f>
        <v>74</v>
      </c>
      <c r="C154" s="102">
        <f>Paramètres!$D$7</f>
        <v>155093840495.72119</v>
      </c>
      <c r="D154" s="28">
        <f>Paramètres!$D$8</f>
        <v>6666</v>
      </c>
      <c r="E154" s="28">
        <f t="shared" si="161"/>
        <v>-36924.002258870139</v>
      </c>
      <c r="F154" s="28">
        <f t="shared" si="162"/>
        <v>29130.79152783833</v>
      </c>
      <c r="G154" s="28">
        <f t="shared" si="136"/>
        <v>-65.98527031217138</v>
      </c>
      <c r="H154" s="28">
        <f t="shared" si="137"/>
        <v>-47.30257406001521</v>
      </c>
      <c r="I154" s="28">
        <f t="shared" si="199"/>
        <v>1848.09207190642</v>
      </c>
      <c r="J154" s="28">
        <f t="shared" si="200"/>
        <v>-4148.0125215666112</v>
      </c>
      <c r="K154" s="28">
        <f t="shared" si="201"/>
        <v>1127.6114628456278</v>
      </c>
      <c r="L154" s="28">
        <f t="shared" si="163"/>
        <v>764.66338666650006</v>
      </c>
      <c r="M154" s="28">
        <f t="shared" si="164"/>
        <v>-828.73247567147689</v>
      </c>
      <c r="N154" s="28">
        <f>Paramètres!$D$26*Calculs!K154</f>
        <v>22.552229256912558</v>
      </c>
      <c r="O154" s="28">
        <f>Paramètres!$D$26*I154</f>
        <v>36.961841438128403</v>
      </c>
      <c r="P154" s="28">
        <f>Paramètres!$D$26*J154</f>
        <v>-82.960250431332227</v>
      </c>
      <c r="Q154" s="105">
        <f>IF($T154&gt;25000,Paramètres!$D$9,-5)</f>
        <v>6</v>
      </c>
      <c r="R154" s="105">
        <f t="shared" si="138"/>
        <v>-59841.467718042681</v>
      </c>
      <c r="S154" s="105">
        <f t="shared" si="139"/>
        <v>27603.40289373586</v>
      </c>
      <c r="T154" s="105">
        <f t="shared" si="165"/>
        <v>65901.055454093061</v>
      </c>
      <c r="U154" s="105">
        <f t="shared" si="166"/>
        <v>155.23728145901552</v>
      </c>
      <c r="V154" s="105">
        <f t="shared" si="140"/>
        <v>211.02290691478805</v>
      </c>
      <c r="W154" s="105">
        <f t="shared" si="167"/>
        <v>-191.61939645572858</v>
      </c>
      <c r="X154" s="105">
        <f t="shared" si="168"/>
        <v>88.389332754069457</v>
      </c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44">
        <f t="shared" si="169"/>
        <v>22917.465459172541</v>
      </c>
      <c r="AL154" s="44">
        <f t="shared" si="170"/>
        <v>1527.3886341024706</v>
      </c>
      <c r="AM154" s="44">
        <f t="shared" si="141"/>
        <v>50.851482069036273</v>
      </c>
      <c r="AN154" s="44">
        <f t="shared" si="142"/>
        <v>121.23303316657771</v>
      </c>
      <c r="AO154" s="44">
        <f t="shared" si="202"/>
        <v>10980.135279578337</v>
      </c>
      <c r="AP154" s="44">
        <f t="shared" si="203"/>
        <v>13487.701501583537</v>
      </c>
      <c r="AQ154" s="44">
        <f t="shared" si="171"/>
        <v>1161.1162885852152</v>
      </c>
      <c r="AR154" s="44">
        <f t="shared" si="172"/>
        <v>-602.06210253222093</v>
      </c>
      <c r="AS154" s="44">
        <f t="shared" si="173"/>
        <v>992.83042878045717</v>
      </c>
      <c r="AT154" s="44">
        <f>Paramètres!$D$26*Calculs!AQ154</f>
        <v>23.222325771704305</v>
      </c>
      <c r="AU154" s="44">
        <f>Paramètres!$D$26*AO154</f>
        <v>219.60270559156675</v>
      </c>
      <c r="AV154" s="44">
        <f>Paramètres!$D$26*AP154</f>
        <v>269.75403003167077</v>
      </c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1">
        <f>Paramètres!$D$16</f>
        <v>30000</v>
      </c>
      <c r="BH154" s="41">
        <f>Paramètres!$E$16</f>
        <v>-25000</v>
      </c>
      <c r="BI154" s="100"/>
      <c r="BJ154" s="100"/>
      <c r="BK154" s="110">
        <f>Paramètres!$D$20</f>
        <v>523598775598.29883</v>
      </c>
      <c r="BL154" s="41">
        <f>Paramètres!$D$21</f>
        <v>10000</v>
      </c>
      <c r="BM154" s="41"/>
      <c r="BN154" s="41"/>
      <c r="BO154" s="41">
        <f>IF(AND($BR$6&gt;200,A154&lt;950),Paramètres!$D$22,0)</f>
        <v>1</v>
      </c>
      <c r="BP154" s="41">
        <f t="shared" si="143"/>
        <v>66924.002258870139</v>
      </c>
      <c r="BQ154" s="41">
        <f t="shared" si="144"/>
        <v>-54130.79152783833</v>
      </c>
      <c r="BR154" s="41">
        <f t="shared" si="174"/>
        <v>86075.342983781069</v>
      </c>
      <c r="BS154" s="41">
        <f t="shared" si="175"/>
        <v>-38.967307921639701</v>
      </c>
      <c r="BT154" s="41">
        <f t="shared" si="176"/>
        <v>69.263956034945082</v>
      </c>
      <c r="BU154" s="41">
        <f t="shared" si="177"/>
        <v>53.853066272583831</v>
      </c>
      <c r="BV154" s="41">
        <f t="shared" si="178"/>
        <v>-43.558499269964507</v>
      </c>
      <c r="BW154" s="41">
        <f>Paramètres!$D$22</f>
        <v>1</v>
      </c>
      <c r="BX154" s="41">
        <f t="shared" si="145"/>
        <v>7082.5345408274588</v>
      </c>
      <c r="BY154" s="41">
        <f t="shared" si="146"/>
        <v>-26527.38863410247</v>
      </c>
      <c r="BZ154" s="41">
        <f t="shared" si="179"/>
        <v>27456.59562412505</v>
      </c>
      <c r="CA154" s="41">
        <f t="shared" si="180"/>
        <v>-75.051314607257538</v>
      </c>
      <c r="CB154" s="41">
        <f t="shared" si="181"/>
        <v>576.1847556514025</v>
      </c>
      <c r="CC154" s="41">
        <f t="shared" si="182"/>
        <v>148.62907585722698</v>
      </c>
      <c r="CD154" s="41">
        <f t="shared" si="183"/>
        <v>-556.68507295857421</v>
      </c>
      <c r="CE154" s="2">
        <f>Paramètres!$F$16</f>
        <v>15000</v>
      </c>
      <c r="CF154" s="2">
        <f>Paramètres!$G$16</f>
        <v>15000</v>
      </c>
      <c r="CG154" s="111">
        <f>Paramètres!$F$20</f>
        <v>992600579172.61572</v>
      </c>
      <c r="CH154" s="2">
        <f>Paramètres!$F$21</f>
        <v>13332</v>
      </c>
      <c r="CI154" s="2"/>
      <c r="CJ154" s="2"/>
      <c r="CK154" s="2">
        <f>IF(CN154&gt;20000,Paramètres!$F$22,-2)</f>
        <v>1</v>
      </c>
      <c r="CL154" s="2">
        <f t="shared" si="147"/>
        <v>51924.002258870139</v>
      </c>
      <c r="CM154" s="2">
        <f t="shared" si="148"/>
        <v>-14130.79152783833</v>
      </c>
      <c r="CN154" s="2">
        <f t="shared" si="149"/>
        <v>53812.463981705747</v>
      </c>
      <c r="CO154" s="2">
        <f t="shared" si="150"/>
        <v>-15.223994132025062</v>
      </c>
      <c r="CP154" s="2">
        <f t="shared" si="151"/>
        <v>313.47477150044273</v>
      </c>
      <c r="CQ154" s="2">
        <f t="shared" si="152"/>
        <v>302.47387945330513</v>
      </c>
      <c r="CR154" s="2">
        <f t="shared" si="153"/>
        <v>-82.316369063037683</v>
      </c>
      <c r="CS154" s="2">
        <f>Paramètres!$F$22</f>
        <v>1</v>
      </c>
      <c r="CT154" s="2">
        <f t="shared" si="154"/>
        <v>-7917.4654591725412</v>
      </c>
      <c r="CU154" s="2">
        <f t="shared" si="155"/>
        <v>13472.61136589753</v>
      </c>
      <c r="CV154" s="2">
        <f t="shared" si="184"/>
        <v>15626.82041599319</v>
      </c>
      <c r="CW154" s="2">
        <f t="shared" si="185"/>
        <v>120.44152660069948</v>
      </c>
      <c r="CX154" s="2">
        <f t="shared" si="156"/>
        <v>1789.6557439509961</v>
      </c>
      <c r="CY154" s="2">
        <f t="shared" si="186"/>
        <v>-906.74476056818321</v>
      </c>
      <c r="CZ154" s="2">
        <f t="shared" si="187"/>
        <v>1542.9457608869282</v>
      </c>
      <c r="DA154" s="2"/>
      <c r="DB154" s="2"/>
      <c r="DC154" s="13">
        <f>Paramètres!$H$16</f>
        <v>-20000</v>
      </c>
      <c r="DD154" s="13">
        <f>Paramètres!$I$16</f>
        <v>0</v>
      </c>
      <c r="DE154" s="13"/>
      <c r="DF154" s="13"/>
      <c r="DG154" s="112">
        <f>Paramètres!$H$20</f>
        <v>1047197551196.5977</v>
      </c>
      <c r="DH154" s="13">
        <f>Paramètres!$H$21</f>
        <v>10000</v>
      </c>
      <c r="DI154" s="13">
        <f>IF(DL154&lt;66666,Paramètres!$H$22,5)</f>
        <v>1</v>
      </c>
      <c r="DJ154" s="13">
        <f t="shared" si="157"/>
        <v>16924.002258870139</v>
      </c>
      <c r="DK154" s="13">
        <f t="shared" si="158"/>
        <v>-29130.79152783833</v>
      </c>
      <c r="DL154" s="13">
        <f t="shared" si="188"/>
        <v>33690.130119912254</v>
      </c>
      <c r="DM154" s="13">
        <f t="shared" si="189"/>
        <v>-59.84486451693278</v>
      </c>
      <c r="DN154" s="13">
        <f t="shared" si="190"/>
        <v>812.86374331348475</v>
      </c>
      <c r="DO154" s="13">
        <f t="shared" si="191"/>
        <v>408.33644094061111</v>
      </c>
      <c r="DP154" s="13">
        <f t="shared" si="192"/>
        <v>-702.85760733847474</v>
      </c>
      <c r="DQ154" s="13">
        <f>IF(DT154&lt;66666,Paramètres!$H$22,5)</f>
        <v>1</v>
      </c>
      <c r="DR154" s="13">
        <f t="shared" si="159"/>
        <v>-42917.465459172541</v>
      </c>
      <c r="DS154" s="13">
        <f t="shared" si="160"/>
        <v>-1527.3886341024706</v>
      </c>
      <c r="DT154" s="13">
        <f t="shared" si="193"/>
        <v>42944.635956995298</v>
      </c>
      <c r="DU154" s="13">
        <f t="shared" si="194"/>
        <v>-177.96176213355514</v>
      </c>
      <c r="DV154" s="13">
        <f t="shared" si="195"/>
        <v>524.58050136814268</v>
      </c>
      <c r="DW154" s="13">
        <f t="shared" si="196"/>
        <v>-524.2486062885207</v>
      </c>
      <c r="DX154" s="13">
        <f t="shared" si="197"/>
        <v>-18.657470894941095</v>
      </c>
    </row>
    <row r="155" spans="1:128" x14ac:dyDescent="0.35">
      <c r="A155" s="106">
        <f t="shared" si="198"/>
        <v>149</v>
      </c>
      <c r="B155" s="106">
        <f>A155*Paramètres!$D$25</f>
        <v>74.5</v>
      </c>
      <c r="C155" s="102">
        <f>Paramètres!$D$7</f>
        <v>155093840495.72119</v>
      </c>
      <c r="D155" s="28">
        <f>Paramètres!$D$8</f>
        <v>6666</v>
      </c>
      <c r="E155" s="28">
        <f t="shared" si="161"/>
        <v>-35808.790376250305</v>
      </c>
      <c r="F155" s="28">
        <f t="shared" si="162"/>
        <v>26849.602148137154</v>
      </c>
      <c r="G155" s="28">
        <f t="shared" si="136"/>
        <v>-62.240382745724673</v>
      </c>
      <c r="H155" s="28">
        <f t="shared" si="137"/>
        <v>-47.261548773304284</v>
      </c>
      <c r="I155" s="28">
        <f t="shared" si="199"/>
        <v>2575.7936171347915</v>
      </c>
      <c r="J155" s="28">
        <f t="shared" si="200"/>
        <v>-4893.7847468067557</v>
      </c>
      <c r="K155" s="28">
        <f t="shared" si="201"/>
        <v>1256.6056415878536</v>
      </c>
      <c r="L155" s="28">
        <f t="shared" si="163"/>
        <v>852.79883496628963</v>
      </c>
      <c r="M155" s="28">
        <f t="shared" si="164"/>
        <v>-922.92572049464547</v>
      </c>
      <c r="N155" s="28">
        <f>Paramètres!$D$26*Calculs!K155</f>
        <v>25.132112831757073</v>
      </c>
      <c r="O155" s="28">
        <f>Paramètres!$D$26*I155</f>
        <v>51.515872342695829</v>
      </c>
      <c r="P155" s="28">
        <f>Paramètres!$D$26*J155</f>
        <v>-97.875694936135119</v>
      </c>
      <c r="Q155" s="105">
        <f>IF($T155&gt;25000,Paramètres!$D$9,-5)</f>
        <v>6</v>
      </c>
      <c r="R155" s="105">
        <f t="shared" si="138"/>
        <v>-64065.807949578957</v>
      </c>
      <c r="S155" s="105">
        <f t="shared" si="139"/>
        <v>18330.1551560478</v>
      </c>
      <c r="T155" s="105">
        <f t="shared" si="165"/>
        <v>66636.494027500579</v>
      </c>
      <c r="U155" s="105">
        <f t="shared" si="166"/>
        <v>164.03340756281122</v>
      </c>
      <c r="V155" s="105">
        <f t="shared" si="140"/>
        <v>206.45951853041865</v>
      </c>
      <c r="W155" s="105">
        <f t="shared" si="167"/>
        <v>-198.49477462115004</v>
      </c>
      <c r="X155" s="105">
        <f t="shared" si="168"/>
        <v>56.792228692939403</v>
      </c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44">
        <f t="shared" si="169"/>
        <v>28257.017573328656</v>
      </c>
      <c r="AL155" s="44">
        <f t="shared" si="170"/>
        <v>8519.4469920893534</v>
      </c>
      <c r="AM155" s="44">
        <f t="shared" si="141"/>
        <v>54.441197231618169</v>
      </c>
      <c r="AN155" s="44">
        <f t="shared" si="142"/>
        <v>144.3814013396875</v>
      </c>
      <c r="AO155" s="44">
        <f t="shared" si="202"/>
        <v>10158.470471454548</v>
      </c>
      <c r="AP155" s="44">
        <f t="shared" si="203"/>
        <v>14210.777900332323</v>
      </c>
      <c r="AQ155" s="44">
        <f t="shared" si="171"/>
        <v>1813.2148731164525</v>
      </c>
      <c r="AR155" s="44">
        <f t="shared" si="172"/>
        <v>-1473.9836874552054</v>
      </c>
      <c r="AS155" s="44">
        <f t="shared" si="173"/>
        <v>1055.9925497874824</v>
      </c>
      <c r="AT155" s="44">
        <f>Paramètres!$D$26*Calculs!AQ155</f>
        <v>36.264297462329054</v>
      </c>
      <c r="AU155" s="44">
        <f>Paramètres!$D$26*AO155</f>
        <v>203.16940942909096</v>
      </c>
      <c r="AV155" s="44">
        <f>Paramètres!$D$26*AP155</f>
        <v>284.21555800664646</v>
      </c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1">
        <f>Paramètres!$D$16</f>
        <v>30000</v>
      </c>
      <c r="BH155" s="41">
        <f>Paramètres!$E$16</f>
        <v>-25000</v>
      </c>
      <c r="BI155" s="100"/>
      <c r="BJ155" s="100"/>
      <c r="BK155" s="110">
        <f>Paramètres!$D$20</f>
        <v>523598775598.29883</v>
      </c>
      <c r="BL155" s="41">
        <f>Paramètres!$D$21</f>
        <v>10000</v>
      </c>
      <c r="BM155" s="41"/>
      <c r="BN155" s="41"/>
      <c r="BO155" s="41">
        <f>IF(AND($BR$6&gt;200,A155&lt;950),Paramètres!$D$22,0)</f>
        <v>1</v>
      </c>
      <c r="BP155" s="41">
        <f t="shared" si="143"/>
        <v>65808.790376250312</v>
      </c>
      <c r="BQ155" s="41">
        <f t="shared" si="144"/>
        <v>-51849.602148137157</v>
      </c>
      <c r="BR155" s="41">
        <f t="shared" si="174"/>
        <v>83780.53553007025</v>
      </c>
      <c r="BS155" s="41">
        <f t="shared" si="175"/>
        <v>-38.233960630313646</v>
      </c>
      <c r="BT155" s="41">
        <f t="shared" si="176"/>
        <v>73.029270866657583</v>
      </c>
      <c r="BU155" s="41">
        <f t="shared" si="177"/>
        <v>57.363777247154609</v>
      </c>
      <c r="BV155" s="41">
        <f t="shared" si="178"/>
        <v>-45.195923082225782</v>
      </c>
      <c r="BW155" s="41">
        <f>Paramètres!$D$22</f>
        <v>1</v>
      </c>
      <c r="BX155" s="41">
        <f t="shared" si="145"/>
        <v>1742.982426671344</v>
      </c>
      <c r="BY155" s="41">
        <f t="shared" si="146"/>
        <v>-33519.446992089353</v>
      </c>
      <c r="BZ155" s="41">
        <f t="shared" si="179"/>
        <v>33564.733194160399</v>
      </c>
      <c r="CA155" s="41">
        <f t="shared" si="180"/>
        <v>-87.023349656663868</v>
      </c>
      <c r="CB155" s="41">
        <f t="shared" si="181"/>
        <v>409.10236865104696</v>
      </c>
      <c r="CC155" s="41">
        <f t="shared" si="182"/>
        <v>21.244269547551585</v>
      </c>
      <c r="CD155" s="41">
        <f t="shared" si="183"/>
        <v>-408.55039964157186</v>
      </c>
      <c r="CE155" s="2">
        <f>Paramètres!$F$16</f>
        <v>15000</v>
      </c>
      <c r="CF155" s="2">
        <f>Paramètres!$G$16</f>
        <v>15000</v>
      </c>
      <c r="CG155" s="111">
        <f>Paramètres!$F$20</f>
        <v>992600579172.61572</v>
      </c>
      <c r="CH155" s="2">
        <f>Paramètres!$F$21</f>
        <v>13332</v>
      </c>
      <c r="CI155" s="2"/>
      <c r="CJ155" s="2"/>
      <c r="CK155" s="2">
        <f>IF(CN155&gt;20000,Paramètres!$F$22,-2)</f>
        <v>1</v>
      </c>
      <c r="CL155" s="2">
        <f t="shared" si="147"/>
        <v>50808.790376250305</v>
      </c>
      <c r="CM155" s="2">
        <f t="shared" si="148"/>
        <v>-11849.602148137154</v>
      </c>
      <c r="CN155" s="2">
        <f t="shared" si="149"/>
        <v>52172.274730616089</v>
      </c>
      <c r="CO155" s="2">
        <f t="shared" si="150"/>
        <v>-13.127838304692114</v>
      </c>
      <c r="CP155" s="2">
        <f t="shared" si="151"/>
        <v>331.65556067284945</v>
      </c>
      <c r="CQ155" s="2">
        <f t="shared" si="152"/>
        <v>322.98798444868157</v>
      </c>
      <c r="CR155" s="2">
        <f t="shared" si="153"/>
        <v>-75.327105526499253</v>
      </c>
      <c r="CS155" s="2">
        <f>Paramètres!$F$22</f>
        <v>1</v>
      </c>
      <c r="CT155" s="2">
        <f t="shared" si="154"/>
        <v>-13257.017573328656</v>
      </c>
      <c r="CU155" s="2">
        <f t="shared" si="155"/>
        <v>6480.5530079106466</v>
      </c>
      <c r="CV155" s="2">
        <f t="shared" si="184"/>
        <v>14756.221814132659</v>
      </c>
      <c r="CW155" s="2">
        <f t="shared" si="185"/>
        <v>153.94879153936432</v>
      </c>
      <c r="CX155" s="2">
        <f t="shared" si="156"/>
        <v>1862.2982231337271</v>
      </c>
      <c r="CY155" s="2">
        <f t="shared" si="186"/>
        <v>-1673.0922441960929</v>
      </c>
      <c r="CZ155" s="2">
        <f t="shared" si="187"/>
        <v>817.87347083636269</v>
      </c>
      <c r="DA155" s="2"/>
      <c r="DB155" s="2"/>
      <c r="DC155" s="13">
        <f>Paramètres!$H$16</f>
        <v>-20000</v>
      </c>
      <c r="DD155" s="13">
        <f>Paramètres!$I$16</f>
        <v>0</v>
      </c>
      <c r="DE155" s="13"/>
      <c r="DF155" s="13"/>
      <c r="DG155" s="112">
        <f>Paramètres!$H$20</f>
        <v>1047197551196.5977</v>
      </c>
      <c r="DH155" s="13">
        <f>Paramètres!$H$21</f>
        <v>10000</v>
      </c>
      <c r="DI155" s="13">
        <f>IF(DL155&lt;66666,Paramètres!$H$22,5)</f>
        <v>1</v>
      </c>
      <c r="DJ155" s="13">
        <f t="shared" si="157"/>
        <v>15808.790376250305</v>
      </c>
      <c r="DK155" s="13">
        <f t="shared" si="158"/>
        <v>-26849.602148137154</v>
      </c>
      <c r="DL155" s="13">
        <f t="shared" si="188"/>
        <v>31157.968301438967</v>
      </c>
      <c r="DM155" s="13">
        <f t="shared" si="189"/>
        <v>-59.51082795521846</v>
      </c>
      <c r="DN155" s="13">
        <f t="shared" si="190"/>
        <v>931.1585885269966</v>
      </c>
      <c r="DO155" s="13">
        <f t="shared" si="191"/>
        <v>472.44707327045342</v>
      </c>
      <c r="DP155" s="13">
        <f t="shared" si="192"/>
        <v>-802.40269188592049</v>
      </c>
      <c r="DQ155" s="13">
        <f>IF(DT155&lt;66666,Paramètres!$H$22,5)</f>
        <v>1</v>
      </c>
      <c r="DR155" s="13">
        <f t="shared" si="159"/>
        <v>-48257.01757332866</v>
      </c>
      <c r="DS155" s="13">
        <f t="shared" si="160"/>
        <v>-8519.4469920893534</v>
      </c>
      <c r="DT155" s="13">
        <f t="shared" si="193"/>
        <v>49003.272565447827</v>
      </c>
      <c r="DU155" s="13">
        <f t="shared" si="194"/>
        <v>-169.98798706066427</v>
      </c>
      <c r="DV155" s="13">
        <f t="shared" si="195"/>
        <v>410.20375421773468</v>
      </c>
      <c r="DW155" s="13">
        <f t="shared" si="196"/>
        <v>-403.95689388892367</v>
      </c>
      <c r="DX155" s="13">
        <f t="shared" si="197"/>
        <v>-71.315831720148466</v>
      </c>
    </row>
    <row r="156" spans="1:128" x14ac:dyDescent="0.35">
      <c r="A156" s="106">
        <f t="shared" si="198"/>
        <v>150</v>
      </c>
      <c r="B156" s="106">
        <f>A156*Paramètres!$D$25</f>
        <v>75</v>
      </c>
      <c r="C156" s="102">
        <f>Paramètres!$D$7</f>
        <v>155093840495.72119</v>
      </c>
      <c r="D156" s="28">
        <f>Paramètres!$D$8</f>
        <v>6666</v>
      </c>
      <c r="E156" s="28">
        <f t="shared" si="161"/>
        <v>-34307.693858941333</v>
      </c>
      <c r="F156" s="28">
        <f t="shared" si="162"/>
        <v>24171.978344610114</v>
      </c>
      <c r="G156" s="28">
        <f t="shared" si="136"/>
        <v>-59.437371868457291</v>
      </c>
      <c r="H156" s="28">
        <f t="shared" si="137"/>
        <v>-47.521540966596973</v>
      </c>
      <c r="I156" s="28">
        <f t="shared" si="199"/>
        <v>3377.0765797583854</v>
      </c>
      <c r="J156" s="28">
        <f t="shared" si="200"/>
        <v>-5718.834772365266</v>
      </c>
      <c r="K156" s="28">
        <f t="shared" si="201"/>
        <v>1447.4740141515163</v>
      </c>
      <c r="L156" s="28">
        <f t="shared" si="163"/>
        <v>977.49797912064196</v>
      </c>
      <c r="M156" s="28">
        <f t="shared" si="164"/>
        <v>-1067.557362608195</v>
      </c>
      <c r="N156" s="28">
        <f>Paramètres!$D$26*Calculs!K156</f>
        <v>28.949480283030326</v>
      </c>
      <c r="O156" s="28">
        <f>Paramètres!$D$26*I156</f>
        <v>67.541531595167712</v>
      </c>
      <c r="P156" s="28">
        <f>Paramètres!$D$26*J156</f>
        <v>-114.37669544730532</v>
      </c>
      <c r="Q156" s="105">
        <f>IF($T156&gt;25000,Paramètres!$D$9,-5)</f>
        <v>6</v>
      </c>
      <c r="R156" s="105">
        <f t="shared" si="138"/>
        <v>-67275.450746133458</v>
      </c>
      <c r="S156" s="105">
        <f t="shared" si="139"/>
        <v>8283.1442649077289</v>
      </c>
      <c r="T156" s="105">
        <f t="shared" si="165"/>
        <v>67783.454854475378</v>
      </c>
      <c r="U156" s="105">
        <f t="shared" si="166"/>
        <v>172.98090692701541</v>
      </c>
      <c r="V156" s="105">
        <f t="shared" si="140"/>
        <v>199.63119459608887</v>
      </c>
      <c r="W156" s="105">
        <f t="shared" si="167"/>
        <v>-198.13505564557735</v>
      </c>
      <c r="X156" s="105">
        <f t="shared" si="168"/>
        <v>24.39494989102192</v>
      </c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44">
        <f t="shared" si="169"/>
        <v>32967.756887192125</v>
      </c>
      <c r="AL156" s="44">
        <f t="shared" si="170"/>
        <v>15888.834079702385</v>
      </c>
      <c r="AM156" s="44">
        <f t="shared" si="141"/>
        <v>60.486688654914872</v>
      </c>
      <c r="AN156" s="44">
        <f t="shared" si="142"/>
        <v>170.06642959145131</v>
      </c>
      <c r="AO156" s="44">
        <f t="shared" si="202"/>
        <v>8481.3173745702516</v>
      </c>
      <c r="AP156" s="44">
        <f t="shared" si="203"/>
        <v>14982.554892113159</v>
      </c>
      <c r="AQ156" s="44">
        <f t="shared" si="171"/>
        <v>2288.6095126103241</v>
      </c>
      <c r="AR156" s="44">
        <f t="shared" si="172"/>
        <v>-2254.2996431586153</v>
      </c>
      <c r="AS156" s="44">
        <f t="shared" si="173"/>
        <v>394.79946816758172</v>
      </c>
      <c r="AT156" s="44">
        <f>Paramètres!$D$26*Calculs!AQ156</f>
        <v>45.772190252206485</v>
      </c>
      <c r="AU156" s="44">
        <f>Paramètres!$D$26*AO156</f>
        <v>169.62634749140503</v>
      </c>
      <c r="AV156" s="44">
        <f>Paramètres!$D$26*AP156</f>
        <v>299.6510978422632</v>
      </c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1">
        <f>Paramètres!$D$16</f>
        <v>30000</v>
      </c>
      <c r="BH156" s="41">
        <f>Paramètres!$E$16</f>
        <v>-25000</v>
      </c>
      <c r="BI156" s="100"/>
      <c r="BJ156" s="100"/>
      <c r="BK156" s="110">
        <f>Paramètres!$D$20</f>
        <v>523598775598.29883</v>
      </c>
      <c r="BL156" s="41">
        <f>Paramètres!$D$21</f>
        <v>10000</v>
      </c>
      <c r="BM156" s="41"/>
      <c r="BN156" s="41"/>
      <c r="BO156" s="41">
        <f>IF(AND($BR$6&gt;200,A156&lt;950),Paramètres!$D$22,0)</f>
        <v>1</v>
      </c>
      <c r="BP156" s="41">
        <f t="shared" si="143"/>
        <v>64307.693858941333</v>
      </c>
      <c r="BQ156" s="41">
        <f t="shared" si="144"/>
        <v>-49171.978344610114</v>
      </c>
      <c r="BR156" s="41">
        <f t="shared" si="174"/>
        <v>80952.843951143106</v>
      </c>
      <c r="BS156" s="41">
        <f t="shared" si="175"/>
        <v>-37.402830332858819</v>
      </c>
      <c r="BT156" s="41">
        <f t="shared" si="176"/>
        <v>78.103214815109894</v>
      </c>
      <c r="BU156" s="41">
        <f t="shared" si="177"/>
        <v>62.043992311875975</v>
      </c>
      <c r="BV156" s="41">
        <f t="shared" si="178"/>
        <v>-47.441070629351074</v>
      </c>
      <c r="BW156" s="41">
        <f>Paramètres!$D$22</f>
        <v>1</v>
      </c>
      <c r="BX156" s="41">
        <f t="shared" si="145"/>
        <v>-2967.7568871921249</v>
      </c>
      <c r="BY156" s="41">
        <f t="shared" si="146"/>
        <v>-40888.834079702385</v>
      </c>
      <c r="BZ156" s="41">
        <f t="shared" si="179"/>
        <v>40996.39415044825</v>
      </c>
      <c r="CA156" s="41">
        <f t="shared" si="180"/>
        <v>-94.151311652931582</v>
      </c>
      <c r="CB156" s="41">
        <f t="shared" si="181"/>
        <v>285.66468788381457</v>
      </c>
      <c r="CC156" s="41">
        <f t="shared" si="182"/>
        <v>-20.679461266363788</v>
      </c>
      <c r="CD156" s="41">
        <f t="shared" si="183"/>
        <v>-284.91520455302162</v>
      </c>
      <c r="CE156" s="2">
        <f>Paramètres!$F$16</f>
        <v>15000</v>
      </c>
      <c r="CF156" s="2">
        <f>Paramètres!$G$16</f>
        <v>15000</v>
      </c>
      <c r="CG156" s="111">
        <f>Paramètres!$F$20</f>
        <v>992600579172.61572</v>
      </c>
      <c r="CH156" s="2">
        <f>Paramètres!$F$21</f>
        <v>13332</v>
      </c>
      <c r="CI156" s="2"/>
      <c r="CJ156" s="2"/>
      <c r="CK156" s="2">
        <f>IF(CN156&gt;20000,Paramètres!$F$22,-2)</f>
        <v>1</v>
      </c>
      <c r="CL156" s="2">
        <f t="shared" si="147"/>
        <v>49307.693858941333</v>
      </c>
      <c r="CM156" s="2">
        <f t="shared" si="148"/>
        <v>-9171.9783446101137</v>
      </c>
      <c r="CN156" s="2">
        <f t="shared" si="149"/>
        <v>50153.502972784241</v>
      </c>
      <c r="CO156" s="2">
        <f t="shared" si="150"/>
        <v>-10.53744725456894</v>
      </c>
      <c r="CP156" s="2">
        <f t="shared" si="151"/>
        <v>356.19940152405223</v>
      </c>
      <c r="CQ156" s="2">
        <f t="shared" si="152"/>
        <v>350.19230965017215</v>
      </c>
      <c r="CR156" s="2">
        <f t="shared" si="153"/>
        <v>-65.141076963548372</v>
      </c>
      <c r="CS156" s="2">
        <f>Paramètres!$F$22</f>
        <v>1</v>
      </c>
      <c r="CT156" s="2">
        <f t="shared" si="154"/>
        <v>-17967.756887192125</v>
      </c>
      <c r="CU156" s="2">
        <f t="shared" si="155"/>
        <v>-888.83407970238477</v>
      </c>
      <c r="CV156" s="2">
        <f t="shared" si="184"/>
        <v>17989.728001792591</v>
      </c>
      <c r="CW156" s="2">
        <f t="shared" si="185"/>
        <v>-177.16798475316907</v>
      </c>
      <c r="CX156" s="2">
        <f t="shared" si="156"/>
        <v>1590.5902217015926</v>
      </c>
      <c r="CY156" s="2">
        <f t="shared" si="186"/>
        <v>-1588.6476108939194</v>
      </c>
      <c r="CZ156" s="2">
        <f t="shared" si="187"/>
        <v>-78.587669349356759</v>
      </c>
      <c r="DA156" s="2"/>
      <c r="DB156" s="2"/>
      <c r="DC156" s="13">
        <f>Paramètres!$H$16</f>
        <v>-20000</v>
      </c>
      <c r="DD156" s="13">
        <f>Paramètres!$I$16</f>
        <v>0</v>
      </c>
      <c r="DE156" s="13"/>
      <c r="DF156" s="13"/>
      <c r="DG156" s="112">
        <f>Paramètres!$H$20</f>
        <v>1047197551196.5977</v>
      </c>
      <c r="DH156" s="13">
        <f>Paramètres!$H$21</f>
        <v>10000</v>
      </c>
      <c r="DI156" s="13">
        <f>IF(DL156&lt;66666,Paramètres!$H$22,5)</f>
        <v>1</v>
      </c>
      <c r="DJ156" s="13">
        <f t="shared" si="157"/>
        <v>14307.693858941333</v>
      </c>
      <c r="DK156" s="13">
        <f t="shared" si="158"/>
        <v>-24171.978344610114</v>
      </c>
      <c r="DL156" s="13">
        <f t="shared" si="188"/>
        <v>28089.048411320164</v>
      </c>
      <c r="DM156" s="13">
        <f t="shared" si="189"/>
        <v>-59.378183752912356</v>
      </c>
      <c r="DN156" s="13">
        <f t="shared" si="190"/>
        <v>1109.7289871665319</v>
      </c>
      <c r="DO156" s="13">
        <f t="shared" si="191"/>
        <v>565.26167715859378</v>
      </c>
      <c r="DP156" s="13">
        <f t="shared" si="192"/>
        <v>-954.9752150152957</v>
      </c>
      <c r="DQ156" s="13">
        <f>IF(DT156&lt;66666,Paramètres!$H$22,5)</f>
        <v>1</v>
      </c>
      <c r="DR156" s="13">
        <f t="shared" si="159"/>
        <v>-52967.756887192125</v>
      </c>
      <c r="DS156" s="13">
        <f t="shared" si="160"/>
        <v>-15888.834079702385</v>
      </c>
      <c r="DT156" s="13">
        <f t="shared" si="193"/>
        <v>55299.532711163127</v>
      </c>
      <c r="DU156" s="13">
        <f t="shared" si="194"/>
        <v>-163.30223740974392</v>
      </c>
      <c r="DV156" s="13">
        <f t="shared" si="195"/>
        <v>326.30519388195523</v>
      </c>
      <c r="DW156" s="13">
        <f t="shared" si="196"/>
        <v>-312.54611627266974</v>
      </c>
      <c r="DX156" s="13">
        <f t="shared" si="197"/>
        <v>-93.755025237110303</v>
      </c>
    </row>
    <row r="157" spans="1:128" x14ac:dyDescent="0.35">
      <c r="A157" s="106">
        <f t="shared" si="198"/>
        <v>151</v>
      </c>
      <c r="B157" s="106">
        <f>A157*Paramètres!$D$25</f>
        <v>75.5</v>
      </c>
      <c r="C157" s="102">
        <f>Paramètres!$D$7</f>
        <v>155093840495.72119</v>
      </c>
      <c r="D157" s="28">
        <f>Paramètres!$D$8</f>
        <v>6666</v>
      </c>
      <c r="E157" s="28">
        <f t="shared" si="161"/>
        <v>-32374.781074281978</v>
      </c>
      <c r="F157" s="28">
        <f t="shared" si="162"/>
        <v>21045.671617775432</v>
      </c>
      <c r="G157" s="28">
        <f t="shared" si="136"/>
        <v>-57.277655937926198</v>
      </c>
      <c r="H157" s="28">
        <f t="shared" si="137"/>
        <v>-48.259144284631212</v>
      </c>
      <c r="I157" s="28">
        <f t="shared" si="199"/>
        <v>4287.0330272838592</v>
      </c>
      <c r="J157" s="28">
        <f t="shared" si="200"/>
        <v>-6672.0154395261561</v>
      </c>
      <c r="K157" s="28">
        <f t="shared" si="201"/>
        <v>1741.9992204440068</v>
      </c>
      <c r="L157" s="28">
        <f t="shared" si="163"/>
        <v>1159.7579099055927</v>
      </c>
      <c r="M157" s="28">
        <f t="shared" si="164"/>
        <v>-1299.8164772147406</v>
      </c>
      <c r="N157" s="28">
        <f>Paramètres!$D$26*Calculs!K157</f>
        <v>34.839984408880134</v>
      </c>
      <c r="O157" s="28">
        <f>Paramètres!$D$26*I157</f>
        <v>85.740660545677187</v>
      </c>
      <c r="P157" s="28">
        <f>Paramètres!$D$26*J157</f>
        <v>-133.44030879052312</v>
      </c>
      <c r="Q157" s="105">
        <f>IF($T157&gt;25000,Paramètres!$D$9,-5)</f>
        <v>6</v>
      </c>
      <c r="R157" s="105">
        <f t="shared" si="138"/>
        <v>-69019.621737969574</v>
      </c>
      <c r="S157" s="105">
        <f t="shared" si="139"/>
        <v>-2433.1397750254255</v>
      </c>
      <c r="T157" s="105">
        <f t="shared" si="165"/>
        <v>69062.496001934458</v>
      </c>
      <c r="U157" s="105">
        <f t="shared" si="166"/>
        <v>-177.98099542029391</v>
      </c>
      <c r="V157" s="105">
        <f t="shared" si="140"/>
        <v>192.40674545008349</v>
      </c>
      <c r="W157" s="105">
        <f t="shared" si="167"/>
        <v>-192.28729860019234</v>
      </c>
      <c r="X157" s="105">
        <f t="shared" si="168"/>
        <v>-6.7786792027423814</v>
      </c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44">
        <f t="shared" si="169"/>
        <v>36644.840663687595</v>
      </c>
      <c r="AL157" s="44">
        <f t="shared" si="170"/>
        <v>23478.811392800857</v>
      </c>
      <c r="AM157" s="44">
        <f t="shared" si="141"/>
        <v>68.11245345582536</v>
      </c>
      <c r="AN157" s="44">
        <f t="shared" si="142"/>
        <v>-168.45997743424289</v>
      </c>
      <c r="AO157" s="44">
        <f t="shared" si="202"/>
        <v>6057.3913839202314</v>
      </c>
      <c r="AP157" s="44">
        <f t="shared" si="203"/>
        <v>15077.703262438477</v>
      </c>
      <c r="AQ157" s="44">
        <f t="shared" si="171"/>
        <v>2163.7479723371239</v>
      </c>
      <c r="AR157" s="44">
        <f t="shared" si="172"/>
        <v>-2120.0082440785304</v>
      </c>
      <c r="AS157" s="44">
        <f t="shared" si="173"/>
        <v>-432.8629492484668</v>
      </c>
      <c r="AT157" s="44">
        <f>Paramètres!$D$26*Calculs!AQ157</f>
        <v>43.274959446742479</v>
      </c>
      <c r="AU157" s="44">
        <f>Paramètres!$D$26*AO157</f>
        <v>121.14782767840462</v>
      </c>
      <c r="AV157" s="44">
        <f>Paramètres!$D$26*AP157</f>
        <v>301.55406524876958</v>
      </c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1">
        <f>Paramètres!$D$16</f>
        <v>30000</v>
      </c>
      <c r="BH157" s="41">
        <f>Paramètres!$E$16</f>
        <v>-25000</v>
      </c>
      <c r="BI157" s="100"/>
      <c r="BJ157" s="100"/>
      <c r="BK157" s="110">
        <f>Paramètres!$D$20</f>
        <v>523598775598.29883</v>
      </c>
      <c r="BL157" s="41">
        <f>Paramètres!$D$21</f>
        <v>10000</v>
      </c>
      <c r="BM157" s="41"/>
      <c r="BN157" s="41"/>
      <c r="BO157" s="41">
        <f>IF(AND($BR$6&gt;200,A157&lt;950),Paramètres!$D$22,0)</f>
        <v>1</v>
      </c>
      <c r="BP157" s="41">
        <f t="shared" si="143"/>
        <v>62374.781074281978</v>
      </c>
      <c r="BQ157" s="41">
        <f t="shared" si="144"/>
        <v>-46045.671617775428</v>
      </c>
      <c r="BR157" s="41">
        <f t="shared" si="174"/>
        <v>77529.460134819819</v>
      </c>
      <c r="BS157" s="41">
        <f t="shared" si="175"/>
        <v>-36.435105157904609</v>
      </c>
      <c r="BT157" s="41">
        <f t="shared" si="176"/>
        <v>84.97994482966304</v>
      </c>
      <c r="BU157" s="41">
        <f t="shared" si="177"/>
        <v>68.368919959423252</v>
      </c>
      <c r="BV157" s="41">
        <f t="shared" si="178"/>
        <v>-50.47060339281223</v>
      </c>
      <c r="BW157" s="41">
        <f>Paramètres!$D$22</f>
        <v>1</v>
      </c>
      <c r="BX157" s="41">
        <f t="shared" si="145"/>
        <v>-6644.8406636875952</v>
      </c>
      <c r="BY157" s="41">
        <f t="shared" si="146"/>
        <v>-48478.811392800853</v>
      </c>
      <c r="BZ157" s="41">
        <f t="shared" si="179"/>
        <v>48932.086216556861</v>
      </c>
      <c r="CA157" s="41">
        <f t="shared" si="180"/>
        <v>-97.804721049070508</v>
      </c>
      <c r="CB157" s="41">
        <f t="shared" si="181"/>
        <v>205.66316317882934</v>
      </c>
      <c r="CC157" s="41">
        <f t="shared" si="182"/>
        <v>-27.928483238282485</v>
      </c>
      <c r="CD157" s="41">
        <f t="shared" si="183"/>
        <v>-203.7580342286673</v>
      </c>
      <c r="CE157" s="2">
        <f>Paramètres!$F$16</f>
        <v>15000</v>
      </c>
      <c r="CF157" s="2">
        <f>Paramètres!$G$16</f>
        <v>15000</v>
      </c>
      <c r="CG157" s="111">
        <f>Paramètres!$F$20</f>
        <v>992600579172.61572</v>
      </c>
      <c r="CH157" s="2">
        <f>Paramètres!$F$21</f>
        <v>13332</v>
      </c>
      <c r="CI157" s="2"/>
      <c r="CJ157" s="2"/>
      <c r="CK157" s="2">
        <f>IF(CN157&gt;20000,Paramètres!$F$22,-2)</f>
        <v>1</v>
      </c>
      <c r="CL157" s="2">
        <f t="shared" si="147"/>
        <v>47374.781074281978</v>
      </c>
      <c r="CM157" s="2">
        <f t="shared" si="148"/>
        <v>-6045.6716177754315</v>
      </c>
      <c r="CN157" s="2">
        <f t="shared" si="149"/>
        <v>47758.978497724609</v>
      </c>
      <c r="CO157" s="2">
        <f t="shared" si="150"/>
        <v>-7.2724192945283646</v>
      </c>
      <c r="CP157" s="2">
        <f t="shared" si="151"/>
        <v>388.84923011758758</v>
      </c>
      <c r="CQ157" s="2">
        <f t="shared" si="152"/>
        <v>385.72112987302427</v>
      </c>
      <c r="CR157" s="2">
        <f t="shared" si="153"/>
        <v>-49.22330477038426</v>
      </c>
      <c r="CS157" s="2">
        <f>Paramètres!$F$22</f>
        <v>1</v>
      </c>
      <c r="CT157" s="2">
        <f t="shared" si="154"/>
        <v>-21644.840663687595</v>
      </c>
      <c r="CU157" s="2">
        <f t="shared" si="155"/>
        <v>-8478.811392800857</v>
      </c>
      <c r="CV157" s="2">
        <f t="shared" si="184"/>
        <v>23246.276475838313</v>
      </c>
      <c r="CW157" s="2">
        <f t="shared" si="185"/>
        <v>-158.60851120335855</v>
      </c>
      <c r="CX157" s="2">
        <f t="shared" si="156"/>
        <v>1199.0074242768351</v>
      </c>
      <c r="CY157" s="2">
        <f t="shared" si="186"/>
        <v>-1116.4078118069733</v>
      </c>
      <c r="CZ157" s="2">
        <f t="shared" si="187"/>
        <v>-437.32413746251916</v>
      </c>
      <c r="DA157" s="2"/>
      <c r="DB157" s="2"/>
      <c r="DC157" s="13">
        <f>Paramètres!$H$16</f>
        <v>-20000</v>
      </c>
      <c r="DD157" s="13">
        <f>Paramètres!$I$16</f>
        <v>0</v>
      </c>
      <c r="DE157" s="13"/>
      <c r="DF157" s="13"/>
      <c r="DG157" s="112">
        <f>Paramètres!$H$20</f>
        <v>1047197551196.5977</v>
      </c>
      <c r="DH157" s="13">
        <f>Paramètres!$H$21</f>
        <v>10000</v>
      </c>
      <c r="DI157" s="13">
        <f>IF(DL157&lt;66666,Paramètres!$H$22,5)</f>
        <v>1</v>
      </c>
      <c r="DJ157" s="13">
        <f t="shared" si="157"/>
        <v>12374.781074281978</v>
      </c>
      <c r="DK157" s="13">
        <f t="shared" si="158"/>
        <v>-21045.671617775432</v>
      </c>
      <c r="DL157" s="13">
        <f t="shared" si="188"/>
        <v>24414.247899119189</v>
      </c>
      <c r="DM157" s="13">
        <f t="shared" si="189"/>
        <v>-59.544621198046016</v>
      </c>
      <c r="DN157" s="13">
        <f t="shared" si="190"/>
        <v>1392.2145342895576</v>
      </c>
      <c r="DO157" s="13">
        <f t="shared" si="191"/>
        <v>705.66786007314511</v>
      </c>
      <c r="DP157" s="13">
        <f t="shared" si="192"/>
        <v>-1200.1225690515441</v>
      </c>
      <c r="DQ157" s="13">
        <f>IF(DT157&lt;66666,Paramètres!$H$22,5)</f>
        <v>1</v>
      </c>
      <c r="DR157" s="13">
        <f t="shared" si="159"/>
        <v>-56644.840663687595</v>
      </c>
      <c r="DS157" s="13">
        <f t="shared" si="160"/>
        <v>-23478.811392800857</v>
      </c>
      <c r="DT157" s="13">
        <f t="shared" si="193"/>
        <v>61317.962769756719</v>
      </c>
      <c r="DU157" s="13">
        <f t="shared" si="194"/>
        <v>-157.48640325355191</v>
      </c>
      <c r="DV157" s="13">
        <f t="shared" si="195"/>
        <v>267.76481641273455</v>
      </c>
      <c r="DW157" s="13">
        <f t="shared" si="196"/>
        <v>-247.35810969443736</v>
      </c>
      <c r="DX157" s="13">
        <f t="shared" si="197"/>
        <v>-102.52786195439815</v>
      </c>
    </row>
    <row r="158" spans="1:128" x14ac:dyDescent="0.35">
      <c r="A158" s="106">
        <f t="shared" si="198"/>
        <v>152</v>
      </c>
      <c r="B158" s="106">
        <f>A158*Paramètres!$D$25</f>
        <v>76</v>
      </c>
      <c r="C158" s="102">
        <f>Paramètres!$D$7</f>
        <v>155093840495.72119</v>
      </c>
      <c r="D158" s="28">
        <f>Paramètres!$D$8</f>
        <v>6666</v>
      </c>
      <c r="E158" s="28">
        <f t="shared" si="161"/>
        <v>-29941.325083163651</v>
      </c>
      <c r="F158" s="28">
        <f t="shared" si="162"/>
        <v>17384.709778708668</v>
      </c>
      <c r="G158" s="28">
        <f t="shared" si="136"/>
        <v>-55.629911774415135</v>
      </c>
      <c r="H158" s="28">
        <f t="shared" si="137"/>
        <v>-49.807862087111474</v>
      </c>
      <c r="I158" s="28">
        <f t="shared" si="199"/>
        <v>5361.0502766437749</v>
      </c>
      <c r="J158" s="28">
        <f t="shared" si="200"/>
        <v>-7838.3916079503742</v>
      </c>
      <c r="K158" s="28">
        <f t="shared" si="201"/>
        <v>2226.2853968740951</v>
      </c>
      <c r="L158" s="28">
        <f t="shared" si="163"/>
        <v>1436.7396794094259</v>
      </c>
      <c r="M158" s="28">
        <f t="shared" si="164"/>
        <v>-1700.6251091717268</v>
      </c>
      <c r="N158" s="28">
        <f>Paramètres!$D$26*Calculs!K158</f>
        <v>44.525707937481904</v>
      </c>
      <c r="O158" s="28">
        <f>Paramètres!$D$26*I158</f>
        <v>107.22100553287549</v>
      </c>
      <c r="P158" s="28">
        <f>Paramètres!$D$26*J158</f>
        <v>-156.7678321590075</v>
      </c>
      <c r="Q158" s="105">
        <f>IF($T158&gt;25000,Paramètres!$D$9,-5)</f>
        <v>6</v>
      </c>
      <c r="R158" s="105">
        <f t="shared" si="138"/>
        <v>-69084.859377791727</v>
      </c>
      <c r="S158" s="105">
        <f t="shared" si="139"/>
        <v>-13524.737507999314</v>
      </c>
      <c r="T158" s="105">
        <f t="shared" si="165"/>
        <v>70396.280582922423</v>
      </c>
      <c r="U158" s="105">
        <f t="shared" si="166"/>
        <v>-168.9232998486994</v>
      </c>
      <c r="V158" s="105">
        <f t="shared" si="140"/>
        <v>185.28110973800776</v>
      </c>
      <c r="W158" s="105">
        <f t="shared" si="167"/>
        <v>-181.82948453553198</v>
      </c>
      <c r="X158" s="105">
        <f t="shared" si="168"/>
        <v>-35.5967439422542</v>
      </c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44">
        <f t="shared" si="169"/>
        <v>39143.53429462808</v>
      </c>
      <c r="AL158" s="44">
        <f t="shared" si="170"/>
        <v>30909.447286707982</v>
      </c>
      <c r="AM158" s="44">
        <f t="shared" si="141"/>
        <v>75.100813510221428</v>
      </c>
      <c r="AN158" s="44">
        <f t="shared" si="142"/>
        <v>-154.65141367081216</v>
      </c>
      <c r="AO158" s="44">
        <f t="shared" si="202"/>
        <v>3816.2353121632964</v>
      </c>
      <c r="AP158" s="44">
        <f t="shared" si="203"/>
        <v>14343.286247941242</v>
      </c>
      <c r="AQ158" s="44">
        <f t="shared" si="171"/>
        <v>1752.735364190982</v>
      </c>
      <c r="AR158" s="44">
        <f t="shared" si="172"/>
        <v>-1583.9817033398856</v>
      </c>
      <c r="AS158" s="44">
        <f t="shared" si="173"/>
        <v>-750.38871284832703</v>
      </c>
      <c r="AT158" s="44">
        <f>Paramètres!$D$26*Calculs!AQ158</f>
        <v>35.054707283819639</v>
      </c>
      <c r="AU158" s="44">
        <f>Paramètres!$D$26*AO158</f>
        <v>76.324706243265936</v>
      </c>
      <c r="AV158" s="44">
        <f>Paramètres!$D$26*AP158</f>
        <v>286.86572495882484</v>
      </c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1">
        <f>Paramètres!$D$16</f>
        <v>30000</v>
      </c>
      <c r="BH158" s="41">
        <f>Paramètres!$E$16</f>
        <v>-25000</v>
      </c>
      <c r="BI158" s="100"/>
      <c r="BJ158" s="100"/>
      <c r="BK158" s="110">
        <f>Paramètres!$D$20</f>
        <v>523598775598.29883</v>
      </c>
      <c r="BL158" s="41">
        <f>Paramètres!$D$21</f>
        <v>10000</v>
      </c>
      <c r="BM158" s="41"/>
      <c r="BN158" s="41"/>
      <c r="BO158" s="41">
        <f>IF(AND($BR$6&gt;200,A158&lt;950),Paramètres!$D$22,0)</f>
        <v>1</v>
      </c>
      <c r="BP158" s="41">
        <f t="shared" si="143"/>
        <v>59941.325083163654</v>
      </c>
      <c r="BQ158" s="41">
        <f t="shared" si="144"/>
        <v>-42384.709778708668</v>
      </c>
      <c r="BR158" s="41">
        <f t="shared" si="174"/>
        <v>73412.710587137888</v>
      </c>
      <c r="BS158" s="41">
        <f t="shared" si="175"/>
        <v>-35.264257352093367</v>
      </c>
      <c r="BT158" s="41">
        <f t="shared" si="176"/>
        <v>94.510371549314229</v>
      </c>
      <c r="BU158" s="41">
        <f t="shared" si="177"/>
        <v>77.167521257014641</v>
      </c>
      <c r="BV158" s="41">
        <f t="shared" si="178"/>
        <v>-54.56541022880355</v>
      </c>
      <c r="BW158" s="41">
        <f>Paramètres!$D$22</f>
        <v>1</v>
      </c>
      <c r="BX158" s="41">
        <f t="shared" si="145"/>
        <v>-9143.5342946280798</v>
      </c>
      <c r="BY158" s="41">
        <f t="shared" si="146"/>
        <v>-55909.447286707982</v>
      </c>
      <c r="BZ158" s="41">
        <f t="shared" si="179"/>
        <v>56652.188971850141</v>
      </c>
      <c r="CA158" s="41">
        <f t="shared" si="180"/>
        <v>-99.288034362114558</v>
      </c>
      <c r="CB158" s="41">
        <f t="shared" si="181"/>
        <v>155.80361967201654</v>
      </c>
      <c r="CC158" s="41">
        <f t="shared" si="182"/>
        <v>-25.14634942713581</v>
      </c>
      <c r="CD158" s="41">
        <f t="shared" si="183"/>
        <v>-153.76094762126945</v>
      </c>
      <c r="CE158" s="2">
        <f>Paramètres!$F$16</f>
        <v>15000</v>
      </c>
      <c r="CF158" s="2">
        <f>Paramètres!$G$16</f>
        <v>15000</v>
      </c>
      <c r="CG158" s="111">
        <f>Paramètres!$F$20</f>
        <v>992600579172.61572</v>
      </c>
      <c r="CH158" s="2">
        <f>Paramètres!$F$21</f>
        <v>13332</v>
      </c>
      <c r="CI158" s="2"/>
      <c r="CJ158" s="2"/>
      <c r="CK158" s="2">
        <f>IF(CN158&gt;20000,Paramètres!$F$22,-2)</f>
        <v>1</v>
      </c>
      <c r="CL158" s="2">
        <f t="shared" si="147"/>
        <v>44941.325083163654</v>
      </c>
      <c r="CM158" s="2">
        <f t="shared" si="148"/>
        <v>-2384.7097787086677</v>
      </c>
      <c r="CN158" s="2">
        <f t="shared" si="149"/>
        <v>45004.550225052393</v>
      </c>
      <c r="CO158" s="2">
        <f t="shared" si="150"/>
        <v>-3.0374223232206323</v>
      </c>
      <c r="CP158" s="2">
        <f t="shared" si="151"/>
        <v>431.98068411824136</v>
      </c>
      <c r="CQ158" s="2">
        <f t="shared" si="152"/>
        <v>431.37381125960832</v>
      </c>
      <c r="CR158" s="2">
        <f t="shared" si="153"/>
        <v>-22.889875723201524</v>
      </c>
      <c r="CS158" s="2">
        <f>Paramètres!$F$22</f>
        <v>1</v>
      </c>
      <c r="CT158" s="2">
        <f t="shared" si="154"/>
        <v>-24143.53429462808</v>
      </c>
      <c r="CU158" s="2">
        <f t="shared" si="155"/>
        <v>-15909.447286707982</v>
      </c>
      <c r="CV158" s="2">
        <f t="shared" si="184"/>
        <v>28914.023608007621</v>
      </c>
      <c r="CW158" s="2">
        <f t="shared" si="185"/>
        <v>-146.61700711468006</v>
      </c>
      <c r="CX158" s="2">
        <f t="shared" si="156"/>
        <v>889.15691509919486</v>
      </c>
      <c r="CY158" s="2">
        <f t="shared" si="186"/>
        <v>-742.45600557155967</v>
      </c>
      <c r="CZ158" s="2">
        <f t="shared" si="187"/>
        <v>-489.24339490629916</v>
      </c>
      <c r="DA158" s="2"/>
      <c r="DB158" s="2"/>
      <c r="DC158" s="13">
        <f>Paramètres!$H$16</f>
        <v>-20000</v>
      </c>
      <c r="DD158" s="13">
        <f>Paramètres!$I$16</f>
        <v>0</v>
      </c>
      <c r="DE158" s="13"/>
      <c r="DF158" s="13"/>
      <c r="DG158" s="112">
        <f>Paramètres!$H$20</f>
        <v>1047197551196.5977</v>
      </c>
      <c r="DH158" s="13">
        <f>Paramètres!$H$21</f>
        <v>10000</v>
      </c>
      <c r="DI158" s="13">
        <f>IF(DL158&lt;66666,Paramètres!$H$22,5)</f>
        <v>1</v>
      </c>
      <c r="DJ158" s="13">
        <f t="shared" si="157"/>
        <v>9941.3250831636506</v>
      </c>
      <c r="DK158" s="13">
        <f t="shared" si="158"/>
        <v>-17384.709778708668</v>
      </c>
      <c r="DL158" s="13">
        <f t="shared" si="188"/>
        <v>20026.434492916294</v>
      </c>
      <c r="DM158" s="13">
        <f t="shared" si="189"/>
        <v>-60.237220600729309</v>
      </c>
      <c r="DN158" s="13">
        <f t="shared" si="190"/>
        <v>1869.8215011561063</v>
      </c>
      <c r="DO158" s="13">
        <f t="shared" si="191"/>
        <v>928.19834689280299</v>
      </c>
      <c r="DP158" s="13">
        <f t="shared" si="192"/>
        <v>-1623.1698232197216</v>
      </c>
      <c r="DQ158" s="13">
        <f>IF(DT158&lt;66666,Paramètres!$H$22,5)</f>
        <v>5</v>
      </c>
      <c r="DR158" s="13">
        <f t="shared" si="159"/>
        <v>-59143.53429462808</v>
      </c>
      <c r="DS158" s="13">
        <f t="shared" si="160"/>
        <v>-30909.447286707982</v>
      </c>
      <c r="DT158" s="13">
        <f t="shared" si="193"/>
        <v>66733.436749725603</v>
      </c>
      <c r="DU158" s="13">
        <f t="shared" si="194"/>
        <v>-152.40764315713591</v>
      </c>
      <c r="DV158" s="13">
        <f t="shared" si="195"/>
        <v>1137.2222187343959</v>
      </c>
      <c r="DW158" s="13">
        <f t="shared" si="196"/>
        <v>-1007.8806752689436</v>
      </c>
      <c r="DX158" s="13">
        <f t="shared" si="197"/>
        <v>-526.73610015130009</v>
      </c>
    </row>
    <row r="159" spans="1:128" x14ac:dyDescent="0.35">
      <c r="A159" s="106">
        <f t="shared" si="198"/>
        <v>153</v>
      </c>
      <c r="B159" s="106">
        <f>A159*Paramètres!$D$25</f>
        <v>76.5</v>
      </c>
      <c r="C159" s="102">
        <f>Paramètres!$D$7</f>
        <v>155093840495.72119</v>
      </c>
      <c r="D159" s="28">
        <f>Paramètres!$D$8</f>
        <v>6666</v>
      </c>
      <c r="E159" s="28">
        <f t="shared" si="161"/>
        <v>-26901.615024989405</v>
      </c>
      <c r="F159" s="28">
        <f t="shared" si="162"/>
        <v>13040.357697440548</v>
      </c>
      <c r="G159" s="28">
        <f t="shared" si="136"/>
        <v>-54.50697907892291</v>
      </c>
      <c r="H159" s="28">
        <f t="shared" si="137"/>
        <v>-52.871083930873972</v>
      </c>
      <c r="I159" s="28">
        <f t="shared" si="199"/>
        <v>6690.5689505203254</v>
      </c>
      <c r="J159" s="28">
        <f t="shared" si="200"/>
        <v>-9382.2488849630918</v>
      </c>
      <c r="K159" s="28">
        <f t="shared" si="201"/>
        <v>3071.8040410523822</v>
      </c>
      <c r="L159" s="28">
        <f t="shared" si="163"/>
        <v>1854.172976695153</v>
      </c>
      <c r="M159" s="28">
        <f t="shared" si="164"/>
        <v>-2449.0860824232332</v>
      </c>
      <c r="N159" s="28">
        <f>Paramètres!$D$26*Calculs!K159</f>
        <v>61.436080821047646</v>
      </c>
      <c r="O159" s="28">
        <f>Paramètres!$D$26*I159</f>
        <v>133.81137901040651</v>
      </c>
      <c r="P159" s="28">
        <f>Paramètres!$D$26*J159</f>
        <v>-187.64497769926183</v>
      </c>
      <c r="Q159" s="105">
        <f>IF($T159&gt;25000,Paramètres!$D$9,-5)</f>
        <v>6</v>
      </c>
      <c r="R159" s="105">
        <f t="shared" si="138"/>
        <v>-67557.271549864163</v>
      </c>
      <c r="S159" s="105">
        <f t="shared" si="139"/>
        <v>-24853.135535025973</v>
      </c>
      <c r="T159" s="105">
        <f t="shared" si="165"/>
        <v>71983.770984746676</v>
      </c>
      <c r="U159" s="105">
        <f t="shared" si="166"/>
        <v>-159.80231614858593</v>
      </c>
      <c r="V159" s="105">
        <f t="shared" si="140"/>
        <v>177.30213526243728</v>
      </c>
      <c r="W159" s="105">
        <f t="shared" si="167"/>
        <v>-166.39929159634278</v>
      </c>
      <c r="X159" s="105">
        <f t="shared" si="168"/>
        <v>-61.215381440083249</v>
      </c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44">
        <f t="shared" si="169"/>
        <v>40655.656524874757</v>
      </c>
      <c r="AL159" s="44">
        <f t="shared" si="170"/>
        <v>37893.493232466521</v>
      </c>
      <c r="AM159" s="44">
        <f t="shared" si="141"/>
        <v>80.796550938879705</v>
      </c>
      <c r="AN159" s="44">
        <f t="shared" si="142"/>
        <v>-148.3747260985599</v>
      </c>
      <c r="AO159" s="44">
        <f t="shared" si="202"/>
        <v>2155.9289025801449</v>
      </c>
      <c r="AP159" s="44">
        <f t="shared" si="203"/>
        <v>13306.031810134089</v>
      </c>
      <c r="AQ159" s="44">
        <f t="shared" si="171"/>
        <v>2298.6757087629471</v>
      </c>
      <c r="AR159" s="44">
        <f t="shared" si="172"/>
        <v>-1957.3125148031711</v>
      </c>
      <c r="AS159" s="44">
        <f t="shared" si="173"/>
        <v>-1205.337186621123</v>
      </c>
      <c r="AT159" s="44">
        <f>Paramètres!$D$26*Calculs!AQ159</f>
        <v>45.973514175258941</v>
      </c>
      <c r="AU159" s="44">
        <f>Paramètres!$D$26*AO159</f>
        <v>43.118578051602903</v>
      </c>
      <c r="AV159" s="44">
        <f>Paramètres!$D$26*AP159</f>
        <v>266.12063620268179</v>
      </c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1">
        <f>Paramètres!$D$16</f>
        <v>30000</v>
      </c>
      <c r="BH159" s="41">
        <f>Paramètres!$E$16</f>
        <v>-25000</v>
      </c>
      <c r="BI159" s="100"/>
      <c r="BJ159" s="100"/>
      <c r="BK159" s="110">
        <f>Paramètres!$D$20</f>
        <v>523598775598.29883</v>
      </c>
      <c r="BL159" s="41">
        <f>Paramètres!$D$21</f>
        <v>10000</v>
      </c>
      <c r="BM159" s="41"/>
      <c r="BN159" s="41"/>
      <c r="BO159" s="41">
        <f>IF(AND($BR$6&gt;200,A159&lt;950),Paramètres!$D$22,0)</f>
        <v>1</v>
      </c>
      <c r="BP159" s="41">
        <f t="shared" si="143"/>
        <v>56901.615024989405</v>
      </c>
      <c r="BQ159" s="41">
        <f t="shared" si="144"/>
        <v>-38040.357697440544</v>
      </c>
      <c r="BR159" s="41">
        <f t="shared" si="174"/>
        <v>68446.056177118953</v>
      </c>
      <c r="BS159" s="41">
        <f t="shared" si="175"/>
        <v>-33.763860558156644</v>
      </c>
      <c r="BT159" s="41">
        <f t="shared" si="176"/>
        <v>108.27865286939569</v>
      </c>
      <c r="BU159" s="41">
        <f t="shared" si="177"/>
        <v>90.015854310952605</v>
      </c>
      <c r="BV159" s="41">
        <f t="shared" si="178"/>
        <v>-60.178174115541637</v>
      </c>
      <c r="BW159" s="41">
        <f>Paramètres!$D$22</f>
        <v>1</v>
      </c>
      <c r="BX159" s="41">
        <f t="shared" si="145"/>
        <v>-10655.656524874757</v>
      </c>
      <c r="BY159" s="41">
        <f t="shared" si="146"/>
        <v>-62893.493232466521</v>
      </c>
      <c r="BZ159" s="41">
        <f t="shared" si="179"/>
        <v>63789.768042832846</v>
      </c>
      <c r="CA159" s="41">
        <f t="shared" si="180"/>
        <v>-99.615957424977751</v>
      </c>
      <c r="CB159" s="41">
        <f t="shared" si="181"/>
        <v>124.07400041277658</v>
      </c>
      <c r="CC159" s="41">
        <f t="shared" si="182"/>
        <v>-20.725736628764256</v>
      </c>
      <c r="CD159" s="41">
        <f t="shared" si="183"/>
        <v>-122.33070513826357</v>
      </c>
      <c r="CE159" s="2">
        <f>Paramètres!$F$16</f>
        <v>15000</v>
      </c>
      <c r="CF159" s="2">
        <f>Paramètres!$G$16</f>
        <v>15000</v>
      </c>
      <c r="CG159" s="111">
        <f>Paramètres!$F$20</f>
        <v>992600579172.61572</v>
      </c>
      <c r="CH159" s="2">
        <f>Paramètres!$F$21</f>
        <v>13332</v>
      </c>
      <c r="CI159" s="2"/>
      <c r="CJ159" s="2"/>
      <c r="CK159" s="2">
        <f>IF(CN159&gt;20000,Paramètres!$F$22,-2)</f>
        <v>1</v>
      </c>
      <c r="CL159" s="2">
        <f t="shared" si="147"/>
        <v>41901.615024989405</v>
      </c>
      <c r="CM159" s="2">
        <f t="shared" si="148"/>
        <v>1959.6423025594522</v>
      </c>
      <c r="CN159" s="2">
        <f t="shared" si="149"/>
        <v>41947.413980559017</v>
      </c>
      <c r="CO159" s="2">
        <f t="shared" si="150"/>
        <v>2.6776409635175078</v>
      </c>
      <c r="CP159" s="2">
        <f t="shared" si="151"/>
        <v>488.28688865915365</v>
      </c>
      <c r="CQ159" s="2">
        <f t="shared" si="152"/>
        <v>487.75376808277457</v>
      </c>
      <c r="CR159" s="2">
        <f t="shared" si="153"/>
        <v>22.811123547332031</v>
      </c>
      <c r="CS159" s="2">
        <f>Paramètres!$F$22</f>
        <v>1</v>
      </c>
      <c r="CT159" s="2">
        <f t="shared" si="154"/>
        <v>-25655.656524874757</v>
      </c>
      <c r="CU159" s="2">
        <f t="shared" si="155"/>
        <v>-22893.493232466521</v>
      </c>
      <c r="CV159" s="2">
        <f t="shared" si="184"/>
        <v>34384.949383521554</v>
      </c>
      <c r="CW159" s="2">
        <f t="shared" si="185"/>
        <v>-138.25628503571735</v>
      </c>
      <c r="CX159" s="2">
        <f t="shared" si="156"/>
        <v>680.45980139434494</v>
      </c>
      <c r="CY159" s="2">
        <f t="shared" si="186"/>
        <v>-507.71175344303725</v>
      </c>
      <c r="CZ159" s="2">
        <f t="shared" si="187"/>
        <v>-453.05001570403675</v>
      </c>
      <c r="DA159" s="2"/>
      <c r="DB159" s="2"/>
      <c r="DC159" s="13">
        <f>Paramètres!$H$16</f>
        <v>-20000</v>
      </c>
      <c r="DD159" s="13">
        <f>Paramètres!$I$16</f>
        <v>0</v>
      </c>
      <c r="DE159" s="13"/>
      <c r="DF159" s="13"/>
      <c r="DG159" s="112">
        <f>Paramètres!$H$20</f>
        <v>1047197551196.5977</v>
      </c>
      <c r="DH159" s="13">
        <f>Paramètres!$H$21</f>
        <v>10000</v>
      </c>
      <c r="DI159" s="13">
        <f>IF(DL159&lt;66666,Paramètres!$H$22,5)</f>
        <v>1</v>
      </c>
      <c r="DJ159" s="13">
        <f t="shared" si="157"/>
        <v>6901.6150249894054</v>
      </c>
      <c r="DK159" s="13">
        <f t="shared" si="158"/>
        <v>-13040.357697440548</v>
      </c>
      <c r="DL159" s="13">
        <f t="shared" si="188"/>
        <v>14754.091596243954</v>
      </c>
      <c r="DM159" s="13">
        <f t="shared" si="189"/>
        <v>-62.109949241525655</v>
      </c>
      <c r="DN159" s="13">
        <f t="shared" si="190"/>
        <v>2728.6616154231479</v>
      </c>
      <c r="DO159" s="13">
        <f t="shared" si="191"/>
        <v>1276.4033543014259</v>
      </c>
      <c r="DP159" s="13">
        <f t="shared" si="192"/>
        <v>-2411.7190318550233</v>
      </c>
      <c r="DQ159" s="13">
        <f>IF(DT159&lt;66666,Paramètres!$H$22,5)</f>
        <v>5</v>
      </c>
      <c r="DR159" s="13">
        <f t="shared" si="159"/>
        <v>-60655.656524874757</v>
      </c>
      <c r="DS159" s="13">
        <f t="shared" si="160"/>
        <v>-37893.493232466521</v>
      </c>
      <c r="DT159" s="13">
        <f t="shared" si="193"/>
        <v>71519.406442045976</v>
      </c>
      <c r="DU159" s="13">
        <f t="shared" si="194"/>
        <v>-148.00568483055463</v>
      </c>
      <c r="DV159" s="13">
        <f t="shared" si="195"/>
        <v>994.34677507641379</v>
      </c>
      <c r="DW159" s="13">
        <f t="shared" si="196"/>
        <v>-843.30616620154467</v>
      </c>
      <c r="DX159" s="13">
        <f t="shared" si="197"/>
        <v>-526.83984203106445</v>
      </c>
    </row>
    <row r="160" spans="1:128" x14ac:dyDescent="0.35">
      <c r="A160" s="106">
        <f t="shared" si="198"/>
        <v>154</v>
      </c>
      <c r="B160" s="106">
        <f>A160*Paramètres!$D$25</f>
        <v>77</v>
      </c>
      <c r="C160" s="102">
        <f>Paramètres!$D$7</f>
        <v>155093840495.72119</v>
      </c>
      <c r="D160" s="28">
        <f>Paramètres!$D$8</f>
        <v>6666</v>
      </c>
      <c r="E160" s="28">
        <f t="shared" si="161"/>
        <v>-23092.787305555456</v>
      </c>
      <c r="F160" s="28">
        <f t="shared" si="162"/>
        <v>7736.9617343531945</v>
      </c>
      <c r="G160" s="28">
        <f t="shared" si="136"/>
        <v>-54.157176693924583</v>
      </c>
      <c r="H160" s="28">
        <f t="shared" si="137"/>
        <v>-59.679653108628926</v>
      </c>
      <c r="I160" s="28">
        <f t="shared" si="199"/>
        <v>8410.9305482050713</v>
      </c>
      <c r="J160" s="28">
        <f t="shared" si="200"/>
        <v>-11643.689989687064</v>
      </c>
      <c r="K160" s="28">
        <f t="shared" si="201"/>
        <v>4213.7327590971245</v>
      </c>
      <c r="L160" s="28">
        <f t="shared" si="163"/>
        <v>2127.2364116635135</v>
      </c>
      <c r="M160" s="28">
        <f t="shared" si="164"/>
        <v>-3637.362920301081</v>
      </c>
      <c r="N160" s="28">
        <f>Paramètres!$D$26*Calculs!K160</f>
        <v>84.274655181942492</v>
      </c>
      <c r="O160" s="28">
        <f>Paramètres!$D$26*I160</f>
        <v>168.21861096410143</v>
      </c>
      <c r="P160" s="28">
        <f>Paramètres!$D$26*J160</f>
        <v>-232.87379979374128</v>
      </c>
      <c r="Q160" s="105">
        <f>IF($T160&gt;25000,Paramètres!$D$9,-5)</f>
        <v>6</v>
      </c>
      <c r="R160" s="105">
        <f t="shared" si="138"/>
        <v>-64337.080153019488</v>
      </c>
      <c r="S160" s="105">
        <f t="shared" si="139"/>
        <v>-36508.213106525087</v>
      </c>
      <c r="T160" s="105">
        <f t="shared" si="165"/>
        <v>73973.708213442325</v>
      </c>
      <c r="U160" s="105">
        <f t="shared" si="166"/>
        <v>-150.42716419720762</v>
      </c>
      <c r="V160" s="105">
        <f t="shared" si="140"/>
        <v>168.00508835781369</v>
      </c>
      <c r="W160" s="105">
        <f t="shared" si="167"/>
        <v>-146.11889949607263</v>
      </c>
      <c r="X160" s="105">
        <f t="shared" si="168"/>
        <v>-82.915480606298189</v>
      </c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44">
        <f t="shared" si="169"/>
        <v>41244.292847464036</v>
      </c>
      <c r="AL160" s="44">
        <f t="shared" si="170"/>
        <v>44245.174840878281</v>
      </c>
      <c r="AM160" s="44">
        <f t="shared" si="141"/>
        <v>89.247217890834122</v>
      </c>
      <c r="AN160" s="44">
        <f t="shared" si="142"/>
        <v>-142.89650332811613</v>
      </c>
      <c r="AO160" s="44">
        <f t="shared" si="202"/>
        <v>155.49780972537096</v>
      </c>
      <c r="AP160" s="44">
        <f t="shared" si="203"/>
        <v>11834.573987310283</v>
      </c>
      <c r="AQ160" s="44">
        <f t="shared" si="171"/>
        <v>1928.5919538880644</v>
      </c>
      <c r="AR160" s="44">
        <f t="shared" si="172"/>
        <v>-1538.1429478696891</v>
      </c>
      <c r="AS160" s="44">
        <f t="shared" si="173"/>
        <v>-1163.4359443134481</v>
      </c>
      <c r="AT160" s="44">
        <f>Paramètres!$D$26*Calculs!AQ160</f>
        <v>38.57183907776129</v>
      </c>
      <c r="AU160" s="44">
        <f>Paramètres!$D$26*AO160</f>
        <v>3.109956194507419</v>
      </c>
      <c r="AV160" s="44">
        <f>Paramètres!$D$26*AP160</f>
        <v>236.69147974620566</v>
      </c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1">
        <f>Paramètres!$D$16</f>
        <v>30000</v>
      </c>
      <c r="BH160" s="41">
        <f>Paramètres!$E$16</f>
        <v>-25000</v>
      </c>
      <c r="BI160" s="100"/>
      <c r="BJ160" s="100"/>
      <c r="BK160" s="110">
        <f>Paramètres!$D$20</f>
        <v>523598775598.29883</v>
      </c>
      <c r="BL160" s="41">
        <f>Paramètres!$D$21</f>
        <v>10000</v>
      </c>
      <c r="BM160" s="41"/>
      <c r="BN160" s="41"/>
      <c r="BO160" s="41">
        <f>IF(AND($BR$6&gt;200,A160&lt;950),Paramètres!$D$22,0)</f>
        <v>1</v>
      </c>
      <c r="BP160" s="41">
        <f t="shared" si="143"/>
        <v>53092.787305555452</v>
      </c>
      <c r="BQ160" s="41">
        <f t="shared" si="144"/>
        <v>-32736.961734353194</v>
      </c>
      <c r="BR160" s="41">
        <f t="shared" si="174"/>
        <v>62374.295406597223</v>
      </c>
      <c r="BS160" s="41">
        <f t="shared" si="175"/>
        <v>-31.657943846629134</v>
      </c>
      <c r="BT160" s="41">
        <f t="shared" si="176"/>
        <v>129.55515396197472</v>
      </c>
      <c r="BU160" s="41">
        <f t="shared" si="177"/>
        <v>110.27690475384659</v>
      </c>
      <c r="BV160" s="41">
        <f t="shared" si="178"/>
        <v>-67.996633710956743</v>
      </c>
      <c r="BW160" s="41">
        <f>Paramètres!$D$22</f>
        <v>1</v>
      </c>
      <c r="BX160" s="41">
        <f t="shared" si="145"/>
        <v>-11244.292847464036</v>
      </c>
      <c r="BY160" s="41">
        <f t="shared" si="146"/>
        <v>-69245.174840878288</v>
      </c>
      <c r="BZ160" s="41">
        <f t="shared" si="179"/>
        <v>70152.180011624252</v>
      </c>
      <c r="CA160" s="41">
        <f t="shared" si="180"/>
        <v>-99.223398207758734</v>
      </c>
      <c r="CB160" s="41">
        <f t="shared" si="181"/>
        <v>103.23141030162556</v>
      </c>
      <c r="CC160" s="41">
        <f t="shared" si="182"/>
        <v>-16.546374015687832</v>
      </c>
      <c r="CD160" s="41">
        <f t="shared" si="183"/>
        <v>-101.89672016211088</v>
      </c>
      <c r="CE160" s="2">
        <f>Paramètres!$F$16</f>
        <v>15000</v>
      </c>
      <c r="CF160" s="2">
        <f>Paramètres!$G$16</f>
        <v>15000</v>
      </c>
      <c r="CG160" s="111">
        <f>Paramètres!$F$20</f>
        <v>992600579172.61572</v>
      </c>
      <c r="CH160" s="2">
        <f>Paramètres!$F$21</f>
        <v>13332</v>
      </c>
      <c r="CI160" s="2"/>
      <c r="CJ160" s="2"/>
      <c r="CK160" s="2">
        <f>IF(CN160&gt;20000,Paramètres!$F$22,-2)</f>
        <v>1</v>
      </c>
      <c r="CL160" s="2">
        <f t="shared" si="147"/>
        <v>38092.787305555452</v>
      </c>
      <c r="CM160" s="2">
        <f t="shared" si="148"/>
        <v>7263.0382656468055</v>
      </c>
      <c r="CN160" s="2">
        <f t="shared" si="149"/>
        <v>38779.017129815657</v>
      </c>
      <c r="CO160" s="2">
        <f t="shared" si="150"/>
        <v>10.794848462257598</v>
      </c>
      <c r="CP160" s="2">
        <f t="shared" si="151"/>
        <v>558.21942062428877</v>
      </c>
      <c r="CQ160" s="2">
        <f t="shared" si="152"/>
        <v>548.34122248349274</v>
      </c>
      <c r="CR160" s="2">
        <f t="shared" si="153"/>
        <v>104.55058721702758</v>
      </c>
      <c r="CS160" s="2">
        <f>Paramètres!$F$22</f>
        <v>1</v>
      </c>
      <c r="CT160" s="2">
        <f t="shared" si="154"/>
        <v>-26244.292847464036</v>
      </c>
      <c r="CU160" s="2">
        <f t="shared" si="155"/>
        <v>-29245.174840878281</v>
      </c>
      <c r="CV160" s="2">
        <f t="shared" si="184"/>
        <v>39294.314582862899</v>
      </c>
      <c r="CW160" s="2">
        <f t="shared" si="185"/>
        <v>-131.90444775795092</v>
      </c>
      <c r="CX160" s="2">
        <f t="shared" si="156"/>
        <v>545.92843739457476</v>
      </c>
      <c r="CY160" s="2">
        <f t="shared" si="186"/>
        <v>-364.6203257860156</v>
      </c>
      <c r="CZ160" s="2">
        <f t="shared" si="187"/>
        <v>-406.31253583883182</v>
      </c>
      <c r="DA160" s="2"/>
      <c r="DB160" s="2"/>
      <c r="DC160" s="13">
        <f>Paramètres!$H$16</f>
        <v>-20000</v>
      </c>
      <c r="DD160" s="13">
        <f>Paramètres!$I$16</f>
        <v>0</v>
      </c>
      <c r="DE160" s="13"/>
      <c r="DF160" s="13"/>
      <c r="DG160" s="112">
        <f>Paramètres!$H$20</f>
        <v>1047197551196.5977</v>
      </c>
      <c r="DH160" s="13">
        <f>Paramètres!$H$21</f>
        <v>10000</v>
      </c>
      <c r="DI160" s="13">
        <f>IF(DL160&lt;66666,Paramètres!$H$22,5)</f>
        <v>1</v>
      </c>
      <c r="DJ160" s="13">
        <f t="shared" si="157"/>
        <v>3092.7873055554555</v>
      </c>
      <c r="DK160" s="13">
        <f t="shared" si="158"/>
        <v>-7736.9617343531945</v>
      </c>
      <c r="DL160" s="13">
        <f t="shared" si="188"/>
        <v>8332.2212042318333</v>
      </c>
      <c r="DM160" s="13">
        <f t="shared" si="189"/>
        <v>-68.2113430134971</v>
      </c>
      <c r="DN160" s="13">
        <f t="shared" si="190"/>
        <v>3956.5774175410488</v>
      </c>
      <c r="DO160" s="13">
        <f t="shared" si="191"/>
        <v>1468.6182844261743</v>
      </c>
      <c r="DP160" s="13">
        <f t="shared" si="192"/>
        <v>-3673.9168738071517</v>
      </c>
      <c r="DQ160" s="13">
        <f>IF(DT160&lt;66666,Paramètres!$H$22,5)</f>
        <v>5</v>
      </c>
      <c r="DR160" s="13">
        <f t="shared" si="159"/>
        <v>-61244.292847464036</v>
      </c>
      <c r="DS160" s="13">
        <f t="shared" si="160"/>
        <v>-44245.174840878281</v>
      </c>
      <c r="DT160" s="13">
        <f t="shared" si="193"/>
        <v>75554.608748148661</v>
      </c>
      <c r="DU160" s="13">
        <f t="shared" si="194"/>
        <v>-144.15424099403484</v>
      </c>
      <c r="DV160" s="13">
        <f t="shared" si="195"/>
        <v>893.64229611202097</v>
      </c>
      <c r="DW160" s="13">
        <f t="shared" si="196"/>
        <v>-724.3832162032852</v>
      </c>
      <c r="DX160" s="13">
        <f t="shared" si="197"/>
        <v>-523.321611901658</v>
      </c>
    </row>
    <row r="161" spans="1:128" x14ac:dyDescent="0.35">
      <c r="A161" s="106">
        <f t="shared" si="198"/>
        <v>155</v>
      </c>
      <c r="B161" s="106">
        <f>A161*Paramètres!$D$25</f>
        <v>77.5</v>
      </c>
      <c r="C161" s="102">
        <f>Paramètres!$D$7</f>
        <v>155093840495.72119</v>
      </c>
      <c r="D161" s="28">
        <f>Paramètres!$D$8</f>
        <v>6666</v>
      </c>
      <c r="E161" s="28">
        <f t="shared" si="161"/>
        <v>-18355.512928537042</v>
      </c>
      <c r="F161" s="28">
        <f t="shared" si="162"/>
        <v>1005.7760094343924</v>
      </c>
      <c r="G161" s="28">
        <f t="shared" si="136"/>
        <v>-55.428632680105245</v>
      </c>
      <c r="H161" s="28">
        <f t="shared" si="137"/>
        <v>-137.42884745475621</v>
      </c>
      <c r="I161" s="28">
        <f t="shared" si="199"/>
        <v>10369.948348904483</v>
      </c>
      <c r="J161" s="28">
        <f t="shared" si="200"/>
        <v>-15048.179110194404</v>
      </c>
      <c r="K161" s="28">
        <f t="shared" si="201"/>
        <v>1231.3906023056149</v>
      </c>
      <c r="L161" s="28">
        <f t="shared" si="163"/>
        <v>-906.84257304437847</v>
      </c>
      <c r="M161" s="28">
        <f t="shared" si="164"/>
        <v>-833.04223371977719</v>
      </c>
      <c r="N161" s="28">
        <f>Paramètres!$D$26*Calculs!K161</f>
        <v>24.6278120461123</v>
      </c>
      <c r="O161" s="28">
        <f>Paramètres!$D$26*I161</f>
        <v>207.39896697808967</v>
      </c>
      <c r="P161" s="28">
        <f>Paramètres!$D$26*J161</f>
        <v>-300.96358220388805</v>
      </c>
      <c r="Q161" s="105">
        <f>IF($T161&gt;25000,Paramètres!$D$9,-5)</f>
        <v>6</v>
      </c>
      <c r="R161" s="105">
        <f t="shared" si="138"/>
        <v>-59293.018943896343</v>
      </c>
      <c r="S161" s="105">
        <f t="shared" si="139"/>
        <v>-48865.826839020672</v>
      </c>
      <c r="T161" s="105">
        <f t="shared" si="165"/>
        <v>76834.439726872501</v>
      </c>
      <c r="U161" s="105">
        <f t="shared" si="166"/>
        <v>-140.50665517922408</v>
      </c>
      <c r="V161" s="105">
        <f t="shared" si="140"/>
        <v>155.86512009863742</v>
      </c>
      <c r="W161" s="105">
        <f t="shared" si="167"/>
        <v>-120.28087341501028</v>
      </c>
      <c r="X161" s="105">
        <f t="shared" si="168"/>
        <v>-99.128437664904908</v>
      </c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44">
        <f t="shared" si="169"/>
        <v>40937.5060153593</v>
      </c>
      <c r="AL161" s="44">
        <f t="shared" si="170"/>
        <v>49871.602848455062</v>
      </c>
      <c r="AM161" s="44">
        <f t="shared" si="141"/>
        <v>97.564944223191077</v>
      </c>
      <c r="AN161" s="44">
        <f t="shared" si="142"/>
        <v>-138.31914161398737</v>
      </c>
      <c r="AO161" s="44">
        <f t="shared" si="202"/>
        <v>-1385.7550943388258</v>
      </c>
      <c r="AP161" s="44">
        <f t="shared" si="203"/>
        <v>10434.446563250629</v>
      </c>
      <c r="AQ161" s="44">
        <f t="shared" si="171"/>
        <v>1675.907362416744</v>
      </c>
      <c r="AR161" s="44">
        <f t="shared" si="172"/>
        <v>-1251.6688155010611</v>
      </c>
      <c r="AS161" s="44">
        <f t="shared" si="173"/>
        <v>-1114.4463485088988</v>
      </c>
      <c r="AT161" s="44">
        <f>Paramètres!$D$26*Calculs!AQ161</f>
        <v>33.518147248334884</v>
      </c>
      <c r="AU161" s="44">
        <f>Paramètres!$D$26*AO161</f>
        <v>-27.715101886776516</v>
      </c>
      <c r="AV161" s="44">
        <f>Paramètres!$D$26*AP161</f>
        <v>208.68893126501257</v>
      </c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1">
        <f>Paramètres!$D$16</f>
        <v>30000</v>
      </c>
      <c r="BH161" s="41">
        <f>Paramètres!$E$16</f>
        <v>-25000</v>
      </c>
      <c r="BI161" s="100"/>
      <c r="BJ161" s="100"/>
      <c r="BK161" s="110">
        <f>Paramètres!$D$20</f>
        <v>523598775598.29883</v>
      </c>
      <c r="BL161" s="41">
        <f>Paramètres!$D$21</f>
        <v>10000</v>
      </c>
      <c r="BM161" s="41"/>
      <c r="BN161" s="41"/>
      <c r="BO161" s="41">
        <f>IF(AND($BR$6&gt;200,A161&lt;950),Paramètres!$D$22,0)</f>
        <v>1</v>
      </c>
      <c r="BP161" s="41">
        <f t="shared" si="143"/>
        <v>48355.512928537042</v>
      </c>
      <c r="BQ161" s="41">
        <f t="shared" si="144"/>
        <v>-26005.776009434394</v>
      </c>
      <c r="BR161" s="41">
        <f t="shared" si="174"/>
        <v>54904.972602076639</v>
      </c>
      <c r="BS161" s="41">
        <f t="shared" si="175"/>
        <v>-28.271530347711362</v>
      </c>
      <c r="BT161" s="41">
        <f t="shared" si="176"/>
        <v>165.39260293230802</v>
      </c>
      <c r="BU161" s="41">
        <f t="shared" si="177"/>
        <v>145.66338476007405</v>
      </c>
      <c r="BV161" s="41">
        <f t="shared" si="178"/>
        <v>-78.338314029360674</v>
      </c>
      <c r="BW161" s="41">
        <f>Paramètres!$D$22</f>
        <v>1</v>
      </c>
      <c r="BX161" s="41">
        <f t="shared" si="145"/>
        <v>-10937.5060153593</v>
      </c>
      <c r="BY161" s="41">
        <f t="shared" si="146"/>
        <v>-74871.602848455062</v>
      </c>
      <c r="BZ161" s="41">
        <f t="shared" si="179"/>
        <v>75666.280144677425</v>
      </c>
      <c r="CA161" s="41">
        <f t="shared" si="180"/>
        <v>-98.311179640146619</v>
      </c>
      <c r="CB161" s="41">
        <f t="shared" si="181"/>
        <v>89.107436580663332</v>
      </c>
      <c r="CC161" s="41">
        <f t="shared" si="182"/>
        <v>-12.880415447287042</v>
      </c>
      <c r="CD161" s="41">
        <f t="shared" si="183"/>
        <v>-88.171594926496752</v>
      </c>
      <c r="CE161" s="2">
        <f>Paramètres!$F$16</f>
        <v>15000</v>
      </c>
      <c r="CF161" s="2">
        <f>Paramètres!$G$16</f>
        <v>15000</v>
      </c>
      <c r="CG161" s="111">
        <f>Paramètres!$F$20</f>
        <v>992600579172.61572</v>
      </c>
      <c r="CH161" s="2">
        <f>Paramètres!$F$21</f>
        <v>13332</v>
      </c>
      <c r="CI161" s="2"/>
      <c r="CJ161" s="2"/>
      <c r="CK161" s="2">
        <f>IF(CN161&gt;20000,Paramètres!$F$22,-2)</f>
        <v>1</v>
      </c>
      <c r="CL161" s="2">
        <f t="shared" si="147"/>
        <v>33355.512928537042</v>
      </c>
      <c r="CM161" s="2">
        <f t="shared" si="148"/>
        <v>13994.223990565608</v>
      </c>
      <c r="CN161" s="2">
        <f t="shared" si="149"/>
        <v>36172.206842048268</v>
      </c>
      <c r="CO161" s="2">
        <f t="shared" si="150"/>
        <v>22.760366278353114</v>
      </c>
      <c r="CP161" s="2">
        <f t="shared" si="151"/>
        <v>626.68089648596026</v>
      </c>
      <c r="CQ161" s="2">
        <f t="shared" si="152"/>
        <v>577.8818758855956</v>
      </c>
      <c r="CR161" s="2">
        <f t="shared" si="153"/>
        <v>242.44892976334609</v>
      </c>
      <c r="CS161" s="2">
        <f>Paramètres!$F$22</f>
        <v>1</v>
      </c>
      <c r="CT161" s="2">
        <f t="shared" si="154"/>
        <v>-25937.5060153593</v>
      </c>
      <c r="CU161" s="2">
        <f t="shared" si="155"/>
        <v>-34871.602848455062</v>
      </c>
      <c r="CV161" s="2">
        <f t="shared" si="184"/>
        <v>43460.130044871919</v>
      </c>
      <c r="CW161" s="2">
        <f t="shared" si="185"/>
        <v>-126.64187885318609</v>
      </c>
      <c r="CX161" s="2">
        <f t="shared" si="156"/>
        <v>459.20278171861224</v>
      </c>
      <c r="CY161" s="2">
        <f t="shared" si="186"/>
        <v>-274.05750743954832</v>
      </c>
      <c r="CZ161" s="2">
        <f t="shared" si="187"/>
        <v>-368.45580108628138</v>
      </c>
      <c r="DA161" s="2"/>
      <c r="DB161" s="2"/>
      <c r="DC161" s="13">
        <f>Paramètres!$H$16</f>
        <v>-20000</v>
      </c>
      <c r="DD161" s="13">
        <f>Paramètres!$I$16</f>
        <v>0</v>
      </c>
      <c r="DE161" s="13"/>
      <c r="DF161" s="13"/>
      <c r="DG161" s="112">
        <f>Paramètres!$H$20</f>
        <v>1047197551196.5977</v>
      </c>
      <c r="DH161" s="13">
        <f>Paramètres!$H$21</f>
        <v>10000</v>
      </c>
      <c r="DI161" s="13">
        <f>IF(DL161&lt;66666,Paramètres!$H$22,5)</f>
        <v>1</v>
      </c>
      <c r="DJ161" s="13">
        <f t="shared" si="157"/>
        <v>-1644.4870714629578</v>
      </c>
      <c r="DK161" s="13">
        <f t="shared" si="158"/>
        <v>-1005.7760094343924</v>
      </c>
      <c r="DL161" s="13">
        <f t="shared" si="188"/>
        <v>1927.6729778057756</v>
      </c>
      <c r="DM161" s="13">
        <f t="shared" si="189"/>
        <v>-148.54984843584506</v>
      </c>
      <c r="DN161" s="13">
        <f t="shared" si="190"/>
        <v>1911.145806425634</v>
      </c>
      <c r="DO161" s="13">
        <f t="shared" si="191"/>
        <v>-1630.3878336900482</v>
      </c>
      <c r="DP161" s="13">
        <f t="shared" si="192"/>
        <v>-997.15284945376266</v>
      </c>
      <c r="DQ161" s="13">
        <f>IF(DT161&lt;66666,Paramètres!$H$22,5)</f>
        <v>5</v>
      </c>
      <c r="DR161" s="13">
        <f t="shared" si="159"/>
        <v>-60937.5060153593</v>
      </c>
      <c r="DS161" s="13">
        <f t="shared" si="160"/>
        <v>-49871.602848455062</v>
      </c>
      <c r="DT161" s="13">
        <f t="shared" si="193"/>
        <v>78743.611868176216</v>
      </c>
      <c r="DU161" s="13">
        <f t="shared" si="194"/>
        <v>-140.70290986350588</v>
      </c>
      <c r="DV161" s="13">
        <f t="shared" si="195"/>
        <v>824.41445395477069</v>
      </c>
      <c r="DW161" s="13">
        <f t="shared" si="196"/>
        <v>-637.99157233377161</v>
      </c>
      <c r="DX161" s="13">
        <f t="shared" si="197"/>
        <v>-522.13594544009766</v>
      </c>
    </row>
    <row r="162" spans="1:128" x14ac:dyDescent="0.35">
      <c r="A162" s="106">
        <f t="shared" si="198"/>
        <v>156</v>
      </c>
      <c r="B162" s="106">
        <f>A162*Paramètres!$D$25</f>
        <v>78</v>
      </c>
      <c r="C162" s="102">
        <f>Paramètres!$D$7</f>
        <v>155093840495.72119</v>
      </c>
      <c r="D162" s="28">
        <f>Paramètres!$D$8</f>
        <v>6666</v>
      </c>
      <c r="E162" s="28">
        <f t="shared" si="161"/>
        <v>-13397.249397345895</v>
      </c>
      <c r="F162" s="28">
        <f t="shared" si="162"/>
        <v>-6726.5741040927542</v>
      </c>
      <c r="G162" s="28">
        <f t="shared" si="136"/>
        <v>-59.286878344333104</v>
      </c>
      <c r="H162" s="28">
        <f t="shared" si="137"/>
        <v>122.92495800880128</v>
      </c>
      <c r="I162" s="28">
        <f t="shared" si="199"/>
        <v>9255.706808882016</v>
      </c>
      <c r="J162" s="28">
        <f t="shared" si="200"/>
        <v>-15580.257761710294</v>
      </c>
      <c r="K162" s="28">
        <f t="shared" si="201"/>
        <v>3593.9502016330825</v>
      </c>
      <c r="L162" s="28">
        <f t="shared" si="163"/>
        <v>-1953.4561825922369</v>
      </c>
      <c r="M162" s="28">
        <f t="shared" si="164"/>
        <v>3016.7013432739145</v>
      </c>
      <c r="N162" s="28">
        <f>Paramètres!$D$26*Calculs!K162</f>
        <v>71.879004032661655</v>
      </c>
      <c r="O162" s="28">
        <f>Paramètres!$D$26*I162</f>
        <v>185.11413617764032</v>
      </c>
      <c r="P162" s="28">
        <f>Paramètres!$D$26*J162</f>
        <v>-311.60515523420588</v>
      </c>
      <c r="Q162" s="105">
        <f>IF($T162&gt;25000,Paramètres!$D$9,-5)</f>
        <v>6</v>
      </c>
      <c r="R162" s="105">
        <f t="shared" si="138"/>
        <v>-53328.960661660516</v>
      </c>
      <c r="S162" s="105">
        <f t="shared" si="139"/>
        <v>-61536.788647045905</v>
      </c>
      <c r="T162" s="105">
        <f t="shared" si="165"/>
        <v>81429.444319878137</v>
      </c>
      <c r="U162" s="105">
        <f t="shared" si="166"/>
        <v>-130.91282908685702</v>
      </c>
      <c r="V162" s="105">
        <f t="shared" si="140"/>
        <v>138.94145041833593</v>
      </c>
      <c r="W162" s="105">
        <f t="shared" si="167"/>
        <v>-90.994150893704386</v>
      </c>
      <c r="X162" s="105">
        <f t="shared" si="168"/>
        <v>-104.99900545950261</v>
      </c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44">
        <f t="shared" si="169"/>
        <v>39931.711264314625</v>
      </c>
      <c r="AL162" s="44">
        <f t="shared" si="170"/>
        <v>54810.214542953152</v>
      </c>
      <c r="AM162" s="44">
        <f t="shared" si="141"/>
        <v>105.98304504430607</v>
      </c>
      <c r="AN162" s="44">
        <f t="shared" si="142"/>
        <v>-134.11810224756326</v>
      </c>
      <c r="AO162" s="44">
        <f t="shared" si="202"/>
        <v>-2609.70880795311</v>
      </c>
      <c r="AP162" s="44">
        <f t="shared" si="203"/>
        <v>9111.311283476718</v>
      </c>
      <c r="AQ162" s="44">
        <f t="shared" si="171"/>
        <v>1501.4377783288583</v>
      </c>
      <c r="AR162" s="44">
        <f t="shared" si="172"/>
        <v>-1045.2103686356172</v>
      </c>
      <c r="AS162" s="44">
        <f t="shared" si="173"/>
        <v>-1077.8917791177807</v>
      </c>
      <c r="AT162" s="44">
        <f>Paramètres!$D$26*Calculs!AQ162</f>
        <v>30.028755566577164</v>
      </c>
      <c r="AU162" s="44">
        <f>Paramètres!$D$26*AO162</f>
        <v>-52.194176159062202</v>
      </c>
      <c r="AV162" s="44">
        <f>Paramètres!$D$26*AP162</f>
        <v>182.22622566953436</v>
      </c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1">
        <f>Paramètres!$D$16</f>
        <v>30000</v>
      </c>
      <c r="BH162" s="41">
        <f>Paramètres!$E$16</f>
        <v>-25000</v>
      </c>
      <c r="BI162" s="100"/>
      <c r="BJ162" s="100"/>
      <c r="BK162" s="110">
        <f>Paramètres!$D$20</f>
        <v>523598775598.29883</v>
      </c>
      <c r="BL162" s="41">
        <f>Paramètres!$D$21</f>
        <v>10000</v>
      </c>
      <c r="BM162" s="41"/>
      <c r="BN162" s="41"/>
      <c r="BO162" s="41">
        <f>IF(AND($BR$6&gt;200,A162&lt;950),Paramètres!$D$22,0)</f>
        <v>1</v>
      </c>
      <c r="BP162" s="41">
        <f t="shared" si="143"/>
        <v>43397.249397345891</v>
      </c>
      <c r="BQ162" s="41">
        <f t="shared" si="144"/>
        <v>-18273.425895907247</v>
      </c>
      <c r="BR162" s="41">
        <f t="shared" si="174"/>
        <v>47087.571069536512</v>
      </c>
      <c r="BS162" s="41">
        <f t="shared" si="175"/>
        <v>-22.834663286301101</v>
      </c>
      <c r="BT162" s="41">
        <f t="shared" si="176"/>
        <v>221.02864892024087</v>
      </c>
      <c r="BU162" s="41">
        <f t="shared" si="177"/>
        <v>203.70631109821048</v>
      </c>
      <c r="BV162" s="41">
        <f t="shared" si="178"/>
        <v>-85.775302169483439</v>
      </c>
      <c r="BW162" s="41">
        <f>Paramètres!$D$22</f>
        <v>1</v>
      </c>
      <c r="BX162" s="41">
        <f t="shared" si="145"/>
        <v>-9931.7112643146247</v>
      </c>
      <c r="BY162" s="41">
        <f t="shared" si="146"/>
        <v>-79810.214542953152</v>
      </c>
      <c r="BZ162" s="41">
        <f t="shared" si="179"/>
        <v>80425.799554806581</v>
      </c>
      <c r="CA162" s="41">
        <f t="shared" si="180"/>
        <v>-97.093512770915297</v>
      </c>
      <c r="CB162" s="41">
        <f t="shared" si="181"/>
        <v>79.106764652040169</v>
      </c>
      <c r="CC162" s="41">
        <f t="shared" si="182"/>
        <v>-9.7688248040699506</v>
      </c>
      <c r="CD162" s="41">
        <f t="shared" si="183"/>
        <v>-78.501275630786154</v>
      </c>
      <c r="CE162" s="2">
        <f>Paramètres!$F$16</f>
        <v>15000</v>
      </c>
      <c r="CF162" s="2">
        <f>Paramètres!$G$16</f>
        <v>15000</v>
      </c>
      <c r="CG162" s="111">
        <f>Paramètres!$F$20</f>
        <v>992600579172.61572</v>
      </c>
      <c r="CH162" s="2">
        <f>Paramètres!$F$21</f>
        <v>13332</v>
      </c>
      <c r="CI162" s="2"/>
      <c r="CJ162" s="2"/>
      <c r="CK162" s="2">
        <f>IF(CN162&gt;20000,Paramètres!$F$22,-2)</f>
        <v>1</v>
      </c>
      <c r="CL162" s="2">
        <f t="shared" si="147"/>
        <v>28397.249397345895</v>
      </c>
      <c r="CM162" s="2">
        <f t="shared" si="148"/>
        <v>21726.574104092753</v>
      </c>
      <c r="CN162" s="2">
        <f t="shared" si="149"/>
        <v>35755.388344076135</v>
      </c>
      <c r="CO162" s="2">
        <f t="shared" si="150"/>
        <v>37.419397385841997</v>
      </c>
      <c r="CP162" s="2">
        <f t="shared" si="151"/>
        <v>638.68828213583345</v>
      </c>
      <c r="CQ162" s="2">
        <f t="shared" si="152"/>
        <v>507.25194928496904</v>
      </c>
      <c r="CR162" s="2">
        <f t="shared" si="153"/>
        <v>388.09558318051131</v>
      </c>
      <c r="CS162" s="2">
        <f>Paramètres!$F$22</f>
        <v>1</v>
      </c>
      <c r="CT162" s="2">
        <f t="shared" si="154"/>
        <v>-24931.711264314625</v>
      </c>
      <c r="CU162" s="2">
        <f t="shared" si="155"/>
        <v>-39810.214542953152</v>
      </c>
      <c r="CV162" s="2">
        <f t="shared" si="184"/>
        <v>46972.794344419315</v>
      </c>
      <c r="CW162" s="2">
        <f t="shared" si="185"/>
        <v>-122.05743957226392</v>
      </c>
      <c r="CX162" s="2">
        <f t="shared" si="156"/>
        <v>400.507654741262</v>
      </c>
      <c r="CY162" s="2">
        <f t="shared" si="186"/>
        <v>-212.57711717002158</v>
      </c>
      <c r="CZ162" s="2">
        <f t="shared" si="187"/>
        <v>-339.43681409362313</v>
      </c>
      <c r="DA162" s="2"/>
      <c r="DB162" s="2"/>
      <c r="DC162" s="13">
        <f>Paramètres!$H$16</f>
        <v>-20000</v>
      </c>
      <c r="DD162" s="13">
        <f>Paramètres!$I$16</f>
        <v>0</v>
      </c>
      <c r="DE162" s="13"/>
      <c r="DF162" s="13"/>
      <c r="DG162" s="112">
        <f>Paramètres!$H$20</f>
        <v>1047197551196.5977</v>
      </c>
      <c r="DH162" s="13">
        <f>Paramètres!$H$21</f>
        <v>10000</v>
      </c>
      <c r="DI162" s="13">
        <f>IF(DL162&lt;66666,Paramètres!$H$22,5)</f>
        <v>1</v>
      </c>
      <c r="DJ162" s="13">
        <f t="shared" si="157"/>
        <v>-6602.750602654105</v>
      </c>
      <c r="DK162" s="13">
        <f t="shared" si="158"/>
        <v>6726.5741040927542</v>
      </c>
      <c r="DL162" s="13">
        <f t="shared" si="188"/>
        <v>9425.6625601970482</v>
      </c>
      <c r="DM162" s="13">
        <f t="shared" si="189"/>
        <v>134.46776298676119</v>
      </c>
      <c r="DN162" s="13">
        <f t="shared" si="190"/>
        <v>3803.5468808872852</v>
      </c>
      <c r="DO162" s="13">
        <f t="shared" si="191"/>
        <v>-2664.4144429754165</v>
      </c>
      <c r="DP162" s="13">
        <f t="shared" si="192"/>
        <v>2714.3810622628866</v>
      </c>
      <c r="DQ162" s="13">
        <f>IF(DT162&lt;66666,Paramètres!$H$22,5)</f>
        <v>5</v>
      </c>
      <c r="DR162" s="13">
        <f t="shared" si="159"/>
        <v>-59931.711264314625</v>
      </c>
      <c r="DS162" s="13">
        <f t="shared" si="160"/>
        <v>-54810.214542953152</v>
      </c>
      <c r="DT162" s="13">
        <f t="shared" si="193"/>
        <v>81215.575066077872</v>
      </c>
      <c r="DU162" s="13">
        <f t="shared" si="194"/>
        <v>-137.55569623925155</v>
      </c>
      <c r="DV162" s="13">
        <f t="shared" si="195"/>
        <v>776.1000884652675</v>
      </c>
      <c r="DW162" s="13">
        <f t="shared" si="196"/>
        <v>-572.71042378590494</v>
      </c>
      <c r="DX162" s="13">
        <f t="shared" si="197"/>
        <v>-523.76914552383198</v>
      </c>
    </row>
    <row r="163" spans="1:128" x14ac:dyDescent="0.35">
      <c r="A163" s="106">
        <f t="shared" si="198"/>
        <v>157</v>
      </c>
      <c r="B163" s="106">
        <f>A163*Paramètres!$D$25</f>
        <v>78.5</v>
      </c>
      <c r="C163" s="102">
        <f>Paramètres!$D$7</f>
        <v>155093840495.72119</v>
      </c>
      <c r="D163" s="28">
        <f>Paramètres!$D$8</f>
        <v>6666</v>
      </c>
      <c r="E163" s="28">
        <f t="shared" si="161"/>
        <v>-9257.7600385529458</v>
      </c>
      <c r="F163" s="28">
        <f t="shared" si="162"/>
        <v>-13762.527649129423</v>
      </c>
      <c r="G163" s="28">
        <f t="shared" si="136"/>
        <v>-59.847772936945724</v>
      </c>
      <c r="H163" s="28">
        <f t="shared" si="137"/>
        <v>108.74696864427094</v>
      </c>
      <c r="I163" s="28">
        <f t="shared" si="199"/>
        <v>7117.1364901121387</v>
      </c>
      <c r="J163" s="28">
        <f t="shared" si="200"/>
        <v>-12251.951263202174</v>
      </c>
      <c r="K163" s="28">
        <f t="shared" si="201"/>
        <v>2259.0439484688477</v>
      </c>
      <c r="L163" s="28">
        <f t="shared" si="163"/>
        <v>-726.0327012124485</v>
      </c>
      <c r="M163" s="28">
        <f t="shared" si="164"/>
        <v>2139.1951939652158</v>
      </c>
      <c r="N163" s="28">
        <f>Paramètres!$D$26*Calculs!K163</f>
        <v>45.180878969376955</v>
      </c>
      <c r="O163" s="28">
        <f>Paramètres!$D$26*I163</f>
        <v>142.34272980224279</v>
      </c>
      <c r="P163" s="28">
        <f>Paramètres!$D$26*J163</f>
        <v>-245.03902526404349</v>
      </c>
      <c r="Q163" s="105">
        <f>IF($T163&gt;25000,Paramètres!$D$9,-5)</f>
        <v>6</v>
      </c>
      <c r="R163" s="105">
        <f t="shared" si="138"/>
        <v>-47623.314306732107</v>
      </c>
      <c r="S163" s="105">
        <f t="shared" si="139"/>
        <v>-72858.924889041489</v>
      </c>
      <c r="T163" s="105">
        <f t="shared" si="165"/>
        <v>87042.535587750346</v>
      </c>
      <c r="U163" s="105">
        <f t="shared" si="166"/>
        <v>-123.17012999856667</v>
      </c>
      <c r="V163" s="105">
        <f t="shared" si="140"/>
        <v>121.75118368118176</v>
      </c>
      <c r="W163" s="105">
        <f t="shared" si="167"/>
        <v>-66.613349996223945</v>
      </c>
      <c r="X163" s="105">
        <f t="shared" si="168"/>
        <v>-101.91178700253191</v>
      </c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44">
        <f t="shared" si="169"/>
        <v>38365.554268179163</v>
      </c>
      <c r="AL163" s="44">
        <f t="shared" si="170"/>
        <v>59096.397239912068</v>
      </c>
      <c r="AM163" s="44">
        <f t="shared" si="141"/>
        <v>114.64925934292414</v>
      </c>
      <c r="AN163" s="44">
        <f t="shared" si="142"/>
        <v>-130.24835063861198</v>
      </c>
      <c r="AO163" s="44">
        <f t="shared" si="202"/>
        <v>-3602.7250004296648</v>
      </c>
      <c r="AP163" s="44">
        <f t="shared" si="203"/>
        <v>7851.1932786894031</v>
      </c>
      <c r="AQ163" s="44">
        <f t="shared" si="171"/>
        <v>1371.3786757853672</v>
      </c>
      <c r="AR163" s="44">
        <f t="shared" si="172"/>
        <v>-886.05051665370081</v>
      </c>
      <c r="AS163" s="44">
        <f t="shared" si="173"/>
        <v>-1046.7062407077437</v>
      </c>
      <c r="AT163" s="44">
        <f>Paramètres!$D$26*Calculs!AQ163</f>
        <v>27.427573515707344</v>
      </c>
      <c r="AU163" s="44">
        <f>Paramètres!$D$26*AO163</f>
        <v>-72.054500008593294</v>
      </c>
      <c r="AV163" s="44">
        <f>Paramètres!$D$26*AP163</f>
        <v>157.02386557378807</v>
      </c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1">
        <f>Paramètres!$D$16</f>
        <v>30000</v>
      </c>
      <c r="BH163" s="41">
        <f>Paramètres!$E$16</f>
        <v>-25000</v>
      </c>
      <c r="BI163" s="100"/>
      <c r="BJ163" s="100"/>
      <c r="BK163" s="110">
        <f>Paramètres!$D$20</f>
        <v>523598775598.29883</v>
      </c>
      <c r="BL163" s="41">
        <f>Paramètres!$D$21</f>
        <v>10000</v>
      </c>
      <c r="BM163" s="41"/>
      <c r="BN163" s="41"/>
      <c r="BO163" s="41">
        <f>IF(AND($BR$6&gt;200,A163&lt;950),Paramètres!$D$22,0)</f>
        <v>1</v>
      </c>
      <c r="BP163" s="41">
        <f t="shared" si="143"/>
        <v>39257.760038552944</v>
      </c>
      <c r="BQ163" s="41">
        <f t="shared" si="144"/>
        <v>-11237.472350870577</v>
      </c>
      <c r="BR163" s="41">
        <f t="shared" si="174"/>
        <v>40834.452464569491</v>
      </c>
      <c r="BS163" s="41">
        <f t="shared" si="175"/>
        <v>-15.973686603684605</v>
      </c>
      <c r="BT163" s="41">
        <f t="shared" si="176"/>
        <v>287.74231240723861</v>
      </c>
      <c r="BU163" s="41">
        <f t="shared" si="177"/>
        <v>276.6320587553592</v>
      </c>
      <c r="BV163" s="41">
        <f t="shared" si="178"/>
        <v>-79.185493736140828</v>
      </c>
      <c r="BW163" s="41">
        <f>Paramètres!$D$22</f>
        <v>1</v>
      </c>
      <c r="BX163" s="41">
        <f t="shared" si="145"/>
        <v>-8365.554268179163</v>
      </c>
      <c r="BY163" s="41">
        <f t="shared" si="146"/>
        <v>-84096.397239912068</v>
      </c>
      <c r="BZ163" s="41">
        <f t="shared" si="179"/>
        <v>84511.457962497254</v>
      </c>
      <c r="CA163" s="41">
        <f t="shared" si="180"/>
        <v>-95.680853086673849</v>
      </c>
      <c r="CB163" s="41">
        <f t="shared" si="181"/>
        <v>71.797555358411472</v>
      </c>
      <c r="CC163" s="41">
        <f t="shared" si="182"/>
        <v>-7.107040396107247</v>
      </c>
      <c r="CD163" s="41">
        <f t="shared" si="183"/>
        <v>-71.444936365373437</v>
      </c>
      <c r="CE163" s="2">
        <f>Paramètres!$F$16</f>
        <v>15000</v>
      </c>
      <c r="CF163" s="2">
        <f>Paramètres!$G$16</f>
        <v>15000</v>
      </c>
      <c r="CG163" s="111">
        <f>Paramètres!$F$20</f>
        <v>992600579172.61572</v>
      </c>
      <c r="CH163" s="2">
        <f>Paramètres!$F$21</f>
        <v>13332</v>
      </c>
      <c r="CI163" s="2"/>
      <c r="CJ163" s="2"/>
      <c r="CK163" s="2">
        <f>IF(CN163&gt;20000,Paramètres!$F$22,-2)</f>
        <v>1</v>
      </c>
      <c r="CL163" s="2">
        <f t="shared" si="147"/>
        <v>24257.760038552944</v>
      </c>
      <c r="CM163" s="2">
        <f t="shared" si="148"/>
        <v>28762.527649129421</v>
      </c>
      <c r="CN163" s="2">
        <f t="shared" si="149"/>
        <v>37626.080301500318</v>
      </c>
      <c r="CO163" s="2">
        <f t="shared" si="150"/>
        <v>49.856363440861095</v>
      </c>
      <c r="CP163" s="2">
        <f t="shared" si="151"/>
        <v>587.15134433622643</v>
      </c>
      <c r="CQ163" s="2">
        <f t="shared" si="152"/>
        <v>378.539999465584</v>
      </c>
      <c r="CR163" s="2">
        <f t="shared" si="153"/>
        <v>448.83646237848546</v>
      </c>
      <c r="CS163" s="2">
        <f>Paramètres!$F$22</f>
        <v>1</v>
      </c>
      <c r="CT163" s="2">
        <f t="shared" si="154"/>
        <v>-23365.554268179163</v>
      </c>
      <c r="CU163" s="2">
        <f t="shared" si="155"/>
        <v>-44096.397239912068</v>
      </c>
      <c r="CV163" s="2">
        <f t="shared" si="184"/>
        <v>49904.322215609245</v>
      </c>
      <c r="CW163" s="2">
        <f t="shared" si="185"/>
        <v>-117.91797349605982</v>
      </c>
      <c r="CX163" s="2">
        <f t="shared" si="156"/>
        <v>359.40914237272472</v>
      </c>
      <c r="CY163" s="2">
        <f t="shared" si="186"/>
        <v>-168.27788551675675</v>
      </c>
      <c r="CZ163" s="2">
        <f t="shared" si="187"/>
        <v>-317.5806745806596</v>
      </c>
      <c r="DA163" s="2"/>
      <c r="DB163" s="2"/>
      <c r="DC163" s="13">
        <f>Paramètres!$H$16</f>
        <v>-20000</v>
      </c>
      <c r="DD163" s="13">
        <f>Paramètres!$I$16</f>
        <v>0</v>
      </c>
      <c r="DE163" s="13"/>
      <c r="DF163" s="13"/>
      <c r="DG163" s="112">
        <f>Paramètres!$H$20</f>
        <v>1047197551196.5977</v>
      </c>
      <c r="DH163" s="13">
        <f>Paramètres!$H$21</f>
        <v>10000</v>
      </c>
      <c r="DI163" s="13">
        <f>IF(DL163&lt;66666,Paramètres!$H$22,5)</f>
        <v>1</v>
      </c>
      <c r="DJ163" s="13">
        <f t="shared" si="157"/>
        <v>-10742.239961447054</v>
      </c>
      <c r="DK163" s="13">
        <f t="shared" si="158"/>
        <v>13762.527649129423</v>
      </c>
      <c r="DL163" s="13">
        <f t="shared" si="188"/>
        <v>17458.60494662623</v>
      </c>
      <c r="DM163" s="13">
        <f t="shared" si="189"/>
        <v>127.97355693664062</v>
      </c>
      <c r="DN163" s="13">
        <f t="shared" si="190"/>
        <v>2244.7746775244445</v>
      </c>
      <c r="DO163" s="13">
        <f t="shared" si="191"/>
        <v>-1381.2047594333917</v>
      </c>
      <c r="DP163" s="13">
        <f t="shared" si="192"/>
        <v>1769.5442253228712</v>
      </c>
      <c r="DQ163" s="13">
        <f>IF(DT163&lt;66666,Paramètres!$H$22,5)</f>
        <v>5</v>
      </c>
      <c r="DR163" s="13">
        <f t="shared" si="159"/>
        <v>-58365.554268179163</v>
      </c>
      <c r="DS163" s="13">
        <f t="shared" si="160"/>
        <v>-59096.397239912068</v>
      </c>
      <c r="DT163" s="13">
        <f t="shared" si="193"/>
        <v>83059.750130669505</v>
      </c>
      <c r="DU163" s="13">
        <f t="shared" si="194"/>
        <v>-134.6435128406516</v>
      </c>
      <c r="DV163" s="13">
        <f t="shared" si="195"/>
        <v>742.7497320163119</v>
      </c>
      <c r="DW163" s="13">
        <f t="shared" si="196"/>
        <v>-521.92547802604565</v>
      </c>
      <c r="DX163" s="13">
        <f t="shared" si="197"/>
        <v>-528.46093497777758</v>
      </c>
    </row>
    <row r="164" spans="1:128" x14ac:dyDescent="0.35">
      <c r="A164" s="106">
        <f t="shared" si="198"/>
        <v>158</v>
      </c>
      <c r="B164" s="106">
        <f>A164*Paramètres!$D$25</f>
        <v>79</v>
      </c>
      <c r="C164" s="102">
        <f>Paramètres!$D$7</f>
        <v>155093840495.72119</v>
      </c>
      <c r="D164" s="28">
        <f>Paramètres!$D$8</f>
        <v>6666</v>
      </c>
      <c r="E164" s="28">
        <f t="shared" si="161"/>
        <v>-5880.6999687999887</v>
      </c>
      <c r="F164" s="28">
        <f t="shared" si="162"/>
        <v>-19353.704482239205</v>
      </c>
      <c r="G164" s="28">
        <f t="shared" si="136"/>
        <v>-57.655843199941891</v>
      </c>
      <c r="H164" s="28">
        <f t="shared" si="137"/>
        <v>98.104655132874967</v>
      </c>
      <c r="I164" s="28">
        <f t="shared" si="199"/>
        <v>6248.7610590974482</v>
      </c>
      <c r="J164" s="28">
        <f t="shared" si="200"/>
        <v>-9867.7170439729161</v>
      </c>
      <c r="K164" s="28">
        <f t="shared" si="201"/>
        <v>1567.6124524274776</v>
      </c>
      <c r="L164" s="28">
        <f t="shared" si="163"/>
        <v>-221.00461881678234</v>
      </c>
      <c r="M164" s="28">
        <f t="shared" si="164"/>
        <v>1551.9554631068959</v>
      </c>
      <c r="N164" s="28">
        <f>Paramètres!$D$26*Calculs!K164</f>
        <v>31.352249048549552</v>
      </c>
      <c r="O164" s="28">
        <f>Paramètres!$D$26*I164</f>
        <v>124.97522118194897</v>
      </c>
      <c r="P164" s="28">
        <f>Paramètres!$D$26*J164</f>
        <v>-197.35434087945833</v>
      </c>
      <c r="Q164" s="105">
        <f>IF($T164&gt;25000,Paramètres!$D$9,-5)</f>
        <v>6</v>
      </c>
      <c r="R164" s="105">
        <f t="shared" si="138"/>
        <v>-42223.379107600893</v>
      </c>
      <c r="S164" s="105">
        <f t="shared" si="139"/>
        <v>-82114.021801319032</v>
      </c>
      <c r="T164" s="105">
        <f t="shared" si="165"/>
        <v>92333.776699817085</v>
      </c>
      <c r="U164" s="105">
        <f t="shared" si="166"/>
        <v>-117.21242023791255</v>
      </c>
      <c r="V164" s="105">
        <f t="shared" si="140"/>
        <v>108.30239619565522</v>
      </c>
      <c r="W164" s="105">
        <f t="shared" si="167"/>
        <v>-49.525680593543875</v>
      </c>
      <c r="X164" s="105">
        <f t="shared" si="168"/>
        <v>-96.315190824017705</v>
      </c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44">
        <f t="shared" si="169"/>
        <v>36342.679138800908</v>
      </c>
      <c r="AL164" s="44">
        <f t="shared" si="170"/>
        <v>62760.317319079833</v>
      </c>
      <c r="AM164" s="44">
        <f t="shared" si="141"/>
        <v>123.6009390597337</v>
      </c>
      <c r="AN164" s="44">
        <f t="shared" si="142"/>
        <v>-126.84740898665338</v>
      </c>
      <c r="AO164" s="44">
        <f t="shared" si="202"/>
        <v>-4416.7210170747721</v>
      </c>
      <c r="AP164" s="44">
        <f t="shared" si="203"/>
        <v>6647.4631724078708</v>
      </c>
      <c r="AQ164" s="44">
        <f t="shared" si="171"/>
        <v>1273.8730168267764</v>
      </c>
      <c r="AR164" s="44">
        <f t="shared" si="172"/>
        <v>-763.92375393513362</v>
      </c>
      <c r="AS164" s="44">
        <f t="shared" si="173"/>
        <v>-1019.3983329263425</v>
      </c>
      <c r="AT164" s="44">
        <f>Paramètres!$D$26*Calculs!AQ164</f>
        <v>25.477460336535529</v>
      </c>
      <c r="AU164" s="44">
        <f>Paramètres!$D$26*AO164</f>
        <v>-88.334420341495445</v>
      </c>
      <c r="AV164" s="44">
        <f>Paramètres!$D$26*AP164</f>
        <v>132.94926344815741</v>
      </c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1">
        <f>Paramètres!$D$16</f>
        <v>30000</v>
      </c>
      <c r="BH164" s="41">
        <f>Paramètres!$E$16</f>
        <v>-25000</v>
      </c>
      <c r="BI164" s="100"/>
      <c r="BJ164" s="100"/>
      <c r="BK164" s="110">
        <f>Paramètres!$D$20</f>
        <v>523598775598.29883</v>
      </c>
      <c r="BL164" s="41">
        <f>Paramètres!$D$21</f>
        <v>10000</v>
      </c>
      <c r="BM164" s="41"/>
      <c r="BN164" s="41"/>
      <c r="BO164" s="41">
        <f>IF(AND($BR$6&gt;200,A164&lt;950),Paramètres!$D$22,0)</f>
        <v>1</v>
      </c>
      <c r="BP164" s="41">
        <f t="shared" si="143"/>
        <v>35880.699968799992</v>
      </c>
      <c r="BQ164" s="41">
        <f t="shared" si="144"/>
        <v>-5646.2955177607946</v>
      </c>
      <c r="BR164" s="41">
        <f t="shared" si="174"/>
        <v>36322.242267306814</v>
      </c>
      <c r="BS164" s="41">
        <f t="shared" si="175"/>
        <v>-8.9429004240719809</v>
      </c>
      <c r="BT164" s="41">
        <f t="shared" si="176"/>
        <v>355.67844282031365</v>
      </c>
      <c r="BU164" s="41">
        <f t="shared" si="177"/>
        <v>351.35472634883456</v>
      </c>
      <c r="BV164" s="41">
        <f t="shared" si="178"/>
        <v>-55.290242895276599</v>
      </c>
      <c r="BW164" s="41">
        <f>Paramètres!$D$22</f>
        <v>1</v>
      </c>
      <c r="BX164" s="41">
        <f t="shared" si="145"/>
        <v>-6342.6791388009078</v>
      </c>
      <c r="BY164" s="41">
        <f t="shared" si="146"/>
        <v>-87760.317319079826</v>
      </c>
      <c r="BZ164" s="41">
        <f t="shared" si="179"/>
        <v>87989.220218179922</v>
      </c>
      <c r="CA164" s="41">
        <f t="shared" si="180"/>
        <v>-94.133736011586194</v>
      </c>
      <c r="CB164" s="41">
        <f t="shared" si="181"/>
        <v>66.340583711663271</v>
      </c>
      <c r="CC164" s="41">
        <f t="shared" si="182"/>
        <v>-4.7821430320722635</v>
      </c>
      <c r="CD164" s="41">
        <f t="shared" si="183"/>
        <v>-66.167999480300182</v>
      </c>
      <c r="CE164" s="2">
        <f>Paramètres!$F$16</f>
        <v>15000</v>
      </c>
      <c r="CF164" s="2">
        <f>Paramètres!$G$16</f>
        <v>15000</v>
      </c>
      <c r="CG164" s="111">
        <f>Paramètres!$F$20</f>
        <v>992600579172.61572</v>
      </c>
      <c r="CH164" s="2">
        <f>Paramètres!$F$21</f>
        <v>13332</v>
      </c>
      <c r="CI164" s="2"/>
      <c r="CJ164" s="2"/>
      <c r="CK164" s="2">
        <f>IF(CN164&gt;20000,Paramètres!$F$22,-2)</f>
        <v>1</v>
      </c>
      <c r="CL164" s="2">
        <f t="shared" si="147"/>
        <v>20880.699968799989</v>
      </c>
      <c r="CM164" s="2">
        <f t="shared" si="148"/>
        <v>34353.704482239205</v>
      </c>
      <c r="CN164" s="2">
        <f t="shared" si="149"/>
        <v>40201.749250997353</v>
      </c>
      <c r="CO164" s="2">
        <f t="shared" si="150"/>
        <v>58.708134470467812</v>
      </c>
      <c r="CP164" s="2">
        <f t="shared" si="151"/>
        <v>525.18682901510158</v>
      </c>
      <c r="CQ164" s="2">
        <f t="shared" si="152"/>
        <v>272.78088164180417</v>
      </c>
      <c r="CR164" s="2">
        <f t="shared" si="153"/>
        <v>448.78925564418046</v>
      </c>
      <c r="CS164" s="2">
        <f>Paramètres!$F$22</f>
        <v>1</v>
      </c>
      <c r="CT164" s="2">
        <f t="shared" si="154"/>
        <v>-21342.679138800908</v>
      </c>
      <c r="CU164" s="2">
        <f t="shared" si="155"/>
        <v>-47760.317319079833</v>
      </c>
      <c r="CV164" s="2">
        <f t="shared" si="184"/>
        <v>52312.119659224329</v>
      </c>
      <c r="CW164" s="2">
        <f t="shared" si="185"/>
        <v>-114.07846111242655</v>
      </c>
      <c r="CX164" s="2">
        <f t="shared" si="156"/>
        <v>330.04673290729448</v>
      </c>
      <c r="CY164" s="2">
        <f t="shared" si="186"/>
        <v>-134.65486711563227</v>
      </c>
      <c r="CZ164" s="2">
        <f t="shared" si="187"/>
        <v>-301.32857923677005</v>
      </c>
      <c r="DA164" s="2"/>
      <c r="DB164" s="2"/>
      <c r="DC164" s="13">
        <f>Paramètres!$H$16</f>
        <v>-20000</v>
      </c>
      <c r="DD164" s="13">
        <f>Paramètres!$I$16</f>
        <v>0</v>
      </c>
      <c r="DE164" s="13"/>
      <c r="DF164" s="13"/>
      <c r="DG164" s="112">
        <f>Paramètres!$H$20</f>
        <v>1047197551196.5977</v>
      </c>
      <c r="DH164" s="13">
        <f>Paramètres!$H$21</f>
        <v>10000</v>
      </c>
      <c r="DI164" s="13">
        <f>IF(DL164&lt;66666,Paramètres!$H$22,5)</f>
        <v>1</v>
      </c>
      <c r="DJ164" s="13">
        <f t="shared" si="157"/>
        <v>-14119.300031200011</v>
      </c>
      <c r="DK164" s="13">
        <f t="shared" si="158"/>
        <v>19353.704482239205</v>
      </c>
      <c r="DL164" s="13">
        <f t="shared" si="188"/>
        <v>23956.638131359134</v>
      </c>
      <c r="DM164" s="13">
        <f t="shared" si="189"/>
        <v>126.11224381432251</v>
      </c>
      <c r="DN164" s="13">
        <f t="shared" si="190"/>
        <v>1433.9746686549724</v>
      </c>
      <c r="DO164" s="13">
        <f t="shared" si="191"/>
        <v>-845.14022680742107</v>
      </c>
      <c r="DP164" s="13">
        <f t="shared" si="192"/>
        <v>1158.456450357992</v>
      </c>
      <c r="DQ164" s="13">
        <f>IF(DT164&lt;66666,Paramètres!$H$22,5)</f>
        <v>5</v>
      </c>
      <c r="DR164" s="13">
        <f t="shared" si="159"/>
        <v>-56342.679138800908</v>
      </c>
      <c r="DS164" s="13">
        <f t="shared" si="160"/>
        <v>-62760.317319079833</v>
      </c>
      <c r="DT164" s="13">
        <f t="shared" si="193"/>
        <v>84340.707386940165</v>
      </c>
      <c r="DU164" s="13">
        <f t="shared" si="194"/>
        <v>-131.91570867502381</v>
      </c>
      <c r="DV164" s="13">
        <f t="shared" si="195"/>
        <v>720.82511384904433</v>
      </c>
      <c r="DW164" s="13">
        <f t="shared" si="196"/>
        <v>-481.53755598065015</v>
      </c>
      <c r="DX164" s="13">
        <f t="shared" si="197"/>
        <v>-536.38645297552955</v>
      </c>
    </row>
    <row r="165" spans="1:128" x14ac:dyDescent="0.35">
      <c r="A165" s="106">
        <f t="shared" si="198"/>
        <v>159</v>
      </c>
      <c r="B165" s="106">
        <f>A165*Paramètres!$D$25</f>
        <v>79.5</v>
      </c>
      <c r="C165" s="102">
        <f>Paramètres!$D$7</f>
        <v>155093840495.72119</v>
      </c>
      <c r="D165" s="28">
        <f>Paramètres!$D$8</f>
        <v>6666</v>
      </c>
      <c r="E165" s="28">
        <f t="shared" si="161"/>
        <v>-2811.57059395546</v>
      </c>
      <c r="F165" s="28">
        <f t="shared" si="162"/>
        <v>-23899.574138448941</v>
      </c>
      <c r="G165" s="28">
        <f t="shared" si="136"/>
        <v>-53.979620264172084</v>
      </c>
      <c r="H165" s="28">
        <f t="shared" si="137"/>
        <v>88.964129650229196</v>
      </c>
      <c r="I165" s="28">
        <f t="shared" si="199"/>
        <v>5902.781219098717</v>
      </c>
      <c r="J165" s="28">
        <f t="shared" si="200"/>
        <v>-8118.4072399865609</v>
      </c>
      <c r="K165" s="28">
        <f t="shared" si="201"/>
        <v>1247.7839347847946</v>
      </c>
      <c r="L165" s="28">
        <f t="shared" si="163"/>
        <v>22.55789133314795</v>
      </c>
      <c r="M165" s="28">
        <f t="shared" si="164"/>
        <v>1247.5800132438906</v>
      </c>
      <c r="N165" s="28">
        <f>Paramètres!$D$26*Calculs!K165</f>
        <v>24.955678695695894</v>
      </c>
      <c r="O165" s="28">
        <f>Paramètres!$D$26*I165</f>
        <v>118.05562438197434</v>
      </c>
      <c r="P165" s="28">
        <f>Paramètres!$D$26*J165</f>
        <v>-162.36814479973123</v>
      </c>
      <c r="Q165" s="105">
        <f>IF($T165&gt;25000,Paramètres!$D$9,-5)</f>
        <v>6</v>
      </c>
      <c r="R165" s="105">
        <f t="shared" si="138"/>
        <v>-36754.908285735197</v>
      </c>
      <c r="S165" s="105">
        <f t="shared" si="139"/>
        <v>-89728.773460501121</v>
      </c>
      <c r="T165" s="105">
        <f t="shared" si="165"/>
        <v>96964.81872214652</v>
      </c>
      <c r="U165" s="105">
        <f t="shared" si="166"/>
        <v>-112.27510130855626</v>
      </c>
      <c r="V165" s="105">
        <f t="shared" si="140"/>
        <v>98.27564421382489</v>
      </c>
      <c r="W165" s="105">
        <f t="shared" si="167"/>
        <v>-37.251782011279921</v>
      </c>
      <c r="X165" s="105">
        <f t="shared" si="168"/>
        <v>-90.941777982544281</v>
      </c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44">
        <f t="shared" si="169"/>
        <v>33943.337691779736</v>
      </c>
      <c r="AL165" s="44">
        <f t="shared" si="170"/>
        <v>65829.199322052184</v>
      </c>
      <c r="AM165" s="44">
        <f t="shared" si="141"/>
        <v>132.82119716369579</v>
      </c>
      <c r="AN165" s="44">
        <f t="shared" si="142"/>
        <v>-123.83660994521827</v>
      </c>
      <c r="AO165" s="44">
        <f t="shared" si="202"/>
        <v>-5092.3103506684101</v>
      </c>
      <c r="AP165" s="44">
        <f t="shared" si="203"/>
        <v>5495.1155760333704</v>
      </c>
      <c r="AQ165" s="44">
        <f t="shared" si="171"/>
        <v>1204.1457823617238</v>
      </c>
      <c r="AR165" s="44">
        <f t="shared" si="172"/>
        <v>-670.50024672189852</v>
      </c>
      <c r="AS165" s="44">
        <f t="shared" si="173"/>
        <v>-1000.1982225166175</v>
      </c>
      <c r="AT165" s="44">
        <f>Paramètres!$D$26*Calculs!AQ165</f>
        <v>24.082915647234476</v>
      </c>
      <c r="AU165" s="44">
        <f>Paramètres!$D$26*AO165</f>
        <v>-101.8462070133682</v>
      </c>
      <c r="AV165" s="44">
        <f>Paramètres!$D$26*AP165</f>
        <v>109.90231152066741</v>
      </c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1">
        <f>Paramètres!$D$16</f>
        <v>30000</v>
      </c>
      <c r="BH165" s="41">
        <f>Paramètres!$E$16</f>
        <v>-25000</v>
      </c>
      <c r="BI165" s="100"/>
      <c r="BJ165" s="100"/>
      <c r="BK165" s="110">
        <f>Paramètres!$D$20</f>
        <v>523598775598.29883</v>
      </c>
      <c r="BL165" s="41">
        <f>Paramètres!$D$21</f>
        <v>10000</v>
      </c>
      <c r="BM165" s="41"/>
      <c r="BN165" s="41"/>
      <c r="BO165" s="41">
        <f>IF(AND($BR$6&gt;200,A165&lt;950),Paramètres!$D$22,0)</f>
        <v>1</v>
      </c>
      <c r="BP165" s="41">
        <f t="shared" si="143"/>
        <v>32811.570593955461</v>
      </c>
      <c r="BQ165" s="41">
        <f t="shared" si="144"/>
        <v>-1100.4258615510589</v>
      </c>
      <c r="BR165" s="41">
        <f t="shared" si="174"/>
        <v>32830.018305186692</v>
      </c>
      <c r="BS165" s="41">
        <f t="shared" si="175"/>
        <v>-1.92085088584881</v>
      </c>
      <c r="BT165" s="41">
        <f t="shared" si="176"/>
        <v>425.26225217279472</v>
      </c>
      <c r="BU165" s="41">
        <f t="shared" si="177"/>
        <v>425.02329052639243</v>
      </c>
      <c r="BV165" s="41">
        <f t="shared" si="178"/>
        <v>-14.254319808236552</v>
      </c>
      <c r="BW165" s="41">
        <f>Paramètres!$D$22</f>
        <v>1</v>
      </c>
      <c r="BX165" s="41">
        <f t="shared" si="145"/>
        <v>-3943.3376917797359</v>
      </c>
      <c r="BY165" s="41">
        <f t="shared" si="146"/>
        <v>-90829.199322052184</v>
      </c>
      <c r="BZ165" s="41">
        <f t="shared" si="179"/>
        <v>90914.758766860818</v>
      </c>
      <c r="CA165" s="41">
        <f t="shared" si="180"/>
        <v>-92.485927616638179</v>
      </c>
      <c r="CB165" s="41">
        <f t="shared" si="181"/>
        <v>62.215081538941121</v>
      </c>
      <c r="CC165" s="41">
        <f t="shared" si="182"/>
        <v>-2.6985175933732188</v>
      </c>
      <c r="CD165" s="41">
        <f t="shared" si="183"/>
        <v>-62.156531223157458</v>
      </c>
      <c r="CE165" s="2">
        <f>Paramètres!$F$16</f>
        <v>15000</v>
      </c>
      <c r="CF165" s="2">
        <f>Paramètres!$G$16</f>
        <v>15000</v>
      </c>
      <c r="CG165" s="111">
        <f>Paramètres!$F$20</f>
        <v>992600579172.61572</v>
      </c>
      <c r="CH165" s="2">
        <f>Paramètres!$F$21</f>
        <v>13332</v>
      </c>
      <c r="CI165" s="2"/>
      <c r="CJ165" s="2"/>
      <c r="CK165" s="2">
        <f>IF(CN165&gt;20000,Paramètres!$F$22,-2)</f>
        <v>1</v>
      </c>
      <c r="CL165" s="2">
        <f t="shared" si="147"/>
        <v>17811.570593955461</v>
      </c>
      <c r="CM165" s="2">
        <f t="shared" si="148"/>
        <v>38899.574138448937</v>
      </c>
      <c r="CN165" s="2">
        <f t="shared" si="149"/>
        <v>42783.512188413712</v>
      </c>
      <c r="CO165" s="2">
        <f t="shared" si="150"/>
        <v>65.397619431354229</v>
      </c>
      <c r="CP165" s="2">
        <f t="shared" si="151"/>
        <v>471.89989015999294</v>
      </c>
      <c r="CQ165" s="2">
        <f t="shared" si="152"/>
        <v>196.46068723504175</v>
      </c>
      <c r="CR165" s="2">
        <f t="shared" si="153"/>
        <v>429.06025766102886</v>
      </c>
      <c r="CS165" s="2">
        <f>Paramètres!$F$22</f>
        <v>1</v>
      </c>
      <c r="CT165" s="2">
        <f t="shared" si="154"/>
        <v>-18943.337691779736</v>
      </c>
      <c r="CU165" s="2">
        <f t="shared" si="155"/>
        <v>-50829.199322052184</v>
      </c>
      <c r="CV165" s="2">
        <f t="shared" si="184"/>
        <v>54244.424106314495</v>
      </c>
      <c r="CW165" s="2">
        <f t="shared" si="185"/>
        <v>-110.43972687321067</v>
      </c>
      <c r="CX165" s="2">
        <f t="shared" si="156"/>
        <v>308.92711324655727</v>
      </c>
      <c r="CY165" s="2">
        <f t="shared" si="186"/>
        <v>-107.88409545848567</v>
      </c>
      <c r="CZ165" s="2">
        <f t="shared" si="187"/>
        <v>-289.47708587374507</v>
      </c>
      <c r="DA165" s="2"/>
      <c r="DB165" s="2"/>
      <c r="DC165" s="13">
        <f>Paramètres!$H$16</f>
        <v>-20000</v>
      </c>
      <c r="DD165" s="13">
        <f>Paramètres!$I$16</f>
        <v>0</v>
      </c>
      <c r="DE165" s="13"/>
      <c r="DF165" s="13"/>
      <c r="DG165" s="112">
        <f>Paramètres!$H$20</f>
        <v>1047197551196.5977</v>
      </c>
      <c r="DH165" s="13">
        <f>Paramètres!$H$21</f>
        <v>10000</v>
      </c>
      <c r="DI165" s="13">
        <f>IF(DL165&lt;66666,Paramètres!$H$22,5)</f>
        <v>1</v>
      </c>
      <c r="DJ165" s="13">
        <f t="shared" si="157"/>
        <v>-17188.429406044539</v>
      </c>
      <c r="DK165" s="13">
        <f t="shared" si="158"/>
        <v>23899.574138448941</v>
      </c>
      <c r="DL165" s="13">
        <f t="shared" si="188"/>
        <v>29438.609842276761</v>
      </c>
      <c r="DM165" s="13">
        <f t="shared" si="189"/>
        <v>125.72346032461758</v>
      </c>
      <c r="DN165" s="13">
        <f t="shared" si="190"/>
        <v>1025.7802482246389</v>
      </c>
      <c r="DO165" s="13">
        <f t="shared" si="191"/>
        <v>-598.92608642828623</v>
      </c>
      <c r="DP165" s="13">
        <f t="shared" si="192"/>
        <v>832.77407539109822</v>
      </c>
      <c r="DQ165" s="13">
        <f>IF(DT165&lt;66666,Paramètres!$H$22,5)</f>
        <v>5</v>
      </c>
      <c r="DR165" s="13">
        <f t="shared" si="159"/>
        <v>-53943.337691779736</v>
      </c>
      <c r="DS165" s="13">
        <f t="shared" si="160"/>
        <v>-65829.199322052184</v>
      </c>
      <c r="DT165" s="13">
        <f t="shared" si="193"/>
        <v>85107.973567180306</v>
      </c>
      <c r="DU165" s="13">
        <f t="shared" si="194"/>
        <v>-129.33269663049916</v>
      </c>
      <c r="DV165" s="13">
        <f t="shared" si="195"/>
        <v>708.15121960767101</v>
      </c>
      <c r="DW165" s="13">
        <f t="shared" si="196"/>
        <v>-448.84208582394353</v>
      </c>
      <c r="DX165" s="13">
        <f t="shared" si="197"/>
        <v>-547.7398395452384</v>
      </c>
    </row>
    <row r="166" spans="1:128" x14ac:dyDescent="0.35">
      <c r="A166" s="106">
        <f t="shared" si="198"/>
        <v>160</v>
      </c>
      <c r="B166" s="106">
        <f>A166*Paramètres!$D$25</f>
        <v>80</v>
      </c>
      <c r="C166" s="102">
        <f>Paramètres!$D$7</f>
        <v>155093840495.72119</v>
      </c>
      <c r="D166" s="28">
        <f>Paramètres!$D$8</f>
        <v>6666</v>
      </c>
      <c r="E166" s="28">
        <f t="shared" si="161"/>
        <v>145.45948842718545</v>
      </c>
      <c r="F166" s="28">
        <f t="shared" si="162"/>
        <v>-27646.88275513125</v>
      </c>
      <c r="G166" s="28">
        <f t="shared" si="136"/>
        <v>-49.118381580618355</v>
      </c>
      <c r="H166" s="28">
        <f t="shared" si="137"/>
        <v>81.085967614212876</v>
      </c>
      <c r="I166" s="28">
        <f t="shared" si="199"/>
        <v>5807.2834860498906</v>
      </c>
      <c r="J166" s="28">
        <f t="shared" si="200"/>
        <v>-6708.4590819429386</v>
      </c>
      <c r="K166" s="28">
        <f t="shared" si="201"/>
        <v>1102.2758039132855</v>
      </c>
      <c r="L166" s="28">
        <f t="shared" si="163"/>
        <v>170.80021979965903</v>
      </c>
      <c r="M166" s="28">
        <f t="shared" si="164"/>
        <v>1088.9624570246065</v>
      </c>
      <c r="N166" s="28">
        <f>Paramètres!$D$26*Calculs!K166</f>
        <v>22.04551607826571</v>
      </c>
      <c r="O166" s="28">
        <f>Paramètres!$D$26*I166</f>
        <v>116.14566972099782</v>
      </c>
      <c r="P166" s="28">
        <f>Paramètres!$D$26*J166</f>
        <v>-134.16918163885879</v>
      </c>
      <c r="Q166" s="105">
        <f>IF($T166&gt;25000,Paramètres!$D$9,-5)</f>
        <v>6</v>
      </c>
      <c r="R166" s="105">
        <f t="shared" si="138"/>
        <v>-31084.097966337868</v>
      </c>
      <c r="S166" s="105">
        <f t="shared" si="139"/>
        <v>-95973.590309570951</v>
      </c>
      <c r="T166" s="105">
        <f t="shared" si="165"/>
        <v>100881.86746531936</v>
      </c>
      <c r="U166" s="105">
        <f t="shared" si="166"/>
        <v>-107.94619447342588</v>
      </c>
      <c r="V166" s="105">
        <f t="shared" si="140"/>
        <v>90.840901641891364</v>
      </c>
      <c r="W166" s="105">
        <f t="shared" si="167"/>
        <v>-27.990238056980186</v>
      </c>
      <c r="X166" s="105">
        <f t="shared" si="168"/>
        <v>-86.421154728604265</v>
      </c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44">
        <f t="shared" si="169"/>
        <v>31229.557454765054</v>
      </c>
      <c r="AL166" s="44">
        <f t="shared" si="170"/>
        <v>68326.707554439708</v>
      </c>
      <c r="AM166" s="44">
        <f t="shared" si="141"/>
        <v>142.23843423679463</v>
      </c>
      <c r="AN166" s="44">
        <f t="shared" si="142"/>
        <v>-121.06945385189806</v>
      </c>
      <c r="AO166" s="44">
        <f t="shared" si="202"/>
        <v>-5660.9643903769402</v>
      </c>
      <c r="AP166" s="44">
        <f t="shared" si="203"/>
        <v>4385.0150419960855</v>
      </c>
      <c r="AQ166" s="44">
        <f t="shared" si="171"/>
        <v>1156.1777920257498</v>
      </c>
      <c r="AR166" s="44">
        <f t="shared" si="172"/>
        <v>-596.67648088708233</v>
      </c>
      <c r="AS166" s="44">
        <f t="shared" si="173"/>
        <v>-990.31523462468522</v>
      </c>
      <c r="AT166" s="44">
        <f>Paramètres!$D$26*Calculs!AQ166</f>
        <v>23.123555840514996</v>
      </c>
      <c r="AU166" s="44">
        <f>Paramètres!$D$26*AO166</f>
        <v>-113.21928780753881</v>
      </c>
      <c r="AV166" s="44">
        <f>Paramètres!$D$26*AP166</f>
        <v>87.700300839921709</v>
      </c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1">
        <f>Paramètres!$D$16</f>
        <v>30000</v>
      </c>
      <c r="BH166" s="41">
        <f>Paramètres!$E$16</f>
        <v>-25000</v>
      </c>
      <c r="BI166" s="100"/>
      <c r="BJ166" s="100"/>
      <c r="BK166" s="110">
        <f>Paramètres!$D$20</f>
        <v>523598775598.29883</v>
      </c>
      <c r="BL166" s="41">
        <f>Paramètres!$D$21</f>
        <v>10000</v>
      </c>
      <c r="BM166" s="41"/>
      <c r="BN166" s="41"/>
      <c r="BO166" s="41">
        <f>IF(AND($BR$6&gt;200,A166&lt;950),Paramètres!$D$22,0)</f>
        <v>1</v>
      </c>
      <c r="BP166" s="41">
        <f t="shared" si="143"/>
        <v>29854.540511572814</v>
      </c>
      <c r="BQ166" s="41">
        <f t="shared" si="144"/>
        <v>2646.8827551312497</v>
      </c>
      <c r="BR166" s="41">
        <f t="shared" si="174"/>
        <v>29971.646225667242</v>
      </c>
      <c r="BS166" s="41">
        <f t="shared" si="175"/>
        <v>5.0665564177498164</v>
      </c>
      <c r="BT166" s="41">
        <f t="shared" si="176"/>
        <v>497.52841466624034</v>
      </c>
      <c r="BU166" s="41">
        <f t="shared" si="177"/>
        <v>495.5844633783106</v>
      </c>
      <c r="BV166" s="41">
        <f t="shared" si="178"/>
        <v>43.938173133782996</v>
      </c>
      <c r="BW166" s="41">
        <f>Paramètres!$D$22</f>
        <v>1</v>
      </c>
      <c r="BX166" s="41">
        <f t="shared" si="145"/>
        <v>-1229.557454765054</v>
      </c>
      <c r="BY166" s="41">
        <f t="shared" si="146"/>
        <v>-93326.707554439708</v>
      </c>
      <c r="BZ166" s="41">
        <f t="shared" si="179"/>
        <v>93334.806768356691</v>
      </c>
      <c r="CA166" s="41">
        <f t="shared" si="180"/>
        <v>-90.754814769324128</v>
      </c>
      <c r="CB166" s="41">
        <f t="shared" si="181"/>
        <v>59.084818178155111</v>
      </c>
      <c r="CC166" s="41">
        <f t="shared" si="182"/>
        <v>-0.778361054892308</v>
      </c>
      <c r="CD166" s="41">
        <f t="shared" si="183"/>
        <v>-59.079691038578353</v>
      </c>
      <c r="CE166" s="2">
        <f>Paramètres!$F$16</f>
        <v>15000</v>
      </c>
      <c r="CF166" s="2">
        <f>Paramètres!$G$16</f>
        <v>15000</v>
      </c>
      <c r="CG166" s="111">
        <f>Paramètres!$F$20</f>
        <v>992600579172.61572</v>
      </c>
      <c r="CH166" s="2">
        <f>Paramètres!$F$21</f>
        <v>13332</v>
      </c>
      <c r="CI166" s="2"/>
      <c r="CJ166" s="2"/>
      <c r="CK166" s="2">
        <f>IF(CN166&gt;20000,Paramètres!$F$22,-2)</f>
        <v>1</v>
      </c>
      <c r="CL166" s="2">
        <f t="shared" si="147"/>
        <v>14854.540511572815</v>
      </c>
      <c r="CM166" s="2">
        <f t="shared" si="148"/>
        <v>42646.88275513125</v>
      </c>
      <c r="CN166" s="2">
        <f t="shared" si="149"/>
        <v>45159.871374261784</v>
      </c>
      <c r="CO166" s="2">
        <f t="shared" si="150"/>
        <v>70.796016530878319</v>
      </c>
      <c r="CP166" s="2">
        <f t="shared" si="151"/>
        <v>429.37107347880607</v>
      </c>
      <c r="CQ166" s="2">
        <f t="shared" si="152"/>
        <v>141.23401620500502</v>
      </c>
      <c r="CR166" s="2">
        <f t="shared" si="153"/>
        <v>405.47807759106615</v>
      </c>
      <c r="CS166" s="2">
        <f>Paramètres!$F$22</f>
        <v>1</v>
      </c>
      <c r="CT166" s="2">
        <f t="shared" si="154"/>
        <v>-16229.557454765054</v>
      </c>
      <c r="CU166" s="2">
        <f t="shared" si="155"/>
        <v>-53326.707554439708</v>
      </c>
      <c r="CV166" s="2">
        <f t="shared" si="184"/>
        <v>55741.692419357496</v>
      </c>
      <c r="CW166" s="2">
        <f t="shared" si="185"/>
        <v>-106.92720816608248</v>
      </c>
      <c r="CX166" s="2">
        <f t="shared" si="156"/>
        <v>293.88384230834527</v>
      </c>
      <c r="CY166" s="2">
        <f t="shared" si="186"/>
        <v>-85.566198239686997</v>
      </c>
      <c r="CZ166" s="2">
        <f t="shared" si="187"/>
        <v>-281.15145115884235</v>
      </c>
      <c r="DA166" s="2"/>
      <c r="DB166" s="2"/>
      <c r="DC166" s="13">
        <f>Paramètres!$H$16</f>
        <v>-20000</v>
      </c>
      <c r="DD166" s="13">
        <f>Paramètres!$I$16</f>
        <v>0</v>
      </c>
      <c r="DE166" s="13"/>
      <c r="DF166" s="13"/>
      <c r="DG166" s="112">
        <f>Paramètres!$H$20</f>
        <v>1047197551196.5977</v>
      </c>
      <c r="DH166" s="13">
        <f>Paramètres!$H$21</f>
        <v>10000</v>
      </c>
      <c r="DI166" s="13">
        <f>IF(DL166&lt;66666,Paramètres!$H$22,5)</f>
        <v>1</v>
      </c>
      <c r="DJ166" s="13">
        <f t="shared" si="157"/>
        <v>-20145.459488427186</v>
      </c>
      <c r="DK166" s="13">
        <f t="shared" si="158"/>
        <v>27646.88275513125</v>
      </c>
      <c r="DL166" s="13">
        <f t="shared" si="188"/>
        <v>34208.035080604008</v>
      </c>
      <c r="DM166" s="13">
        <f t="shared" si="189"/>
        <v>126.07970809168724</v>
      </c>
      <c r="DN166" s="13">
        <f t="shared" si="190"/>
        <v>791.32317572796978</v>
      </c>
      <c r="DO166" s="13">
        <f t="shared" si="191"/>
        <v>-466.01825978365656</v>
      </c>
      <c r="DP166" s="13">
        <f t="shared" si="192"/>
        <v>639.54620629975727</v>
      </c>
      <c r="DQ166" s="13">
        <f>IF(DT166&lt;66666,Paramètres!$H$22,5)</f>
        <v>5</v>
      </c>
      <c r="DR166" s="13">
        <f t="shared" si="159"/>
        <v>-51229.557454765054</v>
      </c>
      <c r="DS166" s="13">
        <f t="shared" si="160"/>
        <v>-68326.707554439708</v>
      </c>
      <c r="DT166" s="13">
        <f t="shared" si="193"/>
        <v>85399.10141354533</v>
      </c>
      <c r="DU166" s="13">
        <f t="shared" si="194"/>
        <v>-126.86159264330462</v>
      </c>
      <c r="DV166" s="13">
        <f t="shared" si="195"/>
        <v>703.42903310115003</v>
      </c>
      <c r="DW166" s="13">
        <f t="shared" si="196"/>
        <v>-421.97584599981968</v>
      </c>
      <c r="DX166" s="13">
        <f t="shared" si="197"/>
        <v>-562.80439763949539</v>
      </c>
    </row>
    <row r="167" spans="1:128" x14ac:dyDescent="0.35">
      <c r="A167" s="106">
        <f t="shared" si="198"/>
        <v>161</v>
      </c>
      <c r="B167" s="106">
        <f>A167*Paramètres!$D$25</f>
        <v>80.5</v>
      </c>
      <c r="C167" s="102">
        <f>Paramètres!$D$7</f>
        <v>155093840495.72119</v>
      </c>
      <c r="D167" s="28">
        <f>Paramètres!$D$8</f>
        <v>6666</v>
      </c>
      <c r="E167" s="28">
        <f t="shared" si="161"/>
        <v>3091.8012864020457</v>
      </c>
      <c r="F167" s="28">
        <f t="shared" si="162"/>
        <v>-30728.871681846565</v>
      </c>
      <c r="G167" s="28">
        <f t="shared" si="136"/>
        <v>-43.099076853694392</v>
      </c>
      <c r="H167" s="28">
        <f t="shared" si="137"/>
        <v>74.831862209561791</v>
      </c>
      <c r="I167" s="28">
        <f t="shared" si="199"/>
        <v>5861.9380361285521</v>
      </c>
      <c r="J167" s="28">
        <f t="shared" si="200"/>
        <v>-5485.3274432794742</v>
      </c>
      <c r="K167" s="28">
        <f t="shared" si="201"/>
        <v>1053.3773902638218</v>
      </c>
      <c r="L167" s="28">
        <f t="shared" si="163"/>
        <v>275.61881918705211</v>
      </c>
      <c r="M167" s="28">
        <f t="shared" si="164"/>
        <v>1016.6799854570538</v>
      </c>
      <c r="N167" s="28">
        <f>Paramètres!$D$26*Calculs!K167</f>
        <v>21.067547805276437</v>
      </c>
      <c r="O167" s="28">
        <f>Paramètres!$D$26*I167</f>
        <v>117.23876072257104</v>
      </c>
      <c r="P167" s="28">
        <f>Paramètres!$D$26*J167</f>
        <v>-109.70654886558948</v>
      </c>
      <c r="Q167" s="105">
        <f>IF($T167&gt;25000,Paramètres!$D$9,-5)</f>
        <v>6</v>
      </c>
      <c r="R167" s="105">
        <f t="shared" si="138"/>
        <v>-25158.104852952769</v>
      </c>
      <c r="S167" s="105">
        <f t="shared" si="139"/>
        <v>-101000.50794862815</v>
      </c>
      <c r="T167" s="105">
        <f t="shared" si="165"/>
        <v>104086.66026764939</v>
      </c>
      <c r="U167" s="105">
        <f t="shared" si="166"/>
        <v>-103.9871011719062</v>
      </c>
      <c r="V167" s="105">
        <f t="shared" si="140"/>
        <v>85.366847304850722</v>
      </c>
      <c r="W167" s="105">
        <f t="shared" si="167"/>
        <v>-20.633461482373519</v>
      </c>
      <c r="X167" s="105">
        <f t="shared" si="168"/>
        <v>-82.835734354354017</v>
      </c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44">
        <f t="shared" si="169"/>
        <v>28249.906139354815</v>
      </c>
      <c r="AL167" s="44">
        <f t="shared" si="170"/>
        <v>70271.636266781585</v>
      </c>
      <c r="AM167" s="44">
        <f t="shared" si="141"/>
        <v>151.71034313299779</v>
      </c>
      <c r="AN167" s="44">
        <f t="shared" si="142"/>
        <v>-118.45881680451144</v>
      </c>
      <c r="AO167" s="44">
        <f t="shared" si="202"/>
        <v>-6144.4215834564839</v>
      </c>
      <c r="AP167" s="44">
        <f t="shared" si="203"/>
        <v>3306.9995065314788</v>
      </c>
      <c r="AQ167" s="44">
        <f t="shared" si="171"/>
        <v>1125.457087850308</v>
      </c>
      <c r="AR167" s="44">
        <f t="shared" si="172"/>
        <v>-536.31064335137921</v>
      </c>
      <c r="AS167" s="44">
        <f t="shared" si="173"/>
        <v>-989.45669456552037</v>
      </c>
      <c r="AT167" s="44">
        <f>Paramètres!$D$26*Calculs!AQ167</f>
        <v>22.509141757006159</v>
      </c>
      <c r="AU167" s="44">
        <f>Paramètres!$D$26*AO167</f>
        <v>-122.88843166912967</v>
      </c>
      <c r="AV167" s="44">
        <f>Paramètres!$D$26*AP167</f>
        <v>66.13999013062957</v>
      </c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1">
        <f>Paramètres!$D$16</f>
        <v>30000</v>
      </c>
      <c r="BH167" s="41">
        <f>Paramètres!$E$16</f>
        <v>-25000</v>
      </c>
      <c r="BI167" s="100"/>
      <c r="BJ167" s="100"/>
      <c r="BK167" s="110">
        <f>Paramètres!$D$20</f>
        <v>523598775598.29883</v>
      </c>
      <c r="BL167" s="41">
        <f>Paramètres!$D$21</f>
        <v>10000</v>
      </c>
      <c r="BM167" s="41"/>
      <c r="BN167" s="41"/>
      <c r="BO167" s="41">
        <f>IF(AND($BR$6&gt;200,A167&lt;950),Paramètres!$D$22,0)</f>
        <v>1</v>
      </c>
      <c r="BP167" s="41">
        <f t="shared" si="143"/>
        <v>26908.198713597954</v>
      </c>
      <c r="BQ167" s="41">
        <f t="shared" si="144"/>
        <v>5728.8716818465655</v>
      </c>
      <c r="BR167" s="41">
        <f t="shared" si="174"/>
        <v>27511.290932225227</v>
      </c>
      <c r="BS167" s="41">
        <f t="shared" si="175"/>
        <v>12.019062290810258</v>
      </c>
      <c r="BT167" s="41">
        <f t="shared" si="176"/>
        <v>574.29670801236955</v>
      </c>
      <c r="BU167" s="41">
        <f t="shared" si="177"/>
        <v>561.70719061608406</v>
      </c>
      <c r="BV167" s="41">
        <f t="shared" si="178"/>
        <v>119.58988604405903</v>
      </c>
      <c r="BW167" s="41">
        <f>Paramètres!$D$22</f>
        <v>1</v>
      </c>
      <c r="BX167" s="41">
        <f t="shared" si="145"/>
        <v>1750.0938606451855</v>
      </c>
      <c r="BY167" s="41">
        <f t="shared" si="146"/>
        <v>-95271.636266781585</v>
      </c>
      <c r="BZ167" s="41">
        <f t="shared" si="179"/>
        <v>95287.709099710235</v>
      </c>
      <c r="CA167" s="41">
        <f t="shared" si="180"/>
        <v>-88.94762261359611</v>
      </c>
      <c r="CB167" s="41">
        <f t="shared" si="181"/>
        <v>56.726946158194679</v>
      </c>
      <c r="CC167" s="41">
        <f t="shared" si="182"/>
        <v>1.0418707842028376</v>
      </c>
      <c r="CD167" s="41">
        <f t="shared" si="183"/>
        <v>-56.717377634229024</v>
      </c>
      <c r="CE167" s="2">
        <f>Paramètres!$F$16</f>
        <v>15000</v>
      </c>
      <c r="CF167" s="2">
        <f>Paramètres!$G$16</f>
        <v>15000</v>
      </c>
      <c r="CG167" s="111">
        <f>Paramètres!$F$20</f>
        <v>992600579172.61572</v>
      </c>
      <c r="CH167" s="2">
        <f>Paramètres!$F$21</f>
        <v>13332</v>
      </c>
      <c r="CI167" s="2"/>
      <c r="CJ167" s="2"/>
      <c r="CK167" s="2">
        <f>IF(CN167&gt;20000,Paramètres!$F$22,-2)</f>
        <v>1</v>
      </c>
      <c r="CL167" s="2">
        <f t="shared" si="147"/>
        <v>11908.198713597954</v>
      </c>
      <c r="CM167" s="2">
        <f t="shared" si="148"/>
        <v>45728.871681846562</v>
      </c>
      <c r="CN167" s="2">
        <f t="shared" si="149"/>
        <v>47253.940596497603</v>
      </c>
      <c r="CO167" s="2">
        <f t="shared" si="150"/>
        <v>75.403848790028817</v>
      </c>
      <c r="CP167" s="2">
        <f t="shared" si="151"/>
        <v>396.28167019089534</v>
      </c>
      <c r="CQ167" s="2">
        <f t="shared" si="152"/>
        <v>99.864705792164841</v>
      </c>
      <c r="CR167" s="2">
        <f t="shared" si="153"/>
        <v>383.49211552042357</v>
      </c>
      <c r="CS167" s="2">
        <f>Paramètres!$F$22</f>
        <v>1</v>
      </c>
      <c r="CT167" s="2">
        <f t="shared" si="154"/>
        <v>-13249.906139354815</v>
      </c>
      <c r="CU167" s="2">
        <f t="shared" si="155"/>
        <v>-55271.636266781585</v>
      </c>
      <c r="CV167" s="2">
        <f t="shared" si="184"/>
        <v>56837.608924981338</v>
      </c>
      <c r="CW167" s="2">
        <f t="shared" si="185"/>
        <v>-103.48074899613725</v>
      </c>
      <c r="CX167" s="2">
        <f t="shared" si="156"/>
        <v>283.5384817460116</v>
      </c>
      <c r="CY167" s="2">
        <f t="shared" si="186"/>
        <v>-66.098105481326812</v>
      </c>
      <c r="CZ167" s="2">
        <f t="shared" si="187"/>
        <v>-275.72651501553628</v>
      </c>
      <c r="DA167" s="2"/>
      <c r="DB167" s="2"/>
      <c r="DC167" s="13">
        <f>Paramètres!$H$16</f>
        <v>-20000</v>
      </c>
      <c r="DD167" s="13">
        <f>Paramètres!$I$16</f>
        <v>0</v>
      </c>
      <c r="DE167" s="13"/>
      <c r="DF167" s="13"/>
      <c r="DG167" s="112">
        <f>Paramètres!$H$20</f>
        <v>1047197551196.5977</v>
      </c>
      <c r="DH167" s="13">
        <f>Paramètres!$H$21</f>
        <v>10000</v>
      </c>
      <c r="DI167" s="13">
        <f>IF(DL167&lt;66666,Paramètres!$H$22,5)</f>
        <v>1</v>
      </c>
      <c r="DJ167" s="13">
        <f t="shared" si="157"/>
        <v>-23091.801286402046</v>
      </c>
      <c r="DK167" s="13">
        <f t="shared" si="158"/>
        <v>30728.871681846565</v>
      </c>
      <c r="DL167" s="13">
        <f t="shared" si="188"/>
        <v>38438.195086268955</v>
      </c>
      <c r="DM167" s="13">
        <f t="shared" si="189"/>
        <v>126.92373499203134</v>
      </c>
      <c r="DN167" s="13">
        <f t="shared" si="190"/>
        <v>642.45051706339609</v>
      </c>
      <c r="DO167" s="13">
        <f t="shared" si="191"/>
        <v>-385.95307722119679</v>
      </c>
      <c r="DP167" s="13">
        <f t="shared" si="192"/>
        <v>513.59798389257128</v>
      </c>
      <c r="DQ167" s="13">
        <f>IF(DT167&lt;66666,Paramètres!$H$22,5)</f>
        <v>5</v>
      </c>
      <c r="DR167" s="13">
        <f t="shared" si="159"/>
        <v>-48249.906139354818</v>
      </c>
      <c r="DS167" s="13">
        <f t="shared" si="160"/>
        <v>-70271.636266781585</v>
      </c>
      <c r="DT167" s="13">
        <f t="shared" si="193"/>
        <v>85241.752129267043</v>
      </c>
      <c r="DU167" s="13">
        <f t="shared" si="194"/>
        <v>-124.4742686382808</v>
      </c>
      <c r="DV167" s="13">
        <f t="shared" si="195"/>
        <v>705.97544382328169</v>
      </c>
      <c r="DW167" s="13">
        <f t="shared" si="196"/>
        <v>-399.60756378525173</v>
      </c>
      <c r="DX167" s="13">
        <f t="shared" si="197"/>
        <v>-581.99237301454002</v>
      </c>
    </row>
    <row r="168" spans="1:128" x14ac:dyDescent="0.35">
      <c r="A168" s="106">
        <f t="shared" si="198"/>
        <v>162</v>
      </c>
      <c r="B168" s="106">
        <f>A168*Paramètres!$D$25</f>
        <v>81</v>
      </c>
      <c r="C168" s="102">
        <f>Paramètres!$D$7</f>
        <v>155093840495.72119</v>
      </c>
      <c r="D168" s="28">
        <f>Paramètres!$D$8</f>
        <v>6666</v>
      </c>
      <c r="E168" s="28">
        <f t="shared" si="161"/>
        <v>6091.6750092630846</v>
      </c>
      <c r="F168" s="28">
        <f t="shared" si="162"/>
        <v>-33217.365407122044</v>
      </c>
      <c r="G168" s="28">
        <f t="shared" si="136"/>
        <v>-35.905978320247591</v>
      </c>
      <c r="H168" s="28">
        <f t="shared" si="137"/>
        <v>70.46617004012829</v>
      </c>
      <c r="I168" s="28">
        <f t="shared" si="199"/>
        <v>6020.3180945930335</v>
      </c>
      <c r="J168" s="28">
        <f t="shared" si="200"/>
        <v>-4358.9409089568308</v>
      </c>
      <c r="K168" s="28">
        <f t="shared" si="201"/>
        <v>1065.5493499362615</v>
      </c>
      <c r="L168" s="28">
        <f t="shared" si="163"/>
        <v>356.28068028599205</v>
      </c>
      <c r="M168" s="28">
        <f t="shared" si="164"/>
        <v>1004.2208392602398</v>
      </c>
      <c r="N168" s="28">
        <f>Paramètres!$D$26*Calculs!K168</f>
        <v>21.31098699872523</v>
      </c>
      <c r="O168" s="28">
        <f>Paramètres!$D$26*I168</f>
        <v>120.40636189186067</v>
      </c>
      <c r="P168" s="28">
        <f>Paramètres!$D$26*J168</f>
        <v>-87.178818179136613</v>
      </c>
      <c r="Q168" s="105">
        <f>IF($T168&gt;25000,Paramètres!$D$9,-5)</f>
        <v>6</v>
      </c>
      <c r="R168" s="105">
        <f t="shared" si="138"/>
        <v>-18951.942677525643</v>
      </c>
      <c r="S168" s="105">
        <f t="shared" si="139"/>
        <v>-104895.137253528</v>
      </c>
      <c r="T168" s="105">
        <f t="shared" si="165"/>
        <v>106593.46110662086</v>
      </c>
      <c r="U168" s="105">
        <f t="shared" si="166"/>
        <v>-100.24143750104496</v>
      </c>
      <c r="V168" s="105">
        <f t="shared" si="140"/>
        <v>81.422036447810939</v>
      </c>
      <c r="W168" s="105">
        <f t="shared" si="167"/>
        <v>-14.476551858118317</v>
      </c>
      <c r="X168" s="105">
        <f t="shared" si="168"/>
        <v>-80.124761875514267</v>
      </c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44">
        <f t="shared" si="169"/>
        <v>25043.61768678873</v>
      </c>
      <c r="AL168" s="44">
        <f t="shared" si="170"/>
        <v>71677.771846405944</v>
      </c>
      <c r="AM168" s="44">
        <f t="shared" si="141"/>
        <v>161.05191093501307</v>
      </c>
      <c r="AN168" s="44">
        <f t="shared" si="142"/>
        <v>-115.94870202531902</v>
      </c>
      <c r="AO168" s="44">
        <f t="shared" si="202"/>
        <v>-6557.8437951387332</v>
      </c>
      <c r="AP168" s="44">
        <f t="shared" si="203"/>
        <v>2251.4028218353287</v>
      </c>
      <c r="AQ168" s="44">
        <f t="shared" si="171"/>
        <v>1109.0828970597779</v>
      </c>
      <c r="AR168" s="44">
        <f t="shared" si="172"/>
        <v>-485.29725996474917</v>
      </c>
      <c r="AS168" s="44">
        <f t="shared" si="173"/>
        <v>-997.27200001865936</v>
      </c>
      <c r="AT168" s="44">
        <f>Paramètres!$D$26*Calculs!AQ168</f>
        <v>22.18165794119556</v>
      </c>
      <c r="AU168" s="44">
        <f>Paramètres!$D$26*AO168</f>
        <v>-131.15687590277466</v>
      </c>
      <c r="AV168" s="44">
        <f>Paramètres!$D$26*AP168</f>
        <v>45.028056436706578</v>
      </c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1">
        <f>Paramètres!$D$16</f>
        <v>30000</v>
      </c>
      <c r="BH168" s="41">
        <f>Paramètres!$E$16</f>
        <v>-25000</v>
      </c>
      <c r="BI168" s="100"/>
      <c r="BJ168" s="100"/>
      <c r="BK168" s="110">
        <f>Paramètres!$D$20</f>
        <v>523598775598.29883</v>
      </c>
      <c r="BL168" s="41">
        <f>Paramètres!$D$21</f>
        <v>10000</v>
      </c>
      <c r="BM168" s="41"/>
      <c r="BN168" s="41"/>
      <c r="BO168" s="41">
        <f>IF(AND($BR$6&gt;200,A168&lt;950),Paramètres!$D$22,0)</f>
        <v>1</v>
      </c>
      <c r="BP168" s="41">
        <f t="shared" si="143"/>
        <v>23908.324990736917</v>
      </c>
      <c r="BQ168" s="41">
        <f t="shared" si="144"/>
        <v>8217.3654071220444</v>
      </c>
      <c r="BR168" s="41">
        <f t="shared" si="174"/>
        <v>25281.081822122673</v>
      </c>
      <c r="BS168" s="41">
        <f t="shared" si="175"/>
        <v>18.968004556523056</v>
      </c>
      <c r="BT168" s="41">
        <f t="shared" si="176"/>
        <v>658.73433581897632</v>
      </c>
      <c r="BU168" s="41">
        <f t="shared" si="177"/>
        <v>622.96521541794391</v>
      </c>
      <c r="BV168" s="41">
        <f t="shared" si="178"/>
        <v>214.11507552281935</v>
      </c>
      <c r="BW168" s="41">
        <f>Paramètres!$D$22</f>
        <v>1</v>
      </c>
      <c r="BX168" s="41">
        <f t="shared" si="145"/>
        <v>4956.3823132112702</v>
      </c>
      <c r="BY168" s="41">
        <f t="shared" si="146"/>
        <v>-96677.771846405944</v>
      </c>
      <c r="BZ168" s="41">
        <f t="shared" si="179"/>
        <v>96804.737977128141</v>
      </c>
      <c r="CA168" s="41">
        <f t="shared" si="180"/>
        <v>-87.065184903411961</v>
      </c>
      <c r="CB168" s="41">
        <f t="shared" si="181"/>
        <v>54.990879049196863</v>
      </c>
      <c r="CC168" s="41">
        <f t="shared" si="182"/>
        <v>2.8155214920552329</v>
      </c>
      <c r="CD168" s="41">
        <f t="shared" si="183"/>
        <v>-54.918754695742813</v>
      </c>
      <c r="CE168" s="2">
        <f>Paramètres!$F$16</f>
        <v>15000</v>
      </c>
      <c r="CF168" s="2">
        <f>Paramètres!$G$16</f>
        <v>15000</v>
      </c>
      <c r="CG168" s="111">
        <f>Paramètres!$F$20</f>
        <v>992600579172.61572</v>
      </c>
      <c r="CH168" s="2">
        <f>Paramètres!$F$21</f>
        <v>13332</v>
      </c>
      <c r="CI168" s="2"/>
      <c r="CJ168" s="2"/>
      <c r="CK168" s="2">
        <f>IF(CN168&gt;20000,Paramètres!$F$22,-2)</f>
        <v>1</v>
      </c>
      <c r="CL168" s="2">
        <f t="shared" si="147"/>
        <v>8908.3249907369154</v>
      </c>
      <c r="CM168" s="2">
        <f t="shared" si="148"/>
        <v>48217.365407122044</v>
      </c>
      <c r="CN168" s="2">
        <f t="shared" si="149"/>
        <v>49033.382311895613</v>
      </c>
      <c r="CO168" s="2">
        <f t="shared" si="150"/>
        <v>79.532440821184295</v>
      </c>
      <c r="CP168" s="2">
        <f t="shared" si="151"/>
        <v>370.96102586182189</v>
      </c>
      <c r="CQ168" s="2">
        <f t="shared" si="152"/>
        <v>67.395745948216032</v>
      </c>
      <c r="CR168" s="2">
        <f t="shared" si="153"/>
        <v>364.78746707711713</v>
      </c>
      <c r="CS168" s="2">
        <f>Paramètres!$F$22</f>
        <v>1</v>
      </c>
      <c r="CT168" s="2">
        <f t="shared" si="154"/>
        <v>-10043.61768678873</v>
      </c>
      <c r="CU168" s="2">
        <f t="shared" si="155"/>
        <v>-56677.771846405944</v>
      </c>
      <c r="CV168" s="2">
        <f t="shared" si="184"/>
        <v>57560.785937230052</v>
      </c>
      <c r="CW168" s="2">
        <f t="shared" si="185"/>
        <v>-100.04881499601201</v>
      </c>
      <c r="CX168" s="2">
        <f t="shared" si="156"/>
        <v>276.99952377482066</v>
      </c>
      <c r="CY168" s="2">
        <f t="shared" si="186"/>
        <v>-48.332858402084561</v>
      </c>
      <c r="CZ168" s="2">
        <f t="shared" si="187"/>
        <v>-272.7501988453198</v>
      </c>
      <c r="DA168" s="2"/>
      <c r="DB168" s="2"/>
      <c r="DC168" s="13">
        <f>Paramètres!$H$16</f>
        <v>-20000</v>
      </c>
      <c r="DD168" s="13">
        <f>Paramètres!$I$16</f>
        <v>0</v>
      </c>
      <c r="DE168" s="13"/>
      <c r="DF168" s="13"/>
      <c r="DG168" s="112">
        <f>Paramètres!$H$20</f>
        <v>1047197551196.5977</v>
      </c>
      <c r="DH168" s="13">
        <f>Paramètres!$H$21</f>
        <v>10000</v>
      </c>
      <c r="DI168" s="13">
        <f>IF(DL168&lt;66666,Paramètres!$H$22,5)</f>
        <v>1</v>
      </c>
      <c r="DJ168" s="13">
        <f t="shared" si="157"/>
        <v>-26091.675009263083</v>
      </c>
      <c r="DK168" s="13">
        <f t="shared" si="158"/>
        <v>33217.365407122044</v>
      </c>
      <c r="DL168" s="13">
        <f t="shared" si="188"/>
        <v>42239.423165797045</v>
      </c>
      <c r="DM168" s="13">
        <f t="shared" si="189"/>
        <v>128.14903131177059</v>
      </c>
      <c r="DN168" s="13">
        <f t="shared" si="190"/>
        <v>540.83757975997355</v>
      </c>
      <c r="DO168" s="13">
        <f t="shared" si="191"/>
        <v>-334.08028108016788</v>
      </c>
      <c r="DP168" s="13">
        <f t="shared" si="192"/>
        <v>425.3182966603033</v>
      </c>
      <c r="DQ168" s="13">
        <f>IF(DT168&lt;66666,Paramètres!$H$22,5)</f>
        <v>5</v>
      </c>
      <c r="DR168" s="13">
        <f t="shared" si="159"/>
        <v>-45043.617686788726</v>
      </c>
      <c r="DS168" s="13">
        <f t="shared" si="160"/>
        <v>-71677.771846405944</v>
      </c>
      <c r="DT168" s="13">
        <f t="shared" si="193"/>
        <v>84655.953548341829</v>
      </c>
      <c r="DU168" s="13">
        <f t="shared" si="194"/>
        <v>-122.14600248413905</v>
      </c>
      <c r="DV168" s="13">
        <f t="shared" si="195"/>
        <v>715.57723340260111</v>
      </c>
      <c r="DW168" s="13">
        <f t="shared" si="196"/>
        <v>-380.74330245835478</v>
      </c>
      <c r="DX168" s="13">
        <f t="shared" si="197"/>
        <v>-605.87565935365524</v>
      </c>
    </row>
    <row r="169" spans="1:128" x14ac:dyDescent="0.35">
      <c r="A169" s="106">
        <f t="shared" si="198"/>
        <v>163</v>
      </c>
      <c r="B169" s="106">
        <f>A169*Paramètres!$D$25</f>
        <v>81.5</v>
      </c>
      <c r="C169" s="102">
        <f>Paramètres!$D$7</f>
        <v>155093840495.72119</v>
      </c>
      <c r="D169" s="28">
        <f>Paramètres!$D$8</f>
        <v>6666</v>
      </c>
      <c r="E169" s="28">
        <f t="shared" si="161"/>
        <v>9190.9042266310989</v>
      </c>
      <c r="F169" s="28">
        <f t="shared" si="162"/>
        <v>-35145.780651785404</v>
      </c>
      <c r="G169" s="28">
        <f t="shared" si="136"/>
        <v>-27.577575670600673</v>
      </c>
      <c r="H169" s="28">
        <f t="shared" si="137"/>
        <v>67.971749524916831</v>
      </c>
      <c r="I169" s="28">
        <f t="shared" si="199"/>
        <v>6256.192412987165</v>
      </c>
      <c r="J169" s="28">
        <f t="shared" si="200"/>
        <v>-3267.5412515174544</v>
      </c>
      <c r="K169" s="28">
        <f t="shared" si="201"/>
        <v>1122.6735813082487</v>
      </c>
      <c r="L169" s="28">
        <f t="shared" si="163"/>
        <v>421.07411702166348</v>
      </c>
      <c r="M169" s="28">
        <f t="shared" si="164"/>
        <v>1040.7173286449665</v>
      </c>
      <c r="N169" s="28">
        <f>Paramètres!$D$26*Calculs!K169</f>
        <v>22.453471626164973</v>
      </c>
      <c r="O169" s="28">
        <f>Paramètres!$D$26*I169</f>
        <v>125.1238482597433</v>
      </c>
      <c r="P169" s="28">
        <f>Paramètres!$D$26*J169</f>
        <v>-65.350825030349085</v>
      </c>
      <c r="Q169" s="105">
        <f>IF($T169&gt;25000,Paramètres!$D$9,-5)</f>
        <v>6</v>
      </c>
      <c r="R169" s="105">
        <f t="shared" si="138"/>
        <v>-12452.467247597078</v>
      </c>
      <c r="S169" s="105">
        <f t="shared" si="139"/>
        <v>-107699.93590910434</v>
      </c>
      <c r="T169" s="105">
        <f t="shared" si="165"/>
        <v>108417.43464672858</v>
      </c>
      <c r="U169" s="105">
        <f t="shared" si="166"/>
        <v>-96.595358988395759</v>
      </c>
      <c r="V169" s="105">
        <f t="shared" si="140"/>
        <v>78.72080207328213</v>
      </c>
      <c r="W169" s="105">
        <f t="shared" si="167"/>
        <v>-9.0416104450013925</v>
      </c>
      <c r="X169" s="105">
        <f t="shared" si="168"/>
        <v>-78.199833501240278</v>
      </c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44">
        <f t="shared" si="169"/>
        <v>21643.371474228177</v>
      </c>
      <c r="AL169" s="44">
        <f t="shared" si="170"/>
        <v>72554.15525731894</v>
      </c>
      <c r="AM169" s="44">
        <f t="shared" si="141"/>
        <v>170.07773154210929</v>
      </c>
      <c r="AN169" s="44">
        <f t="shared" si="142"/>
        <v>-113.49910645928253</v>
      </c>
      <c r="AO169" s="44">
        <f t="shared" si="202"/>
        <v>-6911.9841792007073</v>
      </c>
      <c r="AP169" s="44">
        <f t="shared" si="203"/>
        <v>1209.1027653799629</v>
      </c>
      <c r="AQ169" s="44">
        <f t="shared" si="171"/>
        <v>1105.3392570054227</v>
      </c>
      <c r="AR169" s="44">
        <f t="shared" si="172"/>
        <v>-440.73719122650243</v>
      </c>
      <c r="AS169" s="44">
        <f t="shared" si="173"/>
        <v>-1013.6693747702321</v>
      </c>
      <c r="AT169" s="44">
        <f>Paramètres!$D$26*Calculs!AQ169</f>
        <v>22.106785140108453</v>
      </c>
      <c r="AU169" s="44">
        <f>Paramètres!$D$26*AO169</f>
        <v>-138.23968358401416</v>
      </c>
      <c r="AV169" s="44">
        <f>Paramètres!$D$26*AP169</f>
        <v>24.182055307599256</v>
      </c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1">
        <f>Paramètres!$D$16</f>
        <v>30000</v>
      </c>
      <c r="BH169" s="41">
        <f>Paramètres!$E$16</f>
        <v>-25000</v>
      </c>
      <c r="BI169" s="100"/>
      <c r="BJ169" s="100"/>
      <c r="BK169" s="110">
        <f>Paramètres!$D$20</f>
        <v>523598775598.29883</v>
      </c>
      <c r="BL169" s="41">
        <f>Paramètres!$D$21</f>
        <v>10000</v>
      </c>
      <c r="BM169" s="41"/>
      <c r="BN169" s="41"/>
      <c r="BO169" s="41">
        <f>IF(AND($BR$6&gt;200,A169&lt;950),Paramètres!$D$22,0)</f>
        <v>1</v>
      </c>
      <c r="BP169" s="41">
        <f t="shared" si="143"/>
        <v>20809.095773368899</v>
      </c>
      <c r="BQ169" s="41">
        <f t="shared" si="144"/>
        <v>10145.780651785404</v>
      </c>
      <c r="BR169" s="41">
        <f t="shared" si="174"/>
        <v>23150.709102301433</v>
      </c>
      <c r="BS169" s="41">
        <f t="shared" si="175"/>
        <v>25.992228967812682</v>
      </c>
      <c r="BT169" s="41">
        <f t="shared" si="176"/>
        <v>755.82804250761103</v>
      </c>
      <c r="BU169" s="41">
        <f t="shared" si="177"/>
        <v>679.37867713845844</v>
      </c>
      <c r="BV169" s="41">
        <f t="shared" si="178"/>
        <v>331.24106461984042</v>
      </c>
      <c r="BW169" s="41">
        <f>Paramètres!$D$22</f>
        <v>1</v>
      </c>
      <c r="BX169" s="41">
        <f t="shared" si="145"/>
        <v>8356.6285257718228</v>
      </c>
      <c r="BY169" s="41">
        <f t="shared" si="146"/>
        <v>-97554.15525731894</v>
      </c>
      <c r="BZ169" s="41">
        <f t="shared" si="179"/>
        <v>97911.421439415499</v>
      </c>
      <c r="CA169" s="41">
        <f t="shared" si="180"/>
        <v>-85.103913832849059</v>
      </c>
      <c r="CB169" s="41">
        <f t="shared" si="181"/>
        <v>53.773933366521369</v>
      </c>
      <c r="CC169" s="41">
        <f t="shared" si="182"/>
        <v>4.5895440890078492</v>
      </c>
      <c r="CD169" s="41">
        <f t="shared" si="183"/>
        <v>-53.577719200822024</v>
      </c>
      <c r="CE169" s="2">
        <f>Paramètres!$F$16</f>
        <v>15000</v>
      </c>
      <c r="CF169" s="2">
        <f>Paramètres!$G$16</f>
        <v>15000</v>
      </c>
      <c r="CG169" s="111">
        <f>Paramètres!$F$20</f>
        <v>992600579172.61572</v>
      </c>
      <c r="CH169" s="2">
        <f>Paramètres!$F$21</f>
        <v>13332</v>
      </c>
      <c r="CI169" s="2"/>
      <c r="CJ169" s="2"/>
      <c r="CK169" s="2">
        <f>IF(CN169&gt;20000,Paramètres!$F$22,-2)</f>
        <v>1</v>
      </c>
      <c r="CL169" s="2">
        <f t="shared" si="147"/>
        <v>5809.0957733689011</v>
      </c>
      <c r="CM169" s="2">
        <f t="shared" si="148"/>
        <v>50145.780651785404</v>
      </c>
      <c r="CN169" s="2">
        <f t="shared" si="149"/>
        <v>50481.134207554685</v>
      </c>
      <c r="CO169" s="2">
        <f t="shared" si="150"/>
        <v>83.392072752339303</v>
      </c>
      <c r="CP169" s="2">
        <f t="shared" si="151"/>
        <v>352.04163430601125</v>
      </c>
      <c r="CQ169" s="2">
        <f t="shared" si="152"/>
        <v>40.511046393860219</v>
      </c>
      <c r="CR169" s="2">
        <f t="shared" si="153"/>
        <v>349.70297025464606</v>
      </c>
      <c r="CS169" s="2">
        <f>Paramètres!$F$22</f>
        <v>1</v>
      </c>
      <c r="CT169" s="2">
        <f t="shared" si="154"/>
        <v>-6643.3714742281772</v>
      </c>
      <c r="CU169" s="2">
        <f t="shared" si="155"/>
        <v>-57554.15525731894</v>
      </c>
      <c r="CV169" s="2">
        <f t="shared" si="184"/>
        <v>57936.302711928052</v>
      </c>
      <c r="CW169" s="2">
        <f t="shared" si="185"/>
        <v>-96.584407996499749</v>
      </c>
      <c r="CX169" s="2">
        <f t="shared" si="156"/>
        <v>273.69042608982221</v>
      </c>
      <c r="CY169" s="2">
        <f t="shared" si="186"/>
        <v>-31.383210255840783</v>
      </c>
      <c r="CZ169" s="2">
        <f t="shared" si="187"/>
        <v>-271.88516591985325</v>
      </c>
      <c r="DA169" s="2"/>
      <c r="DB169" s="2"/>
      <c r="DC169" s="13">
        <f>Paramètres!$H$16</f>
        <v>-20000</v>
      </c>
      <c r="DD169" s="13">
        <f>Paramètres!$I$16</f>
        <v>0</v>
      </c>
      <c r="DE169" s="13"/>
      <c r="DF169" s="13"/>
      <c r="DG169" s="112">
        <f>Paramètres!$H$20</f>
        <v>1047197551196.5977</v>
      </c>
      <c r="DH169" s="13">
        <f>Paramètres!$H$21</f>
        <v>10000</v>
      </c>
      <c r="DI169" s="13">
        <f>IF(DL169&lt;66666,Paramètres!$H$22,5)</f>
        <v>1</v>
      </c>
      <c r="DJ169" s="13">
        <f t="shared" si="157"/>
        <v>-29190.904226631101</v>
      </c>
      <c r="DK169" s="13">
        <f t="shared" si="158"/>
        <v>35145.780651785404</v>
      </c>
      <c r="DL169" s="13">
        <f t="shared" si="188"/>
        <v>45687.359161936278</v>
      </c>
      <c r="DM169" s="13">
        <f t="shared" si="189"/>
        <v>129.71188259706446</v>
      </c>
      <c r="DN169" s="13">
        <f t="shared" si="190"/>
        <v>467.68321501288756</v>
      </c>
      <c r="DO169" s="13">
        <f t="shared" si="191"/>
        <v>-298.81560651065513</v>
      </c>
      <c r="DP169" s="13">
        <f t="shared" si="192"/>
        <v>359.77329377048005</v>
      </c>
      <c r="DQ169" s="13">
        <f>IF(DT169&lt;66666,Paramètres!$H$22,5)</f>
        <v>5</v>
      </c>
      <c r="DR169" s="13">
        <f t="shared" si="159"/>
        <v>-41643.371474228174</v>
      </c>
      <c r="DS169" s="13">
        <f t="shared" si="160"/>
        <v>-72554.15525731894</v>
      </c>
      <c r="DT169" s="13">
        <f t="shared" si="193"/>
        <v>83655.69814928151</v>
      </c>
      <c r="DU169" s="13">
        <f t="shared" si="194"/>
        <v>-119.85421202699399</v>
      </c>
      <c r="DV169" s="13">
        <f t="shared" si="195"/>
        <v>732.42783845984513</v>
      </c>
      <c r="DW169" s="13">
        <f t="shared" si="196"/>
        <v>-364.5987688802914</v>
      </c>
      <c r="DX169" s="13">
        <f t="shared" si="197"/>
        <v>-635.23088423181753</v>
      </c>
    </row>
    <row r="170" spans="1:128" x14ac:dyDescent="0.35">
      <c r="A170" s="106">
        <f t="shared" si="198"/>
        <v>164</v>
      </c>
      <c r="B170" s="106">
        <f>A170*Paramètres!$D$25</f>
        <v>82</v>
      </c>
      <c r="C170" s="102">
        <f>Paramètres!$D$7</f>
        <v>155093840495.72119</v>
      </c>
      <c r="D170" s="28">
        <f>Paramètres!$D$8</f>
        <v>6666</v>
      </c>
      <c r="E170" s="28">
        <f t="shared" si="161"/>
        <v>12424.268962380098</v>
      </c>
      <c r="F170" s="28">
        <f t="shared" si="162"/>
        <v>-36519.371945382889</v>
      </c>
      <c r="G170" s="28">
        <f t="shared" si="136"/>
        <v>-18.257101658247375</v>
      </c>
      <c r="H170" s="28">
        <f t="shared" si="137"/>
        <v>67.206272023881823</v>
      </c>
      <c r="I170" s="28">
        <f t="shared" si="199"/>
        <v>6552.1426817490847</v>
      </c>
      <c r="J170" s="28">
        <f t="shared" si="200"/>
        <v>-2161.4730978421389</v>
      </c>
      <c r="K170" s="28">
        <f t="shared" si="201"/>
        <v>1220.7063445056797</v>
      </c>
      <c r="L170" s="28">
        <f t="shared" si="163"/>
        <v>472.91954575283847</v>
      </c>
      <c r="M170" s="28">
        <f t="shared" si="164"/>
        <v>1125.3759739577472</v>
      </c>
      <c r="N170" s="28">
        <f>Paramètres!$D$26*Calculs!K170</f>
        <v>24.414126890113593</v>
      </c>
      <c r="O170" s="28">
        <f>Paramètres!$D$26*I170</f>
        <v>131.0428536349817</v>
      </c>
      <c r="P170" s="28">
        <f>Paramètres!$D$26*J170</f>
        <v>-43.229461956842776</v>
      </c>
      <c r="Q170" s="105">
        <f>IF($T170&gt;25000,Paramètres!$D$9,-5)</f>
        <v>6</v>
      </c>
      <c r="R170" s="105">
        <f t="shared" si="138"/>
        <v>-5652.9261244410991</v>
      </c>
      <c r="S170" s="105">
        <f t="shared" si="139"/>
        <v>-109424.66124169924</v>
      </c>
      <c r="T170" s="105">
        <f t="shared" si="165"/>
        <v>109570.5802742188</v>
      </c>
      <c r="U170" s="105">
        <f t="shared" si="166"/>
        <v>-92.957296226123674</v>
      </c>
      <c r="V170" s="105">
        <f t="shared" si="140"/>
        <v>77.081687096448888</v>
      </c>
      <c r="W170" s="105">
        <f t="shared" si="167"/>
        <v>-3.9767707865834447</v>
      </c>
      <c r="X170" s="105">
        <f t="shared" si="168"/>
        <v>-76.979034676630178</v>
      </c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44">
        <f t="shared" si="169"/>
        <v>18077.195086821197</v>
      </c>
      <c r="AL170" s="44">
        <f t="shared" si="170"/>
        <v>72905.289296316361</v>
      </c>
      <c r="AM170" s="44">
        <f t="shared" si="141"/>
        <v>178.64021603566636</v>
      </c>
      <c r="AN170" s="44">
        <f t="shared" si="142"/>
        <v>-111.0787971221327</v>
      </c>
      <c r="AO170" s="44">
        <f t="shared" si="202"/>
        <v>-7214.4816868431953</v>
      </c>
      <c r="AP170" s="44">
        <f t="shared" si="203"/>
        <v>171.25133530213148</v>
      </c>
      <c r="AQ170" s="44">
        <f t="shared" si="171"/>
        <v>1113.394513566328</v>
      </c>
      <c r="AR170" s="44">
        <f t="shared" si="172"/>
        <v>-400.43404549212568</v>
      </c>
      <c r="AS170" s="44">
        <f t="shared" si="173"/>
        <v>-1038.8936028537332</v>
      </c>
      <c r="AT170" s="44">
        <f>Paramètres!$D$26*Calculs!AQ170</f>
        <v>22.267890271326561</v>
      </c>
      <c r="AU170" s="44">
        <f>Paramètres!$D$26*AO170</f>
        <v>-144.28963373686392</v>
      </c>
      <c r="AV170" s="44">
        <f>Paramètres!$D$26*AP170</f>
        <v>3.4250267060426296</v>
      </c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1">
        <f>Paramètres!$D$16</f>
        <v>30000</v>
      </c>
      <c r="BH170" s="41">
        <f>Paramètres!$E$16</f>
        <v>-25000</v>
      </c>
      <c r="BI170" s="100"/>
      <c r="BJ170" s="100"/>
      <c r="BK170" s="110">
        <f>Paramètres!$D$20</f>
        <v>523598775598.29883</v>
      </c>
      <c r="BL170" s="41">
        <f>Paramètres!$D$21</f>
        <v>10000</v>
      </c>
      <c r="BM170" s="41"/>
      <c r="BN170" s="41"/>
      <c r="BO170" s="41">
        <f>IF(AND($BR$6&gt;200,A170&lt;950),Paramètres!$D$22,0)</f>
        <v>1</v>
      </c>
      <c r="BP170" s="41">
        <f t="shared" si="143"/>
        <v>17575.731037619902</v>
      </c>
      <c r="BQ170" s="41">
        <f t="shared" si="144"/>
        <v>11519.371945382889</v>
      </c>
      <c r="BR170" s="41">
        <f t="shared" si="174"/>
        <v>21014.334429689414</v>
      </c>
      <c r="BS170" s="41">
        <f t="shared" si="175"/>
        <v>33.241375915067906</v>
      </c>
      <c r="BT170" s="41">
        <f t="shared" si="176"/>
        <v>872.95844388578712</v>
      </c>
      <c r="BU170" s="41">
        <f t="shared" si="177"/>
        <v>730.11509682072585</v>
      </c>
      <c r="BV170" s="41">
        <f t="shared" si="178"/>
        <v>478.52731389750045</v>
      </c>
      <c r="BW170" s="41">
        <f>Paramètres!$D$22</f>
        <v>1</v>
      </c>
      <c r="BX170" s="41">
        <f t="shared" si="145"/>
        <v>11922.804913178803</v>
      </c>
      <c r="BY170" s="41">
        <f t="shared" si="146"/>
        <v>-97905.289296316361</v>
      </c>
      <c r="BZ170" s="41">
        <f t="shared" si="179"/>
        <v>98628.590931803948</v>
      </c>
      <c r="CA170" s="41">
        <f t="shared" si="180"/>
        <v>-83.056767494853815</v>
      </c>
      <c r="CB170" s="41">
        <f t="shared" si="181"/>
        <v>53.006644534610643</v>
      </c>
      <c r="CC170" s="41">
        <f t="shared" si="182"/>
        <v>6.4077553569163488</v>
      </c>
      <c r="CD170" s="41">
        <f t="shared" si="183"/>
        <v>-52.617915543134906</v>
      </c>
      <c r="CE170" s="2">
        <f>Paramètres!$F$16</f>
        <v>15000</v>
      </c>
      <c r="CF170" s="2">
        <f>Paramètres!$G$16</f>
        <v>15000</v>
      </c>
      <c r="CG170" s="111">
        <f>Paramètres!$F$20</f>
        <v>992600579172.61572</v>
      </c>
      <c r="CH170" s="2">
        <f>Paramètres!$F$21</f>
        <v>13332</v>
      </c>
      <c r="CI170" s="2"/>
      <c r="CJ170" s="2"/>
      <c r="CK170" s="2">
        <f>IF(CN170&gt;20000,Paramètres!$F$22,-2)</f>
        <v>1</v>
      </c>
      <c r="CL170" s="2">
        <f t="shared" si="147"/>
        <v>2575.7310376199021</v>
      </c>
      <c r="CM170" s="2">
        <f t="shared" si="148"/>
        <v>51519.371945382889</v>
      </c>
      <c r="CN170" s="2">
        <f t="shared" si="149"/>
        <v>51583.719098421592</v>
      </c>
      <c r="CO170" s="2">
        <f t="shared" si="150"/>
        <v>87.137858310201651</v>
      </c>
      <c r="CP170" s="2">
        <f t="shared" si="151"/>
        <v>338.55229310958362</v>
      </c>
      <c r="CQ170" s="2">
        <f t="shared" si="152"/>
        <v>16.904939474331705</v>
      </c>
      <c r="CR170" s="2">
        <f t="shared" si="153"/>
        <v>338.12997233479109</v>
      </c>
      <c r="CS170" s="2">
        <f>Paramètres!$F$22</f>
        <v>1</v>
      </c>
      <c r="CT170" s="2">
        <f t="shared" si="154"/>
        <v>-3077.195086821197</v>
      </c>
      <c r="CU170" s="2">
        <f t="shared" si="155"/>
        <v>-57905.289296316361</v>
      </c>
      <c r="CV170" s="2">
        <f t="shared" si="184"/>
        <v>57986.995594636966</v>
      </c>
      <c r="CW170" s="2">
        <f t="shared" si="185"/>
        <v>-93.041943212083325</v>
      </c>
      <c r="CX170" s="2">
        <f t="shared" si="156"/>
        <v>273.24813141102459</v>
      </c>
      <c r="CY170" s="2">
        <f t="shared" si="186"/>
        <v>-14.500454780223924</v>
      </c>
      <c r="CZ170" s="2">
        <f t="shared" si="187"/>
        <v>-272.86311244062148</v>
      </c>
      <c r="DA170" s="2"/>
      <c r="DB170" s="2"/>
      <c r="DC170" s="13">
        <f>Paramètres!$H$16</f>
        <v>-20000</v>
      </c>
      <c r="DD170" s="13">
        <f>Paramètres!$I$16</f>
        <v>0</v>
      </c>
      <c r="DE170" s="13"/>
      <c r="DF170" s="13"/>
      <c r="DG170" s="112">
        <f>Paramètres!$H$20</f>
        <v>1047197551196.5977</v>
      </c>
      <c r="DH170" s="13">
        <f>Paramètres!$H$21</f>
        <v>10000</v>
      </c>
      <c r="DI170" s="13">
        <f>IF(DL170&lt;66666,Paramètres!$H$22,5)</f>
        <v>1</v>
      </c>
      <c r="DJ170" s="13">
        <f t="shared" si="157"/>
        <v>-32424.268962380098</v>
      </c>
      <c r="DK170" s="13">
        <f t="shared" si="158"/>
        <v>36519.371945382889</v>
      </c>
      <c r="DL170" s="13">
        <f t="shared" si="188"/>
        <v>48836.438701342508</v>
      </c>
      <c r="DM170" s="13">
        <f t="shared" si="189"/>
        <v>131.60074864405865</v>
      </c>
      <c r="DN170" s="13">
        <f t="shared" si="190"/>
        <v>412.84174578936728</v>
      </c>
      <c r="DO170" s="13">
        <f t="shared" si="191"/>
        <v>-274.10049054221912</v>
      </c>
      <c r="DP170" s="13">
        <f t="shared" si="192"/>
        <v>308.71868772545565</v>
      </c>
      <c r="DQ170" s="13">
        <f>IF(DT170&lt;66666,Paramètres!$H$22,5)</f>
        <v>5</v>
      </c>
      <c r="DR170" s="13">
        <f t="shared" si="159"/>
        <v>-38077.195086821201</v>
      </c>
      <c r="DS170" s="13">
        <f t="shared" si="160"/>
        <v>-72905.289296316361</v>
      </c>
      <c r="DT170" s="13">
        <f t="shared" si="193"/>
        <v>82249.948286059254</v>
      </c>
      <c r="DU170" s="13">
        <f t="shared" si="194"/>
        <v>-117.57730117556876</v>
      </c>
      <c r="DV170" s="13">
        <f t="shared" si="195"/>
        <v>757.12627837815751</v>
      </c>
      <c r="DW170" s="13">
        <f t="shared" si="196"/>
        <v>-350.50775845959186</v>
      </c>
      <c r="DX170" s="13">
        <f t="shared" si="197"/>
        <v>-671.10693087643767</v>
      </c>
    </row>
    <row r="171" spans="1:128" x14ac:dyDescent="0.35">
      <c r="A171" s="106">
        <f t="shared" si="198"/>
        <v>165</v>
      </c>
      <c r="B171" s="106">
        <f>A171*Paramètres!$D$25</f>
        <v>82.5</v>
      </c>
      <c r="C171" s="102">
        <f>Paramètres!$D$7</f>
        <v>155093840495.72119</v>
      </c>
      <c r="D171" s="28">
        <f>Paramètres!$D$8</f>
        <v>6666</v>
      </c>
      <c r="E171" s="28">
        <f t="shared" si="161"/>
        <v>15818.570189692851</v>
      </c>
      <c r="F171" s="28">
        <f t="shared" si="162"/>
        <v>-37318.764500814526</v>
      </c>
      <c r="G171" s="28">
        <f t="shared" si="136"/>
        <v>-8.1953126219622181</v>
      </c>
      <c r="H171" s="28">
        <f t="shared" si="137"/>
        <v>68.110043729943101</v>
      </c>
      <c r="I171" s="28">
        <f t="shared" si="199"/>
        <v>6894.0193738669414</v>
      </c>
      <c r="J171" s="28">
        <f t="shared" si="200"/>
        <v>-992.86766192754897</v>
      </c>
      <c r="K171" s="28">
        <f t="shared" si="201"/>
        <v>1364.7863555357867</v>
      </c>
      <c r="L171" s="28">
        <f t="shared" si="163"/>
        <v>508.82665140282722</v>
      </c>
      <c r="M171" s="28">
        <f t="shared" si="164"/>
        <v>1266.3874743058859</v>
      </c>
      <c r="N171" s="28">
        <f>Paramètres!$D$26*Calculs!K171</f>
        <v>27.295727110715735</v>
      </c>
      <c r="O171" s="28">
        <f>Paramètres!$D$26*I171</f>
        <v>137.88038747733884</v>
      </c>
      <c r="P171" s="28">
        <f>Paramètres!$D$26*J171</f>
        <v>-19.857353238550981</v>
      </c>
      <c r="Q171" s="105">
        <f>IF($T171&gt;25000,Paramètres!$D$9,-5)</f>
        <v>6</v>
      </c>
      <c r="R171" s="105">
        <f t="shared" si="138"/>
        <v>1448.7244576662833</v>
      </c>
      <c r="S171" s="105">
        <f t="shared" si="139"/>
        <v>-110049.95606406851</v>
      </c>
      <c r="T171" s="105">
        <f t="shared" si="165"/>
        <v>110059.49133199576</v>
      </c>
      <c r="U171" s="105">
        <f t="shared" si="166"/>
        <v>-89.245787952356082</v>
      </c>
      <c r="V171" s="105">
        <f t="shared" si="140"/>
        <v>76.402123207314418</v>
      </c>
      <c r="W171" s="105">
        <f t="shared" si="167"/>
        <v>1.0056890429757144</v>
      </c>
      <c r="X171" s="105">
        <f t="shared" si="168"/>
        <v>-76.395503926176772</v>
      </c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44">
        <f t="shared" si="169"/>
        <v>14369.845732026568</v>
      </c>
      <c r="AL171" s="44">
        <f t="shared" si="170"/>
        <v>72731.191563253989</v>
      </c>
      <c r="AM171" s="44">
        <f t="shared" si="141"/>
        <v>-173.34940173880011</v>
      </c>
      <c r="AN171" s="44">
        <f t="shared" si="142"/>
        <v>-108.66143775905186</v>
      </c>
      <c r="AO171" s="44">
        <f t="shared" si="202"/>
        <v>-7470.6260985984572</v>
      </c>
      <c r="AP171" s="44">
        <f t="shared" si="203"/>
        <v>-871.06729425764445</v>
      </c>
      <c r="AQ171" s="44">
        <f t="shared" si="171"/>
        <v>1133.1409163741896</v>
      </c>
      <c r="AR171" s="44">
        <f t="shared" si="172"/>
        <v>-362.57722866948291</v>
      </c>
      <c r="AS171" s="44">
        <f t="shared" si="173"/>
        <v>-1073.5669935368242</v>
      </c>
      <c r="AT171" s="44">
        <f>Paramètres!$D$26*Calculs!AQ171</f>
        <v>22.662818327483791</v>
      </c>
      <c r="AU171" s="44">
        <f>Paramètres!$D$26*AO171</f>
        <v>-149.41252197196914</v>
      </c>
      <c r="AV171" s="44">
        <f>Paramètres!$D$26*AP171</f>
        <v>-17.421345885152888</v>
      </c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1">
        <f>Paramètres!$D$16</f>
        <v>30000</v>
      </c>
      <c r="BH171" s="41">
        <f>Paramètres!$E$16</f>
        <v>-25000</v>
      </c>
      <c r="BI171" s="100"/>
      <c r="BJ171" s="100"/>
      <c r="BK171" s="110">
        <f>Paramètres!$D$20</f>
        <v>523598775598.29883</v>
      </c>
      <c r="BL171" s="41">
        <f>Paramètres!$D$21</f>
        <v>10000</v>
      </c>
      <c r="BM171" s="41"/>
      <c r="BN171" s="41"/>
      <c r="BO171" s="41">
        <f>IF(AND($BR$6&gt;200,A171&lt;950),Paramètres!$D$22,0)</f>
        <v>1</v>
      </c>
      <c r="BP171" s="41">
        <f t="shared" si="143"/>
        <v>14181.429810307149</v>
      </c>
      <c r="BQ171" s="41">
        <f t="shared" si="144"/>
        <v>12318.764500814526</v>
      </c>
      <c r="BR171" s="41">
        <f t="shared" si="174"/>
        <v>18784.698834189396</v>
      </c>
      <c r="BS171" s="41">
        <f t="shared" si="175"/>
        <v>40.979364386247518</v>
      </c>
      <c r="BT171" s="41">
        <f t="shared" si="176"/>
        <v>1020.5865771634136</v>
      </c>
      <c r="BU171" s="41">
        <f t="shared" si="177"/>
        <v>770.48756741535112</v>
      </c>
      <c r="BV171" s="41">
        <f t="shared" si="178"/>
        <v>669.28758388640915</v>
      </c>
      <c r="BW171" s="41">
        <f>Paramètres!$D$22</f>
        <v>1</v>
      </c>
      <c r="BX171" s="41">
        <f t="shared" si="145"/>
        <v>15630.154267973432</v>
      </c>
      <c r="BY171" s="41">
        <f t="shared" si="146"/>
        <v>-97731.191563253989</v>
      </c>
      <c r="BZ171" s="41">
        <f t="shared" si="179"/>
        <v>98973.165690575421</v>
      </c>
      <c r="CA171" s="41">
        <f t="shared" si="180"/>
        <v>-80.913630970670198</v>
      </c>
      <c r="CB171" s="41">
        <f t="shared" si="181"/>
        <v>52.643787085673445</v>
      </c>
      <c r="CC171" s="41">
        <f t="shared" si="182"/>
        <v>8.3136727784567217</v>
      </c>
      <c r="CD171" s="41">
        <f t="shared" si="183"/>
        <v>-51.983181546096873</v>
      </c>
      <c r="CE171" s="2">
        <f>Paramètres!$F$16</f>
        <v>15000</v>
      </c>
      <c r="CF171" s="2">
        <f>Paramètres!$G$16</f>
        <v>15000</v>
      </c>
      <c r="CG171" s="111">
        <f>Paramètres!$F$20</f>
        <v>992600579172.61572</v>
      </c>
      <c r="CH171" s="2">
        <f>Paramètres!$F$21</f>
        <v>13332</v>
      </c>
      <c r="CI171" s="2"/>
      <c r="CJ171" s="2"/>
      <c r="CK171" s="2">
        <f>IF(CN171&gt;20000,Paramètres!$F$22,-2)</f>
        <v>1</v>
      </c>
      <c r="CL171" s="2">
        <f t="shared" si="147"/>
        <v>-818.57018969285127</v>
      </c>
      <c r="CM171" s="2">
        <f t="shared" si="148"/>
        <v>52318.764500814526</v>
      </c>
      <c r="CN171" s="2">
        <f t="shared" si="149"/>
        <v>52325.167711600734</v>
      </c>
      <c r="CO171" s="2">
        <f t="shared" si="150"/>
        <v>90.896366555129674</v>
      </c>
      <c r="CP171" s="2">
        <f t="shared" si="151"/>
        <v>329.89719929583526</v>
      </c>
      <c r="CQ171" s="2">
        <f t="shared" si="152"/>
        <v>-5.1608819391678615</v>
      </c>
      <c r="CR171" s="2">
        <f t="shared" si="153"/>
        <v>329.85682864061801</v>
      </c>
      <c r="CS171" s="2">
        <f>Paramètres!$F$22</f>
        <v>1</v>
      </c>
      <c r="CT171" s="2">
        <f t="shared" si="154"/>
        <v>630.15426797343207</v>
      </c>
      <c r="CU171" s="2">
        <f t="shared" si="155"/>
        <v>-57731.191563253989</v>
      </c>
      <c r="CV171" s="2">
        <f t="shared" si="184"/>
        <v>57734.630627679377</v>
      </c>
      <c r="CW171" s="2">
        <f t="shared" si="185"/>
        <v>-89.374623228536962</v>
      </c>
      <c r="CX171" s="2">
        <f t="shared" si="156"/>
        <v>275.46038045539314</v>
      </c>
      <c r="CY171" s="2">
        <f t="shared" si="186"/>
        <v>3.0065583258158206</v>
      </c>
      <c r="CZ171" s="2">
        <f t="shared" si="187"/>
        <v>-275.44397217522004</v>
      </c>
      <c r="DA171" s="2"/>
      <c r="DB171" s="2"/>
      <c r="DC171" s="13">
        <f>Paramètres!$H$16</f>
        <v>-20000</v>
      </c>
      <c r="DD171" s="13">
        <f>Paramètres!$I$16</f>
        <v>0</v>
      </c>
      <c r="DE171" s="13"/>
      <c r="DF171" s="13"/>
      <c r="DG171" s="112">
        <f>Paramètres!$H$20</f>
        <v>1047197551196.5977</v>
      </c>
      <c r="DH171" s="13">
        <f>Paramètres!$H$21</f>
        <v>10000</v>
      </c>
      <c r="DI171" s="13">
        <f>IF(DL171&lt;66666,Paramètres!$H$22,5)</f>
        <v>1</v>
      </c>
      <c r="DJ171" s="13">
        <f t="shared" si="157"/>
        <v>-35818.570189692851</v>
      </c>
      <c r="DK171" s="13">
        <f t="shared" si="158"/>
        <v>37318.764500814526</v>
      </c>
      <c r="DL171" s="13">
        <f t="shared" si="188"/>
        <v>51726.783722760178</v>
      </c>
      <c r="DM171" s="13">
        <f t="shared" si="189"/>
        <v>133.82491273539139</v>
      </c>
      <c r="DN171" s="13">
        <f t="shared" si="190"/>
        <v>370.42019592426624</v>
      </c>
      <c r="DO171" s="13">
        <f t="shared" si="191"/>
        <v>-256.50003407335601</v>
      </c>
      <c r="DP171" s="13">
        <f t="shared" si="192"/>
        <v>267.24306177885887</v>
      </c>
      <c r="DQ171" s="13">
        <f>IF(DT171&lt;66666,Paramètres!$H$22,5)</f>
        <v>5</v>
      </c>
      <c r="DR171" s="13">
        <f t="shared" si="159"/>
        <v>-34369.845732026566</v>
      </c>
      <c r="DS171" s="13">
        <f t="shared" si="160"/>
        <v>-72731.191563253989</v>
      </c>
      <c r="DT171" s="13">
        <f t="shared" si="193"/>
        <v>80443.225456554472</v>
      </c>
      <c r="DU171" s="13">
        <f t="shared" si="194"/>
        <v>-115.29354068891764</v>
      </c>
      <c r="DV171" s="13">
        <f t="shared" si="195"/>
        <v>790.73277846376948</v>
      </c>
      <c r="DW171" s="13">
        <f t="shared" si="196"/>
        <v>-337.84527481104493</v>
      </c>
      <c r="DX171" s="13">
        <f t="shared" si="197"/>
        <v>-714.92579840489896</v>
      </c>
    </row>
    <row r="172" spans="1:128" x14ac:dyDescent="0.35">
      <c r="A172" s="106">
        <f t="shared" si="198"/>
        <v>166</v>
      </c>
      <c r="B172" s="106">
        <f>A172*Paramètres!$D$25</f>
        <v>83</v>
      </c>
      <c r="C172" s="102">
        <f>Paramètres!$D$7</f>
        <v>155093840495.72119</v>
      </c>
      <c r="D172" s="28">
        <f>Paramètres!$D$8</f>
        <v>6666</v>
      </c>
      <c r="E172" s="28">
        <f t="shared" si="161"/>
        <v>19392.786539477027</v>
      </c>
      <c r="F172" s="28">
        <f t="shared" si="162"/>
        <v>-37498.601463201827</v>
      </c>
      <c r="G172" s="28">
        <f t="shared" si="136"/>
        <v>2.3124878990362641</v>
      </c>
      <c r="H172" s="28">
        <f t="shared" si="137"/>
        <v>70.887167162894826</v>
      </c>
      <c r="I172" s="28">
        <f t="shared" si="199"/>
        <v>7264.9656377924302</v>
      </c>
      <c r="J172" s="28">
        <f t="shared" si="200"/>
        <v>293.37716561688791</v>
      </c>
      <c r="K172" s="28">
        <f t="shared" si="201"/>
        <v>1567.6190651938443</v>
      </c>
      <c r="L172" s="28">
        <f t="shared" si="163"/>
        <v>513.28478305974818</v>
      </c>
      <c r="M172" s="28">
        <f t="shared" si="164"/>
        <v>1481.2050043928859</v>
      </c>
      <c r="N172" s="28">
        <f>Paramètres!$D$26*Calculs!K172</f>
        <v>31.352381303876886</v>
      </c>
      <c r="O172" s="28">
        <f>Paramètres!$D$26*I172</f>
        <v>145.2993127558486</v>
      </c>
      <c r="P172" s="28">
        <f>Paramètres!$D$26*J172</f>
        <v>5.8675433123377578</v>
      </c>
      <c r="Q172" s="105">
        <f>IF($T172&gt;25000,Paramètres!$D$9,-5)</f>
        <v>6</v>
      </c>
      <c r="R172" s="105">
        <f t="shared" si="138"/>
        <v>8848.8981639170597</v>
      </c>
      <c r="S172" s="105">
        <f t="shared" si="139"/>
        <v>-109525.86763094278</v>
      </c>
      <c r="T172" s="105">
        <f t="shared" si="165"/>
        <v>109882.74968813884</v>
      </c>
      <c r="U172" s="105">
        <f t="shared" si="166"/>
        <v>-85.380948108572227</v>
      </c>
      <c r="V172" s="105">
        <f t="shared" si="140"/>
        <v>76.646746999511961</v>
      </c>
      <c r="W172" s="105">
        <f t="shared" si="167"/>
        <v>6.1723906684090677</v>
      </c>
      <c r="X172" s="105">
        <f t="shared" si="168"/>
        <v>-76.397810302676419</v>
      </c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44">
        <f t="shared" si="169"/>
        <v>10543.888375559967</v>
      </c>
      <c r="AL172" s="44">
        <f t="shared" si="170"/>
        <v>72027.266167740963</v>
      </c>
      <c r="AM172" s="44">
        <f t="shared" si="141"/>
        <v>-165.91979503081134</v>
      </c>
      <c r="AN172" s="44">
        <f t="shared" si="142"/>
        <v>-106.22327502889853</v>
      </c>
      <c r="AO172" s="44">
        <f t="shared" si="202"/>
        <v>-7683.790805295971</v>
      </c>
      <c r="AP172" s="44">
        <f t="shared" si="203"/>
        <v>-1927.2129419093155</v>
      </c>
      <c r="AQ172" s="44">
        <f t="shared" si="171"/>
        <v>1165.1441791385078</v>
      </c>
      <c r="AR172" s="44">
        <f t="shared" si="172"/>
        <v>-325.51935466379672</v>
      </c>
      <c r="AS172" s="44">
        <f t="shared" si="173"/>
        <v>-1118.7484560523926</v>
      </c>
      <c r="AT172" s="44">
        <f>Paramètres!$D$26*Calculs!AQ172</f>
        <v>23.302883582770157</v>
      </c>
      <c r="AU172" s="44">
        <f>Paramètres!$D$26*AO172</f>
        <v>-153.67581610591944</v>
      </c>
      <c r="AV172" s="44">
        <f>Paramètres!$D$26*AP172</f>
        <v>-38.544258838186309</v>
      </c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1">
        <f>Paramètres!$D$16</f>
        <v>30000</v>
      </c>
      <c r="BH172" s="41">
        <f>Paramètres!$E$16</f>
        <v>-25000</v>
      </c>
      <c r="BI172" s="100"/>
      <c r="BJ172" s="100"/>
      <c r="BK172" s="110">
        <f>Paramètres!$D$20</f>
        <v>523598775598.29883</v>
      </c>
      <c r="BL172" s="41">
        <f>Paramètres!$D$21</f>
        <v>10000</v>
      </c>
      <c r="BM172" s="41"/>
      <c r="BN172" s="41"/>
      <c r="BO172" s="41">
        <f>IF(AND($BR$6&gt;200,A172&lt;950),Paramètres!$D$22,0)</f>
        <v>1</v>
      </c>
      <c r="BP172" s="41">
        <f t="shared" si="143"/>
        <v>10607.213460522973</v>
      </c>
      <c r="BQ172" s="41">
        <f t="shared" si="144"/>
        <v>12498.601463201827</v>
      </c>
      <c r="BR172" s="41">
        <f t="shared" si="174"/>
        <v>16392.925789286382</v>
      </c>
      <c r="BS172" s="41">
        <f t="shared" si="175"/>
        <v>49.67966489303781</v>
      </c>
      <c r="BT172" s="41">
        <f t="shared" si="176"/>
        <v>1212.260321087414</v>
      </c>
      <c r="BU172" s="41">
        <f t="shared" si="177"/>
        <v>784.40567356805457</v>
      </c>
      <c r="BV172" s="41">
        <f t="shared" si="178"/>
        <v>924.27421545621769</v>
      </c>
      <c r="BW172" s="41">
        <f>Paramètres!$D$22</f>
        <v>1</v>
      </c>
      <c r="BX172" s="41">
        <f t="shared" si="145"/>
        <v>19456.111624440033</v>
      </c>
      <c r="BY172" s="41">
        <f t="shared" si="146"/>
        <v>-97027.266167740963</v>
      </c>
      <c r="BZ172" s="41">
        <f t="shared" si="179"/>
        <v>98958.732103479997</v>
      </c>
      <c r="CA172" s="41">
        <f t="shared" si="180"/>
        <v>-78.661306574497161</v>
      </c>
      <c r="CB172" s="41">
        <f t="shared" si="181"/>
        <v>52.658912021102232</v>
      </c>
      <c r="CC172" s="41">
        <f t="shared" si="182"/>
        <v>10.353181053621269</v>
      </c>
      <c r="CD172" s="41">
        <f t="shared" si="183"/>
        <v>-51.631121015499197</v>
      </c>
      <c r="CE172" s="2">
        <f>Paramètres!$F$16</f>
        <v>15000</v>
      </c>
      <c r="CF172" s="2">
        <f>Paramètres!$G$16</f>
        <v>15000</v>
      </c>
      <c r="CG172" s="111">
        <f>Paramètres!$F$20</f>
        <v>992600579172.61572</v>
      </c>
      <c r="CH172" s="2">
        <f>Paramètres!$F$21</f>
        <v>13332</v>
      </c>
      <c r="CI172" s="2"/>
      <c r="CJ172" s="2"/>
      <c r="CK172" s="2">
        <f>IF(CN172&gt;20000,Paramètres!$F$22,-2)</f>
        <v>1</v>
      </c>
      <c r="CL172" s="2">
        <f t="shared" si="147"/>
        <v>-4392.786539477027</v>
      </c>
      <c r="CM172" s="2">
        <f t="shared" si="148"/>
        <v>52498.601463201827</v>
      </c>
      <c r="CN172" s="2">
        <f t="shared" si="149"/>
        <v>52682.062689054866</v>
      </c>
      <c r="CO172" s="2">
        <f t="shared" si="150"/>
        <v>94.783045409397829</v>
      </c>
      <c r="CP172" s="2">
        <f t="shared" si="151"/>
        <v>325.84481149627152</v>
      </c>
      <c r="CQ172" s="2">
        <f t="shared" si="152"/>
        <v>-27.169906204083137</v>
      </c>
      <c r="CR172" s="2">
        <f t="shared" si="153"/>
        <v>324.71008203611734</v>
      </c>
      <c r="CS172" s="2">
        <f>Paramètres!$F$22</f>
        <v>1</v>
      </c>
      <c r="CT172" s="2">
        <f t="shared" si="154"/>
        <v>4456.1116244400328</v>
      </c>
      <c r="CU172" s="2">
        <f t="shared" si="155"/>
        <v>-57027.266167740963</v>
      </c>
      <c r="CV172" s="2">
        <f t="shared" si="184"/>
        <v>57201.10153988158</v>
      </c>
      <c r="CW172" s="2">
        <f t="shared" si="185"/>
        <v>-85.5319856720362</v>
      </c>
      <c r="CX172" s="2">
        <f t="shared" si="156"/>
        <v>280.22402524207195</v>
      </c>
      <c r="CY172" s="2">
        <f t="shared" si="186"/>
        <v>21.830165900877837</v>
      </c>
      <c r="CZ172" s="2">
        <f t="shared" si="187"/>
        <v>-279.37241843032666</v>
      </c>
      <c r="DA172" s="2"/>
      <c r="DB172" s="2"/>
      <c r="DC172" s="13">
        <f>Paramètres!$H$16</f>
        <v>-20000</v>
      </c>
      <c r="DD172" s="13">
        <f>Paramètres!$I$16</f>
        <v>0</v>
      </c>
      <c r="DE172" s="13"/>
      <c r="DF172" s="13"/>
      <c r="DG172" s="112">
        <f>Paramètres!$H$20</f>
        <v>1047197551196.5977</v>
      </c>
      <c r="DH172" s="13">
        <f>Paramètres!$H$21</f>
        <v>10000</v>
      </c>
      <c r="DI172" s="13">
        <f>IF(DL172&lt;66666,Paramètres!$H$22,5)</f>
        <v>1</v>
      </c>
      <c r="DJ172" s="13">
        <f t="shared" si="157"/>
        <v>-39392.786539477027</v>
      </c>
      <c r="DK172" s="13">
        <f t="shared" si="158"/>
        <v>37498.601463201827</v>
      </c>
      <c r="DL172" s="13">
        <f t="shared" si="188"/>
        <v>54386.917020923742</v>
      </c>
      <c r="DM172" s="13">
        <f t="shared" si="189"/>
        <v>136.41117057864309</v>
      </c>
      <c r="DN172" s="13">
        <f t="shared" si="190"/>
        <v>336.80638274295069</v>
      </c>
      <c r="DO172" s="13">
        <f t="shared" si="191"/>
        <v>-243.95098430422317</v>
      </c>
      <c r="DP172" s="13">
        <f t="shared" si="192"/>
        <v>232.22070690055111</v>
      </c>
      <c r="DQ172" s="13">
        <f>IF(DT172&lt;66666,Paramètres!$H$22,5)</f>
        <v>5</v>
      </c>
      <c r="DR172" s="13">
        <f t="shared" si="159"/>
        <v>-30543.888375559967</v>
      </c>
      <c r="DS172" s="13">
        <f t="shared" si="160"/>
        <v>-72027.266167740963</v>
      </c>
      <c r="DT172" s="13">
        <f t="shared" si="193"/>
        <v>78235.90089400945</v>
      </c>
      <c r="DU172" s="13">
        <f t="shared" si="194"/>
        <v>-112.97986230570025</v>
      </c>
      <c r="DV172" s="13">
        <f t="shared" si="195"/>
        <v>834.8904008200351</v>
      </c>
      <c r="DW172" s="13">
        <f t="shared" si="196"/>
        <v>-325.94753709068954</v>
      </c>
      <c r="DX172" s="13">
        <f t="shared" si="197"/>
        <v>-768.63527400578778</v>
      </c>
    </row>
    <row r="173" spans="1:128" x14ac:dyDescent="0.35">
      <c r="A173" s="106">
        <f t="shared" si="198"/>
        <v>167</v>
      </c>
      <c r="B173" s="106">
        <f>A173*Paramètres!$D$25</f>
        <v>83.5</v>
      </c>
      <c r="C173" s="102">
        <f>Paramètres!$D$7</f>
        <v>155093840495.72119</v>
      </c>
      <c r="D173" s="28">
        <f>Paramètres!$D$8</f>
        <v>6666</v>
      </c>
      <c r="E173" s="28">
        <f t="shared" si="161"/>
        <v>23153.59055413818</v>
      </c>
      <c r="F173" s="28">
        <f t="shared" si="162"/>
        <v>-36981.611629295163</v>
      </c>
      <c r="G173" s="28">
        <f t="shared" si="136"/>
        <v>13.046377975783392</v>
      </c>
      <c r="H173" s="28">
        <f t="shared" si="137"/>
        <v>76.248451002099017</v>
      </c>
      <c r="I173" s="28">
        <f t="shared" si="199"/>
        <v>7632.9511080963302</v>
      </c>
      <c r="J173" s="28">
        <f t="shared" si="200"/>
        <v>1768.714626697436</v>
      </c>
      <c r="K173" s="28">
        <f t="shared" si="201"/>
        <v>1844.5448152112513</v>
      </c>
      <c r="L173" s="28">
        <f t="shared" si="163"/>
        <v>438.470718558557</v>
      </c>
      <c r="M173" s="28">
        <f t="shared" si="164"/>
        <v>1791.672125219749</v>
      </c>
      <c r="N173" s="28">
        <f>Paramètres!$D$26*Calculs!K173</f>
        <v>36.890896304225024</v>
      </c>
      <c r="O173" s="28">
        <f>Paramètres!$D$26*I173</f>
        <v>152.6590221619266</v>
      </c>
      <c r="P173" s="28">
        <f>Paramètres!$D$26*J173</f>
        <v>35.374292533948719</v>
      </c>
      <c r="Q173" s="105">
        <f>IF($T173&gt;25000,Paramètres!$D$9,-5)</f>
        <v>6</v>
      </c>
      <c r="R173" s="105">
        <f t="shared" si="138"/>
        <v>16532.977419892148</v>
      </c>
      <c r="S173" s="105">
        <f t="shared" si="139"/>
        <v>-107765.58421206837</v>
      </c>
      <c r="T173" s="105">
        <f t="shared" si="165"/>
        <v>109026.42103148696</v>
      </c>
      <c r="U173" s="105">
        <f t="shared" si="166"/>
        <v>-81.27790892252213</v>
      </c>
      <c r="V173" s="105">
        <f t="shared" si="140"/>
        <v>77.848739358125144</v>
      </c>
      <c r="W173" s="105">
        <f t="shared" si="167"/>
        <v>11.805133451122307</v>
      </c>
      <c r="X173" s="105">
        <f t="shared" si="168"/>
        <v>-76.948457059583049</v>
      </c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44">
        <f t="shared" si="169"/>
        <v>6620.6131342460321</v>
      </c>
      <c r="AL173" s="44">
        <f t="shared" si="170"/>
        <v>70783.972582773204</v>
      </c>
      <c r="AM173" s="44">
        <f t="shared" si="141"/>
        <v>-159.05137091069412</v>
      </c>
      <c r="AN173" s="44">
        <f t="shared" si="142"/>
        <v>-103.74160927140925</v>
      </c>
      <c r="AO173" s="44">
        <f t="shared" si="202"/>
        <v>-7855.6343438538479</v>
      </c>
      <c r="AP173" s="44">
        <f t="shared" si="203"/>
        <v>-3007.4171391235218</v>
      </c>
      <c r="AQ173" s="44">
        <f t="shared" si="171"/>
        <v>1210.6903747583467</v>
      </c>
      <c r="AR173" s="44">
        <f t="shared" si="172"/>
        <v>-287.59179946778136</v>
      </c>
      <c r="AS173" s="44">
        <f t="shared" si="173"/>
        <v>-1176.0366237542901</v>
      </c>
      <c r="AT173" s="44">
        <f>Paramètres!$D$26*Calculs!AQ173</f>
        <v>24.213807495166936</v>
      </c>
      <c r="AU173" s="44">
        <f>Paramètres!$D$26*AO173</f>
        <v>-157.11268687707695</v>
      </c>
      <c r="AV173" s="44">
        <f>Paramètres!$D$26*AP173</f>
        <v>-60.148342782470436</v>
      </c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1">
        <f>Paramètres!$D$16</f>
        <v>30000</v>
      </c>
      <c r="BH173" s="41">
        <f>Paramètres!$E$16</f>
        <v>-25000</v>
      </c>
      <c r="BI173" s="100"/>
      <c r="BJ173" s="100"/>
      <c r="BK173" s="110">
        <f>Paramètres!$D$20</f>
        <v>523598775598.29883</v>
      </c>
      <c r="BL173" s="41">
        <f>Paramètres!$D$21</f>
        <v>10000</v>
      </c>
      <c r="BM173" s="41"/>
      <c r="BN173" s="41"/>
      <c r="BO173" s="41">
        <f>IF(AND($BR$6&gt;200,A173&lt;950),Paramètres!$D$22,0)</f>
        <v>1</v>
      </c>
      <c r="BP173" s="41">
        <f t="shared" si="143"/>
        <v>6846.4094458618201</v>
      </c>
      <c r="BQ173" s="41">
        <f t="shared" si="144"/>
        <v>11981.611629295163</v>
      </c>
      <c r="BR173" s="41">
        <f t="shared" si="174"/>
        <v>13799.722444152529</v>
      </c>
      <c r="BS173" s="41">
        <f t="shared" si="175"/>
        <v>60.255932585285407</v>
      </c>
      <c r="BT173" s="41">
        <f t="shared" si="176"/>
        <v>1459.8274103451099</v>
      </c>
      <c r="BU173" s="41">
        <f t="shared" si="177"/>
        <v>724.25921694894987</v>
      </c>
      <c r="BV173" s="41">
        <f t="shared" si="178"/>
        <v>1267.4954258928919</v>
      </c>
      <c r="BW173" s="41">
        <f>Paramètres!$D$22</f>
        <v>1</v>
      </c>
      <c r="BX173" s="41">
        <f t="shared" si="145"/>
        <v>23379.386865753968</v>
      </c>
      <c r="BY173" s="41">
        <f t="shared" si="146"/>
        <v>-95783.972582773204</v>
      </c>
      <c r="BZ173" s="41">
        <f t="shared" si="179"/>
        <v>98595.969156736013</v>
      </c>
      <c r="CA173" s="41">
        <f t="shared" si="180"/>
        <v>-76.283191632771434</v>
      </c>
      <c r="CB173" s="41">
        <f t="shared" si="181"/>
        <v>53.041190423689834</v>
      </c>
      <c r="CC173" s="41">
        <f t="shared" si="182"/>
        <v>12.577294197131474</v>
      </c>
      <c r="CD173" s="41">
        <f t="shared" si="183"/>
        <v>-51.528434405102288</v>
      </c>
      <c r="CE173" s="2">
        <f>Paramètres!$F$16</f>
        <v>15000</v>
      </c>
      <c r="CF173" s="2">
        <f>Paramètres!$G$16</f>
        <v>15000</v>
      </c>
      <c r="CG173" s="111">
        <f>Paramètres!$F$20</f>
        <v>992600579172.61572</v>
      </c>
      <c r="CH173" s="2">
        <f>Paramètres!$F$21</f>
        <v>13332</v>
      </c>
      <c r="CI173" s="2"/>
      <c r="CJ173" s="2"/>
      <c r="CK173" s="2">
        <f>IF(CN173&gt;20000,Paramètres!$F$22,-2)</f>
        <v>1</v>
      </c>
      <c r="CL173" s="2">
        <f t="shared" si="147"/>
        <v>-8153.5905541381799</v>
      </c>
      <c r="CM173" s="2">
        <f t="shared" si="148"/>
        <v>51981.611629295163</v>
      </c>
      <c r="CN173" s="2">
        <f t="shared" si="149"/>
        <v>52617.192879356509</v>
      </c>
      <c r="CO173" s="2">
        <f t="shared" si="150"/>
        <v>98.914509840172514</v>
      </c>
      <c r="CP173" s="2">
        <f t="shared" si="151"/>
        <v>326.57600479521875</v>
      </c>
      <c r="CQ173" s="2">
        <f t="shared" si="152"/>
        <v>-50.606406047008491</v>
      </c>
      <c r="CR173" s="2">
        <f t="shared" si="153"/>
        <v>322.63118041350566</v>
      </c>
      <c r="CS173" s="2">
        <f>Paramètres!$F$22</f>
        <v>1</v>
      </c>
      <c r="CT173" s="2">
        <f t="shared" si="154"/>
        <v>8379.3868657539679</v>
      </c>
      <c r="CU173" s="2">
        <f t="shared" si="155"/>
        <v>-55783.972582773204</v>
      </c>
      <c r="CV173" s="2">
        <f t="shared" si="184"/>
        <v>56409.801642636208</v>
      </c>
      <c r="CW173" s="2">
        <f t="shared" si="185"/>
        <v>-81.457390721472095</v>
      </c>
      <c r="CX173" s="2">
        <f t="shared" si="156"/>
        <v>287.51295460354544</v>
      </c>
      <c r="CY173" s="2">
        <f t="shared" si="186"/>
        <v>42.70857555574409</v>
      </c>
      <c r="CZ173" s="2">
        <f t="shared" si="187"/>
        <v>-284.32319046968308</v>
      </c>
      <c r="DA173" s="2"/>
      <c r="DB173" s="2"/>
      <c r="DC173" s="13">
        <f>Paramètres!$H$16</f>
        <v>-20000</v>
      </c>
      <c r="DD173" s="13">
        <f>Paramètres!$I$16</f>
        <v>0</v>
      </c>
      <c r="DE173" s="13"/>
      <c r="DF173" s="13"/>
      <c r="DG173" s="112">
        <f>Paramètres!$H$20</f>
        <v>1047197551196.5977</v>
      </c>
      <c r="DH173" s="13">
        <f>Paramètres!$H$21</f>
        <v>10000</v>
      </c>
      <c r="DI173" s="13">
        <f>IF(DL173&lt;66666,Paramètres!$H$22,5)</f>
        <v>1</v>
      </c>
      <c r="DJ173" s="13">
        <f t="shared" si="157"/>
        <v>-43153.59055413818</v>
      </c>
      <c r="DK173" s="13">
        <f t="shared" si="158"/>
        <v>36981.611629295163</v>
      </c>
      <c r="DL173" s="13">
        <f t="shared" si="188"/>
        <v>56831.962630321177</v>
      </c>
      <c r="DM173" s="13">
        <f t="shared" si="189"/>
        <v>139.4042015177983</v>
      </c>
      <c r="DN173" s="13">
        <f t="shared" si="190"/>
        <v>309.72764286234491</v>
      </c>
      <c r="DO173" s="13">
        <f t="shared" si="191"/>
        <v>-235.1820923433844</v>
      </c>
      <c r="DP173" s="13">
        <f t="shared" si="192"/>
        <v>201.54551891335137</v>
      </c>
      <c r="DQ173" s="13">
        <f>IF(DT173&lt;66666,Paramètres!$H$22,5)</f>
        <v>5</v>
      </c>
      <c r="DR173" s="13">
        <f t="shared" si="159"/>
        <v>-26620.613134246032</v>
      </c>
      <c r="DS173" s="13">
        <f t="shared" si="160"/>
        <v>-70783.972582773204</v>
      </c>
      <c r="DT173" s="13">
        <f t="shared" si="193"/>
        <v>75624.254166517116</v>
      </c>
      <c r="DU173" s="13">
        <f t="shared" si="194"/>
        <v>-110.61040174124891</v>
      </c>
      <c r="DV173" s="13">
        <f t="shared" si="195"/>
        <v>892.03948185623494</v>
      </c>
      <c r="DW173" s="13">
        <f t="shared" si="196"/>
        <v>-314.00822670833065</v>
      </c>
      <c r="DX173" s="13">
        <f t="shared" si="197"/>
        <v>-834.94507049855065</v>
      </c>
    </row>
    <row r="174" spans="1:128" x14ac:dyDescent="0.35">
      <c r="A174" s="106">
        <f t="shared" si="198"/>
        <v>168</v>
      </c>
      <c r="B174" s="106">
        <f>A174*Paramètres!$D$25</f>
        <v>84</v>
      </c>
      <c r="C174" s="102">
        <f>Paramètres!$D$7</f>
        <v>155093840495.72119</v>
      </c>
      <c r="D174" s="28">
        <f>Paramètres!$D$8</f>
        <v>6666</v>
      </c>
      <c r="E174" s="28">
        <f t="shared" si="161"/>
        <v>27079.683787825983</v>
      </c>
      <c r="F174" s="28">
        <f t="shared" si="162"/>
        <v>-35649.336284641511</v>
      </c>
      <c r="G174" s="28">
        <f t="shared" si="136"/>
        <v>23.996087608241396</v>
      </c>
      <c r="H174" s="28">
        <f t="shared" si="137"/>
        <v>85.91952758456469</v>
      </c>
      <c r="I174" s="28">
        <f t="shared" si="199"/>
        <v>7918.7628044929606</v>
      </c>
      <c r="J174" s="28">
        <f t="shared" si="200"/>
        <v>3525.0124593832361</v>
      </c>
      <c r="K174" s="28">
        <f t="shared" si="201"/>
        <v>2189.5231776884848</v>
      </c>
      <c r="L174" s="28">
        <f t="shared" si="163"/>
        <v>155.80097750784671</v>
      </c>
      <c r="M174" s="28">
        <f t="shared" si="164"/>
        <v>2183.9729396315056</v>
      </c>
      <c r="N174" s="28">
        <f>Paramètres!$D$26*Calculs!K174</f>
        <v>43.790463553769698</v>
      </c>
      <c r="O174" s="28">
        <f>Paramètres!$D$26*I174</f>
        <v>158.37525608985922</v>
      </c>
      <c r="P174" s="28">
        <f>Paramètres!$D$26*J174</f>
        <v>70.500249187664721</v>
      </c>
      <c r="Q174" s="105">
        <f>IF($T174&gt;25000,Paramètres!$D$9,-5)</f>
        <v>6</v>
      </c>
      <c r="R174" s="105">
        <f t="shared" si="138"/>
        <v>24458.785775373821</v>
      </c>
      <c r="S174" s="105">
        <f t="shared" si="139"/>
        <v>-104635.59114191438</v>
      </c>
      <c r="T174" s="105">
        <f t="shared" si="165"/>
        <v>107456.21962093911</v>
      </c>
      <c r="U174" s="105">
        <f t="shared" si="166"/>
        <v>-76.843226866863262</v>
      </c>
      <c r="V174" s="105">
        <f t="shared" si="140"/>
        <v>80.127309725616186</v>
      </c>
      <c r="W174" s="105">
        <f t="shared" si="167"/>
        <v>18.238280764475892</v>
      </c>
      <c r="X174" s="105">
        <f t="shared" si="168"/>
        <v>-78.024040388978662</v>
      </c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44">
        <f t="shared" si="169"/>
        <v>2620.8980124521627</v>
      </c>
      <c r="AL174" s="44">
        <f t="shared" si="170"/>
        <v>68986.25485727287</v>
      </c>
      <c r="AM174" s="44">
        <f t="shared" si="141"/>
        <v>-152.69226808732574</v>
      </c>
      <c r="AN174" s="44">
        <f t="shared" si="142"/>
        <v>-101.19368245378925</v>
      </c>
      <c r="AO174" s="44">
        <f t="shared" si="202"/>
        <v>-7986.113456444552</v>
      </c>
      <c r="AP174" s="44">
        <f t="shared" si="203"/>
        <v>-4123.3054200953411</v>
      </c>
      <c r="AQ174" s="44">
        <f t="shared" si="171"/>
        <v>1271.9418542853823</v>
      </c>
      <c r="AR174" s="44">
        <f t="shared" si="172"/>
        <v>-246.91722350433278</v>
      </c>
      <c r="AS174" s="44">
        <f t="shared" si="173"/>
        <v>-1247.745152432919</v>
      </c>
      <c r="AT174" s="44">
        <f>Paramètres!$D$26*Calculs!AQ174</f>
        <v>25.438837085707647</v>
      </c>
      <c r="AU174" s="44">
        <f>Paramètres!$D$26*AO174</f>
        <v>-159.72226912889104</v>
      </c>
      <c r="AV174" s="44">
        <f>Paramètres!$D$26*AP174</f>
        <v>-82.466108401906823</v>
      </c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1">
        <f>Paramètres!$D$16</f>
        <v>30000</v>
      </c>
      <c r="BH174" s="41">
        <f>Paramètres!$E$16</f>
        <v>-25000</v>
      </c>
      <c r="BI174" s="100"/>
      <c r="BJ174" s="100"/>
      <c r="BK174" s="110">
        <f>Paramètres!$D$20</f>
        <v>523598775598.29883</v>
      </c>
      <c r="BL174" s="41">
        <f>Paramètres!$D$21</f>
        <v>10000</v>
      </c>
      <c r="BM174" s="41"/>
      <c r="BN174" s="41"/>
      <c r="BO174" s="41">
        <f>IF(AND($BR$6&gt;200,A174&lt;950),Paramètres!$D$22,0)</f>
        <v>1</v>
      </c>
      <c r="BP174" s="41">
        <f t="shared" si="143"/>
        <v>2920.316212174017</v>
      </c>
      <c r="BQ174" s="41">
        <f t="shared" si="144"/>
        <v>10649.336284641511</v>
      </c>
      <c r="BR174" s="41">
        <f t="shared" si="174"/>
        <v>11042.491117608773</v>
      </c>
      <c r="BS174" s="41">
        <f t="shared" si="175"/>
        <v>74.66502932834716</v>
      </c>
      <c r="BT174" s="41">
        <f t="shared" si="176"/>
        <v>1748.7279786870283</v>
      </c>
      <c r="BU174" s="41">
        <f t="shared" si="177"/>
        <v>462.47161192626817</v>
      </c>
      <c r="BV174" s="41">
        <f t="shared" si="178"/>
        <v>1686.4665877523751</v>
      </c>
      <c r="BW174" s="41">
        <f>Paramètres!$D$22</f>
        <v>1</v>
      </c>
      <c r="BX174" s="41">
        <f t="shared" si="145"/>
        <v>27379.101987547838</v>
      </c>
      <c r="BY174" s="41">
        <f t="shared" si="146"/>
        <v>-93986.25485727287</v>
      </c>
      <c r="BZ174" s="41">
        <f t="shared" si="179"/>
        <v>97892.958519705571</v>
      </c>
      <c r="CA174" s="41">
        <f t="shared" si="180"/>
        <v>-73.758649506575622</v>
      </c>
      <c r="CB174" s="41">
        <f t="shared" si="181"/>
        <v>53.793904898043024</v>
      </c>
      <c r="CC174" s="41">
        <f t="shared" si="182"/>
        <v>15.045298771060162</v>
      </c>
      <c r="CD174" s="41">
        <f t="shared" si="183"/>
        <v>-51.647102426653454</v>
      </c>
      <c r="CE174" s="2">
        <f>Paramètres!$F$16</f>
        <v>15000</v>
      </c>
      <c r="CF174" s="2">
        <f>Paramètres!$G$16</f>
        <v>15000</v>
      </c>
      <c r="CG174" s="111">
        <f>Paramètres!$F$20</f>
        <v>992600579172.61572</v>
      </c>
      <c r="CH174" s="2">
        <f>Paramètres!$F$21</f>
        <v>13332</v>
      </c>
      <c r="CI174" s="2"/>
      <c r="CJ174" s="2"/>
      <c r="CK174" s="2">
        <f>IF(CN174&gt;20000,Paramètres!$F$22,-2)</f>
        <v>1</v>
      </c>
      <c r="CL174" s="2">
        <f t="shared" si="147"/>
        <v>-12079.683787825983</v>
      </c>
      <c r="CM174" s="2">
        <f t="shared" si="148"/>
        <v>50649.336284641511</v>
      </c>
      <c r="CN174" s="2">
        <f t="shared" si="149"/>
        <v>52069.895587455998</v>
      </c>
      <c r="CO174" s="2">
        <f t="shared" si="150"/>
        <v>103.41424695699408</v>
      </c>
      <c r="CP174" s="2">
        <f t="shared" si="151"/>
        <v>332.84056763492219</v>
      </c>
      <c r="CQ174" s="2">
        <f t="shared" si="152"/>
        <v>-77.215611120967154</v>
      </c>
      <c r="CR174" s="2">
        <f t="shared" si="153"/>
        <v>323.76008534523339</v>
      </c>
      <c r="CS174" s="2">
        <f>Paramètres!$F$22</f>
        <v>1</v>
      </c>
      <c r="CT174" s="2">
        <f t="shared" si="154"/>
        <v>12379.101987547838</v>
      </c>
      <c r="CU174" s="2">
        <f t="shared" si="155"/>
        <v>-53986.25485727287</v>
      </c>
      <c r="CV174" s="2">
        <f t="shared" si="184"/>
        <v>55387.344037537398</v>
      </c>
      <c r="CW174" s="2">
        <f t="shared" si="185"/>
        <v>-77.085279092228831</v>
      </c>
      <c r="CX174" s="2">
        <f t="shared" si="156"/>
        <v>297.3463579581138</v>
      </c>
      <c r="CY174" s="2">
        <f t="shared" si="186"/>
        <v>66.4570752534148</v>
      </c>
      <c r="CZ174" s="2">
        <f t="shared" si="187"/>
        <v>-289.82462583382505</v>
      </c>
      <c r="DA174" s="2"/>
      <c r="DB174" s="2"/>
      <c r="DC174" s="13">
        <f>Paramètres!$H$16</f>
        <v>-20000</v>
      </c>
      <c r="DD174" s="13">
        <f>Paramètres!$I$16</f>
        <v>0</v>
      </c>
      <c r="DE174" s="13"/>
      <c r="DF174" s="13"/>
      <c r="DG174" s="112">
        <f>Paramètres!$H$20</f>
        <v>1047197551196.5977</v>
      </c>
      <c r="DH174" s="13">
        <f>Paramètres!$H$21</f>
        <v>10000</v>
      </c>
      <c r="DI174" s="13">
        <f>IF(DL174&lt;66666,Paramètres!$H$22,5)</f>
        <v>1</v>
      </c>
      <c r="DJ174" s="13">
        <f t="shared" si="157"/>
        <v>-47079.683787825983</v>
      </c>
      <c r="DK174" s="13">
        <f t="shared" si="158"/>
        <v>35649.336284641511</v>
      </c>
      <c r="DL174" s="13">
        <f t="shared" si="188"/>
        <v>59053.973643584242</v>
      </c>
      <c r="DM174" s="13">
        <f t="shared" si="189"/>
        <v>142.86653067443802</v>
      </c>
      <c r="DN174" s="13">
        <f t="shared" si="190"/>
        <v>287.81482389012433</v>
      </c>
      <c r="DO174" s="13">
        <f t="shared" si="191"/>
        <v>-229.45502329745432</v>
      </c>
      <c r="DP174" s="13">
        <f t="shared" si="192"/>
        <v>173.746266533897</v>
      </c>
      <c r="DQ174" s="13">
        <f>IF(DT174&lt;66666,Paramètres!$H$22,5)</f>
        <v>5</v>
      </c>
      <c r="DR174" s="13">
        <f t="shared" si="159"/>
        <v>-22620.898012452162</v>
      </c>
      <c r="DS174" s="13">
        <f t="shared" si="160"/>
        <v>-68986.25485727287</v>
      </c>
      <c r="DT174" s="13">
        <f t="shared" si="193"/>
        <v>72600.333236992563</v>
      </c>
      <c r="DU174" s="13">
        <f t="shared" si="194"/>
        <v>-108.1545460279351</v>
      </c>
      <c r="DV174" s="13">
        <f t="shared" si="195"/>
        <v>965.77898013481274</v>
      </c>
      <c r="DW174" s="13">
        <f t="shared" si="196"/>
        <v>-300.91856108820065</v>
      </c>
      <c r="DX174" s="13">
        <f t="shared" si="197"/>
        <v>-917.70205299042777</v>
      </c>
    </row>
    <row r="175" spans="1:128" x14ac:dyDescent="0.35">
      <c r="A175" s="106">
        <f t="shared" si="198"/>
        <v>169</v>
      </c>
      <c r="B175" s="106">
        <f>A175*Paramètres!$D$25</f>
        <v>84.5</v>
      </c>
      <c r="C175" s="102">
        <f>Paramètres!$D$7</f>
        <v>155093840495.72119</v>
      </c>
      <c r="D175" s="28">
        <f>Paramètres!$D$8</f>
        <v>6666</v>
      </c>
      <c r="E175" s="28">
        <f t="shared" si="161"/>
        <v>31078.015434449426</v>
      </c>
      <c r="F175" s="28">
        <f t="shared" si="162"/>
        <v>-33340.836820042023</v>
      </c>
      <c r="G175" s="28">
        <f t="shared" si="136"/>
        <v>35.461233948650026</v>
      </c>
      <c r="H175" s="28">
        <f t="shared" si="137"/>
        <v>103.59859597617518</v>
      </c>
      <c r="I175" s="28">
        <f t="shared" si="199"/>
        <v>7916.1885259109476</v>
      </c>
      <c r="J175" s="28">
        <f t="shared" si="200"/>
        <v>5638.4851498270773</v>
      </c>
      <c r="K175" s="28">
        <f t="shared" si="201"/>
        <v>2504.292219817251</v>
      </c>
      <c r="L175" s="28">
        <f t="shared" si="163"/>
        <v>-588.80491761798419</v>
      </c>
      <c r="M175" s="28">
        <f t="shared" si="164"/>
        <v>2434.0888010148874</v>
      </c>
      <c r="N175" s="28">
        <f>Paramètres!$D$26*Calculs!K175</f>
        <v>50.085844396345017</v>
      </c>
      <c r="O175" s="28">
        <f>Paramètres!$D$26*I175</f>
        <v>158.32377051821896</v>
      </c>
      <c r="P175" s="28">
        <f>Paramètres!$D$26*J175</f>
        <v>112.76970299654155</v>
      </c>
      <c r="Q175" s="105">
        <f>IF($T175&gt;25000,Paramètres!$D$9,-5)</f>
        <v>6</v>
      </c>
      <c r="R175" s="105">
        <f t="shared" si="138"/>
        <v>32511.903456095621</v>
      </c>
      <c r="S175" s="105">
        <f t="shared" si="139"/>
        <v>-99953.502679158992</v>
      </c>
      <c r="T175" s="105">
        <f t="shared" si="165"/>
        <v>105108.16602039599</v>
      </c>
      <c r="U175" s="105">
        <f t="shared" si="166"/>
        <v>-71.981833217227845</v>
      </c>
      <c r="V175" s="105">
        <f t="shared" si="140"/>
        <v>83.725537886463627</v>
      </c>
      <c r="W175" s="105">
        <f t="shared" si="167"/>
        <v>25.897860343659396</v>
      </c>
      <c r="X175" s="105">
        <f t="shared" si="168"/>
        <v>-79.619510950507419</v>
      </c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44">
        <f t="shared" si="169"/>
        <v>-1433.8880216461964</v>
      </c>
      <c r="AL175" s="44">
        <f t="shared" si="170"/>
        <v>66612.665859116969</v>
      </c>
      <c r="AM175" s="44">
        <f t="shared" si="141"/>
        <v>-146.77238314857135</v>
      </c>
      <c r="AN175" s="44">
        <f t="shared" si="142"/>
        <v>-98.55583279288912</v>
      </c>
      <c r="AO175" s="44">
        <f t="shared" si="202"/>
        <v>-8073.3084108199937</v>
      </c>
      <c r="AP175" s="44">
        <f t="shared" si="203"/>
        <v>-5288.5844641263529</v>
      </c>
      <c r="AQ175" s="44">
        <f t="shared" si="171"/>
        <v>1352.2464879530667</v>
      </c>
      <c r="AR175" s="44">
        <f t="shared" si="172"/>
        <v>-201.1779062992498</v>
      </c>
      <c r="AS175" s="44">
        <f t="shared" si="173"/>
        <v>-1337.197821639885</v>
      </c>
      <c r="AT175" s="44">
        <f>Paramètres!$D$26*Calculs!AQ175</f>
        <v>27.044929759061333</v>
      </c>
      <c r="AU175" s="44">
        <f>Paramètres!$D$26*AO175</f>
        <v>-161.46616821639986</v>
      </c>
      <c r="AV175" s="44">
        <f>Paramètres!$D$26*AP175</f>
        <v>-105.77168928252706</v>
      </c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1">
        <f>Paramètres!$D$16</f>
        <v>30000</v>
      </c>
      <c r="BH175" s="41">
        <f>Paramètres!$E$16</f>
        <v>-25000</v>
      </c>
      <c r="BI175" s="100"/>
      <c r="BJ175" s="100"/>
      <c r="BK175" s="110">
        <f>Paramètres!$D$20</f>
        <v>523598775598.29883</v>
      </c>
      <c r="BL175" s="41">
        <f>Paramètres!$D$21</f>
        <v>10000</v>
      </c>
      <c r="BM175" s="41"/>
      <c r="BN175" s="41"/>
      <c r="BO175" s="41">
        <f>IF(AND($BR$6&gt;200,A175&lt;950),Paramètres!$D$22,0)</f>
        <v>1</v>
      </c>
      <c r="BP175" s="41">
        <f t="shared" si="143"/>
        <v>-1078.0154344494258</v>
      </c>
      <c r="BQ175" s="41">
        <f t="shared" si="144"/>
        <v>8340.8368200420227</v>
      </c>
      <c r="BR175" s="41">
        <f t="shared" si="174"/>
        <v>8410.2126094100568</v>
      </c>
      <c r="BS175" s="41">
        <f t="shared" si="175"/>
        <v>97.364395520598677</v>
      </c>
      <c r="BT175" s="41">
        <f t="shared" si="176"/>
        <v>1973.9422431023331</v>
      </c>
      <c r="BU175" s="41">
        <f t="shared" si="177"/>
        <v>-253.01859817373867</v>
      </c>
      <c r="BV175" s="41">
        <f t="shared" si="178"/>
        <v>1957.6592063181138</v>
      </c>
      <c r="BW175" s="41">
        <f>Paramètres!$D$22</f>
        <v>1</v>
      </c>
      <c r="BX175" s="41">
        <f t="shared" si="145"/>
        <v>31433.888021646195</v>
      </c>
      <c r="BY175" s="41">
        <f t="shared" si="146"/>
        <v>-91612.665859116969</v>
      </c>
      <c r="BZ175" s="41">
        <f t="shared" si="179"/>
        <v>96855.406983666151</v>
      </c>
      <c r="CA175" s="41">
        <f t="shared" si="180"/>
        <v>-71.062020056743947</v>
      </c>
      <c r="CB175" s="41">
        <f t="shared" si="181"/>
        <v>54.934268213692988</v>
      </c>
      <c r="CC175" s="41">
        <f t="shared" si="182"/>
        <v>17.828613697028945</v>
      </c>
      <c r="CD175" s="41">
        <f t="shared" si="183"/>
        <v>-51.960700128232219</v>
      </c>
      <c r="CE175" s="2">
        <f>Paramètres!$F$16</f>
        <v>15000</v>
      </c>
      <c r="CF175" s="2">
        <f>Paramètres!$G$16</f>
        <v>15000</v>
      </c>
      <c r="CG175" s="111">
        <f>Paramètres!$F$20</f>
        <v>992600579172.61572</v>
      </c>
      <c r="CH175" s="2">
        <f>Paramètres!$F$21</f>
        <v>13332</v>
      </c>
      <c r="CI175" s="2"/>
      <c r="CJ175" s="2"/>
      <c r="CK175" s="2">
        <f>IF(CN175&gt;20000,Paramètres!$F$22,-2)</f>
        <v>1</v>
      </c>
      <c r="CL175" s="2">
        <f t="shared" si="147"/>
        <v>-16078.015434449426</v>
      </c>
      <c r="CM175" s="2">
        <f t="shared" si="148"/>
        <v>48340.836820042023</v>
      </c>
      <c r="CN175" s="2">
        <f t="shared" si="149"/>
        <v>50944.470600569839</v>
      </c>
      <c r="CO175" s="2">
        <f t="shared" si="150"/>
        <v>108.39696853099933</v>
      </c>
      <c r="CP175" s="2">
        <f t="shared" si="151"/>
        <v>346.28021015643174</v>
      </c>
      <c r="CQ175" s="2">
        <f t="shared" si="152"/>
        <v>-109.28562997918804</v>
      </c>
      <c r="CR175" s="2">
        <f t="shared" si="153"/>
        <v>328.58276739055339</v>
      </c>
      <c r="CS175" s="2">
        <f>Paramètres!$F$22</f>
        <v>1</v>
      </c>
      <c r="CT175" s="2">
        <f t="shared" si="154"/>
        <v>16433.888021646195</v>
      </c>
      <c r="CU175" s="2">
        <f t="shared" si="155"/>
        <v>-51612.665859116969</v>
      </c>
      <c r="CV175" s="2">
        <f t="shared" si="184"/>
        <v>54165.855966585303</v>
      </c>
      <c r="CW175" s="2">
        <f t="shared" si="185"/>
        <v>-72.338106333507739</v>
      </c>
      <c r="CX175" s="2">
        <f t="shared" si="156"/>
        <v>309.74712668791847</v>
      </c>
      <c r="CY175" s="2">
        <f t="shared" si="186"/>
        <v>93.977091364643528</v>
      </c>
      <c r="CZ175" s="2">
        <f t="shared" si="187"/>
        <v>-295.14672417301682</v>
      </c>
      <c r="DA175" s="2"/>
      <c r="DB175" s="2"/>
      <c r="DC175" s="13">
        <f>Paramètres!$H$16</f>
        <v>-20000</v>
      </c>
      <c r="DD175" s="13">
        <f>Paramètres!$I$16</f>
        <v>0</v>
      </c>
      <c r="DE175" s="13"/>
      <c r="DF175" s="13"/>
      <c r="DG175" s="112">
        <f>Paramètres!$H$20</f>
        <v>1047197551196.5977</v>
      </c>
      <c r="DH175" s="13">
        <f>Paramètres!$H$21</f>
        <v>10000</v>
      </c>
      <c r="DI175" s="13">
        <f>IF(DL175&lt;66666,Paramètres!$H$22,5)</f>
        <v>1</v>
      </c>
      <c r="DJ175" s="13">
        <f t="shared" si="157"/>
        <v>-51078.015434449422</v>
      </c>
      <c r="DK175" s="13">
        <f t="shared" si="158"/>
        <v>33340.836820042023</v>
      </c>
      <c r="DL175" s="13">
        <f t="shared" si="188"/>
        <v>60996.516790571928</v>
      </c>
      <c r="DM175" s="13">
        <f t="shared" si="189"/>
        <v>146.86577213865752</v>
      </c>
      <c r="DN175" s="13">
        <f t="shared" si="190"/>
        <v>270.48335747816662</v>
      </c>
      <c r="DO175" s="13">
        <f t="shared" si="191"/>
        <v>-226.50068946505743</v>
      </c>
      <c r="DP175" s="13">
        <f t="shared" si="192"/>
        <v>147.84682730622021</v>
      </c>
      <c r="DQ175" s="13">
        <f>IF(DT175&lt;66666,Paramètres!$H$22,5)</f>
        <v>5</v>
      </c>
      <c r="DR175" s="13">
        <f t="shared" si="159"/>
        <v>-18566.111978353805</v>
      </c>
      <c r="DS175" s="13">
        <f t="shared" si="160"/>
        <v>-66612.665859116969</v>
      </c>
      <c r="DT175" s="13">
        <f t="shared" si="193"/>
        <v>69151.628808373993</v>
      </c>
      <c r="DU175" s="13">
        <f t="shared" si="194"/>
        <v>-105.5740811382507</v>
      </c>
      <c r="DV175" s="13">
        <f t="shared" si="195"/>
        <v>1061.4788459303552</v>
      </c>
      <c r="DW175" s="13">
        <f t="shared" si="196"/>
        <v>-284.99017963565655</v>
      </c>
      <c r="DX175" s="13">
        <f t="shared" si="197"/>
        <v>-1022.5057153233302</v>
      </c>
    </row>
    <row r="176" spans="1:128" x14ac:dyDescent="0.35">
      <c r="A176" s="106">
        <f t="shared" si="198"/>
        <v>170</v>
      </c>
      <c r="B176" s="106">
        <f>A176*Paramètres!$D$25</f>
        <v>85</v>
      </c>
      <c r="C176" s="102">
        <f>Paramètres!$D$7</f>
        <v>155093840495.72119</v>
      </c>
      <c r="D176" s="28">
        <f>Paramètres!$D$8</f>
        <v>6666</v>
      </c>
      <c r="E176" s="28">
        <f t="shared" si="161"/>
        <v>34888.908468000402</v>
      </c>
      <c r="F176" s="28">
        <f t="shared" si="162"/>
        <v>-29913.07204487476</v>
      </c>
      <c r="G176" s="28">
        <f t="shared" si="136"/>
        <v>47.991971350732626</v>
      </c>
      <c r="H176" s="28">
        <f t="shared" si="137"/>
        <v>133.56569400090149</v>
      </c>
      <c r="I176" s="28">
        <f t="shared" si="199"/>
        <v>7169.0598377747447</v>
      </c>
      <c r="J176" s="28">
        <f t="shared" si="200"/>
        <v>7959.8042478454236</v>
      </c>
      <c r="K176" s="28">
        <f t="shared" si="201"/>
        <v>2608.0844275236236</v>
      </c>
      <c r="L176" s="28">
        <f t="shared" si="163"/>
        <v>-1797.4548056822705</v>
      </c>
      <c r="M176" s="28">
        <f t="shared" si="164"/>
        <v>1889.7779241543012</v>
      </c>
      <c r="N176" s="28">
        <f>Paramètres!$D$26*Calculs!K176</f>
        <v>52.161688550472476</v>
      </c>
      <c r="O176" s="28">
        <f>Paramètres!$D$26*I176</f>
        <v>143.3811967554949</v>
      </c>
      <c r="P176" s="28">
        <f>Paramètres!$D$26*J176</f>
        <v>159.19608495690846</v>
      </c>
      <c r="Q176" s="105">
        <f>IF($T176&gt;25000,Paramètres!$D$9,-5)</f>
        <v>6</v>
      </c>
      <c r="R176" s="105">
        <f t="shared" si="138"/>
        <v>40409.74517163141</v>
      </c>
      <c r="S176" s="105">
        <f t="shared" si="139"/>
        <v>-93547.14621651858</v>
      </c>
      <c r="T176" s="105">
        <f t="shared" si="165"/>
        <v>101901.99247360619</v>
      </c>
      <c r="U176" s="105">
        <f t="shared" si="166"/>
        <v>-66.637008889344457</v>
      </c>
      <c r="V176" s="105">
        <f t="shared" si="140"/>
        <v>89.04278398000443</v>
      </c>
      <c r="W176" s="105">
        <f t="shared" si="167"/>
        <v>35.310361678517481</v>
      </c>
      <c r="X176" s="105">
        <f t="shared" si="168"/>
        <v>-81.742251847144615</v>
      </c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44">
        <f t="shared" si="169"/>
        <v>-5520.8367036310055</v>
      </c>
      <c r="AL176" s="44">
        <f t="shared" si="170"/>
        <v>63634.074171643821</v>
      </c>
      <c r="AM176" s="44">
        <f t="shared" si="141"/>
        <v>-141.21297798480802</v>
      </c>
      <c r="AN176" s="44">
        <f t="shared" si="142"/>
        <v>-95.803088625171611</v>
      </c>
      <c r="AO176" s="44">
        <f t="shared" si="202"/>
        <v>-8113.0201489028432</v>
      </c>
      <c r="AP176" s="44">
        <f t="shared" si="203"/>
        <v>-6520.0105964837103</v>
      </c>
      <c r="AQ176" s="44">
        <f t="shared" si="171"/>
        <v>1456.6978486372263</v>
      </c>
      <c r="AR176" s="44">
        <f t="shared" si="172"/>
        <v>-147.28661423032466</v>
      </c>
      <c r="AS176" s="44">
        <f t="shared" si="173"/>
        <v>-1449.2326505750866</v>
      </c>
      <c r="AT176" s="44">
        <f>Paramètres!$D$26*Calculs!AQ176</f>
        <v>29.133956972744528</v>
      </c>
      <c r="AU176" s="44">
        <f>Paramètres!$D$26*AO176</f>
        <v>-162.26040297805687</v>
      </c>
      <c r="AV176" s="44">
        <f>Paramètres!$D$26*AP176</f>
        <v>-130.40021192967421</v>
      </c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1">
        <f>Paramètres!$D$16</f>
        <v>30000</v>
      </c>
      <c r="BH176" s="41">
        <f>Paramètres!$E$16</f>
        <v>-25000</v>
      </c>
      <c r="BI176" s="100"/>
      <c r="BJ176" s="100"/>
      <c r="BK176" s="110">
        <f>Paramètres!$D$20</f>
        <v>523598775598.29883</v>
      </c>
      <c r="BL176" s="41">
        <f>Paramètres!$D$21</f>
        <v>10000</v>
      </c>
      <c r="BM176" s="41"/>
      <c r="BN176" s="41"/>
      <c r="BO176" s="41">
        <f>IF(AND($BR$6&gt;200,A176&lt;950),Paramètres!$D$22,0)</f>
        <v>1</v>
      </c>
      <c r="BP176" s="41">
        <f t="shared" si="143"/>
        <v>-4888.9084680004016</v>
      </c>
      <c r="BQ176" s="41">
        <f t="shared" si="144"/>
        <v>4913.0720448747597</v>
      </c>
      <c r="BR176" s="41">
        <f t="shared" si="174"/>
        <v>6931.0679499349799</v>
      </c>
      <c r="BS176" s="41">
        <f t="shared" si="175"/>
        <v>134.85875628231256</v>
      </c>
      <c r="BT176" s="41">
        <f t="shared" si="176"/>
        <v>2014.7978162886161</v>
      </c>
      <c r="BU176" s="41">
        <f t="shared" si="177"/>
        <v>-1421.1608047291666</v>
      </c>
      <c r="BV176" s="41">
        <f t="shared" si="178"/>
        <v>1428.1849346716006</v>
      </c>
      <c r="BW176" s="41">
        <f>Paramètres!$D$22</f>
        <v>1</v>
      </c>
      <c r="BX176" s="41">
        <f t="shared" si="145"/>
        <v>35520.836703631008</v>
      </c>
      <c r="BY176" s="41">
        <f t="shared" si="146"/>
        <v>-88634.074171643821</v>
      </c>
      <c r="BZ176" s="41">
        <f t="shared" si="179"/>
        <v>95486.799843698172</v>
      </c>
      <c r="CA176" s="41">
        <f t="shared" si="180"/>
        <v>-68.161147994046019</v>
      </c>
      <c r="CB176" s="41">
        <f t="shared" si="181"/>
        <v>56.494485932045386</v>
      </c>
      <c r="CC176" s="41">
        <f t="shared" si="182"/>
        <v>21.01579917572451</v>
      </c>
      <c r="CD176" s="41">
        <f t="shared" si="183"/>
        <v>-52.440090824975606</v>
      </c>
      <c r="CE176" s="2">
        <f>Paramètres!$F$16</f>
        <v>15000</v>
      </c>
      <c r="CF176" s="2">
        <f>Paramètres!$G$16</f>
        <v>15000</v>
      </c>
      <c r="CG176" s="111">
        <f>Paramètres!$F$20</f>
        <v>992600579172.61572</v>
      </c>
      <c r="CH176" s="2">
        <f>Paramètres!$F$21</f>
        <v>13332</v>
      </c>
      <c r="CI176" s="2"/>
      <c r="CJ176" s="2"/>
      <c r="CK176" s="2">
        <f>IF(CN176&gt;20000,Paramètres!$F$22,-2)</f>
        <v>1</v>
      </c>
      <c r="CL176" s="2">
        <f t="shared" si="147"/>
        <v>-19888.908468000402</v>
      </c>
      <c r="CM176" s="2">
        <f t="shared" si="148"/>
        <v>44913.07204487476</v>
      </c>
      <c r="CN176" s="2">
        <f t="shared" si="149"/>
        <v>49119.779321130998</v>
      </c>
      <c r="CO176" s="2">
        <f t="shared" si="150"/>
        <v>113.88525601805414</v>
      </c>
      <c r="CP176" s="2">
        <f t="shared" si="151"/>
        <v>369.79140068646478</v>
      </c>
      <c r="CQ176" s="2">
        <f t="shared" si="152"/>
        <v>-149.7308705811468</v>
      </c>
      <c r="CR176" s="2">
        <f t="shared" si="153"/>
        <v>338.12179228300181</v>
      </c>
      <c r="CS176" s="2">
        <f>Paramètres!$F$22</f>
        <v>1</v>
      </c>
      <c r="CT176" s="2">
        <f t="shared" si="154"/>
        <v>20520.836703631005</v>
      </c>
      <c r="CU176" s="2">
        <f t="shared" si="155"/>
        <v>-48634.074171643821</v>
      </c>
      <c r="CV176" s="2">
        <f t="shared" si="184"/>
        <v>52786.152630685654</v>
      </c>
      <c r="CW176" s="2">
        <f t="shared" si="185"/>
        <v>-67.122997886145683</v>
      </c>
      <c r="CX176" s="2">
        <f t="shared" si="156"/>
        <v>324.67648196295306</v>
      </c>
      <c r="CY176" s="2">
        <f t="shared" si="186"/>
        <v>126.219334727533</v>
      </c>
      <c r="CZ176" s="2">
        <f t="shared" si="187"/>
        <v>-299.13792384246227</v>
      </c>
      <c r="DA176" s="2"/>
      <c r="DB176" s="2"/>
      <c r="DC176" s="13">
        <f>Paramètres!$H$16</f>
        <v>-20000</v>
      </c>
      <c r="DD176" s="13">
        <f>Paramètres!$I$16</f>
        <v>0</v>
      </c>
      <c r="DE176" s="13"/>
      <c r="DF176" s="13"/>
      <c r="DG176" s="112">
        <f>Paramètres!$H$20</f>
        <v>1047197551196.5977</v>
      </c>
      <c r="DH176" s="13">
        <f>Paramètres!$H$21</f>
        <v>10000</v>
      </c>
      <c r="DI176" s="13">
        <f>IF(DL176&lt;66666,Paramètres!$H$22,5)</f>
        <v>1</v>
      </c>
      <c r="DJ176" s="13">
        <f t="shared" si="157"/>
        <v>-54888.908468000402</v>
      </c>
      <c r="DK176" s="13">
        <f t="shared" si="158"/>
        <v>29913.07204487476</v>
      </c>
      <c r="DL176" s="13">
        <f t="shared" si="188"/>
        <v>62510.672304578475</v>
      </c>
      <c r="DM176" s="13">
        <f t="shared" si="189"/>
        <v>151.41072905029642</v>
      </c>
      <c r="DN176" s="13">
        <f t="shared" si="190"/>
        <v>258.0232326397516</v>
      </c>
      <c r="DO176" s="13">
        <f t="shared" si="191"/>
        <v>-226.56313037195707</v>
      </c>
      <c r="DP176" s="13">
        <f t="shared" si="192"/>
        <v>123.47119719969899</v>
      </c>
      <c r="DQ176" s="13">
        <f>IF(DT176&lt;66666,Paramètres!$H$22,5)</f>
        <v>1</v>
      </c>
      <c r="DR176" s="13">
        <f t="shared" si="159"/>
        <v>-14479.163296368995</v>
      </c>
      <c r="DS176" s="13">
        <f t="shared" si="160"/>
        <v>-63634.074171643821</v>
      </c>
      <c r="DT176" s="13">
        <f t="shared" si="193"/>
        <v>65260.566695709793</v>
      </c>
      <c r="DU176" s="13">
        <f t="shared" si="194"/>
        <v>-102.81871201889437</v>
      </c>
      <c r="DV176" s="13">
        <f t="shared" si="195"/>
        <v>237.46952749397494</v>
      </c>
      <c r="DW176" s="13">
        <f t="shared" si="196"/>
        <v>-52.686641268821298</v>
      </c>
      <c r="DX176" s="13">
        <f t="shared" si="197"/>
        <v>-231.5510620144556</v>
      </c>
    </row>
    <row r="177" spans="1:128" x14ac:dyDescent="0.35">
      <c r="A177" s="106">
        <f t="shared" si="198"/>
        <v>171</v>
      </c>
      <c r="B177" s="106">
        <f>A177*Paramètres!$D$25</f>
        <v>85.5</v>
      </c>
      <c r="C177" s="102">
        <f>Paramètres!$D$7</f>
        <v>155093840495.72119</v>
      </c>
      <c r="D177" s="28">
        <f>Paramètres!$D$8</f>
        <v>6666</v>
      </c>
      <c r="E177" s="28">
        <f t="shared" si="161"/>
        <v>38024.074685467211</v>
      </c>
      <c r="F177" s="28">
        <f t="shared" si="162"/>
        <v>-25460.725439913473</v>
      </c>
      <c r="G177" s="28">
        <f t="shared" si="136"/>
        <v>61.651945316918329</v>
      </c>
      <c r="H177" s="28">
        <f t="shared" si="137"/>
        <v>166.77571117369666</v>
      </c>
      <c r="I177" s="28">
        <f t="shared" si="199"/>
        <v>5228.2238353369794</v>
      </c>
      <c r="J177" s="28">
        <f t="shared" si="200"/>
        <v>9690.386087042818</v>
      </c>
      <c r="K177" s="28">
        <f t="shared" si="201"/>
        <v>2486.9543806683473</v>
      </c>
      <c r="L177" s="28">
        <f t="shared" si="163"/>
        <v>-2421.0053564769082</v>
      </c>
      <c r="M177" s="28">
        <f t="shared" si="164"/>
        <v>568.92456040814591</v>
      </c>
      <c r="N177" s="28">
        <f>Paramètres!$D$26*Calculs!K177</f>
        <v>49.739087613366948</v>
      </c>
      <c r="O177" s="28">
        <f>Paramètres!$D$26*I177</f>
        <v>104.56447670673958</v>
      </c>
      <c r="P177" s="28">
        <f>Paramètres!$D$26*J177</f>
        <v>193.80772174085635</v>
      </c>
      <c r="Q177" s="105">
        <f>IF($T177&gt;25000,Paramètres!$D$9,-5)</f>
        <v>6</v>
      </c>
      <c r="R177" s="105">
        <f t="shared" si="138"/>
        <v>47638.243117107217</v>
      </c>
      <c r="S177" s="105">
        <f t="shared" si="139"/>
        <v>-85472.48615067167</v>
      </c>
      <c r="T177" s="105">
        <f t="shared" si="165"/>
        <v>97851.663736808143</v>
      </c>
      <c r="U177" s="105">
        <f t="shared" si="166"/>
        <v>-60.86681203508126</v>
      </c>
      <c r="V177" s="105">
        <f t="shared" si="140"/>
        <v>96.514629013902649</v>
      </c>
      <c r="W177" s="105">
        <f t="shared" si="167"/>
        <v>46.987319231366214</v>
      </c>
      <c r="X177" s="105">
        <f t="shared" si="168"/>
        <v>-84.304599193288027</v>
      </c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44">
        <f t="shared" si="169"/>
        <v>-9614.1684316400078</v>
      </c>
      <c r="AL177" s="44">
        <f t="shared" si="170"/>
        <v>60011.760710758193</v>
      </c>
      <c r="AM177" s="44">
        <f t="shared" si="141"/>
        <v>-135.93179709463249</v>
      </c>
      <c r="AN177" s="44">
        <f t="shared" si="142"/>
        <v>-78.948445606936332</v>
      </c>
      <c r="AO177" s="44">
        <f t="shared" si="202"/>
        <v>-8098.0463601551119</v>
      </c>
      <c r="AP177" s="44">
        <f t="shared" si="203"/>
        <v>-7838.8430351291236</v>
      </c>
      <c r="AQ177" s="44">
        <f t="shared" si="171"/>
        <v>677.43428134649423</v>
      </c>
      <c r="AR177" s="44">
        <f t="shared" si="172"/>
        <v>129.85885431295372</v>
      </c>
      <c r="AS177" s="44">
        <f t="shared" si="173"/>
        <v>-664.87132852903812</v>
      </c>
      <c r="AT177" s="44">
        <f>Paramètres!$D$26*Calculs!AQ177</f>
        <v>13.548685626929885</v>
      </c>
      <c r="AU177" s="44">
        <f>Paramètres!$D$26*AO177</f>
        <v>-161.96092720310224</v>
      </c>
      <c r="AV177" s="44">
        <f>Paramètres!$D$26*AP177</f>
        <v>-156.77686070258247</v>
      </c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1">
        <f>Paramètres!$D$16</f>
        <v>30000</v>
      </c>
      <c r="BH177" s="41">
        <f>Paramètres!$E$16</f>
        <v>-25000</v>
      </c>
      <c r="BI177" s="100"/>
      <c r="BJ177" s="100"/>
      <c r="BK177" s="110">
        <f>Paramètres!$D$20</f>
        <v>523598775598.29883</v>
      </c>
      <c r="BL177" s="41">
        <f>Paramètres!$D$21</f>
        <v>10000</v>
      </c>
      <c r="BM177" s="41"/>
      <c r="BN177" s="41"/>
      <c r="BO177" s="41">
        <f>IF(AND($BR$6&gt;200,A177&lt;950),Paramètres!$D$22,0)</f>
        <v>1</v>
      </c>
      <c r="BP177" s="41">
        <f t="shared" si="143"/>
        <v>-8024.0746854672107</v>
      </c>
      <c r="BQ177" s="41">
        <f t="shared" si="144"/>
        <v>460.72543991347266</v>
      </c>
      <c r="BR177" s="41">
        <f t="shared" si="174"/>
        <v>8037.2907430886917</v>
      </c>
      <c r="BS177" s="41">
        <f t="shared" si="175"/>
        <v>176.71380537309483</v>
      </c>
      <c r="BT177" s="41">
        <f t="shared" si="176"/>
        <v>1992.8348171710991</v>
      </c>
      <c r="BU177" s="41">
        <f t="shared" si="177"/>
        <v>-1989.5579144664812</v>
      </c>
      <c r="BV177" s="41">
        <f t="shared" si="178"/>
        <v>114.23621804468931</v>
      </c>
      <c r="BW177" s="41">
        <f>Paramètres!$D$22</f>
        <v>1</v>
      </c>
      <c r="BX177" s="41">
        <f t="shared" si="145"/>
        <v>39614.168431640006</v>
      </c>
      <c r="BY177" s="41">
        <f t="shared" si="146"/>
        <v>-85011.760710758186</v>
      </c>
      <c r="BZ177" s="41">
        <f t="shared" si="179"/>
        <v>93788.495028300531</v>
      </c>
      <c r="CA177" s="41">
        <f t="shared" si="180"/>
        <v>-65.015207366663063</v>
      </c>
      <c r="CB177" s="41">
        <f t="shared" si="181"/>
        <v>58.524187429928077</v>
      </c>
      <c r="CC177" s="41">
        <f t="shared" si="182"/>
        <v>24.719311440859247</v>
      </c>
      <c r="CD177" s="41">
        <f t="shared" si="183"/>
        <v>-53.047489631679618</v>
      </c>
      <c r="CE177" s="2">
        <f>Paramètres!$F$16</f>
        <v>15000</v>
      </c>
      <c r="CF177" s="2">
        <f>Paramètres!$G$16</f>
        <v>15000</v>
      </c>
      <c r="CG177" s="111">
        <f>Paramètres!$F$20</f>
        <v>992600579172.61572</v>
      </c>
      <c r="CH177" s="2">
        <f>Paramètres!$F$21</f>
        <v>13332</v>
      </c>
      <c r="CI177" s="2"/>
      <c r="CJ177" s="2"/>
      <c r="CK177" s="2">
        <f>IF(CN177&gt;20000,Paramètres!$F$22,-2)</f>
        <v>1</v>
      </c>
      <c r="CL177" s="2">
        <f t="shared" si="147"/>
        <v>-23024.074685467211</v>
      </c>
      <c r="CM177" s="2">
        <f t="shared" si="148"/>
        <v>40460.725439913469</v>
      </c>
      <c r="CN177" s="2">
        <f t="shared" si="149"/>
        <v>46552.962507729113</v>
      </c>
      <c r="CO177" s="2">
        <f t="shared" si="150"/>
        <v>119.64193212035954</v>
      </c>
      <c r="CP177" s="2">
        <f t="shared" si="151"/>
        <v>406.93931622092407</v>
      </c>
      <c r="CQ177" s="2">
        <f t="shared" si="152"/>
        <v>-201.2632645573936</v>
      </c>
      <c r="CR177" s="2">
        <f t="shared" si="153"/>
        <v>353.68447156477453</v>
      </c>
      <c r="CS177" s="2">
        <f>Paramètres!$F$22</f>
        <v>1</v>
      </c>
      <c r="CT177" s="2">
        <f t="shared" si="154"/>
        <v>24614.168431640006</v>
      </c>
      <c r="CU177" s="2">
        <f t="shared" si="155"/>
        <v>-45011.760710758193</v>
      </c>
      <c r="CV177" s="2">
        <f t="shared" si="184"/>
        <v>51302.201608349111</v>
      </c>
      <c r="CW177" s="2">
        <f t="shared" si="185"/>
        <v>-61.328458746103585</v>
      </c>
      <c r="CX177" s="2">
        <f t="shared" si="156"/>
        <v>341.92457176101999</v>
      </c>
      <c r="CY177" s="2">
        <f t="shared" si="186"/>
        <v>164.05122463345594</v>
      </c>
      <c r="CZ177" s="2">
        <f t="shared" si="187"/>
        <v>-299.99934744965748</v>
      </c>
      <c r="DA177" s="2"/>
      <c r="DB177" s="2"/>
      <c r="DC177" s="13">
        <f>Paramètres!$H$16</f>
        <v>-20000</v>
      </c>
      <c r="DD177" s="13">
        <f>Paramètres!$I$16</f>
        <v>0</v>
      </c>
      <c r="DE177" s="13"/>
      <c r="DF177" s="13"/>
      <c r="DG177" s="112">
        <f>Paramètres!$H$20</f>
        <v>1047197551196.5977</v>
      </c>
      <c r="DH177" s="13">
        <f>Paramètres!$H$21</f>
        <v>10000</v>
      </c>
      <c r="DI177" s="13">
        <f>IF(DL177&lt;66666,Paramètres!$H$22,5)</f>
        <v>1</v>
      </c>
      <c r="DJ177" s="13">
        <f t="shared" si="157"/>
        <v>-58024.074685467211</v>
      </c>
      <c r="DK177" s="13">
        <f t="shared" si="158"/>
        <v>25460.725439913473</v>
      </c>
      <c r="DL177" s="13">
        <f t="shared" si="188"/>
        <v>63364.357355151435</v>
      </c>
      <c r="DM177" s="13">
        <f t="shared" si="189"/>
        <v>156.30833148469091</v>
      </c>
      <c r="DN177" s="13">
        <f t="shared" si="190"/>
        <v>251.36932483110692</v>
      </c>
      <c r="DO177" s="13">
        <f t="shared" si="191"/>
        <v>-230.18417745303367</v>
      </c>
      <c r="DP177" s="13">
        <f t="shared" si="192"/>
        <v>101.00387079868209</v>
      </c>
      <c r="DQ177" s="13">
        <f>IF(DT177&lt;66666,Paramètres!$H$22,5)</f>
        <v>1</v>
      </c>
      <c r="DR177" s="13">
        <f t="shared" si="159"/>
        <v>-10385.831568359992</v>
      </c>
      <c r="DS177" s="13">
        <f t="shared" si="160"/>
        <v>-60011.760710758193</v>
      </c>
      <c r="DT177" s="13">
        <f t="shared" si="193"/>
        <v>60903.83338486703</v>
      </c>
      <c r="DU177" s="13">
        <f t="shared" si="194"/>
        <v>-99.818541144728471</v>
      </c>
      <c r="DV177" s="13">
        <f t="shared" si="195"/>
        <v>271.27478530144236</v>
      </c>
      <c r="DW177" s="13">
        <f t="shared" si="196"/>
        <v>-46.260047558580261</v>
      </c>
      <c r="DX177" s="13">
        <f t="shared" si="197"/>
        <v>-267.30136015408067</v>
      </c>
    </row>
    <row r="178" spans="1:128" x14ac:dyDescent="0.35">
      <c r="A178" s="106">
        <f t="shared" si="198"/>
        <v>172</v>
      </c>
      <c r="B178" s="106">
        <f>A178*Paramètres!$D$25</f>
        <v>86</v>
      </c>
      <c r="C178" s="102">
        <f>Paramètres!$D$7</f>
        <v>155093840495.72119</v>
      </c>
      <c r="D178" s="28">
        <f>Paramètres!$D$8</f>
        <v>6666</v>
      </c>
      <c r="E178" s="28">
        <f t="shared" si="161"/>
        <v>40032.935264016473</v>
      </c>
      <c r="F178" s="28">
        <f t="shared" si="162"/>
        <v>-20473.301256290026</v>
      </c>
      <c r="G178" s="28">
        <f t="shared" si="136"/>
        <v>74.970206251412563</v>
      </c>
      <c r="H178" s="28">
        <f t="shared" si="137"/>
        <v>-172.83837740463315</v>
      </c>
      <c r="I178" s="28">
        <f t="shared" si="199"/>
        <v>2702.6540021533315</v>
      </c>
      <c r="J178" s="28">
        <f t="shared" si="200"/>
        <v>10065.502925710107</v>
      </c>
      <c r="K178" s="28">
        <f t="shared" si="201"/>
        <v>2116.5212837311105</v>
      </c>
      <c r="L178" s="28">
        <f t="shared" si="163"/>
        <v>-2100.0090915317542</v>
      </c>
      <c r="M178" s="28">
        <f t="shared" si="164"/>
        <v>-263.86390425892597</v>
      </c>
      <c r="N178" s="28">
        <f>Paramètres!$D$26*Calculs!K178</f>
        <v>42.330425674622212</v>
      </c>
      <c r="O178" s="28">
        <f>Paramètres!$D$26*I178</f>
        <v>54.053080043066629</v>
      </c>
      <c r="P178" s="28">
        <f>Paramètres!$D$26*J178</f>
        <v>201.31005851420215</v>
      </c>
      <c r="Q178" s="105">
        <f>IF($T178&gt;25000,Paramètres!$D$9,-5)</f>
        <v>6</v>
      </c>
      <c r="R178" s="105">
        <f t="shared" si="138"/>
        <v>53663.662162155801</v>
      </c>
      <c r="S178" s="105">
        <f t="shared" si="139"/>
        <v>-76399.422617351403</v>
      </c>
      <c r="T178" s="105">
        <f t="shared" si="165"/>
        <v>93363.057002856629</v>
      </c>
      <c r="U178" s="105">
        <f t="shared" si="166"/>
        <v>-54.915439911887894</v>
      </c>
      <c r="V178" s="105">
        <f t="shared" si="140"/>
        <v>105.94566900029776</v>
      </c>
      <c r="W178" s="105">
        <f t="shared" si="167"/>
        <v>60.895955759049357</v>
      </c>
      <c r="X178" s="105">
        <f t="shared" si="168"/>
        <v>-86.695832380297006</v>
      </c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44">
        <f t="shared" si="169"/>
        <v>-13630.726898139326</v>
      </c>
      <c r="AL178" s="44">
        <f t="shared" si="170"/>
        <v>55926.121361061378</v>
      </c>
      <c r="AM178" s="44">
        <f t="shared" si="141"/>
        <v>-133.0827972630338</v>
      </c>
      <c r="AN178" s="44">
        <f t="shared" si="142"/>
        <v>-74.947920015077159</v>
      </c>
      <c r="AO178" s="44">
        <f t="shared" si="202"/>
        <v>-7806.2265786390562</v>
      </c>
      <c r="AP178" s="44">
        <f t="shared" si="203"/>
        <v>-8346.9375029555795</v>
      </c>
      <c r="AQ178" s="44">
        <f t="shared" si="171"/>
        <v>729.68827772943723</v>
      </c>
      <c r="AR178" s="44">
        <f t="shared" si="172"/>
        <v>189.49780774710115</v>
      </c>
      <c r="AS178" s="44">
        <f t="shared" si="173"/>
        <v>-704.65279642870576</v>
      </c>
      <c r="AT178" s="44">
        <f>Paramètres!$D$26*Calculs!AQ178</f>
        <v>14.593765554588744</v>
      </c>
      <c r="AU178" s="44">
        <f>Paramètres!$D$26*AO178</f>
        <v>-156.12453157278114</v>
      </c>
      <c r="AV178" s="44">
        <f>Paramètres!$D$26*AP178</f>
        <v>-166.93875005911158</v>
      </c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1">
        <f>Paramètres!$D$16</f>
        <v>30000</v>
      </c>
      <c r="BH178" s="41">
        <f>Paramètres!$E$16</f>
        <v>-25000</v>
      </c>
      <c r="BI178" s="100"/>
      <c r="BJ178" s="100"/>
      <c r="BK178" s="110">
        <f>Paramètres!$D$20</f>
        <v>523598775598.29883</v>
      </c>
      <c r="BL178" s="41">
        <f>Paramètres!$D$21</f>
        <v>10000</v>
      </c>
      <c r="BM178" s="41"/>
      <c r="BN178" s="41"/>
      <c r="BO178" s="41">
        <f>IF(AND($BR$6&gt;200,A178&lt;950),Paramètres!$D$22,0)</f>
        <v>1</v>
      </c>
      <c r="BP178" s="41">
        <f t="shared" si="143"/>
        <v>-10032.935264016473</v>
      </c>
      <c r="BQ178" s="41">
        <f t="shared" si="144"/>
        <v>-4526.6987437099742</v>
      </c>
      <c r="BR178" s="41">
        <f t="shared" si="174"/>
        <v>11006.852026272123</v>
      </c>
      <c r="BS178" s="41">
        <f t="shared" si="175"/>
        <v>-155.7158706954674</v>
      </c>
      <c r="BT178" s="41">
        <f t="shared" si="176"/>
        <v>1752.382885817542</v>
      </c>
      <c r="BU178" s="41">
        <f t="shared" si="177"/>
        <v>-1597.327193025998</v>
      </c>
      <c r="BV178" s="41">
        <f t="shared" si="178"/>
        <v>-720.68829387322683</v>
      </c>
      <c r="BW178" s="41">
        <f>Paramètres!$D$22</f>
        <v>1</v>
      </c>
      <c r="BX178" s="41">
        <f t="shared" si="145"/>
        <v>43630.726898139328</v>
      </c>
      <c r="BY178" s="41">
        <f t="shared" si="146"/>
        <v>-80926.121361061378</v>
      </c>
      <c r="BZ178" s="41">
        <f t="shared" si="179"/>
        <v>91938.443799127112</v>
      </c>
      <c r="CA178" s="41">
        <f t="shared" si="180"/>
        <v>-61.668997801964863</v>
      </c>
      <c r="CB178" s="41">
        <f t="shared" si="181"/>
        <v>60.861496989825923</v>
      </c>
      <c r="CC178" s="41">
        <f t="shared" si="182"/>
        <v>28.882709387345923</v>
      </c>
      <c r="CD178" s="41">
        <f t="shared" si="183"/>
        <v>-53.571549485605786</v>
      </c>
      <c r="CE178" s="2">
        <f>Paramètres!$F$16</f>
        <v>15000</v>
      </c>
      <c r="CF178" s="2">
        <f>Paramètres!$G$16</f>
        <v>15000</v>
      </c>
      <c r="CG178" s="111">
        <f>Paramètres!$F$20</f>
        <v>992600579172.61572</v>
      </c>
      <c r="CH178" s="2">
        <f>Paramètres!$F$21</f>
        <v>13332</v>
      </c>
      <c r="CI178" s="2"/>
      <c r="CJ178" s="2"/>
      <c r="CK178" s="2">
        <f>IF(CN178&gt;20000,Paramètres!$F$22,-2)</f>
        <v>1</v>
      </c>
      <c r="CL178" s="2">
        <f t="shared" si="147"/>
        <v>-25032.935264016473</v>
      </c>
      <c r="CM178" s="2">
        <f t="shared" si="148"/>
        <v>35473.301256290026</v>
      </c>
      <c r="CN178" s="2">
        <f t="shared" si="149"/>
        <v>43416.620664809307</v>
      </c>
      <c r="CO178" s="2">
        <f t="shared" si="150"/>
        <v>125.21000066805067</v>
      </c>
      <c r="CP178" s="2">
        <f t="shared" si="151"/>
        <v>460.00459704164257</v>
      </c>
      <c r="CQ178" s="2">
        <f t="shared" si="152"/>
        <v>-265.22712091747263</v>
      </c>
      <c r="CR178" s="2">
        <f t="shared" si="153"/>
        <v>375.8441214509977</v>
      </c>
      <c r="CS178" s="2">
        <f>Paramètres!$F$22</f>
        <v>1</v>
      </c>
      <c r="CT178" s="2">
        <f t="shared" si="154"/>
        <v>28630.726898139328</v>
      </c>
      <c r="CU178" s="2">
        <f t="shared" si="155"/>
        <v>-40926.121361061378</v>
      </c>
      <c r="CV178" s="2">
        <f t="shared" si="184"/>
        <v>49946.630841090402</v>
      </c>
      <c r="CW178" s="2">
        <f t="shared" si="185"/>
        <v>-55.024480400108295</v>
      </c>
      <c r="CX178" s="2">
        <f t="shared" si="156"/>
        <v>358.86122850313035</v>
      </c>
      <c r="CY178" s="2">
        <f t="shared" si="186"/>
        <v>205.70872658644362</v>
      </c>
      <c r="CZ178" s="2">
        <f t="shared" si="187"/>
        <v>-294.0498276295358</v>
      </c>
      <c r="DA178" s="2"/>
      <c r="DB178" s="2"/>
      <c r="DC178" s="13">
        <f>Paramètres!$H$16</f>
        <v>-20000</v>
      </c>
      <c r="DD178" s="13">
        <f>Paramètres!$I$16</f>
        <v>0</v>
      </c>
      <c r="DE178" s="13"/>
      <c r="DF178" s="13"/>
      <c r="DG178" s="112">
        <f>Paramètres!$H$20</f>
        <v>1047197551196.5977</v>
      </c>
      <c r="DH178" s="13">
        <f>Paramètres!$H$21</f>
        <v>10000</v>
      </c>
      <c r="DI178" s="13">
        <f>IF(DL178&lt;66666,Paramètres!$H$22,5)</f>
        <v>1</v>
      </c>
      <c r="DJ178" s="13">
        <f t="shared" si="157"/>
        <v>-60032.935264016473</v>
      </c>
      <c r="DK178" s="13">
        <f t="shared" si="158"/>
        <v>20473.301256290026</v>
      </c>
      <c r="DL178" s="13">
        <f t="shared" si="188"/>
        <v>63427.985785017634</v>
      </c>
      <c r="DM178" s="13">
        <f t="shared" si="189"/>
        <v>161.16885363898894</v>
      </c>
      <c r="DN178" s="13">
        <f t="shared" si="190"/>
        <v>250.88358900354925</v>
      </c>
      <c r="DO178" s="13">
        <f t="shared" si="191"/>
        <v>-237.4547775882838</v>
      </c>
      <c r="DP178" s="13">
        <f t="shared" si="192"/>
        <v>80.980268163303165</v>
      </c>
      <c r="DQ178" s="13">
        <f>IF(DT178&lt;66666,Paramètres!$H$22,5)</f>
        <v>1</v>
      </c>
      <c r="DR178" s="13">
        <f t="shared" si="159"/>
        <v>-6369.2731018606737</v>
      </c>
      <c r="DS178" s="13">
        <f t="shared" si="160"/>
        <v>-55926.121361061378</v>
      </c>
      <c r="DT178" s="13">
        <f t="shared" si="193"/>
        <v>56287.642430095184</v>
      </c>
      <c r="DU178" s="13">
        <f t="shared" si="194"/>
        <v>-96.497265712845575</v>
      </c>
      <c r="DV178" s="13">
        <f t="shared" si="195"/>
        <v>315.47072728641911</v>
      </c>
      <c r="DW178" s="13">
        <f t="shared" si="196"/>
        <v>-35.69734192056859</v>
      </c>
      <c r="DX178" s="13">
        <f t="shared" si="197"/>
        <v>-313.44453983827543</v>
      </c>
    </row>
    <row r="179" spans="1:128" x14ac:dyDescent="0.35">
      <c r="A179" s="106">
        <f t="shared" si="198"/>
        <v>173</v>
      </c>
      <c r="B179" s="106">
        <f>A179*Paramètres!$D$25</f>
        <v>86.5</v>
      </c>
      <c r="C179" s="102">
        <f>Paramètres!$D$7</f>
        <v>155093840495.72119</v>
      </c>
      <c r="D179" s="28">
        <f>Paramètres!$D$8</f>
        <v>6666</v>
      </c>
      <c r="E179" s="28">
        <f t="shared" si="161"/>
        <v>40859.259992210202</v>
      </c>
      <c r="F179" s="28">
        <f t="shared" si="162"/>
        <v>-15506.515769499705</v>
      </c>
      <c r="G179" s="28">
        <f t="shared" si="136"/>
        <v>86.729502534387862</v>
      </c>
      <c r="H179" s="28">
        <f t="shared" si="137"/>
        <v>-164.6086446897942</v>
      </c>
      <c r="I179" s="28">
        <f t="shared" si="199"/>
        <v>548.59183057851067</v>
      </c>
      <c r="J179" s="28">
        <f t="shared" si="200"/>
        <v>9600.3289629369792</v>
      </c>
      <c r="K179" s="28">
        <f t="shared" si="201"/>
        <v>1703.147738658856</v>
      </c>
      <c r="L179" s="28">
        <f t="shared" si="163"/>
        <v>-1642.0651283167272</v>
      </c>
      <c r="M179" s="28">
        <f t="shared" si="164"/>
        <v>-452.0335541361344</v>
      </c>
      <c r="N179" s="28">
        <f>Paramètres!$D$26*Calculs!K179</f>
        <v>34.062954773177118</v>
      </c>
      <c r="O179" s="28">
        <f>Paramètres!$D$26*I179</f>
        <v>10.971836611570213</v>
      </c>
      <c r="P179" s="28">
        <f>Paramètres!$D$26*J179</f>
        <v>192.00657925873958</v>
      </c>
      <c r="Q179" s="105">
        <f>IF($T179&gt;25000,Paramètres!$D$9,-5)</f>
        <v>6</v>
      </c>
      <c r="R179" s="105">
        <f t="shared" si="138"/>
        <v>58345.725727732279</v>
      </c>
      <c r="S179" s="105">
        <f t="shared" si="139"/>
        <v>-67083.005179976113</v>
      </c>
      <c r="T179" s="105">
        <f t="shared" si="165"/>
        <v>88906.429996218285</v>
      </c>
      <c r="U179" s="105">
        <f t="shared" si="166"/>
        <v>-48.984747837558331</v>
      </c>
      <c r="V179" s="105">
        <f t="shared" si="140"/>
        <v>116.74210807614638</v>
      </c>
      <c r="W179" s="105">
        <f t="shared" si="167"/>
        <v>76.613165312990816</v>
      </c>
      <c r="X179" s="105">
        <f t="shared" si="168"/>
        <v>-88.08599604242994</v>
      </c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44">
        <f t="shared" si="169"/>
        <v>-17486.465735522077</v>
      </c>
      <c r="AL179" s="44">
        <f t="shared" si="170"/>
        <v>51576.48941047641</v>
      </c>
      <c r="AM179" s="44">
        <f t="shared" si="141"/>
        <v>-130.02079391636818</v>
      </c>
      <c r="AN179" s="44">
        <f t="shared" si="142"/>
        <v>-70.8415684794209</v>
      </c>
      <c r="AO179" s="44">
        <f t="shared" si="202"/>
        <v>-7460.6042393191738</v>
      </c>
      <c r="AP179" s="44">
        <f t="shared" si="203"/>
        <v>-8884.6515493251736</v>
      </c>
      <c r="AQ179" s="44">
        <f t="shared" si="171"/>
        <v>791.60501751067625</v>
      </c>
      <c r="AR179" s="44">
        <f t="shared" si="172"/>
        <v>259.7900498122703</v>
      </c>
      <c r="AS179" s="44">
        <f t="shared" si="173"/>
        <v>-747.76174933371396</v>
      </c>
      <c r="AT179" s="44">
        <f>Paramètres!$D$26*Calculs!AQ179</f>
        <v>15.832100350213524</v>
      </c>
      <c r="AU179" s="44">
        <f>Paramètres!$D$26*AO179</f>
        <v>-149.21208478638349</v>
      </c>
      <c r="AV179" s="44">
        <f>Paramètres!$D$26*AP179</f>
        <v>-177.69303098650349</v>
      </c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1">
        <f>Paramètres!$D$16</f>
        <v>30000</v>
      </c>
      <c r="BH179" s="41">
        <f>Paramètres!$E$16</f>
        <v>-25000</v>
      </c>
      <c r="BI179" s="100"/>
      <c r="BJ179" s="100"/>
      <c r="BK179" s="110">
        <f>Paramètres!$D$20</f>
        <v>523598775598.29883</v>
      </c>
      <c r="BL179" s="41">
        <f>Paramètres!$D$21</f>
        <v>10000</v>
      </c>
      <c r="BM179" s="41"/>
      <c r="BN179" s="41"/>
      <c r="BO179" s="41">
        <f>IF(AND($BR$6&gt;200,A179&lt;950),Paramètres!$D$22,0)</f>
        <v>1</v>
      </c>
      <c r="BP179" s="41">
        <f t="shared" si="143"/>
        <v>-10859.259992210202</v>
      </c>
      <c r="BQ179" s="41">
        <f t="shared" si="144"/>
        <v>-9493.4842305002949</v>
      </c>
      <c r="BR179" s="41">
        <f t="shared" si="174"/>
        <v>14423.930477271959</v>
      </c>
      <c r="BS179" s="41">
        <f t="shared" si="175"/>
        <v>-138.83909125059265</v>
      </c>
      <c r="BT179" s="41">
        <f t="shared" si="176"/>
        <v>1396.8536551934137</v>
      </c>
      <c r="BU179" s="41">
        <f t="shared" si="177"/>
        <v>-1051.64102369435</v>
      </c>
      <c r="BV179" s="41">
        <f t="shared" si="178"/>
        <v>-919.37548983551869</v>
      </c>
      <c r="BW179" s="41">
        <f>Paramètres!$D$22</f>
        <v>1</v>
      </c>
      <c r="BX179" s="41">
        <f t="shared" si="145"/>
        <v>47486.465735522077</v>
      </c>
      <c r="BY179" s="41">
        <f t="shared" si="146"/>
        <v>-76576.48941047641</v>
      </c>
      <c r="BZ179" s="41">
        <f t="shared" si="179"/>
        <v>90105.067329666417</v>
      </c>
      <c r="CA179" s="41">
        <f t="shared" si="180"/>
        <v>-58.19620040926079</v>
      </c>
      <c r="CB179" s="41">
        <f t="shared" si="181"/>
        <v>63.317747652792335</v>
      </c>
      <c r="CC179" s="41">
        <f t="shared" si="182"/>
        <v>33.369222658300053</v>
      </c>
      <c r="CD179" s="41">
        <f t="shared" si="183"/>
        <v>-53.811078292517827</v>
      </c>
      <c r="CE179" s="2">
        <f>Paramètres!$F$16</f>
        <v>15000</v>
      </c>
      <c r="CF179" s="2">
        <f>Paramètres!$G$16</f>
        <v>15000</v>
      </c>
      <c r="CG179" s="111">
        <f>Paramètres!$F$20</f>
        <v>992600579172.61572</v>
      </c>
      <c r="CH179" s="2">
        <f>Paramètres!$F$21</f>
        <v>13332</v>
      </c>
      <c r="CI179" s="2"/>
      <c r="CJ179" s="2"/>
      <c r="CK179" s="2">
        <f>IF(CN179&gt;20000,Paramètres!$F$22,-2)</f>
        <v>1</v>
      </c>
      <c r="CL179" s="2">
        <f t="shared" si="147"/>
        <v>-25859.259992210202</v>
      </c>
      <c r="CM179" s="2">
        <f t="shared" si="148"/>
        <v>30506.515769499703</v>
      </c>
      <c r="CN179" s="2">
        <f t="shared" si="149"/>
        <v>39991.859568410386</v>
      </c>
      <c r="CO179" s="2">
        <f t="shared" si="150"/>
        <v>130.28672762096596</v>
      </c>
      <c r="CP179" s="2">
        <f t="shared" si="151"/>
        <v>529.88497043161669</v>
      </c>
      <c r="CQ179" s="2">
        <f t="shared" si="152"/>
        <v>-342.63055942463239</v>
      </c>
      <c r="CR179" s="2">
        <f t="shared" si="153"/>
        <v>404.20586541721377</v>
      </c>
      <c r="CS179" s="2">
        <f>Paramètres!$F$22</f>
        <v>1</v>
      </c>
      <c r="CT179" s="2">
        <f t="shared" si="154"/>
        <v>32486.465735522077</v>
      </c>
      <c r="CU179" s="2">
        <f t="shared" si="155"/>
        <v>-36576.48941047641</v>
      </c>
      <c r="CV179" s="2">
        <f t="shared" si="184"/>
        <v>48920.445966691092</v>
      </c>
      <c r="CW179" s="2">
        <f t="shared" si="185"/>
        <v>-48.389193358233392</v>
      </c>
      <c r="CX179" s="2">
        <f t="shared" si="156"/>
        <v>372.49797307488342</v>
      </c>
      <c r="CY179" s="2">
        <f t="shared" si="186"/>
        <v>247.36370243002364</v>
      </c>
      <c r="CZ179" s="2">
        <f t="shared" si="187"/>
        <v>-278.50662230009414</v>
      </c>
      <c r="DA179" s="2"/>
      <c r="DB179" s="2"/>
      <c r="DC179" s="13">
        <f>Paramètres!$H$16</f>
        <v>-20000</v>
      </c>
      <c r="DD179" s="13">
        <f>Paramètres!$I$16</f>
        <v>0</v>
      </c>
      <c r="DE179" s="13"/>
      <c r="DF179" s="13"/>
      <c r="DG179" s="112">
        <f>Paramètres!$H$20</f>
        <v>1047197551196.5977</v>
      </c>
      <c r="DH179" s="13">
        <f>Paramètres!$H$21</f>
        <v>10000</v>
      </c>
      <c r="DI179" s="13">
        <f>IF(DL179&lt;66666,Paramètres!$H$22,5)</f>
        <v>1</v>
      </c>
      <c r="DJ179" s="13">
        <f t="shared" si="157"/>
        <v>-60859.259992210202</v>
      </c>
      <c r="DK179" s="13">
        <f t="shared" si="158"/>
        <v>15506.515769499705</v>
      </c>
      <c r="DL179" s="13">
        <f t="shared" si="188"/>
        <v>62803.674718197661</v>
      </c>
      <c r="DM179" s="13">
        <f t="shared" si="189"/>
        <v>165.70558273937345</v>
      </c>
      <c r="DN179" s="13">
        <f t="shared" si="190"/>
        <v>255.71039167844157</v>
      </c>
      <c r="DO179" s="13">
        <f t="shared" si="191"/>
        <v>-247.79354519774486</v>
      </c>
      <c r="DP179" s="13">
        <f t="shared" si="192"/>
        <v>63.1360702821705</v>
      </c>
      <c r="DQ179" s="13">
        <f>IF(DT179&lt;66666,Paramètres!$H$22,5)</f>
        <v>1</v>
      </c>
      <c r="DR179" s="13">
        <f t="shared" si="159"/>
        <v>-2513.534264477923</v>
      </c>
      <c r="DS179" s="13">
        <f t="shared" si="160"/>
        <v>-51576.48941047641</v>
      </c>
      <c r="DT179" s="13">
        <f t="shared" si="193"/>
        <v>51637.700514330514</v>
      </c>
      <c r="DU179" s="13">
        <f t="shared" si="194"/>
        <v>-92.790051366652349</v>
      </c>
      <c r="DV179" s="13">
        <f t="shared" si="195"/>
        <v>371.630009541329</v>
      </c>
      <c r="DW179" s="13">
        <f t="shared" si="196"/>
        <v>-18.089588680099162</v>
      </c>
      <c r="DX179" s="13">
        <f t="shared" si="197"/>
        <v>-371.1894809569273</v>
      </c>
    </row>
    <row r="180" spans="1:128" x14ac:dyDescent="0.35">
      <c r="A180" s="106">
        <f t="shared" si="198"/>
        <v>174</v>
      </c>
      <c r="B180" s="106">
        <f>A180*Paramètres!$D$25</f>
        <v>87</v>
      </c>
      <c r="C180" s="102">
        <f>Paramètres!$D$7</f>
        <v>155093840495.72119</v>
      </c>
      <c r="D180" s="28">
        <f>Paramètres!$D$8</f>
        <v>6666</v>
      </c>
      <c r="E180" s="28">
        <f t="shared" si="161"/>
        <v>40723.039625420279</v>
      </c>
      <c r="F180" s="28">
        <f t="shared" si="162"/>
        <v>-10819.359676565249</v>
      </c>
      <c r="G180" s="28">
        <f t="shared" si="136"/>
        <v>97.029940990669516</v>
      </c>
      <c r="H180" s="28">
        <f t="shared" si="137"/>
        <v>-163.99111558163682</v>
      </c>
      <c r="I180" s="28">
        <f t="shared" si="199"/>
        <v>-1104.4451343497867</v>
      </c>
      <c r="J180" s="28">
        <f t="shared" si="200"/>
        <v>8956.2888295421053</v>
      </c>
      <c r="K180" s="28">
        <f t="shared" si="201"/>
        <v>1413.882283374877</v>
      </c>
      <c r="L180" s="28">
        <f t="shared" si="163"/>
        <v>-1359.0504345249237</v>
      </c>
      <c r="M180" s="28">
        <f t="shared" si="164"/>
        <v>-389.92951627053304</v>
      </c>
      <c r="N180" s="28">
        <f>Paramètres!$D$26*Calculs!K180</f>
        <v>28.277645667497541</v>
      </c>
      <c r="O180" s="28">
        <f>Paramètres!$D$26*I180</f>
        <v>-22.088902686995734</v>
      </c>
      <c r="P180" s="28">
        <f>Paramètres!$D$26*J180</f>
        <v>179.12577659084212</v>
      </c>
      <c r="Q180" s="105">
        <f>IF($T180&gt;25000,Paramètres!$D$9,-5)</f>
        <v>6</v>
      </c>
      <c r="R180" s="105">
        <f t="shared" si="138"/>
        <v>61874.85996814887</v>
      </c>
      <c r="S180" s="105">
        <f t="shared" si="139"/>
        <v>-57766.582875045642</v>
      </c>
      <c r="T180" s="105">
        <f t="shared" si="165"/>
        <v>84649.136989915904</v>
      </c>
      <c r="U180" s="105">
        <f t="shared" si="166"/>
        <v>-43.033336256910935</v>
      </c>
      <c r="V180" s="105">
        <f t="shared" si="140"/>
        <v>128.6688424847101</v>
      </c>
      <c r="W180" s="105">
        <f t="shared" si="167"/>
        <v>94.051361822550717</v>
      </c>
      <c r="X180" s="105">
        <f t="shared" si="168"/>
        <v>-87.806676088317957</v>
      </c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44">
        <f t="shared" si="169"/>
        <v>-21151.820342728595</v>
      </c>
      <c r="AL180" s="44">
        <f t="shared" si="170"/>
        <v>46947.223198480395</v>
      </c>
      <c r="AM180" s="44">
        <f t="shared" si="141"/>
        <v>-126.716633967384</v>
      </c>
      <c r="AN180" s="44">
        <f t="shared" si="142"/>
        <v>-66.801269898639873</v>
      </c>
      <c r="AO180" s="44">
        <f t="shared" si="202"/>
        <v>-7051.6021047205204</v>
      </c>
      <c r="AP180" s="44">
        <f t="shared" si="203"/>
        <v>-9454.7202676723846</v>
      </c>
      <c r="AQ180" s="44">
        <f t="shared" si="171"/>
        <v>861.22861817885951</v>
      </c>
      <c r="AR180" s="44">
        <f t="shared" si="172"/>
        <v>339.25650172121533</v>
      </c>
      <c r="AS180" s="44">
        <f t="shared" si="173"/>
        <v>-791.59317759196915</v>
      </c>
      <c r="AT180" s="44">
        <f>Paramètres!$D$26*Calculs!AQ180</f>
        <v>17.224572363577192</v>
      </c>
      <c r="AU180" s="44">
        <f>Paramètres!$D$26*AO180</f>
        <v>-141.0320420944104</v>
      </c>
      <c r="AV180" s="44">
        <f>Paramètres!$D$26*AP180</f>
        <v>-189.09440535344768</v>
      </c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1">
        <f>Paramètres!$D$16</f>
        <v>30000</v>
      </c>
      <c r="BH180" s="41">
        <f>Paramètres!$E$16</f>
        <v>-25000</v>
      </c>
      <c r="BI180" s="100"/>
      <c r="BJ180" s="100"/>
      <c r="BK180" s="110">
        <f>Paramètres!$D$20</f>
        <v>523598775598.29883</v>
      </c>
      <c r="BL180" s="41">
        <f>Paramètres!$D$21</f>
        <v>10000</v>
      </c>
      <c r="BM180" s="41"/>
      <c r="BN180" s="41"/>
      <c r="BO180" s="41">
        <f>IF(AND($BR$6&gt;200,A180&lt;950),Paramètres!$D$22,0)</f>
        <v>1</v>
      </c>
      <c r="BP180" s="41">
        <f t="shared" si="143"/>
        <v>-10723.039625420279</v>
      </c>
      <c r="BQ180" s="41">
        <f t="shared" si="144"/>
        <v>-14180.640323434751</v>
      </c>
      <c r="BR180" s="41">
        <f t="shared" si="174"/>
        <v>17778.47402875053</v>
      </c>
      <c r="BS180" s="41">
        <f t="shared" si="175"/>
        <v>-127.09564462797961</v>
      </c>
      <c r="BT180" s="41">
        <f t="shared" si="176"/>
        <v>1096.8241886999394</v>
      </c>
      <c r="BU180" s="41">
        <f t="shared" si="177"/>
        <v>-661.54661072311842</v>
      </c>
      <c r="BV180" s="41">
        <f t="shared" si="178"/>
        <v>-874.85963603199525</v>
      </c>
      <c r="BW180" s="41">
        <f>Paramètres!$D$22</f>
        <v>1</v>
      </c>
      <c r="BX180" s="41">
        <f t="shared" si="145"/>
        <v>51151.820342728592</v>
      </c>
      <c r="BY180" s="41">
        <f t="shared" si="146"/>
        <v>-71947.223198480395</v>
      </c>
      <c r="BZ180" s="41">
        <f t="shared" si="179"/>
        <v>88277.469664386837</v>
      </c>
      <c r="CA180" s="41">
        <f t="shared" si="180"/>
        <v>-54.588577665259393</v>
      </c>
      <c r="CB180" s="41">
        <f t="shared" si="181"/>
        <v>65.916271868442635</v>
      </c>
      <c r="CC180" s="41">
        <f t="shared" si="182"/>
        <v>38.194765992905083</v>
      </c>
      <c r="CD180" s="41">
        <f t="shared" si="183"/>
        <v>-53.722572051063075</v>
      </c>
      <c r="CE180" s="2">
        <f>Paramètres!$F$16</f>
        <v>15000</v>
      </c>
      <c r="CF180" s="2">
        <f>Paramètres!$G$16</f>
        <v>15000</v>
      </c>
      <c r="CG180" s="111">
        <f>Paramètres!$F$20</f>
        <v>992600579172.61572</v>
      </c>
      <c r="CH180" s="2">
        <f>Paramètres!$F$21</f>
        <v>13332</v>
      </c>
      <c r="CI180" s="2"/>
      <c r="CJ180" s="2"/>
      <c r="CK180" s="2">
        <f>IF(CN180&gt;20000,Paramètres!$F$22,-2)</f>
        <v>1</v>
      </c>
      <c r="CL180" s="2">
        <f t="shared" si="147"/>
        <v>-25723.039625420279</v>
      </c>
      <c r="CM180" s="2">
        <f t="shared" si="148"/>
        <v>25819.359676565247</v>
      </c>
      <c r="CN180" s="2">
        <f t="shared" si="149"/>
        <v>36446.043704067321</v>
      </c>
      <c r="CO180" s="2">
        <f t="shared" si="150"/>
        <v>134.8929284227433</v>
      </c>
      <c r="CP180" s="2">
        <f t="shared" si="151"/>
        <v>618.96072717266281</v>
      </c>
      <c r="CQ180" s="2">
        <f t="shared" si="152"/>
        <v>-436.8526647479307</v>
      </c>
      <c r="CR180" s="2">
        <f t="shared" si="153"/>
        <v>438.48846174642222</v>
      </c>
      <c r="CS180" s="2">
        <f>Paramètres!$F$22</f>
        <v>1</v>
      </c>
      <c r="CT180" s="2">
        <f t="shared" si="154"/>
        <v>36151.820342728592</v>
      </c>
      <c r="CU180" s="2">
        <f t="shared" si="155"/>
        <v>-31947.223198480395</v>
      </c>
      <c r="CV180" s="2">
        <f t="shared" si="184"/>
        <v>48244.991286002412</v>
      </c>
      <c r="CW180" s="2">
        <f t="shared" si="185"/>
        <v>-41.466907079628449</v>
      </c>
      <c r="CX180" s="2">
        <f t="shared" si="156"/>
        <v>381.8841050121402</v>
      </c>
      <c r="CY180" s="2">
        <f t="shared" si="186"/>
        <v>286.16039070874797</v>
      </c>
      <c r="CZ180" s="2">
        <f t="shared" si="187"/>
        <v>-252.87882562670217</v>
      </c>
      <c r="DA180" s="2"/>
      <c r="DB180" s="2"/>
      <c r="DC180" s="13">
        <f>Paramètres!$H$16</f>
        <v>-20000</v>
      </c>
      <c r="DD180" s="13">
        <f>Paramètres!$I$16</f>
        <v>0</v>
      </c>
      <c r="DE180" s="13"/>
      <c r="DF180" s="13"/>
      <c r="DG180" s="112">
        <f>Paramètres!$H$20</f>
        <v>1047197551196.5977</v>
      </c>
      <c r="DH180" s="13">
        <f>Paramètres!$H$21</f>
        <v>10000</v>
      </c>
      <c r="DI180" s="13">
        <f>IF(DL180&lt;66666,Paramètres!$H$22,5)</f>
        <v>1</v>
      </c>
      <c r="DJ180" s="13">
        <f t="shared" si="157"/>
        <v>-60723.039625420279</v>
      </c>
      <c r="DK180" s="13">
        <f t="shared" si="158"/>
        <v>10819.359676565249</v>
      </c>
      <c r="DL180" s="13">
        <f t="shared" si="188"/>
        <v>61679.38136169369</v>
      </c>
      <c r="DM180" s="13">
        <f t="shared" si="189"/>
        <v>169.89731228320102</v>
      </c>
      <c r="DN180" s="13">
        <f t="shared" si="190"/>
        <v>264.7562167642418</v>
      </c>
      <c r="DO180" s="13">
        <f t="shared" si="191"/>
        <v>-260.65115905387466</v>
      </c>
      <c r="DP180" s="13">
        <f t="shared" si="192"/>
        <v>46.441658015039998</v>
      </c>
      <c r="DQ180" s="13">
        <f>IF(DT180&lt;66666,Paramètres!$H$22,5)</f>
        <v>1</v>
      </c>
      <c r="DR180" s="13">
        <f t="shared" si="159"/>
        <v>1151.8203427285953</v>
      </c>
      <c r="DS180" s="13">
        <f t="shared" si="160"/>
        <v>-46947.223198480395</v>
      </c>
      <c r="DT180" s="13">
        <f t="shared" si="193"/>
        <v>46961.350663602716</v>
      </c>
      <c r="DU180" s="13">
        <f t="shared" si="194"/>
        <v>-88.594566340176357</v>
      </c>
      <c r="DV180" s="13">
        <f t="shared" si="195"/>
        <v>444.28195827252387</v>
      </c>
      <c r="DW180" s="13">
        <f t="shared" si="196"/>
        <v>10.896896920858991</v>
      </c>
      <c r="DX180" s="13">
        <f t="shared" si="197"/>
        <v>-444.14830415522789</v>
      </c>
    </row>
    <row r="181" spans="1:128" x14ac:dyDescent="0.35">
      <c r="A181" s="106">
        <f t="shared" si="198"/>
        <v>175</v>
      </c>
      <c r="B181" s="106">
        <f>A181*Paramètres!$D$25</f>
        <v>87.5</v>
      </c>
      <c r="C181" s="102">
        <f>Paramètres!$D$7</f>
        <v>155093840495.72119</v>
      </c>
      <c r="D181" s="28">
        <f>Paramètres!$D$8</f>
        <v>6666</v>
      </c>
      <c r="E181" s="28">
        <f t="shared" si="161"/>
        <v>39831.054449614152</v>
      </c>
      <c r="F181" s="28">
        <f t="shared" si="162"/>
        <v>-6438.6976408618302</v>
      </c>
      <c r="G181" s="28">
        <f t="shared" si="136"/>
        <v>106.22954107392847</v>
      </c>
      <c r="H181" s="28">
        <f t="shared" si="137"/>
        <v>-168.02360868656837</v>
      </c>
      <c r="I181" s="28">
        <f t="shared" si="199"/>
        <v>-2441.4066661877146</v>
      </c>
      <c r="J181" s="28">
        <f t="shared" si="200"/>
        <v>8387.233536680731</v>
      </c>
      <c r="K181" s="28">
        <f t="shared" si="201"/>
        <v>1267.5614470112794</v>
      </c>
      <c r="L181" s="28">
        <f t="shared" si="163"/>
        <v>-1239.9706747424043</v>
      </c>
      <c r="M181" s="28">
        <f t="shared" si="164"/>
        <v>-263.02993694291695</v>
      </c>
      <c r="N181" s="28">
        <f>Paramètres!$D$26*Calculs!K181</f>
        <v>25.351228940225589</v>
      </c>
      <c r="O181" s="28">
        <f>Paramètres!$D$26*I181</f>
        <v>-48.828133323754294</v>
      </c>
      <c r="P181" s="28">
        <f>Paramètres!$D$26*J181</f>
        <v>167.74467073361461</v>
      </c>
      <c r="Q181" s="105">
        <f>IF($T181&gt;25000,Paramètres!$D$9,-5)</f>
        <v>6</v>
      </c>
      <c r="R181" s="105">
        <f t="shared" si="138"/>
        <v>64423.861719272703</v>
      </c>
      <c r="S181" s="105">
        <f t="shared" si="139"/>
        <v>-48460.662411108038</v>
      </c>
      <c r="T181" s="105">
        <f t="shared" si="165"/>
        <v>80615.567728245587</v>
      </c>
      <c r="U181" s="105">
        <f t="shared" si="166"/>
        <v>-36.95107203133972</v>
      </c>
      <c r="V181" s="105">
        <f t="shared" si="140"/>
        <v>141.73233416507787</v>
      </c>
      <c r="W181" s="105">
        <f t="shared" si="167"/>
        <v>113.26527313162472</v>
      </c>
      <c r="X181" s="105">
        <f t="shared" si="168"/>
        <v>-85.199955694235854</v>
      </c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44">
        <f t="shared" si="169"/>
        <v>-24592.807269658551</v>
      </c>
      <c r="AL181" s="44">
        <f t="shared" si="170"/>
        <v>42021.96477024621</v>
      </c>
      <c r="AM181" s="44">
        <f t="shared" si="141"/>
        <v>-123.16030795462524</v>
      </c>
      <c r="AN181" s="44">
        <f t="shared" si="142"/>
        <v>-62.88958098275333</v>
      </c>
      <c r="AO181" s="44">
        <f t="shared" si="202"/>
        <v>-6571.3135609048941</v>
      </c>
      <c r="AP181" s="44">
        <f t="shared" si="203"/>
        <v>-10057.219039910906</v>
      </c>
      <c r="AQ181" s="44">
        <f t="shared" si="171"/>
        <v>942.06062515387248</v>
      </c>
      <c r="AR181" s="44">
        <f t="shared" si="172"/>
        <v>429.3034154450628</v>
      </c>
      <c r="AS181" s="44">
        <f t="shared" si="173"/>
        <v>-838.5563779213112</v>
      </c>
      <c r="AT181" s="44">
        <f>Paramètres!$D$26*Calculs!AQ181</f>
        <v>18.84121250307745</v>
      </c>
      <c r="AU181" s="44">
        <f>Paramètres!$D$26*AO181</f>
        <v>-131.4262712180979</v>
      </c>
      <c r="AV181" s="44">
        <f>Paramètres!$D$26*AP181</f>
        <v>-201.14438079821812</v>
      </c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1">
        <f>Paramètres!$D$16</f>
        <v>30000</v>
      </c>
      <c r="BH181" s="41">
        <f>Paramètres!$E$16</f>
        <v>-25000</v>
      </c>
      <c r="BI181" s="100"/>
      <c r="BJ181" s="100"/>
      <c r="BK181" s="110">
        <f>Paramètres!$D$20</f>
        <v>523598775598.29883</v>
      </c>
      <c r="BL181" s="41">
        <f>Paramètres!$D$21</f>
        <v>10000</v>
      </c>
      <c r="BM181" s="41"/>
      <c r="BN181" s="41"/>
      <c r="BO181" s="41">
        <f>IF(AND($BR$6&gt;200,A181&lt;950),Paramètres!$D$22,0)</f>
        <v>1</v>
      </c>
      <c r="BP181" s="41">
        <f t="shared" si="143"/>
        <v>-9831.054449614152</v>
      </c>
      <c r="BQ181" s="41">
        <f t="shared" si="144"/>
        <v>-18561.302359138172</v>
      </c>
      <c r="BR181" s="41">
        <f t="shared" si="174"/>
        <v>21004.084766031261</v>
      </c>
      <c r="BS181" s="41">
        <f t="shared" si="175"/>
        <v>-117.90807785603876</v>
      </c>
      <c r="BT181" s="41">
        <f t="shared" si="176"/>
        <v>873.5744360453449</v>
      </c>
      <c r="BU181" s="41">
        <f t="shared" si="177"/>
        <v>-408.88036504413208</v>
      </c>
      <c r="BV181" s="41">
        <f t="shared" si="178"/>
        <v>-771.97742349975476</v>
      </c>
      <c r="BW181" s="41">
        <f>Paramètres!$D$22</f>
        <v>1</v>
      </c>
      <c r="BX181" s="41">
        <f t="shared" si="145"/>
        <v>54592.807269658551</v>
      </c>
      <c r="BY181" s="41">
        <f t="shared" si="146"/>
        <v>-67021.96477024621</v>
      </c>
      <c r="BZ181" s="41">
        <f t="shared" si="179"/>
        <v>86442.572655180775</v>
      </c>
      <c r="CA181" s="41">
        <f t="shared" si="180"/>
        <v>-50.835428035999861</v>
      </c>
      <c r="CB181" s="41">
        <f t="shared" si="181"/>
        <v>68.688338045905198</v>
      </c>
      <c r="CC181" s="41">
        <f t="shared" si="182"/>
        <v>43.380120297570926</v>
      </c>
      <c r="CD181" s="41">
        <f t="shared" si="183"/>
        <v>-53.256482670908923</v>
      </c>
      <c r="CE181" s="2">
        <f>Paramètres!$F$16</f>
        <v>15000</v>
      </c>
      <c r="CF181" s="2">
        <f>Paramètres!$G$16</f>
        <v>15000</v>
      </c>
      <c r="CG181" s="111">
        <f>Paramètres!$F$20</f>
        <v>992600579172.61572</v>
      </c>
      <c r="CH181" s="2">
        <f>Paramètres!$F$21</f>
        <v>13332</v>
      </c>
      <c r="CI181" s="2"/>
      <c r="CJ181" s="2"/>
      <c r="CK181" s="2">
        <f>IF(CN181&gt;20000,Paramètres!$F$22,-2)</f>
        <v>1</v>
      </c>
      <c r="CL181" s="2">
        <f t="shared" si="147"/>
        <v>-24831.054449614152</v>
      </c>
      <c r="CM181" s="2">
        <f t="shared" si="148"/>
        <v>21438.697640861828</v>
      </c>
      <c r="CN181" s="2">
        <f t="shared" si="149"/>
        <v>32805.472433970484</v>
      </c>
      <c r="CO181" s="2">
        <f t="shared" si="150"/>
        <v>139.19324875314024</v>
      </c>
      <c r="CP181" s="2">
        <f t="shared" si="151"/>
        <v>733.33943406198034</v>
      </c>
      <c r="CQ181" s="2">
        <f t="shared" si="152"/>
        <v>-555.07785946060619</v>
      </c>
      <c r="CR181" s="2">
        <f t="shared" si="153"/>
        <v>479.24450491056967</v>
      </c>
      <c r="CS181" s="2">
        <f>Paramètres!$F$22</f>
        <v>1</v>
      </c>
      <c r="CT181" s="2">
        <f t="shared" si="154"/>
        <v>39592.807269658551</v>
      </c>
      <c r="CU181" s="2">
        <f t="shared" si="155"/>
        <v>-27021.96477024621</v>
      </c>
      <c r="CV181" s="2">
        <f t="shared" si="184"/>
        <v>47935.132914562302</v>
      </c>
      <c r="CW181" s="2">
        <f t="shared" si="185"/>
        <v>-34.313411924916224</v>
      </c>
      <c r="CX181" s="2">
        <f t="shared" si="156"/>
        <v>386.30382989167197</v>
      </c>
      <c r="CY181" s="2">
        <f t="shared" si="186"/>
        <v>319.07396839167785</v>
      </c>
      <c r="CZ181" s="2">
        <f t="shared" si="187"/>
        <v>-217.76696646589994</v>
      </c>
      <c r="DA181" s="2"/>
      <c r="DB181" s="2"/>
      <c r="DC181" s="13">
        <f>Paramètres!$H$16</f>
        <v>-20000</v>
      </c>
      <c r="DD181" s="13">
        <f>Paramètres!$I$16</f>
        <v>0</v>
      </c>
      <c r="DE181" s="13"/>
      <c r="DF181" s="13"/>
      <c r="DG181" s="112">
        <f>Paramètres!$H$20</f>
        <v>1047197551196.5977</v>
      </c>
      <c r="DH181" s="13">
        <f>Paramètres!$H$21</f>
        <v>10000</v>
      </c>
      <c r="DI181" s="13">
        <f>IF(DL181&lt;66666,Paramètres!$H$22,5)</f>
        <v>1</v>
      </c>
      <c r="DJ181" s="13">
        <f t="shared" si="157"/>
        <v>-59831.054449614152</v>
      </c>
      <c r="DK181" s="13">
        <f t="shared" si="158"/>
        <v>6438.6976408618302</v>
      </c>
      <c r="DL181" s="13">
        <f t="shared" si="188"/>
        <v>60176.506245071534</v>
      </c>
      <c r="DM181" s="13">
        <f t="shared" si="189"/>
        <v>173.8577731477327</v>
      </c>
      <c r="DN181" s="13">
        <f t="shared" si="190"/>
        <v>277.60608747806418</v>
      </c>
      <c r="DO181" s="13">
        <f t="shared" si="191"/>
        <v>-276.01245023766603</v>
      </c>
      <c r="DP181" s="13">
        <f t="shared" si="192"/>
        <v>29.702981646268135</v>
      </c>
      <c r="DQ181" s="13">
        <f>IF(DT181&lt;66666,Paramètres!$H$22,5)</f>
        <v>1</v>
      </c>
      <c r="DR181" s="13">
        <f t="shared" si="159"/>
        <v>4592.8072696585514</v>
      </c>
      <c r="DS181" s="13">
        <f t="shared" si="160"/>
        <v>-42021.96477024621</v>
      </c>
      <c r="DT181" s="13">
        <f t="shared" si="193"/>
        <v>42272.206019653648</v>
      </c>
      <c r="DU181" s="13">
        <f t="shared" si="194"/>
        <v>-83.762592761457199</v>
      </c>
      <c r="DV181" s="13">
        <f t="shared" si="195"/>
        <v>540.06570612044777</v>
      </c>
      <c r="DW181" s="13">
        <f t="shared" si="196"/>
        <v>58.677271302331633</v>
      </c>
      <c r="DX181" s="13">
        <f t="shared" si="197"/>
        <v>-536.86864758513366</v>
      </c>
    </row>
    <row r="182" spans="1:128" x14ac:dyDescent="0.35">
      <c r="A182" s="106">
        <f t="shared" si="198"/>
        <v>176</v>
      </c>
      <c r="B182" s="106">
        <f>A182*Paramètres!$D$25</f>
        <v>88</v>
      </c>
      <c r="C182" s="102">
        <f>Paramètres!$D$7</f>
        <v>155093840495.72119</v>
      </c>
      <c r="D182" s="28">
        <f>Paramètres!$D$8</f>
        <v>6666</v>
      </c>
      <c r="E182" s="28">
        <f t="shared" si="161"/>
        <v>38300.358447834697</v>
      </c>
      <c r="F182" s="28">
        <f t="shared" si="162"/>
        <v>-2310.8383567571941</v>
      </c>
      <c r="G182" s="28">
        <f t="shared" si="136"/>
        <v>114.53923458605668</v>
      </c>
      <c r="H182" s="28">
        <f t="shared" si="137"/>
        <v>-174.2460102390792</v>
      </c>
      <c r="I182" s="28">
        <f t="shared" si="199"/>
        <v>-3632.5492076063647</v>
      </c>
      <c r="J182" s="28">
        <f t="shared" si="200"/>
        <v>7956.4589290041995</v>
      </c>
      <c r="K182" s="28">
        <f t="shared" si="201"/>
        <v>1253.3709218386452</v>
      </c>
      <c r="L182" s="28">
        <f t="shared" si="163"/>
        <v>-1247.0558617022066</v>
      </c>
      <c r="M182" s="28">
        <f t="shared" si="164"/>
        <v>-125.65964151159484</v>
      </c>
      <c r="N182" s="28">
        <f>Paramètres!$D$26*Calculs!K182</f>
        <v>25.067418436772904</v>
      </c>
      <c r="O182" s="28">
        <f>Paramètres!$D$26*I182</f>
        <v>-72.650984152127293</v>
      </c>
      <c r="P182" s="28">
        <f>Paramètres!$D$26*J182</f>
        <v>159.12917858008399</v>
      </c>
      <c r="Q182" s="105">
        <f>IF($T182&gt;25000,Paramètres!$D$9,-5)</f>
        <v>6</v>
      </c>
      <c r="R182" s="105">
        <f t="shared" si="138"/>
        <v>66071.496644084429</v>
      </c>
      <c r="S182" s="105">
        <f t="shared" si="139"/>
        <v>-39094.554512567622</v>
      </c>
      <c r="T182" s="105">
        <f t="shared" si="165"/>
        <v>76771.263252113946</v>
      </c>
      <c r="U182" s="105">
        <f t="shared" si="166"/>
        <v>-30.612835105927235</v>
      </c>
      <c r="V182" s="105">
        <f t="shared" si="140"/>
        <v>156.11887360783848</v>
      </c>
      <c r="W182" s="105">
        <f t="shared" si="167"/>
        <v>134.36026967257845</v>
      </c>
      <c r="X182" s="105">
        <f t="shared" si="168"/>
        <v>-79.501073137991312</v>
      </c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44">
        <f t="shared" si="169"/>
        <v>-27771.138196249733</v>
      </c>
      <c r="AL182" s="44">
        <f t="shared" si="170"/>
        <v>36783.716155810427</v>
      </c>
      <c r="AM182" s="44">
        <f t="shared" si="141"/>
        <v>-119.33680600154074</v>
      </c>
      <c r="AN182" s="44">
        <f t="shared" si="142"/>
        <v>-59.105098555679753</v>
      </c>
      <c r="AO182" s="44">
        <f t="shared" si="202"/>
        <v>-6010.5838742417336</v>
      </c>
      <c r="AP182" s="44">
        <f t="shared" si="203"/>
        <v>-10694.631037034</v>
      </c>
      <c r="AQ182" s="44">
        <f t="shared" si="171"/>
        <v>1040.7656679494955</v>
      </c>
      <c r="AR182" s="44">
        <f t="shared" si="172"/>
        <v>534.39663312320522</v>
      </c>
      <c r="AS182" s="44">
        <f t="shared" si="173"/>
        <v>-893.09205241617838</v>
      </c>
      <c r="AT182" s="44">
        <f>Paramètres!$D$26*Calculs!AQ182</f>
        <v>20.815313358989911</v>
      </c>
      <c r="AU182" s="44">
        <f>Paramètres!$D$26*AO182</f>
        <v>-120.21167748483468</v>
      </c>
      <c r="AV182" s="44">
        <f>Paramètres!$D$26*AP182</f>
        <v>-213.89262074068</v>
      </c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1">
        <f>Paramètres!$D$16</f>
        <v>30000</v>
      </c>
      <c r="BH182" s="41">
        <f>Paramètres!$E$16</f>
        <v>-25000</v>
      </c>
      <c r="BI182" s="100"/>
      <c r="BJ182" s="100"/>
      <c r="BK182" s="110">
        <f>Paramètres!$D$20</f>
        <v>523598775598.29883</v>
      </c>
      <c r="BL182" s="41">
        <f>Paramètres!$D$21</f>
        <v>10000</v>
      </c>
      <c r="BM182" s="41"/>
      <c r="BN182" s="41"/>
      <c r="BO182" s="41">
        <f>IF(AND($BR$6&gt;200,A182&lt;950),Paramètres!$D$22,0)</f>
        <v>1</v>
      </c>
      <c r="BP182" s="41">
        <f t="shared" si="143"/>
        <v>-8300.3584478346966</v>
      </c>
      <c r="BQ182" s="41">
        <f t="shared" si="144"/>
        <v>-22689.161643242805</v>
      </c>
      <c r="BR182" s="41">
        <f t="shared" si="174"/>
        <v>24159.760065773447</v>
      </c>
      <c r="BS182" s="41">
        <f t="shared" si="175"/>
        <v>-110.0939965662982</v>
      </c>
      <c r="BT182" s="41">
        <f t="shared" si="176"/>
        <v>707.61752498639498</v>
      </c>
      <c r="BU182" s="41">
        <f t="shared" si="177"/>
        <v>-243.10999303662442</v>
      </c>
      <c r="BV182" s="41">
        <f t="shared" si="178"/>
        <v>-664.54502703248306</v>
      </c>
      <c r="BW182" s="41">
        <f>Paramètres!$D$22</f>
        <v>1</v>
      </c>
      <c r="BX182" s="41">
        <f t="shared" si="145"/>
        <v>57771.138196249733</v>
      </c>
      <c r="BY182" s="41">
        <f t="shared" si="146"/>
        <v>-61783.716155810427</v>
      </c>
      <c r="BZ182" s="41">
        <f t="shared" si="179"/>
        <v>84585.648844895288</v>
      </c>
      <c r="CA182" s="41">
        <f t="shared" si="180"/>
        <v>-46.922276735914139</v>
      </c>
      <c r="CB182" s="41">
        <f t="shared" si="181"/>
        <v>71.674264955523569</v>
      </c>
      <c r="CC182" s="41">
        <f t="shared" si="182"/>
        <v>48.952794267180956</v>
      </c>
      <c r="CD182" s="41">
        <f t="shared" si="183"/>
        <v>-52.3528813949113</v>
      </c>
      <c r="CE182" s="2">
        <f>Paramètres!$F$16</f>
        <v>15000</v>
      </c>
      <c r="CF182" s="2">
        <f>Paramètres!$G$16</f>
        <v>15000</v>
      </c>
      <c r="CG182" s="111">
        <f>Paramètres!$F$20</f>
        <v>992600579172.61572</v>
      </c>
      <c r="CH182" s="2">
        <f>Paramètres!$F$21</f>
        <v>13332</v>
      </c>
      <c r="CI182" s="2"/>
      <c r="CJ182" s="2"/>
      <c r="CK182" s="2">
        <f>IF(CN182&gt;20000,Paramètres!$F$22,-2)</f>
        <v>1</v>
      </c>
      <c r="CL182" s="2">
        <f t="shared" si="147"/>
        <v>-23300.358447834697</v>
      </c>
      <c r="CM182" s="2">
        <f t="shared" si="148"/>
        <v>17310.838356757195</v>
      </c>
      <c r="CN182" s="2">
        <f t="shared" si="149"/>
        <v>29027.08783897134</v>
      </c>
      <c r="CO182" s="2">
        <f t="shared" si="150"/>
        <v>143.38975512474155</v>
      </c>
      <c r="CP182" s="2">
        <f t="shared" si="151"/>
        <v>884.05073448757514</v>
      </c>
      <c r="CQ182" s="2">
        <f t="shared" si="152"/>
        <v>-709.63711943492092</v>
      </c>
      <c r="CR182" s="2">
        <f t="shared" si="153"/>
        <v>527.21993500637757</v>
      </c>
      <c r="CS182" s="2">
        <f>Paramètres!$F$22</f>
        <v>1</v>
      </c>
      <c r="CT182" s="2">
        <f t="shared" si="154"/>
        <v>42771.138196249733</v>
      </c>
      <c r="CU182" s="2">
        <f t="shared" si="155"/>
        <v>-21783.716155810427</v>
      </c>
      <c r="CV182" s="2">
        <f t="shared" si="184"/>
        <v>47998.964073817355</v>
      </c>
      <c r="CW182" s="2">
        <f t="shared" si="185"/>
        <v>-26.990143494785109</v>
      </c>
      <c r="CX182" s="2">
        <f t="shared" si="156"/>
        <v>385.3873799439184</v>
      </c>
      <c r="CY182" s="2">
        <f t="shared" si="186"/>
        <v>343.4127632696846</v>
      </c>
      <c r="CZ182" s="2">
        <f t="shared" si="187"/>
        <v>-174.90313503055816</v>
      </c>
      <c r="DA182" s="2"/>
      <c r="DB182" s="2"/>
      <c r="DC182" s="13">
        <f>Paramètres!$H$16</f>
        <v>-20000</v>
      </c>
      <c r="DD182" s="13">
        <f>Paramètres!$I$16</f>
        <v>0</v>
      </c>
      <c r="DE182" s="13"/>
      <c r="DF182" s="13"/>
      <c r="DG182" s="112">
        <f>Paramètres!$H$20</f>
        <v>1047197551196.5977</v>
      </c>
      <c r="DH182" s="13">
        <f>Paramètres!$H$21</f>
        <v>10000</v>
      </c>
      <c r="DI182" s="13">
        <f>IF(DL182&lt;66666,Paramètres!$H$22,5)</f>
        <v>1</v>
      </c>
      <c r="DJ182" s="13">
        <f t="shared" si="157"/>
        <v>-58300.358447834697</v>
      </c>
      <c r="DK182" s="13">
        <f t="shared" si="158"/>
        <v>2310.8383567571941</v>
      </c>
      <c r="DL182" s="13">
        <f t="shared" si="188"/>
        <v>58346.137567598002</v>
      </c>
      <c r="DM182" s="13">
        <f t="shared" si="189"/>
        <v>177.73016810913202</v>
      </c>
      <c r="DN182" s="13">
        <f t="shared" si="190"/>
        <v>294.53984893291232</v>
      </c>
      <c r="DO182" s="13">
        <f t="shared" si="191"/>
        <v>-294.30874923066136</v>
      </c>
      <c r="DP182" s="13">
        <f t="shared" si="192"/>
        <v>11.665450514510653</v>
      </c>
      <c r="DQ182" s="13">
        <f>IF(DT182&lt;66666,Paramètres!$H$22,5)</f>
        <v>1</v>
      </c>
      <c r="DR182" s="13">
        <f t="shared" si="159"/>
        <v>7771.1381962497326</v>
      </c>
      <c r="DS182" s="13">
        <f t="shared" si="160"/>
        <v>-36783.716155810427</v>
      </c>
      <c r="DT182" s="13">
        <f t="shared" si="193"/>
        <v>37595.64287382835</v>
      </c>
      <c r="DU182" s="13">
        <f t="shared" si="194"/>
        <v>-78.070781367288049</v>
      </c>
      <c r="DV182" s="13">
        <f t="shared" si="195"/>
        <v>668.68504212259836</v>
      </c>
      <c r="DW182" s="13">
        <f t="shared" si="196"/>
        <v>138.21931146487225</v>
      </c>
      <c r="DX182" s="13">
        <f t="shared" si="197"/>
        <v>-654.24392048889365</v>
      </c>
    </row>
    <row r="183" spans="1:128" x14ac:dyDescent="0.35">
      <c r="A183" s="106">
        <f t="shared" si="198"/>
        <v>177</v>
      </c>
      <c r="B183" s="106">
        <f>A183*Paramètres!$D$25</f>
        <v>88.5</v>
      </c>
      <c r="C183" s="102">
        <f>Paramètres!$D$7</f>
        <v>155093840495.72119</v>
      </c>
      <c r="D183" s="28">
        <f>Paramètres!$D$8</f>
        <v>6666</v>
      </c>
      <c r="E183" s="28">
        <f t="shared" si="161"/>
        <v>36172.319878605958</v>
      </c>
      <c r="F183" s="28">
        <f t="shared" si="162"/>
        <v>1635.976197367007</v>
      </c>
      <c r="G183" s="28">
        <f t="shared" si="136"/>
        <v>122.07064459899757</v>
      </c>
      <c r="H183" s="28">
        <f t="shared" si="137"/>
        <v>179.71511162570602</v>
      </c>
      <c r="I183" s="28">
        <f t="shared" si="199"/>
        <v>-4806.9540851564434</v>
      </c>
      <c r="J183" s="28">
        <f t="shared" si="200"/>
        <v>7671.6701089125208</v>
      </c>
      <c r="K183" s="28">
        <f t="shared" si="201"/>
        <v>1368.1123313711828</v>
      </c>
      <c r="L183" s="28">
        <f t="shared" si="163"/>
        <v>-1368.0954193678313</v>
      </c>
      <c r="M183" s="28">
        <f t="shared" si="164"/>
        <v>6.8025550090388567</v>
      </c>
      <c r="N183" s="28">
        <f>Paramètres!$D$26*Calculs!K183</f>
        <v>27.362246627423655</v>
      </c>
      <c r="O183" s="28">
        <f>Paramètres!$D$26*I183</f>
        <v>-96.139081703128866</v>
      </c>
      <c r="P183" s="28">
        <f>Paramètres!$D$26*J183</f>
        <v>153.43340217825042</v>
      </c>
      <c r="Q183" s="105">
        <f>IF($T183&gt;25000,Paramètres!$D$9,-5)</f>
        <v>6</v>
      </c>
      <c r="R183" s="105">
        <f t="shared" si="138"/>
        <v>66815.150853695755</v>
      </c>
      <c r="S183" s="105">
        <f t="shared" si="139"/>
        <v>-29577.151426822376</v>
      </c>
      <c r="T183" s="105">
        <f t="shared" si="165"/>
        <v>73068.955583936608</v>
      </c>
      <c r="U183" s="105">
        <f t="shared" si="166"/>
        <v>-23.877598447713027</v>
      </c>
      <c r="V183" s="105">
        <f t="shared" si="140"/>
        <v>172.13955555836833</v>
      </c>
      <c r="W183" s="105">
        <f t="shared" si="167"/>
        <v>157.40652484499182</v>
      </c>
      <c r="X183" s="105">
        <f t="shared" si="168"/>
        <v>-69.679355077781494</v>
      </c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44">
        <f t="shared" si="169"/>
        <v>-30642.830975089797</v>
      </c>
      <c r="AL183" s="44">
        <f t="shared" si="170"/>
        <v>31213.127624189383</v>
      </c>
      <c r="AM183" s="44">
        <f t="shared" si="141"/>
        <v>-115.21590607223368</v>
      </c>
      <c r="AN183" s="44">
        <f t="shared" si="142"/>
        <v>-55.3194895138475</v>
      </c>
      <c r="AO183" s="44">
        <f t="shared" si="202"/>
        <v>-5355.975563633694</v>
      </c>
      <c r="AP183" s="44">
        <f t="shared" si="203"/>
        <v>-11373.830468709497</v>
      </c>
      <c r="AQ183" s="44">
        <f t="shared" si="171"/>
        <v>1168.6209730995979</v>
      </c>
      <c r="AR183" s="44">
        <f t="shared" si="172"/>
        <v>664.94513867431624</v>
      </c>
      <c r="AS183" s="44">
        <f t="shared" si="173"/>
        <v>-961.00101005235445</v>
      </c>
      <c r="AT183" s="44">
        <f>Paramètres!$D$26*Calculs!AQ183</f>
        <v>23.37241946199196</v>
      </c>
      <c r="AU183" s="44">
        <f>Paramètres!$D$26*AO183</f>
        <v>-107.11951127267389</v>
      </c>
      <c r="AV183" s="44">
        <f>Paramètres!$D$26*AP183</f>
        <v>-227.47660937418993</v>
      </c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1">
        <f>Paramètres!$D$16</f>
        <v>30000</v>
      </c>
      <c r="BH183" s="41">
        <f>Paramètres!$E$16</f>
        <v>-25000</v>
      </c>
      <c r="BI183" s="100"/>
      <c r="BJ183" s="100"/>
      <c r="BK183" s="110">
        <f>Paramètres!$D$20</f>
        <v>523598775598.29883</v>
      </c>
      <c r="BL183" s="41">
        <f>Paramètres!$D$21</f>
        <v>10000</v>
      </c>
      <c r="BM183" s="41"/>
      <c r="BN183" s="41"/>
      <c r="BO183" s="41">
        <f>IF(AND($BR$6&gt;200,A183&lt;950),Paramètres!$D$22,0)</f>
        <v>1</v>
      </c>
      <c r="BP183" s="41">
        <f t="shared" si="143"/>
        <v>-6172.3198786059584</v>
      </c>
      <c r="BQ183" s="41">
        <f t="shared" si="144"/>
        <v>-26635.976197367007</v>
      </c>
      <c r="BR183" s="41">
        <f t="shared" si="174"/>
        <v>27341.776838211084</v>
      </c>
      <c r="BS183" s="41">
        <f t="shared" si="175"/>
        <v>-103.04679925573699</v>
      </c>
      <c r="BT183" s="41">
        <f t="shared" si="176"/>
        <v>580.17614800705746</v>
      </c>
      <c r="BU183" s="41">
        <f t="shared" si="177"/>
        <v>-130.97293539578502</v>
      </c>
      <c r="BV183" s="41">
        <f t="shared" si="178"/>
        <v>-565.19948063503966</v>
      </c>
      <c r="BW183" s="41">
        <f>Paramètres!$D$22</f>
        <v>1</v>
      </c>
      <c r="BX183" s="41">
        <f t="shared" si="145"/>
        <v>60642.830975089797</v>
      </c>
      <c r="BY183" s="41">
        <f t="shared" si="146"/>
        <v>-56213.127624189379</v>
      </c>
      <c r="BZ183" s="41">
        <f t="shared" si="179"/>
        <v>82688.987573719351</v>
      </c>
      <c r="CA183" s="41">
        <f t="shared" si="180"/>
        <v>-42.829106491077262</v>
      </c>
      <c r="CB183" s="41">
        <f t="shared" si="181"/>
        <v>74.928104301849061</v>
      </c>
      <c r="CC183" s="41">
        <f t="shared" si="182"/>
        <v>54.95111861673201</v>
      </c>
      <c r="CD183" s="41">
        <f t="shared" si="183"/>
        <v>-50.937170877843428</v>
      </c>
      <c r="CE183" s="2">
        <f>Paramètres!$F$16</f>
        <v>15000</v>
      </c>
      <c r="CF183" s="2">
        <f>Paramètres!$G$16</f>
        <v>15000</v>
      </c>
      <c r="CG183" s="111">
        <f>Paramètres!$F$20</f>
        <v>992600579172.61572</v>
      </c>
      <c r="CH183" s="2">
        <f>Paramètres!$F$21</f>
        <v>13332</v>
      </c>
      <c r="CI183" s="2"/>
      <c r="CJ183" s="2"/>
      <c r="CK183" s="2">
        <f>IF(CN183&gt;20000,Paramètres!$F$22,-2)</f>
        <v>1</v>
      </c>
      <c r="CL183" s="2">
        <f t="shared" si="147"/>
        <v>-21172.319878605958</v>
      </c>
      <c r="CM183" s="2">
        <f t="shared" si="148"/>
        <v>13364.023802632993</v>
      </c>
      <c r="CN183" s="2">
        <f t="shared" si="149"/>
        <v>25037.257462416968</v>
      </c>
      <c r="CO183" s="2">
        <f t="shared" si="150"/>
        <v>147.73977186457117</v>
      </c>
      <c r="CP183" s="2">
        <f t="shared" si="151"/>
        <v>1088.8949570071252</v>
      </c>
      <c r="CQ183" s="2">
        <f t="shared" si="152"/>
        <v>-920.80501942205035</v>
      </c>
      <c r="CR183" s="2">
        <f t="shared" si="153"/>
        <v>581.21454180251419</v>
      </c>
      <c r="CS183" s="2">
        <f>Paramètres!$F$22</f>
        <v>1</v>
      </c>
      <c r="CT183" s="2">
        <f t="shared" si="154"/>
        <v>45642.830975089797</v>
      </c>
      <c r="CU183" s="2">
        <f t="shared" si="155"/>
        <v>-16213.127624189383</v>
      </c>
      <c r="CV183" s="2">
        <f t="shared" si="184"/>
        <v>48436.902530806714</v>
      </c>
      <c r="CW183" s="2">
        <f t="shared" si="185"/>
        <v>-19.555923443146028</v>
      </c>
      <c r="CX183" s="2">
        <f t="shared" si="156"/>
        <v>379.18306319134359</v>
      </c>
      <c r="CY183" s="2">
        <f t="shared" si="186"/>
        <v>357.30997560902546</v>
      </c>
      <c r="CZ183" s="2">
        <f t="shared" si="187"/>
        <v>-126.92271956370971</v>
      </c>
      <c r="DA183" s="2"/>
      <c r="DB183" s="2"/>
      <c r="DC183" s="13">
        <f>Paramètres!$H$16</f>
        <v>-20000</v>
      </c>
      <c r="DD183" s="13">
        <f>Paramètres!$I$16</f>
        <v>0</v>
      </c>
      <c r="DE183" s="13"/>
      <c r="DF183" s="13"/>
      <c r="DG183" s="112">
        <f>Paramètres!$H$20</f>
        <v>1047197551196.5977</v>
      </c>
      <c r="DH183" s="13">
        <f>Paramètres!$H$21</f>
        <v>10000</v>
      </c>
      <c r="DI183" s="13">
        <f>IF(DL183&lt;66666,Paramètres!$H$22,5)</f>
        <v>1</v>
      </c>
      <c r="DJ183" s="13">
        <f t="shared" si="157"/>
        <v>-56172.319878605958</v>
      </c>
      <c r="DK183" s="13">
        <f t="shared" si="158"/>
        <v>-1635.976197367007</v>
      </c>
      <c r="DL183" s="13">
        <f t="shared" si="188"/>
        <v>56196.138111642351</v>
      </c>
      <c r="DM183" s="13">
        <f t="shared" si="189"/>
        <v>-178.33177546113041</v>
      </c>
      <c r="DN183" s="13">
        <f t="shared" si="190"/>
        <v>316.45158974013253</v>
      </c>
      <c r="DO183" s="13">
        <f t="shared" si="191"/>
        <v>-316.31746454999592</v>
      </c>
      <c r="DP183" s="13">
        <f t="shared" si="192"/>
        <v>-9.2125061584356711</v>
      </c>
      <c r="DQ183" s="13">
        <f>IF(DT183&lt;66666,Paramètres!$H$22,5)</f>
        <v>1</v>
      </c>
      <c r="DR183" s="13">
        <f t="shared" si="159"/>
        <v>10642.830975089797</v>
      </c>
      <c r="DS183" s="13">
        <f t="shared" si="160"/>
        <v>-31213.127624189383</v>
      </c>
      <c r="DT183" s="13">
        <f t="shared" si="193"/>
        <v>32977.707428629197</v>
      </c>
      <c r="DU183" s="13">
        <f t="shared" si="194"/>
        <v>-71.172014165907385</v>
      </c>
      <c r="DV183" s="13">
        <f t="shared" si="195"/>
        <v>843.88378056182421</v>
      </c>
      <c r="DW183" s="13">
        <f t="shared" si="196"/>
        <v>272.34496086717803</v>
      </c>
      <c r="DX183" s="13">
        <f t="shared" si="197"/>
        <v>-798.7290262570732</v>
      </c>
    </row>
    <row r="184" spans="1:128" x14ac:dyDescent="0.35">
      <c r="A184" s="106">
        <f t="shared" si="198"/>
        <v>178</v>
      </c>
      <c r="B184" s="106">
        <f>A184*Paramètres!$D$25</f>
        <v>89</v>
      </c>
      <c r="C184" s="102">
        <f>Paramètres!$D$7</f>
        <v>155093840495.72119</v>
      </c>
      <c r="D184" s="28">
        <f>Paramètres!$D$8</f>
        <v>6666</v>
      </c>
      <c r="E184" s="28">
        <f t="shared" si="161"/>
        <v>33426.818981185781</v>
      </c>
      <c r="F184" s="28">
        <f t="shared" si="162"/>
        <v>5473.5118905755271</v>
      </c>
      <c r="G184" s="28">
        <f t="shared" si="136"/>
        <v>128.93212403786464</v>
      </c>
      <c r="H184" s="28">
        <f t="shared" si="137"/>
        <v>175.75332528817609</v>
      </c>
      <c r="I184" s="28">
        <f t="shared" si="199"/>
        <v>-6078.9104228211463</v>
      </c>
      <c r="J184" s="28">
        <f t="shared" si="200"/>
        <v>7525.039261743309</v>
      </c>
      <c r="K184" s="28">
        <f t="shared" si="201"/>
        <v>1620.9820193707828</v>
      </c>
      <c r="L184" s="28">
        <f t="shared" si="163"/>
        <v>-1616.5315880647615</v>
      </c>
      <c r="M184" s="28">
        <f t="shared" si="164"/>
        <v>120.03471128053457</v>
      </c>
      <c r="N184" s="28">
        <f>Paramètres!$D$26*Calculs!K184</f>
        <v>32.419640387415654</v>
      </c>
      <c r="O184" s="28">
        <f>Paramètres!$D$26*I184</f>
        <v>-121.57820845642293</v>
      </c>
      <c r="P184" s="28">
        <f>Paramètres!$D$26*J184</f>
        <v>150.50078523486619</v>
      </c>
      <c r="Q184" s="105">
        <f>IF($T184&gt;25000,Paramètres!$D$9,-5)</f>
        <v>6</v>
      </c>
      <c r="R184" s="105">
        <f t="shared" si="138"/>
        <v>66581.401453423838</v>
      </c>
      <c r="S184" s="105">
        <f t="shared" si="139"/>
        <v>-19812.450246746019</v>
      </c>
      <c r="T184" s="105">
        <f t="shared" si="165"/>
        <v>69466.655341118705</v>
      </c>
      <c r="U184" s="105">
        <f t="shared" si="166"/>
        <v>-16.571285938864168</v>
      </c>
      <c r="V184" s="105">
        <f t="shared" si="140"/>
        <v>190.20495400042134</v>
      </c>
      <c r="W184" s="105">
        <f t="shared" si="167"/>
        <v>182.30491073083124</v>
      </c>
      <c r="X184" s="105">
        <f t="shared" si="168"/>
        <v>-54.247986596057629</v>
      </c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44">
        <f t="shared" si="169"/>
        <v>-33154.582472238064</v>
      </c>
      <c r="AL184" s="44">
        <f t="shared" si="170"/>
        <v>25285.962137321545</v>
      </c>
      <c r="AM184" s="44">
        <f t="shared" si="141"/>
        <v>-110.73694040985528</v>
      </c>
      <c r="AN184" s="44">
        <f t="shared" si="142"/>
        <v>-51.173690810151676</v>
      </c>
      <c r="AO184" s="44">
        <f t="shared" si="202"/>
        <v>-4583.9109136867037</v>
      </c>
      <c r="AP184" s="44">
        <f t="shared" si="203"/>
        <v>-12107.354869387662</v>
      </c>
      <c r="AQ184" s="44">
        <f t="shared" si="171"/>
        <v>1343.0050190895474</v>
      </c>
      <c r="AR184" s="44">
        <f t="shared" si="172"/>
        <v>842.0125799379274</v>
      </c>
      <c r="AS184" s="44">
        <f t="shared" si="173"/>
        <v>-1046.2682717764078</v>
      </c>
      <c r="AT184" s="44">
        <f>Paramètres!$D$26*Calculs!AQ184</f>
        <v>26.86010038179095</v>
      </c>
      <c r="AU184" s="44">
        <f>Paramètres!$D$26*AO184</f>
        <v>-91.678218273734075</v>
      </c>
      <c r="AV184" s="44">
        <f>Paramètres!$D$26*AP184</f>
        <v>-242.14709738775323</v>
      </c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1">
        <f>Paramètres!$D$16</f>
        <v>30000</v>
      </c>
      <c r="BH184" s="41">
        <f>Paramètres!$E$16</f>
        <v>-25000</v>
      </c>
      <c r="BI184" s="100"/>
      <c r="BJ184" s="100"/>
      <c r="BK184" s="110">
        <f>Paramètres!$D$20</f>
        <v>523598775598.29883</v>
      </c>
      <c r="BL184" s="41">
        <f>Paramètres!$D$21</f>
        <v>10000</v>
      </c>
      <c r="BM184" s="41"/>
      <c r="BN184" s="41"/>
      <c r="BO184" s="41">
        <f>IF(AND($BR$6&gt;200,A184&lt;950),Paramètres!$D$22,0)</f>
        <v>1</v>
      </c>
      <c r="BP184" s="41">
        <f t="shared" si="143"/>
        <v>-3426.818981185781</v>
      </c>
      <c r="BQ184" s="41">
        <f t="shared" si="144"/>
        <v>-30473.511890575526</v>
      </c>
      <c r="BR184" s="41">
        <f t="shared" si="174"/>
        <v>30665.583563253171</v>
      </c>
      <c r="BS184" s="41">
        <f t="shared" si="175"/>
        <v>-96.416092469244049</v>
      </c>
      <c r="BT184" s="41">
        <f t="shared" si="176"/>
        <v>478.47924760864584</v>
      </c>
      <c r="BU184" s="41">
        <f t="shared" si="177"/>
        <v>-53.469120012886954</v>
      </c>
      <c r="BV184" s="41">
        <f t="shared" si="178"/>
        <v>-475.48232732372219</v>
      </c>
      <c r="BW184" s="41">
        <f>Paramètres!$D$22</f>
        <v>1</v>
      </c>
      <c r="BX184" s="41">
        <f t="shared" si="145"/>
        <v>63154.582472238064</v>
      </c>
      <c r="BY184" s="41">
        <f t="shared" si="146"/>
        <v>-50285.962137321549</v>
      </c>
      <c r="BZ184" s="41">
        <f t="shared" si="179"/>
        <v>80729.04852231851</v>
      </c>
      <c r="CA184" s="41">
        <f t="shared" si="180"/>
        <v>-38.528071349204822</v>
      </c>
      <c r="CB184" s="41">
        <f t="shared" si="181"/>
        <v>78.527017835244266</v>
      </c>
      <c r="CC184" s="41">
        <f t="shared" si="182"/>
        <v>61.431927106186251</v>
      </c>
      <c r="CD184" s="41">
        <f t="shared" si="183"/>
        <v>-48.914321646292812</v>
      </c>
      <c r="CE184" s="2">
        <f>Paramètres!$F$16</f>
        <v>15000</v>
      </c>
      <c r="CF184" s="2">
        <f>Paramètres!$G$16</f>
        <v>15000</v>
      </c>
      <c r="CG184" s="111">
        <f>Paramètres!$F$20</f>
        <v>992600579172.61572</v>
      </c>
      <c r="CH184" s="2">
        <f>Paramètres!$F$21</f>
        <v>13332</v>
      </c>
      <c r="CI184" s="2"/>
      <c r="CJ184" s="2"/>
      <c r="CK184" s="2">
        <f>IF(CN184&gt;20000,Paramètres!$F$22,-2)</f>
        <v>1</v>
      </c>
      <c r="CL184" s="2">
        <f t="shared" si="147"/>
        <v>-18426.818981185781</v>
      </c>
      <c r="CM184" s="2">
        <f t="shared" si="148"/>
        <v>9526.4881094244738</v>
      </c>
      <c r="CN184" s="2">
        <f t="shared" si="149"/>
        <v>20743.713106972784</v>
      </c>
      <c r="CO184" s="2">
        <f t="shared" si="150"/>
        <v>152.66147124423782</v>
      </c>
      <c r="CP184" s="2">
        <f t="shared" si="151"/>
        <v>1373.2786344100959</v>
      </c>
      <c r="CQ184" s="2">
        <f t="shared" si="152"/>
        <v>-1219.895236523435</v>
      </c>
      <c r="CR184" s="2">
        <f t="shared" si="153"/>
        <v>630.67409938469086</v>
      </c>
      <c r="CS184" s="2">
        <f>Paramètres!$F$22</f>
        <v>1</v>
      </c>
      <c r="CT184" s="2">
        <f t="shared" si="154"/>
        <v>48154.582472238064</v>
      </c>
      <c r="CU184" s="2">
        <f t="shared" si="155"/>
        <v>-10285.962137321545</v>
      </c>
      <c r="CV184" s="2">
        <f t="shared" si="184"/>
        <v>49240.885757325588</v>
      </c>
      <c r="CW184" s="2">
        <f t="shared" si="185"/>
        <v>-12.057351219404861</v>
      </c>
      <c r="CX184" s="2">
        <f t="shared" si="156"/>
        <v>368.16079536445159</v>
      </c>
      <c r="CY184" s="2">
        <f t="shared" si="186"/>
        <v>360.038799277382</v>
      </c>
      <c r="CZ184" s="2">
        <f t="shared" si="187"/>
        <v>-76.905359099913383</v>
      </c>
      <c r="DA184" s="2"/>
      <c r="DB184" s="2"/>
      <c r="DC184" s="13">
        <f>Paramètres!$H$16</f>
        <v>-20000</v>
      </c>
      <c r="DD184" s="13">
        <f>Paramètres!$I$16</f>
        <v>0</v>
      </c>
      <c r="DE184" s="13"/>
      <c r="DF184" s="13"/>
      <c r="DG184" s="112">
        <f>Paramètres!$H$20</f>
        <v>1047197551196.5977</v>
      </c>
      <c r="DH184" s="13">
        <f>Paramètres!$H$21</f>
        <v>10000</v>
      </c>
      <c r="DI184" s="13">
        <f>IF(DL184&lt;66666,Paramètres!$H$22,5)</f>
        <v>1</v>
      </c>
      <c r="DJ184" s="13">
        <f t="shared" si="157"/>
        <v>-53426.818981185781</v>
      </c>
      <c r="DK184" s="13">
        <f t="shared" si="158"/>
        <v>-5473.5118905755271</v>
      </c>
      <c r="DL184" s="13">
        <f t="shared" si="188"/>
        <v>53706.464404805731</v>
      </c>
      <c r="DM184" s="13">
        <f t="shared" si="189"/>
        <v>-174.15052576998769</v>
      </c>
      <c r="DN184" s="13">
        <f t="shared" si="190"/>
        <v>344.96342953654192</v>
      </c>
      <c r="DO184" s="13">
        <f t="shared" si="191"/>
        <v>-343.16723152843946</v>
      </c>
      <c r="DP184" s="13">
        <f t="shared" si="192"/>
        <v>-35.157060780434115</v>
      </c>
      <c r="DQ184" s="13">
        <f>IF(DT184&lt;66666,Paramètres!$H$22,5)</f>
        <v>1</v>
      </c>
      <c r="DR184" s="13">
        <f t="shared" si="159"/>
        <v>13154.582472238064</v>
      </c>
      <c r="DS184" s="13">
        <f t="shared" si="160"/>
        <v>-25285.962137321545</v>
      </c>
      <c r="DT184" s="13">
        <f t="shared" si="193"/>
        <v>28503.033544325976</v>
      </c>
      <c r="DU184" s="13">
        <f t="shared" si="194"/>
        <v>-62.515077825046411</v>
      </c>
      <c r="DV184" s="13">
        <f t="shared" si="195"/>
        <v>1082.9924319167515</v>
      </c>
      <c r="DW184" s="13">
        <f t="shared" si="196"/>
        <v>499.81744014382468</v>
      </c>
      <c r="DX184" s="13">
        <f t="shared" si="197"/>
        <v>-960.75758342936535</v>
      </c>
    </row>
    <row r="185" spans="1:128" x14ac:dyDescent="0.35">
      <c r="A185" s="106">
        <f t="shared" si="198"/>
        <v>179</v>
      </c>
      <c r="B185" s="106">
        <f>A185*Paramètres!$D$25</f>
        <v>89.5</v>
      </c>
      <c r="C185" s="102">
        <f>Paramètres!$D$7</f>
        <v>155093840495.72119</v>
      </c>
      <c r="D185" s="28">
        <f>Paramètres!$D$8</f>
        <v>6666</v>
      </c>
      <c r="E185" s="28">
        <f t="shared" si="161"/>
        <v>29983.230872759017</v>
      </c>
      <c r="F185" s="28">
        <f t="shared" si="162"/>
        <v>9266.0401992673142</v>
      </c>
      <c r="G185" s="28">
        <f t="shared" si="136"/>
        <v>135.30148950730711</v>
      </c>
      <c r="H185" s="28">
        <f t="shared" si="137"/>
        <v>-30.640498213043557</v>
      </c>
      <c r="I185" s="28">
        <f t="shared" si="199"/>
        <v>-7573.8638024294851</v>
      </c>
      <c r="J185" s="28">
        <f t="shared" si="200"/>
        <v>7494.5731877889775</v>
      </c>
      <c r="K185" s="28">
        <f t="shared" si="201"/>
        <v>3371.7375902227327</v>
      </c>
      <c r="L185" s="28">
        <f t="shared" si="163"/>
        <v>2900.982357384074</v>
      </c>
      <c r="M185" s="28">
        <f t="shared" si="164"/>
        <v>-1718.4049986738696</v>
      </c>
      <c r="N185" s="28">
        <f>Paramètres!$D$26*Calculs!K185</f>
        <v>67.434751804454649</v>
      </c>
      <c r="O185" s="28">
        <f>Paramètres!$D$26*I185</f>
        <v>-151.47727604858972</v>
      </c>
      <c r="P185" s="28">
        <f>Paramètres!$D$26*J185</f>
        <v>149.89146375577954</v>
      </c>
      <c r="Q185" s="105">
        <f>IF($T185&gt;25000,Paramètres!$D$9,-5)</f>
        <v>6</v>
      </c>
      <c r="R185" s="105">
        <f t="shared" si="138"/>
        <v>65219.265656855947</v>
      </c>
      <c r="S185" s="105">
        <f t="shared" si="139"/>
        <v>-9704.677435416299</v>
      </c>
      <c r="T185" s="105">
        <f t="shared" si="165"/>
        <v>65937.344327361468</v>
      </c>
      <c r="U185" s="105">
        <f t="shared" si="166"/>
        <v>-8.4635553914093649</v>
      </c>
      <c r="V185" s="105">
        <f t="shared" si="140"/>
        <v>210.79422020127714</v>
      </c>
      <c r="W185" s="105">
        <f t="shared" si="167"/>
        <v>208.4986040381377</v>
      </c>
      <c r="X185" s="105">
        <f t="shared" si="168"/>
        <v>-31.024754381177377</v>
      </c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44">
        <f t="shared" si="169"/>
        <v>-35236.034784096933</v>
      </c>
      <c r="AL185" s="44">
        <f t="shared" si="170"/>
        <v>18970.717634683613</v>
      </c>
      <c r="AM185" s="44">
        <f t="shared" si="141"/>
        <v>-105.78619690618571</v>
      </c>
      <c r="AN185" s="44">
        <f t="shared" si="142"/>
        <v>-45.950380207181944</v>
      </c>
      <c r="AO185" s="44">
        <f t="shared" si="202"/>
        <v>-3650.2201154750419</v>
      </c>
      <c r="AP185" s="44">
        <f t="shared" si="203"/>
        <v>-12911.476043776316</v>
      </c>
      <c r="AQ185" s="44">
        <f t="shared" si="171"/>
        <v>1587.2617720371229</v>
      </c>
      <c r="AR185" s="44">
        <f t="shared" si="172"/>
        <v>1103.5930772582242</v>
      </c>
      <c r="AS185" s="44">
        <f t="shared" si="173"/>
        <v>-1140.8252507716293</v>
      </c>
      <c r="AT185" s="44">
        <f>Paramètres!$D$26*Calculs!AQ185</f>
        <v>31.745235440742459</v>
      </c>
      <c r="AU185" s="44">
        <f>Paramètres!$D$26*AO185</f>
        <v>-73.004402309500833</v>
      </c>
      <c r="AV185" s="44">
        <f>Paramètres!$D$26*AP185</f>
        <v>-258.2295208755263</v>
      </c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1">
        <f>Paramètres!$D$16</f>
        <v>30000</v>
      </c>
      <c r="BH185" s="41">
        <f>Paramètres!$E$16</f>
        <v>-25000</v>
      </c>
      <c r="BI185" s="100"/>
      <c r="BJ185" s="100"/>
      <c r="BK185" s="110">
        <f>Paramètres!$D$20</f>
        <v>523598775598.29883</v>
      </c>
      <c r="BL185" s="41">
        <f>Paramètres!$D$21</f>
        <v>10000</v>
      </c>
      <c r="BM185" s="41"/>
      <c r="BN185" s="41"/>
      <c r="BO185" s="41">
        <f>IF(AND($BR$6&gt;200,A185&lt;950),Paramètres!$D$22,0)</f>
        <v>1</v>
      </c>
      <c r="BP185" s="41">
        <f t="shared" si="143"/>
        <v>16.769127240982925</v>
      </c>
      <c r="BQ185" s="41">
        <f t="shared" si="144"/>
        <v>-34266.040199267314</v>
      </c>
      <c r="BR185" s="41">
        <f t="shared" si="174"/>
        <v>34266.044302507871</v>
      </c>
      <c r="BS185" s="41">
        <f t="shared" si="175"/>
        <v>-89.971960572778841</v>
      </c>
      <c r="BT185" s="41">
        <f t="shared" si="176"/>
        <v>394.48067033022534</v>
      </c>
      <c r="BU185" s="41">
        <f t="shared" si="177"/>
        <v>0.19305107109759606</v>
      </c>
      <c r="BV185" s="41">
        <f t="shared" si="178"/>
        <v>-394.4806230925264</v>
      </c>
      <c r="BW185" s="41">
        <f>Paramètres!$D$22</f>
        <v>1</v>
      </c>
      <c r="BX185" s="41">
        <f t="shared" si="145"/>
        <v>65236.034784096933</v>
      </c>
      <c r="BY185" s="41">
        <f t="shared" si="146"/>
        <v>-43970.717634683613</v>
      </c>
      <c r="BZ185" s="41">
        <f t="shared" si="179"/>
        <v>78671.241528661427</v>
      </c>
      <c r="CA185" s="41">
        <f t="shared" si="180"/>
        <v>-33.980954613221598</v>
      </c>
      <c r="CB185" s="41">
        <f t="shared" si="181"/>
        <v>82.589573103181436</v>
      </c>
      <c r="CC185" s="41">
        <f t="shared" si="182"/>
        <v>68.485207034644006</v>
      </c>
      <c r="CD185" s="41">
        <f t="shared" si="183"/>
        <v>-46.160740925462825</v>
      </c>
      <c r="CE185" s="2">
        <f>Paramètres!$F$16</f>
        <v>15000</v>
      </c>
      <c r="CF185" s="2">
        <f>Paramètres!$G$16</f>
        <v>15000</v>
      </c>
      <c r="CG185" s="111">
        <f>Paramètres!$F$20</f>
        <v>992600579172.61572</v>
      </c>
      <c r="CH185" s="2">
        <f>Paramètres!$F$21</f>
        <v>13332</v>
      </c>
      <c r="CI185" s="2"/>
      <c r="CJ185" s="2"/>
      <c r="CK185" s="2">
        <f>IF(CN185&gt;20000,Paramètres!$F$22,-2)</f>
        <v>-2</v>
      </c>
      <c r="CL185" s="2">
        <f t="shared" si="147"/>
        <v>-14983.230872759017</v>
      </c>
      <c r="CM185" s="2">
        <f t="shared" si="148"/>
        <v>5733.9598007326858</v>
      </c>
      <c r="CN185" s="2">
        <f t="shared" si="149"/>
        <v>16042.926864597288</v>
      </c>
      <c r="CO185" s="2">
        <f t="shared" si="150"/>
        <v>159.05856064644669</v>
      </c>
      <c r="CP185" s="2">
        <f t="shared" si="151"/>
        <v>-3508.9562939065086</v>
      </c>
      <c r="CQ185" s="2">
        <f t="shared" si="152"/>
        <v>3277.1764602407429</v>
      </c>
      <c r="CR185" s="2">
        <f t="shared" si="153"/>
        <v>-1254.1486040298635</v>
      </c>
      <c r="CS185" s="2">
        <f>Paramètres!$F$22</f>
        <v>1</v>
      </c>
      <c r="CT185" s="2">
        <f t="shared" si="154"/>
        <v>50236.034784096933</v>
      </c>
      <c r="CU185" s="2">
        <f t="shared" si="155"/>
        <v>-3970.7176346836131</v>
      </c>
      <c r="CV185" s="2">
        <f t="shared" si="184"/>
        <v>50392.715637911249</v>
      </c>
      <c r="CW185" s="2">
        <f t="shared" si="185"/>
        <v>-4.5193325889705624</v>
      </c>
      <c r="CX185" s="2">
        <f t="shared" si="156"/>
        <v>353.15677892179042</v>
      </c>
      <c r="CY185" s="2">
        <f t="shared" si="186"/>
        <v>352.05874510973382</v>
      </c>
      <c r="CZ185" s="2">
        <f t="shared" si="187"/>
        <v>-27.827153828119027</v>
      </c>
      <c r="DA185" s="2"/>
      <c r="DB185" s="2"/>
      <c r="DC185" s="13">
        <f>Paramètres!$H$16</f>
        <v>-20000</v>
      </c>
      <c r="DD185" s="13">
        <f>Paramètres!$I$16</f>
        <v>0</v>
      </c>
      <c r="DE185" s="13"/>
      <c r="DF185" s="13"/>
      <c r="DG185" s="112">
        <f>Paramètres!$H$20</f>
        <v>1047197551196.5977</v>
      </c>
      <c r="DH185" s="13">
        <f>Paramètres!$H$21</f>
        <v>10000</v>
      </c>
      <c r="DI185" s="13">
        <f>IF(DL185&lt;66666,Paramètres!$H$22,5)</f>
        <v>1</v>
      </c>
      <c r="DJ185" s="13">
        <f t="shared" si="157"/>
        <v>-49983.230872759013</v>
      </c>
      <c r="DK185" s="13">
        <f t="shared" si="158"/>
        <v>-9266.0401992673142</v>
      </c>
      <c r="DL185" s="13">
        <f t="shared" si="188"/>
        <v>50834.858802341209</v>
      </c>
      <c r="DM185" s="13">
        <f t="shared" si="189"/>
        <v>-169.49756642364849</v>
      </c>
      <c r="DN185" s="13">
        <f t="shared" si="190"/>
        <v>382.80014098410203</v>
      </c>
      <c r="DO185" s="13">
        <f t="shared" si="191"/>
        <v>-376.38715392776641</v>
      </c>
      <c r="DP185" s="13">
        <f t="shared" si="192"/>
        <v>-69.77577155147965</v>
      </c>
      <c r="DQ185" s="13">
        <f>IF(DT185&lt;66666,Paramètres!$H$22,5)</f>
        <v>1</v>
      </c>
      <c r="DR185" s="13">
        <f t="shared" si="159"/>
        <v>15236.034784096933</v>
      </c>
      <c r="DS185" s="13">
        <f t="shared" si="160"/>
        <v>-18970.717634683613</v>
      </c>
      <c r="DT185" s="13">
        <f t="shared" si="193"/>
        <v>24331.561468946202</v>
      </c>
      <c r="DU185" s="13">
        <f t="shared" si="194"/>
        <v>-51.230856336293527</v>
      </c>
      <c r="DV185" s="13">
        <f t="shared" si="195"/>
        <v>1399.6389897881349</v>
      </c>
      <c r="DW185" s="13">
        <f t="shared" si="196"/>
        <v>876.43155827902137</v>
      </c>
      <c r="DX185" s="13">
        <f t="shared" si="197"/>
        <v>-1091.2639577058144</v>
      </c>
    </row>
    <row r="186" spans="1:128" x14ac:dyDescent="0.35">
      <c r="A186" s="106">
        <f t="shared" si="198"/>
        <v>180</v>
      </c>
      <c r="B186" s="106">
        <f>A186*Paramètres!$D$25</f>
        <v>90</v>
      </c>
      <c r="C186" s="102">
        <f>Paramètres!$D$7</f>
        <v>155093840495.72119</v>
      </c>
      <c r="D186" s="28">
        <f>Paramètres!$D$8</f>
        <v>6666</v>
      </c>
      <c r="E186" s="28">
        <f t="shared" si="161"/>
        <v>26921.544560890292</v>
      </c>
      <c r="F186" s="28">
        <f t="shared" si="162"/>
        <v>12583.725543493336</v>
      </c>
      <c r="G186" s="28">
        <f t="shared" si="136"/>
        <v>128.78615200933203</v>
      </c>
      <c r="H186" s="28">
        <f t="shared" si="137"/>
        <v>-18.97800401939217</v>
      </c>
      <c r="I186" s="28">
        <f t="shared" si="199"/>
        <v>-4521.4041689968217</v>
      </c>
      <c r="J186" s="28">
        <f t="shared" si="200"/>
        <v>5626.2767253593283</v>
      </c>
      <c r="K186" s="28">
        <f t="shared" si="201"/>
        <v>3860.5400015835098</v>
      </c>
      <c r="L186" s="28">
        <f t="shared" si="163"/>
        <v>3650.69452917851</v>
      </c>
      <c r="M186" s="28">
        <f t="shared" si="164"/>
        <v>-1255.4674661067497</v>
      </c>
      <c r="N186" s="28">
        <f>Paramètres!$D$26*Calculs!K186</f>
        <v>77.210800031670203</v>
      </c>
      <c r="O186" s="28">
        <f>Paramètres!$D$26*I186</f>
        <v>-90.428083379936439</v>
      </c>
      <c r="P186" s="28">
        <f>Paramètres!$D$26*J186</f>
        <v>112.52553450718656</v>
      </c>
      <c r="Q186" s="105">
        <f>IF($T186&gt;25000,Paramètres!$D$9,-5)</f>
        <v>6</v>
      </c>
      <c r="R186" s="105">
        <f t="shared" si="138"/>
        <v>63706.791133410181</v>
      </c>
      <c r="S186" s="105">
        <f t="shared" si="139"/>
        <v>353.95224339078959</v>
      </c>
      <c r="T186" s="105">
        <f t="shared" si="165"/>
        <v>63707.77439768675</v>
      </c>
      <c r="U186" s="105">
        <f t="shared" si="166"/>
        <v>0.31832965790095979</v>
      </c>
      <c r="V186" s="105">
        <f t="shared" si="140"/>
        <v>225.56282727038666</v>
      </c>
      <c r="W186" s="105">
        <f t="shared" si="167"/>
        <v>225.55934593906917</v>
      </c>
      <c r="X186" s="105">
        <f t="shared" si="168"/>
        <v>1.2531982084249595</v>
      </c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44">
        <f t="shared" si="169"/>
        <v>-36785.246572519893</v>
      </c>
      <c r="AL186" s="44">
        <f t="shared" si="170"/>
        <v>12229.773300102546</v>
      </c>
      <c r="AM186" s="44">
        <f t="shared" si="141"/>
        <v>-100.16651127815562</v>
      </c>
      <c r="AN186" s="44">
        <f t="shared" si="142"/>
        <v>-38.471280810656999</v>
      </c>
      <c r="AO186" s="44">
        <f t="shared" si="202"/>
        <v>-2473.6226359073171</v>
      </c>
      <c r="AP186" s="44">
        <f t="shared" si="203"/>
        <v>-13794.07177367242</v>
      </c>
      <c r="AQ186" s="44">
        <f t="shared" si="171"/>
        <v>1922.896260693162</v>
      </c>
      <c r="AR186" s="44">
        <f t="shared" si="172"/>
        <v>1505.4741144615368</v>
      </c>
      <c r="AS186" s="44">
        <f t="shared" si="173"/>
        <v>-1196.2766068405738</v>
      </c>
      <c r="AT186" s="44">
        <f>Paramètres!$D$26*Calculs!AQ186</f>
        <v>38.457925213863241</v>
      </c>
      <c r="AU186" s="44">
        <f>Paramètres!$D$26*AO186</f>
        <v>-49.472452718146343</v>
      </c>
      <c r="AV186" s="44">
        <f>Paramètres!$D$26*AP186</f>
        <v>-275.88143547344839</v>
      </c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1">
        <f>Paramètres!$D$16</f>
        <v>30000</v>
      </c>
      <c r="BH186" s="41">
        <f>Paramètres!$E$16</f>
        <v>-25000</v>
      </c>
      <c r="BI186" s="100"/>
      <c r="BJ186" s="100"/>
      <c r="BK186" s="110">
        <f>Paramètres!$D$20</f>
        <v>523598775598.29883</v>
      </c>
      <c r="BL186" s="41">
        <f>Paramètres!$D$21</f>
        <v>10000</v>
      </c>
      <c r="BM186" s="41"/>
      <c r="BN186" s="41"/>
      <c r="BO186" s="41">
        <f>IF(AND($BR$6&gt;200,A186&lt;950),Paramètres!$D$22,0)</f>
        <v>1</v>
      </c>
      <c r="BP186" s="41">
        <f t="shared" si="143"/>
        <v>3078.4554391097081</v>
      </c>
      <c r="BQ186" s="41">
        <f t="shared" si="144"/>
        <v>-37583.725543493332</v>
      </c>
      <c r="BR186" s="41">
        <f t="shared" si="174"/>
        <v>37709.591798628862</v>
      </c>
      <c r="BS186" s="41">
        <f t="shared" si="175"/>
        <v>-85.317398042967014</v>
      </c>
      <c r="BT186" s="41">
        <f t="shared" si="176"/>
        <v>332.52383186043971</v>
      </c>
      <c r="BU186" s="41">
        <f t="shared" si="177"/>
        <v>27.145873238054897</v>
      </c>
      <c r="BV186" s="41">
        <f t="shared" si="178"/>
        <v>-331.41394104849218</v>
      </c>
      <c r="BW186" s="41">
        <f>Paramètres!$D$22</f>
        <v>1</v>
      </c>
      <c r="BX186" s="41">
        <f t="shared" si="145"/>
        <v>66785.246572519885</v>
      </c>
      <c r="BY186" s="41">
        <f t="shared" si="146"/>
        <v>-37229.773300102548</v>
      </c>
      <c r="BZ186" s="41">
        <f t="shared" si="179"/>
        <v>76461.26587841264</v>
      </c>
      <c r="CA186" s="41">
        <f t="shared" si="180"/>
        <v>-29.137702100398545</v>
      </c>
      <c r="CB186" s="41">
        <f t="shared" si="181"/>
        <v>87.310630263106304</v>
      </c>
      <c r="CC186" s="41">
        <f t="shared" si="182"/>
        <v>76.261645730481689</v>
      </c>
      <c r="CD186" s="41">
        <f t="shared" si="183"/>
        <v>-42.512439913740067</v>
      </c>
      <c r="CE186" s="2">
        <f>Paramètres!$F$16</f>
        <v>15000</v>
      </c>
      <c r="CF186" s="2">
        <f>Paramètres!$G$16</f>
        <v>15000</v>
      </c>
      <c r="CG186" s="111">
        <f>Paramètres!$F$20</f>
        <v>992600579172.61572</v>
      </c>
      <c r="CH186" s="2">
        <f>Paramètres!$F$21</f>
        <v>13332</v>
      </c>
      <c r="CI186" s="2"/>
      <c r="CJ186" s="2"/>
      <c r="CK186" s="2">
        <f>IF(CN186&gt;20000,Paramètres!$F$22,-2)</f>
        <v>-2</v>
      </c>
      <c r="CL186" s="2">
        <f t="shared" si="147"/>
        <v>-11921.544560890292</v>
      </c>
      <c r="CM186" s="2">
        <f t="shared" si="148"/>
        <v>2416.2744565066641</v>
      </c>
      <c r="CN186" s="2">
        <f t="shared" si="149"/>
        <v>12163.947014290201</v>
      </c>
      <c r="CO186" s="2">
        <f t="shared" si="150"/>
        <v>168.54242412931808</v>
      </c>
      <c r="CP186" s="2">
        <f t="shared" si="151"/>
        <v>-4108.1353086413683</v>
      </c>
      <c r="CQ186" s="2">
        <f t="shared" si="152"/>
        <v>4026.2686187796344</v>
      </c>
      <c r="CR186" s="2">
        <f t="shared" si="153"/>
        <v>-816.04946145208908</v>
      </c>
      <c r="CS186" s="2">
        <f>Paramètres!$F$22</f>
        <v>1</v>
      </c>
      <c r="CT186" s="2">
        <f t="shared" si="154"/>
        <v>51785.246572519893</v>
      </c>
      <c r="CU186" s="2">
        <f t="shared" si="155"/>
        <v>2770.2266998974537</v>
      </c>
      <c r="CV186" s="2">
        <f t="shared" si="184"/>
        <v>51859.289607027094</v>
      </c>
      <c r="CW186" s="2">
        <f t="shared" si="185"/>
        <v>3.0620913265340692</v>
      </c>
      <c r="CX186" s="2">
        <f t="shared" si="156"/>
        <v>335.29759021558471</v>
      </c>
      <c r="CY186" s="2">
        <f t="shared" si="186"/>
        <v>334.81886304383517</v>
      </c>
      <c r="CZ186" s="2">
        <f t="shared" si="187"/>
        <v>17.910973016888875</v>
      </c>
      <c r="DA186" s="2"/>
      <c r="DB186" s="2"/>
      <c r="DC186" s="13">
        <f>Paramètres!$H$16</f>
        <v>-20000</v>
      </c>
      <c r="DD186" s="13">
        <f>Paramètres!$I$16</f>
        <v>0</v>
      </c>
      <c r="DE186" s="13"/>
      <c r="DF186" s="13"/>
      <c r="DG186" s="112">
        <f>Paramètres!$H$20</f>
        <v>1047197551196.5977</v>
      </c>
      <c r="DH186" s="13">
        <f>Paramètres!$H$21</f>
        <v>10000</v>
      </c>
      <c r="DI186" s="13">
        <f>IF(DL186&lt;66666,Paramètres!$H$22,5)</f>
        <v>1</v>
      </c>
      <c r="DJ186" s="13">
        <f t="shared" si="157"/>
        <v>-46921.544560890296</v>
      </c>
      <c r="DK186" s="13">
        <f t="shared" si="158"/>
        <v>-12583.725543493336</v>
      </c>
      <c r="DL186" s="13">
        <f t="shared" si="188"/>
        <v>48579.640720507392</v>
      </c>
      <c r="DM186" s="13">
        <f t="shared" si="189"/>
        <v>-164.98731400317743</v>
      </c>
      <c r="DN186" s="13">
        <f t="shared" si="190"/>
        <v>416.95113169847008</v>
      </c>
      <c r="DO186" s="13">
        <f t="shared" si="191"/>
        <v>-402.71996283917895</v>
      </c>
      <c r="DP186" s="13">
        <f t="shared" si="192"/>
        <v>-108.00406360616843</v>
      </c>
      <c r="DQ186" s="13">
        <f>IF(DT186&lt;66666,Paramètres!$H$22,5)</f>
        <v>1</v>
      </c>
      <c r="DR186" s="13">
        <f t="shared" si="159"/>
        <v>16785.246572519893</v>
      </c>
      <c r="DS186" s="13">
        <f t="shared" si="160"/>
        <v>-12229.773300102546</v>
      </c>
      <c r="DT186" s="13">
        <f t="shared" si="193"/>
        <v>20768.048956803621</v>
      </c>
      <c r="DU186" s="13">
        <f t="shared" si="194"/>
        <v>-36.077176014147256</v>
      </c>
      <c r="DV186" s="13">
        <f t="shared" si="195"/>
        <v>1775.8245449271294</v>
      </c>
      <c r="DW186" s="13">
        <f t="shared" si="196"/>
        <v>1435.2649552268028</v>
      </c>
      <c r="DX186" s="13">
        <f t="shared" si="197"/>
        <v>-1045.7376930490027</v>
      </c>
    </row>
    <row r="187" spans="1:128" x14ac:dyDescent="0.35">
      <c r="A187" s="106">
        <f t="shared" si="198"/>
        <v>181</v>
      </c>
      <c r="B187" s="106">
        <f>A187*Paramètres!$D$25</f>
        <v>90.5</v>
      </c>
      <c r="C187" s="102">
        <f>Paramètres!$D$7</f>
        <v>155093840495.72119</v>
      </c>
      <c r="D187" s="28">
        <f>Paramètres!$D$8</f>
        <v>6666</v>
      </c>
      <c r="E187" s="28">
        <f t="shared" si="161"/>
        <v>25573.516108686508</v>
      </c>
      <c r="F187" s="28">
        <f t="shared" si="162"/>
        <v>15082.997039646312</v>
      </c>
      <c r="G187" s="28">
        <f t="shared" si="136"/>
        <v>100.38360131069143</v>
      </c>
      <c r="H187" s="28">
        <f t="shared" si="137"/>
        <v>-5.77421811326127</v>
      </c>
      <c r="I187" s="28">
        <f t="shared" si="199"/>
        <v>-780.28155643837522</v>
      </c>
      <c r="J187" s="28">
        <f t="shared" si="200"/>
        <v>4258.2837247453926</v>
      </c>
      <c r="K187" s="28">
        <f t="shared" si="201"/>
        <v>3907.6825566859829</v>
      </c>
      <c r="L187" s="28">
        <f t="shared" si="163"/>
        <v>3887.8552930782462</v>
      </c>
      <c r="M187" s="28">
        <f t="shared" si="164"/>
        <v>-393.14651710445685</v>
      </c>
      <c r="N187" s="28">
        <f>Paramètres!$D$26*Calculs!K187</f>
        <v>78.153651133719663</v>
      </c>
      <c r="O187" s="28">
        <f>Paramètres!$D$26*I187</f>
        <v>-15.605631128767504</v>
      </c>
      <c r="P187" s="28">
        <f>Paramètres!$D$26*J187</f>
        <v>85.165674494907861</v>
      </c>
      <c r="Q187" s="105">
        <f>IF($T187&gt;25000,Paramètres!$D$9,-5)</f>
        <v>6</v>
      </c>
      <c r="R187" s="105">
        <f t="shared" si="138"/>
        <v>63219.205470544679</v>
      </c>
      <c r="S187" s="105">
        <f t="shared" si="139"/>
        <v>10049.328778090119</v>
      </c>
      <c r="T187" s="105">
        <f t="shared" si="165"/>
        <v>64012.94360687607</v>
      </c>
      <c r="U187" s="105">
        <f t="shared" si="166"/>
        <v>9.0321706949114393</v>
      </c>
      <c r="V187" s="105">
        <f t="shared" si="140"/>
        <v>223.45182629084914</v>
      </c>
      <c r="W187" s="105">
        <f t="shared" si="167"/>
        <v>220.68110171287654</v>
      </c>
      <c r="X187" s="105">
        <f t="shared" si="168"/>
        <v>35.079481460062325</v>
      </c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44">
        <f t="shared" si="169"/>
        <v>-37645.689361858167</v>
      </c>
      <c r="AL187" s="44">
        <f t="shared" si="170"/>
        <v>5033.6682615561931</v>
      </c>
      <c r="AM187" s="44">
        <f t="shared" si="141"/>
        <v>-93.57254055425868</v>
      </c>
      <c r="AN187" s="44">
        <f t="shared" si="142"/>
        <v>-27.293364523400175</v>
      </c>
      <c r="AO187" s="44">
        <f t="shared" si="202"/>
        <v>-918.67606872763395</v>
      </c>
      <c r="AP187" s="44">
        <f t="shared" si="203"/>
        <v>-14714.466945039547</v>
      </c>
      <c r="AQ187" s="44">
        <f t="shared" si="171"/>
        <v>2331.4661342248432</v>
      </c>
      <c r="AR187" s="44">
        <f t="shared" si="172"/>
        <v>2071.9048099401889</v>
      </c>
      <c r="AS187" s="44">
        <f t="shared" si="173"/>
        <v>-1069.085961737429</v>
      </c>
      <c r="AT187" s="44">
        <f>Paramètres!$D$26*Calculs!AQ187</f>
        <v>46.629322684496863</v>
      </c>
      <c r="AU187" s="44">
        <f>Paramètres!$D$26*AO187</f>
        <v>-18.373521374552681</v>
      </c>
      <c r="AV187" s="44">
        <f>Paramètres!$D$26*AP187</f>
        <v>-294.28933890079094</v>
      </c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1">
        <f>Paramètres!$D$16</f>
        <v>30000</v>
      </c>
      <c r="BH187" s="41">
        <f>Paramètres!$E$16</f>
        <v>-25000</v>
      </c>
      <c r="BI187" s="100"/>
      <c r="BJ187" s="100"/>
      <c r="BK187" s="110">
        <f>Paramètres!$D$20</f>
        <v>523598775598.29883</v>
      </c>
      <c r="BL187" s="41">
        <f>Paramètres!$D$21</f>
        <v>10000</v>
      </c>
      <c r="BM187" s="41"/>
      <c r="BN187" s="41"/>
      <c r="BO187" s="41">
        <f>IF(AND($BR$6&gt;200,A187&lt;950),Paramètres!$D$22,0)</f>
        <v>1</v>
      </c>
      <c r="BP187" s="41">
        <f t="shared" si="143"/>
        <v>4426.4838913134918</v>
      </c>
      <c r="BQ187" s="41">
        <f t="shared" si="144"/>
        <v>-40082.99703964631</v>
      </c>
      <c r="BR187" s="41">
        <f t="shared" si="174"/>
        <v>40326.671215466726</v>
      </c>
      <c r="BS187" s="41">
        <f t="shared" si="175"/>
        <v>-83.698192623867598</v>
      </c>
      <c r="BT187" s="41">
        <f t="shared" si="176"/>
        <v>294.40086242336747</v>
      </c>
      <c r="BU187" s="41">
        <f t="shared" si="177"/>
        <v>32.315106499691076</v>
      </c>
      <c r="BV187" s="41">
        <f t="shared" si="178"/>
        <v>-292.62194327756106</v>
      </c>
      <c r="BW187" s="41">
        <f>Paramètres!$D$22</f>
        <v>1</v>
      </c>
      <c r="BX187" s="41">
        <f t="shared" si="145"/>
        <v>67645.689361858167</v>
      </c>
      <c r="BY187" s="41">
        <f t="shared" si="146"/>
        <v>-30033.668261556195</v>
      </c>
      <c r="BZ187" s="41">
        <f t="shared" si="179"/>
        <v>74013.24556109008</v>
      </c>
      <c r="CA187" s="41">
        <f t="shared" si="180"/>
        <v>-23.94050092537794</v>
      </c>
      <c r="CB187" s="41">
        <f t="shared" si="181"/>
        <v>93.023980124175949</v>
      </c>
      <c r="CC187" s="41">
        <f t="shared" si="182"/>
        <v>85.02087991114702</v>
      </c>
      <c r="CD187" s="41">
        <f t="shared" si="183"/>
        <v>-37.747991433682905</v>
      </c>
      <c r="CE187" s="2">
        <f>Paramètres!$F$16</f>
        <v>15000</v>
      </c>
      <c r="CF187" s="2">
        <f>Paramètres!$G$16</f>
        <v>15000</v>
      </c>
      <c r="CG187" s="111">
        <f>Paramètres!$F$20</f>
        <v>992600579172.61572</v>
      </c>
      <c r="CH187" s="2">
        <f>Paramètres!$F$21</f>
        <v>13332</v>
      </c>
      <c r="CI187" s="2"/>
      <c r="CJ187" s="2"/>
      <c r="CK187" s="2">
        <f>IF(CN187&gt;20000,Paramètres!$F$22,-2)</f>
        <v>-2</v>
      </c>
      <c r="CL187" s="2">
        <f t="shared" si="147"/>
        <v>-10573.516108686508</v>
      </c>
      <c r="CM187" s="2">
        <f t="shared" si="148"/>
        <v>-82.99703964631226</v>
      </c>
      <c r="CN187" s="2">
        <f t="shared" si="149"/>
        <v>10573.841847183225</v>
      </c>
      <c r="CO187" s="2">
        <f t="shared" si="150"/>
        <v>-179.55026479640381</v>
      </c>
      <c r="CP187" s="2">
        <f t="shared" si="151"/>
        <v>-4260.4519976272677</v>
      </c>
      <c r="CQ187" s="2">
        <f t="shared" si="152"/>
        <v>4260.320749851001</v>
      </c>
      <c r="CR187" s="2">
        <f t="shared" si="153"/>
        <v>33.441478364125906</v>
      </c>
      <c r="CS187" s="2">
        <f>Paramètres!$F$22</f>
        <v>1</v>
      </c>
      <c r="CT187" s="2">
        <f t="shared" si="154"/>
        <v>52645.689361858167</v>
      </c>
      <c r="CU187" s="2">
        <f t="shared" si="155"/>
        <v>9966.3317384438069</v>
      </c>
      <c r="CV187" s="2">
        <f t="shared" si="184"/>
        <v>53580.746324645188</v>
      </c>
      <c r="CW187" s="2">
        <f t="shared" si="185"/>
        <v>10.719780715620734</v>
      </c>
      <c r="CX187" s="2">
        <f t="shared" si="156"/>
        <v>315.95437002862587</v>
      </c>
      <c r="CY187" s="2">
        <f t="shared" si="186"/>
        <v>310.44053616322554</v>
      </c>
      <c r="CZ187" s="2">
        <f t="shared" si="187"/>
        <v>58.769358060769129</v>
      </c>
      <c r="DA187" s="2"/>
      <c r="DB187" s="2"/>
      <c r="DC187" s="13">
        <f>Paramètres!$H$16</f>
        <v>-20000</v>
      </c>
      <c r="DD187" s="13">
        <f>Paramètres!$I$16</f>
        <v>0</v>
      </c>
      <c r="DE187" s="13"/>
      <c r="DF187" s="13"/>
      <c r="DG187" s="112">
        <f>Paramètres!$H$20</f>
        <v>1047197551196.5977</v>
      </c>
      <c r="DH187" s="13">
        <f>Paramètres!$H$21</f>
        <v>10000</v>
      </c>
      <c r="DI187" s="13">
        <f>IF(DL187&lt;66666,Paramètres!$H$22,5)</f>
        <v>1</v>
      </c>
      <c r="DJ187" s="13">
        <f t="shared" si="157"/>
        <v>-45573.516108686512</v>
      </c>
      <c r="DK187" s="13">
        <f t="shared" si="158"/>
        <v>-15082.997039646312</v>
      </c>
      <c r="DL187" s="13">
        <f t="shared" si="188"/>
        <v>48004.605718687955</v>
      </c>
      <c r="DM187" s="13">
        <f t="shared" si="189"/>
        <v>-161.6875376703187</v>
      </c>
      <c r="DN187" s="13">
        <f t="shared" si="190"/>
        <v>426.37331945468395</v>
      </c>
      <c r="DO187" s="13">
        <f t="shared" si="191"/>
        <v>-404.7805632724457</v>
      </c>
      <c r="DP187" s="13">
        <f t="shared" si="192"/>
        <v>-133.96605219102165</v>
      </c>
      <c r="DQ187" s="13">
        <f>IF(DT187&lt;66666,Paramètres!$H$22,5)</f>
        <v>1</v>
      </c>
      <c r="DR187" s="13">
        <f t="shared" si="159"/>
        <v>17645.689361858167</v>
      </c>
      <c r="DS187" s="13">
        <f t="shared" si="160"/>
        <v>-5033.6682615561931</v>
      </c>
      <c r="DT187" s="13">
        <f t="shared" si="193"/>
        <v>18349.609511447175</v>
      </c>
      <c r="DU187" s="13">
        <f t="shared" si="194"/>
        <v>-15.921505686924784</v>
      </c>
      <c r="DV187" s="13">
        <f t="shared" si="195"/>
        <v>2105.5641160615323</v>
      </c>
      <c r="DW187" s="13">
        <f t="shared" si="196"/>
        <v>2024.7913341327037</v>
      </c>
      <c r="DX187" s="13">
        <f t="shared" si="197"/>
        <v>-577.59873620627627</v>
      </c>
    </row>
    <row r="188" spans="1:128" x14ac:dyDescent="0.35">
      <c r="A188" s="106">
        <f t="shared" si="198"/>
        <v>182</v>
      </c>
      <c r="B188" s="106">
        <f>A188*Paramètres!$D$25</f>
        <v>91</v>
      </c>
      <c r="C188" s="102">
        <f>Paramètres!$D$7</f>
        <v>155093840495.72119</v>
      </c>
      <c r="D188" s="28">
        <f>Paramètres!$D$8</f>
        <v>6666</v>
      </c>
      <c r="E188" s="28">
        <f t="shared" si="161"/>
        <v>26155.339153736881</v>
      </c>
      <c r="F188" s="28">
        <f t="shared" si="162"/>
        <v>17113.852272742894</v>
      </c>
      <c r="G188" s="28">
        <f t="shared" si="136"/>
        <v>50.434979116825858</v>
      </c>
      <c r="H188" s="28">
        <f t="shared" si="137"/>
        <v>5.629717617452024</v>
      </c>
      <c r="I188" s="28">
        <f t="shared" si="199"/>
        <v>3123.1793677686383</v>
      </c>
      <c r="J188" s="28">
        <f t="shared" si="200"/>
        <v>3779.9715331460279</v>
      </c>
      <c r="K188" s="28">
        <f t="shared" si="201"/>
        <v>3785.4364197383056</v>
      </c>
      <c r="L188" s="28">
        <f t="shared" si="163"/>
        <v>3767.1779454598686</v>
      </c>
      <c r="M188" s="28">
        <f t="shared" si="164"/>
        <v>371.34783575769598</v>
      </c>
      <c r="N188" s="28">
        <f>Paramètres!$D$26*Calculs!K188</f>
        <v>75.708728394766112</v>
      </c>
      <c r="O188" s="28">
        <f>Paramètres!$D$26*I188</f>
        <v>62.463587355372766</v>
      </c>
      <c r="P188" s="28">
        <f>Paramètres!$D$26*J188</f>
        <v>75.599430662920554</v>
      </c>
      <c r="Q188" s="105">
        <f>IF($T188&gt;25000,Paramètres!$D$9,-5)</f>
        <v>6</v>
      </c>
      <c r="R188" s="105">
        <f t="shared" si="138"/>
        <v>63742.390347473818</v>
      </c>
      <c r="S188" s="105">
        <f t="shared" si="139"/>
        <v>19704.68897414083</v>
      </c>
      <c r="T188" s="105">
        <f t="shared" si="165"/>
        <v>66718.566342340942</v>
      </c>
      <c r="U188" s="105">
        <f t="shared" si="166"/>
        <v>17.177951174155904</v>
      </c>
      <c r="V188" s="105">
        <f t="shared" si="140"/>
        <v>205.95941407346615</v>
      </c>
      <c r="W188" s="105">
        <f t="shared" si="167"/>
        <v>196.77199447369358</v>
      </c>
      <c r="X188" s="105">
        <f t="shared" si="168"/>
        <v>60.828138524289805</v>
      </c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44">
        <f t="shared" si="169"/>
        <v>-37587.051193736937</v>
      </c>
      <c r="AL188" s="44">
        <f t="shared" si="170"/>
        <v>-2590.8367013979378</v>
      </c>
      <c r="AM188" s="44">
        <f t="shared" si="141"/>
        <v>-85.67440494949723</v>
      </c>
      <c r="AN188" s="44">
        <f t="shared" si="142"/>
        <v>-11.170329057820396</v>
      </c>
      <c r="AO188" s="44">
        <f t="shared" si="202"/>
        <v>1171.6022625871076</v>
      </c>
      <c r="AP188" s="44">
        <f t="shared" si="203"/>
        <v>-15489.263567876184</v>
      </c>
      <c r="AQ188" s="44">
        <f t="shared" si="171"/>
        <v>2691.9308418920182</v>
      </c>
      <c r="AR188" s="44">
        <f t="shared" si="172"/>
        <v>2640.9338519199528</v>
      </c>
      <c r="AS188" s="44">
        <f t="shared" si="173"/>
        <v>-521.49788811912777</v>
      </c>
      <c r="AT188" s="44">
        <f>Paramètres!$D$26*Calculs!AQ188</f>
        <v>53.838616837840362</v>
      </c>
      <c r="AU188" s="44">
        <f>Paramètres!$D$26*AO188</f>
        <v>23.432045251742153</v>
      </c>
      <c r="AV188" s="44">
        <f>Paramètres!$D$26*AP188</f>
        <v>-309.7852713575237</v>
      </c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1">
        <f>Paramètres!$D$16</f>
        <v>30000</v>
      </c>
      <c r="BH188" s="41">
        <f>Paramètres!$E$16</f>
        <v>-25000</v>
      </c>
      <c r="BI188" s="100"/>
      <c r="BJ188" s="100"/>
      <c r="BK188" s="110">
        <f>Paramètres!$D$20</f>
        <v>523598775598.29883</v>
      </c>
      <c r="BL188" s="41">
        <f>Paramètres!$D$21</f>
        <v>10000</v>
      </c>
      <c r="BM188" s="41"/>
      <c r="BN188" s="41"/>
      <c r="BO188" s="41">
        <f>IF(AND($BR$6&gt;200,A188&lt;950),Paramètres!$D$22,0)</f>
        <v>1</v>
      </c>
      <c r="BP188" s="41">
        <f t="shared" si="143"/>
        <v>3844.6608462631193</v>
      </c>
      <c r="BQ188" s="41">
        <f t="shared" si="144"/>
        <v>-42113.852272742894</v>
      </c>
      <c r="BR188" s="41">
        <f t="shared" si="174"/>
        <v>42288.981665124076</v>
      </c>
      <c r="BS188" s="41">
        <f t="shared" si="175"/>
        <v>-84.783808490244127</v>
      </c>
      <c r="BT188" s="41">
        <f t="shared" si="176"/>
        <v>269.83567120086104</v>
      </c>
      <c r="BU188" s="41">
        <f t="shared" si="177"/>
        <v>24.53184255431357</v>
      </c>
      <c r="BV188" s="41">
        <f t="shared" si="178"/>
        <v>-268.71821328914336</v>
      </c>
      <c r="BW188" s="41">
        <f>Paramètres!$D$22</f>
        <v>1</v>
      </c>
      <c r="BX188" s="41">
        <f t="shared" si="145"/>
        <v>67587.05119373693</v>
      </c>
      <c r="BY188" s="41">
        <f t="shared" si="146"/>
        <v>-22409.163298602063</v>
      </c>
      <c r="BZ188" s="41">
        <f t="shared" si="179"/>
        <v>71205.197063193569</v>
      </c>
      <c r="CA188" s="41">
        <f t="shared" si="180"/>
        <v>-18.343456624382245</v>
      </c>
      <c r="CB188" s="41">
        <f t="shared" si="181"/>
        <v>100.28865544291662</v>
      </c>
      <c r="CC188" s="41">
        <f t="shared" si="182"/>
        <v>95.192693358546336</v>
      </c>
      <c r="CD188" s="41">
        <f t="shared" si="183"/>
        <v>-31.562090261796957</v>
      </c>
      <c r="CE188" s="2">
        <f>Paramètres!$F$16</f>
        <v>15000</v>
      </c>
      <c r="CF188" s="2">
        <f>Paramètres!$G$16</f>
        <v>15000</v>
      </c>
      <c r="CG188" s="111">
        <f>Paramètres!$F$20</f>
        <v>992600579172.61572</v>
      </c>
      <c r="CH188" s="2">
        <f>Paramètres!$F$21</f>
        <v>13332</v>
      </c>
      <c r="CI188" s="2"/>
      <c r="CJ188" s="2"/>
      <c r="CK188" s="2">
        <f>IF(CN188&gt;20000,Paramètres!$F$22,-2)</f>
        <v>-2</v>
      </c>
      <c r="CL188" s="2">
        <f t="shared" si="147"/>
        <v>-11155.339153736881</v>
      </c>
      <c r="CM188" s="2">
        <f t="shared" si="148"/>
        <v>-2113.8522727428935</v>
      </c>
      <c r="CN188" s="2">
        <f t="shared" si="149"/>
        <v>11353.852344727553</v>
      </c>
      <c r="CO188" s="2">
        <f t="shared" si="150"/>
        <v>-169.27010412621345</v>
      </c>
      <c r="CP188" s="2">
        <f t="shared" si="151"/>
        <v>-4197.3836089260603</v>
      </c>
      <c r="CQ188" s="2">
        <f t="shared" si="152"/>
        <v>4123.9956531273574</v>
      </c>
      <c r="CR188" s="2">
        <f t="shared" si="153"/>
        <v>781.46593877648672</v>
      </c>
      <c r="CS188" s="2">
        <f>Paramètres!$F$22</f>
        <v>1</v>
      </c>
      <c r="CT188" s="2">
        <f t="shared" si="154"/>
        <v>52587.051193736937</v>
      </c>
      <c r="CU188" s="2">
        <f t="shared" si="155"/>
        <v>17590.836701397937</v>
      </c>
      <c r="CV188" s="2">
        <f t="shared" si="184"/>
        <v>55451.199167447747</v>
      </c>
      <c r="CW188" s="2">
        <f t="shared" si="185"/>
        <v>18.495546988149972</v>
      </c>
      <c r="CX188" s="2">
        <f t="shared" si="156"/>
        <v>296.71803481206723</v>
      </c>
      <c r="CY188" s="2">
        <f t="shared" si="186"/>
        <v>281.39204780132405</v>
      </c>
      <c r="CZ188" s="2">
        <f t="shared" si="187"/>
        <v>94.128144658823999</v>
      </c>
      <c r="DA188" s="2"/>
      <c r="DB188" s="2"/>
      <c r="DC188" s="13">
        <f>Paramètres!$H$16</f>
        <v>-20000</v>
      </c>
      <c r="DD188" s="13">
        <f>Paramètres!$I$16</f>
        <v>0</v>
      </c>
      <c r="DE188" s="13"/>
      <c r="DF188" s="13"/>
      <c r="DG188" s="112">
        <f>Paramètres!$H$20</f>
        <v>1047197551196.5977</v>
      </c>
      <c r="DH188" s="13">
        <f>Paramètres!$H$21</f>
        <v>10000</v>
      </c>
      <c r="DI188" s="13">
        <f>IF(DL188&lt;66666,Paramètres!$H$22,5)</f>
        <v>1</v>
      </c>
      <c r="DJ188" s="13">
        <f t="shared" si="157"/>
        <v>-46155.339153736881</v>
      </c>
      <c r="DK188" s="13">
        <f t="shared" si="158"/>
        <v>-17113.852272742894</v>
      </c>
      <c r="DL188" s="13">
        <f t="shared" si="188"/>
        <v>49226.00199091679</v>
      </c>
      <c r="DM188" s="13">
        <f t="shared" si="189"/>
        <v>-159.65581707587947</v>
      </c>
      <c r="DN188" s="13">
        <f t="shared" si="190"/>
        <v>406.72030717672232</v>
      </c>
      <c r="DO188" s="13">
        <f t="shared" si="191"/>
        <v>-381.3495502218023</v>
      </c>
      <c r="DP188" s="13">
        <f t="shared" si="192"/>
        <v>-141.39988972964741</v>
      </c>
      <c r="DQ188" s="13">
        <f>IF(DT188&lt;66666,Paramètres!$H$22,5)</f>
        <v>1</v>
      </c>
      <c r="DR188" s="13">
        <f t="shared" si="159"/>
        <v>17587.051193736937</v>
      </c>
      <c r="DS188" s="13">
        <f t="shared" si="160"/>
        <v>2590.8367013979378</v>
      </c>
      <c r="DT188" s="13">
        <f t="shared" si="193"/>
        <v>17776.861491962929</v>
      </c>
      <c r="DU188" s="13">
        <f t="shared" si="194"/>
        <v>8.3802535292976685</v>
      </c>
      <c r="DV188" s="13">
        <f t="shared" si="195"/>
        <v>2193.9028682182638</v>
      </c>
      <c r="DW188" s="13">
        <f t="shared" si="196"/>
        <v>2170.4777344912768</v>
      </c>
      <c r="DX188" s="13">
        <f t="shared" si="197"/>
        <v>319.74395890140045</v>
      </c>
    </row>
    <row r="189" spans="1:128" x14ac:dyDescent="0.35">
      <c r="A189" s="106">
        <f t="shared" si="198"/>
        <v>183</v>
      </c>
      <c r="B189" s="106">
        <f>A189*Paramètres!$D$25</f>
        <v>91.5</v>
      </c>
      <c r="C189" s="102">
        <f>Paramètres!$D$7</f>
        <v>155093840495.72119</v>
      </c>
      <c r="D189" s="28">
        <f>Paramètres!$D$8</f>
        <v>6666</v>
      </c>
      <c r="E189" s="28">
        <f t="shared" si="161"/>
        <v>28658.723323986167</v>
      </c>
      <c r="F189" s="28">
        <f t="shared" si="162"/>
        <v>19096.67499825533</v>
      </c>
      <c r="G189" s="28">
        <f t="shared" si="136"/>
        <v>30.833906345187835</v>
      </c>
      <c r="H189" s="28">
        <f t="shared" si="137"/>
        <v>12.109311417281837</v>
      </c>
      <c r="I189" s="28">
        <f t="shared" si="199"/>
        <v>6827.8937258731348</v>
      </c>
      <c r="J189" s="28">
        <f t="shared" si="200"/>
        <v>4075.719938240803</v>
      </c>
      <c r="K189" s="28">
        <f t="shared" si="201"/>
        <v>3389.8319200649257</v>
      </c>
      <c r="L189" s="28">
        <f t="shared" si="163"/>
        <v>3314.4053046185245</v>
      </c>
      <c r="M189" s="28">
        <f t="shared" si="164"/>
        <v>711.1103451698948</v>
      </c>
      <c r="N189" s="28">
        <f>Paramètres!$D$26*Calculs!K189</f>
        <v>67.796638401298509</v>
      </c>
      <c r="O189" s="28">
        <f>Paramètres!$D$26*I189</f>
        <v>136.55787451746269</v>
      </c>
      <c r="P189" s="28">
        <f>Paramètres!$D$26*J189</f>
        <v>81.514398764816065</v>
      </c>
      <c r="Q189" s="105">
        <f>IF($T189&gt;25000,Paramètres!$D$9,-5)</f>
        <v>6</v>
      </c>
      <c r="R189" s="105">
        <f t="shared" si="138"/>
        <v>64999.739923449561</v>
      </c>
      <c r="S189" s="105">
        <f t="shared" si="139"/>
        <v>29562.517955621144</v>
      </c>
      <c r="T189" s="105">
        <f t="shared" si="165"/>
        <v>71406.64295422734</v>
      </c>
      <c r="U189" s="105">
        <f t="shared" si="166"/>
        <v>24.456505382432489</v>
      </c>
      <c r="V189" s="105">
        <f t="shared" si="140"/>
        <v>180.14243613307133</v>
      </c>
      <c r="W189" s="105">
        <f t="shared" si="167"/>
        <v>163.97930239252429</v>
      </c>
      <c r="X189" s="105">
        <f t="shared" si="168"/>
        <v>74.579391810464372</v>
      </c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44">
        <f t="shared" si="169"/>
        <v>-36341.016599463394</v>
      </c>
      <c r="AL189" s="44">
        <f t="shared" si="170"/>
        <v>-10465.842957365812</v>
      </c>
      <c r="AM189" s="44">
        <f t="shared" si="141"/>
        <v>-76.432278521252542</v>
      </c>
      <c r="AN189" s="44">
        <f t="shared" si="142"/>
        <v>9.1742365006836426</v>
      </c>
      <c r="AO189" s="44">
        <f t="shared" si="202"/>
        <v>3789.1040692553179</v>
      </c>
      <c r="AP189" s="44">
        <f t="shared" si="203"/>
        <v>-15700.976184637788</v>
      </c>
      <c r="AQ189" s="44">
        <f t="shared" si="171"/>
        <v>2779.388245827869</v>
      </c>
      <c r="AR189" s="44">
        <f t="shared" si="172"/>
        <v>2743.8344701248407</v>
      </c>
      <c r="AS189" s="44">
        <f t="shared" si="173"/>
        <v>443.1381518227173</v>
      </c>
      <c r="AT189" s="44">
        <f>Paramètres!$D$26*Calculs!AQ189</f>
        <v>55.587764916557383</v>
      </c>
      <c r="AU189" s="44">
        <f>Paramètres!$D$26*AO189</f>
        <v>75.782081385106366</v>
      </c>
      <c r="AV189" s="44">
        <f>Paramètres!$D$26*AP189</f>
        <v>-314.01952369275574</v>
      </c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1">
        <f>Paramètres!$D$16</f>
        <v>30000</v>
      </c>
      <c r="BH189" s="41">
        <f>Paramètres!$E$16</f>
        <v>-25000</v>
      </c>
      <c r="BI189" s="100"/>
      <c r="BJ189" s="100"/>
      <c r="BK189" s="110">
        <f>Paramètres!$D$20</f>
        <v>523598775598.29883</v>
      </c>
      <c r="BL189" s="41">
        <f>Paramètres!$D$21</f>
        <v>10000</v>
      </c>
      <c r="BM189" s="41"/>
      <c r="BN189" s="41"/>
      <c r="BO189" s="41">
        <f>IF(AND($BR$6&gt;200,A189&lt;950),Paramètres!$D$22,0)</f>
        <v>1</v>
      </c>
      <c r="BP189" s="41">
        <f t="shared" si="143"/>
        <v>1341.2766760138329</v>
      </c>
      <c r="BQ189" s="41">
        <f t="shared" si="144"/>
        <v>-44096.67499825533</v>
      </c>
      <c r="BR189" s="41">
        <f t="shared" si="174"/>
        <v>44117.068907888424</v>
      </c>
      <c r="BS189" s="41">
        <f t="shared" si="175"/>
        <v>-88.257786873085436</v>
      </c>
      <c r="BT189" s="41">
        <f t="shared" si="176"/>
        <v>249.54351981526227</v>
      </c>
      <c r="BU189" s="41">
        <f t="shared" si="177"/>
        <v>7.5867892193254853</v>
      </c>
      <c r="BV189" s="41">
        <f t="shared" si="178"/>
        <v>-249.42816382905062</v>
      </c>
      <c r="BW189" s="41">
        <f>Paramètres!$D$22</f>
        <v>1</v>
      </c>
      <c r="BX189" s="41">
        <f t="shared" si="145"/>
        <v>66341.016599463386</v>
      </c>
      <c r="BY189" s="41">
        <f t="shared" si="146"/>
        <v>-14534.157042634188</v>
      </c>
      <c r="BZ189" s="41">
        <f t="shared" si="179"/>
        <v>67914.447685232852</v>
      </c>
      <c r="CA189" s="41">
        <f t="shared" si="180"/>
        <v>-12.357267929236771</v>
      </c>
      <c r="CB189" s="41">
        <f t="shared" si="181"/>
        <v>109.92625105073024</v>
      </c>
      <c r="CC189" s="41">
        <f t="shared" si="182"/>
        <v>107.3794972090889</v>
      </c>
      <c r="CD189" s="41">
        <f t="shared" si="183"/>
        <v>-23.524970758567203</v>
      </c>
      <c r="CE189" s="2">
        <f>Paramètres!$F$16</f>
        <v>15000</v>
      </c>
      <c r="CF189" s="2">
        <f>Paramètres!$G$16</f>
        <v>15000</v>
      </c>
      <c r="CG189" s="111">
        <f>Paramètres!$F$20</f>
        <v>992600579172.61572</v>
      </c>
      <c r="CH189" s="2">
        <f>Paramètres!$F$21</f>
        <v>13332</v>
      </c>
      <c r="CI189" s="2"/>
      <c r="CJ189" s="2"/>
      <c r="CK189" s="2">
        <f>IF(CN189&gt;20000,Paramètres!$F$22,-2)</f>
        <v>-2</v>
      </c>
      <c r="CL189" s="2">
        <f t="shared" si="147"/>
        <v>-13658.723323986167</v>
      </c>
      <c r="CM189" s="2">
        <f t="shared" si="148"/>
        <v>-4096.6749982553301</v>
      </c>
      <c r="CN189" s="2">
        <f t="shared" si="149"/>
        <v>14259.855149423294</v>
      </c>
      <c r="CO189" s="2">
        <f t="shared" si="150"/>
        <v>-163.30438107212535</v>
      </c>
      <c r="CP189" s="2">
        <f t="shared" si="151"/>
        <v>-3805.2716664980467</v>
      </c>
      <c r="CQ189" s="2">
        <f t="shared" si="152"/>
        <v>3644.8584028851506</v>
      </c>
      <c r="CR189" s="2">
        <f t="shared" si="153"/>
        <v>1093.2061465114123</v>
      </c>
      <c r="CS189" s="2">
        <f>Paramètres!$F$22</f>
        <v>1</v>
      </c>
      <c r="CT189" s="2">
        <f t="shared" si="154"/>
        <v>51341.016599463394</v>
      </c>
      <c r="CU189" s="2">
        <f t="shared" si="155"/>
        <v>25465.842957365814</v>
      </c>
      <c r="CV189" s="2">
        <f t="shared" si="184"/>
        <v>57309.76481364754</v>
      </c>
      <c r="CW189" s="2">
        <f t="shared" si="185"/>
        <v>26.382037290299102</v>
      </c>
      <c r="CX189" s="2">
        <f t="shared" si="156"/>
        <v>279.24414326269579</v>
      </c>
      <c r="CY189" s="2">
        <f t="shared" si="186"/>
        <v>250.16117656687564</v>
      </c>
      <c r="CZ189" s="2">
        <f t="shared" si="187"/>
        <v>124.08334813823106</v>
      </c>
      <c r="DA189" s="2"/>
      <c r="DB189" s="2"/>
      <c r="DC189" s="13">
        <f>Paramètres!$H$16</f>
        <v>-20000</v>
      </c>
      <c r="DD189" s="13">
        <f>Paramètres!$I$16</f>
        <v>0</v>
      </c>
      <c r="DE189" s="13"/>
      <c r="DF189" s="13"/>
      <c r="DG189" s="112">
        <f>Paramètres!$H$20</f>
        <v>1047197551196.5977</v>
      </c>
      <c r="DH189" s="13">
        <f>Paramètres!$H$21</f>
        <v>10000</v>
      </c>
      <c r="DI189" s="13">
        <f>IF(DL189&lt;66666,Paramètres!$H$22,5)</f>
        <v>1</v>
      </c>
      <c r="DJ189" s="13">
        <f t="shared" si="157"/>
        <v>-48658.723323986167</v>
      </c>
      <c r="DK189" s="13">
        <f t="shared" si="158"/>
        <v>-19096.67499825533</v>
      </c>
      <c r="DL189" s="13">
        <f t="shared" si="188"/>
        <v>52271.926992499772</v>
      </c>
      <c r="DM189" s="13">
        <f t="shared" si="189"/>
        <v>-158.57190470107372</v>
      </c>
      <c r="DN189" s="13">
        <f t="shared" si="190"/>
        <v>363.14138785692558</v>
      </c>
      <c r="DO189" s="13">
        <f t="shared" si="191"/>
        <v>-338.03988748595151</v>
      </c>
      <c r="DP189" s="13">
        <f t="shared" si="192"/>
        <v>-132.66763751246691</v>
      </c>
      <c r="DQ189" s="13">
        <f>IF(DT189&lt;66666,Paramètres!$H$22,5)</f>
        <v>1</v>
      </c>
      <c r="DR189" s="13">
        <f t="shared" si="159"/>
        <v>16341.016599463394</v>
      </c>
      <c r="DS189" s="13">
        <f t="shared" si="160"/>
        <v>10465.842957365812</v>
      </c>
      <c r="DT189" s="13">
        <f t="shared" si="193"/>
        <v>19405.223325491046</v>
      </c>
      <c r="DU189" s="13">
        <f t="shared" si="194"/>
        <v>32.638124347082751</v>
      </c>
      <c r="DV189" s="13">
        <f t="shared" si="195"/>
        <v>1953.2921389253675</v>
      </c>
      <c r="DW189" s="13">
        <f t="shared" si="196"/>
        <v>1644.8550336368307</v>
      </c>
      <c r="DX189" s="13">
        <f t="shared" si="197"/>
        <v>1053.4714511116176</v>
      </c>
    </row>
    <row r="190" spans="1:128" x14ac:dyDescent="0.35">
      <c r="A190" s="106">
        <f t="shared" si="198"/>
        <v>184</v>
      </c>
      <c r="B190" s="106">
        <f>A190*Paramètres!$D$25</f>
        <v>92</v>
      </c>
      <c r="C190" s="102">
        <f>Paramètres!$D$7</f>
        <v>155093840495.72119</v>
      </c>
      <c r="D190" s="28">
        <f>Paramètres!$D$8</f>
        <v>6666</v>
      </c>
      <c r="E190" s="28">
        <f t="shared" si="161"/>
        <v>32901.271513077365</v>
      </c>
      <c r="F190" s="28">
        <f t="shared" si="162"/>
        <v>21312.312553668206</v>
      </c>
      <c r="G190" s="28">
        <f t="shared" si="136"/>
        <v>25.185800134546614</v>
      </c>
      <c r="H190" s="28">
        <f t="shared" si="137"/>
        <v>14.572898594904286</v>
      </c>
      <c r="I190" s="28">
        <f t="shared" si="199"/>
        <v>10005.741155974198</v>
      </c>
      <c r="J190" s="28">
        <f t="shared" si="200"/>
        <v>4705.3158846458819</v>
      </c>
      <c r="K190" s="28">
        <f t="shared" si="201"/>
        <v>2632.6290342105212</v>
      </c>
      <c r="L190" s="28">
        <f t="shared" si="163"/>
        <v>2547.9328648968894</v>
      </c>
      <c r="M190" s="28">
        <f t="shared" si="164"/>
        <v>662.39999075071819</v>
      </c>
      <c r="N190" s="28">
        <f>Paramètres!$D$26*Calculs!K190</f>
        <v>52.652580684210427</v>
      </c>
      <c r="O190" s="28">
        <f>Paramètres!$D$26*I190</f>
        <v>200.11482311948396</v>
      </c>
      <c r="P190" s="28">
        <f>Paramètres!$D$26*J190</f>
        <v>94.106317692917642</v>
      </c>
      <c r="Q190" s="105">
        <f>IF($T190&gt;25000,Paramètres!$D$9,-5)</f>
        <v>6</v>
      </c>
      <c r="R190" s="105">
        <f t="shared" si="138"/>
        <v>66661.777460381883</v>
      </c>
      <c r="S190" s="105">
        <f t="shared" si="139"/>
        <v>39517.859065397235</v>
      </c>
      <c r="T190" s="105">
        <f t="shared" si="165"/>
        <v>77494.862792897926</v>
      </c>
      <c r="U190" s="105">
        <f t="shared" si="166"/>
        <v>30.659943901259428</v>
      </c>
      <c r="V190" s="105">
        <f t="shared" si="140"/>
        <v>153.24897223149785</v>
      </c>
      <c r="W190" s="105">
        <f t="shared" si="167"/>
        <v>131.82614324035669</v>
      </c>
      <c r="X190" s="105">
        <f t="shared" si="168"/>
        <v>78.148035473601993</v>
      </c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44">
        <f t="shared" si="169"/>
        <v>-33760.505947304526</v>
      </c>
      <c r="AL190" s="44">
        <f t="shared" si="170"/>
        <v>-18205.546511729026</v>
      </c>
      <c r="AM190" s="44">
        <f t="shared" si="141"/>
        <v>-66.631045376538637</v>
      </c>
      <c r="AN190" s="44">
        <f t="shared" si="142"/>
        <v>29.558731888320757</v>
      </c>
      <c r="AO190" s="44">
        <f t="shared" si="202"/>
        <v>6457.1564579950518</v>
      </c>
      <c r="AP190" s="44">
        <f t="shared" si="203"/>
        <v>-14943.818509122315</v>
      </c>
      <c r="AQ190" s="44">
        <f t="shared" si="171"/>
        <v>2490.5142640265008</v>
      </c>
      <c r="AR190" s="44">
        <f t="shared" si="172"/>
        <v>2166.3750098053197</v>
      </c>
      <c r="AS190" s="44">
        <f t="shared" si="173"/>
        <v>1228.6092203017458</v>
      </c>
      <c r="AT190" s="44">
        <f>Paramètres!$D$26*Calculs!AQ190</f>
        <v>49.810285280530017</v>
      </c>
      <c r="AU190" s="44">
        <f>Paramètres!$D$26*AO190</f>
        <v>129.14312915990104</v>
      </c>
      <c r="AV190" s="44">
        <f>Paramètres!$D$26*AP190</f>
        <v>-298.87637018244629</v>
      </c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1">
        <f>Paramètres!$D$16</f>
        <v>30000</v>
      </c>
      <c r="BH190" s="41">
        <f>Paramètres!$E$16</f>
        <v>-25000</v>
      </c>
      <c r="BI190" s="100"/>
      <c r="BJ190" s="100"/>
      <c r="BK190" s="110">
        <f>Paramètres!$D$20</f>
        <v>523598775598.29883</v>
      </c>
      <c r="BL190" s="41">
        <f>Paramètres!$D$21</f>
        <v>10000</v>
      </c>
      <c r="BM190" s="41"/>
      <c r="BN190" s="41"/>
      <c r="BO190" s="41">
        <f>IF(AND($BR$6&gt;200,A190&lt;950),Paramètres!$D$22,0)</f>
        <v>1</v>
      </c>
      <c r="BP190" s="41">
        <f t="shared" si="143"/>
        <v>-2901.2715130773649</v>
      </c>
      <c r="BQ190" s="41">
        <f t="shared" si="144"/>
        <v>-46312.312553668206</v>
      </c>
      <c r="BR190" s="41">
        <f t="shared" si="174"/>
        <v>46403.099793669477</v>
      </c>
      <c r="BS190" s="41">
        <f t="shared" si="175"/>
        <v>-93.58465507972852</v>
      </c>
      <c r="BT190" s="41">
        <f t="shared" si="176"/>
        <v>227.16018788571901</v>
      </c>
      <c r="BU190" s="41">
        <f t="shared" si="177"/>
        <v>-14.202787851428143</v>
      </c>
      <c r="BV190" s="41">
        <f t="shared" si="178"/>
        <v>-226.71575105740334</v>
      </c>
      <c r="BW190" s="41">
        <f>Paramètres!$D$22</f>
        <v>1</v>
      </c>
      <c r="BX190" s="41">
        <f t="shared" si="145"/>
        <v>63760.505947304526</v>
      </c>
      <c r="BY190" s="41">
        <f t="shared" si="146"/>
        <v>-6794.453488270974</v>
      </c>
      <c r="BZ190" s="41">
        <f t="shared" si="179"/>
        <v>64121.49964606671</v>
      </c>
      <c r="CA190" s="41">
        <f t="shared" si="180"/>
        <v>-6.0826043290423026</v>
      </c>
      <c r="CB190" s="41">
        <f t="shared" si="181"/>
        <v>122.83913960296961</v>
      </c>
      <c r="CC190" s="41">
        <f t="shared" si="182"/>
        <v>122.14757506373068</v>
      </c>
      <c r="CD190" s="41">
        <f t="shared" si="183"/>
        <v>-13.016302257097925</v>
      </c>
      <c r="CE190" s="2">
        <f>Paramètres!$F$16</f>
        <v>15000</v>
      </c>
      <c r="CF190" s="2">
        <f>Paramètres!$G$16</f>
        <v>15000</v>
      </c>
      <c r="CG190" s="111">
        <f>Paramètres!$F$20</f>
        <v>992600579172.61572</v>
      </c>
      <c r="CH190" s="2">
        <f>Paramètres!$F$21</f>
        <v>13332</v>
      </c>
      <c r="CI190" s="2"/>
      <c r="CJ190" s="2"/>
      <c r="CK190" s="2">
        <f>IF(CN190&gt;20000,Paramètres!$F$22,-2)</f>
        <v>-2</v>
      </c>
      <c r="CL190" s="2">
        <f t="shared" si="147"/>
        <v>-17901.271513077365</v>
      </c>
      <c r="CM190" s="2">
        <f t="shared" si="148"/>
        <v>-6312.3125536682055</v>
      </c>
      <c r="CN190" s="2">
        <f t="shared" si="149"/>
        <v>18981.591386396252</v>
      </c>
      <c r="CO190" s="2">
        <f t="shared" si="150"/>
        <v>-160.5764267346446</v>
      </c>
      <c r="CP190" s="2">
        <f t="shared" si="151"/>
        <v>-3019.3372064661057</v>
      </c>
      <c r="CQ190" s="2">
        <f t="shared" si="152"/>
        <v>2847.4943971885768</v>
      </c>
      <c r="CR190" s="2">
        <f t="shared" si="153"/>
        <v>1004.0780967286405</v>
      </c>
      <c r="CS190" s="2">
        <f>Paramètres!$F$22</f>
        <v>1</v>
      </c>
      <c r="CT190" s="2">
        <f t="shared" si="154"/>
        <v>48760.505947304526</v>
      </c>
      <c r="CU190" s="2">
        <f t="shared" si="155"/>
        <v>33205.54651172903</v>
      </c>
      <c r="CV190" s="2">
        <f t="shared" si="184"/>
        <v>58993.179770035451</v>
      </c>
      <c r="CW190" s="2">
        <f t="shared" si="185"/>
        <v>34.25457577826613</v>
      </c>
      <c r="CX190" s="2">
        <f t="shared" si="156"/>
        <v>264.68047879457737</v>
      </c>
      <c r="CY190" s="2">
        <f t="shared" si="186"/>
        <v>218.7702732876547</v>
      </c>
      <c r="CZ190" s="2">
        <f t="shared" si="187"/>
        <v>148.98094972368645</v>
      </c>
      <c r="DA190" s="2"/>
      <c r="DB190" s="2"/>
      <c r="DC190" s="13">
        <f>Paramètres!$H$16</f>
        <v>-20000</v>
      </c>
      <c r="DD190" s="13">
        <f>Paramètres!$I$16</f>
        <v>0</v>
      </c>
      <c r="DE190" s="13"/>
      <c r="DF190" s="13"/>
      <c r="DG190" s="112">
        <f>Paramètres!$H$20</f>
        <v>1047197551196.5977</v>
      </c>
      <c r="DH190" s="13">
        <f>Paramètres!$H$21</f>
        <v>10000</v>
      </c>
      <c r="DI190" s="13">
        <f>IF(DL190&lt;66666,Paramètres!$H$22,5)</f>
        <v>1</v>
      </c>
      <c r="DJ190" s="13">
        <f t="shared" si="157"/>
        <v>-52901.271513077365</v>
      </c>
      <c r="DK190" s="13">
        <f t="shared" si="158"/>
        <v>-21312.312553668206</v>
      </c>
      <c r="DL190" s="13">
        <f t="shared" si="188"/>
        <v>57032.965853842587</v>
      </c>
      <c r="DM190" s="13">
        <f t="shared" si="189"/>
        <v>-158.05699444645367</v>
      </c>
      <c r="DN190" s="13">
        <f t="shared" si="190"/>
        <v>307.64582896147425</v>
      </c>
      <c r="DO190" s="13">
        <f t="shared" si="191"/>
        <v>-285.35874444025944</v>
      </c>
      <c r="DP190" s="13">
        <f t="shared" si="192"/>
        <v>-114.96235492051892</v>
      </c>
      <c r="DQ190" s="13">
        <f>IF(DT190&lt;66666,Paramètres!$H$22,5)</f>
        <v>1</v>
      </c>
      <c r="DR190" s="13">
        <f t="shared" si="159"/>
        <v>13760.505947304526</v>
      </c>
      <c r="DS190" s="13">
        <f t="shared" si="160"/>
        <v>18205.546511729026</v>
      </c>
      <c r="DT190" s="13">
        <f t="shared" si="193"/>
        <v>22820.899362569657</v>
      </c>
      <c r="DU190" s="13">
        <f t="shared" si="194"/>
        <v>52.916501842656196</v>
      </c>
      <c r="DV190" s="13">
        <f t="shared" si="195"/>
        <v>1545.0434139931115</v>
      </c>
      <c r="DW190" s="13">
        <f t="shared" si="196"/>
        <v>931.62757301173838</v>
      </c>
      <c r="DX190" s="13">
        <f t="shared" si="197"/>
        <v>1232.5701668983179</v>
      </c>
    </row>
    <row r="191" spans="1:128" x14ac:dyDescent="0.35">
      <c r="A191" s="106">
        <f t="shared" si="198"/>
        <v>185</v>
      </c>
      <c r="B191" s="106">
        <f>A191*Paramètres!$D$25</f>
        <v>92.5</v>
      </c>
      <c r="C191" s="102">
        <f>Paramètres!$D$7</f>
        <v>155093840495.72119</v>
      </c>
      <c r="D191" s="28">
        <f>Paramètres!$D$8</f>
        <v>6666</v>
      </c>
      <c r="E191" s="28">
        <f t="shared" si="161"/>
        <v>38541.12530728869</v>
      </c>
      <c r="F191" s="28">
        <f t="shared" si="162"/>
        <v>23830.570493678828</v>
      </c>
      <c r="G191" s="28">
        <f t="shared" si="136"/>
        <v>23.117146135473785</v>
      </c>
      <c r="H191" s="28">
        <f t="shared" si="137"/>
        <v>-152.30057765940634</v>
      </c>
      <c r="I191" s="28">
        <f t="shared" si="199"/>
        <v>12353.559197751603</v>
      </c>
      <c r="J191" s="28">
        <f t="shared" si="200"/>
        <v>5273.6095577036822</v>
      </c>
      <c r="K191" s="28">
        <f t="shared" si="201"/>
        <v>1448.2975714858665</v>
      </c>
      <c r="L191" s="28">
        <f t="shared" si="163"/>
        <v>-1282.3202254643497</v>
      </c>
      <c r="M191" s="28">
        <f t="shared" si="164"/>
        <v>-673.21667755405292</v>
      </c>
      <c r="N191" s="28">
        <f>Paramètres!$D$26*Calculs!K191</f>
        <v>28.965951429717329</v>
      </c>
      <c r="O191" s="28">
        <f>Paramètres!$D$26*I191</f>
        <v>247.07118395503207</v>
      </c>
      <c r="P191" s="28">
        <f>Paramètres!$D$26*J191</f>
        <v>105.47219115407364</v>
      </c>
      <c r="Q191" s="105">
        <f>IF($T191&gt;25000,Paramètres!$D$9,-5)</f>
        <v>6</v>
      </c>
      <c r="R191" s="105">
        <f t="shared" si="138"/>
        <v>68531.45927314437</v>
      </c>
      <c r="S191" s="105">
        <f t="shared" si="139"/>
        <v>49200.87395489357</v>
      </c>
      <c r="T191" s="105">
        <f t="shared" si="165"/>
        <v>84364.014295385263</v>
      </c>
      <c r="U191" s="105">
        <f t="shared" si="166"/>
        <v>35.675746542623813</v>
      </c>
      <c r="V191" s="105">
        <f t="shared" si="140"/>
        <v>129.5319211747738</v>
      </c>
      <c r="W191" s="105">
        <f t="shared" si="167"/>
        <v>105.22272623822658</v>
      </c>
      <c r="X191" s="105">
        <f t="shared" si="168"/>
        <v>75.542679898339841</v>
      </c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44">
        <f t="shared" si="169"/>
        <v>-29990.333965855672</v>
      </c>
      <c r="AL191" s="44">
        <f t="shared" si="170"/>
        <v>-25370.303461214746</v>
      </c>
      <c r="AM191" s="44">
        <f t="shared" si="141"/>
        <v>-57.660550640113968</v>
      </c>
      <c r="AN191" s="44">
        <f t="shared" si="142"/>
        <v>45.850239864230723</v>
      </c>
      <c r="AO191" s="44">
        <f t="shared" si="202"/>
        <v>8494.3883386404705</v>
      </c>
      <c r="AP191" s="44">
        <f t="shared" si="203"/>
        <v>-13416.332918638123</v>
      </c>
      <c r="AQ191" s="44">
        <f t="shared" si="171"/>
        <v>2016.2219023420255</v>
      </c>
      <c r="AR191" s="44">
        <f t="shared" si="172"/>
        <v>1404.3715646034805</v>
      </c>
      <c r="AS191" s="44">
        <f t="shared" si="173"/>
        <v>1446.6828498385084</v>
      </c>
      <c r="AT191" s="44">
        <f>Paramètres!$D$26*Calculs!AQ191</f>
        <v>40.324438046840513</v>
      </c>
      <c r="AU191" s="44">
        <f>Paramètres!$D$26*AO191</f>
        <v>169.88776677280941</v>
      </c>
      <c r="AV191" s="44">
        <f>Paramètres!$D$26*AP191</f>
        <v>-268.32665837276249</v>
      </c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1">
        <f>Paramètres!$D$16</f>
        <v>30000</v>
      </c>
      <c r="BH191" s="41">
        <f>Paramètres!$E$16</f>
        <v>-25000</v>
      </c>
      <c r="BI191" s="100"/>
      <c r="BJ191" s="100"/>
      <c r="BK191" s="110">
        <f>Paramètres!$D$20</f>
        <v>523598775598.29883</v>
      </c>
      <c r="BL191" s="41">
        <f>Paramètres!$D$21</f>
        <v>10000</v>
      </c>
      <c r="BM191" s="41"/>
      <c r="BN191" s="41"/>
      <c r="BO191" s="41">
        <f>IF(AND($BR$6&gt;200,A191&lt;950),Paramètres!$D$22,0)</f>
        <v>1</v>
      </c>
      <c r="BP191" s="41">
        <f t="shared" si="143"/>
        <v>-8541.1253072886902</v>
      </c>
      <c r="BQ191" s="41">
        <f t="shared" si="144"/>
        <v>-48830.570493678824</v>
      </c>
      <c r="BR191" s="41">
        <f t="shared" si="174"/>
        <v>49571.92185353463</v>
      </c>
      <c r="BS191" s="41">
        <f t="shared" si="175"/>
        <v>-99.921435841448087</v>
      </c>
      <c r="BT191" s="41">
        <f t="shared" si="176"/>
        <v>200.69781509493973</v>
      </c>
      <c r="BU191" s="41">
        <f t="shared" si="177"/>
        <v>-34.579760548515168</v>
      </c>
      <c r="BV191" s="41">
        <f t="shared" si="178"/>
        <v>-197.69636603713781</v>
      </c>
      <c r="BW191" s="41">
        <f>Paramètres!$D$22</f>
        <v>1</v>
      </c>
      <c r="BX191" s="41">
        <f t="shared" si="145"/>
        <v>59990.333965855672</v>
      </c>
      <c r="BY191" s="41">
        <f t="shared" si="146"/>
        <v>370.30346121474577</v>
      </c>
      <c r="BZ191" s="41">
        <f t="shared" si="179"/>
        <v>59991.476844534205</v>
      </c>
      <c r="CA191" s="41">
        <f t="shared" si="180"/>
        <v>0.35366624252944112</v>
      </c>
      <c r="CB191" s="41">
        <f t="shared" si="181"/>
        <v>139.62580098133441</v>
      </c>
      <c r="CC191" s="41">
        <f t="shared" si="182"/>
        <v>139.62314101429726</v>
      </c>
      <c r="CD191" s="41">
        <f t="shared" si="183"/>
        <v>0.86185438495301991</v>
      </c>
      <c r="CE191" s="2">
        <f>Paramètres!$F$16</f>
        <v>15000</v>
      </c>
      <c r="CF191" s="2">
        <f>Paramètres!$G$16</f>
        <v>15000</v>
      </c>
      <c r="CG191" s="111">
        <f>Paramètres!$F$20</f>
        <v>992600579172.61572</v>
      </c>
      <c r="CH191" s="2">
        <f>Paramètres!$F$21</f>
        <v>13332</v>
      </c>
      <c r="CI191" s="2"/>
      <c r="CJ191" s="2"/>
      <c r="CK191" s="2">
        <f>IF(CN191&gt;20000,Paramètres!$F$22,-2)</f>
        <v>1</v>
      </c>
      <c r="CL191" s="2">
        <f t="shared" si="147"/>
        <v>-23541.12530728869</v>
      </c>
      <c r="CM191" s="2">
        <f t="shared" si="148"/>
        <v>-8830.5704936788279</v>
      </c>
      <c r="CN191" s="2">
        <f t="shared" si="149"/>
        <v>25142.862923249199</v>
      </c>
      <c r="CO191" s="2">
        <f t="shared" si="150"/>
        <v>-159.43830362820938</v>
      </c>
      <c r="CP191" s="2">
        <f t="shared" si="151"/>
        <v>1082.7732161286253</v>
      </c>
      <c r="CQ191" s="2">
        <f t="shared" si="152"/>
        <v>-1013.7946517096919</v>
      </c>
      <c r="CR191" s="2">
        <f t="shared" si="153"/>
        <v>-380.28705175216163</v>
      </c>
      <c r="CS191" s="2">
        <f>Paramètres!$F$22</f>
        <v>1</v>
      </c>
      <c r="CT191" s="2">
        <f t="shared" si="154"/>
        <v>44990.333965855672</v>
      </c>
      <c r="CU191" s="2">
        <f t="shared" si="155"/>
        <v>40370.303461214746</v>
      </c>
      <c r="CV191" s="2">
        <f t="shared" si="184"/>
        <v>60447.42800078258</v>
      </c>
      <c r="CW191" s="2">
        <f t="shared" si="185"/>
        <v>41.901965188692081</v>
      </c>
      <c r="CX191" s="2">
        <f t="shared" si="156"/>
        <v>252.97427592952124</v>
      </c>
      <c r="CY191" s="2">
        <f t="shared" si="186"/>
        <v>188.28587973490511</v>
      </c>
      <c r="CZ191" s="2">
        <f t="shared" si="187"/>
        <v>168.95091528168294</v>
      </c>
      <c r="DA191" s="2"/>
      <c r="DB191" s="2"/>
      <c r="DC191" s="13">
        <f>Paramètres!$H$16</f>
        <v>-20000</v>
      </c>
      <c r="DD191" s="13">
        <f>Paramètres!$I$16</f>
        <v>0</v>
      </c>
      <c r="DE191" s="13"/>
      <c r="DF191" s="13"/>
      <c r="DG191" s="112">
        <f>Paramètres!$H$20</f>
        <v>1047197551196.5977</v>
      </c>
      <c r="DH191" s="13">
        <f>Paramètres!$H$21</f>
        <v>10000</v>
      </c>
      <c r="DI191" s="13">
        <f>IF(DL191&lt;66666,Paramètres!$H$22,5)</f>
        <v>1</v>
      </c>
      <c r="DJ191" s="13">
        <f t="shared" si="157"/>
        <v>-58541.12530728869</v>
      </c>
      <c r="DK191" s="13">
        <f t="shared" si="158"/>
        <v>-23830.570493678828</v>
      </c>
      <c r="DL191" s="13">
        <f t="shared" si="188"/>
        <v>63205.691534053105</v>
      </c>
      <c r="DM191" s="13">
        <f t="shared" si="189"/>
        <v>-157.85003920043604</v>
      </c>
      <c r="DN191" s="13">
        <f t="shared" si="190"/>
        <v>252.5866530165529</v>
      </c>
      <c r="DO191" s="13">
        <f t="shared" si="191"/>
        <v>-233.94581320614282</v>
      </c>
      <c r="DP191" s="13">
        <f t="shared" si="192"/>
        <v>-95.233259764753541</v>
      </c>
      <c r="DQ191" s="13">
        <f>IF(DT191&lt;66666,Paramètres!$H$22,5)</f>
        <v>1</v>
      </c>
      <c r="DR191" s="13">
        <f t="shared" si="159"/>
        <v>9990.3339658556724</v>
      </c>
      <c r="DS191" s="13">
        <f t="shared" si="160"/>
        <v>25370.303461214746</v>
      </c>
      <c r="DT191" s="13">
        <f t="shared" si="193"/>
        <v>27266.445871500277</v>
      </c>
      <c r="DU191" s="13">
        <f t="shared" si="194"/>
        <v>68.50644080325938</v>
      </c>
      <c r="DV191" s="13">
        <f t="shared" si="195"/>
        <v>1165.6311120550754</v>
      </c>
      <c r="DW191" s="13">
        <f t="shared" si="196"/>
        <v>427.08331497629086</v>
      </c>
      <c r="DX191" s="13">
        <f t="shared" si="197"/>
        <v>1084.5716811071613</v>
      </c>
    </row>
    <row r="192" spans="1:128" x14ac:dyDescent="0.35">
      <c r="A192" s="106">
        <f t="shared" si="198"/>
        <v>186</v>
      </c>
      <c r="B192" s="106">
        <f>A192*Paramètres!$D$25</f>
        <v>93</v>
      </c>
      <c r="C192" s="102">
        <f>Paramètres!$D$7</f>
        <v>155093840495.72119</v>
      </c>
      <c r="D192" s="28">
        <f>Paramètres!$D$8</f>
        <v>6666</v>
      </c>
      <c r="E192" s="28">
        <f t="shared" si="161"/>
        <v>44397.324849798402</v>
      </c>
      <c r="F192" s="28">
        <f t="shared" si="162"/>
        <v>26299.071103142156</v>
      </c>
      <c r="G192" s="28">
        <f t="shared" si="136"/>
        <v>22.551503712815688</v>
      </c>
      <c r="H192" s="28">
        <f t="shared" si="137"/>
        <v>-154.18515067977862</v>
      </c>
      <c r="I192" s="28">
        <f t="shared" si="199"/>
        <v>10824.167788332223</v>
      </c>
      <c r="J192" s="28">
        <f t="shared" si="200"/>
        <v>4494.9206889955558</v>
      </c>
      <c r="K192" s="28">
        <f t="shared" si="201"/>
        <v>1942.1421684310126</v>
      </c>
      <c r="L192" s="28">
        <f t="shared" si="163"/>
        <v>-1748.3279212548466</v>
      </c>
      <c r="M192" s="28">
        <f t="shared" si="164"/>
        <v>-845.73381282683886</v>
      </c>
      <c r="N192" s="28">
        <f>Paramètres!$D$26*Calculs!K192</f>
        <v>38.842843368620251</v>
      </c>
      <c r="O192" s="28">
        <f>Paramètres!$D$26*I192</f>
        <v>216.48335576664445</v>
      </c>
      <c r="P192" s="28">
        <f>Paramètres!$D$26*J192</f>
        <v>89.898413779911124</v>
      </c>
      <c r="Q192" s="105">
        <f>IF($T192&gt;25000,Paramètres!$D$9,-5)</f>
        <v>6</v>
      </c>
      <c r="R192" s="105">
        <f t="shared" si="138"/>
        <v>69789.371755182976</v>
      </c>
      <c r="S192" s="105">
        <f t="shared" si="139"/>
        <v>58015.870311216335</v>
      </c>
      <c r="T192" s="105">
        <f t="shared" si="165"/>
        <v>90754.601084192996</v>
      </c>
      <c r="U192" s="105">
        <f t="shared" si="166"/>
        <v>39.736730651543446</v>
      </c>
      <c r="V192" s="105">
        <f t="shared" si="140"/>
        <v>112.07361993636518</v>
      </c>
      <c r="W192" s="105">
        <f t="shared" si="167"/>
        <v>86.183481963983624</v>
      </c>
      <c r="X192" s="105">
        <f t="shared" si="168"/>
        <v>71.644286040161916</v>
      </c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44">
        <f t="shared" si="169"/>
        <v>-25392.046905384566</v>
      </c>
      <c r="AL192" s="44">
        <f t="shared" si="170"/>
        <v>-31716.799208074179</v>
      </c>
      <c r="AM192" s="44">
        <f t="shared" si="141"/>
        <v>-50.258730148350296</v>
      </c>
      <c r="AN192" s="44">
        <f t="shared" si="142"/>
        <v>57.1046586688716</v>
      </c>
      <c r="AO192" s="44">
        <f t="shared" si="202"/>
        <v>9728.87213647114</v>
      </c>
      <c r="AP192" s="44">
        <f t="shared" si="203"/>
        <v>-11701.323410426854</v>
      </c>
      <c r="AQ192" s="44">
        <f t="shared" si="171"/>
        <v>1583.8800856526577</v>
      </c>
      <c r="AR192" s="44">
        <f t="shared" si="172"/>
        <v>860.21506196371979</v>
      </c>
      <c r="AS192" s="44">
        <f t="shared" si="173"/>
        <v>1329.9271306721371</v>
      </c>
      <c r="AT192" s="44">
        <f>Paramètres!$D$26*Calculs!AQ192</f>
        <v>31.677601713053154</v>
      </c>
      <c r="AU192" s="44">
        <f>Paramètres!$D$26*AO192</f>
        <v>194.57744272942281</v>
      </c>
      <c r="AV192" s="44">
        <f>Paramètres!$D$26*AP192</f>
        <v>-234.0264682085371</v>
      </c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1">
        <f>Paramètres!$D$16</f>
        <v>30000</v>
      </c>
      <c r="BH192" s="41">
        <f>Paramètres!$E$16</f>
        <v>-25000</v>
      </c>
      <c r="BI192" s="100"/>
      <c r="BJ192" s="100"/>
      <c r="BK192" s="110">
        <f>Paramètres!$D$20</f>
        <v>523598775598.29883</v>
      </c>
      <c r="BL192" s="41">
        <f>Paramètres!$D$21</f>
        <v>10000</v>
      </c>
      <c r="BM192" s="41"/>
      <c r="BN192" s="41"/>
      <c r="BO192" s="41">
        <f>IF(AND($BR$6&gt;200,A192&lt;950),Paramètres!$D$22,0)</f>
        <v>1</v>
      </c>
      <c r="BP192" s="41">
        <f t="shared" si="143"/>
        <v>-14397.324849798402</v>
      </c>
      <c r="BQ192" s="41">
        <f t="shared" si="144"/>
        <v>-51299.071103142152</v>
      </c>
      <c r="BR192" s="41">
        <f t="shared" si="174"/>
        <v>53281.119159378184</v>
      </c>
      <c r="BS192" s="41">
        <f t="shared" si="175"/>
        <v>-105.67702440647466</v>
      </c>
      <c r="BT192" s="41">
        <f t="shared" si="176"/>
        <v>175.10546467597473</v>
      </c>
      <c r="BU192" s="41">
        <f t="shared" si="177"/>
        <v>-47.3160154608196</v>
      </c>
      <c r="BV192" s="41">
        <f t="shared" si="178"/>
        <v>-168.59157286264494</v>
      </c>
      <c r="BW192" s="41">
        <f>Paramètres!$D$22</f>
        <v>1</v>
      </c>
      <c r="BX192" s="41">
        <f t="shared" si="145"/>
        <v>55392.046905384566</v>
      </c>
      <c r="BY192" s="41">
        <f t="shared" si="146"/>
        <v>6716.7992080741788</v>
      </c>
      <c r="BZ192" s="41">
        <f t="shared" si="179"/>
        <v>55797.797913268136</v>
      </c>
      <c r="CA192" s="41">
        <f t="shared" si="180"/>
        <v>6.9138894521332919</v>
      </c>
      <c r="CB192" s="41">
        <f t="shared" si="181"/>
        <v>160.38718432483887</v>
      </c>
      <c r="CC192" s="41">
        <f t="shared" si="182"/>
        <v>159.22087912776701</v>
      </c>
      <c r="CD192" s="41">
        <f t="shared" si="183"/>
        <v>19.307007676769931</v>
      </c>
      <c r="CE192" s="2">
        <f>Paramètres!$F$16</f>
        <v>15000</v>
      </c>
      <c r="CF192" s="2">
        <f>Paramètres!$G$16</f>
        <v>15000</v>
      </c>
      <c r="CG192" s="111">
        <f>Paramètres!$F$20</f>
        <v>992600579172.61572</v>
      </c>
      <c r="CH192" s="2">
        <f>Paramètres!$F$21</f>
        <v>13332</v>
      </c>
      <c r="CI192" s="2"/>
      <c r="CJ192" s="2"/>
      <c r="CK192" s="2">
        <f>IF(CN192&gt;20000,Paramètres!$F$22,-2)</f>
        <v>1</v>
      </c>
      <c r="CL192" s="2">
        <f t="shared" si="147"/>
        <v>-29397.324849798402</v>
      </c>
      <c r="CM192" s="2">
        <f t="shared" si="148"/>
        <v>-11299.071103142156</v>
      </c>
      <c r="CN192" s="2">
        <f t="shared" si="149"/>
        <v>31493.994921547135</v>
      </c>
      <c r="CO192" s="2">
        <f t="shared" si="150"/>
        <v>-158.97538069167314</v>
      </c>
      <c r="CP192" s="2">
        <f t="shared" si="151"/>
        <v>781.51707952947925</v>
      </c>
      <c r="CQ192" s="2">
        <f t="shared" si="152"/>
        <v>-729.48863806653651</v>
      </c>
      <c r="CR192" s="2">
        <f t="shared" si="153"/>
        <v>-280.38415170639763</v>
      </c>
      <c r="CS192" s="2">
        <f>Paramètres!$F$22</f>
        <v>1</v>
      </c>
      <c r="CT192" s="2">
        <f t="shared" si="154"/>
        <v>40392.046905384566</v>
      </c>
      <c r="CU192" s="2">
        <f t="shared" si="155"/>
        <v>46716.799208074182</v>
      </c>
      <c r="CV192" s="2">
        <f t="shared" si="184"/>
        <v>61757.402644981012</v>
      </c>
      <c r="CW192" s="2">
        <f t="shared" si="185"/>
        <v>49.1528137483077</v>
      </c>
      <c r="CX192" s="2">
        <f t="shared" si="156"/>
        <v>243.06565852416381</v>
      </c>
      <c r="CY192" s="2">
        <f t="shared" si="186"/>
        <v>158.9755893173741</v>
      </c>
      <c r="CZ192" s="2">
        <f t="shared" si="187"/>
        <v>183.86863885660063</v>
      </c>
      <c r="DA192" s="2"/>
      <c r="DB192" s="2"/>
      <c r="DC192" s="13">
        <f>Paramètres!$H$16</f>
        <v>-20000</v>
      </c>
      <c r="DD192" s="13">
        <f>Paramètres!$I$16</f>
        <v>0</v>
      </c>
      <c r="DE192" s="13"/>
      <c r="DF192" s="13"/>
      <c r="DG192" s="112">
        <f>Paramètres!$H$20</f>
        <v>1047197551196.5977</v>
      </c>
      <c r="DH192" s="13">
        <f>Paramètres!$H$21</f>
        <v>10000</v>
      </c>
      <c r="DI192" s="13">
        <f>IF(DL192&lt;66666,Paramètres!$H$22,5)</f>
        <v>5</v>
      </c>
      <c r="DJ192" s="13">
        <f t="shared" si="157"/>
        <v>-64397.324849798402</v>
      </c>
      <c r="DK192" s="13">
        <f t="shared" si="158"/>
        <v>-26299.071103142156</v>
      </c>
      <c r="DL192" s="13">
        <f t="shared" si="188"/>
        <v>69560.452763754991</v>
      </c>
      <c r="DM192" s="13">
        <f t="shared" si="189"/>
        <v>-157.78550280243581</v>
      </c>
      <c r="DN192" s="13">
        <f t="shared" si="190"/>
        <v>1049.4162378836543</v>
      </c>
      <c r="DO192" s="13">
        <f t="shared" si="191"/>
        <v>-971.52326772749052</v>
      </c>
      <c r="DP192" s="13">
        <f t="shared" si="192"/>
        <v>-396.75808825779626</v>
      </c>
      <c r="DQ192" s="13">
        <f>IF(DT192&lt;66666,Paramètres!$H$22,5)</f>
        <v>1</v>
      </c>
      <c r="DR192" s="13">
        <f t="shared" si="159"/>
        <v>5392.0469053845663</v>
      </c>
      <c r="DS192" s="13">
        <f t="shared" si="160"/>
        <v>31716.799208074179</v>
      </c>
      <c r="DT192" s="13">
        <f t="shared" si="193"/>
        <v>32171.874701906352</v>
      </c>
      <c r="DU192" s="13">
        <f t="shared" si="194"/>
        <v>80.351619267715435</v>
      </c>
      <c r="DV192" s="13">
        <f t="shared" si="195"/>
        <v>881.0372085915543</v>
      </c>
      <c r="DW192" s="13">
        <f t="shared" si="196"/>
        <v>147.66295088900281</v>
      </c>
      <c r="DX192" s="13">
        <f t="shared" si="197"/>
        <v>868.57481880235855</v>
      </c>
    </row>
    <row r="193" spans="1:128" x14ac:dyDescent="0.35">
      <c r="A193" s="106">
        <f t="shared" si="198"/>
        <v>187</v>
      </c>
      <c r="B193" s="106">
        <f>A193*Paramètres!$D$25</f>
        <v>93.5</v>
      </c>
      <c r="C193" s="102">
        <f>Paramètres!$D$7</f>
        <v>155093840495.72119</v>
      </c>
      <c r="D193" s="28">
        <f>Paramètres!$D$8</f>
        <v>6666</v>
      </c>
      <c r="E193" s="28">
        <f t="shared" si="161"/>
        <v>49372.326763650803</v>
      </c>
      <c r="F193" s="28">
        <f t="shared" si="162"/>
        <v>28335.097994433221</v>
      </c>
      <c r="G193" s="28">
        <f t="shared" si="136"/>
        <v>21.888028677091235</v>
      </c>
      <c r="H193" s="28">
        <f t="shared" si="137"/>
        <v>-154.09559968252668</v>
      </c>
      <c r="I193" s="28">
        <f t="shared" si="199"/>
        <v>8859.3565113107325</v>
      </c>
      <c r="J193" s="28">
        <f t="shared" si="200"/>
        <v>3559.2884623888058</v>
      </c>
      <c r="K193" s="28">
        <f t="shared" si="201"/>
        <v>1622.9317765003439</v>
      </c>
      <c r="L193" s="28">
        <f t="shared" si="163"/>
        <v>-1459.8664564573414</v>
      </c>
      <c r="M193" s="28">
        <f t="shared" si="164"/>
        <v>-709.01162224976792</v>
      </c>
      <c r="N193" s="28">
        <f>Paramètres!$D$26*Calculs!K193</f>
        <v>32.45863553000688</v>
      </c>
      <c r="O193" s="28">
        <f>Paramètres!$D$26*I193</f>
        <v>177.18713022621466</v>
      </c>
      <c r="P193" s="28">
        <f>Paramètres!$D$26*J193</f>
        <v>71.185769247776122</v>
      </c>
      <c r="Q193" s="105">
        <f>IF($T193&gt;25000,Paramètres!$D$9,-5)</f>
        <v>6</v>
      </c>
      <c r="R193" s="105">
        <f t="shared" si="138"/>
        <v>69684.883835308865</v>
      </c>
      <c r="S193" s="105">
        <f t="shared" si="139"/>
        <v>65570.077125052791</v>
      </c>
      <c r="T193" s="105">
        <f t="shared" si="165"/>
        <v>95683.948754876663</v>
      </c>
      <c r="U193" s="105">
        <f t="shared" si="166"/>
        <v>43.257451248171243</v>
      </c>
      <c r="V193" s="105">
        <f t="shared" si="140"/>
        <v>100.90519257290676</v>
      </c>
      <c r="W193" s="105">
        <f t="shared" si="167"/>
        <v>73.487420976280575</v>
      </c>
      <c r="X193" s="105">
        <f t="shared" si="168"/>
        <v>69.148079123214373</v>
      </c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44">
        <f t="shared" si="169"/>
        <v>-20312.557071658066</v>
      </c>
      <c r="AL193" s="44">
        <f t="shared" si="170"/>
        <v>-37234.979130619569</v>
      </c>
      <c r="AM193" s="44">
        <f t="shared" si="141"/>
        <v>-44.28246884160157</v>
      </c>
      <c r="AN193" s="44">
        <f t="shared" si="142"/>
        <v>64.228265445155259</v>
      </c>
      <c r="AO193" s="44">
        <f t="shared" si="202"/>
        <v>10394.509755705436</v>
      </c>
      <c r="AP193" s="44">
        <f t="shared" si="203"/>
        <v>-10137.369811546181</v>
      </c>
      <c r="AQ193" s="44">
        <f t="shared" si="171"/>
        <v>1269.6861511206578</v>
      </c>
      <c r="AR193" s="44">
        <f t="shared" si="172"/>
        <v>552.0429012981275</v>
      </c>
      <c r="AS193" s="44">
        <f t="shared" si="173"/>
        <v>1143.394751375891</v>
      </c>
      <c r="AT193" s="44">
        <f>Paramètres!$D$26*Calculs!AQ193</f>
        <v>25.393723022413155</v>
      </c>
      <c r="AU193" s="44">
        <f>Paramètres!$D$26*AO193</f>
        <v>207.89019511410874</v>
      </c>
      <c r="AV193" s="44">
        <f>Paramètres!$D$26*AP193</f>
        <v>-202.74739623092364</v>
      </c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1">
        <f>Paramètres!$D$16</f>
        <v>30000</v>
      </c>
      <c r="BH193" s="41">
        <f>Paramètres!$E$16</f>
        <v>-25000</v>
      </c>
      <c r="BI193" s="100"/>
      <c r="BJ193" s="100"/>
      <c r="BK193" s="110">
        <f>Paramètres!$D$20</f>
        <v>523598775598.29883</v>
      </c>
      <c r="BL193" s="41">
        <f>Paramètres!$D$21</f>
        <v>10000</v>
      </c>
      <c r="BM193" s="41"/>
      <c r="BN193" s="41"/>
      <c r="BO193" s="41">
        <f>IF(AND($BR$6&gt;200,A193&lt;950),Paramètres!$D$22,0)</f>
        <v>1</v>
      </c>
      <c r="BP193" s="41">
        <f t="shared" si="143"/>
        <v>-19372.326763650803</v>
      </c>
      <c r="BQ193" s="41">
        <f t="shared" si="144"/>
        <v>-53335.097994433221</v>
      </c>
      <c r="BR193" s="41">
        <f t="shared" si="174"/>
        <v>56744.336477867604</v>
      </c>
      <c r="BS193" s="41">
        <f t="shared" si="175"/>
        <v>-109.961988805538</v>
      </c>
      <c r="BT193" s="41">
        <f t="shared" si="176"/>
        <v>155.32085441278105</v>
      </c>
      <c r="BU193" s="41">
        <f t="shared" si="177"/>
        <v>-53.026020421745905</v>
      </c>
      <c r="BV193" s="41">
        <f t="shared" si="178"/>
        <v>-145.98907141888708</v>
      </c>
      <c r="BW193" s="41">
        <f>Paramètres!$D$22</f>
        <v>1</v>
      </c>
      <c r="BX193" s="41">
        <f t="shared" si="145"/>
        <v>50312.55707165807</v>
      </c>
      <c r="BY193" s="41">
        <f t="shared" si="146"/>
        <v>12234.979130619569</v>
      </c>
      <c r="BZ193" s="41">
        <f t="shared" si="179"/>
        <v>51778.838471093062</v>
      </c>
      <c r="CA193" s="41">
        <f t="shared" si="180"/>
        <v>13.667855290277176</v>
      </c>
      <c r="CB193" s="41">
        <f t="shared" si="181"/>
        <v>184.85796702336063</v>
      </c>
      <c r="CC193" s="41">
        <f t="shared" si="182"/>
        <v>179.62312965374593</v>
      </c>
      <c r="CD193" s="41">
        <f t="shared" si="183"/>
        <v>43.680650926966074</v>
      </c>
      <c r="CE193" s="2">
        <f>Paramètres!$F$16</f>
        <v>15000</v>
      </c>
      <c r="CF193" s="2">
        <f>Paramètres!$G$16</f>
        <v>15000</v>
      </c>
      <c r="CG193" s="111">
        <f>Paramètres!$F$20</f>
        <v>992600579172.61572</v>
      </c>
      <c r="CH193" s="2">
        <f>Paramètres!$F$21</f>
        <v>13332</v>
      </c>
      <c r="CI193" s="2"/>
      <c r="CJ193" s="2"/>
      <c r="CK193" s="2">
        <f>IF(CN193&gt;20000,Paramètres!$F$22,-2)</f>
        <v>1</v>
      </c>
      <c r="CL193" s="2">
        <f t="shared" si="147"/>
        <v>-34372.326763650803</v>
      </c>
      <c r="CM193" s="2">
        <f t="shared" si="148"/>
        <v>-13335.097994433221</v>
      </c>
      <c r="CN193" s="2">
        <f t="shared" si="149"/>
        <v>36868.437526810412</v>
      </c>
      <c r="CO193" s="2">
        <f t="shared" si="150"/>
        <v>-158.79572421546214</v>
      </c>
      <c r="CP193" s="2">
        <f t="shared" si="151"/>
        <v>607.30704894130986</v>
      </c>
      <c r="CQ193" s="2">
        <f t="shared" si="152"/>
        <v>-566.1904255340188</v>
      </c>
      <c r="CR193" s="2">
        <f t="shared" si="153"/>
        <v>-219.65940391298813</v>
      </c>
      <c r="CS193" s="2">
        <f>Paramètres!$F$22</f>
        <v>1</v>
      </c>
      <c r="CT193" s="2">
        <f t="shared" si="154"/>
        <v>35312.55707165807</v>
      </c>
      <c r="CU193" s="2">
        <f t="shared" si="155"/>
        <v>52234.979130619569</v>
      </c>
      <c r="CV193" s="2">
        <f t="shared" si="184"/>
        <v>63051.326169362765</v>
      </c>
      <c r="CW193" s="2">
        <f t="shared" si="185"/>
        <v>55.940018383056227</v>
      </c>
      <c r="CX193" s="2">
        <f t="shared" si="156"/>
        <v>233.8258956585058</v>
      </c>
      <c r="CY193" s="2">
        <f t="shared" si="186"/>
        <v>130.95664733670102</v>
      </c>
      <c r="CZ193" s="2">
        <f t="shared" si="187"/>
        <v>193.71346364884747</v>
      </c>
      <c r="DA193" s="2"/>
      <c r="DB193" s="2"/>
      <c r="DC193" s="13">
        <f>Paramètres!$H$16</f>
        <v>-20000</v>
      </c>
      <c r="DD193" s="13">
        <f>Paramètres!$I$16</f>
        <v>0</v>
      </c>
      <c r="DE193" s="13"/>
      <c r="DF193" s="13"/>
      <c r="DG193" s="112">
        <f>Paramètres!$H$20</f>
        <v>1047197551196.5977</v>
      </c>
      <c r="DH193" s="13">
        <f>Paramètres!$H$21</f>
        <v>10000</v>
      </c>
      <c r="DI193" s="13">
        <f>IF(DL193&lt;66666,Paramètres!$H$22,5)</f>
        <v>5</v>
      </c>
      <c r="DJ193" s="13">
        <f t="shared" si="157"/>
        <v>-69372.32676365081</v>
      </c>
      <c r="DK193" s="13">
        <f t="shared" si="158"/>
        <v>-28335.097994433221</v>
      </c>
      <c r="DL193" s="13">
        <f t="shared" si="188"/>
        <v>74935.955982137675</v>
      </c>
      <c r="DM193" s="13">
        <f t="shared" si="189"/>
        <v>-157.782460747133</v>
      </c>
      <c r="DN193" s="13">
        <f t="shared" si="190"/>
        <v>908.06976098626876</v>
      </c>
      <c r="DO193" s="13">
        <f t="shared" si="191"/>
        <v>-840.65001050157662</v>
      </c>
      <c r="DP193" s="13">
        <f t="shared" si="192"/>
        <v>-343.36314691789278</v>
      </c>
      <c r="DQ193" s="13">
        <f>IF(DT193&lt;66666,Paramètres!$H$22,5)</f>
        <v>1</v>
      </c>
      <c r="DR193" s="13">
        <f t="shared" si="159"/>
        <v>312.55707165806598</v>
      </c>
      <c r="DS193" s="13">
        <f t="shared" si="160"/>
        <v>37234.979130619569</v>
      </c>
      <c r="DT193" s="13">
        <f t="shared" si="193"/>
        <v>37236.290937480851</v>
      </c>
      <c r="DU193" s="13">
        <f t="shared" si="194"/>
        <v>89.519060279297264</v>
      </c>
      <c r="DV193" s="13">
        <f t="shared" si="195"/>
        <v>680.34553050165152</v>
      </c>
      <c r="DW193" s="13">
        <f t="shared" si="196"/>
        <v>5.710740822341358</v>
      </c>
      <c r="DX193" s="13">
        <f t="shared" si="197"/>
        <v>680.32156243414306</v>
      </c>
    </row>
    <row r="194" spans="1:128" x14ac:dyDescent="0.35">
      <c r="A194" s="106">
        <f t="shared" si="198"/>
        <v>188</v>
      </c>
      <c r="B194" s="106">
        <f>A194*Paramètres!$D$25</f>
        <v>94</v>
      </c>
      <c r="C194" s="102">
        <f>Paramètres!$D$7</f>
        <v>155093840495.72119</v>
      </c>
      <c r="D194" s="28">
        <f>Paramètres!$D$8</f>
        <v>6666</v>
      </c>
      <c r="E194" s="28">
        <f t="shared" si="161"/>
        <v>53437.03840519183</v>
      </c>
      <c r="F194" s="28">
        <f t="shared" si="162"/>
        <v>29937.489320065182</v>
      </c>
      <c r="G194" s="28">
        <f t="shared" si="136"/>
        <v>21.046371970408348</v>
      </c>
      <c r="H194" s="28">
        <f t="shared" si="137"/>
        <v>-154.15133657863939</v>
      </c>
      <c r="I194" s="28">
        <f t="shared" si="199"/>
        <v>7222.3029246271772</v>
      </c>
      <c r="J194" s="28">
        <f t="shared" si="200"/>
        <v>2779.0910708912616</v>
      </c>
      <c r="K194" s="28">
        <f t="shared" si="201"/>
        <v>1418.7978388709146</v>
      </c>
      <c r="L194" s="28">
        <f t="shared" si="163"/>
        <v>-1276.8453967415635</v>
      </c>
      <c r="M194" s="28">
        <f t="shared" si="164"/>
        <v>-618.58963813230605</v>
      </c>
      <c r="N194" s="28">
        <f>Paramètres!$D$26*Calculs!K194</f>
        <v>28.375956777418292</v>
      </c>
      <c r="O194" s="28">
        <f>Paramètres!$D$26*I194</f>
        <v>144.44605849254356</v>
      </c>
      <c r="P194" s="28">
        <f>Paramètres!$D$26*J194</f>
        <v>55.581821417825232</v>
      </c>
      <c r="Q194" s="105">
        <f>IF($T194&gt;25000,Paramètres!$D$9,-5)</f>
        <v>6</v>
      </c>
      <c r="R194" s="105">
        <f t="shared" si="138"/>
        <v>68414.329873672643</v>
      </c>
      <c r="S194" s="105">
        <f t="shared" si="139"/>
        <v>71955.30466861387</v>
      </c>
      <c r="T194" s="105">
        <f t="shared" si="165"/>
        <v>99287.896553491068</v>
      </c>
      <c r="U194" s="105">
        <f t="shared" si="166"/>
        <v>46.445041108965093</v>
      </c>
      <c r="V194" s="105">
        <f t="shared" si="140"/>
        <v>93.761250225752462</v>
      </c>
      <c r="W194" s="105">
        <f t="shared" si="167"/>
        <v>64.606193956951628</v>
      </c>
      <c r="X194" s="105">
        <f t="shared" si="168"/>
        <v>67.950068037441383</v>
      </c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44">
        <f t="shared" si="169"/>
        <v>-14977.291468480817</v>
      </c>
      <c r="AL194" s="44">
        <f t="shared" si="170"/>
        <v>-42017.815348548684</v>
      </c>
      <c r="AM194" s="44">
        <f t="shared" si="141"/>
        <v>-39.305540650073837</v>
      </c>
      <c r="AN194" s="44">
        <f t="shared" si="142"/>
        <v>68.447649739439768</v>
      </c>
      <c r="AO194" s="44">
        <f t="shared" si="202"/>
        <v>10738.662461889455</v>
      </c>
      <c r="AP194" s="44">
        <f t="shared" si="203"/>
        <v>-8791.2276639393676</v>
      </c>
      <c r="AQ194" s="44">
        <f t="shared" si="171"/>
        <v>1061.0499115196826</v>
      </c>
      <c r="AR194" s="44">
        <f t="shared" si="172"/>
        <v>389.77793878906886</v>
      </c>
      <c r="AS194" s="44">
        <f t="shared" si="173"/>
        <v>986.86375613317102</v>
      </c>
      <c r="AT194" s="44">
        <f>Paramètres!$D$26*Calculs!AQ194</f>
        <v>21.220998230393654</v>
      </c>
      <c r="AU194" s="44">
        <f>Paramètres!$D$26*AO194</f>
        <v>214.77324923778909</v>
      </c>
      <c r="AV194" s="44">
        <f>Paramètres!$D$26*AP194</f>
        <v>-175.82455327878736</v>
      </c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1">
        <f>Paramètres!$D$16</f>
        <v>30000</v>
      </c>
      <c r="BH194" s="41">
        <f>Paramètres!$E$16</f>
        <v>-25000</v>
      </c>
      <c r="BI194" s="100"/>
      <c r="BJ194" s="100"/>
      <c r="BK194" s="110">
        <f>Paramètres!$D$20</f>
        <v>523598775598.29883</v>
      </c>
      <c r="BL194" s="41">
        <f>Paramètres!$D$21</f>
        <v>10000</v>
      </c>
      <c r="BM194" s="41"/>
      <c r="BN194" s="41"/>
      <c r="BO194" s="41">
        <f>IF(AND($BR$6&gt;200,A194&lt;950),Paramètres!$D$22,0)</f>
        <v>1</v>
      </c>
      <c r="BP194" s="41">
        <f t="shared" si="143"/>
        <v>-23437.03840519183</v>
      </c>
      <c r="BQ194" s="41">
        <f t="shared" si="144"/>
        <v>-54937.489320065186</v>
      </c>
      <c r="BR194" s="41">
        <f t="shared" si="174"/>
        <v>59727.903880838756</v>
      </c>
      <c r="BS194" s="41">
        <f t="shared" si="175"/>
        <v>-113.10371779046149</v>
      </c>
      <c r="BT194" s="41">
        <f t="shared" si="176"/>
        <v>140.8103175802944</v>
      </c>
      <c r="BU194" s="41">
        <f t="shared" si="177"/>
        <v>-55.253518147241458</v>
      </c>
      <c r="BV194" s="41">
        <f t="shared" si="178"/>
        <v>-129.51677215486737</v>
      </c>
      <c r="BW194" s="41">
        <f>Paramètres!$D$22</f>
        <v>1</v>
      </c>
      <c r="BX194" s="41">
        <f t="shared" si="145"/>
        <v>44977.29146848082</v>
      </c>
      <c r="BY194" s="41">
        <f t="shared" si="146"/>
        <v>17017.815348548684</v>
      </c>
      <c r="BZ194" s="41">
        <f t="shared" si="179"/>
        <v>48089.112978697958</v>
      </c>
      <c r="CA194" s="41">
        <f t="shared" si="180"/>
        <v>20.724868793805662</v>
      </c>
      <c r="CB194" s="41">
        <f t="shared" si="181"/>
        <v>212.48459609442756</v>
      </c>
      <c r="CC194" s="41">
        <f t="shared" si="182"/>
        <v>198.73482830375656</v>
      </c>
      <c r="CD194" s="41">
        <f t="shared" si="183"/>
        <v>75.194225818798259</v>
      </c>
      <c r="CE194" s="2">
        <f>Paramètres!$F$16</f>
        <v>15000</v>
      </c>
      <c r="CF194" s="2">
        <f>Paramètres!$G$16</f>
        <v>15000</v>
      </c>
      <c r="CG194" s="111">
        <f>Paramètres!$F$20</f>
        <v>992600579172.61572</v>
      </c>
      <c r="CH194" s="2">
        <f>Paramètres!$F$21</f>
        <v>13332</v>
      </c>
      <c r="CI194" s="2"/>
      <c r="CJ194" s="2"/>
      <c r="CK194" s="2">
        <f>IF(CN194&gt;20000,Paramètres!$F$22,-2)</f>
        <v>1</v>
      </c>
      <c r="CL194" s="2">
        <f t="shared" si="147"/>
        <v>-38437.03840519183</v>
      </c>
      <c r="CM194" s="2">
        <f t="shared" si="148"/>
        <v>-14937.489320065182</v>
      </c>
      <c r="CN194" s="2">
        <f t="shared" si="149"/>
        <v>41237.537615008645</v>
      </c>
      <c r="CO194" s="2">
        <f t="shared" si="150"/>
        <v>-158.76276477729417</v>
      </c>
      <c r="CP194" s="2">
        <f t="shared" si="151"/>
        <v>502.83775760632506</v>
      </c>
      <c r="CQ194" s="2">
        <f t="shared" si="152"/>
        <v>-468.68933788278525</v>
      </c>
      <c r="CR194" s="2">
        <f t="shared" si="153"/>
        <v>-182.14311688766517</v>
      </c>
      <c r="CS194" s="2">
        <f>Paramètres!$F$22</f>
        <v>1</v>
      </c>
      <c r="CT194" s="2">
        <f t="shared" si="154"/>
        <v>29977.291468480817</v>
      </c>
      <c r="CU194" s="2">
        <f t="shared" si="155"/>
        <v>57017.815348548684</v>
      </c>
      <c r="CV194" s="2">
        <f t="shared" si="184"/>
        <v>64417.92662689049</v>
      </c>
      <c r="CW194" s="2">
        <f t="shared" si="185"/>
        <v>62.266712894564151</v>
      </c>
      <c r="CX194" s="2">
        <f t="shared" si="156"/>
        <v>224.61511359105018</v>
      </c>
      <c r="CY194" s="2">
        <f t="shared" si="186"/>
        <v>104.52607031804219</v>
      </c>
      <c r="CZ194" s="2">
        <f t="shared" si="187"/>
        <v>198.81209690908668</v>
      </c>
      <c r="DA194" s="2"/>
      <c r="DB194" s="2"/>
      <c r="DC194" s="13">
        <f>Paramètres!$H$16</f>
        <v>-20000</v>
      </c>
      <c r="DD194" s="13">
        <f>Paramètres!$I$16</f>
        <v>0</v>
      </c>
      <c r="DE194" s="13"/>
      <c r="DF194" s="13"/>
      <c r="DG194" s="112">
        <f>Paramètres!$H$20</f>
        <v>1047197551196.5977</v>
      </c>
      <c r="DH194" s="13">
        <f>Paramètres!$H$21</f>
        <v>10000</v>
      </c>
      <c r="DI194" s="13">
        <f>IF(DL194&lt;66666,Paramètres!$H$22,5)</f>
        <v>5</v>
      </c>
      <c r="DJ194" s="13">
        <f t="shared" si="157"/>
        <v>-73437.038405191823</v>
      </c>
      <c r="DK194" s="13">
        <f t="shared" si="158"/>
        <v>-29937.489320065182</v>
      </c>
      <c r="DL194" s="13">
        <f t="shared" si="188"/>
        <v>79304.803615636265</v>
      </c>
      <c r="DM194" s="13">
        <f t="shared" si="189"/>
        <v>-157.82114514543221</v>
      </c>
      <c r="DN194" s="13">
        <f t="shared" si="190"/>
        <v>813.06094893691625</v>
      </c>
      <c r="DO194" s="13">
        <f t="shared" si="191"/>
        <v>-752.90254071153686</v>
      </c>
      <c r="DP194" s="13">
        <f t="shared" si="192"/>
        <v>-306.92974908977351</v>
      </c>
      <c r="DQ194" s="13">
        <f>IF(DT194&lt;66666,Paramètres!$H$22,5)</f>
        <v>1</v>
      </c>
      <c r="DR194" s="13">
        <f t="shared" si="159"/>
        <v>-5022.7085315191835</v>
      </c>
      <c r="DS194" s="13">
        <f t="shared" si="160"/>
        <v>42017.815348548684</v>
      </c>
      <c r="DT194" s="13">
        <f t="shared" si="193"/>
        <v>42316.951776531932</v>
      </c>
      <c r="DU194" s="13">
        <f t="shared" si="194"/>
        <v>96.81665414261272</v>
      </c>
      <c r="DV194" s="13">
        <f t="shared" si="195"/>
        <v>539.01474863623957</v>
      </c>
      <c r="DW194" s="13">
        <f t="shared" si="196"/>
        <v>-63.977055599059575</v>
      </c>
      <c r="DX194" s="13">
        <f t="shared" si="197"/>
        <v>535.20448017955096</v>
      </c>
    </row>
    <row r="195" spans="1:128" x14ac:dyDescent="0.35">
      <c r="A195" s="106">
        <f t="shared" si="198"/>
        <v>189</v>
      </c>
      <c r="B195" s="106">
        <f>A195*Paramètres!$D$25</f>
        <v>94.5</v>
      </c>
      <c r="C195" s="102">
        <f>Paramètres!$D$7</f>
        <v>155093840495.72119</v>
      </c>
      <c r="D195" s="28">
        <f>Paramètres!$D$8</f>
        <v>6666</v>
      </c>
      <c r="E195" s="28">
        <f t="shared" si="161"/>
        <v>56728.978518320029</v>
      </c>
      <c r="F195" s="28">
        <f t="shared" si="162"/>
        <v>31172.387445977736</v>
      </c>
      <c r="G195" s="28">
        <f t="shared" si="136"/>
        <v>19.94350033743541</v>
      </c>
      <c r="H195" s="28">
        <f t="shared" si="137"/>
        <v>-154.27425452862667</v>
      </c>
      <c r="I195" s="28">
        <f t="shared" si="199"/>
        <v>5801.01146939307</v>
      </c>
      <c r="J195" s="28">
        <f t="shared" si="200"/>
        <v>2104.9196113411303</v>
      </c>
      <c r="K195" s="28">
        <f t="shared" si="201"/>
        <v>1281.8182692893718</v>
      </c>
      <c r="L195" s="28">
        <f t="shared" si="163"/>
        <v>-1154.7670939827271</v>
      </c>
      <c r="M195" s="28">
        <f t="shared" si="164"/>
        <v>-556.39108021129175</v>
      </c>
      <c r="N195" s="28">
        <f>Paramètres!$D$26*Calculs!K195</f>
        <v>25.636365385787435</v>
      </c>
      <c r="O195" s="28">
        <f>Paramètres!$D$26*I195</f>
        <v>116.02022938786141</v>
      </c>
      <c r="P195" s="28">
        <f>Paramètres!$D$26*J195</f>
        <v>42.098392226822611</v>
      </c>
      <c r="Q195" s="105">
        <f>IF($T195&gt;25000,Paramètres!$D$9,-5)</f>
        <v>6</v>
      </c>
      <c r="R195" s="105">
        <f t="shared" si="138"/>
        <v>66239.494271158852</v>
      </c>
      <c r="S195" s="105">
        <f t="shared" si="139"/>
        <v>77339.100687462807</v>
      </c>
      <c r="T195" s="105">
        <f t="shared" si="165"/>
        <v>101828.32168136917</v>
      </c>
      <c r="U195" s="105">
        <f t="shared" si="166"/>
        <v>49.420562958765451</v>
      </c>
      <c r="V195" s="105">
        <f t="shared" si="140"/>
        <v>89.17084702797905</v>
      </c>
      <c r="W195" s="105">
        <f t="shared" si="167"/>
        <v>58.005785751302398</v>
      </c>
      <c r="X195" s="105">
        <f t="shared" si="168"/>
        <v>67.725687734132634</v>
      </c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44">
        <f t="shared" si="169"/>
        <v>-9510.5157528388208</v>
      </c>
      <c r="AL195" s="44">
        <f t="shared" si="170"/>
        <v>-46166.713241485071</v>
      </c>
      <c r="AM195" s="44">
        <f t="shared" si="141"/>
        <v>-34.953146591897784</v>
      </c>
      <c r="AN195" s="44">
        <f t="shared" si="142"/>
        <v>70.891493521161962</v>
      </c>
      <c r="AO195" s="44">
        <f t="shared" si="202"/>
        <v>10913.667151440735</v>
      </c>
      <c r="AP195" s="44">
        <f t="shared" si="203"/>
        <v>-7628.5393545274092</v>
      </c>
      <c r="AQ195" s="44">
        <f t="shared" si="171"/>
        <v>928.31048043868032</v>
      </c>
      <c r="AR195" s="44">
        <f t="shared" si="172"/>
        <v>303.89003697969076</v>
      </c>
      <c r="AS195" s="44">
        <f t="shared" si="173"/>
        <v>877.16087094487727</v>
      </c>
      <c r="AT195" s="44">
        <f>Paramètres!$D$26*Calculs!AQ195</f>
        <v>18.566209608773608</v>
      </c>
      <c r="AU195" s="44">
        <f>Paramètres!$D$26*AO195</f>
        <v>218.27334302881471</v>
      </c>
      <c r="AV195" s="44">
        <f>Paramètres!$D$26*AP195</f>
        <v>-152.57078709054818</v>
      </c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1">
        <f>Paramètres!$D$16</f>
        <v>30000</v>
      </c>
      <c r="BH195" s="41">
        <f>Paramètres!$E$16</f>
        <v>-25000</v>
      </c>
      <c r="BI195" s="100"/>
      <c r="BJ195" s="100"/>
      <c r="BK195" s="110">
        <f>Paramètres!$D$20</f>
        <v>523598775598.29883</v>
      </c>
      <c r="BL195" s="41">
        <f>Paramètres!$D$21</f>
        <v>10000</v>
      </c>
      <c r="BM195" s="41"/>
      <c r="BN195" s="41"/>
      <c r="BO195" s="41">
        <f>IF(AND($BR$6&gt;200,A195&lt;950),Paramètres!$D$22,0)</f>
        <v>1</v>
      </c>
      <c r="BP195" s="41">
        <f t="shared" si="143"/>
        <v>-26728.978518320029</v>
      </c>
      <c r="BQ195" s="41">
        <f t="shared" si="144"/>
        <v>-56172.387445977736</v>
      </c>
      <c r="BR195" s="41">
        <f t="shared" si="174"/>
        <v>62207.518870421532</v>
      </c>
      <c r="BS195" s="41">
        <f t="shared" si="175"/>
        <v>-115.44689870155115</v>
      </c>
      <c r="BT195" s="41">
        <f t="shared" si="176"/>
        <v>130.22446964387771</v>
      </c>
      <c r="BU195" s="41">
        <f t="shared" si="177"/>
        <v>-55.95412121999712</v>
      </c>
      <c r="BV195" s="41">
        <f t="shared" si="178"/>
        <v>-117.59059831690243</v>
      </c>
      <c r="BW195" s="41">
        <f>Paramètres!$D$22</f>
        <v>1</v>
      </c>
      <c r="BX195" s="41">
        <f t="shared" si="145"/>
        <v>39510.515752838823</v>
      </c>
      <c r="BY195" s="41">
        <f t="shared" si="146"/>
        <v>21166.713241485071</v>
      </c>
      <c r="BZ195" s="41">
        <f t="shared" si="179"/>
        <v>44823.103467994988</v>
      </c>
      <c r="CA195" s="41">
        <f t="shared" si="180"/>
        <v>28.179001961259178</v>
      </c>
      <c r="CB195" s="41">
        <f t="shared" si="181"/>
        <v>242.29893895478432</v>
      </c>
      <c r="CC195" s="41">
        <f t="shared" si="182"/>
        <v>213.58083898195036</v>
      </c>
      <c r="CD195" s="41">
        <f t="shared" si="183"/>
        <v>114.4202824606743</v>
      </c>
      <c r="CE195" s="2">
        <f>Paramètres!$F$16</f>
        <v>15000</v>
      </c>
      <c r="CF195" s="2">
        <f>Paramètres!$G$16</f>
        <v>15000</v>
      </c>
      <c r="CG195" s="111">
        <f>Paramètres!$F$20</f>
        <v>992600579172.61572</v>
      </c>
      <c r="CH195" s="2">
        <f>Paramètres!$F$21</f>
        <v>13332</v>
      </c>
      <c r="CI195" s="2"/>
      <c r="CJ195" s="2"/>
      <c r="CK195" s="2">
        <f>IF(CN195&gt;20000,Paramètres!$F$22,-2)</f>
        <v>1</v>
      </c>
      <c r="CL195" s="2">
        <f t="shared" si="147"/>
        <v>-41728.978518320029</v>
      </c>
      <c r="CM195" s="2">
        <f t="shared" si="148"/>
        <v>-16172.387445977736</v>
      </c>
      <c r="CN195" s="2">
        <f t="shared" si="149"/>
        <v>44753.254226762474</v>
      </c>
      <c r="CO195" s="2">
        <f t="shared" si="150"/>
        <v>-158.81577558618807</v>
      </c>
      <c r="CP195" s="2">
        <f t="shared" si="151"/>
        <v>436.25089575350893</v>
      </c>
      <c r="CQ195" s="2">
        <f t="shared" si="152"/>
        <v>-406.77051472627568</v>
      </c>
      <c r="CR195" s="2">
        <f t="shared" si="153"/>
        <v>-157.64705006773715</v>
      </c>
      <c r="CS195" s="2">
        <f>Paramètres!$F$22</f>
        <v>1</v>
      </c>
      <c r="CT195" s="2">
        <f t="shared" si="154"/>
        <v>24510.515752838823</v>
      </c>
      <c r="CU195" s="2">
        <f t="shared" si="155"/>
        <v>61166.713241485071</v>
      </c>
      <c r="CV195" s="2">
        <f t="shared" si="184"/>
        <v>65894.85709246379</v>
      </c>
      <c r="CW195" s="2">
        <f t="shared" si="185"/>
        <v>68.163205600308103</v>
      </c>
      <c r="CX195" s="2">
        <f t="shared" si="156"/>
        <v>215.24669537707967</v>
      </c>
      <c r="CY195" s="2">
        <f t="shared" si="186"/>
        <v>80.06402548811036</v>
      </c>
      <c r="CZ195" s="2">
        <f t="shared" si="187"/>
        <v>199.80213135347819</v>
      </c>
      <c r="DA195" s="2"/>
      <c r="DB195" s="2"/>
      <c r="DC195" s="13">
        <f>Paramètres!$H$16</f>
        <v>-20000</v>
      </c>
      <c r="DD195" s="13">
        <f>Paramètres!$I$16</f>
        <v>0</v>
      </c>
      <c r="DE195" s="13"/>
      <c r="DF195" s="13"/>
      <c r="DG195" s="112">
        <f>Paramètres!$H$20</f>
        <v>1047197551196.5977</v>
      </c>
      <c r="DH195" s="13">
        <f>Paramètres!$H$21</f>
        <v>10000</v>
      </c>
      <c r="DI195" s="13">
        <f>IF(DL195&lt;66666,Paramètres!$H$22,5)</f>
        <v>5</v>
      </c>
      <c r="DJ195" s="13">
        <f t="shared" si="157"/>
        <v>-76728.978518320029</v>
      </c>
      <c r="DK195" s="13">
        <f t="shared" si="158"/>
        <v>-31172.387445977736</v>
      </c>
      <c r="DL195" s="13">
        <f t="shared" si="188"/>
        <v>82819.405235409446</v>
      </c>
      <c r="DM195" s="13">
        <f t="shared" si="189"/>
        <v>-157.88975693474131</v>
      </c>
      <c r="DN195" s="13">
        <f t="shared" si="190"/>
        <v>746.9739058046415</v>
      </c>
      <c r="DO195" s="13">
        <f t="shared" si="191"/>
        <v>-692.04245803645426</v>
      </c>
      <c r="DP195" s="13">
        <f t="shared" si="192"/>
        <v>-281.1534318266522</v>
      </c>
      <c r="DQ195" s="13">
        <f>IF(DT195&lt;66666,Paramètres!$H$22,5)</f>
        <v>1</v>
      </c>
      <c r="DR195" s="13">
        <f t="shared" si="159"/>
        <v>-10489.484247161179</v>
      </c>
      <c r="DS195" s="13">
        <f t="shared" si="160"/>
        <v>46166.713241485071</v>
      </c>
      <c r="DT195" s="13">
        <f t="shared" si="193"/>
        <v>47343.370088038253</v>
      </c>
      <c r="DU195" s="13">
        <f t="shared" si="194"/>
        <v>102.80078401761013</v>
      </c>
      <c r="DV195" s="13">
        <f t="shared" si="195"/>
        <v>437.59851895594619</v>
      </c>
      <c r="DW195" s="13">
        <f t="shared" si="196"/>
        <v>-96.955133583302157</v>
      </c>
      <c r="DX195" s="13">
        <f t="shared" si="197"/>
        <v>426.72258654104735</v>
      </c>
    </row>
    <row r="196" spans="1:128" x14ac:dyDescent="0.35">
      <c r="A196" s="106">
        <f t="shared" si="198"/>
        <v>190</v>
      </c>
      <c r="B196" s="106">
        <f>A196*Paramètres!$D$25</f>
        <v>95</v>
      </c>
      <c r="C196" s="102">
        <f>Paramètres!$D$7</f>
        <v>155093840495.72119</v>
      </c>
      <c r="D196" s="28">
        <f>Paramètres!$D$8</f>
        <v>6666</v>
      </c>
      <c r="E196" s="28">
        <f t="shared" si="161"/>
        <v>59340.792479520882</v>
      </c>
      <c r="F196" s="28">
        <f t="shared" si="162"/>
        <v>32085.749481595478</v>
      </c>
      <c r="G196" s="28">
        <f t="shared" si="136"/>
        <v>18.393453679646811</v>
      </c>
      <c r="H196" s="28">
        <f t="shared" si="137"/>
        <v>-154.42892929860363</v>
      </c>
      <c r="I196" s="28">
        <f t="shared" si="199"/>
        <v>4530.2241460224814</v>
      </c>
      <c r="J196" s="28">
        <f t="shared" si="200"/>
        <v>1506.4301389030159</v>
      </c>
      <c r="K196" s="28">
        <f t="shared" si="201"/>
        <v>1187.8999969931749</v>
      </c>
      <c r="L196" s="28">
        <f t="shared" si="163"/>
        <v>-1071.5458771233273</v>
      </c>
      <c r="M196" s="28">
        <f t="shared" si="164"/>
        <v>-512.73368923485464</v>
      </c>
      <c r="N196" s="28">
        <f>Paramètres!$D$26*Calculs!K196</f>
        <v>23.757999939863499</v>
      </c>
      <c r="O196" s="28">
        <f>Paramètres!$D$26*I196</f>
        <v>90.604482920449627</v>
      </c>
      <c r="P196" s="28">
        <f>Paramètres!$D$26*J196</f>
        <v>30.128602778060319</v>
      </c>
      <c r="Q196" s="105">
        <f>IF($T196&gt;25000,Paramètres!$D$9,-5)</f>
        <v>6</v>
      </c>
      <c r="R196" s="105">
        <f t="shared" si="138"/>
        <v>63318.502147394414</v>
      </c>
      <c r="S196" s="105">
        <f t="shared" si="139"/>
        <v>81847.442182608036</v>
      </c>
      <c r="T196" s="105">
        <f t="shared" si="165"/>
        <v>103480.60932380016</v>
      </c>
      <c r="U196" s="105">
        <f t="shared" si="166"/>
        <v>52.273885443869851</v>
      </c>
      <c r="V196" s="105">
        <f t="shared" si="140"/>
        <v>86.363488548032777</v>
      </c>
      <c r="W196" s="105">
        <f t="shared" si="167"/>
        <v>52.84474812062566</v>
      </c>
      <c r="X196" s="105">
        <f t="shared" si="168"/>
        <v>68.308745781589494</v>
      </c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44">
        <f t="shared" si="169"/>
        <v>-3977.7096678735306</v>
      </c>
      <c r="AL196" s="44">
        <f t="shared" si="170"/>
        <v>-49761.692701012558</v>
      </c>
      <c r="AM196" s="44">
        <f t="shared" si="141"/>
        <v>-30.960835505435604</v>
      </c>
      <c r="AN196" s="44">
        <f t="shared" si="142"/>
        <v>72.517877020282626</v>
      </c>
      <c r="AO196" s="44">
        <f t="shared" si="202"/>
        <v>10999.28384539161</v>
      </c>
      <c r="AP196" s="44">
        <f t="shared" si="203"/>
        <v>-6598.8076964919837</v>
      </c>
      <c r="AQ196" s="44">
        <f t="shared" si="171"/>
        <v>847.83140303388348</v>
      </c>
      <c r="AR196" s="44">
        <f t="shared" si="172"/>
        <v>254.69551663806098</v>
      </c>
      <c r="AS196" s="44">
        <f t="shared" si="173"/>
        <v>808.67068808933254</v>
      </c>
      <c r="AT196" s="44">
        <f>Paramètres!$D$26*Calculs!AQ196</f>
        <v>16.956628060677669</v>
      </c>
      <c r="AU196" s="44">
        <f>Paramètres!$D$26*AO196</f>
        <v>219.98567690783221</v>
      </c>
      <c r="AV196" s="44">
        <f>Paramètres!$D$26*AP196</f>
        <v>-131.97615392983968</v>
      </c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1">
        <f>Paramètres!$D$16</f>
        <v>30000</v>
      </c>
      <c r="BH196" s="41">
        <f>Paramètres!$E$16</f>
        <v>-25000</v>
      </c>
      <c r="BI196" s="100"/>
      <c r="BJ196" s="100"/>
      <c r="BK196" s="110">
        <f>Paramètres!$D$20</f>
        <v>523598775598.29883</v>
      </c>
      <c r="BL196" s="41">
        <f>Paramètres!$D$21</f>
        <v>10000</v>
      </c>
      <c r="BM196" s="41"/>
      <c r="BN196" s="41"/>
      <c r="BO196" s="41">
        <f>IF(AND($BR$6&gt;200,A196&lt;950),Paramètres!$D$22,0)</f>
        <v>1</v>
      </c>
      <c r="BP196" s="41">
        <f t="shared" si="143"/>
        <v>-29340.792479520882</v>
      </c>
      <c r="BQ196" s="41">
        <f t="shared" si="144"/>
        <v>-57085.749481595478</v>
      </c>
      <c r="BR196" s="41">
        <f t="shared" si="174"/>
        <v>64184.615736185471</v>
      </c>
      <c r="BS196" s="41">
        <f t="shared" si="175"/>
        <v>-117.20214552175335</v>
      </c>
      <c r="BT196" s="41">
        <f t="shared" si="176"/>
        <v>122.60625390452149</v>
      </c>
      <c r="BU196" s="41">
        <f t="shared" si="177"/>
        <v>-56.047147922331803</v>
      </c>
      <c r="BV196" s="41">
        <f t="shared" si="178"/>
        <v>-109.04591100207404</v>
      </c>
      <c r="BW196" s="41">
        <f>Paramètres!$D$22</f>
        <v>1</v>
      </c>
      <c r="BX196" s="41">
        <f t="shared" si="145"/>
        <v>33977.709667873532</v>
      </c>
      <c r="BY196" s="41">
        <f t="shared" si="146"/>
        <v>24761.692701012558</v>
      </c>
      <c r="BZ196" s="41">
        <f t="shared" si="179"/>
        <v>42043.146643581342</v>
      </c>
      <c r="CA196" s="41">
        <f t="shared" si="180"/>
        <v>36.083175657072445</v>
      </c>
      <c r="CB196" s="41">
        <f t="shared" si="181"/>
        <v>272.74632353003943</v>
      </c>
      <c r="CC196" s="41">
        <f t="shared" si="182"/>
        <v>220.42344909258608</v>
      </c>
      <c r="CD196" s="41">
        <f t="shared" si="183"/>
        <v>160.63642205079475</v>
      </c>
      <c r="CE196" s="2">
        <f>Paramètres!$F$16</f>
        <v>15000</v>
      </c>
      <c r="CF196" s="2">
        <f>Paramètres!$G$16</f>
        <v>15000</v>
      </c>
      <c r="CG196" s="111">
        <f>Paramètres!$F$20</f>
        <v>992600579172.61572</v>
      </c>
      <c r="CH196" s="2">
        <f>Paramètres!$F$21</f>
        <v>13332</v>
      </c>
      <c r="CI196" s="2"/>
      <c r="CJ196" s="2"/>
      <c r="CK196" s="2">
        <f>IF(CN196&gt;20000,Paramètres!$F$22,-2)</f>
        <v>1</v>
      </c>
      <c r="CL196" s="2">
        <f t="shared" si="147"/>
        <v>-44340.792479520882</v>
      </c>
      <c r="CM196" s="2">
        <f t="shared" si="148"/>
        <v>-17085.749481595478</v>
      </c>
      <c r="CN196" s="2">
        <f t="shared" si="149"/>
        <v>47518.719606695799</v>
      </c>
      <c r="CO196" s="2">
        <f t="shared" si="150"/>
        <v>-158.9269285229183</v>
      </c>
      <c r="CP196" s="2">
        <f t="shared" si="151"/>
        <v>392.35987535246528</v>
      </c>
      <c r="CQ196" s="2">
        <f t="shared" si="152"/>
        <v>-366.11987768801072</v>
      </c>
      <c r="CR196" s="2">
        <f t="shared" si="153"/>
        <v>-141.07624515955254</v>
      </c>
      <c r="CS196" s="2">
        <f>Paramètres!$F$22</f>
        <v>1</v>
      </c>
      <c r="CT196" s="2">
        <f t="shared" si="154"/>
        <v>18977.709667873532</v>
      </c>
      <c r="CU196" s="2">
        <f t="shared" si="155"/>
        <v>64761.692701012558</v>
      </c>
      <c r="CV196" s="2">
        <f t="shared" si="184"/>
        <v>67485.037643454591</v>
      </c>
      <c r="CW196" s="2">
        <f t="shared" si="185"/>
        <v>73.667351131236614</v>
      </c>
      <c r="CX196" s="2">
        <f t="shared" si="156"/>
        <v>205.78736039644016</v>
      </c>
      <c r="CY196" s="2">
        <f t="shared" si="186"/>
        <v>57.870202274392305</v>
      </c>
      <c r="CZ196" s="2">
        <f t="shared" si="187"/>
        <v>197.48285340164412</v>
      </c>
      <c r="DA196" s="2"/>
      <c r="DB196" s="2"/>
      <c r="DC196" s="13">
        <f>Paramètres!$H$16</f>
        <v>-20000</v>
      </c>
      <c r="DD196" s="13">
        <f>Paramètres!$I$16</f>
        <v>0</v>
      </c>
      <c r="DE196" s="13"/>
      <c r="DF196" s="13"/>
      <c r="DG196" s="112">
        <f>Paramètres!$H$20</f>
        <v>1047197551196.5977</v>
      </c>
      <c r="DH196" s="13">
        <f>Paramètres!$H$21</f>
        <v>10000</v>
      </c>
      <c r="DI196" s="13">
        <f>IF(DL196&lt;66666,Paramètres!$H$22,5)</f>
        <v>5</v>
      </c>
      <c r="DJ196" s="13">
        <f t="shared" si="157"/>
        <v>-79340.792479520882</v>
      </c>
      <c r="DK196" s="13">
        <f t="shared" si="158"/>
        <v>-32085.749481595478</v>
      </c>
      <c r="DL196" s="13">
        <f t="shared" si="188"/>
        <v>85583.039622778655</v>
      </c>
      <c r="DM196" s="13">
        <f t="shared" si="189"/>
        <v>-157.98138529598239</v>
      </c>
      <c r="DN196" s="13">
        <f t="shared" si="190"/>
        <v>700.46963538428577</v>
      </c>
      <c r="DO196" s="13">
        <f t="shared" si="191"/>
        <v>-649.37885151298474</v>
      </c>
      <c r="DP196" s="13">
        <f t="shared" si="192"/>
        <v>-262.61153307322803</v>
      </c>
      <c r="DQ196" s="13">
        <f>IF(DT196&lt;66666,Paramètres!$H$22,5)</f>
        <v>1</v>
      </c>
      <c r="DR196" s="13">
        <f t="shared" si="159"/>
        <v>-16022.290332126469</v>
      </c>
      <c r="DS196" s="13">
        <f t="shared" si="160"/>
        <v>49761.692701012558</v>
      </c>
      <c r="DT196" s="13">
        <f t="shared" si="193"/>
        <v>52277.527179056204</v>
      </c>
      <c r="DU196" s="13">
        <f t="shared" si="194"/>
        <v>107.84754168307133</v>
      </c>
      <c r="DV196" s="13">
        <f t="shared" si="195"/>
        <v>363.06770889858535</v>
      </c>
      <c r="DW196" s="13">
        <f t="shared" si="196"/>
        <v>-111.27489298161805</v>
      </c>
      <c r="DX196" s="13">
        <f t="shared" si="197"/>
        <v>345.59522484663671</v>
      </c>
    </row>
    <row r="197" spans="1:128" x14ac:dyDescent="0.35">
      <c r="A197" s="106">
        <f t="shared" si="198"/>
        <v>191</v>
      </c>
      <c r="B197" s="106">
        <f>A197*Paramètres!$D$25</f>
        <v>95.5</v>
      </c>
      <c r="C197" s="102">
        <f>Paramètres!$D$7</f>
        <v>155093840495.72119</v>
      </c>
      <c r="D197" s="28">
        <f>Paramètres!$D$8</f>
        <v>6666</v>
      </c>
      <c r="E197" s="28">
        <f t="shared" si="161"/>
        <v>61338.018083251285</v>
      </c>
      <c r="F197" s="28">
        <f t="shared" si="162"/>
        <v>32710.781128738272</v>
      </c>
      <c r="G197" s="28">
        <f t="shared" si="136"/>
        <v>15.965227187620211</v>
      </c>
      <c r="H197" s="28">
        <f t="shared" si="137"/>
        <v>-154.59896367982941</v>
      </c>
      <c r="I197" s="28">
        <f t="shared" si="199"/>
        <v>3368.0737859787046</v>
      </c>
      <c r="J197" s="28">
        <f t="shared" si="200"/>
        <v>963.5678468901009</v>
      </c>
      <c r="K197" s="28">
        <f t="shared" si="201"/>
        <v>1123.8908107092045</v>
      </c>
      <c r="L197" s="28">
        <f t="shared" si="163"/>
        <v>-1015.241515063111</v>
      </c>
      <c r="M197" s="28">
        <f t="shared" si="164"/>
        <v>-482.09461777637785</v>
      </c>
      <c r="N197" s="28">
        <f>Paramètres!$D$26*Calculs!K197</f>
        <v>22.477816214184092</v>
      </c>
      <c r="O197" s="28">
        <f>Paramètres!$D$26*I197</f>
        <v>67.361475719574088</v>
      </c>
      <c r="P197" s="28">
        <f>Paramètres!$D$26*J197</f>
        <v>19.271356937802018</v>
      </c>
      <c r="Q197" s="105">
        <f>IF($T197&gt;25000,Paramètres!$D$9,-5)</f>
        <v>6</v>
      </c>
      <c r="R197" s="105">
        <f t="shared" si="138"/>
        <v>59752.411949269495</v>
      </c>
      <c r="S197" s="105">
        <f t="shared" si="139"/>
        <v>85569.710005974484</v>
      </c>
      <c r="T197" s="105">
        <f t="shared" si="165"/>
        <v>104367.26500326514</v>
      </c>
      <c r="U197" s="105">
        <f t="shared" si="166"/>
        <v>55.073815588373208</v>
      </c>
      <c r="V197" s="105">
        <f t="shared" si="140"/>
        <v>84.911218818063432</v>
      </c>
      <c r="W197" s="105">
        <f t="shared" si="167"/>
        <v>48.613424197450804</v>
      </c>
      <c r="X197" s="105">
        <f t="shared" si="168"/>
        <v>69.617886128262711</v>
      </c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44">
        <f t="shared" si="169"/>
        <v>1585.6061339817898</v>
      </c>
      <c r="AL197" s="44">
        <f t="shared" si="170"/>
        <v>-52858.92887723622</v>
      </c>
      <c r="AM197" s="44">
        <f t="shared" si="141"/>
        <v>-27.148458760914917</v>
      </c>
      <c r="AN197" s="44">
        <f t="shared" si="142"/>
        <v>74.103645127163588</v>
      </c>
      <c r="AO197" s="44">
        <f t="shared" si="202"/>
        <v>11033.993685121839</v>
      </c>
      <c r="AP197" s="44">
        <f t="shared" si="203"/>
        <v>-5658.1608544728115</v>
      </c>
      <c r="AQ197" s="44">
        <f t="shared" si="171"/>
        <v>802.72028377389029</v>
      </c>
      <c r="AR197" s="44">
        <f t="shared" si="172"/>
        <v>219.86350650598601</v>
      </c>
      <c r="AS197" s="44">
        <f t="shared" si="173"/>
        <v>772.0232460806651</v>
      </c>
      <c r="AT197" s="44">
        <f>Paramètres!$D$26*Calculs!AQ197</f>
        <v>16.054405675477806</v>
      </c>
      <c r="AU197" s="44">
        <f>Paramètres!$D$26*AO197</f>
        <v>220.67987370243679</v>
      </c>
      <c r="AV197" s="44">
        <f>Paramètres!$D$26*AP197</f>
        <v>-113.16321708945623</v>
      </c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1">
        <f>Paramètres!$D$16</f>
        <v>30000</v>
      </c>
      <c r="BH197" s="41">
        <f>Paramètres!$E$16</f>
        <v>-25000</v>
      </c>
      <c r="BI197" s="100"/>
      <c r="BJ197" s="100"/>
      <c r="BK197" s="110">
        <f>Paramètres!$D$20</f>
        <v>523598775598.29883</v>
      </c>
      <c r="BL197" s="41">
        <f>Paramètres!$D$21</f>
        <v>10000</v>
      </c>
      <c r="BM197" s="41"/>
      <c r="BN197" s="41"/>
      <c r="BO197" s="41">
        <f>IF(AND($BR$6&gt;200,A197&lt;950),Paramètres!$D$22,0)</f>
        <v>1</v>
      </c>
      <c r="BP197" s="41">
        <f t="shared" si="143"/>
        <v>-31338.018083251285</v>
      </c>
      <c r="BQ197" s="41">
        <f t="shared" si="144"/>
        <v>-57710.781128738272</v>
      </c>
      <c r="BR197" s="41">
        <f t="shared" si="174"/>
        <v>65670.4319757021</v>
      </c>
      <c r="BS197" s="41">
        <f t="shared" si="175"/>
        <v>-118.50277603202919</v>
      </c>
      <c r="BT197" s="41">
        <f t="shared" si="176"/>
        <v>117.30751159745616</v>
      </c>
      <c r="BU197" s="41">
        <f t="shared" si="177"/>
        <v>-55.979301630031451</v>
      </c>
      <c r="BV197" s="41">
        <f t="shared" si="178"/>
        <v>-103.08913650914566</v>
      </c>
      <c r="BW197" s="41">
        <f>Paramètres!$D$22</f>
        <v>1</v>
      </c>
      <c r="BX197" s="41">
        <f t="shared" si="145"/>
        <v>28414.39386601821</v>
      </c>
      <c r="BY197" s="41">
        <f t="shared" si="146"/>
        <v>27858.92887723622</v>
      </c>
      <c r="BZ197" s="41">
        <f t="shared" si="179"/>
        <v>39793.186564537893</v>
      </c>
      <c r="CA197" s="41">
        <f t="shared" si="180"/>
        <v>44.434460870611851</v>
      </c>
      <c r="CB197" s="41">
        <f t="shared" si="181"/>
        <v>301.63973490412889</v>
      </c>
      <c r="CC197" s="41">
        <f t="shared" si="182"/>
        <v>215.38637573813432</v>
      </c>
      <c r="CD197" s="41">
        <f t="shared" si="183"/>
        <v>211.17584809685118</v>
      </c>
      <c r="CE197" s="2">
        <f>Paramètres!$F$16</f>
        <v>15000</v>
      </c>
      <c r="CF197" s="2">
        <f>Paramètres!$G$16</f>
        <v>15000</v>
      </c>
      <c r="CG197" s="111">
        <f>Paramètres!$F$20</f>
        <v>992600579172.61572</v>
      </c>
      <c r="CH197" s="2">
        <f>Paramètres!$F$21</f>
        <v>13332</v>
      </c>
      <c r="CI197" s="2"/>
      <c r="CJ197" s="2"/>
      <c r="CK197" s="2">
        <f>IF(CN197&gt;20000,Paramètres!$F$22,-2)</f>
        <v>1</v>
      </c>
      <c r="CL197" s="2">
        <f t="shared" si="147"/>
        <v>-46338.018083251285</v>
      </c>
      <c r="CM197" s="2">
        <f t="shared" si="148"/>
        <v>-17710.781128738272</v>
      </c>
      <c r="CN197" s="2">
        <f t="shared" si="149"/>
        <v>49607.29470626064</v>
      </c>
      <c r="CO197" s="2">
        <f t="shared" si="150"/>
        <v>-159.08272242160592</v>
      </c>
      <c r="CP197" s="2">
        <f t="shared" si="151"/>
        <v>363.28990796528774</v>
      </c>
      <c r="CQ197" s="2">
        <f t="shared" si="152"/>
        <v>-339.34796131169929</v>
      </c>
      <c r="CR197" s="2">
        <f t="shared" si="153"/>
        <v>-129.70165142749985</v>
      </c>
      <c r="CS197" s="2">
        <f>Paramètres!$F$22</f>
        <v>1</v>
      </c>
      <c r="CT197" s="2">
        <f t="shared" si="154"/>
        <v>13414.39386601821</v>
      </c>
      <c r="CU197" s="2">
        <f t="shared" si="155"/>
        <v>67858.92887723622</v>
      </c>
      <c r="CV197" s="2">
        <f t="shared" si="184"/>
        <v>69172.105585694517</v>
      </c>
      <c r="CW197" s="2">
        <f t="shared" si="185"/>
        <v>78.817904867776505</v>
      </c>
      <c r="CX197" s="2">
        <f t="shared" si="156"/>
        <v>196.40466450623708</v>
      </c>
      <c r="CY197" s="2">
        <f t="shared" si="186"/>
        <v>38.088323385585966</v>
      </c>
      <c r="CZ197" s="2">
        <f t="shared" si="187"/>
        <v>192.67608014873713</v>
      </c>
      <c r="DA197" s="2"/>
      <c r="DB197" s="2"/>
      <c r="DC197" s="13">
        <f>Paramètres!$H$16</f>
        <v>-20000</v>
      </c>
      <c r="DD197" s="13">
        <f>Paramètres!$I$16</f>
        <v>0</v>
      </c>
      <c r="DE197" s="13"/>
      <c r="DF197" s="13"/>
      <c r="DG197" s="112">
        <f>Paramètres!$H$20</f>
        <v>1047197551196.5977</v>
      </c>
      <c r="DH197" s="13">
        <f>Paramètres!$H$21</f>
        <v>10000</v>
      </c>
      <c r="DI197" s="13">
        <f>IF(DL197&lt;66666,Paramètres!$H$22,5)</f>
        <v>5</v>
      </c>
      <c r="DJ197" s="13">
        <f t="shared" si="157"/>
        <v>-81338.018083251285</v>
      </c>
      <c r="DK197" s="13">
        <f t="shared" si="158"/>
        <v>-32710.781128738272</v>
      </c>
      <c r="DL197" s="13">
        <f t="shared" si="188"/>
        <v>87669.084560998657</v>
      </c>
      <c r="DM197" s="13">
        <f t="shared" si="189"/>
        <v>-158.09205182147286</v>
      </c>
      <c r="DN197" s="13">
        <f t="shared" si="190"/>
        <v>668.16620653544612</v>
      </c>
      <c r="DO197" s="13">
        <f t="shared" si="191"/>
        <v>-619.91425212138029</v>
      </c>
      <c r="DP197" s="13">
        <f t="shared" si="192"/>
        <v>-249.30382983973232</v>
      </c>
      <c r="DQ197" s="13">
        <f>IF(DT197&lt;66666,Paramètres!$H$22,5)</f>
        <v>1</v>
      </c>
      <c r="DR197" s="13">
        <f t="shared" si="159"/>
        <v>-21585.60613398179</v>
      </c>
      <c r="DS197" s="13">
        <f t="shared" si="160"/>
        <v>52858.92887723622</v>
      </c>
      <c r="DT197" s="13">
        <f t="shared" si="193"/>
        <v>57096.451327732349</v>
      </c>
      <c r="DU197" s="13">
        <f t="shared" si="194"/>
        <v>112.21326464432022</v>
      </c>
      <c r="DV197" s="13">
        <f t="shared" si="195"/>
        <v>306.99259281147772</v>
      </c>
      <c r="DW197" s="13">
        <f t="shared" si="196"/>
        <v>-116.06012353450394</v>
      </c>
      <c r="DX197" s="13">
        <f t="shared" si="197"/>
        <v>284.20854977686622</v>
      </c>
    </row>
    <row r="198" spans="1:128" x14ac:dyDescent="0.35">
      <c r="A198" s="106">
        <f t="shared" si="198"/>
        <v>192</v>
      </c>
      <c r="B198" s="106">
        <f>A198*Paramètres!$D$25</f>
        <v>96</v>
      </c>
      <c r="C198" s="102">
        <f>Paramètres!$D$7</f>
        <v>155093840495.72119</v>
      </c>
      <c r="D198" s="28">
        <f>Paramètres!$D$8</f>
        <v>6666</v>
      </c>
      <c r="E198" s="28">
        <f t="shared" si="161"/>
        <v>62768.244597474863</v>
      </c>
      <c r="F198" s="28">
        <f t="shared" si="162"/>
        <v>33072.041397739231</v>
      </c>
      <c r="G198" s="28">
        <f t="shared" ref="G198:G261" si="204">IFERROR(DEGREES(ATAN2(I198,J198)),0)</f>
        <v>11.433002653998448</v>
      </c>
      <c r="H198" s="28">
        <f t="shared" ref="H198:H261" si="205">IFERROR(DEGREES(ATAN2(L198,M198)),0)</f>
        <v>-154.77701032283207</v>
      </c>
      <c r="I198" s="28">
        <f t="shared" si="199"/>
        <v>2285.4707951960195</v>
      </c>
      <c r="J198" s="28">
        <f t="shared" si="200"/>
        <v>462.20187217592104</v>
      </c>
      <c r="K198" s="28">
        <f t="shared" si="201"/>
        <v>1082.2246419816174</v>
      </c>
      <c r="L198" s="28">
        <f t="shared" si="163"/>
        <v>-979.04116461160402</v>
      </c>
      <c r="M198" s="28">
        <f t="shared" si="164"/>
        <v>-461.18171441221966</v>
      </c>
      <c r="N198" s="28">
        <f>Paramètres!$D$26*Calculs!K198</f>
        <v>21.644492839632349</v>
      </c>
      <c r="O198" s="28">
        <f>Paramètres!$D$26*I198</f>
        <v>45.709415903920387</v>
      </c>
      <c r="P198" s="28">
        <f>Paramètres!$D$26*J198</f>
        <v>9.2440374435184207</v>
      </c>
      <c r="Q198" s="105">
        <f>IF($T198&gt;25000,Paramètres!$D$9,-5)</f>
        <v>6</v>
      </c>
      <c r="R198" s="105">
        <f t="shared" ref="R198:R261" si="206">E198-AK198</f>
        <v>55610.675744305656</v>
      </c>
      <c r="S198" s="105">
        <f t="shared" ref="S198:S261" si="207">F198-AL198</f>
        <v>88567.044890691686</v>
      </c>
      <c r="T198" s="105">
        <f t="shared" si="165"/>
        <v>104578.52885467505</v>
      </c>
      <c r="U198" s="105">
        <f t="shared" si="166"/>
        <v>57.87555354439673</v>
      </c>
      <c r="V198" s="105">
        <f t="shared" ref="V198:V261" si="208">Q198*C198*(T198)/(ABS(T198)^2+D198^2)^(3/2)</f>
        <v>84.570579549851871</v>
      </c>
      <c r="W198" s="105">
        <f t="shared" si="167"/>
        <v>44.971249149911671</v>
      </c>
      <c r="X198" s="105">
        <f t="shared" si="168"/>
        <v>71.622410426446777</v>
      </c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44">
        <f t="shared" si="169"/>
        <v>7157.5688531692058</v>
      </c>
      <c r="AL198" s="44">
        <f t="shared" si="170"/>
        <v>-55495.003492952455</v>
      </c>
      <c r="AM198" s="44">
        <f t="shared" ref="AM198:AM261" si="209">IFERROR(DEGREES(ATAN2(AO198,AP198)),0)</f>
        <v>-23.393404692086769</v>
      </c>
      <c r="AN198" s="44">
        <f t="shared" ref="AN198:AN261" si="210">IFERROR(DEGREES(ATAN2(AR198,AS198)),0)</f>
        <v>76.205395737509676</v>
      </c>
      <c r="AO198" s="44">
        <f t="shared" si="202"/>
        <v>11033.177317925389</v>
      </c>
      <c r="AP198" s="44">
        <f t="shared" si="203"/>
        <v>-4772.9743913026896</v>
      </c>
      <c r="AQ198" s="44">
        <f t="shared" si="171"/>
        <v>780.18133802772752</v>
      </c>
      <c r="AR198" s="44">
        <f t="shared" si="172"/>
        <v>186.02799978666712</v>
      </c>
      <c r="AS198" s="44">
        <f t="shared" si="173"/>
        <v>757.67836415071724</v>
      </c>
      <c r="AT198" s="44">
        <f>Paramètres!$D$26*Calculs!AQ198</f>
        <v>15.603626760554551</v>
      </c>
      <c r="AU198" s="44">
        <f>Paramètres!$D$26*AO198</f>
        <v>220.66354635850777</v>
      </c>
      <c r="AV198" s="44">
        <f>Paramètres!$D$26*AP198</f>
        <v>-95.459487826053788</v>
      </c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1">
        <f>Paramètres!$D$16</f>
        <v>30000</v>
      </c>
      <c r="BH198" s="41">
        <f>Paramètres!$E$16</f>
        <v>-25000</v>
      </c>
      <c r="BI198" s="100"/>
      <c r="BJ198" s="100"/>
      <c r="BK198" s="110">
        <f>Paramètres!$D$20</f>
        <v>523598775598.29883</v>
      </c>
      <c r="BL198" s="41">
        <f>Paramètres!$D$21</f>
        <v>10000</v>
      </c>
      <c r="BM198" s="41"/>
      <c r="BN198" s="41"/>
      <c r="BO198" s="41">
        <f>IF(AND($BR$6&gt;200,A198&lt;950),Paramètres!$D$22,0)</f>
        <v>1</v>
      </c>
      <c r="BP198" s="41">
        <f t="shared" ref="BP198:BP261" si="211">BG198-$E198</f>
        <v>-32768.244597474863</v>
      </c>
      <c r="BQ198" s="41">
        <f t="shared" ref="BQ198:BQ261" si="212">BH198-$F198</f>
        <v>-58072.041397739231</v>
      </c>
      <c r="BR198" s="41">
        <f t="shared" si="174"/>
        <v>66679.230995120801</v>
      </c>
      <c r="BS198" s="41">
        <f t="shared" si="175"/>
        <v>-119.43468390322172</v>
      </c>
      <c r="BT198" s="41">
        <f t="shared" si="176"/>
        <v>113.90109100965195</v>
      </c>
      <c r="BU198" s="41">
        <f t="shared" si="177"/>
        <v>-55.974532915603476</v>
      </c>
      <c r="BV198" s="41">
        <f t="shared" si="178"/>
        <v>-99.198337677952253</v>
      </c>
      <c r="BW198" s="41">
        <f>Paramètres!$D$22</f>
        <v>1</v>
      </c>
      <c r="BX198" s="41">
        <f t="shared" ref="BX198:BX261" si="213">BG198-$AK198</f>
        <v>22842.431146830793</v>
      </c>
      <c r="BY198" s="41">
        <f t="shared" ref="BY198:BY261" si="214">BH198-$AL198</f>
        <v>30495.003492952455</v>
      </c>
      <c r="BZ198" s="41">
        <f t="shared" si="179"/>
        <v>38101.468459009397</v>
      </c>
      <c r="CA198" s="41">
        <f t="shared" si="180"/>
        <v>53.164775009529237</v>
      </c>
      <c r="CB198" s="41">
        <f t="shared" si="181"/>
        <v>326.3769672633112</v>
      </c>
      <c r="CC198" s="41">
        <f t="shared" si="182"/>
        <v>195.66813837225695</v>
      </c>
      <c r="CD198" s="41">
        <f t="shared" si="183"/>
        <v>261.22003059859674</v>
      </c>
      <c r="CE198" s="2">
        <f>Paramètres!$F$16</f>
        <v>15000</v>
      </c>
      <c r="CF198" s="2">
        <f>Paramètres!$G$16</f>
        <v>15000</v>
      </c>
      <c r="CG198" s="111">
        <f>Paramètres!$F$20</f>
        <v>992600579172.61572</v>
      </c>
      <c r="CH198" s="2">
        <f>Paramètres!$F$21</f>
        <v>13332</v>
      </c>
      <c r="CI198" s="2"/>
      <c r="CJ198" s="2"/>
      <c r="CK198" s="2">
        <f>IF(CN198&gt;20000,Paramètres!$F$22,-2)</f>
        <v>1</v>
      </c>
      <c r="CL198" s="2">
        <f t="shared" ref="CL198:CL261" si="215">CE198-$E198</f>
        <v>-47768.244597474863</v>
      </c>
      <c r="CM198" s="2">
        <f t="shared" ref="CM198:CM261" si="216">CF198-$F198</f>
        <v>-18072.041397739231</v>
      </c>
      <c r="CN198" s="2">
        <f t="shared" ref="CN198:CN261" si="217">SQRT((CL198)^2+(CM198)^2)</f>
        <v>51072.535400210814</v>
      </c>
      <c r="CO198" s="2">
        <f t="shared" ref="CO198:CO261" si="218">DEGREES(ATAN2(CL198,CM198))</f>
        <v>-159.27699032451312</v>
      </c>
      <c r="CP198" s="2">
        <f t="shared" ref="CP198:CP261" si="219">CK198*$CG198*(CN198)/(ABS(CN198)^2+$CH198^2)^(3/2)</f>
        <v>344.71177120665101</v>
      </c>
      <c r="CQ198" s="2">
        <f t="shared" ref="CQ198:CQ261" si="220">CP198*COS(RADIANS(CO198))</f>
        <v>-322.40960965803413</v>
      </c>
      <c r="CR198" s="2">
        <f t="shared" ref="CR198:CR261" si="221">CP198*SIN(RADIANS(CO198))</f>
        <v>-121.9764272660114</v>
      </c>
      <c r="CS198" s="2">
        <f>Paramètres!$F$22</f>
        <v>1</v>
      </c>
      <c r="CT198" s="2">
        <f t="shared" ref="CT198:CT261" si="222">$CE198-AK198</f>
        <v>7842.4311468307942</v>
      </c>
      <c r="CU198" s="2">
        <f t="shared" ref="CU198:CU261" si="223">$CE198-AL198</f>
        <v>70495.003492952455</v>
      </c>
      <c r="CV198" s="2">
        <f t="shared" si="184"/>
        <v>70929.889635922606</v>
      </c>
      <c r="CW198" s="2">
        <f t="shared" si="185"/>
        <v>83.652058456104641</v>
      </c>
      <c r="CX198" s="2">
        <f t="shared" ref="CX198:CX261" si="224">CS198*$CG198*(CV198)/(ABS(CV198)^2+$CH198^2)^(3/2)</f>
        <v>187.28299760519849</v>
      </c>
      <c r="CY198" s="2">
        <f t="shared" si="186"/>
        <v>20.707123911087997</v>
      </c>
      <c r="CZ198" s="2">
        <f t="shared" si="187"/>
        <v>186.13472596836849</v>
      </c>
      <c r="DA198" s="2"/>
      <c r="DB198" s="2"/>
      <c r="DC198" s="13">
        <f>Paramètres!$H$16</f>
        <v>-20000</v>
      </c>
      <c r="DD198" s="13">
        <f>Paramètres!$I$16</f>
        <v>0</v>
      </c>
      <c r="DE198" s="13"/>
      <c r="DF198" s="13"/>
      <c r="DG198" s="112">
        <f>Paramètres!$H$20</f>
        <v>1047197551196.5977</v>
      </c>
      <c r="DH198" s="13">
        <f>Paramètres!$H$21</f>
        <v>10000</v>
      </c>
      <c r="DI198" s="13">
        <f>IF(DL198&lt;66666,Paramètres!$H$22,5)</f>
        <v>5</v>
      </c>
      <c r="DJ198" s="13">
        <f t="shared" ref="DJ198:DJ261" si="225">DC198-$E198</f>
        <v>-82768.24459747487</v>
      </c>
      <c r="DK198" s="13">
        <f t="shared" ref="DK198:DK261" si="226">DD198-$F198</f>
        <v>-33072.041397739231</v>
      </c>
      <c r="DL198" s="13">
        <f t="shared" si="188"/>
        <v>89131.03968854624</v>
      </c>
      <c r="DM198" s="13">
        <f t="shared" si="189"/>
        <v>-158.21963329526207</v>
      </c>
      <c r="DN198" s="13">
        <f t="shared" si="190"/>
        <v>646.83243109523812</v>
      </c>
      <c r="DO198" s="13">
        <f t="shared" si="191"/>
        <v>-600.65702203796639</v>
      </c>
      <c r="DP198" s="13">
        <f t="shared" si="192"/>
        <v>-240.00694946825604</v>
      </c>
      <c r="DQ198" s="13">
        <f>IF(DT198&lt;66666,Paramètres!$H$22,5)</f>
        <v>1</v>
      </c>
      <c r="DR198" s="13">
        <f t="shared" ref="DR198:DR261" si="227">DC198-AK198</f>
        <v>-27157.568853169207</v>
      </c>
      <c r="DS198" s="13">
        <f t="shared" ref="DS198:DS261" si="228">DD198-AL198</f>
        <v>55495.003492952455</v>
      </c>
      <c r="DT198" s="13">
        <f t="shared" si="193"/>
        <v>61783.727296897778</v>
      </c>
      <c r="DU198" s="13">
        <f t="shared" si="194"/>
        <v>116.07572166142307</v>
      </c>
      <c r="DV198" s="13">
        <f t="shared" si="195"/>
        <v>263.89689979893166</v>
      </c>
      <c r="DW198" s="13">
        <f t="shared" si="196"/>
        <v>-115.99815258778067</v>
      </c>
      <c r="DX198" s="13">
        <f t="shared" si="197"/>
        <v>237.03586715876844</v>
      </c>
    </row>
    <row r="199" spans="1:128" x14ac:dyDescent="0.35">
      <c r="A199" s="106">
        <f t="shared" si="198"/>
        <v>193</v>
      </c>
      <c r="B199" s="106">
        <f>A199*Paramètres!$D$25</f>
        <v>96.5</v>
      </c>
      <c r="C199" s="102">
        <f>Paramètres!$D$7</f>
        <v>155093840495.72119</v>
      </c>
      <c r="D199" s="28">
        <f>Paramètres!$D$8</f>
        <v>6666</v>
      </c>
      <c r="E199" s="28">
        <f t="shared" ref="E199:E262" si="229">$E198+$I198*($B199-$B198)+$L198*($B199-$B198)^2</f>
        <v>63666.219703919967</v>
      </c>
      <c r="F199" s="28">
        <f t="shared" ref="F199:F262" si="230">$F198+$J198*($B199-$B198)+$M198*($B199-$B198)^2</f>
        <v>33187.846905224134</v>
      </c>
      <c r="G199" s="28">
        <f t="shared" si="204"/>
        <v>-0.3737442362001176</v>
      </c>
      <c r="H199" s="28">
        <f t="shared" si="205"/>
        <v>-154.96036889758605</v>
      </c>
      <c r="I199" s="28">
        <f t="shared" si="199"/>
        <v>1260.720214680495</v>
      </c>
      <c r="J199" s="28">
        <f t="shared" si="200"/>
        <v>-8.2238796798170437</v>
      </c>
      <c r="K199" s="28">
        <f t="shared" si="201"/>
        <v>1058.4826595540308</v>
      </c>
      <c r="L199" s="28">
        <f t="shared" ref="L199:L262" si="231">BU199+CQ199+DO199</f>
        <v>-959.00142936892053</v>
      </c>
      <c r="M199" s="28">
        <f t="shared" ref="M199:M262" si="232">BV199+CR199+DP199</f>
        <v>-447.99754357020942</v>
      </c>
      <c r="N199" s="28">
        <f>Paramètres!$D$26*Calculs!K199</f>
        <v>21.169653191080616</v>
      </c>
      <c r="O199" s="28">
        <f>Paramètres!$D$26*I199</f>
        <v>25.214404293609903</v>
      </c>
      <c r="P199" s="28">
        <f>Paramètres!$D$26*J199</f>
        <v>-0.16447759359634087</v>
      </c>
      <c r="Q199" s="105">
        <f>IF($T199&gt;25000,Paramètres!$D$9,-5)</f>
        <v>6</v>
      </c>
      <c r="R199" s="105">
        <f t="shared" si="206"/>
        <v>50945.555191841398</v>
      </c>
      <c r="S199" s="105">
        <f t="shared" si="207"/>
        <v>90879.918002790248</v>
      </c>
      <c r="T199" s="105">
        <f t="shared" ref="T199:T262" si="233">SQRT((R199)^2+(S199)^2)</f>
        <v>104185.45527087184</v>
      </c>
      <c r="U199" s="105">
        <f t="shared" ref="U199:U262" si="234">DEGREES(ATAN2(R199,S199))</f>
        <v>60.725838305910351</v>
      </c>
      <c r="V199" s="105">
        <f t="shared" si="208"/>
        <v>85.206013599837547</v>
      </c>
      <c r="W199" s="105">
        <f t="shared" ref="W199:W262" si="235">V199*COS(RADIANS(U199))</f>
        <v>41.664814510254693</v>
      </c>
      <c r="X199" s="105">
        <f t="shared" ref="X199:X262" si="236">V199*SIN(RADIANS(U199))</f>
        <v>74.324343154862603</v>
      </c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44">
        <f t="shared" ref="AK199:AK262" si="237">AK198+AO198*($B199-$B198)+AR198*($B199-$B198)^2</f>
        <v>12720.664512078567</v>
      </c>
      <c r="AL199" s="44">
        <f t="shared" ref="AL199:AL262" si="238">AL198+AP198*($B199-$B198)+AS198*($B199-$B198)^2</f>
        <v>-57692.07109756612</v>
      </c>
      <c r="AM199" s="44">
        <f t="shared" si="209"/>
        <v>-19.615865156558666</v>
      </c>
      <c r="AN199" s="44">
        <f t="shared" si="210"/>
        <v>79.117305933341669</v>
      </c>
      <c r="AO199" s="44">
        <f t="shared" si="202"/>
        <v>10998.541771353548</v>
      </c>
      <c r="AP199" s="44">
        <f t="shared" si="203"/>
        <v>-3919.8365393259187</v>
      </c>
      <c r="AQ199" s="44">
        <f t="shared" ref="AQ199:AQ262" si="239">SQRT(AR199^2+AS199^2)</f>
        <v>769.85833321920927</v>
      </c>
      <c r="AR199" s="44">
        <f t="shared" ref="AR199:AR262" si="240">CC198+CY198+DW198+W198</f>
        <v>145.34835884547596</v>
      </c>
      <c r="AS199" s="44">
        <f t="shared" ref="AS199:AS262" si="241">CD198+CZ198+DX198+X198</f>
        <v>756.01303415218035</v>
      </c>
      <c r="AT199" s="44">
        <f>Paramètres!$D$26*Calculs!AQ199</f>
        <v>15.397166664384185</v>
      </c>
      <c r="AU199" s="44">
        <f>Paramètres!$D$26*AO199</f>
        <v>219.97083542707097</v>
      </c>
      <c r="AV199" s="44">
        <f>Paramètres!$D$26*AP199</f>
        <v>-78.396730786518376</v>
      </c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1">
        <f>Paramètres!$D$16</f>
        <v>30000</v>
      </c>
      <c r="BH199" s="41">
        <f>Paramètres!$E$16</f>
        <v>-25000</v>
      </c>
      <c r="BI199" s="100"/>
      <c r="BJ199" s="100"/>
      <c r="BK199" s="110">
        <f>Paramètres!$D$20</f>
        <v>523598775598.29883</v>
      </c>
      <c r="BL199" s="41">
        <f>Paramètres!$D$21</f>
        <v>10000</v>
      </c>
      <c r="BM199" s="41"/>
      <c r="BN199" s="41"/>
      <c r="BO199" s="41">
        <f>IF(AND($BR$6&gt;200,A199&lt;950),Paramètres!$D$22,0)</f>
        <v>1</v>
      </c>
      <c r="BP199" s="41">
        <f t="shared" si="211"/>
        <v>-33666.219703919967</v>
      </c>
      <c r="BQ199" s="41">
        <f t="shared" si="212"/>
        <v>-58187.846905224134</v>
      </c>
      <c r="BR199" s="41">
        <f t="shared" ref="BR199:BR262" si="242">SQRT((BP199)^2+(BQ199)^2)</f>
        <v>67225.291941488889</v>
      </c>
      <c r="BS199" s="41">
        <f t="shared" ref="BS199:BS262" si="243">DEGREES(ATAN2(BP199,BQ199))</f>
        <v>-120.05273836828289</v>
      </c>
      <c r="BT199" s="41">
        <f t="shared" ref="BT199:BT262" si="244">BO199*BK199*(BR199)/(BR199^2+BL199^2)^(3/2)</f>
        <v>112.11805256907844</v>
      </c>
      <c r="BU199" s="41">
        <f t="shared" ref="BU199:BU262" si="245">BT199*COS(RADIANS(BS199))</f>
        <v>-56.148376326153375</v>
      </c>
      <c r="BV199" s="41">
        <f t="shared" ref="BV199:BV262" si="246">BT199*SIN(RADIANS(BS199))</f>
        <v>-97.045440633856131</v>
      </c>
      <c r="BW199" s="41">
        <f>Paramètres!$D$22</f>
        <v>1</v>
      </c>
      <c r="BX199" s="41">
        <f t="shared" si="213"/>
        <v>17279.335487921431</v>
      </c>
      <c r="BY199" s="41">
        <f t="shared" si="214"/>
        <v>32692.07109756612</v>
      </c>
      <c r="BZ199" s="41">
        <f t="shared" ref="BZ199:BZ262" si="247">SQRT((BX199)^2+(BY199)^2)</f>
        <v>36977.654705949906</v>
      </c>
      <c r="CA199" s="41">
        <f t="shared" ref="CA199:CA262" si="248">DEGREES(ATAN2(BX199,BY199))</f>
        <v>62.141389364867202</v>
      </c>
      <c r="CB199" s="41">
        <f t="shared" ref="CB199:CB262" si="249">BW199*BK199*(BZ199)/(BZ199^2+BL199^2)^(3/2)</f>
        <v>344.45997490564605</v>
      </c>
      <c r="CC199" s="41">
        <f t="shared" ref="CC199:CC262" si="250">CB199*COS(RADIANS(CA199))</f>
        <v>160.96314154823727</v>
      </c>
      <c r="CD199" s="41">
        <f t="shared" ref="CD199:CD262" si="251">CB199*SIN(RADIANS(CA199))</f>
        <v>304.53824287750865</v>
      </c>
      <c r="CE199" s="2">
        <f>Paramètres!$F$16</f>
        <v>15000</v>
      </c>
      <c r="CF199" s="2">
        <f>Paramètres!$G$16</f>
        <v>15000</v>
      </c>
      <c r="CG199" s="111">
        <f>Paramètres!$F$20</f>
        <v>992600579172.61572</v>
      </c>
      <c r="CH199" s="2">
        <f>Paramètres!$F$21</f>
        <v>13332</v>
      </c>
      <c r="CI199" s="2"/>
      <c r="CJ199" s="2"/>
      <c r="CK199" s="2">
        <f>IF(CN199&gt;20000,Paramètres!$F$22,-2)</f>
        <v>1</v>
      </c>
      <c r="CL199" s="2">
        <f t="shared" si="215"/>
        <v>-48666.219703919967</v>
      </c>
      <c r="CM199" s="2">
        <f t="shared" si="216"/>
        <v>-18187.846905224134</v>
      </c>
      <c r="CN199" s="2">
        <f t="shared" si="217"/>
        <v>51953.813289479331</v>
      </c>
      <c r="CO199" s="2">
        <f t="shared" si="218"/>
        <v>-159.50796124585415</v>
      </c>
      <c r="CP199" s="2">
        <f t="shared" si="219"/>
        <v>334.19160340472439</v>
      </c>
      <c r="CQ199" s="2">
        <f t="shared" si="220"/>
        <v>-313.0442399652124</v>
      </c>
      <c r="CR199" s="2">
        <f t="shared" si="221"/>
        <v>-116.99286991446581</v>
      </c>
      <c r="CS199" s="2">
        <f>Paramètres!$F$22</f>
        <v>1</v>
      </c>
      <c r="CT199" s="2">
        <f t="shared" si="222"/>
        <v>2279.335487921433</v>
      </c>
      <c r="CU199" s="2">
        <f t="shared" si="223"/>
        <v>72692.07109756612</v>
      </c>
      <c r="CV199" s="2">
        <f t="shared" ref="CV199:CV262" si="252">SQRT((CT199)^2+(CU199)^2)</f>
        <v>72727.79778544174</v>
      </c>
      <c r="CW199" s="2">
        <f t="shared" ref="CW199:CW262" si="253">DEGREES(ATAN2(CT199,CU199))</f>
        <v>88.204019695732484</v>
      </c>
      <c r="CX199" s="2">
        <f t="shared" si="224"/>
        <v>178.58395559754237</v>
      </c>
      <c r="CY199" s="2">
        <f t="shared" ref="CY199:CY262" si="254">CX199*COS(RADIANS(CW199))</f>
        <v>5.5969348716942093</v>
      </c>
      <c r="CZ199" s="2">
        <f t="shared" ref="CZ199:CZ262" si="255">CX199*SIN(RADIANS(CW199))</f>
        <v>178.49622829882708</v>
      </c>
      <c r="DA199" s="2"/>
      <c r="DB199" s="2"/>
      <c r="DC199" s="13">
        <f>Paramètres!$H$16</f>
        <v>-20000</v>
      </c>
      <c r="DD199" s="13">
        <f>Paramètres!$I$16</f>
        <v>0</v>
      </c>
      <c r="DE199" s="13"/>
      <c r="DF199" s="13"/>
      <c r="DG199" s="112">
        <f>Paramètres!$H$20</f>
        <v>1047197551196.5977</v>
      </c>
      <c r="DH199" s="13">
        <f>Paramètres!$H$21</f>
        <v>10000</v>
      </c>
      <c r="DI199" s="13">
        <f>IF(DL199&lt;66666,Paramètres!$H$22,5)</f>
        <v>5</v>
      </c>
      <c r="DJ199" s="13">
        <f t="shared" si="225"/>
        <v>-83666.219703919967</v>
      </c>
      <c r="DK199" s="13">
        <f t="shared" si="226"/>
        <v>-33187.846905224134</v>
      </c>
      <c r="DL199" s="13">
        <f t="shared" ref="DL199:DL262" si="256">SQRT((DJ199)^2+(DK199)^2)</f>
        <v>90008.163528366698</v>
      </c>
      <c r="DM199" s="13">
        <f t="shared" ref="DM199:DM262" si="257">DEGREES(ATAN2(DJ199,DK199))</f>
        <v>-158.36327675521355</v>
      </c>
      <c r="DN199" s="13">
        <f t="shared" ref="DN199:DN262" si="258">DI199*DG199*(DL199)/(ABS(DL199)^2+DH199^2)^(3/2)</f>
        <v>634.51663390343344</v>
      </c>
      <c r="DO199" s="13">
        <f t="shared" ref="DO199:DO262" si="259">DN199*COS(RADIANS(DM199))</f>
        <v>-589.80881307755476</v>
      </c>
      <c r="DP199" s="13">
        <f t="shared" ref="DP199:DP262" si="260">DN199*SIN(RADIANS(DM199))</f>
        <v>-233.95923302188748</v>
      </c>
      <c r="DQ199" s="13">
        <f>IF(DT199&lt;66666,Paramètres!$H$22,5)</f>
        <v>1</v>
      </c>
      <c r="DR199" s="13">
        <f t="shared" si="227"/>
        <v>-32720.664512078569</v>
      </c>
      <c r="DS199" s="13">
        <f t="shared" si="228"/>
        <v>57692.07109756612</v>
      </c>
      <c r="DT199" s="13">
        <f t="shared" ref="DT199:DT262" si="261">SQRT((DR199)^2+(DS199)^2)</f>
        <v>66325.085402422381</v>
      </c>
      <c r="DU199" s="13">
        <f t="shared" ref="DU199:DU262" si="262">DEGREES(ATAN2(DR199,DS199))</f>
        <v>119.56019543966734</v>
      </c>
      <c r="DV199" s="13">
        <f t="shared" ref="DV199:DV262" si="263">DQ199*DG199*(DT199)/(ABS(DT199)^2+DH199^2)^(3/2)</f>
        <v>230.16007545581002</v>
      </c>
      <c r="DW199" s="13">
        <f t="shared" ref="DW199:DW262" si="264">DV199*COS(RADIANS(DU199))</f>
        <v>-113.54664026997534</v>
      </c>
      <c r="DX199" s="13">
        <f t="shared" ref="DX199:DX262" si="265">DV199*SIN(RADIANS(DU199))</f>
        <v>200.2019500834719</v>
      </c>
    </row>
    <row r="200" spans="1:128" x14ac:dyDescent="0.35">
      <c r="A200" s="106">
        <f t="shared" ref="A200:A263" si="266">A199+1</f>
        <v>194</v>
      </c>
      <c r="B200" s="106">
        <f>A200*Paramètres!$D$25</f>
        <v>97</v>
      </c>
      <c r="C200" s="102">
        <f>Paramètres!$D$7</f>
        <v>155093840495.72119</v>
      </c>
      <c r="D200" s="28">
        <f>Paramètres!$D$8</f>
        <v>6666</v>
      </c>
      <c r="E200" s="28">
        <f t="shared" si="229"/>
        <v>64056.829453917984</v>
      </c>
      <c r="F200" s="28">
        <f t="shared" si="230"/>
        <v>33071.735579491673</v>
      </c>
      <c r="G200" s="28">
        <f t="shared" si="204"/>
        <v>-58.771837280802785</v>
      </c>
      <c r="H200" s="28">
        <f t="shared" si="205"/>
        <v>-155.14902075988701</v>
      </c>
      <c r="I200" s="28">
        <f t="shared" ref="I200:I263" si="267">I199+L199-O199</f>
        <v>276.50438101796459</v>
      </c>
      <c r="J200" s="28">
        <f t="shared" ref="J200:J263" si="268">J199+M199-P199</f>
        <v>-456.05694565643012</v>
      </c>
      <c r="K200" s="28">
        <f t="shared" ref="K200:K263" si="269">SQRT(L200^2+M200^2)</f>
        <v>1050.2083069772343</v>
      </c>
      <c r="L200" s="28">
        <f t="shared" si="231"/>
        <v>-952.96312345565229</v>
      </c>
      <c r="M200" s="28">
        <f t="shared" si="232"/>
        <v>-441.36014022296581</v>
      </c>
      <c r="N200" s="28">
        <f>Paramètres!$D$26*Calculs!K200</f>
        <v>21.004166139544687</v>
      </c>
      <c r="O200" s="28">
        <f>Paramètres!$D$26*I200</f>
        <v>5.5300876203592919</v>
      </c>
      <c r="P200" s="28">
        <f>Paramètres!$D$26*J200</f>
        <v>-9.1211389131286023</v>
      </c>
      <c r="Q200" s="105">
        <f>IF($T200&gt;25000,Paramètres!$D$9,-5)</f>
        <v>6</v>
      </c>
      <c r="R200" s="105">
        <f t="shared" si="206"/>
        <v>45800.556966451273</v>
      </c>
      <c r="S200" s="105">
        <f t="shared" si="207"/>
        <v>92534.721688182704</v>
      </c>
      <c r="T200" s="105">
        <f t="shared" si="233"/>
        <v>103249.04714498133</v>
      </c>
      <c r="U200" s="105">
        <f t="shared" si="234"/>
        <v>63.666644116551893</v>
      </c>
      <c r="V200" s="105">
        <f t="shared" si="208"/>
        <v>86.748892275912738</v>
      </c>
      <c r="W200" s="105">
        <f t="shared" si="235"/>
        <v>38.481203384670756</v>
      </c>
      <c r="X200" s="105">
        <f t="shared" si="236"/>
        <v>77.746815350633597</v>
      </c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44">
        <f t="shared" si="237"/>
        <v>18256.272487466707</v>
      </c>
      <c r="AL200" s="44">
        <f t="shared" si="238"/>
        <v>-59462.986108691031</v>
      </c>
      <c r="AM200" s="44">
        <f t="shared" si="209"/>
        <v>-15.77216658916568</v>
      </c>
      <c r="AN200" s="44">
        <f t="shared" si="210"/>
        <v>82.876238065945714</v>
      </c>
      <c r="AO200" s="44">
        <f t="shared" ref="AO200:AO263" si="270">AO199+AR199-AU199</f>
        <v>10923.919294771953</v>
      </c>
      <c r="AP200" s="44">
        <f t="shared" ref="AP200:AP263" si="271">AP199+AS199-AV199</f>
        <v>-3085.4267743872201</v>
      </c>
      <c r="AQ200" s="44">
        <f t="shared" si="239"/>
        <v>763.45417866995615</v>
      </c>
      <c r="AR200" s="44">
        <f t="shared" si="240"/>
        <v>94.678250660210836</v>
      </c>
      <c r="AS200" s="44">
        <f t="shared" si="241"/>
        <v>757.5607644146703</v>
      </c>
      <c r="AT200" s="44">
        <f>Paramètres!$D$26*Calculs!AQ200</f>
        <v>15.269083573399124</v>
      </c>
      <c r="AU200" s="44">
        <f>Paramètres!$D$26*AO200</f>
        <v>218.47838589543906</v>
      </c>
      <c r="AV200" s="44">
        <f>Paramètres!$D$26*AP200</f>
        <v>-61.708535487744406</v>
      </c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1">
        <f>Paramètres!$D$16</f>
        <v>30000</v>
      </c>
      <c r="BH200" s="41">
        <f>Paramètres!$E$16</f>
        <v>-25000</v>
      </c>
      <c r="BI200" s="100"/>
      <c r="BJ200" s="100"/>
      <c r="BK200" s="110">
        <f>Paramètres!$D$20</f>
        <v>523598775598.29883</v>
      </c>
      <c r="BL200" s="41">
        <f>Paramètres!$D$21</f>
        <v>10000</v>
      </c>
      <c r="BM200" s="41"/>
      <c r="BN200" s="41"/>
      <c r="BO200" s="41">
        <f>IF(AND($BR$6&gt;200,A200&lt;950),Paramètres!$D$22,0)</f>
        <v>1</v>
      </c>
      <c r="BP200" s="41">
        <f t="shared" si="211"/>
        <v>-34056.829453917984</v>
      </c>
      <c r="BQ200" s="41">
        <f t="shared" si="212"/>
        <v>-58071.735579491673</v>
      </c>
      <c r="BR200" s="41">
        <f t="shared" si="242"/>
        <v>67321.572364789987</v>
      </c>
      <c r="BS200" s="41">
        <f t="shared" si="243"/>
        <v>-120.38997601703306</v>
      </c>
      <c r="BT200" s="41">
        <f t="shared" si="244"/>
        <v>111.80796646722371</v>
      </c>
      <c r="BU200" s="41">
        <f t="shared" si="245"/>
        <v>-56.561733658424728</v>
      </c>
      <c r="BV200" s="41">
        <f t="shared" si="246"/>
        <v>-96.445796440743052</v>
      </c>
      <c r="BW200" s="41">
        <f>Paramètres!$D$22</f>
        <v>1</v>
      </c>
      <c r="BX200" s="41">
        <f t="shared" si="213"/>
        <v>11743.727512533293</v>
      </c>
      <c r="BY200" s="41">
        <f t="shared" si="214"/>
        <v>34462.986108691031</v>
      </c>
      <c r="BZ200" s="41">
        <f t="shared" si="247"/>
        <v>36408.962460038085</v>
      </c>
      <c r="CA200" s="41">
        <f t="shared" si="248"/>
        <v>71.182763907843494</v>
      </c>
      <c r="CB200" s="41">
        <f t="shared" si="249"/>
        <v>354.16420201356709</v>
      </c>
      <c r="CC200" s="41">
        <f t="shared" si="250"/>
        <v>114.23582552527307</v>
      </c>
      <c r="CD200" s="41">
        <f t="shared" si="251"/>
        <v>335.23492979471297</v>
      </c>
      <c r="CE200" s="2">
        <f>Paramètres!$F$16</f>
        <v>15000</v>
      </c>
      <c r="CF200" s="2">
        <f>Paramètres!$G$16</f>
        <v>15000</v>
      </c>
      <c r="CG200" s="111">
        <f>Paramètres!$F$20</f>
        <v>992600579172.61572</v>
      </c>
      <c r="CH200" s="2">
        <f>Paramètres!$F$21</f>
        <v>13332</v>
      </c>
      <c r="CI200" s="2"/>
      <c r="CJ200" s="2"/>
      <c r="CK200" s="2">
        <f>IF(CN200&gt;20000,Paramètres!$F$22,-2)</f>
        <v>1</v>
      </c>
      <c r="CL200" s="2">
        <f t="shared" si="215"/>
        <v>-49056.829453917984</v>
      </c>
      <c r="CM200" s="2">
        <f t="shared" si="216"/>
        <v>-18071.735579491673</v>
      </c>
      <c r="CN200" s="2">
        <f t="shared" si="217"/>
        <v>52279.63411239467</v>
      </c>
      <c r="CO200" s="2">
        <f t="shared" si="218"/>
        <v>-159.77702575273369</v>
      </c>
      <c r="CP200" s="2">
        <f t="shared" si="219"/>
        <v>330.41945067832535</v>
      </c>
      <c r="CQ200" s="2">
        <f t="shared" si="220"/>
        <v>-310.05057543700173</v>
      </c>
      <c r="CR200" s="2">
        <f t="shared" si="221"/>
        <v>-114.21757333156039</v>
      </c>
      <c r="CS200" s="2">
        <f>Paramètres!$F$22</f>
        <v>1</v>
      </c>
      <c r="CT200" s="2">
        <f t="shared" si="222"/>
        <v>-3256.2724874667074</v>
      </c>
      <c r="CU200" s="2">
        <f t="shared" si="223"/>
        <v>74462.986108691024</v>
      </c>
      <c r="CV200" s="2">
        <f t="shared" si="252"/>
        <v>74534.150634026446</v>
      </c>
      <c r="CW200" s="2">
        <f t="shared" si="253"/>
        <v>92.50395382831087</v>
      </c>
      <c r="CX200" s="2">
        <f t="shared" si="224"/>
        <v>170.43061828858987</v>
      </c>
      <c r="CY200" s="2">
        <f t="shared" si="254"/>
        <v>-7.4458289070744375</v>
      </c>
      <c r="CZ200" s="2">
        <f t="shared" si="255"/>
        <v>170.26789269300775</v>
      </c>
      <c r="DA200" s="2"/>
      <c r="DB200" s="2"/>
      <c r="DC200" s="13">
        <f>Paramètres!$H$16</f>
        <v>-20000</v>
      </c>
      <c r="DD200" s="13">
        <f>Paramètres!$I$16</f>
        <v>0</v>
      </c>
      <c r="DE200" s="13"/>
      <c r="DF200" s="13"/>
      <c r="DG200" s="112">
        <f>Paramètres!$H$20</f>
        <v>1047197551196.5977</v>
      </c>
      <c r="DH200" s="13">
        <f>Paramètres!$H$21</f>
        <v>10000</v>
      </c>
      <c r="DI200" s="13">
        <f>IF(DL200&lt;66666,Paramètres!$H$22,5)</f>
        <v>5</v>
      </c>
      <c r="DJ200" s="13">
        <f t="shared" si="225"/>
        <v>-84056.829453917977</v>
      </c>
      <c r="DK200" s="13">
        <f t="shared" si="226"/>
        <v>-33071.735579491673</v>
      </c>
      <c r="DL200" s="13">
        <f t="shared" si="256"/>
        <v>90328.789829626679</v>
      </c>
      <c r="DM200" s="13">
        <f t="shared" si="257"/>
        <v>-158.52309325729712</v>
      </c>
      <c r="DN200" s="13">
        <f t="shared" si="258"/>
        <v>630.10179923347755</v>
      </c>
      <c r="DO200" s="13">
        <f t="shared" si="259"/>
        <v>-586.35081436022585</v>
      </c>
      <c r="DP200" s="13">
        <f t="shared" si="260"/>
        <v>-230.69677045066237</v>
      </c>
      <c r="DQ200" s="13">
        <f>IF(DT200&lt;66666,Paramètres!$H$22,5)</f>
        <v>5</v>
      </c>
      <c r="DR200" s="13">
        <f t="shared" si="227"/>
        <v>-38256.272487466704</v>
      </c>
      <c r="DS200" s="13">
        <f t="shared" si="228"/>
        <v>59462.986108691031</v>
      </c>
      <c r="DT200" s="13">
        <f t="shared" si="261"/>
        <v>70706.358282672751</v>
      </c>
      <c r="DU200" s="13">
        <f t="shared" si="262"/>
        <v>122.75572110236442</v>
      </c>
      <c r="DV200" s="13">
        <f t="shared" si="263"/>
        <v>1016.6696632716817</v>
      </c>
      <c r="DW200" s="13">
        <f t="shared" si="264"/>
        <v>-550.07771030110882</v>
      </c>
      <c r="DX200" s="13">
        <f t="shared" si="265"/>
        <v>855.0039279715877</v>
      </c>
    </row>
    <row r="201" spans="1:128" x14ac:dyDescent="0.35">
      <c r="A201" s="106">
        <f t="shared" si="266"/>
        <v>195</v>
      </c>
      <c r="B201" s="106">
        <f>A201*Paramètres!$D$25</f>
        <v>97.5</v>
      </c>
      <c r="C201" s="102">
        <f>Paramètres!$D$7</f>
        <v>155093840495.72119</v>
      </c>
      <c r="D201" s="28">
        <f>Paramètres!$D$8</f>
        <v>6666</v>
      </c>
      <c r="E201" s="28">
        <f t="shared" si="229"/>
        <v>63956.840863563055</v>
      </c>
      <c r="F201" s="28">
        <f t="shared" si="230"/>
        <v>32733.367071607718</v>
      </c>
      <c r="G201" s="28">
        <f t="shared" si="204"/>
        <v>-127.51523620703139</v>
      </c>
      <c r="H201" s="28">
        <f t="shared" si="205"/>
        <v>-155.34483827325599</v>
      </c>
      <c r="I201" s="28">
        <f t="shared" si="267"/>
        <v>-681.98883005804703</v>
      </c>
      <c r="J201" s="28">
        <f t="shared" si="268"/>
        <v>-888.29594696626737</v>
      </c>
      <c r="K201" s="28">
        <f t="shared" si="269"/>
        <v>1056.3252911830725</v>
      </c>
      <c r="L201" s="28">
        <f t="shared" si="231"/>
        <v>-960.02530287717479</v>
      </c>
      <c r="M201" s="28">
        <f t="shared" si="232"/>
        <v>-440.65240113789434</v>
      </c>
      <c r="N201" s="28">
        <f>Paramètres!$D$26*Calculs!K201</f>
        <v>21.12650582366145</v>
      </c>
      <c r="O201" s="28">
        <f>Paramètres!$D$26*I201</f>
        <v>-13.639776601160941</v>
      </c>
      <c r="P201" s="28">
        <f>Paramètres!$D$26*J201</f>
        <v>-17.765918939325349</v>
      </c>
      <c r="Q201" s="105">
        <f>IF($T201&gt;25000,Paramètres!$D$9,-5)</f>
        <v>6</v>
      </c>
      <c r="R201" s="105">
        <f t="shared" si="206"/>
        <v>40214.939166045318</v>
      </c>
      <c r="S201" s="105">
        <f t="shared" si="207"/>
        <v>93549.676376388699</v>
      </c>
      <c r="T201" s="105">
        <f t="shared" si="233"/>
        <v>101827.22269735036</v>
      </c>
      <c r="U201" s="105">
        <f t="shared" si="234"/>
        <v>66.738199208495658</v>
      </c>
      <c r="V201" s="105">
        <f t="shared" si="208"/>
        <v>89.172759494872423</v>
      </c>
      <c r="W201" s="105">
        <f t="shared" si="235"/>
        <v>35.217272978299505</v>
      </c>
      <c r="X201" s="105">
        <f t="shared" si="236"/>
        <v>81.923895902857879</v>
      </c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44">
        <f t="shared" si="237"/>
        <v>23741.901697517736</v>
      </c>
      <c r="AL201" s="44">
        <f t="shared" si="238"/>
        <v>-60816.309304780974</v>
      </c>
      <c r="AM201" s="44">
        <f t="shared" si="209"/>
        <v>-11.85028971338024</v>
      </c>
      <c r="AN201" s="44">
        <f t="shared" si="210"/>
        <v>105.71962719996404</v>
      </c>
      <c r="AO201" s="44">
        <f t="shared" si="270"/>
        <v>10800.119159536724</v>
      </c>
      <c r="AP201" s="44">
        <f t="shared" si="271"/>
        <v>-2266.1574744848053</v>
      </c>
      <c r="AQ201" s="44">
        <f t="shared" si="239"/>
        <v>1494.1357469603797</v>
      </c>
      <c r="AR201" s="44">
        <f t="shared" si="240"/>
        <v>-404.8065102982394</v>
      </c>
      <c r="AS201" s="44">
        <f t="shared" si="241"/>
        <v>1438.2535658099421</v>
      </c>
      <c r="AT201" s="44">
        <f>Paramètres!$D$26*Calculs!AQ201</f>
        <v>29.882714939207595</v>
      </c>
      <c r="AU201" s="44">
        <f>Paramètres!$D$26*AO201</f>
        <v>216.00238319073446</v>
      </c>
      <c r="AV201" s="44">
        <f>Paramètres!$D$26*AP201</f>
        <v>-45.323149489696107</v>
      </c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1">
        <f>Paramètres!$D$16</f>
        <v>30000</v>
      </c>
      <c r="BH201" s="41">
        <f>Paramètres!$E$16</f>
        <v>-25000</v>
      </c>
      <c r="BI201" s="100"/>
      <c r="BJ201" s="100"/>
      <c r="BK201" s="110">
        <f>Paramètres!$D$20</f>
        <v>523598775598.29883</v>
      </c>
      <c r="BL201" s="41">
        <f>Paramètres!$D$21</f>
        <v>10000</v>
      </c>
      <c r="BM201" s="41"/>
      <c r="BN201" s="41"/>
      <c r="BO201" s="41">
        <f>IF(AND($BR$6&gt;200,A201&lt;950),Paramètres!$D$22,0)</f>
        <v>1</v>
      </c>
      <c r="BP201" s="41">
        <f t="shared" si="211"/>
        <v>-33956.840863563055</v>
      </c>
      <c r="BQ201" s="41">
        <f t="shared" si="212"/>
        <v>-57733.367071607718</v>
      </c>
      <c r="BR201" s="41">
        <f t="shared" si="242"/>
        <v>66979.166274733099</v>
      </c>
      <c r="BS201" s="41">
        <f t="shared" si="243"/>
        <v>-120.46262269516201</v>
      </c>
      <c r="BT201" s="41">
        <f t="shared" si="244"/>
        <v>112.91655944520082</v>
      </c>
      <c r="BU201" s="41">
        <f t="shared" si="245"/>
        <v>-57.246004290563548</v>
      </c>
      <c r="BV201" s="41">
        <f t="shared" si="246"/>
        <v>-97.329565855943017</v>
      </c>
      <c r="BW201" s="41">
        <f>Paramètres!$D$22</f>
        <v>1</v>
      </c>
      <c r="BX201" s="41">
        <f t="shared" si="213"/>
        <v>6258.0983024822635</v>
      </c>
      <c r="BY201" s="41">
        <f t="shared" si="214"/>
        <v>35816.309304780974</v>
      </c>
      <c r="BZ201" s="41">
        <f t="shared" si="247"/>
        <v>36358.930217750793</v>
      </c>
      <c r="CA201" s="41">
        <f t="shared" si="248"/>
        <v>80.088897957847465</v>
      </c>
      <c r="CB201" s="41">
        <f t="shared" si="249"/>
        <v>355.03669351689098</v>
      </c>
      <c r="CC201" s="41">
        <f t="shared" si="250"/>
        <v>61.108908202481651</v>
      </c>
      <c r="CD201" s="41">
        <f t="shared" si="251"/>
        <v>349.73812357492204</v>
      </c>
      <c r="CE201" s="2">
        <f>Paramètres!$F$16</f>
        <v>15000</v>
      </c>
      <c r="CF201" s="2">
        <f>Paramètres!$G$16</f>
        <v>15000</v>
      </c>
      <c r="CG201" s="111">
        <f>Paramètres!$F$20</f>
        <v>992600579172.61572</v>
      </c>
      <c r="CH201" s="2">
        <f>Paramètres!$F$21</f>
        <v>13332</v>
      </c>
      <c r="CI201" s="2"/>
      <c r="CJ201" s="2"/>
      <c r="CK201" s="2">
        <f>IF(CN201&gt;20000,Paramètres!$F$22,-2)</f>
        <v>1</v>
      </c>
      <c r="CL201" s="2">
        <f t="shared" si="215"/>
        <v>-48956.840863563055</v>
      </c>
      <c r="CM201" s="2">
        <f t="shared" si="216"/>
        <v>-17733.367071607718</v>
      </c>
      <c r="CN201" s="2">
        <f t="shared" si="217"/>
        <v>52069.61277978374</v>
      </c>
      <c r="CO201" s="2">
        <f t="shared" si="218"/>
        <v>-160.08837236235968</v>
      </c>
      <c r="CP201" s="2">
        <f t="shared" si="219"/>
        <v>332.84384951917332</v>
      </c>
      <c r="CQ201" s="2">
        <f t="shared" si="220"/>
        <v>-312.94612161303604</v>
      </c>
      <c r="CR201" s="2">
        <f t="shared" si="221"/>
        <v>-113.35675158587144</v>
      </c>
      <c r="CS201" s="2">
        <f>Paramètres!$F$22</f>
        <v>1</v>
      </c>
      <c r="CT201" s="2">
        <f t="shared" si="222"/>
        <v>-8741.9016975177365</v>
      </c>
      <c r="CU201" s="2">
        <f t="shared" si="223"/>
        <v>75816.309304780967</v>
      </c>
      <c r="CV201" s="2">
        <f t="shared" si="252"/>
        <v>76318.632075576941</v>
      </c>
      <c r="CW201" s="2">
        <f t="shared" si="253"/>
        <v>96.57736994814222</v>
      </c>
      <c r="CX201" s="2">
        <f t="shared" si="224"/>
        <v>162.9037862551601</v>
      </c>
      <c r="CY201" s="2">
        <f t="shared" si="254"/>
        <v>-18.659780015262843</v>
      </c>
      <c r="CZ201" s="2">
        <f t="shared" si="255"/>
        <v>161.83156733483392</v>
      </c>
      <c r="DA201" s="2"/>
      <c r="DB201" s="2"/>
      <c r="DC201" s="13">
        <f>Paramètres!$H$16</f>
        <v>-20000</v>
      </c>
      <c r="DD201" s="13">
        <f>Paramètres!$I$16</f>
        <v>0</v>
      </c>
      <c r="DE201" s="13"/>
      <c r="DF201" s="13"/>
      <c r="DG201" s="112">
        <f>Paramètres!$H$20</f>
        <v>1047197551196.5977</v>
      </c>
      <c r="DH201" s="13">
        <f>Paramètres!$H$21</f>
        <v>10000</v>
      </c>
      <c r="DI201" s="13">
        <f>IF(DL201&lt;66666,Paramètres!$H$22,5)</f>
        <v>5</v>
      </c>
      <c r="DJ201" s="13">
        <f t="shared" si="225"/>
        <v>-83956.840863563062</v>
      </c>
      <c r="DK201" s="13">
        <f t="shared" si="226"/>
        <v>-32733.367071607718</v>
      </c>
      <c r="DL201" s="13">
        <f t="shared" si="256"/>
        <v>90112.287994669547</v>
      </c>
      <c r="DM201" s="13">
        <f t="shared" si="257"/>
        <v>-158.70002212698984</v>
      </c>
      <c r="DN201" s="13">
        <f t="shared" si="258"/>
        <v>633.07785959489479</v>
      </c>
      <c r="DO201" s="13">
        <f t="shared" si="259"/>
        <v>-589.83317697357518</v>
      </c>
      <c r="DP201" s="13">
        <f t="shared" si="260"/>
        <v>-229.96608369607986</v>
      </c>
      <c r="DQ201" s="13">
        <f>IF(DT201&lt;66666,Paramètres!$H$22,5)</f>
        <v>5</v>
      </c>
      <c r="DR201" s="13">
        <f t="shared" si="227"/>
        <v>-43741.901697517736</v>
      </c>
      <c r="DS201" s="13">
        <f t="shared" si="228"/>
        <v>60816.309304780974</v>
      </c>
      <c r="DT201" s="13">
        <f t="shared" si="261"/>
        <v>74913.132637542891</v>
      </c>
      <c r="DU201" s="13">
        <f t="shared" si="262"/>
        <v>125.72543440959252</v>
      </c>
      <c r="DV201" s="13">
        <f t="shared" si="263"/>
        <v>908.60862534691137</v>
      </c>
      <c r="DW201" s="13">
        <f t="shared" si="264"/>
        <v>-530.53807486250253</v>
      </c>
      <c r="DX201" s="13">
        <f t="shared" si="265"/>
        <v>737.63065634231441</v>
      </c>
    </row>
    <row r="202" spans="1:128" x14ac:dyDescent="0.35">
      <c r="A202" s="106">
        <f t="shared" si="266"/>
        <v>196</v>
      </c>
      <c r="B202" s="106">
        <f>A202*Paramètres!$D$25</f>
        <v>98</v>
      </c>
      <c r="C202" s="102">
        <f>Paramètres!$D$7</f>
        <v>155093840495.72119</v>
      </c>
      <c r="D202" s="28">
        <f>Paramètres!$D$8</f>
        <v>6666</v>
      </c>
      <c r="E202" s="28">
        <f t="shared" si="229"/>
        <v>63375.840122814734</v>
      </c>
      <c r="F202" s="28">
        <f t="shared" si="230"/>
        <v>32179.055997840111</v>
      </c>
      <c r="G202" s="28">
        <f t="shared" si="204"/>
        <v>-141.15865378489033</v>
      </c>
      <c r="H202" s="28">
        <f t="shared" si="205"/>
        <v>-155.55147060168989</v>
      </c>
      <c r="I202" s="28">
        <f t="shared" si="267"/>
        <v>-1628.3743563340608</v>
      </c>
      <c r="J202" s="28">
        <f t="shared" si="268"/>
        <v>-1311.1824291648363</v>
      </c>
      <c r="K202" s="28">
        <f t="shared" si="269"/>
        <v>1076.8886072694547</v>
      </c>
      <c r="L202" s="28">
        <f t="shared" si="231"/>
        <v>-980.32770566425984</v>
      </c>
      <c r="M202" s="28">
        <f t="shared" si="232"/>
        <v>-445.69794925913027</v>
      </c>
      <c r="N202" s="28">
        <f>Paramètres!$D$26*Calculs!K202</f>
        <v>21.537772145389095</v>
      </c>
      <c r="O202" s="28">
        <f>Paramètres!$D$26*I202</f>
        <v>-32.567487126681215</v>
      </c>
      <c r="P202" s="28">
        <f>Paramètres!$D$26*J202</f>
        <v>-26.223648583296725</v>
      </c>
      <c r="Q202" s="105">
        <f>IF($T202&gt;25000,Paramètres!$D$9,-5)</f>
        <v>6</v>
      </c>
      <c r="R202" s="105">
        <f t="shared" si="206"/>
        <v>34335.080473103197</v>
      </c>
      <c r="S202" s="105">
        <f t="shared" si="207"/>
        <v>93768.880648410995</v>
      </c>
      <c r="T202" s="105">
        <f t="shared" si="233"/>
        <v>99857.401974768101</v>
      </c>
      <c r="U202" s="105">
        <f t="shared" si="234"/>
        <v>69.888930809824672</v>
      </c>
      <c r="V202" s="105">
        <f t="shared" si="208"/>
        <v>92.701920945183431</v>
      </c>
      <c r="W202" s="105">
        <f t="shared" si="235"/>
        <v>31.874731894871303</v>
      </c>
      <c r="X202" s="105">
        <f t="shared" si="236"/>
        <v>87.049684741285034</v>
      </c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44">
        <f t="shared" si="237"/>
        <v>29040.759649711541</v>
      </c>
      <c r="AL202" s="44">
        <f t="shared" si="238"/>
        <v>-61589.824650570888</v>
      </c>
      <c r="AM202" s="44">
        <f t="shared" si="209"/>
        <v>-4.3962259210356054</v>
      </c>
      <c r="AN202" s="44">
        <f t="shared" si="210"/>
        <v>108.78919958774546</v>
      </c>
      <c r="AO202" s="44">
        <f t="shared" si="270"/>
        <v>10179.310266047749</v>
      </c>
      <c r="AP202" s="44">
        <f t="shared" si="271"/>
        <v>-782.58075918516715</v>
      </c>
      <c r="AQ202" s="44">
        <f t="shared" si="239"/>
        <v>1406.0528096596829</v>
      </c>
      <c r="AR202" s="44">
        <f t="shared" si="240"/>
        <v>-452.87167369698426</v>
      </c>
      <c r="AS202" s="44">
        <f t="shared" si="241"/>
        <v>1331.1242431549283</v>
      </c>
      <c r="AT202" s="44">
        <f>Paramètres!$D$26*Calculs!AQ202</f>
        <v>28.12105619319366</v>
      </c>
      <c r="AU202" s="44">
        <f>Paramètres!$D$26*AO202</f>
        <v>203.58620532095497</v>
      </c>
      <c r="AV202" s="44">
        <f>Paramètres!$D$26*AP202</f>
        <v>-15.651615183703344</v>
      </c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1">
        <f>Paramètres!$D$16</f>
        <v>30000</v>
      </c>
      <c r="BH202" s="41">
        <f>Paramètres!$E$16</f>
        <v>-25000</v>
      </c>
      <c r="BI202" s="100"/>
      <c r="BJ202" s="100"/>
      <c r="BK202" s="110">
        <f>Paramètres!$D$20</f>
        <v>523598775598.29883</v>
      </c>
      <c r="BL202" s="41">
        <f>Paramètres!$D$21</f>
        <v>10000</v>
      </c>
      <c r="BM202" s="41"/>
      <c r="BN202" s="41"/>
      <c r="BO202" s="41">
        <f>IF(AND($BR$6&gt;200,A202&lt;950),Paramètres!$D$22,0)</f>
        <v>1</v>
      </c>
      <c r="BP202" s="41">
        <f t="shared" si="211"/>
        <v>-33375.840122814734</v>
      </c>
      <c r="BQ202" s="41">
        <f t="shared" si="212"/>
        <v>-57179.055997840114</v>
      </c>
      <c r="BR202" s="41">
        <f t="shared" si="242"/>
        <v>66207.183512877396</v>
      </c>
      <c r="BS202" s="41">
        <f t="shared" si="243"/>
        <v>-120.27242710800235</v>
      </c>
      <c r="BT202" s="41">
        <f t="shared" si="244"/>
        <v>115.47654734673593</v>
      </c>
      <c r="BU202" s="41">
        <f t="shared" si="245"/>
        <v>-58.213120958840818</v>
      </c>
      <c r="BV202" s="41">
        <f t="shared" si="246"/>
        <v>-99.729963077072838</v>
      </c>
      <c r="BW202" s="41">
        <f>Paramètres!$D$22</f>
        <v>1</v>
      </c>
      <c r="BX202" s="41">
        <f t="shared" si="213"/>
        <v>959.24035028845901</v>
      </c>
      <c r="BY202" s="41">
        <f t="shared" si="214"/>
        <v>36589.824650570888</v>
      </c>
      <c r="BZ202" s="41">
        <f t="shared" si="247"/>
        <v>36602.396233158652</v>
      </c>
      <c r="CA202" s="41">
        <f t="shared" si="248"/>
        <v>88.498275456552449</v>
      </c>
      <c r="CB202" s="41">
        <f t="shared" si="249"/>
        <v>350.81981172494858</v>
      </c>
      <c r="CC202" s="41">
        <f t="shared" si="250"/>
        <v>9.1939477662479749</v>
      </c>
      <c r="CD202" s="41">
        <f t="shared" si="251"/>
        <v>350.69931796797079</v>
      </c>
      <c r="CE202" s="2">
        <f>Paramètres!$F$16</f>
        <v>15000</v>
      </c>
      <c r="CF202" s="2">
        <f>Paramètres!$G$16</f>
        <v>15000</v>
      </c>
      <c r="CG202" s="111">
        <f>Paramètres!$F$20</f>
        <v>992600579172.61572</v>
      </c>
      <c r="CH202" s="2">
        <f>Paramètres!$F$21</f>
        <v>13332</v>
      </c>
      <c r="CI202" s="2"/>
      <c r="CJ202" s="2"/>
      <c r="CK202" s="2">
        <f>IF(CN202&gt;20000,Paramètres!$F$22,-2)</f>
        <v>1</v>
      </c>
      <c r="CL202" s="2">
        <f t="shared" si="215"/>
        <v>-48375.840122814734</v>
      </c>
      <c r="CM202" s="2">
        <f t="shared" si="216"/>
        <v>-17179.055997840111</v>
      </c>
      <c r="CN202" s="2">
        <f t="shared" si="217"/>
        <v>51335.580960626699</v>
      </c>
      <c r="CO202" s="2">
        <f t="shared" si="218"/>
        <v>-160.44921318380821</v>
      </c>
      <c r="CP202" s="2">
        <f t="shared" si="219"/>
        <v>341.52219438118863</v>
      </c>
      <c r="CQ202" s="2">
        <f t="shared" si="220"/>
        <v>-321.83181264567395</v>
      </c>
      <c r="CR202" s="2">
        <f t="shared" si="221"/>
        <v>-114.2877667300495</v>
      </c>
      <c r="CS202" s="2">
        <f>Paramètres!$F$22</f>
        <v>1</v>
      </c>
      <c r="CT202" s="2">
        <f t="shared" si="222"/>
        <v>-14040.759649711541</v>
      </c>
      <c r="CU202" s="2">
        <f t="shared" si="223"/>
        <v>76589.824650570896</v>
      </c>
      <c r="CV202" s="2">
        <f t="shared" si="252"/>
        <v>77866.194022477852</v>
      </c>
      <c r="CW202" s="2">
        <f t="shared" si="253"/>
        <v>100.38834524592654</v>
      </c>
      <c r="CX202" s="2">
        <f t="shared" si="224"/>
        <v>156.76678658196911</v>
      </c>
      <c r="CY202" s="2">
        <f t="shared" si="254"/>
        <v>-28.268041081083872</v>
      </c>
      <c r="CZ202" s="2">
        <f t="shared" si="255"/>
        <v>154.19709215375886</v>
      </c>
      <c r="DA202" s="2"/>
      <c r="DB202" s="2"/>
      <c r="DC202" s="13">
        <f>Paramètres!$H$16</f>
        <v>-20000</v>
      </c>
      <c r="DD202" s="13">
        <f>Paramètres!$I$16</f>
        <v>0</v>
      </c>
      <c r="DE202" s="13"/>
      <c r="DF202" s="13"/>
      <c r="DG202" s="112">
        <f>Paramètres!$H$20</f>
        <v>1047197551196.5977</v>
      </c>
      <c r="DH202" s="13">
        <f>Paramètres!$H$21</f>
        <v>10000</v>
      </c>
      <c r="DI202" s="13">
        <f>IF(DL202&lt;66666,Paramètres!$H$22,5)</f>
        <v>5</v>
      </c>
      <c r="DJ202" s="13">
        <f t="shared" si="225"/>
        <v>-83375.840122814727</v>
      </c>
      <c r="DK202" s="13">
        <f t="shared" si="226"/>
        <v>-32179.055997840111</v>
      </c>
      <c r="DL202" s="13">
        <f t="shared" si="256"/>
        <v>89370.142447560705</v>
      </c>
      <c r="DM202" s="13">
        <f t="shared" si="257"/>
        <v>-158.89581503497672</v>
      </c>
      <c r="DN202" s="13">
        <f t="shared" si="258"/>
        <v>643.4400753116505</v>
      </c>
      <c r="DO202" s="13">
        <f t="shared" si="259"/>
        <v>-600.28277205974507</v>
      </c>
      <c r="DP202" s="13">
        <f t="shared" si="260"/>
        <v>-231.68021945200792</v>
      </c>
      <c r="DQ202" s="13">
        <f>IF(DT202&lt;66666,Paramètres!$H$22,5)</f>
        <v>5</v>
      </c>
      <c r="DR202" s="13">
        <f t="shared" si="227"/>
        <v>-49040.759649711545</v>
      </c>
      <c r="DS202" s="13">
        <f t="shared" si="228"/>
        <v>61589.824650570888</v>
      </c>
      <c r="DT202" s="13">
        <f t="shared" si="261"/>
        <v>78729.299549207513</v>
      </c>
      <c r="DU202" s="13">
        <f t="shared" si="262"/>
        <v>128.52847800150275</v>
      </c>
      <c r="DV202" s="13">
        <f t="shared" si="263"/>
        <v>824.70708500949547</v>
      </c>
      <c r="DW202" s="13">
        <f t="shared" si="264"/>
        <v>-513.71296542637663</v>
      </c>
      <c r="DX202" s="13">
        <f t="shared" si="265"/>
        <v>645.16723817758884</v>
      </c>
    </row>
    <row r="203" spans="1:128" x14ac:dyDescent="0.35">
      <c r="A203" s="106">
        <f t="shared" si="266"/>
        <v>197</v>
      </c>
      <c r="B203" s="106">
        <f>A203*Paramètres!$D$25</f>
        <v>98.5</v>
      </c>
      <c r="C203" s="102">
        <f>Paramètres!$D$7</f>
        <v>155093840495.72119</v>
      </c>
      <c r="D203" s="28">
        <f>Paramètres!$D$8</f>
        <v>6666</v>
      </c>
      <c r="E203" s="28">
        <f t="shared" si="229"/>
        <v>62316.57101823164</v>
      </c>
      <c r="F203" s="28">
        <f t="shared" si="230"/>
        <v>31412.040295942908</v>
      </c>
      <c r="G203" s="28">
        <f t="shared" si="204"/>
        <v>-146.10664829450374</v>
      </c>
      <c r="H203" s="28">
        <f t="shared" si="205"/>
        <v>-155.77477262301016</v>
      </c>
      <c r="I203" s="28">
        <f t="shared" si="267"/>
        <v>-2576.1345748716394</v>
      </c>
      <c r="J203" s="28">
        <f t="shared" si="268"/>
        <v>-1730.6567298406699</v>
      </c>
      <c r="K203" s="28">
        <f t="shared" si="269"/>
        <v>1113.0631372421587</v>
      </c>
      <c r="L203" s="28">
        <f t="shared" si="231"/>
        <v>-1015.0462835070131</v>
      </c>
      <c r="M203" s="28">
        <f t="shared" si="232"/>
        <v>-456.71718801240377</v>
      </c>
      <c r="N203" s="28">
        <f>Paramètres!$D$26*Calculs!K203</f>
        <v>22.261262744843176</v>
      </c>
      <c r="O203" s="28">
        <f>Paramètres!$D$26*I203</f>
        <v>-51.522691497432788</v>
      </c>
      <c r="P203" s="28">
        <f>Paramètres!$D$26*J203</f>
        <v>-34.613134596813396</v>
      </c>
      <c r="Q203" s="105">
        <f>IF($T203&gt;25000,Paramètres!$D$9,-5)</f>
        <v>6</v>
      </c>
      <c r="R203" s="105">
        <f t="shared" si="206"/>
        <v>28299.374153920471</v>
      </c>
      <c r="S203" s="105">
        <f t="shared" si="207"/>
        <v>93060.374265317645</v>
      </c>
      <c r="T203" s="105">
        <f t="shared" si="233"/>
        <v>97268.123431597967</v>
      </c>
      <c r="U203" s="105">
        <f t="shared" si="234"/>
        <v>73.085644456013554</v>
      </c>
      <c r="V203" s="105">
        <f t="shared" si="208"/>
        <v>97.667997970498348</v>
      </c>
      <c r="W203" s="105">
        <f t="shared" si="235"/>
        <v>28.415714418251024</v>
      </c>
      <c r="X203" s="105">
        <f t="shared" si="236"/>
        <v>93.442950518836199</v>
      </c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44">
        <f t="shared" si="237"/>
        <v>34017.196864311169</v>
      </c>
      <c r="AL203" s="44">
        <f t="shared" si="238"/>
        <v>-61648.33396937474</v>
      </c>
      <c r="AM203" s="44">
        <f t="shared" si="209"/>
        <v>3.3906074795152117</v>
      </c>
      <c r="AN203" s="44">
        <f t="shared" si="210"/>
        <v>112.04322953613776</v>
      </c>
      <c r="AO203" s="44">
        <f t="shared" si="270"/>
        <v>9522.8523870298104</v>
      </c>
      <c r="AP203" s="44">
        <f t="shared" si="271"/>
        <v>564.19509915346453</v>
      </c>
      <c r="AQ203" s="44">
        <f t="shared" si="239"/>
        <v>1334.6769489181445</v>
      </c>
      <c r="AR203" s="44">
        <f t="shared" si="240"/>
        <v>-500.91232684634122</v>
      </c>
      <c r="AS203" s="44">
        <f t="shared" si="241"/>
        <v>1237.1133330406037</v>
      </c>
      <c r="AT203" s="44">
        <f>Paramètres!$D$26*Calculs!AQ203</f>
        <v>26.693538978362891</v>
      </c>
      <c r="AU203" s="44">
        <f>Paramètres!$D$26*AO203</f>
        <v>190.45704774059621</v>
      </c>
      <c r="AV203" s="44">
        <f>Paramètres!$D$26*AP203</f>
        <v>11.28390198306929</v>
      </c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1">
        <f>Paramètres!$D$16</f>
        <v>30000</v>
      </c>
      <c r="BH203" s="41">
        <f>Paramètres!$E$16</f>
        <v>-25000</v>
      </c>
      <c r="BI203" s="100"/>
      <c r="BJ203" s="100"/>
      <c r="BK203" s="110">
        <f>Paramètres!$D$20</f>
        <v>523598775598.29883</v>
      </c>
      <c r="BL203" s="41">
        <f>Paramètres!$D$21</f>
        <v>10000</v>
      </c>
      <c r="BM203" s="41"/>
      <c r="BN203" s="41"/>
      <c r="BO203" s="41">
        <f>IF(AND($BR$6&gt;200,A203&lt;950),Paramètres!$D$22,0)</f>
        <v>1</v>
      </c>
      <c r="BP203" s="41">
        <f t="shared" si="211"/>
        <v>-32316.57101823164</v>
      </c>
      <c r="BQ203" s="41">
        <f t="shared" si="212"/>
        <v>-56412.040295942905</v>
      </c>
      <c r="BR203" s="41">
        <f t="shared" si="242"/>
        <v>65012.91450725383</v>
      </c>
      <c r="BS203" s="41">
        <f t="shared" si="243"/>
        <v>-119.806952374247</v>
      </c>
      <c r="BT203" s="41">
        <f t="shared" si="244"/>
        <v>119.60965467972656</v>
      </c>
      <c r="BU203" s="41">
        <f t="shared" si="245"/>
        <v>-59.455477872665831</v>
      </c>
      <c r="BV203" s="41">
        <f t="shared" si="246"/>
        <v>-103.78591254855534</v>
      </c>
      <c r="BW203" s="41">
        <f>Paramètres!$D$22</f>
        <v>1</v>
      </c>
      <c r="BX203" s="41">
        <f t="shared" si="213"/>
        <v>-4017.1968643111686</v>
      </c>
      <c r="BY203" s="41">
        <f t="shared" si="214"/>
        <v>36648.33396937474</v>
      </c>
      <c r="BZ203" s="41">
        <f t="shared" si="247"/>
        <v>36867.848504862042</v>
      </c>
      <c r="CA203" s="41">
        <f t="shared" si="248"/>
        <v>96.255486569111753</v>
      </c>
      <c r="CB203" s="41">
        <f t="shared" si="249"/>
        <v>346.3036807559468</v>
      </c>
      <c r="CC203" s="41">
        <f t="shared" si="250"/>
        <v>-37.73396378822433</v>
      </c>
      <c r="CD203" s="41">
        <f t="shared" si="251"/>
        <v>344.24175702832116</v>
      </c>
      <c r="CE203" s="2">
        <f>Paramètres!$F$16</f>
        <v>15000</v>
      </c>
      <c r="CF203" s="2">
        <f>Paramètres!$G$16</f>
        <v>15000</v>
      </c>
      <c r="CG203" s="111">
        <f>Paramètres!$F$20</f>
        <v>992600579172.61572</v>
      </c>
      <c r="CH203" s="2">
        <f>Paramètres!$F$21</f>
        <v>13332</v>
      </c>
      <c r="CI203" s="2"/>
      <c r="CJ203" s="2"/>
      <c r="CK203" s="2">
        <f>IF(CN203&gt;20000,Paramètres!$F$22,-2)</f>
        <v>1</v>
      </c>
      <c r="CL203" s="2">
        <f t="shared" si="215"/>
        <v>-47316.57101823164</v>
      </c>
      <c r="CM203" s="2">
        <f t="shared" si="216"/>
        <v>-16412.040295942908</v>
      </c>
      <c r="CN203" s="2">
        <f t="shared" si="217"/>
        <v>50082.062253855045</v>
      </c>
      <c r="CO203" s="2">
        <f t="shared" si="218"/>
        <v>-160.8705860184391</v>
      </c>
      <c r="CP203" s="2">
        <f t="shared" si="219"/>
        <v>357.11540509703963</v>
      </c>
      <c r="CQ203" s="2">
        <f t="shared" si="220"/>
        <v>-337.39577937763454</v>
      </c>
      <c r="CR203" s="2">
        <f t="shared" si="221"/>
        <v>-117.02777711202273</v>
      </c>
      <c r="CS203" s="2">
        <f>Paramètres!$F$22</f>
        <v>1</v>
      </c>
      <c r="CT203" s="2">
        <f t="shared" si="222"/>
        <v>-19017.196864311169</v>
      </c>
      <c r="CU203" s="2">
        <f t="shared" si="223"/>
        <v>76648.33396937474</v>
      </c>
      <c r="CV203" s="2">
        <f t="shared" si="252"/>
        <v>78972.27916716582</v>
      </c>
      <c r="CW203" s="2">
        <f t="shared" si="253"/>
        <v>103.93426416820174</v>
      </c>
      <c r="CX203" s="2">
        <f t="shared" si="224"/>
        <v>152.58747465741206</v>
      </c>
      <c r="CY203" s="2">
        <f t="shared" si="254"/>
        <v>-36.744362391335997</v>
      </c>
      <c r="CZ203" s="2">
        <f t="shared" si="255"/>
        <v>148.09722905841465</v>
      </c>
      <c r="DA203" s="2"/>
      <c r="DB203" s="2"/>
      <c r="DC203" s="13">
        <f>Paramètres!$H$16</f>
        <v>-20000</v>
      </c>
      <c r="DD203" s="13">
        <f>Paramètres!$I$16</f>
        <v>0</v>
      </c>
      <c r="DE203" s="13"/>
      <c r="DF203" s="13"/>
      <c r="DG203" s="112">
        <f>Paramètres!$H$20</f>
        <v>1047197551196.5977</v>
      </c>
      <c r="DH203" s="13">
        <f>Paramètres!$H$21</f>
        <v>10000</v>
      </c>
      <c r="DI203" s="13">
        <f>IF(DL203&lt;66666,Paramètres!$H$22,5)</f>
        <v>5</v>
      </c>
      <c r="DJ203" s="13">
        <f t="shared" si="225"/>
        <v>-82316.57101823164</v>
      </c>
      <c r="DK203" s="13">
        <f t="shared" si="226"/>
        <v>-31412.040295942908</v>
      </c>
      <c r="DL203" s="13">
        <f t="shared" si="256"/>
        <v>88106.379676806115</v>
      </c>
      <c r="DM203" s="13">
        <f t="shared" si="257"/>
        <v>-159.11312327170586</v>
      </c>
      <c r="DN203" s="13">
        <f t="shared" si="258"/>
        <v>661.67631892275506</v>
      </c>
      <c r="DO203" s="13">
        <f t="shared" si="259"/>
        <v>-618.19502625671271</v>
      </c>
      <c r="DP203" s="13">
        <f t="shared" si="260"/>
        <v>-235.9034983518257</v>
      </c>
      <c r="DQ203" s="13">
        <f>IF(DT203&lt;66666,Paramètres!$H$22,5)</f>
        <v>5</v>
      </c>
      <c r="DR203" s="13">
        <f t="shared" si="227"/>
        <v>-54017.196864311169</v>
      </c>
      <c r="DS203" s="13">
        <f t="shared" si="228"/>
        <v>61648.33396937474</v>
      </c>
      <c r="DT203" s="13">
        <f t="shared" si="261"/>
        <v>81965.691836751503</v>
      </c>
      <c r="DU203" s="13">
        <f t="shared" si="262"/>
        <v>131.22533004944842</v>
      </c>
      <c r="DV203" s="13">
        <f t="shared" si="263"/>
        <v>762.27107634308754</v>
      </c>
      <c r="DW203" s="13">
        <f t="shared" si="264"/>
        <v>-502.35343437109475</v>
      </c>
      <c r="DX203" s="13">
        <f t="shared" si="265"/>
        <v>573.32209167693463</v>
      </c>
    </row>
    <row r="204" spans="1:128" x14ac:dyDescent="0.35">
      <c r="A204" s="106">
        <f t="shared" si="266"/>
        <v>198</v>
      </c>
      <c r="B204" s="106">
        <f>A204*Paramètres!$D$25</f>
        <v>99</v>
      </c>
      <c r="C204" s="102">
        <f>Paramètres!$D$7</f>
        <v>155093840495.72119</v>
      </c>
      <c r="D204" s="28">
        <f>Paramètres!$D$8</f>
        <v>6666</v>
      </c>
      <c r="E204" s="28">
        <f t="shared" si="229"/>
        <v>60774.742159919064</v>
      </c>
      <c r="F204" s="28">
        <f t="shared" si="230"/>
        <v>30432.532634019473</v>
      </c>
      <c r="G204" s="28">
        <f t="shared" si="204"/>
        <v>-148.69273386588105</v>
      </c>
      <c r="H204" s="28">
        <f t="shared" si="205"/>
        <v>-156.02389525057876</v>
      </c>
      <c r="I204" s="28">
        <f t="shared" si="267"/>
        <v>-3539.6581668812196</v>
      </c>
      <c r="J204" s="28">
        <f t="shared" si="268"/>
        <v>-2152.7607832562603</v>
      </c>
      <c r="K204" s="28">
        <f t="shared" si="269"/>
        <v>1167.3143885008935</v>
      </c>
      <c r="L204" s="28">
        <f t="shared" si="231"/>
        <v>-1066.5926758652272</v>
      </c>
      <c r="M204" s="28">
        <f t="shared" si="232"/>
        <v>-474.34475373073275</v>
      </c>
      <c r="N204" s="28">
        <f>Paramètres!$D$26*Calculs!K204</f>
        <v>23.34628777001787</v>
      </c>
      <c r="O204" s="28">
        <f>Paramètres!$D$26*I204</f>
        <v>-70.793163337624392</v>
      </c>
      <c r="P204" s="28">
        <f>Paramètres!$D$26*J204</f>
        <v>-43.05521566512521</v>
      </c>
      <c r="Q204" s="105">
        <f>IF($T204&gt;25000,Paramètres!$D$9,-5)</f>
        <v>6</v>
      </c>
      <c r="R204" s="105">
        <f t="shared" si="206"/>
        <v>22121.347183804573</v>
      </c>
      <c r="S204" s="105">
        <f t="shared" si="207"/>
        <v>91489.490720557325</v>
      </c>
      <c r="T204" s="105">
        <f t="shared" si="233"/>
        <v>94125.878022642442</v>
      </c>
      <c r="U204" s="105">
        <f t="shared" si="234"/>
        <v>76.407271356640294</v>
      </c>
      <c r="V204" s="105">
        <f t="shared" si="208"/>
        <v>104.24820670323579</v>
      </c>
      <c r="W204" s="105">
        <f t="shared" si="235"/>
        <v>24.500284323685744</v>
      </c>
      <c r="X204" s="105">
        <f t="shared" si="236"/>
        <v>101.32830142116829</v>
      </c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44">
        <f t="shared" si="237"/>
        <v>38653.39497611449</v>
      </c>
      <c r="AL204" s="44">
        <f t="shared" si="238"/>
        <v>-61056.958086537852</v>
      </c>
      <c r="AM204" s="44">
        <f t="shared" si="209"/>
        <v>11.457874024825626</v>
      </c>
      <c r="AN204" s="44">
        <f t="shared" si="210"/>
        <v>115.3206054730022</v>
      </c>
      <c r="AO204" s="44">
        <f t="shared" si="270"/>
        <v>8831.4830124428736</v>
      </c>
      <c r="AP204" s="44">
        <f t="shared" si="271"/>
        <v>1790.024530210999</v>
      </c>
      <c r="AQ204" s="44">
        <f t="shared" si="239"/>
        <v>1282.2957178577151</v>
      </c>
      <c r="AR204" s="44">
        <f t="shared" si="240"/>
        <v>-548.41604613240406</v>
      </c>
      <c r="AS204" s="44">
        <f t="shared" si="241"/>
        <v>1159.1040282825065</v>
      </c>
      <c r="AT204" s="44">
        <f>Paramètres!$D$26*Calculs!AQ204</f>
        <v>25.645914357154304</v>
      </c>
      <c r="AU204" s="44">
        <f>Paramètres!$D$26*AO204</f>
        <v>176.62966024885748</v>
      </c>
      <c r="AV204" s="44">
        <f>Paramètres!$D$26*AP204</f>
        <v>35.800490604219981</v>
      </c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1">
        <f>Paramètres!$D$16</f>
        <v>30000</v>
      </c>
      <c r="BH204" s="41">
        <f>Paramètres!$E$16</f>
        <v>-25000</v>
      </c>
      <c r="BI204" s="100"/>
      <c r="BJ204" s="100"/>
      <c r="BK204" s="110">
        <f>Paramètres!$D$20</f>
        <v>523598775598.29883</v>
      </c>
      <c r="BL204" s="41">
        <f>Paramètres!$D$21</f>
        <v>10000</v>
      </c>
      <c r="BM204" s="41"/>
      <c r="BN204" s="41"/>
      <c r="BO204" s="41">
        <f>IF(AND($BR$6&gt;200,A204&lt;950),Paramètres!$D$22,0)</f>
        <v>1</v>
      </c>
      <c r="BP204" s="41">
        <f t="shared" si="211"/>
        <v>-30774.742159919064</v>
      </c>
      <c r="BQ204" s="41">
        <f t="shared" si="212"/>
        <v>-55432.532634019473</v>
      </c>
      <c r="BR204" s="41">
        <f t="shared" si="242"/>
        <v>63402.29040997757</v>
      </c>
      <c r="BS204" s="41">
        <f t="shared" si="243"/>
        <v>-119.03792851053213</v>
      </c>
      <c r="BT204" s="41">
        <f t="shared" si="244"/>
        <v>125.53978930355211</v>
      </c>
      <c r="BU204" s="41">
        <f t="shared" si="245"/>
        <v>-60.935569072428869</v>
      </c>
      <c r="BV204" s="41">
        <f t="shared" si="246"/>
        <v>-109.75925983806336</v>
      </c>
      <c r="BW204" s="41">
        <f>Paramètres!$D$22</f>
        <v>1</v>
      </c>
      <c r="BX204" s="41">
        <f t="shared" si="213"/>
        <v>-8653.3949761144904</v>
      </c>
      <c r="BY204" s="41">
        <f t="shared" si="214"/>
        <v>36056.958086537852</v>
      </c>
      <c r="BZ204" s="41">
        <f t="shared" si="247"/>
        <v>37080.796526868064</v>
      </c>
      <c r="CA204" s="41">
        <f t="shared" si="248"/>
        <v>103.49532014794707</v>
      </c>
      <c r="CB204" s="41">
        <f t="shared" si="249"/>
        <v>342.74100293581409</v>
      </c>
      <c r="CC204" s="41">
        <f t="shared" si="250"/>
        <v>-79.984076684118563</v>
      </c>
      <c r="CD204" s="41">
        <f t="shared" si="251"/>
        <v>333.27757585897791</v>
      </c>
      <c r="CE204" s="2">
        <f>Paramètres!$F$16</f>
        <v>15000</v>
      </c>
      <c r="CF204" s="2">
        <f>Paramètres!$G$16</f>
        <v>15000</v>
      </c>
      <c r="CG204" s="111">
        <f>Paramètres!$F$20</f>
        <v>992600579172.61572</v>
      </c>
      <c r="CH204" s="2">
        <f>Paramètres!$F$21</f>
        <v>13332</v>
      </c>
      <c r="CI204" s="2"/>
      <c r="CJ204" s="2"/>
      <c r="CK204" s="2">
        <f>IF(CN204&gt;20000,Paramètres!$F$22,-2)</f>
        <v>1</v>
      </c>
      <c r="CL204" s="2">
        <f t="shared" si="215"/>
        <v>-45774.742159919064</v>
      </c>
      <c r="CM204" s="2">
        <f t="shared" si="216"/>
        <v>-15432.532634019473</v>
      </c>
      <c r="CN204" s="2">
        <f t="shared" si="217"/>
        <v>48306.211643091483</v>
      </c>
      <c r="CO204" s="2">
        <f t="shared" si="218"/>
        <v>-161.3689399836743</v>
      </c>
      <c r="CP204" s="2">
        <f t="shared" si="219"/>
        <v>381.01947045038929</v>
      </c>
      <c r="CQ204" s="2">
        <f t="shared" si="220"/>
        <v>-361.0522834338181</v>
      </c>
      <c r="CR204" s="2">
        <f t="shared" si="221"/>
        <v>-121.72545128082686</v>
      </c>
      <c r="CS204" s="2">
        <f>Paramètres!$F$22</f>
        <v>1</v>
      </c>
      <c r="CT204" s="2">
        <f t="shared" si="222"/>
        <v>-23653.39497611449</v>
      </c>
      <c r="CU204" s="2">
        <f t="shared" si="223"/>
        <v>76056.958086537852</v>
      </c>
      <c r="CV204" s="2">
        <f t="shared" si="252"/>
        <v>79650.134759920242</v>
      </c>
      <c r="CW204" s="2">
        <f t="shared" si="253"/>
        <v>107.27547468815979</v>
      </c>
      <c r="CX204" s="2">
        <f t="shared" si="224"/>
        <v>150.107093279183</v>
      </c>
      <c r="CY204" s="2">
        <f t="shared" si="254"/>
        <v>-44.576727669713918</v>
      </c>
      <c r="CZ204" s="2">
        <f t="shared" si="255"/>
        <v>143.33546247522108</v>
      </c>
      <c r="DA204" s="2"/>
      <c r="DB204" s="2"/>
      <c r="DC204" s="13">
        <f>Paramètres!$H$16</f>
        <v>-20000</v>
      </c>
      <c r="DD204" s="13">
        <f>Paramètres!$I$16</f>
        <v>0</v>
      </c>
      <c r="DE204" s="13"/>
      <c r="DF204" s="13"/>
      <c r="DG204" s="112">
        <f>Paramètres!$H$20</f>
        <v>1047197551196.5977</v>
      </c>
      <c r="DH204" s="13">
        <f>Paramètres!$H$21</f>
        <v>10000</v>
      </c>
      <c r="DI204" s="13">
        <f>IF(DL204&lt;66666,Paramètres!$H$22,5)</f>
        <v>5</v>
      </c>
      <c r="DJ204" s="13">
        <f t="shared" si="225"/>
        <v>-80774.742159919057</v>
      </c>
      <c r="DK204" s="13">
        <f t="shared" si="226"/>
        <v>-30432.532634019473</v>
      </c>
      <c r="DL204" s="13">
        <f t="shared" si="256"/>
        <v>86317.42589721999</v>
      </c>
      <c r="DM204" s="13">
        <f t="shared" si="257"/>
        <v>-159.35569670570541</v>
      </c>
      <c r="DN204" s="13">
        <f t="shared" si="258"/>
        <v>688.83697533965756</v>
      </c>
      <c r="DO204" s="13">
        <f t="shared" si="259"/>
        <v>-644.60482335898018</v>
      </c>
      <c r="DP204" s="13">
        <f t="shared" si="260"/>
        <v>-242.86004261184252</v>
      </c>
      <c r="DQ204" s="13">
        <f>IF(DT204&lt;66666,Paramètres!$H$22,5)</f>
        <v>5</v>
      </c>
      <c r="DR204" s="13">
        <f t="shared" si="227"/>
        <v>-58653.39497611449</v>
      </c>
      <c r="DS204" s="13">
        <f t="shared" si="228"/>
        <v>61056.958086537852</v>
      </c>
      <c r="DT204" s="13">
        <f t="shared" si="261"/>
        <v>84665.062883135761</v>
      </c>
      <c r="DU204" s="13">
        <f t="shared" si="262"/>
        <v>133.84976096624777</v>
      </c>
      <c r="DV204" s="13">
        <f t="shared" si="263"/>
        <v>715.4264377396529</v>
      </c>
      <c r="DW204" s="13">
        <f t="shared" si="264"/>
        <v>-495.62579888494696</v>
      </c>
      <c r="DX204" s="13">
        <f t="shared" si="265"/>
        <v>515.93609613643775</v>
      </c>
    </row>
    <row r="205" spans="1:128" x14ac:dyDescent="0.35">
      <c r="A205" s="106">
        <f t="shared" si="266"/>
        <v>199</v>
      </c>
      <c r="B205" s="106">
        <f>A205*Paramètres!$D$25</f>
        <v>99.5</v>
      </c>
      <c r="C205" s="102">
        <f>Paramètres!$D$7</f>
        <v>155093840495.72119</v>
      </c>
      <c r="D205" s="28">
        <f>Paramètres!$D$8</f>
        <v>6666</v>
      </c>
      <c r="E205" s="28">
        <f t="shared" si="229"/>
        <v>58738.264907512152</v>
      </c>
      <c r="F205" s="28">
        <f t="shared" si="230"/>
        <v>29237.566053958661</v>
      </c>
      <c r="G205" s="28">
        <f t="shared" si="204"/>
        <v>-150.32792688178441</v>
      </c>
      <c r="H205" s="28">
        <f t="shared" si="205"/>
        <v>-156.31346378575881</v>
      </c>
      <c r="I205" s="28">
        <f t="shared" si="267"/>
        <v>-4535.4576794088225</v>
      </c>
      <c r="J205" s="28">
        <f t="shared" si="268"/>
        <v>-2584.0503213218681</v>
      </c>
      <c r="K205" s="28">
        <f t="shared" si="269"/>
        <v>1243.8727472328794</v>
      </c>
      <c r="L205" s="28">
        <f t="shared" si="231"/>
        <v>-1139.0852011572215</v>
      </c>
      <c r="M205" s="28">
        <f t="shared" si="232"/>
        <v>-499.70422833240366</v>
      </c>
      <c r="N205" s="28">
        <f>Paramètres!$D$26*Calculs!K205</f>
        <v>24.87745494465759</v>
      </c>
      <c r="O205" s="28">
        <f>Paramètres!$D$26*I205</f>
        <v>-90.709153588176449</v>
      </c>
      <c r="P205" s="28">
        <f>Paramètres!$D$26*J205</f>
        <v>-51.681006426437364</v>
      </c>
      <c r="Q205" s="105">
        <f>IF($T205&gt;25000,Paramètres!$D$9,-5)</f>
        <v>6</v>
      </c>
      <c r="R205" s="105">
        <f t="shared" si="206"/>
        <v>15806.232436709324</v>
      </c>
      <c r="S205" s="105">
        <f t="shared" si="207"/>
        <v>89109.735868320393</v>
      </c>
      <c r="T205" s="105">
        <f t="shared" si="233"/>
        <v>90500.729336094897</v>
      </c>
      <c r="U205" s="105">
        <f t="shared" si="234"/>
        <v>79.941529007820989</v>
      </c>
      <c r="V205" s="105">
        <f t="shared" si="208"/>
        <v>112.69818100275715</v>
      </c>
      <c r="W205" s="105">
        <f t="shared" si="235"/>
        <v>19.68308606120215</v>
      </c>
      <c r="X205" s="105">
        <f t="shared" si="236"/>
        <v>110.96601337543638</v>
      </c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44">
        <f t="shared" si="237"/>
        <v>42932.032470802827</v>
      </c>
      <c r="AL205" s="44">
        <f t="shared" si="238"/>
        <v>-59872.169814361725</v>
      </c>
      <c r="AM205" s="44">
        <f t="shared" si="209"/>
        <v>19.767651666056956</v>
      </c>
      <c r="AN205" s="44">
        <f t="shared" si="210"/>
        <v>118.5711222284647</v>
      </c>
      <c r="AO205" s="44">
        <f t="shared" si="270"/>
        <v>8106.4373060616117</v>
      </c>
      <c r="AP205" s="44">
        <f t="shared" si="271"/>
        <v>2913.3280678892856</v>
      </c>
      <c r="AQ205" s="44">
        <f t="shared" si="239"/>
        <v>1245.5561148723268</v>
      </c>
      <c r="AR205" s="44">
        <f t="shared" si="240"/>
        <v>-595.68631891509369</v>
      </c>
      <c r="AS205" s="44">
        <f t="shared" si="241"/>
        <v>1093.8774358918051</v>
      </c>
      <c r="AT205" s="44">
        <f>Paramètres!$D$26*Calculs!AQ205</f>
        <v>24.911122297446536</v>
      </c>
      <c r="AU205" s="44">
        <f>Paramètres!$D$26*AO205</f>
        <v>162.12874612123224</v>
      </c>
      <c r="AV205" s="44">
        <f>Paramètres!$D$26*AP205</f>
        <v>58.266561357785712</v>
      </c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1">
        <f>Paramètres!$D$16</f>
        <v>30000</v>
      </c>
      <c r="BH205" s="41">
        <f>Paramètres!$E$16</f>
        <v>-25000</v>
      </c>
      <c r="BI205" s="100"/>
      <c r="BJ205" s="100"/>
      <c r="BK205" s="110">
        <f>Paramètres!$D$20</f>
        <v>523598775598.29883</v>
      </c>
      <c r="BL205" s="41">
        <f>Paramètres!$D$21</f>
        <v>10000</v>
      </c>
      <c r="BM205" s="41"/>
      <c r="BN205" s="41"/>
      <c r="BO205" s="41">
        <f>IF(AND($BR$6&gt;200,A205&lt;950),Paramètres!$D$22,0)</f>
        <v>1</v>
      </c>
      <c r="BP205" s="41">
        <f t="shared" si="211"/>
        <v>-28738.264907512152</v>
      </c>
      <c r="BQ205" s="41">
        <f t="shared" si="212"/>
        <v>-54237.566053958661</v>
      </c>
      <c r="BR205" s="41">
        <f t="shared" si="242"/>
        <v>61380.79049142226</v>
      </c>
      <c r="BS205" s="41">
        <f t="shared" si="243"/>
        <v>-117.91728426965081</v>
      </c>
      <c r="BT205" s="41">
        <f t="shared" si="244"/>
        <v>133.61909605318823</v>
      </c>
      <c r="BU205" s="41">
        <f t="shared" si="245"/>
        <v>-62.55997924326924</v>
      </c>
      <c r="BV205" s="41">
        <f t="shared" si="246"/>
        <v>-118.06909768077702</v>
      </c>
      <c r="BW205" s="41">
        <f>Paramètres!$D$22</f>
        <v>1</v>
      </c>
      <c r="BX205" s="41">
        <f t="shared" si="213"/>
        <v>-12932.032470802827</v>
      </c>
      <c r="BY205" s="41">
        <f t="shared" si="214"/>
        <v>34872.169814361725</v>
      </c>
      <c r="BZ205" s="41">
        <f t="shared" si="247"/>
        <v>37192.817739283746</v>
      </c>
      <c r="CA205" s="41">
        <f t="shared" si="248"/>
        <v>110.34684865829189</v>
      </c>
      <c r="CB205" s="41">
        <f t="shared" si="249"/>
        <v>340.88799698838631</v>
      </c>
      <c r="CC205" s="41">
        <f t="shared" si="250"/>
        <v>-118.52757908429561</v>
      </c>
      <c r="CD205" s="41">
        <f t="shared" si="251"/>
        <v>319.61827151646094</v>
      </c>
      <c r="CE205" s="2">
        <f>Paramètres!$F$16</f>
        <v>15000</v>
      </c>
      <c r="CF205" s="2">
        <f>Paramètres!$G$16</f>
        <v>15000</v>
      </c>
      <c r="CG205" s="111">
        <f>Paramètres!$F$20</f>
        <v>992600579172.61572</v>
      </c>
      <c r="CH205" s="2">
        <f>Paramètres!$F$21</f>
        <v>13332</v>
      </c>
      <c r="CI205" s="2"/>
      <c r="CJ205" s="2"/>
      <c r="CK205" s="2">
        <f>IF(CN205&gt;20000,Paramètres!$F$22,-2)</f>
        <v>1</v>
      </c>
      <c r="CL205" s="2">
        <f t="shared" si="215"/>
        <v>-43738.264907512152</v>
      </c>
      <c r="CM205" s="2">
        <f t="shared" si="216"/>
        <v>-14237.566053958661</v>
      </c>
      <c r="CN205" s="2">
        <f t="shared" si="217"/>
        <v>45997.218440472519</v>
      </c>
      <c r="CO205" s="2">
        <f t="shared" si="218"/>
        <v>-161.96902999247826</v>
      </c>
      <c r="CP205" s="2">
        <f t="shared" si="219"/>
        <v>415.68261409975759</v>
      </c>
      <c r="CQ205" s="2">
        <f t="shared" si="220"/>
        <v>-395.26816858440384</v>
      </c>
      <c r="CR205" s="2">
        <f t="shared" si="221"/>
        <v>-128.66666455900406</v>
      </c>
      <c r="CS205" s="2">
        <f>Paramètres!$F$22</f>
        <v>1</v>
      </c>
      <c r="CT205" s="2">
        <f t="shared" si="222"/>
        <v>-27932.032470802827</v>
      </c>
      <c r="CU205" s="2">
        <f t="shared" si="223"/>
        <v>74872.169814361725</v>
      </c>
      <c r="CV205" s="2">
        <f t="shared" si="252"/>
        <v>79912.703937863364</v>
      </c>
      <c r="CW205" s="2">
        <f t="shared" si="253"/>
        <v>110.45868152583027</v>
      </c>
      <c r="CX205" s="2">
        <f t="shared" si="224"/>
        <v>149.16230299501177</v>
      </c>
      <c r="CY205" s="2">
        <f t="shared" si="254"/>
        <v>-52.136970536199286</v>
      </c>
      <c r="CZ205" s="2">
        <f t="shared" si="255"/>
        <v>139.75381546878492</v>
      </c>
      <c r="DA205" s="2"/>
      <c r="DB205" s="2"/>
      <c r="DC205" s="13">
        <f>Paramètres!$H$16</f>
        <v>-20000</v>
      </c>
      <c r="DD205" s="13">
        <f>Paramètres!$I$16</f>
        <v>0</v>
      </c>
      <c r="DE205" s="13"/>
      <c r="DF205" s="13"/>
      <c r="DG205" s="112">
        <f>Paramètres!$H$20</f>
        <v>1047197551196.5977</v>
      </c>
      <c r="DH205" s="13">
        <f>Paramètres!$H$21</f>
        <v>10000</v>
      </c>
      <c r="DI205" s="13">
        <f>IF(DL205&lt;66666,Paramètres!$H$22,5)</f>
        <v>5</v>
      </c>
      <c r="DJ205" s="13">
        <f t="shared" si="225"/>
        <v>-78738.264907512144</v>
      </c>
      <c r="DK205" s="13">
        <f t="shared" si="226"/>
        <v>-29237.566053958661</v>
      </c>
      <c r="DL205" s="13">
        <f t="shared" si="256"/>
        <v>83991.366398012324</v>
      </c>
      <c r="DM205" s="13">
        <f t="shared" si="257"/>
        <v>-159.62872868578498</v>
      </c>
      <c r="DN205" s="13">
        <f t="shared" si="258"/>
        <v>726.70779378544808</v>
      </c>
      <c r="DO205" s="13">
        <f t="shared" si="259"/>
        <v>-681.25705332954828</v>
      </c>
      <c r="DP205" s="13">
        <f t="shared" si="260"/>
        <v>-252.96846609262255</v>
      </c>
      <c r="DQ205" s="13">
        <f>IF(DT205&lt;66666,Paramètres!$H$22,5)</f>
        <v>5</v>
      </c>
      <c r="DR205" s="13">
        <f t="shared" si="227"/>
        <v>-62932.032470802827</v>
      </c>
      <c r="DS205" s="13">
        <f t="shared" si="228"/>
        <v>59872.169814361725</v>
      </c>
      <c r="DT205" s="13">
        <f t="shared" si="261"/>
        <v>86862.635403180975</v>
      </c>
      <c r="DU205" s="13">
        <f t="shared" si="262"/>
        <v>136.42732044366488</v>
      </c>
      <c r="DV205" s="13">
        <f t="shared" si="263"/>
        <v>680.3860225243003</v>
      </c>
      <c r="DW205" s="13">
        <f t="shared" si="264"/>
        <v>-492.94008941169687</v>
      </c>
      <c r="DX205" s="13">
        <f t="shared" si="265"/>
        <v>468.97250228262419</v>
      </c>
    </row>
    <row r="206" spans="1:128" x14ac:dyDescent="0.35">
      <c r="A206" s="106">
        <f t="shared" si="266"/>
        <v>200</v>
      </c>
      <c r="B206" s="106">
        <f>A206*Paramètres!$D$25</f>
        <v>100</v>
      </c>
      <c r="C206" s="102">
        <f>Paramètres!$D$7</f>
        <v>155093840495.72119</v>
      </c>
      <c r="D206" s="28">
        <f>Paramètres!$D$8</f>
        <v>6666</v>
      </c>
      <c r="E206" s="28">
        <f t="shared" si="229"/>
        <v>56185.764767518434</v>
      </c>
      <c r="F206" s="28">
        <f t="shared" si="230"/>
        <v>27820.614836214627</v>
      </c>
      <c r="G206" s="28">
        <f t="shared" si="204"/>
        <v>-151.49762899636417</v>
      </c>
      <c r="H206" s="28">
        <f t="shared" si="205"/>
        <v>-156.66784774197518</v>
      </c>
      <c r="I206" s="28">
        <f t="shared" si="267"/>
        <v>-5583.8337269778676</v>
      </c>
      <c r="J206" s="28">
        <f t="shared" si="268"/>
        <v>-3032.0735432278343</v>
      </c>
      <c r="K206" s="28">
        <f t="shared" si="269"/>
        <v>1349.6416386627857</v>
      </c>
      <c r="L206" s="28">
        <f t="shared" si="231"/>
        <v>-1239.2737102258411</v>
      </c>
      <c r="M206" s="28">
        <f t="shared" si="232"/>
        <v>-534.54019863378562</v>
      </c>
      <c r="N206" s="28">
        <f>Paramètres!$D$26*Calculs!K206</f>
        <v>26.992832773255714</v>
      </c>
      <c r="O206" s="28">
        <f>Paramètres!$D$26*I206</f>
        <v>-111.67667453955735</v>
      </c>
      <c r="P206" s="28">
        <f>Paramètres!$D$26*J206</f>
        <v>-60.641470864556688</v>
      </c>
      <c r="Q206" s="105">
        <f>IF($T206&gt;25000,Paramètres!$D$9,-5)</f>
        <v>6</v>
      </c>
      <c r="R206" s="105">
        <f t="shared" si="206"/>
        <v>9349.4352234135804</v>
      </c>
      <c r="S206" s="105">
        <f t="shared" si="207"/>
        <v>85962.651257658756</v>
      </c>
      <c r="T206" s="105">
        <f t="shared" si="233"/>
        <v>86469.586273109147</v>
      </c>
      <c r="U206" s="105">
        <f t="shared" si="234"/>
        <v>83.792817890062778</v>
      </c>
      <c r="V206" s="105">
        <f t="shared" si="208"/>
        <v>123.35563574763529</v>
      </c>
      <c r="W206" s="105">
        <f t="shared" si="235"/>
        <v>13.337701445949646</v>
      </c>
      <c r="X206" s="105">
        <f t="shared" si="236"/>
        <v>122.63245325297048</v>
      </c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44">
        <f t="shared" si="237"/>
        <v>46836.329544104854</v>
      </c>
      <c r="AL206" s="44">
        <f t="shared" si="238"/>
        <v>-58142.036421444129</v>
      </c>
      <c r="AM206" s="44">
        <f t="shared" si="209"/>
        <v>28.252309749619009</v>
      </c>
      <c r="AN206" s="44">
        <f t="shared" si="210"/>
        <v>121.78094909399327</v>
      </c>
      <c r="AO206" s="44">
        <f t="shared" si="270"/>
        <v>7348.6222410252858</v>
      </c>
      <c r="AP206" s="44">
        <f t="shared" si="271"/>
        <v>3948.938942423305</v>
      </c>
      <c r="AQ206" s="44">
        <f t="shared" si="239"/>
        <v>1222.6207486982069</v>
      </c>
      <c r="AR206" s="44">
        <f t="shared" si="240"/>
        <v>-643.92155297098952</v>
      </c>
      <c r="AS206" s="44">
        <f t="shared" si="241"/>
        <v>1039.3106026433065</v>
      </c>
      <c r="AT206" s="44">
        <f>Paramètres!$D$26*Calculs!AQ206</f>
        <v>24.452414973964139</v>
      </c>
      <c r="AU206" s="44">
        <f>Paramètres!$D$26*AO206</f>
        <v>146.97244482050573</v>
      </c>
      <c r="AV206" s="44">
        <f>Paramètres!$D$26*AP206</f>
        <v>78.978778848466106</v>
      </c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1">
        <f>Paramètres!$D$16</f>
        <v>30000</v>
      </c>
      <c r="BH206" s="41">
        <f>Paramètres!$E$16</f>
        <v>-25000</v>
      </c>
      <c r="BI206" s="100"/>
      <c r="BJ206" s="100"/>
      <c r="BK206" s="110">
        <f>Paramètres!$D$20</f>
        <v>523598775598.29883</v>
      </c>
      <c r="BL206" s="41">
        <f>Paramètres!$D$21</f>
        <v>10000</v>
      </c>
      <c r="BM206" s="41"/>
      <c r="BN206" s="41"/>
      <c r="BO206" s="41">
        <f>IF(AND($BR$6&gt;200,A206&lt;950),Paramètres!$D$22,0)</f>
        <v>1</v>
      </c>
      <c r="BP206" s="41">
        <f t="shared" si="211"/>
        <v>-26185.764767518434</v>
      </c>
      <c r="BQ206" s="41">
        <f t="shared" si="212"/>
        <v>-52820.614836214627</v>
      </c>
      <c r="BR206" s="41">
        <f t="shared" si="242"/>
        <v>58955.166254837641</v>
      </c>
      <c r="BS206" s="41">
        <f t="shared" si="243"/>
        <v>-116.36986662498319</v>
      </c>
      <c r="BT206" s="41">
        <f t="shared" si="244"/>
        <v>144.36993485852906</v>
      </c>
      <c r="BU206" s="41">
        <f t="shared" si="245"/>
        <v>-64.123933386367028</v>
      </c>
      <c r="BV206" s="41">
        <f t="shared" si="246"/>
        <v>-129.34759084774905</v>
      </c>
      <c r="BW206" s="41">
        <f>Paramètres!$D$22</f>
        <v>1</v>
      </c>
      <c r="BX206" s="41">
        <f t="shared" si="213"/>
        <v>-16836.329544104854</v>
      </c>
      <c r="BY206" s="41">
        <f t="shared" si="214"/>
        <v>33142.036421444129</v>
      </c>
      <c r="BZ206" s="41">
        <f t="shared" si="247"/>
        <v>37173.33144443779</v>
      </c>
      <c r="CA206" s="41">
        <f t="shared" si="248"/>
        <v>116.93081006975549</v>
      </c>
      <c r="CB206" s="41">
        <f t="shared" si="249"/>
        <v>341.2092930903022</v>
      </c>
      <c r="CC206" s="41">
        <f t="shared" si="250"/>
        <v>-154.53853283410689</v>
      </c>
      <c r="CD206" s="41">
        <f t="shared" si="251"/>
        <v>304.20654753089292</v>
      </c>
      <c r="CE206" s="2">
        <f>Paramètres!$F$16</f>
        <v>15000</v>
      </c>
      <c r="CF206" s="2">
        <f>Paramètres!$G$16</f>
        <v>15000</v>
      </c>
      <c r="CG206" s="111">
        <f>Paramètres!$F$20</f>
        <v>992600579172.61572</v>
      </c>
      <c r="CH206" s="2">
        <f>Paramètres!$F$21</f>
        <v>13332</v>
      </c>
      <c r="CI206" s="2"/>
      <c r="CJ206" s="2"/>
      <c r="CK206" s="2">
        <f>IF(CN206&gt;20000,Paramètres!$F$22,-2)</f>
        <v>1</v>
      </c>
      <c r="CL206" s="2">
        <f t="shared" si="215"/>
        <v>-41185.764767518434</v>
      </c>
      <c r="CM206" s="2">
        <f t="shared" si="216"/>
        <v>-12820.614836214627</v>
      </c>
      <c r="CN206" s="2">
        <f t="shared" si="217"/>
        <v>43135.082986635476</v>
      </c>
      <c r="CO206" s="2">
        <f t="shared" si="218"/>
        <v>-162.70928624249026</v>
      </c>
      <c r="CP206" s="2">
        <f t="shared" si="219"/>
        <v>465.24123755041961</v>
      </c>
      <c r="CQ206" s="2">
        <f t="shared" si="220"/>
        <v>-444.21651340829663</v>
      </c>
      <c r="CR206" s="2">
        <f t="shared" si="221"/>
        <v>-138.27905963240619</v>
      </c>
      <c r="CS206" s="2">
        <f>Paramètres!$F$22</f>
        <v>1</v>
      </c>
      <c r="CT206" s="2">
        <f t="shared" si="222"/>
        <v>-31836.329544104854</v>
      </c>
      <c r="CU206" s="2">
        <f t="shared" si="223"/>
        <v>73142.036421444122</v>
      </c>
      <c r="CV206" s="2">
        <f t="shared" si="252"/>
        <v>79770.353958827967</v>
      </c>
      <c r="CW206" s="2">
        <f t="shared" si="253"/>
        <v>113.52191251689189</v>
      </c>
      <c r="CX206" s="2">
        <f t="shared" si="224"/>
        <v>149.67341962494081</v>
      </c>
      <c r="CY206" s="2">
        <f t="shared" si="254"/>
        <v>-59.734626646286422</v>
      </c>
      <c r="CZ206" s="2">
        <f t="shared" si="255"/>
        <v>137.23668212854895</v>
      </c>
      <c r="DA206" s="2"/>
      <c r="DB206" s="2"/>
      <c r="DC206" s="13">
        <f>Paramètres!$H$16</f>
        <v>-20000</v>
      </c>
      <c r="DD206" s="13">
        <f>Paramètres!$I$16</f>
        <v>0</v>
      </c>
      <c r="DE206" s="13"/>
      <c r="DF206" s="13"/>
      <c r="DG206" s="112">
        <f>Paramètres!$H$20</f>
        <v>1047197551196.5977</v>
      </c>
      <c r="DH206" s="13">
        <f>Paramètres!$H$21</f>
        <v>10000</v>
      </c>
      <c r="DI206" s="13">
        <f>IF(DL206&lt;66666,Paramètres!$H$22,5)</f>
        <v>5</v>
      </c>
      <c r="DJ206" s="13">
        <f t="shared" si="225"/>
        <v>-76185.764767518442</v>
      </c>
      <c r="DK206" s="13">
        <f t="shared" si="226"/>
        <v>-27820.614836214627</v>
      </c>
      <c r="DL206" s="13">
        <f t="shared" si="256"/>
        <v>81106.45697524125</v>
      </c>
      <c r="DM206" s="13">
        <f t="shared" si="257"/>
        <v>-159.93941662210088</v>
      </c>
      <c r="DN206" s="13">
        <f t="shared" si="258"/>
        <v>778.14283893004608</v>
      </c>
      <c r="DO206" s="13">
        <f t="shared" si="259"/>
        <v>-730.93326343117758</v>
      </c>
      <c r="DP206" s="13">
        <f t="shared" si="260"/>
        <v>-266.91354815363042</v>
      </c>
      <c r="DQ206" s="13">
        <f>IF(DT206&lt;66666,Paramètres!$H$22,5)</f>
        <v>5</v>
      </c>
      <c r="DR206" s="13">
        <f t="shared" si="227"/>
        <v>-66836.329544104854</v>
      </c>
      <c r="DS206" s="13">
        <f t="shared" si="228"/>
        <v>58142.036421444129</v>
      </c>
      <c r="DT206" s="13">
        <f t="shared" si="261"/>
        <v>88586.631870506957</v>
      </c>
      <c r="DU206" s="13">
        <f t="shared" si="262"/>
        <v>138.97944902918539</v>
      </c>
      <c r="DV206" s="13">
        <f t="shared" si="263"/>
        <v>654.65655352828082</v>
      </c>
      <c r="DW206" s="13">
        <f t="shared" si="264"/>
        <v>-493.9214893482291</v>
      </c>
      <c r="DX206" s="13">
        <f t="shared" si="265"/>
        <v>429.67053126500781</v>
      </c>
    </row>
    <row r="207" spans="1:128" x14ac:dyDescent="0.35">
      <c r="A207" s="106">
        <f t="shared" si="266"/>
        <v>201</v>
      </c>
      <c r="B207" s="106">
        <f>A207*Paramètres!$D$25</f>
        <v>100.5</v>
      </c>
      <c r="C207" s="102">
        <f>Paramètres!$D$7</f>
        <v>155093840495.72119</v>
      </c>
      <c r="D207" s="28">
        <f>Paramètres!$D$8</f>
        <v>6666</v>
      </c>
      <c r="E207" s="28">
        <f t="shared" si="229"/>
        <v>53084.029476473035</v>
      </c>
      <c r="F207" s="28">
        <f t="shared" si="230"/>
        <v>26170.943014942266</v>
      </c>
      <c r="G207" s="28">
        <f t="shared" si="204"/>
        <v>-152.41796423918026</v>
      </c>
      <c r="H207" s="28">
        <f t="shared" si="205"/>
        <v>-157.12982894022764</v>
      </c>
      <c r="I207" s="28">
        <f t="shared" si="267"/>
        <v>-6711.4307626641521</v>
      </c>
      <c r="J207" s="28">
        <f t="shared" si="268"/>
        <v>-3505.9722709970633</v>
      </c>
      <c r="K207" s="28">
        <f t="shared" si="269"/>
        <v>1495.9297982852979</v>
      </c>
      <c r="L207" s="28">
        <f t="shared" si="231"/>
        <v>-1378.3315612230936</v>
      </c>
      <c r="M207" s="28">
        <f t="shared" si="232"/>
        <v>-581.38461343090353</v>
      </c>
      <c r="N207" s="28">
        <f>Paramètres!$D$26*Calculs!K207</f>
        <v>29.918595965705958</v>
      </c>
      <c r="O207" s="28">
        <f>Paramètres!$D$26*I207</f>
        <v>-134.22861525328304</v>
      </c>
      <c r="P207" s="28">
        <f>Paramètres!$D$26*J207</f>
        <v>-70.119445419941272</v>
      </c>
      <c r="Q207" s="105">
        <f>IF($T207&gt;25000,Paramètres!$D$9,-5)</f>
        <v>6</v>
      </c>
      <c r="R207" s="105">
        <f t="shared" si="206"/>
        <v>2734.3692000982846</v>
      </c>
      <c r="S207" s="105">
        <f t="shared" si="207"/>
        <v>82078.682314513921</v>
      </c>
      <c r="T207" s="105">
        <f t="shared" si="233"/>
        <v>82124.216071810064</v>
      </c>
      <c r="U207" s="105">
        <f t="shared" si="234"/>
        <v>88.091954072395552</v>
      </c>
      <c r="V207" s="105">
        <f t="shared" si="208"/>
        <v>136.6234866787411</v>
      </c>
      <c r="W207" s="105">
        <f t="shared" si="235"/>
        <v>4.5489512333088991</v>
      </c>
      <c r="X207" s="105">
        <f t="shared" si="236"/>
        <v>136.54773581034993</v>
      </c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44">
        <f t="shared" si="237"/>
        <v>50349.660276374751</v>
      </c>
      <c r="AL207" s="44">
        <f t="shared" si="238"/>
        <v>-55907.739299571651</v>
      </c>
      <c r="AM207" s="44">
        <f t="shared" si="209"/>
        <v>36.819396257465634</v>
      </c>
      <c r="AN207" s="44">
        <f t="shared" si="210"/>
        <v>124.96239181794137</v>
      </c>
      <c r="AO207" s="44">
        <f t="shared" si="270"/>
        <v>6557.7282432337897</v>
      </c>
      <c r="AP207" s="44">
        <f t="shared" si="271"/>
        <v>4909.2707662181456</v>
      </c>
      <c r="AQ207" s="44">
        <f t="shared" si="239"/>
        <v>1212.5830757180811</v>
      </c>
      <c r="AR207" s="44">
        <f t="shared" si="240"/>
        <v>-694.85694738267273</v>
      </c>
      <c r="AS207" s="44">
        <f t="shared" si="241"/>
        <v>993.74621417742014</v>
      </c>
      <c r="AT207" s="44">
        <f>Paramètres!$D$26*Calculs!AQ207</f>
        <v>24.251661514361622</v>
      </c>
      <c r="AU207" s="44">
        <f>Paramètres!$D$26*AO207</f>
        <v>131.15456486467579</v>
      </c>
      <c r="AV207" s="44">
        <f>Paramètres!$D$26*AP207</f>
        <v>98.185415324362907</v>
      </c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1">
        <f>Paramètres!$D$16</f>
        <v>30000</v>
      </c>
      <c r="BH207" s="41">
        <f>Paramètres!$E$16</f>
        <v>-25000</v>
      </c>
      <c r="BI207" s="100"/>
      <c r="BJ207" s="100"/>
      <c r="BK207" s="110">
        <f>Paramètres!$D$20</f>
        <v>523598775598.29883</v>
      </c>
      <c r="BL207" s="41">
        <f>Paramètres!$D$21</f>
        <v>10000</v>
      </c>
      <c r="BM207" s="41"/>
      <c r="BN207" s="41"/>
      <c r="BO207" s="41">
        <f>IF(AND($BR$6&gt;200,A207&lt;950),Paramètres!$D$22,0)</f>
        <v>1</v>
      </c>
      <c r="BP207" s="41">
        <f t="shared" si="211"/>
        <v>-23084.029476473035</v>
      </c>
      <c r="BQ207" s="41">
        <f t="shared" si="212"/>
        <v>-51170.94301494227</v>
      </c>
      <c r="BR207" s="41">
        <f t="shared" si="242"/>
        <v>56136.777836897134</v>
      </c>
      <c r="BS207" s="41">
        <f t="shared" si="243"/>
        <v>-114.28089586240041</v>
      </c>
      <c r="BT207" s="41">
        <f t="shared" si="244"/>
        <v>158.5451490310422</v>
      </c>
      <c r="BU207" s="41">
        <f t="shared" si="245"/>
        <v>-65.195421515248853</v>
      </c>
      <c r="BV207" s="41">
        <f t="shared" si="246"/>
        <v>-144.52031447074978</v>
      </c>
      <c r="BW207" s="41">
        <f>Paramètres!$D$22</f>
        <v>1</v>
      </c>
      <c r="BX207" s="41">
        <f t="shared" si="213"/>
        <v>-20349.660276374751</v>
      </c>
      <c r="BY207" s="41">
        <f t="shared" si="214"/>
        <v>30907.739299571651</v>
      </c>
      <c r="BZ207" s="41">
        <f t="shared" si="247"/>
        <v>37005.364772883273</v>
      </c>
      <c r="CA207" s="41">
        <f t="shared" si="248"/>
        <v>123.36091321213908</v>
      </c>
      <c r="CB207" s="41">
        <f t="shared" si="249"/>
        <v>343.99693960870314</v>
      </c>
      <c r="CC207" s="41">
        <f t="shared" si="250"/>
        <v>-189.16773014163931</v>
      </c>
      <c r="CD207" s="41">
        <f t="shared" si="251"/>
        <v>287.31422577591542</v>
      </c>
      <c r="CE207" s="2">
        <f>Paramètres!$F$16</f>
        <v>15000</v>
      </c>
      <c r="CF207" s="2">
        <f>Paramètres!$G$16</f>
        <v>15000</v>
      </c>
      <c r="CG207" s="111">
        <f>Paramètres!$F$20</f>
        <v>992600579172.61572</v>
      </c>
      <c r="CH207" s="2">
        <f>Paramètres!$F$21</f>
        <v>13332</v>
      </c>
      <c r="CI207" s="2"/>
      <c r="CJ207" s="2"/>
      <c r="CK207" s="2">
        <f>IF(CN207&gt;20000,Paramètres!$F$22,-2)</f>
        <v>1</v>
      </c>
      <c r="CL207" s="2">
        <f t="shared" si="215"/>
        <v>-38084.029476473035</v>
      </c>
      <c r="CM207" s="2">
        <f t="shared" si="216"/>
        <v>-11170.943014942266</v>
      </c>
      <c r="CN207" s="2">
        <f t="shared" si="217"/>
        <v>39688.578571271035</v>
      </c>
      <c r="CO207" s="2">
        <f t="shared" si="218"/>
        <v>-163.65234418476109</v>
      </c>
      <c r="CP207" s="2">
        <f t="shared" si="219"/>
        <v>536.77821745635151</v>
      </c>
      <c r="CQ207" s="2">
        <f t="shared" si="220"/>
        <v>-515.07708746047092</v>
      </c>
      <c r="CR207" s="2">
        <f t="shared" si="221"/>
        <v>-151.08424374783962</v>
      </c>
      <c r="CS207" s="2">
        <f>Paramètres!$F$22</f>
        <v>1</v>
      </c>
      <c r="CT207" s="2">
        <f t="shared" si="222"/>
        <v>-35349.660276374751</v>
      </c>
      <c r="CU207" s="2">
        <f t="shared" si="223"/>
        <v>70907.739299571651</v>
      </c>
      <c r="CV207" s="2">
        <f t="shared" si="252"/>
        <v>79230.713578959549</v>
      </c>
      <c r="CW207" s="2">
        <f t="shared" si="253"/>
        <v>116.49764791066035</v>
      </c>
      <c r="CX207" s="2">
        <f t="shared" si="224"/>
        <v>151.6347270710132</v>
      </c>
      <c r="CY207" s="2">
        <f t="shared" si="254"/>
        <v>-67.653512709048471</v>
      </c>
      <c r="CZ207" s="2">
        <f t="shared" si="255"/>
        <v>135.70590507427184</v>
      </c>
      <c r="DA207" s="2"/>
      <c r="DB207" s="2"/>
      <c r="DC207" s="13">
        <f>Paramètres!$H$16</f>
        <v>-20000</v>
      </c>
      <c r="DD207" s="13">
        <f>Paramètres!$I$16</f>
        <v>0</v>
      </c>
      <c r="DE207" s="13"/>
      <c r="DF207" s="13"/>
      <c r="DG207" s="112">
        <f>Paramètres!$H$20</f>
        <v>1047197551196.5977</v>
      </c>
      <c r="DH207" s="13">
        <f>Paramètres!$H$21</f>
        <v>10000</v>
      </c>
      <c r="DI207" s="13">
        <f>IF(DL207&lt;66666,Paramètres!$H$22,5)</f>
        <v>5</v>
      </c>
      <c r="DJ207" s="13">
        <f t="shared" si="225"/>
        <v>-73084.029476473035</v>
      </c>
      <c r="DK207" s="13">
        <f t="shared" si="226"/>
        <v>-26170.943014942266</v>
      </c>
      <c r="DL207" s="13">
        <f t="shared" si="256"/>
        <v>77628.561900948131</v>
      </c>
      <c r="DM207" s="13">
        <f t="shared" si="257"/>
        <v>-160.29786535459829</v>
      </c>
      <c r="DN207" s="13">
        <f t="shared" si="258"/>
        <v>847.68419286378673</v>
      </c>
      <c r="DO207" s="13">
        <f t="shared" si="259"/>
        <v>-798.05905224737364</v>
      </c>
      <c r="DP207" s="13">
        <f t="shared" si="260"/>
        <v>-285.78005521231415</v>
      </c>
      <c r="DQ207" s="13">
        <f>IF(DT207&lt;66666,Paramètres!$H$22,5)</f>
        <v>5</v>
      </c>
      <c r="DR207" s="13">
        <f t="shared" si="227"/>
        <v>-70349.660276374751</v>
      </c>
      <c r="DS207" s="13">
        <f t="shared" si="228"/>
        <v>55907.739299571651</v>
      </c>
      <c r="DT207" s="13">
        <f t="shared" si="261"/>
        <v>89859.612811263592</v>
      </c>
      <c r="DU207" s="13">
        <f t="shared" si="262"/>
        <v>141.52540281038938</v>
      </c>
      <c r="DV207" s="13">
        <f t="shared" si="263"/>
        <v>636.57773434976673</v>
      </c>
      <c r="DW207" s="13">
        <f t="shared" si="264"/>
        <v>-498.36657370280835</v>
      </c>
      <c r="DX207" s="13">
        <f t="shared" si="265"/>
        <v>396.05803878422347</v>
      </c>
    </row>
    <row r="208" spans="1:128" x14ac:dyDescent="0.35">
      <c r="A208" s="106">
        <f t="shared" si="266"/>
        <v>202</v>
      </c>
      <c r="B208" s="106">
        <f>A208*Paramètres!$D$25</f>
        <v>101</v>
      </c>
      <c r="C208" s="102">
        <f>Paramètres!$D$7</f>
        <v>155093840495.72119</v>
      </c>
      <c r="D208" s="28">
        <f>Paramètres!$D$8</f>
        <v>6666</v>
      </c>
      <c r="E208" s="28">
        <f t="shared" si="229"/>
        <v>49383.731204835189</v>
      </c>
      <c r="F208" s="28">
        <f t="shared" si="230"/>
        <v>24272.610726086008</v>
      </c>
      <c r="G208" s="28">
        <f t="shared" si="204"/>
        <v>-153.20798660959636</v>
      </c>
      <c r="H208" s="28">
        <f t="shared" si="205"/>
        <v>-157.77922708106598</v>
      </c>
      <c r="I208" s="28">
        <f t="shared" si="267"/>
        <v>-7955.5337086339623</v>
      </c>
      <c r="J208" s="28">
        <f t="shared" si="268"/>
        <v>-4017.2374390080258</v>
      </c>
      <c r="K208" s="28">
        <f t="shared" si="269"/>
        <v>1701.8428132544072</v>
      </c>
      <c r="L208" s="28">
        <f t="shared" si="231"/>
        <v>-1575.4529645177104</v>
      </c>
      <c r="M208" s="28">
        <f t="shared" si="232"/>
        <v>-643.59685954643487</v>
      </c>
      <c r="N208" s="28">
        <f>Paramètres!$D$26*Calculs!K208</f>
        <v>34.036856265088147</v>
      </c>
      <c r="O208" s="28">
        <f>Paramètres!$D$26*I208</f>
        <v>-159.11067417267924</v>
      </c>
      <c r="P208" s="28">
        <f>Paramètres!$D$26*J208</f>
        <v>-80.344748780160515</v>
      </c>
      <c r="Q208" s="105">
        <f>IF($T208&gt;25000,Paramètres!$D$9,-5)</f>
        <v>6</v>
      </c>
      <c r="R208" s="105">
        <f t="shared" si="206"/>
        <v>-4071.0789563107901</v>
      </c>
      <c r="S208" s="105">
        <f t="shared" si="207"/>
        <v>77477.27808900422</v>
      </c>
      <c r="T208" s="105">
        <f t="shared" si="233"/>
        <v>77584.16271346499</v>
      </c>
      <c r="U208" s="105">
        <f t="shared" si="234"/>
        <v>93.007866668206887</v>
      </c>
      <c r="V208" s="105">
        <f t="shared" si="208"/>
        <v>152.90026955344516</v>
      </c>
      <c r="W208" s="105">
        <f t="shared" si="235"/>
        <v>-8.0231460651601179</v>
      </c>
      <c r="X208" s="105">
        <f t="shared" si="236"/>
        <v>152.68962491516342</v>
      </c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44">
        <f t="shared" si="237"/>
        <v>53454.810161145979</v>
      </c>
      <c r="AL208" s="44">
        <f t="shared" si="238"/>
        <v>-53204.667362918219</v>
      </c>
      <c r="AM208" s="44">
        <f t="shared" si="209"/>
        <v>45.363116871632862</v>
      </c>
      <c r="AN208" s="44">
        <f t="shared" si="210"/>
        <v>128.1494386569249</v>
      </c>
      <c r="AO208" s="44">
        <f t="shared" si="270"/>
        <v>5731.7167309864408</v>
      </c>
      <c r="AP208" s="44">
        <f t="shared" si="271"/>
        <v>5804.8315650712029</v>
      </c>
      <c r="AQ208" s="44">
        <f t="shared" si="239"/>
        <v>1215.1870544431818</v>
      </c>
      <c r="AR208" s="44">
        <f t="shared" si="240"/>
        <v>-750.63886532018716</v>
      </c>
      <c r="AS208" s="44">
        <f t="shared" si="241"/>
        <v>955.62590544476052</v>
      </c>
      <c r="AT208" s="44">
        <f>Paramètres!$D$26*Calculs!AQ208</f>
        <v>24.303741088863635</v>
      </c>
      <c r="AU208" s="44">
        <f>Paramètres!$D$26*AO208</f>
        <v>114.63433461972882</v>
      </c>
      <c r="AV208" s="44">
        <f>Paramètres!$D$26*AP208</f>
        <v>116.09663130142405</v>
      </c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1">
        <f>Paramètres!$D$16</f>
        <v>30000</v>
      </c>
      <c r="BH208" s="41">
        <f>Paramètres!$E$16</f>
        <v>-25000</v>
      </c>
      <c r="BI208" s="100"/>
      <c r="BJ208" s="100"/>
      <c r="BK208" s="110">
        <f>Paramètres!$D$20</f>
        <v>523598775598.29883</v>
      </c>
      <c r="BL208" s="41">
        <f>Paramètres!$D$21</f>
        <v>10000</v>
      </c>
      <c r="BM208" s="41"/>
      <c r="BN208" s="41"/>
      <c r="BO208" s="41">
        <f>IF(AND($BR$6&gt;200,A208&lt;950),Paramètres!$D$22,0)</f>
        <v>1</v>
      </c>
      <c r="BP208" s="41">
        <f t="shared" si="211"/>
        <v>-19383.731204835189</v>
      </c>
      <c r="BQ208" s="41">
        <f t="shared" si="212"/>
        <v>-49272.610726086008</v>
      </c>
      <c r="BR208" s="41">
        <f t="shared" si="242"/>
        <v>52948.269123605045</v>
      </c>
      <c r="BS208" s="41">
        <f t="shared" si="243"/>
        <v>-111.47456154144356</v>
      </c>
      <c r="BT208" s="41">
        <f t="shared" si="244"/>
        <v>177.19984426778805</v>
      </c>
      <c r="BU208" s="41">
        <f t="shared" si="245"/>
        <v>-64.870754184751661</v>
      </c>
      <c r="BV208" s="41">
        <f t="shared" si="246"/>
        <v>-164.89866603471921</v>
      </c>
      <c r="BW208" s="41">
        <f>Paramètres!$D$22</f>
        <v>1</v>
      </c>
      <c r="BX208" s="41">
        <f t="shared" si="213"/>
        <v>-23454.810161145979</v>
      </c>
      <c r="BY208" s="41">
        <f t="shared" si="214"/>
        <v>28204.667362918219</v>
      </c>
      <c r="BZ208" s="41">
        <f t="shared" si="247"/>
        <v>36682.848590973153</v>
      </c>
      <c r="CA208" s="41">
        <f t="shared" si="248"/>
        <v>129.74668070384502</v>
      </c>
      <c r="CB208" s="41">
        <f t="shared" si="249"/>
        <v>349.44217919572668</v>
      </c>
      <c r="CC208" s="41">
        <f t="shared" si="250"/>
        <v>-223.43139342100611</v>
      </c>
      <c r="CD208" s="41">
        <f t="shared" si="251"/>
        <v>268.67870967943463</v>
      </c>
      <c r="CE208" s="2">
        <f>Paramètres!$F$16</f>
        <v>15000</v>
      </c>
      <c r="CF208" s="2">
        <f>Paramètres!$G$16</f>
        <v>15000</v>
      </c>
      <c r="CG208" s="111">
        <f>Paramètres!$F$20</f>
        <v>992600579172.61572</v>
      </c>
      <c r="CH208" s="2">
        <f>Paramètres!$F$21</f>
        <v>13332</v>
      </c>
      <c r="CI208" s="2"/>
      <c r="CJ208" s="2"/>
      <c r="CK208" s="2">
        <f>IF(CN208&gt;20000,Paramètres!$F$22,-2)</f>
        <v>1</v>
      </c>
      <c r="CL208" s="2">
        <f t="shared" si="215"/>
        <v>-34383.731204835189</v>
      </c>
      <c r="CM208" s="2">
        <f t="shared" si="216"/>
        <v>-9272.6107260860081</v>
      </c>
      <c r="CN208" s="2">
        <f t="shared" si="217"/>
        <v>35612.108632372256</v>
      </c>
      <c r="CO208" s="2">
        <f t="shared" si="218"/>
        <v>-164.90750565664189</v>
      </c>
      <c r="CP208" s="2">
        <f t="shared" si="219"/>
        <v>642.88866017209989</v>
      </c>
      <c r="CQ208" s="2">
        <f t="shared" si="220"/>
        <v>-620.71333978522762</v>
      </c>
      <c r="CR208" s="2">
        <f t="shared" si="221"/>
        <v>-167.39408349922741</v>
      </c>
      <c r="CS208" s="2">
        <f>Paramètres!$F$22</f>
        <v>1</v>
      </c>
      <c r="CT208" s="2">
        <f t="shared" si="222"/>
        <v>-38454.810161145979</v>
      </c>
      <c r="CU208" s="2">
        <f t="shared" si="223"/>
        <v>68204.667362918219</v>
      </c>
      <c r="CV208" s="2">
        <f t="shared" si="252"/>
        <v>78298.461508615219</v>
      </c>
      <c r="CW208" s="2">
        <f t="shared" si="253"/>
        <v>119.41495317080033</v>
      </c>
      <c r="CX208" s="2">
        <f t="shared" si="224"/>
        <v>155.1135783819548</v>
      </c>
      <c r="CY208" s="2">
        <f t="shared" si="254"/>
        <v>-76.181103627914766</v>
      </c>
      <c r="CZ208" s="2">
        <f t="shared" si="255"/>
        <v>135.1172144787175</v>
      </c>
      <c r="DA208" s="2"/>
      <c r="DB208" s="2"/>
      <c r="DC208" s="13">
        <f>Paramètres!$H$16</f>
        <v>-20000</v>
      </c>
      <c r="DD208" s="13">
        <f>Paramètres!$I$16</f>
        <v>0</v>
      </c>
      <c r="DE208" s="13"/>
      <c r="DF208" s="13"/>
      <c r="DG208" s="112">
        <f>Paramètres!$H$20</f>
        <v>1047197551196.5977</v>
      </c>
      <c r="DH208" s="13">
        <f>Paramètres!$H$21</f>
        <v>10000</v>
      </c>
      <c r="DI208" s="13">
        <f>IF(DL208&lt;66666,Paramètres!$H$22,5)</f>
        <v>5</v>
      </c>
      <c r="DJ208" s="13">
        <f t="shared" si="225"/>
        <v>-69383.731204835189</v>
      </c>
      <c r="DK208" s="13">
        <f t="shared" si="226"/>
        <v>-24272.610726086008</v>
      </c>
      <c r="DL208" s="13">
        <f t="shared" si="256"/>
        <v>73506.882584999665</v>
      </c>
      <c r="DM208" s="13">
        <f t="shared" si="257"/>
        <v>-160.71855795005499</v>
      </c>
      <c r="DN208" s="13">
        <f t="shared" si="258"/>
        <v>942.74962512883678</v>
      </c>
      <c r="DO208" s="13">
        <f t="shared" si="259"/>
        <v>-889.86887054773126</v>
      </c>
      <c r="DP208" s="13">
        <f t="shared" si="260"/>
        <v>-311.30411001248825</v>
      </c>
      <c r="DQ208" s="13">
        <f>IF(DT208&lt;66666,Paramètres!$H$22,5)</f>
        <v>5</v>
      </c>
      <c r="DR208" s="13">
        <f t="shared" si="227"/>
        <v>-73454.810161145986</v>
      </c>
      <c r="DS208" s="13">
        <f t="shared" si="228"/>
        <v>53204.667362918219</v>
      </c>
      <c r="DT208" s="13">
        <f t="shared" si="261"/>
        <v>90699.204875284166</v>
      </c>
      <c r="DU208" s="13">
        <f t="shared" si="262"/>
        <v>144.08349596545733</v>
      </c>
      <c r="DV208" s="13">
        <f t="shared" si="263"/>
        <v>625.05817491545224</v>
      </c>
      <c r="DW208" s="13">
        <f t="shared" si="264"/>
        <v>-506.21755329851322</v>
      </c>
      <c r="DX208" s="13">
        <f t="shared" si="265"/>
        <v>366.66266616755928</v>
      </c>
    </row>
    <row r="209" spans="1:128" x14ac:dyDescent="0.35">
      <c r="A209" s="106">
        <f t="shared" si="266"/>
        <v>203</v>
      </c>
      <c r="B209" s="106">
        <f>A209*Paramètres!$D$25</f>
        <v>101.5</v>
      </c>
      <c r="C209" s="102">
        <f>Paramètres!$D$7</f>
        <v>155093840495.72119</v>
      </c>
      <c r="D209" s="28">
        <f>Paramètres!$D$8</f>
        <v>6666</v>
      </c>
      <c r="E209" s="28">
        <f t="shared" si="229"/>
        <v>45012.101109388779</v>
      </c>
      <c r="F209" s="28">
        <f t="shared" si="230"/>
        <v>22103.092791695388</v>
      </c>
      <c r="G209" s="28">
        <f t="shared" si="204"/>
        <v>-153.95300095067333</v>
      </c>
      <c r="H209" s="28">
        <f t="shared" si="205"/>
        <v>-158.77588000258172</v>
      </c>
      <c r="I209" s="28">
        <f t="shared" si="267"/>
        <v>-9371.8759989789924</v>
      </c>
      <c r="J209" s="28">
        <f t="shared" si="268"/>
        <v>-4580.4895497743</v>
      </c>
      <c r="K209" s="28">
        <f t="shared" si="269"/>
        <v>2001.1456303416301</v>
      </c>
      <c r="L209" s="28">
        <f t="shared" si="231"/>
        <v>-1865.4108925226676</v>
      </c>
      <c r="M209" s="28">
        <f t="shared" si="232"/>
        <v>-724.44878072447909</v>
      </c>
      <c r="N209" s="28">
        <f>Paramètres!$D$26*Calculs!K209</f>
        <v>40.022912606832605</v>
      </c>
      <c r="O209" s="28">
        <f>Paramètres!$D$26*I209</f>
        <v>-187.43751997957986</v>
      </c>
      <c r="P209" s="28">
        <f>Paramètres!$D$26*J209</f>
        <v>-91.609790995486009</v>
      </c>
      <c r="Q209" s="105">
        <f>IF($T209&gt;25000,Paramètres!$D$9,-5)</f>
        <v>6</v>
      </c>
      <c r="R209" s="105">
        <f t="shared" si="206"/>
        <v>-11120.907700920376</v>
      </c>
      <c r="S209" s="105">
        <f t="shared" si="207"/>
        <v>72166.437895716808</v>
      </c>
      <c r="T209" s="105">
        <f t="shared" si="233"/>
        <v>73018.2809072409</v>
      </c>
      <c r="U209" s="105">
        <f t="shared" si="234"/>
        <v>98.76041598641703</v>
      </c>
      <c r="V209" s="105">
        <f t="shared" si="208"/>
        <v>172.37560483530373</v>
      </c>
      <c r="W209" s="105">
        <f t="shared" si="235"/>
        <v>-26.253332281253918</v>
      </c>
      <c r="X209" s="105">
        <f t="shared" si="236"/>
        <v>170.3646432992094</v>
      </c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44">
        <f t="shared" si="237"/>
        <v>56133.008810309155</v>
      </c>
      <c r="AL209" s="44">
        <f t="shared" si="238"/>
        <v>-50063.345104021428</v>
      </c>
      <c r="AM209" s="44">
        <f t="shared" si="209"/>
        <v>53.780314760339905</v>
      </c>
      <c r="AN209" s="44">
        <f t="shared" si="210"/>
        <v>131.39960070862057</v>
      </c>
      <c r="AO209" s="44">
        <f t="shared" si="270"/>
        <v>4866.4435310465242</v>
      </c>
      <c r="AP209" s="44">
        <f t="shared" si="271"/>
        <v>6644.3608392145388</v>
      </c>
      <c r="AQ209" s="44">
        <f t="shared" si="239"/>
        <v>1230.6744706108959</v>
      </c>
      <c r="AR209" s="44">
        <f t="shared" si="240"/>
        <v>-813.85319641259412</v>
      </c>
      <c r="AS209" s="44">
        <f t="shared" si="241"/>
        <v>923.14821524087483</v>
      </c>
      <c r="AT209" s="44">
        <f>Paramètres!$D$26*Calculs!AQ209</f>
        <v>24.61348941221792</v>
      </c>
      <c r="AU209" s="44">
        <f>Paramètres!$D$26*AO209</f>
        <v>97.328870620930488</v>
      </c>
      <c r="AV209" s="44">
        <f>Paramètres!$D$26*AP209</f>
        <v>132.88721678429079</v>
      </c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1">
        <f>Paramètres!$D$16</f>
        <v>30000</v>
      </c>
      <c r="BH209" s="41">
        <f>Paramètres!$E$16</f>
        <v>-25000</v>
      </c>
      <c r="BI209" s="100"/>
      <c r="BJ209" s="100"/>
      <c r="BK209" s="110">
        <f>Paramètres!$D$20</f>
        <v>523598775598.29883</v>
      </c>
      <c r="BL209" s="41">
        <f>Paramètres!$D$21</f>
        <v>10000</v>
      </c>
      <c r="BM209" s="41"/>
      <c r="BN209" s="41"/>
      <c r="BO209" s="41">
        <f>IF(AND($BR$6&gt;200,A209&lt;950),Paramètres!$D$22,0)</f>
        <v>1</v>
      </c>
      <c r="BP209" s="41">
        <f t="shared" si="211"/>
        <v>-15012.101109388779</v>
      </c>
      <c r="BQ209" s="41">
        <f t="shared" si="212"/>
        <v>-47103.092791695388</v>
      </c>
      <c r="BR209" s="41">
        <f t="shared" si="242"/>
        <v>49437.481026662128</v>
      </c>
      <c r="BS209" s="41">
        <f t="shared" si="243"/>
        <v>-107.67746181475344</v>
      </c>
      <c r="BT209" s="41">
        <f t="shared" si="244"/>
        <v>201.72641568756978</v>
      </c>
      <c r="BU209" s="41">
        <f t="shared" si="245"/>
        <v>-61.255899084000198</v>
      </c>
      <c r="BV209" s="41">
        <f t="shared" si="246"/>
        <v>-192.20109680635275</v>
      </c>
      <c r="BW209" s="41">
        <f>Paramètres!$D$22</f>
        <v>1</v>
      </c>
      <c r="BX209" s="41">
        <f t="shared" si="213"/>
        <v>-26133.008810309155</v>
      </c>
      <c r="BY209" s="41">
        <f t="shared" si="214"/>
        <v>25063.345104021428</v>
      </c>
      <c r="BZ209" s="41">
        <f t="shared" si="247"/>
        <v>36209.189680010393</v>
      </c>
      <c r="CA209" s="41">
        <f t="shared" si="248"/>
        <v>136.19692703810429</v>
      </c>
      <c r="CB209" s="41">
        <f t="shared" si="249"/>
        <v>357.66647912167491</v>
      </c>
      <c r="CC209" s="41">
        <f t="shared" si="250"/>
        <v>-258.13616191469282</v>
      </c>
      <c r="CD209" s="41">
        <f t="shared" si="251"/>
        <v>247.57025709734805</v>
      </c>
      <c r="CE209" s="2">
        <f>Paramètres!$F$16</f>
        <v>15000</v>
      </c>
      <c r="CF209" s="2">
        <f>Paramètres!$G$16</f>
        <v>15000</v>
      </c>
      <c r="CG209" s="111">
        <f>Paramètres!$F$20</f>
        <v>992600579172.61572</v>
      </c>
      <c r="CH209" s="2">
        <f>Paramètres!$F$21</f>
        <v>13332</v>
      </c>
      <c r="CI209" s="2"/>
      <c r="CJ209" s="2"/>
      <c r="CK209" s="2">
        <f>IF(CN209&gt;20000,Paramètres!$F$22,-2)</f>
        <v>1</v>
      </c>
      <c r="CL209" s="2">
        <f t="shared" si="215"/>
        <v>-30012.101109388779</v>
      </c>
      <c r="CM209" s="2">
        <f t="shared" si="216"/>
        <v>-7103.0927916953879</v>
      </c>
      <c r="CN209" s="2">
        <f t="shared" si="217"/>
        <v>30841.208475149124</v>
      </c>
      <c r="CO209" s="2">
        <f t="shared" si="218"/>
        <v>-166.68457335604541</v>
      </c>
      <c r="CP209" s="2">
        <f t="shared" si="219"/>
        <v>807.06738373335304</v>
      </c>
      <c r="CQ209" s="2">
        <f t="shared" si="220"/>
        <v>-785.37090860795604</v>
      </c>
      <c r="CR209" s="2">
        <f t="shared" si="221"/>
        <v>-185.87710401906085</v>
      </c>
      <c r="CS209" s="2">
        <f>Paramètres!$F$22</f>
        <v>1</v>
      </c>
      <c r="CT209" s="2">
        <f t="shared" si="222"/>
        <v>-41133.008810309155</v>
      </c>
      <c r="CU209" s="2">
        <f t="shared" si="223"/>
        <v>65063.345104021428</v>
      </c>
      <c r="CV209" s="2">
        <f t="shared" si="252"/>
        <v>76975.082266366953</v>
      </c>
      <c r="CW209" s="2">
        <f t="shared" si="253"/>
        <v>122.30105035384445</v>
      </c>
      <c r="CX209" s="2">
        <f t="shared" si="224"/>
        <v>160.25799933507622</v>
      </c>
      <c r="CY209" s="2">
        <f t="shared" si="254"/>
        <v>-85.63672170899946</v>
      </c>
      <c r="CZ209" s="2">
        <f t="shared" si="255"/>
        <v>135.45840042543199</v>
      </c>
      <c r="DA209" s="2"/>
      <c r="DB209" s="2"/>
      <c r="DC209" s="13">
        <f>Paramètres!$H$16</f>
        <v>-20000</v>
      </c>
      <c r="DD209" s="13">
        <f>Paramètres!$I$16</f>
        <v>0</v>
      </c>
      <c r="DE209" s="13"/>
      <c r="DF209" s="13"/>
      <c r="DG209" s="112">
        <f>Paramètres!$H$20</f>
        <v>1047197551196.5977</v>
      </c>
      <c r="DH209" s="13">
        <f>Paramètres!$H$21</f>
        <v>10000</v>
      </c>
      <c r="DI209" s="13">
        <f>IF(DL209&lt;66666,Paramètres!$H$22,5)</f>
        <v>5</v>
      </c>
      <c r="DJ209" s="13">
        <f t="shared" si="225"/>
        <v>-65012.101109388779</v>
      </c>
      <c r="DK209" s="13">
        <f t="shared" si="226"/>
        <v>-22103.092791695388</v>
      </c>
      <c r="DL209" s="13">
        <f t="shared" si="256"/>
        <v>68666.731403319951</v>
      </c>
      <c r="DM209" s="13">
        <f t="shared" si="257"/>
        <v>-161.22277382064425</v>
      </c>
      <c r="DN209" s="13">
        <f t="shared" si="258"/>
        <v>1076.0546408635414</v>
      </c>
      <c r="DO209" s="13">
        <f t="shared" si="259"/>
        <v>-1018.7840848307113</v>
      </c>
      <c r="DP209" s="13">
        <f t="shared" si="260"/>
        <v>-346.37057989906555</v>
      </c>
      <c r="DQ209" s="13">
        <f>IF(DT209&lt;66666,Paramètres!$H$22,5)</f>
        <v>5</v>
      </c>
      <c r="DR209" s="13">
        <f t="shared" si="227"/>
        <v>-76133.008810309155</v>
      </c>
      <c r="DS209" s="13">
        <f t="shared" si="228"/>
        <v>50063.345104021428</v>
      </c>
      <c r="DT209" s="13">
        <f t="shared" si="261"/>
        <v>91118.458906606611</v>
      </c>
      <c r="DU209" s="13">
        <f t="shared" si="262"/>
        <v>146.67198462228671</v>
      </c>
      <c r="DV209" s="13">
        <f t="shared" si="263"/>
        <v>619.42182572216268</v>
      </c>
      <c r="DW209" s="13">
        <f t="shared" si="264"/>
        <v>-517.55097573960325</v>
      </c>
      <c r="DX209" s="13">
        <f t="shared" si="265"/>
        <v>340.32981898734914</v>
      </c>
    </row>
    <row r="210" spans="1:128" x14ac:dyDescent="0.35">
      <c r="A210" s="106">
        <f t="shared" si="266"/>
        <v>204</v>
      </c>
      <c r="B210" s="106">
        <f>A210*Paramètres!$D$25</f>
        <v>102</v>
      </c>
      <c r="C210" s="102">
        <f>Paramètres!$D$7</f>
        <v>155093840495.72119</v>
      </c>
      <c r="D210" s="28">
        <f>Paramètres!$D$8</f>
        <v>6666</v>
      </c>
      <c r="E210" s="28">
        <f t="shared" si="229"/>
        <v>39859.810386768615</v>
      </c>
      <c r="F210" s="28">
        <f t="shared" si="230"/>
        <v>19631.73582162712</v>
      </c>
      <c r="G210" s="28">
        <f t="shared" si="204"/>
        <v>-154.74202084815272</v>
      </c>
      <c r="H210" s="28">
        <f t="shared" si="205"/>
        <v>-159.49687683042137</v>
      </c>
      <c r="I210" s="28">
        <f t="shared" si="267"/>
        <v>-11049.849371522081</v>
      </c>
      <c r="J210" s="28">
        <f t="shared" si="268"/>
        <v>-5213.3285395032926</v>
      </c>
      <c r="K210" s="28">
        <f t="shared" si="269"/>
        <v>1439.3974162456661</v>
      </c>
      <c r="L210" s="28">
        <f t="shared" si="231"/>
        <v>-1348.2160494607961</v>
      </c>
      <c r="M210" s="28">
        <f t="shared" si="232"/>
        <v>-504.16109119112269</v>
      </c>
      <c r="N210" s="28">
        <f>Paramètres!$D$26*Calculs!K210</f>
        <v>28.787948324913323</v>
      </c>
      <c r="O210" s="28">
        <f>Paramètres!$D$26*I210</f>
        <v>-220.99698743044164</v>
      </c>
      <c r="P210" s="28">
        <f>Paramètres!$D$26*J210</f>
        <v>-104.26657079006586</v>
      </c>
      <c r="Q210" s="105">
        <f>IF($T210&gt;25000,Paramètres!$D$9,-5)</f>
        <v>6</v>
      </c>
      <c r="R210" s="105">
        <f t="shared" si="206"/>
        <v>-18502.956889960653</v>
      </c>
      <c r="S210" s="105">
        <f t="shared" si="207"/>
        <v>66142.11345223106</v>
      </c>
      <c r="T210" s="105">
        <f t="shared" si="233"/>
        <v>68681.428243736664</v>
      </c>
      <c r="U210" s="105">
        <f t="shared" si="234"/>
        <v>105.62872251463321</v>
      </c>
      <c r="V210" s="105">
        <f t="shared" si="208"/>
        <v>194.51777441900853</v>
      </c>
      <c r="W210" s="105">
        <f t="shared" si="235"/>
        <v>-52.403598562821529</v>
      </c>
      <c r="X210" s="105">
        <f t="shared" si="236"/>
        <v>187.32599238384122</v>
      </c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44">
        <f t="shared" si="237"/>
        <v>58362.767276729268</v>
      </c>
      <c r="AL210" s="44">
        <f t="shared" si="238"/>
        <v>-46510.377630603936</v>
      </c>
      <c r="AM210" s="44">
        <f t="shared" si="209"/>
        <v>61.986766417692472</v>
      </c>
      <c r="AN210" s="44">
        <f t="shared" si="210"/>
        <v>134.80231612520407</v>
      </c>
      <c r="AO210" s="44">
        <f t="shared" si="270"/>
        <v>3955.2614640129996</v>
      </c>
      <c r="AP210" s="44">
        <f t="shared" si="271"/>
        <v>7434.6218376711222</v>
      </c>
      <c r="AQ210" s="44">
        <f t="shared" si="239"/>
        <v>1259.5770266281306</v>
      </c>
      <c r="AR210" s="44">
        <f t="shared" si="240"/>
        <v>-887.57719164454943</v>
      </c>
      <c r="AS210" s="44">
        <f t="shared" si="241"/>
        <v>893.72311980933853</v>
      </c>
      <c r="AT210" s="44">
        <f>Paramètres!$D$26*Calculs!AQ210</f>
        <v>25.191540532562612</v>
      </c>
      <c r="AU210" s="44">
        <f>Paramètres!$D$26*AO210</f>
        <v>79.105229280259991</v>
      </c>
      <c r="AV210" s="44">
        <f>Paramètres!$D$26*AP210</f>
        <v>148.69243675342244</v>
      </c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1">
        <f>Paramètres!$D$16</f>
        <v>30000</v>
      </c>
      <c r="BH210" s="41">
        <f>Paramètres!$E$16</f>
        <v>-25000</v>
      </c>
      <c r="BI210" s="100"/>
      <c r="BJ210" s="100"/>
      <c r="BK210" s="110">
        <f>Paramètres!$D$20</f>
        <v>523598775598.29883</v>
      </c>
      <c r="BL210" s="41">
        <f>Paramètres!$D$21</f>
        <v>10000</v>
      </c>
      <c r="BM210" s="41"/>
      <c r="BN210" s="41"/>
      <c r="BO210" s="41">
        <f>IF(AND($BR$6&gt;200,A210&lt;950),Paramètres!$D$22,0)</f>
        <v>1</v>
      </c>
      <c r="BP210" s="41">
        <f t="shared" si="211"/>
        <v>-9859.810386768615</v>
      </c>
      <c r="BQ210" s="41">
        <f t="shared" si="212"/>
        <v>-44631.735821627124</v>
      </c>
      <c r="BR210" s="41">
        <f t="shared" si="242"/>
        <v>45707.851659365311</v>
      </c>
      <c r="BS210" s="41">
        <f t="shared" si="243"/>
        <v>-102.45740262555603</v>
      </c>
      <c r="BT210" s="41">
        <f t="shared" si="244"/>
        <v>233.64633879264048</v>
      </c>
      <c r="BU210" s="41">
        <f t="shared" si="245"/>
        <v>-50.400719229299305</v>
      </c>
      <c r="BV210" s="41">
        <f t="shared" si="246"/>
        <v>-228.14552183283081</v>
      </c>
      <c r="BW210" s="41">
        <f>Paramètres!$D$22</f>
        <v>1</v>
      </c>
      <c r="BX210" s="41">
        <f t="shared" si="213"/>
        <v>-28362.767276729268</v>
      </c>
      <c r="BY210" s="41">
        <f t="shared" si="214"/>
        <v>21510.377630603936</v>
      </c>
      <c r="BZ210" s="41">
        <f t="shared" si="247"/>
        <v>35596.950900394419</v>
      </c>
      <c r="CA210" s="41">
        <f t="shared" si="248"/>
        <v>142.82324968975939</v>
      </c>
      <c r="CB210" s="41">
        <f t="shared" si="249"/>
        <v>368.71478142503679</v>
      </c>
      <c r="CC210" s="41">
        <f t="shared" si="250"/>
        <v>-293.78278960776237</v>
      </c>
      <c r="CD210" s="41">
        <f t="shared" si="251"/>
        <v>222.80543658446464</v>
      </c>
      <c r="CE210" s="2">
        <f>Paramètres!$F$16</f>
        <v>15000</v>
      </c>
      <c r="CF210" s="2">
        <f>Paramètres!$G$16</f>
        <v>15000</v>
      </c>
      <c r="CG210" s="111">
        <f>Paramètres!$F$20</f>
        <v>992600579172.61572</v>
      </c>
      <c r="CH210" s="2">
        <f>Paramètres!$F$21</f>
        <v>13332</v>
      </c>
      <c r="CI210" s="2"/>
      <c r="CJ210" s="2"/>
      <c r="CK210" s="2">
        <f>IF(CN210&gt;20000,Paramètres!$F$22,-2)</f>
        <v>1</v>
      </c>
      <c r="CL210" s="2">
        <f t="shared" si="215"/>
        <v>-24859.810386768615</v>
      </c>
      <c r="CM210" s="2">
        <f t="shared" si="216"/>
        <v>-4631.7358216271205</v>
      </c>
      <c r="CN210" s="2">
        <f t="shared" si="217"/>
        <v>25287.608609503444</v>
      </c>
      <c r="CO210" s="2">
        <f t="shared" si="218"/>
        <v>-169.44599238343554</v>
      </c>
      <c r="CP210" s="2">
        <f t="shared" si="219"/>
        <v>1074.4481565762987</v>
      </c>
      <c r="CQ210" s="2">
        <f t="shared" si="220"/>
        <v>-1056.2713879105852</v>
      </c>
      <c r="CR210" s="2">
        <f t="shared" si="221"/>
        <v>-196.79836445370339</v>
      </c>
      <c r="CS210" s="2">
        <f>Paramètres!$F$22</f>
        <v>1</v>
      </c>
      <c r="CT210" s="2">
        <f t="shared" si="222"/>
        <v>-43362.767276729268</v>
      </c>
      <c r="CU210" s="2">
        <f t="shared" si="223"/>
        <v>61510.377630603936</v>
      </c>
      <c r="CV210" s="2">
        <f t="shared" si="252"/>
        <v>75258.595138065692</v>
      </c>
      <c r="CW210" s="2">
        <f t="shared" si="253"/>
        <v>125.18256169822628</v>
      </c>
      <c r="CX210" s="2">
        <f t="shared" si="224"/>
        <v>167.31431129146981</v>
      </c>
      <c r="CY210" s="2">
        <f t="shared" si="254"/>
        <v>-96.403759986326989</v>
      </c>
      <c r="CZ210" s="2">
        <f t="shared" si="255"/>
        <v>136.74938326529127</v>
      </c>
      <c r="DA210" s="2"/>
      <c r="DB210" s="2"/>
      <c r="DC210" s="13">
        <f>Paramètres!$H$16</f>
        <v>-20000</v>
      </c>
      <c r="DD210" s="13">
        <f>Paramètres!$I$16</f>
        <v>0</v>
      </c>
      <c r="DE210" s="13"/>
      <c r="DF210" s="13"/>
      <c r="DG210" s="112">
        <f>Paramètres!$H$20</f>
        <v>1047197551196.5977</v>
      </c>
      <c r="DH210" s="13">
        <f>Paramètres!$H$21</f>
        <v>10000</v>
      </c>
      <c r="DI210" s="13">
        <f>IF(DL210&lt;66666,Paramètres!$H$22,5)</f>
        <v>1</v>
      </c>
      <c r="DJ210" s="13">
        <f t="shared" si="225"/>
        <v>-59859.810386768615</v>
      </c>
      <c r="DK210" s="13">
        <f t="shared" si="226"/>
        <v>-19631.73582162712</v>
      </c>
      <c r="DL210" s="13">
        <f t="shared" si="256"/>
        <v>62996.840801027865</v>
      </c>
      <c r="DM210" s="13">
        <f t="shared" si="257"/>
        <v>-161.84248163058709</v>
      </c>
      <c r="DN210" s="13">
        <f t="shared" si="258"/>
        <v>254.20236353115101</v>
      </c>
      <c r="DO210" s="13">
        <f t="shared" si="259"/>
        <v>-241.54394232091164</v>
      </c>
      <c r="DP210" s="13">
        <f t="shared" si="260"/>
        <v>-79.217204904588542</v>
      </c>
      <c r="DQ210" s="13">
        <f>IF(DT210&lt;66666,Paramètres!$H$22,5)</f>
        <v>5</v>
      </c>
      <c r="DR210" s="13">
        <f t="shared" si="227"/>
        <v>-78362.767276729268</v>
      </c>
      <c r="DS210" s="13">
        <f t="shared" si="228"/>
        <v>46510.377630603936</v>
      </c>
      <c r="DT210" s="13">
        <f t="shared" si="261"/>
        <v>91125.948678783112</v>
      </c>
      <c r="DU210" s="13">
        <f t="shared" si="262"/>
        <v>149.30974694189038</v>
      </c>
      <c r="DV210" s="13">
        <f t="shared" si="263"/>
        <v>619.321824903422</v>
      </c>
      <c r="DW210" s="13">
        <f t="shared" si="264"/>
        <v>-532.57905940029798</v>
      </c>
      <c r="DX210" s="13">
        <f t="shared" si="265"/>
        <v>316.09977584616979</v>
      </c>
    </row>
    <row r="211" spans="1:128" x14ac:dyDescent="0.35">
      <c r="A211" s="106">
        <f t="shared" si="266"/>
        <v>205</v>
      </c>
      <c r="B211" s="106">
        <f>A211*Paramètres!$D$25</f>
        <v>102.5</v>
      </c>
      <c r="C211" s="102">
        <f>Paramètres!$D$7</f>
        <v>155093840495.72119</v>
      </c>
      <c r="D211" s="28">
        <f>Paramètres!$D$8</f>
        <v>6666</v>
      </c>
      <c r="E211" s="28">
        <f t="shared" si="229"/>
        <v>33997.831688642371</v>
      </c>
      <c r="F211" s="28">
        <f t="shared" si="230"/>
        <v>16899.031279077692</v>
      </c>
      <c r="G211" s="28">
        <f t="shared" si="204"/>
        <v>-155.25187190422471</v>
      </c>
      <c r="H211" s="28">
        <f t="shared" si="205"/>
        <v>-1.4136194926935195</v>
      </c>
      <c r="I211" s="28">
        <f t="shared" si="267"/>
        <v>-12177.068433552435</v>
      </c>
      <c r="J211" s="28">
        <f t="shared" si="268"/>
        <v>-5613.2230599043496</v>
      </c>
      <c r="K211" s="28">
        <f t="shared" si="269"/>
        <v>2663.5391300078045</v>
      </c>
      <c r="L211" s="28">
        <f t="shared" si="231"/>
        <v>2662.7284922272374</v>
      </c>
      <c r="M211" s="28">
        <f t="shared" si="232"/>
        <v>-65.709008240845691</v>
      </c>
      <c r="N211" s="28">
        <f>Paramètres!$D$26*Calculs!K211</f>
        <v>53.270782600156089</v>
      </c>
      <c r="O211" s="28">
        <f>Paramètres!$D$26*I211</f>
        <v>-243.5413686710487</v>
      </c>
      <c r="P211" s="28">
        <f>Paramètres!$D$26*J211</f>
        <v>-112.26446119808699</v>
      </c>
      <c r="Q211" s="105">
        <f>IF($T211&gt;25000,Paramètres!$D$9,-5)</f>
        <v>6</v>
      </c>
      <c r="R211" s="105">
        <f t="shared" si="206"/>
        <v>-26120.672022182262</v>
      </c>
      <c r="S211" s="105">
        <f t="shared" si="207"/>
        <v>59468.667210893735</v>
      </c>
      <c r="T211" s="105">
        <f t="shared" si="233"/>
        <v>64952.381686358836</v>
      </c>
      <c r="U211" s="105">
        <f t="shared" si="234"/>
        <v>113.71272344635398</v>
      </c>
      <c r="V211" s="105">
        <f t="shared" si="208"/>
        <v>217.13511888577048</v>
      </c>
      <c r="W211" s="105">
        <f t="shared" si="235"/>
        <v>-87.321127842551832</v>
      </c>
      <c r="X211" s="105">
        <f t="shared" si="236"/>
        <v>198.80311990972979</v>
      </c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44">
        <f t="shared" si="237"/>
        <v>60118.503710824632</v>
      </c>
      <c r="AL211" s="44">
        <f t="shared" si="238"/>
        <v>-42569.635931816039</v>
      </c>
      <c r="AM211" s="44">
        <f t="shared" si="209"/>
        <v>69.929340200964191</v>
      </c>
      <c r="AN211" s="44">
        <f t="shared" si="210"/>
        <v>138.49262649074598</v>
      </c>
      <c r="AO211" s="44">
        <f t="shared" si="270"/>
        <v>2988.5790430881902</v>
      </c>
      <c r="AP211" s="44">
        <f t="shared" si="271"/>
        <v>8179.6525207270379</v>
      </c>
      <c r="AQ211" s="44">
        <f t="shared" si="239"/>
        <v>1302.1868064030809</v>
      </c>
      <c r="AR211" s="44">
        <f t="shared" si="240"/>
        <v>-975.16920755720889</v>
      </c>
      <c r="AS211" s="44">
        <f t="shared" si="241"/>
        <v>862.98058807976702</v>
      </c>
      <c r="AT211" s="44">
        <f>Paramètres!$D$26*Calculs!AQ211</f>
        <v>26.043736128061621</v>
      </c>
      <c r="AU211" s="44">
        <f>Paramètres!$D$26*AO211</f>
        <v>59.771580861763809</v>
      </c>
      <c r="AV211" s="44">
        <f>Paramètres!$D$26*AP211</f>
        <v>163.59305041454076</v>
      </c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1">
        <f>Paramètres!$D$16</f>
        <v>30000</v>
      </c>
      <c r="BH211" s="41">
        <f>Paramètres!$E$16</f>
        <v>-25000</v>
      </c>
      <c r="BI211" s="100"/>
      <c r="BJ211" s="100"/>
      <c r="BK211" s="110">
        <f>Paramètres!$D$20</f>
        <v>523598775598.29883</v>
      </c>
      <c r="BL211" s="41">
        <f>Paramètres!$D$21</f>
        <v>10000</v>
      </c>
      <c r="BM211" s="41"/>
      <c r="BN211" s="41"/>
      <c r="BO211" s="41">
        <f>IF(AND($BR$6&gt;200,A211&lt;950),Paramètres!$D$22,0)</f>
        <v>1</v>
      </c>
      <c r="BP211" s="41">
        <f t="shared" si="211"/>
        <v>-3997.8316886423709</v>
      </c>
      <c r="BQ211" s="41">
        <f t="shared" si="212"/>
        <v>-41899.031279077695</v>
      </c>
      <c r="BR211" s="41">
        <f t="shared" si="242"/>
        <v>42089.327392295592</v>
      </c>
      <c r="BS211" s="41">
        <f t="shared" si="243"/>
        <v>-95.450424919013216</v>
      </c>
      <c r="BT211" s="41">
        <f t="shared" si="244"/>
        <v>272.19607881413191</v>
      </c>
      <c r="BU211" s="41">
        <f t="shared" si="245"/>
        <v>-25.854395326035263</v>
      </c>
      <c r="BV211" s="41">
        <f t="shared" si="246"/>
        <v>-270.96541396295243</v>
      </c>
      <c r="BW211" s="41">
        <f>Paramètres!$D$22</f>
        <v>1</v>
      </c>
      <c r="BX211" s="41">
        <f t="shared" si="213"/>
        <v>-30118.503710824632</v>
      </c>
      <c r="BY211" s="41">
        <f t="shared" si="214"/>
        <v>17569.635931816039</v>
      </c>
      <c r="BZ211" s="41">
        <f t="shared" si="247"/>
        <v>34868.558509859831</v>
      </c>
      <c r="CA211" s="41">
        <f t="shared" si="248"/>
        <v>149.74284071491689</v>
      </c>
      <c r="CB211" s="41">
        <f t="shared" si="249"/>
        <v>382.50726403048913</v>
      </c>
      <c r="CC211" s="41">
        <f t="shared" si="250"/>
        <v>-330.39927497610728</v>
      </c>
      <c r="CD211" s="41">
        <f t="shared" si="251"/>
        <v>192.73849156656007</v>
      </c>
      <c r="CE211" s="2">
        <f>Paramètres!$F$16</f>
        <v>15000</v>
      </c>
      <c r="CF211" s="2">
        <f>Paramètres!$G$16</f>
        <v>15000</v>
      </c>
      <c r="CG211" s="111">
        <f>Paramètres!$F$20</f>
        <v>992600579172.61572</v>
      </c>
      <c r="CH211" s="2">
        <f>Paramètres!$F$21</f>
        <v>13332</v>
      </c>
      <c r="CI211" s="2"/>
      <c r="CJ211" s="2"/>
      <c r="CK211" s="2">
        <f>IF(CN211&gt;20000,Paramètres!$F$22,-2)</f>
        <v>-2</v>
      </c>
      <c r="CL211" s="2">
        <f t="shared" si="215"/>
        <v>-18997.831688642371</v>
      </c>
      <c r="CM211" s="2">
        <f t="shared" si="216"/>
        <v>-1899.0312790776916</v>
      </c>
      <c r="CN211" s="2">
        <f t="shared" si="217"/>
        <v>19092.509753013081</v>
      </c>
      <c r="CO211" s="2">
        <f t="shared" si="218"/>
        <v>-174.29165205255629</v>
      </c>
      <c r="CP211" s="2">
        <f t="shared" si="219"/>
        <v>-3001.57220453334</v>
      </c>
      <c r="CQ211" s="2">
        <f t="shared" si="220"/>
        <v>2986.6876738943392</v>
      </c>
      <c r="CR211" s="2">
        <f t="shared" si="221"/>
        <v>298.5505612702093</v>
      </c>
      <c r="CS211" s="2">
        <f>Paramètres!$F$22</f>
        <v>1</v>
      </c>
      <c r="CT211" s="2">
        <f t="shared" si="222"/>
        <v>-45118.503710824632</v>
      </c>
      <c r="CU211" s="2">
        <f t="shared" si="223"/>
        <v>57569.635931816039</v>
      </c>
      <c r="CV211" s="2">
        <f t="shared" si="252"/>
        <v>73143.300160886516</v>
      </c>
      <c r="CW211" s="2">
        <f t="shared" si="253"/>
        <v>128.08652663635564</v>
      </c>
      <c r="CX211" s="2">
        <f t="shared" si="224"/>
        <v>176.65836037141995</v>
      </c>
      <c r="CY211" s="2">
        <f t="shared" si="254"/>
        <v>-108.97185210995407</v>
      </c>
      <c r="CZ211" s="2">
        <f t="shared" si="255"/>
        <v>139.04427977031193</v>
      </c>
      <c r="DA211" s="2"/>
      <c r="DB211" s="2"/>
      <c r="DC211" s="13">
        <f>Paramètres!$H$16</f>
        <v>-20000</v>
      </c>
      <c r="DD211" s="13">
        <f>Paramètres!$I$16</f>
        <v>0</v>
      </c>
      <c r="DE211" s="13"/>
      <c r="DF211" s="13"/>
      <c r="DG211" s="112">
        <f>Paramètres!$H$20</f>
        <v>1047197551196.5977</v>
      </c>
      <c r="DH211" s="13">
        <f>Paramètres!$H$21</f>
        <v>10000</v>
      </c>
      <c r="DI211" s="13">
        <f>IF(DL211&lt;66666,Paramètres!$H$22,5)</f>
        <v>1</v>
      </c>
      <c r="DJ211" s="13">
        <f t="shared" si="225"/>
        <v>-53997.831688642371</v>
      </c>
      <c r="DK211" s="13">
        <f t="shared" si="226"/>
        <v>-16899.031279077692</v>
      </c>
      <c r="DL211" s="13">
        <f t="shared" si="256"/>
        <v>56580.412558112337</v>
      </c>
      <c r="DM211" s="13">
        <f t="shared" si="257"/>
        <v>-162.62209305246847</v>
      </c>
      <c r="DN211" s="13">
        <f t="shared" si="258"/>
        <v>312.36239066008994</v>
      </c>
      <c r="DO211" s="13">
        <f t="shared" si="259"/>
        <v>-298.10478634106681</v>
      </c>
      <c r="DP211" s="13">
        <f t="shared" si="260"/>
        <v>-93.294155548102566</v>
      </c>
      <c r="DQ211" s="13">
        <f>IF(DT211&lt;66666,Paramètres!$H$22,5)</f>
        <v>5</v>
      </c>
      <c r="DR211" s="13">
        <f t="shared" si="227"/>
        <v>-80118.503710824632</v>
      </c>
      <c r="DS211" s="13">
        <f t="shared" si="228"/>
        <v>42569.635931816039</v>
      </c>
      <c r="DT211" s="13">
        <f t="shared" si="261"/>
        <v>90725.677402975518</v>
      </c>
      <c r="DU211" s="13">
        <f t="shared" si="262"/>
        <v>152.01679962908696</v>
      </c>
      <c r="DV211" s="13">
        <f t="shared" si="263"/>
        <v>624.70002764313517</v>
      </c>
      <c r="DW211" s="13">
        <f t="shared" si="264"/>
        <v>-551.66335392098483</v>
      </c>
      <c r="DX211" s="13">
        <f t="shared" si="265"/>
        <v>293.11715827972967</v>
      </c>
    </row>
    <row r="212" spans="1:128" x14ac:dyDescent="0.35">
      <c r="A212" s="106">
        <f t="shared" si="266"/>
        <v>206</v>
      </c>
      <c r="B212" s="106">
        <f>A212*Paramètres!$D$25</f>
        <v>103</v>
      </c>
      <c r="C212" s="102">
        <f>Paramètres!$D$7</f>
        <v>155093840495.72119</v>
      </c>
      <c r="D212" s="28">
        <f>Paramètres!$D$8</f>
        <v>6666</v>
      </c>
      <c r="E212" s="28">
        <f t="shared" si="229"/>
        <v>28574.979594922963</v>
      </c>
      <c r="F212" s="28">
        <f t="shared" si="230"/>
        <v>14075.992497065305</v>
      </c>
      <c r="G212" s="28">
        <f t="shared" si="204"/>
        <v>-149.01721364583219</v>
      </c>
      <c r="H212" s="28">
        <f t="shared" si="205"/>
        <v>-10.942376158378851</v>
      </c>
      <c r="I212" s="28">
        <f t="shared" si="267"/>
        <v>-9270.7985726541483</v>
      </c>
      <c r="J212" s="28">
        <f t="shared" si="268"/>
        <v>-5566.6676069471087</v>
      </c>
      <c r="K212" s="28">
        <f t="shared" si="269"/>
        <v>3604.1841689403477</v>
      </c>
      <c r="L212" s="28">
        <f t="shared" si="231"/>
        <v>3538.6550133988981</v>
      </c>
      <c r="M212" s="28">
        <f t="shared" si="232"/>
        <v>-684.15219051543488</v>
      </c>
      <c r="N212" s="28">
        <f>Paramètres!$D$26*Calculs!K212</f>
        <v>72.083683378806953</v>
      </c>
      <c r="O212" s="28">
        <f>Paramètres!$D$26*I212</f>
        <v>-185.41597145308296</v>
      </c>
      <c r="P212" s="28">
        <f>Paramètres!$D$26*J212</f>
        <v>-111.33335213894217</v>
      </c>
      <c r="Q212" s="105">
        <f>IF($T212&gt;25000,Paramètres!$D$9,-5)</f>
        <v>6</v>
      </c>
      <c r="R212" s="105">
        <f t="shared" si="206"/>
        <v>-32794.021335556463</v>
      </c>
      <c r="S212" s="105">
        <f t="shared" si="207"/>
        <v>52340.05702149788</v>
      </c>
      <c r="T212" s="105">
        <f t="shared" si="233"/>
        <v>61765.114784727644</v>
      </c>
      <c r="U212" s="105">
        <f t="shared" si="234"/>
        <v>122.06948288479724</v>
      </c>
      <c r="V212" s="105">
        <f t="shared" si="208"/>
        <v>239.72607745066509</v>
      </c>
      <c r="W212" s="105">
        <f t="shared" si="235"/>
        <v>-127.28191513942214</v>
      </c>
      <c r="X212" s="105">
        <f t="shared" si="236"/>
        <v>203.14503756755471</v>
      </c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44">
        <f t="shared" si="237"/>
        <v>61369.000930479422</v>
      </c>
      <c r="AL212" s="44">
        <f t="shared" si="238"/>
        <v>-38264.064524432579</v>
      </c>
      <c r="AM212" s="44">
        <f t="shared" si="209"/>
        <v>77.591046161759721</v>
      </c>
      <c r="AN212" s="44">
        <f t="shared" si="210"/>
        <v>142.62556212003628</v>
      </c>
      <c r="AO212" s="44">
        <f t="shared" si="270"/>
        <v>1953.6382546692175</v>
      </c>
      <c r="AP212" s="44">
        <f t="shared" si="271"/>
        <v>8879.0400583922656</v>
      </c>
      <c r="AQ212" s="44">
        <f t="shared" si="239"/>
        <v>1356.9589282422535</v>
      </c>
      <c r="AR212" s="44">
        <f t="shared" si="240"/>
        <v>-1078.355608849598</v>
      </c>
      <c r="AS212" s="44">
        <f t="shared" si="241"/>
        <v>823.70304952633137</v>
      </c>
      <c r="AT212" s="44">
        <f>Paramètres!$D$26*Calculs!AQ212</f>
        <v>27.139178564845071</v>
      </c>
      <c r="AU212" s="44">
        <f>Paramètres!$D$26*AO212</f>
        <v>39.072765093384355</v>
      </c>
      <c r="AV212" s="44">
        <f>Paramètres!$D$26*AP212</f>
        <v>177.58080116784532</v>
      </c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1">
        <f>Paramètres!$D$16</f>
        <v>30000</v>
      </c>
      <c r="BH212" s="41">
        <f>Paramètres!$E$16</f>
        <v>-25000</v>
      </c>
      <c r="BI212" s="100"/>
      <c r="BJ212" s="100"/>
      <c r="BK212" s="110">
        <f>Paramètres!$D$20</f>
        <v>523598775598.29883</v>
      </c>
      <c r="BL212" s="41">
        <f>Paramètres!$D$21</f>
        <v>10000</v>
      </c>
      <c r="BM212" s="41"/>
      <c r="BN212" s="41"/>
      <c r="BO212" s="41">
        <f>IF(AND($BR$6&gt;200,A212&lt;950),Paramètres!$D$22,0)</f>
        <v>1</v>
      </c>
      <c r="BP212" s="41">
        <f t="shared" si="211"/>
        <v>1425.0204050770371</v>
      </c>
      <c r="BQ212" s="41">
        <f t="shared" si="212"/>
        <v>-39075.992497065308</v>
      </c>
      <c r="BR212" s="41">
        <f t="shared" si="242"/>
        <v>39101.96763317148</v>
      </c>
      <c r="BS212" s="41">
        <f t="shared" si="243"/>
        <v>-87.911467274350301</v>
      </c>
      <c r="BT212" s="41">
        <f t="shared" si="244"/>
        <v>311.40820792314258</v>
      </c>
      <c r="BU212" s="41">
        <f t="shared" si="245"/>
        <v>11.348867524060132</v>
      </c>
      <c r="BV212" s="41">
        <f t="shared" si="246"/>
        <v>-311.2013418477249</v>
      </c>
      <c r="BW212" s="41">
        <f>Paramètres!$D$22</f>
        <v>1</v>
      </c>
      <c r="BX212" s="41">
        <f t="shared" si="213"/>
        <v>-31369.000930479422</v>
      </c>
      <c r="BY212" s="41">
        <f t="shared" si="214"/>
        <v>13264.064524432579</v>
      </c>
      <c r="BZ212" s="41">
        <f t="shared" si="247"/>
        <v>34058.03322396538</v>
      </c>
      <c r="CA212" s="41">
        <f t="shared" si="248"/>
        <v>157.07942026595697</v>
      </c>
      <c r="CB212" s="41">
        <f t="shared" si="249"/>
        <v>398.73872296659994</v>
      </c>
      <c r="CC212" s="41">
        <f t="shared" si="250"/>
        <v>-367.25653796579206</v>
      </c>
      <c r="CD212" s="41">
        <f t="shared" si="251"/>
        <v>155.29070968482193</v>
      </c>
      <c r="CE212" s="2">
        <f>Paramètres!$F$16</f>
        <v>15000</v>
      </c>
      <c r="CF212" s="2">
        <f>Paramètres!$G$16</f>
        <v>15000</v>
      </c>
      <c r="CG212" s="111">
        <f>Paramètres!$F$20</f>
        <v>992600579172.61572</v>
      </c>
      <c r="CH212" s="2">
        <f>Paramètres!$F$21</f>
        <v>13332</v>
      </c>
      <c r="CI212" s="2"/>
      <c r="CJ212" s="2"/>
      <c r="CK212" s="2">
        <f>IF(CN212&gt;20000,Paramètres!$F$22,-2)</f>
        <v>-2</v>
      </c>
      <c r="CL212" s="2">
        <f t="shared" si="215"/>
        <v>-13574.979594922963</v>
      </c>
      <c r="CM212" s="2">
        <f t="shared" si="216"/>
        <v>924.00750293469537</v>
      </c>
      <c r="CN212" s="2">
        <f t="shared" si="217"/>
        <v>13606.390442290505</v>
      </c>
      <c r="CO212" s="2">
        <f t="shared" si="218"/>
        <v>176.10605712505287</v>
      </c>
      <c r="CP212" s="2">
        <f t="shared" si="219"/>
        <v>-3907.5984458277389</v>
      </c>
      <c r="CQ212" s="2">
        <f t="shared" si="220"/>
        <v>3898.5776126482024</v>
      </c>
      <c r="CR212" s="2">
        <f t="shared" si="221"/>
        <v>-265.36430052590617</v>
      </c>
      <c r="CS212" s="2">
        <f>Paramètres!$F$22</f>
        <v>1</v>
      </c>
      <c r="CT212" s="2">
        <f t="shared" si="222"/>
        <v>-46369.000930479422</v>
      </c>
      <c r="CU212" s="2">
        <f t="shared" si="223"/>
        <v>53264.064524432579</v>
      </c>
      <c r="CV212" s="2">
        <f t="shared" si="252"/>
        <v>70619.719745646958</v>
      </c>
      <c r="CW212" s="2">
        <f t="shared" si="253"/>
        <v>131.04118203635292</v>
      </c>
      <c r="CX212" s="2">
        <f t="shared" si="224"/>
        <v>188.84664447648322</v>
      </c>
      <c r="CY212" s="2">
        <f t="shared" si="254"/>
        <v>-123.99695531201439</v>
      </c>
      <c r="CZ212" s="2">
        <f t="shared" si="255"/>
        <v>142.43528426403887</v>
      </c>
      <c r="DA212" s="2"/>
      <c r="DB212" s="2"/>
      <c r="DC212" s="13">
        <f>Paramètres!$H$16</f>
        <v>-20000</v>
      </c>
      <c r="DD212" s="13">
        <f>Paramètres!$I$16</f>
        <v>0</v>
      </c>
      <c r="DE212" s="13"/>
      <c r="DF212" s="13"/>
      <c r="DG212" s="112">
        <f>Paramètres!$H$20</f>
        <v>1047197551196.5977</v>
      </c>
      <c r="DH212" s="13">
        <f>Paramètres!$H$21</f>
        <v>10000</v>
      </c>
      <c r="DI212" s="13">
        <f>IF(DL212&lt;66666,Paramètres!$H$22,5)</f>
        <v>1</v>
      </c>
      <c r="DJ212" s="13">
        <f t="shared" si="225"/>
        <v>-48574.979594922959</v>
      </c>
      <c r="DK212" s="13">
        <f t="shared" si="226"/>
        <v>-14075.992497065305</v>
      </c>
      <c r="DL212" s="13">
        <f t="shared" si="256"/>
        <v>50573.334944658542</v>
      </c>
      <c r="DM212" s="13">
        <f t="shared" si="257"/>
        <v>-163.8395397186255</v>
      </c>
      <c r="DN212" s="13">
        <f t="shared" si="258"/>
        <v>386.54542731885243</v>
      </c>
      <c r="DO212" s="13">
        <f t="shared" si="259"/>
        <v>-371.27146677336458</v>
      </c>
      <c r="DP212" s="13">
        <f t="shared" si="260"/>
        <v>-107.58654814180372</v>
      </c>
      <c r="DQ212" s="13">
        <f>IF(DT212&lt;66666,Paramètres!$H$22,5)</f>
        <v>5</v>
      </c>
      <c r="DR212" s="13">
        <f t="shared" si="227"/>
        <v>-81369.000930479422</v>
      </c>
      <c r="DS212" s="13">
        <f t="shared" si="228"/>
        <v>38264.064524432579</v>
      </c>
      <c r="DT212" s="13">
        <f t="shared" si="261"/>
        <v>89916.922469323326</v>
      </c>
      <c r="DU212" s="13">
        <f t="shared" si="262"/>
        <v>154.81457603846786</v>
      </c>
      <c r="DV212" s="13">
        <f t="shared" si="263"/>
        <v>635.78139785787846</v>
      </c>
      <c r="DW212" s="13">
        <f t="shared" si="264"/>
        <v>-575.3410563126065</v>
      </c>
      <c r="DX212" s="13">
        <f t="shared" si="265"/>
        <v>270.55619524086325</v>
      </c>
    </row>
    <row r="213" spans="1:128" x14ac:dyDescent="0.35">
      <c r="A213" s="106">
        <f t="shared" si="266"/>
        <v>207</v>
      </c>
      <c r="B213" s="106">
        <f>A213*Paramètres!$D$25</f>
        <v>103.5</v>
      </c>
      <c r="C213" s="102">
        <f>Paramètres!$D$7</f>
        <v>155093840495.72119</v>
      </c>
      <c r="D213" s="28">
        <f>Paramètres!$D$8</f>
        <v>6666</v>
      </c>
      <c r="E213" s="28">
        <f t="shared" si="229"/>
        <v>24824.244061945614</v>
      </c>
      <c r="F213" s="28">
        <f t="shared" si="230"/>
        <v>11121.620645962892</v>
      </c>
      <c r="G213" s="28">
        <f t="shared" si="204"/>
        <v>-132.09627950353166</v>
      </c>
      <c r="H213" s="28">
        <f t="shared" si="205"/>
        <v>-29.563250343464251</v>
      </c>
      <c r="I213" s="28">
        <f t="shared" si="267"/>
        <v>-5546.7275878021665</v>
      </c>
      <c r="J213" s="28">
        <f t="shared" si="268"/>
        <v>-6139.4864453236014</v>
      </c>
      <c r="K213" s="28">
        <f t="shared" si="269"/>
        <v>4102.822860230197</v>
      </c>
      <c r="L213" s="28">
        <f t="shared" si="231"/>
        <v>3568.6827778177199</v>
      </c>
      <c r="M213" s="28">
        <f t="shared" si="232"/>
        <v>-2024.2674363173201</v>
      </c>
      <c r="N213" s="28">
        <f>Paramètres!$D$26*Calculs!K213</f>
        <v>82.056457204603944</v>
      </c>
      <c r="O213" s="28">
        <f>Paramètres!$D$26*I213</f>
        <v>-110.93455175604333</v>
      </c>
      <c r="P213" s="28">
        <f>Paramètres!$D$26*J213</f>
        <v>-122.78972890647204</v>
      </c>
      <c r="Q213" s="105">
        <f>IF($T213&gt;25000,Paramètres!$D$9,-5)</f>
        <v>6</v>
      </c>
      <c r="R213" s="105">
        <f t="shared" si="206"/>
        <v>-37251.987093656018</v>
      </c>
      <c r="S213" s="105">
        <f t="shared" si="207"/>
        <v>44740.239378817758</v>
      </c>
      <c r="T213" s="105">
        <f t="shared" si="233"/>
        <v>58218.54998280041</v>
      </c>
      <c r="U213" s="105">
        <f t="shared" si="234"/>
        <v>129.78172110972693</v>
      </c>
      <c r="V213" s="105">
        <f t="shared" si="208"/>
        <v>269.23903689432819</v>
      </c>
      <c r="W213" s="105">
        <f t="shared" si="235"/>
        <v>-172.2765189180935</v>
      </c>
      <c r="X213" s="105">
        <f t="shared" si="236"/>
        <v>206.90688731226228</v>
      </c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44">
        <f t="shared" si="237"/>
        <v>62076.231155601628</v>
      </c>
      <c r="AL213" s="44">
        <f t="shared" si="238"/>
        <v>-33618.618732854869</v>
      </c>
      <c r="AM213" s="44">
        <f t="shared" si="209"/>
        <v>84.982890872270076</v>
      </c>
      <c r="AN213" s="44">
        <f t="shared" si="210"/>
        <v>147.13134282793578</v>
      </c>
      <c r="AO213" s="44">
        <f t="shared" si="270"/>
        <v>836.20988072623527</v>
      </c>
      <c r="AP213" s="44">
        <f t="shared" si="271"/>
        <v>9525.1623067507517</v>
      </c>
      <c r="AQ213" s="44">
        <f t="shared" si="239"/>
        <v>1421.4221678369292</v>
      </c>
      <c r="AR213" s="44">
        <f t="shared" si="240"/>
        <v>-1193.8764647298351</v>
      </c>
      <c r="AS213" s="44">
        <f t="shared" si="241"/>
        <v>771.42722675727873</v>
      </c>
      <c r="AT213" s="44">
        <f>Paramètres!$D$26*Calculs!AQ213</f>
        <v>28.428443356738587</v>
      </c>
      <c r="AU213" s="44">
        <f>Paramètres!$D$26*AO213</f>
        <v>16.724197614524705</v>
      </c>
      <c r="AV213" s="44">
        <f>Paramètres!$D$26*AP213</f>
        <v>190.50324613501505</v>
      </c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1">
        <f>Paramètres!$D$16</f>
        <v>30000</v>
      </c>
      <c r="BH213" s="41">
        <f>Paramètres!$E$16</f>
        <v>-25000</v>
      </c>
      <c r="BI213" s="100"/>
      <c r="BJ213" s="100"/>
      <c r="BK213" s="110">
        <f>Paramètres!$D$20</f>
        <v>523598775598.29883</v>
      </c>
      <c r="BL213" s="41">
        <f>Paramètres!$D$21</f>
        <v>10000</v>
      </c>
      <c r="BM213" s="41"/>
      <c r="BN213" s="41"/>
      <c r="BO213" s="41">
        <f>IF(AND($BR$6&gt;200,A213&lt;950),Paramètres!$D$22,0)</f>
        <v>1</v>
      </c>
      <c r="BP213" s="41">
        <f t="shared" si="211"/>
        <v>5175.7559380543862</v>
      </c>
      <c r="BQ213" s="41">
        <f t="shared" si="212"/>
        <v>-36121.620645962888</v>
      </c>
      <c r="BR213" s="41">
        <f t="shared" si="242"/>
        <v>36490.545729286612</v>
      </c>
      <c r="BS213" s="41">
        <f t="shared" si="243"/>
        <v>-81.845766906411967</v>
      </c>
      <c r="BT213" s="41">
        <f t="shared" si="244"/>
        <v>352.74809833310729</v>
      </c>
      <c r="BU213" s="41">
        <f t="shared" si="245"/>
        <v>50.033180597780706</v>
      </c>
      <c r="BV213" s="41">
        <f t="shared" si="246"/>
        <v>-349.1817602866642</v>
      </c>
      <c r="BW213" s="41">
        <f>Paramètres!$D$22</f>
        <v>1</v>
      </c>
      <c r="BX213" s="41">
        <f t="shared" si="213"/>
        <v>-32076.231155601628</v>
      </c>
      <c r="BY213" s="41">
        <f t="shared" si="214"/>
        <v>8618.6187328548694</v>
      </c>
      <c r="BZ213" s="41">
        <f t="shared" si="247"/>
        <v>33213.930722061574</v>
      </c>
      <c r="CA213" s="41">
        <f t="shared" si="248"/>
        <v>164.96031187793287</v>
      </c>
      <c r="CB213" s="41">
        <f t="shared" si="249"/>
        <v>416.70720344879413</v>
      </c>
      <c r="CC213" s="41">
        <f t="shared" si="250"/>
        <v>-402.43344558882706</v>
      </c>
      <c r="CD213" s="41">
        <f t="shared" si="251"/>
        <v>108.13054738425812</v>
      </c>
      <c r="CE213" s="2">
        <f>Paramètres!$F$16</f>
        <v>15000</v>
      </c>
      <c r="CF213" s="2">
        <f>Paramètres!$G$16</f>
        <v>15000</v>
      </c>
      <c r="CG213" s="111">
        <f>Paramètres!$F$20</f>
        <v>992600579172.61572</v>
      </c>
      <c r="CH213" s="2">
        <f>Paramètres!$F$21</f>
        <v>13332</v>
      </c>
      <c r="CI213" s="2"/>
      <c r="CJ213" s="2"/>
      <c r="CK213" s="2">
        <f>IF(CN213&gt;20000,Paramètres!$F$22,-2)</f>
        <v>-2</v>
      </c>
      <c r="CL213" s="2">
        <f t="shared" si="215"/>
        <v>-9824.2440619456138</v>
      </c>
      <c r="CM213" s="2">
        <f t="shared" si="216"/>
        <v>3878.379354037108</v>
      </c>
      <c r="CN213" s="2">
        <f t="shared" si="217"/>
        <v>10562.083023840276</v>
      </c>
      <c r="CO213" s="2">
        <f t="shared" si="218"/>
        <v>158.45706492059654</v>
      </c>
      <c r="CP213" s="2">
        <f t="shared" si="219"/>
        <v>-4261.1993066534851</v>
      </c>
      <c r="CQ213" s="2">
        <f t="shared" si="220"/>
        <v>3963.5232833017667</v>
      </c>
      <c r="CR213" s="2">
        <f t="shared" si="221"/>
        <v>-1564.7053121111733</v>
      </c>
      <c r="CS213" s="2">
        <f>Paramètres!$F$22</f>
        <v>1</v>
      </c>
      <c r="CT213" s="2">
        <f t="shared" si="222"/>
        <v>-47076.231155601628</v>
      </c>
      <c r="CU213" s="2">
        <f t="shared" si="223"/>
        <v>48618.618732854869</v>
      </c>
      <c r="CV213" s="2">
        <f t="shared" si="252"/>
        <v>67675.265993613531</v>
      </c>
      <c r="CW213" s="2">
        <f t="shared" si="253"/>
        <v>134.07659976143137</v>
      </c>
      <c r="CX213" s="2">
        <f t="shared" si="224"/>
        <v>204.69683423478739</v>
      </c>
      <c r="CY213" s="2">
        <f t="shared" si="254"/>
        <v>-142.39109878291569</v>
      </c>
      <c r="CZ213" s="2">
        <f t="shared" si="255"/>
        <v>147.05634611650723</v>
      </c>
      <c r="DA213" s="2"/>
      <c r="DB213" s="2"/>
      <c r="DC213" s="13">
        <f>Paramètres!$H$16</f>
        <v>-20000</v>
      </c>
      <c r="DD213" s="13">
        <f>Paramètres!$I$16</f>
        <v>0</v>
      </c>
      <c r="DE213" s="13"/>
      <c r="DF213" s="13"/>
      <c r="DG213" s="112">
        <f>Paramètres!$H$20</f>
        <v>1047197551196.5977</v>
      </c>
      <c r="DH213" s="13">
        <f>Paramètres!$H$21</f>
        <v>10000</v>
      </c>
      <c r="DI213" s="13">
        <f>IF(DL213&lt;66666,Paramètres!$H$22,5)</f>
        <v>1</v>
      </c>
      <c r="DJ213" s="13">
        <f t="shared" si="225"/>
        <v>-44824.244061945617</v>
      </c>
      <c r="DK213" s="13">
        <f t="shared" si="226"/>
        <v>-11121.620645962892</v>
      </c>
      <c r="DL213" s="13">
        <f t="shared" si="256"/>
        <v>46183.366069588032</v>
      </c>
      <c r="DM213" s="13">
        <f t="shared" si="257"/>
        <v>-166.06538676775691</v>
      </c>
      <c r="DN213" s="13">
        <f t="shared" si="258"/>
        <v>458.36276169321383</v>
      </c>
      <c r="DO213" s="13">
        <f t="shared" si="259"/>
        <v>-444.87368608182766</v>
      </c>
      <c r="DP213" s="13">
        <f t="shared" si="260"/>
        <v>-110.38036391948255</v>
      </c>
      <c r="DQ213" s="13">
        <f>IF(DT213&lt;66666,Paramètres!$H$22,5)</f>
        <v>5</v>
      </c>
      <c r="DR213" s="13">
        <f t="shared" si="227"/>
        <v>-82076.231155601621</v>
      </c>
      <c r="DS213" s="13">
        <f t="shared" si="228"/>
        <v>33618.618732854869</v>
      </c>
      <c r="DT213" s="13">
        <f t="shared" si="261"/>
        <v>88694.527712891111</v>
      </c>
      <c r="DU213" s="13">
        <f t="shared" si="262"/>
        <v>157.72587751639952</v>
      </c>
      <c r="DV213" s="13">
        <f t="shared" si="263"/>
        <v>653.09472950026293</v>
      </c>
      <c r="DW213" s="13">
        <f t="shared" si="264"/>
        <v>-604.36145687010412</v>
      </c>
      <c r="DX213" s="13">
        <f t="shared" si="265"/>
        <v>247.54788456148634</v>
      </c>
    </row>
    <row r="214" spans="1:128" x14ac:dyDescent="0.35">
      <c r="A214" s="106">
        <f t="shared" si="266"/>
        <v>208</v>
      </c>
      <c r="B214" s="106">
        <f>A214*Paramètres!$D$25</f>
        <v>104</v>
      </c>
      <c r="C214" s="102">
        <f>Paramètres!$D$7</f>
        <v>155093840495.72119</v>
      </c>
      <c r="D214" s="28">
        <f>Paramètres!$D$8</f>
        <v>6666</v>
      </c>
      <c r="E214" s="28">
        <f t="shared" si="229"/>
        <v>22943.050962498961</v>
      </c>
      <c r="F214" s="28">
        <f t="shared" si="230"/>
        <v>7545.8105642217615</v>
      </c>
      <c r="G214" s="28">
        <f t="shared" si="204"/>
        <v>-103.07241354514075</v>
      </c>
      <c r="H214" s="28">
        <f t="shared" si="205"/>
        <v>-51.74629408676936</v>
      </c>
      <c r="I214" s="28">
        <f t="shared" si="267"/>
        <v>-1867.1102582284034</v>
      </c>
      <c r="J214" s="28">
        <f t="shared" si="268"/>
        <v>-8040.9641527344493</v>
      </c>
      <c r="K214" s="28">
        <f t="shared" si="269"/>
        <v>4321.5035714031947</v>
      </c>
      <c r="L214" s="28">
        <f t="shared" si="231"/>
        <v>2675.6362164405991</v>
      </c>
      <c r="M214" s="28">
        <f t="shared" si="232"/>
        <v>-3393.5768673955217</v>
      </c>
      <c r="N214" s="28">
        <f>Paramètres!$D$26*Calculs!K214</f>
        <v>86.430071428063897</v>
      </c>
      <c r="O214" s="28">
        <f>Paramètres!$D$26*I214</f>
        <v>-37.342205164568071</v>
      </c>
      <c r="P214" s="28">
        <f>Paramètres!$D$26*J214</f>
        <v>-160.81928305468898</v>
      </c>
      <c r="Q214" s="105">
        <f>IF($T214&gt;25000,Paramètres!$D$9,-5)</f>
        <v>6</v>
      </c>
      <c r="R214" s="105">
        <f t="shared" si="206"/>
        <v>-39252.81601728333</v>
      </c>
      <c r="S214" s="105">
        <f t="shared" si="207"/>
        <v>36208.991337011932</v>
      </c>
      <c r="T214" s="105">
        <f t="shared" si="233"/>
        <v>53402.945788884157</v>
      </c>
      <c r="U214" s="105">
        <f t="shared" si="234"/>
        <v>137.30982830469253</v>
      </c>
      <c r="V214" s="105">
        <f t="shared" si="208"/>
        <v>318.81842336027495</v>
      </c>
      <c r="W214" s="105">
        <f t="shared" si="235"/>
        <v>-234.34139690635047</v>
      </c>
      <c r="X214" s="105">
        <f t="shared" si="236"/>
        <v>216.16960186370295</v>
      </c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44">
        <f t="shared" si="237"/>
        <v>62195.866979782288</v>
      </c>
      <c r="AL214" s="44">
        <f t="shared" si="238"/>
        <v>-28663.180772790172</v>
      </c>
      <c r="AM214" s="44">
        <f t="shared" si="209"/>
        <v>92.12161324717195</v>
      </c>
      <c r="AN214" s="44">
        <f t="shared" si="210"/>
        <v>151.76365325302305</v>
      </c>
      <c r="AO214" s="44">
        <f t="shared" si="270"/>
        <v>-374.39078161812455</v>
      </c>
      <c r="AP214" s="44">
        <f t="shared" si="271"/>
        <v>10106.086287373017</v>
      </c>
      <c r="AQ214" s="44">
        <f t="shared" si="239"/>
        <v>1499.9514943567256</v>
      </c>
      <c r="AR214" s="44">
        <f t="shared" si="240"/>
        <v>-1321.4625201599404</v>
      </c>
      <c r="AS214" s="44">
        <f t="shared" si="241"/>
        <v>709.64166537451399</v>
      </c>
      <c r="AT214" s="44">
        <f>Paramètres!$D$26*Calculs!AQ214</f>
        <v>29.999029887134512</v>
      </c>
      <c r="AU214" s="44">
        <f>Paramètres!$D$26*AO214</f>
        <v>-7.4878156323624907</v>
      </c>
      <c r="AV214" s="44">
        <f>Paramètres!$D$26*AP214</f>
        <v>202.12172574746035</v>
      </c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1">
        <f>Paramètres!$D$16</f>
        <v>30000</v>
      </c>
      <c r="BH214" s="41">
        <f>Paramètres!$E$16</f>
        <v>-25000</v>
      </c>
      <c r="BI214" s="100"/>
      <c r="BJ214" s="100"/>
      <c r="BK214" s="110">
        <f>Paramètres!$D$20</f>
        <v>523598775598.29883</v>
      </c>
      <c r="BL214" s="41">
        <f>Paramètres!$D$21</f>
        <v>10000</v>
      </c>
      <c r="BM214" s="41"/>
      <c r="BN214" s="41"/>
      <c r="BO214" s="41">
        <f>IF(AND($BR$6&gt;200,A214&lt;950),Paramètres!$D$22,0)</f>
        <v>1</v>
      </c>
      <c r="BP214" s="41">
        <f t="shared" si="211"/>
        <v>7056.9490375010391</v>
      </c>
      <c r="BQ214" s="41">
        <f t="shared" si="212"/>
        <v>-32545.810564221763</v>
      </c>
      <c r="BR214" s="41">
        <f t="shared" si="242"/>
        <v>33302.106765189732</v>
      </c>
      <c r="BS214" s="41">
        <f t="shared" si="243"/>
        <v>-77.765870112554637</v>
      </c>
      <c r="BT214" s="41">
        <f t="shared" si="244"/>
        <v>414.77688480409455</v>
      </c>
      <c r="BU214" s="41">
        <f t="shared" si="245"/>
        <v>87.89411909085436</v>
      </c>
      <c r="BV214" s="41">
        <f t="shared" si="246"/>
        <v>-405.35723503723455</v>
      </c>
      <c r="BW214" s="41">
        <f>Paramètres!$D$22</f>
        <v>1</v>
      </c>
      <c r="BX214" s="41">
        <f t="shared" si="213"/>
        <v>-32195.866979782288</v>
      </c>
      <c r="BY214" s="41">
        <f t="shared" si="214"/>
        <v>3663.1807727901723</v>
      </c>
      <c r="BZ214" s="41">
        <f t="shared" si="247"/>
        <v>32403.591528624955</v>
      </c>
      <c r="CA214" s="41">
        <f t="shared" si="248"/>
        <v>173.50891574532261</v>
      </c>
      <c r="CB214" s="41">
        <f t="shared" si="249"/>
        <v>435.05996549089872</v>
      </c>
      <c r="CC214" s="41">
        <f t="shared" si="250"/>
        <v>-432.27099578760914</v>
      </c>
      <c r="CD214" s="41">
        <f t="shared" si="251"/>
        <v>49.182921565628305</v>
      </c>
      <c r="CE214" s="2">
        <f>Paramètres!$F$16</f>
        <v>15000</v>
      </c>
      <c r="CF214" s="2">
        <f>Paramètres!$G$16</f>
        <v>15000</v>
      </c>
      <c r="CG214" s="111">
        <f>Paramètres!$F$20</f>
        <v>992600579172.61572</v>
      </c>
      <c r="CH214" s="2">
        <f>Paramètres!$F$21</f>
        <v>13332</v>
      </c>
      <c r="CI214" s="2"/>
      <c r="CJ214" s="2"/>
      <c r="CK214" s="2">
        <f>IF(CN214&gt;20000,Paramètres!$F$22,-2)</f>
        <v>-2</v>
      </c>
      <c r="CL214" s="2">
        <f t="shared" si="215"/>
        <v>-7943.0509624989609</v>
      </c>
      <c r="CM214" s="2">
        <f t="shared" si="216"/>
        <v>7454.1894357782385</v>
      </c>
      <c r="CN214" s="2">
        <f t="shared" si="217"/>
        <v>10892.979332456458</v>
      </c>
      <c r="CO214" s="2">
        <f t="shared" si="218"/>
        <v>136.81852691788325</v>
      </c>
      <c r="CP214" s="2">
        <f t="shared" si="219"/>
        <v>-4237.7526966933392</v>
      </c>
      <c r="CQ214" s="2">
        <f t="shared" si="220"/>
        <v>3090.1266411116771</v>
      </c>
      <c r="CR214" s="2">
        <f t="shared" si="221"/>
        <v>-2899.9422856711358</v>
      </c>
      <c r="CS214" s="2">
        <f>Paramètres!$F$22</f>
        <v>1</v>
      </c>
      <c r="CT214" s="2">
        <f t="shared" si="222"/>
        <v>-47195.866979782288</v>
      </c>
      <c r="CU214" s="2">
        <f t="shared" si="223"/>
        <v>43663.180772790176</v>
      </c>
      <c r="CV214" s="2">
        <f t="shared" si="252"/>
        <v>64295.592501902167</v>
      </c>
      <c r="CW214" s="2">
        <f t="shared" si="253"/>
        <v>137.2265928612745</v>
      </c>
      <c r="CX214" s="2">
        <f t="shared" si="224"/>
        <v>225.41776789467963</v>
      </c>
      <c r="CY214" s="2">
        <f t="shared" si="254"/>
        <v>-165.46681622262045</v>
      </c>
      <c r="CZ214" s="2">
        <f t="shared" si="255"/>
        <v>153.08136010556348</v>
      </c>
      <c r="DA214" s="2"/>
      <c r="DB214" s="2"/>
      <c r="DC214" s="13">
        <f>Paramètres!$H$16</f>
        <v>-20000</v>
      </c>
      <c r="DD214" s="13">
        <f>Paramètres!$I$16</f>
        <v>0</v>
      </c>
      <c r="DE214" s="13"/>
      <c r="DF214" s="13"/>
      <c r="DG214" s="112">
        <f>Paramètres!$H$20</f>
        <v>1047197551196.5977</v>
      </c>
      <c r="DH214" s="13">
        <f>Paramètres!$H$21</f>
        <v>10000</v>
      </c>
      <c r="DI214" s="13">
        <f>IF(DL214&lt;66666,Paramètres!$H$22,5)</f>
        <v>1</v>
      </c>
      <c r="DJ214" s="13">
        <f t="shared" si="225"/>
        <v>-42943.050962498965</v>
      </c>
      <c r="DK214" s="13">
        <f t="shared" si="226"/>
        <v>-7545.8105642217615</v>
      </c>
      <c r="DL214" s="13">
        <f t="shared" si="256"/>
        <v>43600.973418478905</v>
      </c>
      <c r="DM214" s="13">
        <f t="shared" si="257"/>
        <v>-170.0339165021052</v>
      </c>
      <c r="DN214" s="13">
        <f t="shared" si="258"/>
        <v>510.08148344064455</v>
      </c>
      <c r="DO214" s="13">
        <f t="shared" si="259"/>
        <v>-502.38454376193243</v>
      </c>
      <c r="DP214" s="13">
        <f t="shared" si="260"/>
        <v>-88.277346687151251</v>
      </c>
      <c r="DQ214" s="13">
        <f>IF(DT214&lt;66666,Paramètres!$H$22,5)</f>
        <v>5</v>
      </c>
      <c r="DR214" s="13">
        <f t="shared" si="227"/>
        <v>-82195.866979782295</v>
      </c>
      <c r="DS214" s="13">
        <f t="shared" si="228"/>
        <v>28663.180772790172</v>
      </c>
      <c r="DT214" s="13">
        <f t="shared" si="261"/>
        <v>87050.206665875943</v>
      </c>
      <c r="DU214" s="13">
        <f t="shared" si="262"/>
        <v>160.7754155488268</v>
      </c>
      <c r="DV214" s="13">
        <f t="shared" si="263"/>
        <v>677.51428455380039</v>
      </c>
      <c r="DW214" s="13">
        <f t="shared" si="264"/>
        <v>-639.73281791089448</v>
      </c>
      <c r="DX214" s="13">
        <f t="shared" si="265"/>
        <v>223.08636771939791</v>
      </c>
    </row>
    <row r="215" spans="1:128" x14ac:dyDescent="0.35">
      <c r="A215" s="106">
        <f t="shared" si="266"/>
        <v>209</v>
      </c>
      <c r="B215" s="106">
        <f>A215*Paramètres!$D$25</f>
        <v>104.5</v>
      </c>
      <c r="C215" s="102">
        <f>Paramètres!$D$7</f>
        <v>155093840495.72119</v>
      </c>
      <c r="D215" s="28">
        <f>Paramètres!$D$8</f>
        <v>6666</v>
      </c>
      <c r="E215" s="28">
        <f t="shared" si="229"/>
        <v>22678.404887494911</v>
      </c>
      <c r="F215" s="28">
        <f t="shared" si="230"/>
        <v>2676.9342710056562</v>
      </c>
      <c r="G215" s="28">
        <f t="shared" si="204"/>
        <v>-85.709133264794517</v>
      </c>
      <c r="H215" s="28">
        <f t="shared" si="205"/>
        <v>-66.876341312775708</v>
      </c>
      <c r="I215" s="28">
        <f t="shared" si="267"/>
        <v>845.86816337676385</v>
      </c>
      <c r="J215" s="28">
        <f t="shared" si="268"/>
        <v>-11273.721737075282</v>
      </c>
      <c r="K215" s="28">
        <f t="shared" si="269"/>
        <v>4074.0882819382182</v>
      </c>
      <c r="L215" s="28">
        <f t="shared" si="231"/>
        <v>1599.9633109047222</v>
      </c>
      <c r="M215" s="28">
        <f t="shared" si="232"/>
        <v>-3746.7736431208523</v>
      </c>
      <c r="N215" s="28">
        <f>Paramètres!$D$26*Calculs!K215</f>
        <v>81.481765638764372</v>
      </c>
      <c r="O215" s="28">
        <f>Paramètres!$D$26*I215</f>
        <v>16.917363267535276</v>
      </c>
      <c r="P215" s="28">
        <f>Paramètres!$D$26*J215</f>
        <v>-225.47443474150566</v>
      </c>
      <c r="Q215" s="105">
        <f>IF($T215&gt;25000,Paramètres!$D$9,-5)</f>
        <v>6</v>
      </c>
      <c r="R215" s="105">
        <f t="shared" si="206"/>
        <v>-38999.901071438333</v>
      </c>
      <c r="S215" s="105">
        <f t="shared" si="207"/>
        <v>26109.661483765693</v>
      </c>
      <c r="T215" s="105">
        <f t="shared" si="233"/>
        <v>46933.002315841833</v>
      </c>
      <c r="U215" s="105">
        <f t="shared" si="234"/>
        <v>146.19847495297489</v>
      </c>
      <c r="V215" s="105">
        <f t="shared" si="208"/>
        <v>409.99474113155202</v>
      </c>
      <c r="W215" s="105">
        <f t="shared" si="235"/>
        <v>-340.69319146334038</v>
      </c>
      <c r="X215" s="105">
        <f t="shared" si="236"/>
        <v>228.08734521242528</v>
      </c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44">
        <f t="shared" si="237"/>
        <v>61678.305958933241</v>
      </c>
      <c r="AL215" s="44">
        <f t="shared" si="238"/>
        <v>-23432.727212760037</v>
      </c>
      <c r="AM215" s="44">
        <f t="shared" si="209"/>
        <v>99.038625767051016</v>
      </c>
      <c r="AN215" s="44">
        <f t="shared" si="210"/>
        <v>156.44900682764558</v>
      </c>
      <c r="AO215" s="44">
        <f t="shared" si="270"/>
        <v>-1688.3654861457023</v>
      </c>
      <c r="AP215" s="44">
        <f t="shared" si="271"/>
        <v>10613.606227000071</v>
      </c>
      <c r="AQ215" s="44">
        <f t="shared" si="239"/>
        <v>1605.5462855624467</v>
      </c>
      <c r="AR215" s="44">
        <f t="shared" si="240"/>
        <v>-1471.8120268274745</v>
      </c>
      <c r="AS215" s="44">
        <f t="shared" si="241"/>
        <v>641.52025125429259</v>
      </c>
      <c r="AT215" s="44">
        <f>Paramètres!$D$26*Calculs!AQ215</f>
        <v>32.110925711248932</v>
      </c>
      <c r="AU215" s="44">
        <f>Paramètres!$D$26*AO215</f>
        <v>-33.76730972291405</v>
      </c>
      <c r="AV215" s="44">
        <f>Paramètres!$D$26*AP215</f>
        <v>212.27212454000141</v>
      </c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1">
        <f>Paramètres!$D$16</f>
        <v>30000</v>
      </c>
      <c r="BH215" s="41">
        <f>Paramètres!$E$16</f>
        <v>-25000</v>
      </c>
      <c r="BI215" s="100"/>
      <c r="BJ215" s="100"/>
      <c r="BK215" s="110">
        <f>Paramètres!$D$20</f>
        <v>523598775598.29883</v>
      </c>
      <c r="BL215" s="41">
        <f>Paramètres!$D$21</f>
        <v>10000</v>
      </c>
      <c r="BM215" s="41"/>
      <c r="BN215" s="41"/>
      <c r="BO215" s="41">
        <f>IF(AND($BR$6&gt;200,A215&lt;950),Paramètres!$D$22,0)</f>
        <v>1</v>
      </c>
      <c r="BP215" s="41">
        <f t="shared" si="211"/>
        <v>7321.5951125050888</v>
      </c>
      <c r="BQ215" s="41">
        <f t="shared" si="212"/>
        <v>-27676.934271005655</v>
      </c>
      <c r="BR215" s="41">
        <f t="shared" si="242"/>
        <v>28628.979123137204</v>
      </c>
      <c r="BS215" s="41">
        <f t="shared" si="243"/>
        <v>-75.182520572528674</v>
      </c>
      <c r="BT215" s="41">
        <f t="shared" si="244"/>
        <v>537.51795223593535</v>
      </c>
      <c r="BU215" s="41">
        <f t="shared" si="245"/>
        <v>137.46521645243732</v>
      </c>
      <c r="BV215" s="41">
        <f t="shared" si="246"/>
        <v>-519.64301519562241</v>
      </c>
      <c r="BW215" s="41">
        <f>Paramètres!$D$22</f>
        <v>1</v>
      </c>
      <c r="BX215" s="41">
        <f t="shared" si="213"/>
        <v>-31678.305958933241</v>
      </c>
      <c r="BY215" s="41">
        <f t="shared" si="214"/>
        <v>-1567.2727872399628</v>
      </c>
      <c r="BZ215" s="41">
        <f t="shared" si="247"/>
        <v>31717.052391693152</v>
      </c>
      <c r="CA215" s="41">
        <f t="shared" si="248"/>
        <v>-177.16762139660287</v>
      </c>
      <c r="CB215" s="41">
        <f t="shared" si="249"/>
        <v>451.51854225762867</v>
      </c>
      <c r="CC215" s="41">
        <f t="shared" si="250"/>
        <v>-450.9669546566945</v>
      </c>
      <c r="CD215" s="41">
        <f t="shared" si="251"/>
        <v>-22.311427792072244</v>
      </c>
      <c r="CE215" s="2">
        <f>Paramètres!$F$16</f>
        <v>15000</v>
      </c>
      <c r="CF215" s="2">
        <f>Paramètres!$G$16</f>
        <v>15000</v>
      </c>
      <c r="CG215" s="111">
        <f>Paramètres!$F$20</f>
        <v>992600579172.61572</v>
      </c>
      <c r="CH215" s="2">
        <f>Paramètres!$F$21</f>
        <v>13332</v>
      </c>
      <c r="CI215" s="2"/>
      <c r="CJ215" s="2"/>
      <c r="CK215" s="2">
        <f>IF(CN215&gt;20000,Paramètres!$F$22,-2)</f>
        <v>-2</v>
      </c>
      <c r="CL215" s="2">
        <f t="shared" si="215"/>
        <v>-7678.4048874949112</v>
      </c>
      <c r="CM215" s="2">
        <f t="shared" si="216"/>
        <v>12323.065728994345</v>
      </c>
      <c r="CN215" s="2">
        <f t="shared" si="217"/>
        <v>14519.498978181742</v>
      </c>
      <c r="CO215" s="2">
        <f t="shared" si="218"/>
        <v>121.92670747632344</v>
      </c>
      <c r="CP215" s="2">
        <f t="shared" si="219"/>
        <v>-3763.3294825225498</v>
      </c>
      <c r="CQ215" s="2">
        <f t="shared" si="220"/>
        <v>1990.1766262924791</v>
      </c>
      <c r="CR215" s="2">
        <f t="shared" si="221"/>
        <v>-3194.0328411246073</v>
      </c>
      <c r="CS215" s="2">
        <f>Paramètres!$F$22</f>
        <v>1</v>
      </c>
      <c r="CT215" s="2">
        <f t="shared" si="222"/>
        <v>-46678.305958933241</v>
      </c>
      <c r="CU215" s="2">
        <f t="shared" si="223"/>
        <v>38432.727212760037</v>
      </c>
      <c r="CV215" s="2">
        <f t="shared" si="252"/>
        <v>60464.359487273228</v>
      </c>
      <c r="CW215" s="2">
        <f t="shared" si="253"/>
        <v>140.53356068009379</v>
      </c>
      <c r="CX215" s="2">
        <f t="shared" si="224"/>
        <v>252.84246957684442</v>
      </c>
      <c r="CY215" s="2">
        <f t="shared" si="254"/>
        <v>-195.19363562933952</v>
      </c>
      <c r="CZ215" s="2">
        <f t="shared" si="255"/>
        <v>160.71328206317648</v>
      </c>
      <c r="DA215" s="2"/>
      <c r="DB215" s="2"/>
      <c r="DC215" s="13">
        <f>Paramètres!$H$16</f>
        <v>-20000</v>
      </c>
      <c r="DD215" s="13">
        <f>Paramètres!$I$16</f>
        <v>0</v>
      </c>
      <c r="DE215" s="13"/>
      <c r="DF215" s="13"/>
      <c r="DG215" s="112">
        <f>Paramètres!$H$20</f>
        <v>1047197551196.5977</v>
      </c>
      <c r="DH215" s="13">
        <f>Paramètres!$H$21</f>
        <v>10000</v>
      </c>
      <c r="DI215" s="13">
        <f>IF(DL215&lt;66666,Paramètres!$H$22,5)</f>
        <v>1</v>
      </c>
      <c r="DJ215" s="13">
        <f t="shared" si="225"/>
        <v>-42678.404887494908</v>
      </c>
      <c r="DK215" s="13">
        <f t="shared" si="226"/>
        <v>-2676.9342710056562</v>
      </c>
      <c r="DL215" s="13">
        <f t="shared" si="256"/>
        <v>42762.275674152719</v>
      </c>
      <c r="DM215" s="13">
        <f t="shared" si="257"/>
        <v>-176.41091625204373</v>
      </c>
      <c r="DN215" s="13">
        <f t="shared" si="258"/>
        <v>528.71551561886508</v>
      </c>
      <c r="DO215" s="13">
        <f t="shared" si="259"/>
        <v>-527.6785318401943</v>
      </c>
      <c r="DP215" s="13">
        <f t="shared" si="260"/>
        <v>-33.097786800622764</v>
      </c>
      <c r="DQ215" s="13">
        <f>IF(DT215&lt;66666,Paramètres!$H$22,5)</f>
        <v>5</v>
      </c>
      <c r="DR215" s="13">
        <f t="shared" si="227"/>
        <v>-81678.305958933241</v>
      </c>
      <c r="DS215" s="13">
        <f t="shared" si="228"/>
        <v>23432.727212760037</v>
      </c>
      <c r="DT215" s="13">
        <f t="shared" si="261"/>
        <v>84973.162639440066</v>
      </c>
      <c r="DU215" s="13">
        <f t="shared" si="262"/>
        <v>163.9923193885237</v>
      </c>
      <c r="DV215" s="13">
        <f t="shared" si="263"/>
        <v>710.35390466113563</v>
      </c>
      <c r="DW215" s="13">
        <f t="shared" si="264"/>
        <v>-682.80974559260505</v>
      </c>
      <c r="DX215" s="13">
        <f t="shared" si="265"/>
        <v>195.8916057187846</v>
      </c>
    </row>
    <row r="216" spans="1:128" x14ac:dyDescent="0.35">
      <c r="A216" s="106">
        <f t="shared" si="266"/>
        <v>210</v>
      </c>
      <c r="B216" s="106">
        <f>A216*Paramètres!$D$25</f>
        <v>105</v>
      </c>
      <c r="C216" s="102">
        <f>Paramètres!$D$7</f>
        <v>155093840495.72119</v>
      </c>
      <c r="D216" s="28">
        <f>Paramètres!$D$8</f>
        <v>6666</v>
      </c>
      <c r="E216" s="28">
        <f t="shared" si="229"/>
        <v>23501.329796909475</v>
      </c>
      <c r="F216" s="28">
        <f t="shared" si="230"/>
        <v>-3896.620008312198</v>
      </c>
      <c r="G216" s="28">
        <f t="shared" si="204"/>
        <v>-80.676857643876346</v>
      </c>
      <c r="H216" s="28">
        <f t="shared" si="205"/>
        <v>147.81133798641562</v>
      </c>
      <c r="I216" s="28">
        <f t="shared" si="267"/>
        <v>2428.9141110139508</v>
      </c>
      <c r="J216" s="28">
        <f t="shared" si="268"/>
        <v>-14795.020945454629</v>
      </c>
      <c r="K216" s="28">
        <f t="shared" si="269"/>
        <v>982.71181491725474</v>
      </c>
      <c r="L216" s="28">
        <f t="shared" si="231"/>
        <v>-831.66763108854184</v>
      </c>
      <c r="M216" s="28">
        <f t="shared" si="232"/>
        <v>523.49924792451986</v>
      </c>
      <c r="N216" s="28">
        <f>Paramètres!$D$26*Calculs!K216</f>
        <v>19.654236298345094</v>
      </c>
      <c r="O216" s="28">
        <f>Paramètres!$D$26*I216</f>
        <v>48.578282220279014</v>
      </c>
      <c r="P216" s="28">
        <f>Paramètres!$D$26*J216</f>
        <v>-295.90041890909259</v>
      </c>
      <c r="Q216" s="105">
        <f>IF($T216&gt;25000,Paramètres!$D$9,-5)</f>
        <v>6</v>
      </c>
      <c r="R216" s="105">
        <f t="shared" si="206"/>
        <v>-36964.840412244041</v>
      </c>
      <c r="S216" s="105">
        <f t="shared" si="207"/>
        <v>14068.924028134232</v>
      </c>
      <c r="T216" s="105">
        <f t="shared" si="233"/>
        <v>39551.663049890616</v>
      </c>
      <c r="U216" s="105">
        <f t="shared" si="234"/>
        <v>159.16303204621451</v>
      </c>
      <c r="V216" s="105">
        <f t="shared" si="208"/>
        <v>570.38719985515672</v>
      </c>
      <c r="W216" s="105">
        <f t="shared" si="235"/>
        <v>-533.08180212894797</v>
      </c>
      <c r="X216" s="105">
        <f t="shared" si="236"/>
        <v>202.89245919343489</v>
      </c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44">
        <f t="shared" si="237"/>
        <v>60466.170209153519</v>
      </c>
      <c r="AL216" s="44">
        <f t="shared" si="238"/>
        <v>-17965.54403644643</v>
      </c>
      <c r="AM216" s="44">
        <f t="shared" si="209"/>
        <v>105.80767332912137</v>
      </c>
      <c r="AN216" s="44">
        <f t="shared" si="210"/>
        <v>161.38529951937144</v>
      </c>
      <c r="AO216" s="44">
        <f t="shared" si="270"/>
        <v>-3126.4102032502628</v>
      </c>
      <c r="AP216" s="44">
        <f t="shared" si="271"/>
        <v>11042.854353714363</v>
      </c>
      <c r="AQ216" s="44">
        <f t="shared" si="239"/>
        <v>1761.8309977395859</v>
      </c>
      <c r="AR216" s="44">
        <f t="shared" si="240"/>
        <v>-1669.6635273419795</v>
      </c>
      <c r="AS216" s="44">
        <f t="shared" si="241"/>
        <v>562.38080520231415</v>
      </c>
      <c r="AT216" s="44">
        <f>Paramètres!$D$26*Calculs!AQ216</f>
        <v>35.23661995479172</v>
      </c>
      <c r="AU216" s="44">
        <f>Paramètres!$D$26*AO216</f>
        <v>-62.528204065005255</v>
      </c>
      <c r="AV216" s="44">
        <f>Paramètres!$D$26*AP216</f>
        <v>220.85708707428728</v>
      </c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1">
        <f>Paramètres!$D$16</f>
        <v>30000</v>
      </c>
      <c r="BH216" s="41">
        <f>Paramètres!$E$16</f>
        <v>-25000</v>
      </c>
      <c r="BI216" s="100"/>
      <c r="BJ216" s="100"/>
      <c r="BK216" s="110">
        <f>Paramètres!$D$20</f>
        <v>523598775598.29883</v>
      </c>
      <c r="BL216" s="41">
        <f>Paramètres!$D$21</f>
        <v>10000</v>
      </c>
      <c r="BM216" s="41"/>
      <c r="BN216" s="41"/>
      <c r="BO216" s="41">
        <f>IF(AND($BR$6&gt;200,A216&lt;950),Paramètres!$D$22,0)</f>
        <v>1</v>
      </c>
      <c r="BP216" s="41">
        <f t="shared" si="211"/>
        <v>6498.6702030905253</v>
      </c>
      <c r="BQ216" s="41">
        <f t="shared" si="212"/>
        <v>-21103.379991687802</v>
      </c>
      <c r="BR216" s="41">
        <f t="shared" si="242"/>
        <v>22081.335138123006</v>
      </c>
      <c r="BS216" s="41">
        <f t="shared" si="243"/>
        <v>-72.884071103209138</v>
      </c>
      <c r="BT216" s="41">
        <f t="shared" si="244"/>
        <v>811.74103345099547</v>
      </c>
      <c r="BU216" s="41">
        <f t="shared" si="245"/>
        <v>238.900285409205</v>
      </c>
      <c r="BV216" s="41">
        <f t="shared" si="246"/>
        <v>-775.79002250576184</v>
      </c>
      <c r="BW216" s="41">
        <f>Paramètres!$D$22</f>
        <v>1</v>
      </c>
      <c r="BX216" s="41">
        <f t="shared" si="213"/>
        <v>-30466.170209153519</v>
      </c>
      <c r="BY216" s="41">
        <f t="shared" si="214"/>
        <v>-7034.4559635535697</v>
      </c>
      <c r="BZ216" s="41">
        <f t="shared" si="247"/>
        <v>31267.732535575517</v>
      </c>
      <c r="CA216" s="41">
        <f t="shared" si="248"/>
        <v>-166.99859599114376</v>
      </c>
      <c r="CB216" s="41">
        <f t="shared" si="249"/>
        <v>462.77049014752703</v>
      </c>
      <c r="CC216" s="41">
        <f t="shared" si="250"/>
        <v>-450.90716138647736</v>
      </c>
      <c r="CD216" s="41">
        <f t="shared" si="251"/>
        <v>-104.11175899854759</v>
      </c>
      <c r="CE216" s="2">
        <f>Paramètres!$F$16</f>
        <v>15000</v>
      </c>
      <c r="CF216" s="2">
        <f>Paramètres!$G$16</f>
        <v>15000</v>
      </c>
      <c r="CG216" s="111">
        <f>Paramètres!$F$20</f>
        <v>992600579172.61572</v>
      </c>
      <c r="CH216" s="2">
        <f>Paramètres!$F$21</f>
        <v>13332</v>
      </c>
      <c r="CI216" s="2"/>
      <c r="CJ216" s="2"/>
      <c r="CK216" s="2">
        <f>IF(CN216&gt;20000,Paramètres!$F$22,-2)</f>
        <v>1</v>
      </c>
      <c r="CL216" s="2">
        <f t="shared" si="215"/>
        <v>-8501.3297969094747</v>
      </c>
      <c r="CM216" s="2">
        <f t="shared" si="216"/>
        <v>18896.620008312198</v>
      </c>
      <c r="CN216" s="2">
        <f t="shared" si="217"/>
        <v>20720.879712366601</v>
      </c>
      <c r="CO216" s="2">
        <f t="shared" si="218"/>
        <v>114.22232593160327</v>
      </c>
      <c r="CP216" s="2">
        <f t="shared" si="219"/>
        <v>1374.9772033503402</v>
      </c>
      <c r="CQ216" s="2">
        <f t="shared" si="220"/>
        <v>-564.12347502491457</v>
      </c>
      <c r="CR216" s="2">
        <f t="shared" si="221"/>
        <v>1253.9246447290752</v>
      </c>
      <c r="CS216" s="2">
        <f>Paramètres!$F$22</f>
        <v>1</v>
      </c>
      <c r="CT216" s="2">
        <f t="shared" si="222"/>
        <v>-45466.170209153519</v>
      </c>
      <c r="CU216" s="2">
        <f t="shared" si="223"/>
        <v>32965.54403644643</v>
      </c>
      <c r="CV216" s="2">
        <f t="shared" si="252"/>
        <v>56159.591586002549</v>
      </c>
      <c r="CW216" s="2">
        <f t="shared" si="253"/>
        <v>144.05576480995197</v>
      </c>
      <c r="CX216" s="2">
        <f t="shared" si="224"/>
        <v>289.87514714628463</v>
      </c>
      <c r="CY216" s="2">
        <f t="shared" si="254"/>
        <v>-234.67964077647105</v>
      </c>
      <c r="CZ216" s="2">
        <f t="shared" si="255"/>
        <v>170.15600823393419</v>
      </c>
      <c r="DA216" s="2"/>
      <c r="DB216" s="2"/>
      <c r="DC216" s="13">
        <f>Paramètres!$H$16</f>
        <v>-20000</v>
      </c>
      <c r="DD216" s="13">
        <f>Paramètres!$I$16</f>
        <v>0</v>
      </c>
      <c r="DE216" s="13"/>
      <c r="DF216" s="13"/>
      <c r="DG216" s="112">
        <f>Paramètres!$H$20</f>
        <v>1047197551196.5977</v>
      </c>
      <c r="DH216" s="13">
        <f>Paramètres!$H$21</f>
        <v>10000</v>
      </c>
      <c r="DI216" s="13">
        <f>IF(DL216&lt;66666,Paramètres!$H$22,5)</f>
        <v>1</v>
      </c>
      <c r="DJ216" s="13">
        <f t="shared" si="225"/>
        <v>-43501.329796909471</v>
      </c>
      <c r="DK216" s="13">
        <f t="shared" si="226"/>
        <v>3896.620008312198</v>
      </c>
      <c r="DL216" s="13">
        <f t="shared" si="256"/>
        <v>43675.500473247732</v>
      </c>
      <c r="DM216" s="13">
        <f t="shared" si="257"/>
        <v>174.88140657518014</v>
      </c>
      <c r="DN216" s="13">
        <f t="shared" si="258"/>
        <v>508.47214433412137</v>
      </c>
      <c r="DO216" s="13">
        <f t="shared" si="259"/>
        <v>-506.44444147283224</v>
      </c>
      <c r="DP216" s="13">
        <f t="shared" si="260"/>
        <v>45.364625701206428</v>
      </c>
      <c r="DQ216" s="13">
        <f>IF(DT216&lt;66666,Paramètres!$H$22,5)</f>
        <v>5</v>
      </c>
      <c r="DR216" s="13">
        <f t="shared" si="227"/>
        <v>-80466.170209153526</v>
      </c>
      <c r="DS216" s="13">
        <f t="shared" si="228"/>
        <v>17965.54403644643</v>
      </c>
      <c r="DT216" s="13">
        <f t="shared" si="261"/>
        <v>82447.348778805259</v>
      </c>
      <c r="DU216" s="13">
        <f t="shared" si="262"/>
        <v>167.41409030170408</v>
      </c>
      <c r="DV216" s="13">
        <f t="shared" si="263"/>
        <v>753.58385274400325</v>
      </c>
      <c r="DW216" s="13">
        <f t="shared" si="264"/>
        <v>-735.47551813281427</v>
      </c>
      <c r="DX216" s="13">
        <f t="shared" si="265"/>
        <v>164.20835954288052</v>
      </c>
    </row>
    <row r="217" spans="1:128" x14ac:dyDescent="0.35">
      <c r="A217" s="106">
        <f t="shared" si="266"/>
        <v>211</v>
      </c>
      <c r="B217" s="106">
        <f>A217*Paramètres!$D$25</f>
        <v>105.5</v>
      </c>
      <c r="C217" s="102">
        <f>Paramètres!$D$7</f>
        <v>155093840495.72119</v>
      </c>
      <c r="D217" s="28">
        <f>Paramètres!$D$8</f>
        <v>6666</v>
      </c>
      <c r="E217" s="28">
        <f t="shared" si="229"/>
        <v>24507.869944644317</v>
      </c>
      <c r="F217" s="28">
        <f t="shared" si="230"/>
        <v>-11163.255669058382</v>
      </c>
      <c r="G217" s="28">
        <f t="shared" si="204"/>
        <v>-83.676730923151553</v>
      </c>
      <c r="H217" s="28">
        <f t="shared" si="205"/>
        <v>-136.32745769937566</v>
      </c>
      <c r="I217" s="28">
        <f t="shared" si="267"/>
        <v>1548.6681977051298</v>
      </c>
      <c r="J217" s="28">
        <f t="shared" si="268"/>
        <v>-13975.621278621018</v>
      </c>
      <c r="K217" s="28">
        <f t="shared" si="269"/>
        <v>376.55454097109964</v>
      </c>
      <c r="L217" s="28">
        <f t="shared" si="231"/>
        <v>-272.36120382370495</v>
      </c>
      <c r="M217" s="28">
        <f t="shared" si="232"/>
        <v>-260.02441611829033</v>
      </c>
      <c r="N217" s="28">
        <f>Paramètres!$D$26*Calculs!K217</f>
        <v>7.5310908194219932</v>
      </c>
      <c r="O217" s="28">
        <f>Paramètres!$D$26*I217</f>
        <v>30.973363954102599</v>
      </c>
      <c r="P217" s="28">
        <f>Paramètres!$D$26*J217</f>
        <v>-279.51242557242034</v>
      </c>
      <c r="Q217" s="105">
        <f>IF($T217&gt;25000,Paramètres!$D$9,-5)</f>
        <v>6</v>
      </c>
      <c r="R217" s="105">
        <f t="shared" si="206"/>
        <v>-33977.679281048579</v>
      </c>
      <c r="S217" s="105">
        <f t="shared" si="207"/>
        <v>1140.2659892302872</v>
      </c>
      <c r="T217" s="105">
        <f t="shared" si="233"/>
        <v>33996.807142024278</v>
      </c>
      <c r="U217" s="105">
        <f t="shared" si="234"/>
        <v>178.07791702309126</v>
      </c>
      <c r="V217" s="105">
        <f t="shared" si="208"/>
        <v>760.84025670383846</v>
      </c>
      <c r="W217" s="105">
        <f t="shared" si="235"/>
        <v>-760.41217983785066</v>
      </c>
      <c r="X217" s="105">
        <f t="shared" si="236"/>
        <v>25.518874885289502</v>
      </c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44">
        <f t="shared" si="237"/>
        <v>58485.549225692899</v>
      </c>
      <c r="AL217" s="44">
        <f t="shared" si="238"/>
        <v>-12303.52165828867</v>
      </c>
      <c r="AM217" s="44">
        <f t="shared" si="209"/>
        <v>112.57720274873216</v>
      </c>
      <c r="AN217" s="44">
        <f t="shared" si="210"/>
        <v>167.50218695232709</v>
      </c>
      <c r="AO217" s="44">
        <f t="shared" si="270"/>
        <v>-4733.5455265272367</v>
      </c>
      <c r="AP217" s="44">
        <f t="shared" si="271"/>
        <v>11384.37807184239</v>
      </c>
      <c r="AQ217" s="44">
        <f t="shared" si="239"/>
        <v>2001.5728568091774</v>
      </c>
      <c r="AR217" s="44">
        <f t="shared" si="240"/>
        <v>-1954.1441224247105</v>
      </c>
      <c r="AS217" s="44">
        <f t="shared" si="241"/>
        <v>433.14506797170202</v>
      </c>
      <c r="AT217" s="44">
        <f>Paramètres!$D$26*Calculs!AQ217</f>
        <v>40.031457136183548</v>
      </c>
      <c r="AU217" s="44">
        <f>Paramètres!$D$26*AO217</f>
        <v>-94.670910530544731</v>
      </c>
      <c r="AV217" s="44">
        <f>Paramètres!$D$26*AP217</f>
        <v>227.6875614368478</v>
      </c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1">
        <f>Paramètres!$D$16</f>
        <v>30000</v>
      </c>
      <c r="BH217" s="41">
        <f>Paramètres!$E$16</f>
        <v>-25000</v>
      </c>
      <c r="BI217" s="100"/>
      <c r="BJ217" s="100"/>
      <c r="BK217" s="110">
        <f>Paramètres!$D$20</f>
        <v>523598775598.29883</v>
      </c>
      <c r="BL217" s="41">
        <f>Paramètres!$D$21</f>
        <v>10000</v>
      </c>
      <c r="BM217" s="41"/>
      <c r="BN217" s="41"/>
      <c r="BO217" s="41">
        <f>IF(AND($BR$6&gt;200,A217&lt;950),Paramètres!$D$22,0)</f>
        <v>1</v>
      </c>
      <c r="BP217" s="41">
        <f t="shared" si="211"/>
        <v>5492.130055355683</v>
      </c>
      <c r="BQ217" s="41">
        <f t="shared" si="212"/>
        <v>-13836.744330941618</v>
      </c>
      <c r="BR217" s="41">
        <f t="shared" si="242"/>
        <v>14886.872949843639</v>
      </c>
      <c r="BS217" s="41">
        <f t="shared" si="243"/>
        <v>-68.350705014535336</v>
      </c>
      <c r="BT217" s="41">
        <f t="shared" si="244"/>
        <v>1351.4176487609061</v>
      </c>
      <c r="BU217" s="41">
        <f t="shared" si="245"/>
        <v>498.57088934018486</v>
      </c>
      <c r="BV217" s="41">
        <f t="shared" si="246"/>
        <v>-1256.0878670240361</v>
      </c>
      <c r="BW217" s="41">
        <f>Paramètres!$D$22</f>
        <v>1</v>
      </c>
      <c r="BX217" s="41">
        <f t="shared" si="213"/>
        <v>-28485.549225692899</v>
      </c>
      <c r="BY217" s="41">
        <f t="shared" si="214"/>
        <v>-12696.47834171133</v>
      </c>
      <c r="BZ217" s="41">
        <f t="shared" si="247"/>
        <v>31186.969666367368</v>
      </c>
      <c r="CA217" s="41">
        <f t="shared" si="248"/>
        <v>-155.97667996996012</v>
      </c>
      <c r="CB217" s="41">
        <f t="shared" si="249"/>
        <v>464.83483435868311</v>
      </c>
      <c r="CC217" s="41">
        <f t="shared" si="250"/>
        <v>-424.57076457224713</v>
      </c>
      <c r="CD217" s="41">
        <f t="shared" si="251"/>
        <v>-189.23818088272216</v>
      </c>
      <c r="CE217" s="2">
        <f>Paramètres!$F$16</f>
        <v>15000</v>
      </c>
      <c r="CF217" s="2">
        <f>Paramètres!$G$16</f>
        <v>15000</v>
      </c>
      <c r="CG217" s="111">
        <f>Paramètres!$F$20</f>
        <v>992600579172.61572</v>
      </c>
      <c r="CH217" s="2">
        <f>Paramètres!$F$21</f>
        <v>13332</v>
      </c>
      <c r="CI217" s="2"/>
      <c r="CJ217" s="2"/>
      <c r="CK217" s="2">
        <f>IF(CN217&gt;20000,Paramètres!$F$22,-2)</f>
        <v>1</v>
      </c>
      <c r="CL217" s="2">
        <f t="shared" si="215"/>
        <v>-9507.869944644317</v>
      </c>
      <c r="CM217" s="2">
        <f t="shared" si="216"/>
        <v>26163.255669058381</v>
      </c>
      <c r="CN217" s="2">
        <f t="shared" si="217"/>
        <v>27837.304792109204</v>
      </c>
      <c r="CO217" s="2">
        <f t="shared" si="218"/>
        <v>109.97142090558505</v>
      </c>
      <c r="CP217" s="2">
        <f t="shared" si="219"/>
        <v>939.71539826200149</v>
      </c>
      <c r="CQ217" s="2">
        <f t="shared" si="220"/>
        <v>-320.96109369709455</v>
      </c>
      <c r="CR217" s="2">
        <f t="shared" si="221"/>
        <v>883.20383041712228</v>
      </c>
      <c r="CS217" s="2">
        <f>Paramètres!$F$22</f>
        <v>1</v>
      </c>
      <c r="CT217" s="2">
        <f t="shared" si="222"/>
        <v>-43485.549225692899</v>
      </c>
      <c r="CU217" s="2">
        <f t="shared" si="223"/>
        <v>27303.521658288671</v>
      </c>
      <c r="CV217" s="2">
        <f t="shared" si="252"/>
        <v>51346.619035772928</v>
      </c>
      <c r="CW217" s="2">
        <f t="shared" si="253"/>
        <v>147.876284970489</v>
      </c>
      <c r="CX217" s="2">
        <f t="shared" si="224"/>
        <v>341.38928436186285</v>
      </c>
      <c r="CY217" s="2">
        <f t="shared" si="254"/>
        <v>-289.12323360373676</v>
      </c>
      <c r="CZ217" s="2">
        <f t="shared" si="255"/>
        <v>181.53346597149491</v>
      </c>
      <c r="DA217" s="2"/>
      <c r="DB217" s="2"/>
      <c r="DC217" s="13">
        <f>Paramètres!$H$16</f>
        <v>-20000</v>
      </c>
      <c r="DD217" s="13">
        <f>Paramètres!$I$16</f>
        <v>0</v>
      </c>
      <c r="DE217" s="13"/>
      <c r="DF217" s="13"/>
      <c r="DG217" s="112">
        <f>Paramètres!$H$20</f>
        <v>1047197551196.5977</v>
      </c>
      <c r="DH217" s="13">
        <f>Paramètres!$H$21</f>
        <v>10000</v>
      </c>
      <c r="DI217" s="13">
        <f>IF(DL217&lt;66666,Paramètres!$H$22,5)</f>
        <v>1</v>
      </c>
      <c r="DJ217" s="13">
        <f t="shared" si="225"/>
        <v>-44507.869944644321</v>
      </c>
      <c r="DK217" s="13">
        <f t="shared" si="226"/>
        <v>11163.255669058382</v>
      </c>
      <c r="DL217" s="13">
        <f t="shared" si="256"/>
        <v>45886.476920135603</v>
      </c>
      <c r="DM217" s="13">
        <f t="shared" si="257"/>
        <v>165.91979845230239</v>
      </c>
      <c r="DN217" s="13">
        <f t="shared" si="258"/>
        <v>463.90860554422011</v>
      </c>
      <c r="DO217" s="13">
        <f t="shared" si="259"/>
        <v>-449.97099946679526</v>
      </c>
      <c r="DP217" s="13">
        <f t="shared" si="260"/>
        <v>112.85962048862349</v>
      </c>
      <c r="DQ217" s="13">
        <f>IF(DT217&lt;66666,Paramètres!$H$22,5)</f>
        <v>5</v>
      </c>
      <c r="DR217" s="13">
        <f t="shared" si="227"/>
        <v>-78485.549225692899</v>
      </c>
      <c r="DS217" s="13">
        <f t="shared" si="228"/>
        <v>12303.52165828867</v>
      </c>
      <c r="DT217" s="13">
        <f t="shared" si="261"/>
        <v>79444.056306652928</v>
      </c>
      <c r="DU217" s="13">
        <f t="shared" si="262"/>
        <v>171.09072815950444</v>
      </c>
      <c r="DV217" s="13">
        <f t="shared" si="263"/>
        <v>810.27974485298159</v>
      </c>
      <c r="DW217" s="13">
        <f t="shared" si="264"/>
        <v>-800.5035714158879</v>
      </c>
      <c r="DX217" s="13">
        <f t="shared" si="265"/>
        <v>125.48823478486493</v>
      </c>
    </row>
    <row r="218" spans="1:128" x14ac:dyDescent="0.35">
      <c r="A218" s="106">
        <f t="shared" si="266"/>
        <v>212</v>
      </c>
      <c r="B218" s="106">
        <f>A218*Paramètres!$D$25</f>
        <v>106</v>
      </c>
      <c r="C218" s="102">
        <f>Paramètres!$D$7</f>
        <v>155093840495.72119</v>
      </c>
      <c r="D218" s="28">
        <f>Paramètres!$D$8</f>
        <v>6666</v>
      </c>
      <c r="E218" s="28">
        <f t="shared" si="229"/>
        <v>25214.113742540954</v>
      </c>
      <c r="F218" s="28">
        <f t="shared" si="230"/>
        <v>-18216.072412398466</v>
      </c>
      <c r="G218" s="28">
        <f t="shared" si="204"/>
        <v>-84.900888243349385</v>
      </c>
      <c r="H218" s="28">
        <f t="shared" si="205"/>
        <v>-55.765827238656293</v>
      </c>
      <c r="I218" s="28">
        <f t="shared" si="267"/>
        <v>1245.3336299273224</v>
      </c>
      <c r="J218" s="28">
        <f t="shared" si="268"/>
        <v>-13956.133269166889</v>
      </c>
      <c r="K218" s="28">
        <f t="shared" si="269"/>
        <v>996.21788555142507</v>
      </c>
      <c r="L218" s="28">
        <f t="shared" si="231"/>
        <v>560.44884222189694</v>
      </c>
      <c r="M218" s="28">
        <f t="shared" si="232"/>
        <v>-823.61834046158026</v>
      </c>
      <c r="N218" s="28">
        <f>Paramètres!$D$26*Calculs!K218</f>
        <v>19.924357711028502</v>
      </c>
      <c r="O218" s="28">
        <f>Paramètres!$D$26*I218</f>
        <v>24.906672598546447</v>
      </c>
      <c r="P218" s="28">
        <f>Paramètres!$D$26*J218</f>
        <v>-279.12266538333779</v>
      </c>
      <c r="Q218" s="105">
        <f>IF($T218&gt;25000,Paramètres!$D$9,-5)</f>
        <v>6</v>
      </c>
      <c r="R218" s="105">
        <f t="shared" si="206"/>
        <v>-30416.126689282151</v>
      </c>
      <c r="S218" s="105">
        <f t="shared" si="207"/>
        <v>-11713.026057023915</v>
      </c>
      <c r="T218" s="105">
        <f t="shared" si="233"/>
        <v>32593.492328852753</v>
      </c>
      <c r="U218" s="105">
        <f t="shared" si="234"/>
        <v>-158.93867263744062</v>
      </c>
      <c r="V218" s="105">
        <f t="shared" si="208"/>
        <v>823.73944972943229</v>
      </c>
      <c r="W218" s="105">
        <f t="shared" si="235"/>
        <v>-768.71061281612219</v>
      </c>
      <c r="X218" s="105">
        <f t="shared" si="236"/>
        <v>-296.02478744931113</v>
      </c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44">
        <f t="shared" si="237"/>
        <v>55630.240431823106</v>
      </c>
      <c r="AL218" s="44">
        <f t="shared" si="238"/>
        <v>-6503.0463553745494</v>
      </c>
      <c r="AM218" s="44">
        <f t="shared" si="209"/>
        <v>119.63390918182488</v>
      </c>
      <c r="AN218" s="44">
        <f t="shared" si="210"/>
        <v>176.3950804049897</v>
      </c>
      <c r="AO218" s="44">
        <f t="shared" si="270"/>
        <v>-6593.0187384214032</v>
      </c>
      <c r="AP218" s="44">
        <f t="shared" si="271"/>
        <v>11589.835578377244</v>
      </c>
      <c r="AQ218" s="44">
        <f t="shared" si="239"/>
        <v>2279.119366892482</v>
      </c>
      <c r="AR218" s="44">
        <f t="shared" si="240"/>
        <v>-2274.6097494297223</v>
      </c>
      <c r="AS218" s="44">
        <f t="shared" si="241"/>
        <v>143.30239475892716</v>
      </c>
      <c r="AT218" s="44">
        <f>Paramètres!$D$26*Calculs!AQ218</f>
        <v>45.582387337849639</v>
      </c>
      <c r="AU218" s="44">
        <f>Paramètres!$D$26*AO218</f>
        <v>-131.86037476842807</v>
      </c>
      <c r="AV218" s="44">
        <f>Paramètres!$D$26*AP218</f>
        <v>231.79671156754489</v>
      </c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1">
        <f>Paramètres!$D$16</f>
        <v>30000</v>
      </c>
      <c r="BH218" s="41">
        <f>Paramètres!$E$16</f>
        <v>-25000</v>
      </c>
      <c r="BI218" s="100"/>
      <c r="BJ218" s="100"/>
      <c r="BK218" s="110">
        <f>Paramètres!$D$20</f>
        <v>523598775598.29883</v>
      </c>
      <c r="BL218" s="41">
        <f>Paramètres!$D$21</f>
        <v>10000</v>
      </c>
      <c r="BM218" s="41"/>
      <c r="BN218" s="41"/>
      <c r="BO218" s="41">
        <f>IF(AND($BR$6&gt;200,A218&lt;950),Paramètres!$D$22,0)</f>
        <v>1</v>
      </c>
      <c r="BP218" s="41">
        <f t="shared" si="211"/>
        <v>4785.8862574590457</v>
      </c>
      <c r="BQ218" s="41">
        <f t="shared" si="212"/>
        <v>-6783.9275876015345</v>
      </c>
      <c r="BR218" s="41">
        <f t="shared" si="242"/>
        <v>8302.1913241719813</v>
      </c>
      <c r="BS218" s="41">
        <f t="shared" si="243"/>
        <v>-54.79801624494511</v>
      </c>
      <c r="BT218" s="41">
        <f t="shared" si="244"/>
        <v>1979.9086068813929</v>
      </c>
      <c r="BU218" s="41">
        <f t="shared" si="245"/>
        <v>1141.3393190674983</v>
      </c>
      <c r="BV218" s="41">
        <f t="shared" si="246"/>
        <v>-1617.8327015960449</v>
      </c>
      <c r="BW218" s="41">
        <f>Paramètres!$D$22</f>
        <v>1</v>
      </c>
      <c r="BX218" s="41">
        <f t="shared" si="213"/>
        <v>-25630.240431823106</v>
      </c>
      <c r="BY218" s="41">
        <f t="shared" si="214"/>
        <v>-18496.95364462545</v>
      </c>
      <c r="BZ218" s="41">
        <f t="shared" si="247"/>
        <v>31607.697143646554</v>
      </c>
      <c r="CA218" s="41">
        <f t="shared" si="248"/>
        <v>-144.18259065621052</v>
      </c>
      <c r="CB218" s="41">
        <f t="shared" si="249"/>
        <v>454.2211633674479</v>
      </c>
      <c r="CC218" s="41">
        <f t="shared" si="250"/>
        <v>-368.32160133090252</v>
      </c>
      <c r="CD218" s="41">
        <f t="shared" si="251"/>
        <v>-265.81208257699177</v>
      </c>
      <c r="CE218" s="2">
        <f>Paramètres!$F$16</f>
        <v>15000</v>
      </c>
      <c r="CF218" s="2">
        <f>Paramètres!$G$16</f>
        <v>15000</v>
      </c>
      <c r="CG218" s="111">
        <f>Paramètres!$F$20</f>
        <v>992600579172.61572</v>
      </c>
      <c r="CH218" s="2">
        <f>Paramètres!$F$21</f>
        <v>13332</v>
      </c>
      <c r="CI218" s="2"/>
      <c r="CJ218" s="2"/>
      <c r="CK218" s="2">
        <f>IF(CN218&gt;20000,Paramètres!$F$22,-2)</f>
        <v>1</v>
      </c>
      <c r="CL218" s="2">
        <f t="shared" si="215"/>
        <v>-10214.113742540954</v>
      </c>
      <c r="CM218" s="2">
        <f t="shared" si="216"/>
        <v>33216.072412398469</v>
      </c>
      <c r="CN218" s="2">
        <f t="shared" si="217"/>
        <v>34751.051581948748</v>
      </c>
      <c r="CO218" s="2">
        <f t="shared" si="218"/>
        <v>107.09293318321308</v>
      </c>
      <c r="CP218" s="2">
        <f t="shared" si="219"/>
        <v>668.94457277476909</v>
      </c>
      <c r="CQ218" s="2">
        <f t="shared" si="220"/>
        <v>-196.6178185331851</v>
      </c>
      <c r="CR218" s="2">
        <f t="shared" si="221"/>
        <v>639.39680549723573</v>
      </c>
      <c r="CS218" s="2">
        <f>Paramètres!$F$22</f>
        <v>1</v>
      </c>
      <c r="CT218" s="2">
        <f t="shared" si="222"/>
        <v>-40630.240431823106</v>
      </c>
      <c r="CU218" s="2">
        <f t="shared" si="223"/>
        <v>21503.04635537455</v>
      </c>
      <c r="CV218" s="2">
        <f t="shared" si="252"/>
        <v>45969.527299170048</v>
      </c>
      <c r="CW218" s="2">
        <f t="shared" si="253"/>
        <v>152.11052890583224</v>
      </c>
      <c r="CX218" s="2">
        <f t="shared" si="224"/>
        <v>416.12526532130602</v>
      </c>
      <c r="CY218" s="2">
        <f t="shared" si="254"/>
        <v>-367.79298315878259</v>
      </c>
      <c r="CZ218" s="2">
        <f t="shared" si="255"/>
        <v>194.64983426114392</v>
      </c>
      <c r="DA218" s="2"/>
      <c r="DB218" s="2"/>
      <c r="DC218" s="13">
        <f>Paramètres!$H$16</f>
        <v>-20000</v>
      </c>
      <c r="DD218" s="13">
        <f>Paramètres!$I$16</f>
        <v>0</v>
      </c>
      <c r="DE218" s="13"/>
      <c r="DF218" s="13"/>
      <c r="DG218" s="112">
        <f>Paramètres!$H$20</f>
        <v>1047197551196.5977</v>
      </c>
      <c r="DH218" s="13">
        <f>Paramètres!$H$21</f>
        <v>10000</v>
      </c>
      <c r="DI218" s="13">
        <f>IF(DL218&lt;66666,Paramètres!$H$22,5)</f>
        <v>1</v>
      </c>
      <c r="DJ218" s="13">
        <f t="shared" si="225"/>
        <v>-45214.113742540954</v>
      </c>
      <c r="DK218" s="13">
        <f t="shared" si="226"/>
        <v>18216.072412398466</v>
      </c>
      <c r="DL218" s="13">
        <f t="shared" si="256"/>
        <v>48745.680584613598</v>
      </c>
      <c r="DM218" s="13">
        <f t="shared" si="257"/>
        <v>158.05625110099871</v>
      </c>
      <c r="DN218" s="13">
        <f t="shared" si="258"/>
        <v>414.28728131572848</v>
      </c>
      <c r="DO218" s="13">
        <f t="shared" si="259"/>
        <v>-384.27265831241635</v>
      </c>
      <c r="DP218" s="13">
        <f t="shared" si="260"/>
        <v>154.81755563722888</v>
      </c>
      <c r="DQ218" s="13">
        <f>IF(DT218&lt;66666,Paramètres!$H$22,5)</f>
        <v>5</v>
      </c>
      <c r="DR218" s="13">
        <f t="shared" si="227"/>
        <v>-75630.240431823098</v>
      </c>
      <c r="DS218" s="13">
        <f t="shared" si="228"/>
        <v>6503.0463553745494</v>
      </c>
      <c r="DT218" s="13">
        <f t="shared" si="261"/>
        <v>75909.306937130707</v>
      </c>
      <c r="DU218" s="13">
        <f t="shared" si="262"/>
        <v>175.08552518210445</v>
      </c>
      <c r="DV218" s="13">
        <f t="shared" si="263"/>
        <v>885.5236394594948</v>
      </c>
      <c r="DW218" s="13">
        <f t="shared" si="264"/>
        <v>-882.26817583583272</v>
      </c>
      <c r="DX218" s="13">
        <f t="shared" si="265"/>
        <v>75.861597326325978</v>
      </c>
    </row>
    <row r="219" spans="1:128" x14ac:dyDescent="0.35">
      <c r="A219" s="106">
        <f t="shared" si="266"/>
        <v>213</v>
      </c>
      <c r="B219" s="106">
        <f>A219*Paramètres!$D$25</f>
        <v>106.5</v>
      </c>
      <c r="C219" s="102">
        <f>Paramètres!$D$7</f>
        <v>155093840495.72119</v>
      </c>
      <c r="D219" s="28">
        <f>Paramètres!$D$8</f>
        <v>6666</v>
      </c>
      <c r="E219" s="28">
        <f t="shared" si="229"/>
        <v>25976.89276806009</v>
      </c>
      <c r="F219" s="28">
        <f t="shared" si="230"/>
        <v>-25400.043632097302</v>
      </c>
      <c r="G219" s="28">
        <f t="shared" si="204"/>
        <v>-82.998355618498749</v>
      </c>
      <c r="H219" s="28">
        <f t="shared" si="205"/>
        <v>33.376869358481692</v>
      </c>
      <c r="I219" s="28">
        <f t="shared" si="267"/>
        <v>1780.8757995506728</v>
      </c>
      <c r="J219" s="28">
        <f t="shared" si="268"/>
        <v>-14500.628944245131</v>
      </c>
      <c r="K219" s="28">
        <f t="shared" si="269"/>
        <v>1479.0917035782813</v>
      </c>
      <c r="L219" s="28">
        <f t="shared" si="231"/>
        <v>1235.1451496158488</v>
      </c>
      <c r="M219" s="28">
        <f t="shared" si="232"/>
        <v>813.71292663601275</v>
      </c>
      <c r="N219" s="28">
        <f>Paramètres!$D$26*Calculs!K219</f>
        <v>29.581834071565627</v>
      </c>
      <c r="O219" s="28">
        <f>Paramètres!$D$26*I219</f>
        <v>35.617515991013455</v>
      </c>
      <c r="P219" s="28">
        <f>Paramètres!$D$26*J219</f>
        <v>-290.01257888490261</v>
      </c>
      <c r="Q219" s="105">
        <f>IF($T219&gt;25000,Paramètres!$D$9,-5)</f>
        <v>6</v>
      </c>
      <c r="R219" s="105">
        <f t="shared" si="206"/>
        <v>-25788.185857194883</v>
      </c>
      <c r="S219" s="105">
        <f t="shared" si="207"/>
        <v>-24727.740664601108</v>
      </c>
      <c r="T219" s="105">
        <f t="shared" si="233"/>
        <v>35728.02384936779</v>
      </c>
      <c r="U219" s="105">
        <f t="shared" si="234"/>
        <v>-136.20259323065133</v>
      </c>
      <c r="V219" s="105">
        <f t="shared" si="208"/>
        <v>692.5265849081577</v>
      </c>
      <c r="W219" s="105">
        <f t="shared" si="235"/>
        <v>-499.8598399383917</v>
      </c>
      <c r="X219" s="105">
        <f t="shared" si="236"/>
        <v>-479.30492509604068</v>
      </c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44">
        <f t="shared" si="237"/>
        <v>51765.078625254973</v>
      </c>
      <c r="AL219" s="44">
        <f t="shared" si="238"/>
        <v>-672.30296749619561</v>
      </c>
      <c r="AM219" s="44">
        <f t="shared" si="209"/>
        <v>127.21824823185256</v>
      </c>
      <c r="AN219" s="44">
        <f t="shared" si="210"/>
        <v>-173.04192246050346</v>
      </c>
      <c r="AO219" s="44">
        <f t="shared" si="270"/>
        <v>-8735.7681130826968</v>
      </c>
      <c r="AP219" s="44">
        <f t="shared" si="271"/>
        <v>11501.341261568625</v>
      </c>
      <c r="AQ219" s="44">
        <f t="shared" si="239"/>
        <v>2404.8046247415423</v>
      </c>
      <c r="AR219" s="44">
        <f t="shared" si="240"/>
        <v>-2387.0933731416399</v>
      </c>
      <c r="AS219" s="44">
        <f t="shared" si="241"/>
        <v>-291.32543843883298</v>
      </c>
      <c r="AT219" s="44">
        <f>Paramètres!$D$26*Calculs!AQ219</f>
        <v>48.096092494830849</v>
      </c>
      <c r="AU219" s="44">
        <f>Paramètres!$D$26*AO219</f>
        <v>-174.71536226165395</v>
      </c>
      <c r="AV219" s="44">
        <f>Paramètres!$D$26*AP219</f>
        <v>230.0268252313725</v>
      </c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1">
        <f>Paramètres!$D$16</f>
        <v>30000</v>
      </c>
      <c r="BH219" s="41">
        <f>Paramètres!$E$16</f>
        <v>-25000</v>
      </c>
      <c r="BI219" s="100"/>
      <c r="BJ219" s="100"/>
      <c r="BK219" s="110">
        <f>Paramètres!$D$20</f>
        <v>523598775598.29883</v>
      </c>
      <c r="BL219" s="41">
        <f>Paramètres!$D$21</f>
        <v>10000</v>
      </c>
      <c r="BM219" s="41"/>
      <c r="BN219" s="41"/>
      <c r="BO219" s="41">
        <f>IF(AND($BR$6&gt;200,A219&lt;950),Paramètres!$D$22,0)</f>
        <v>1</v>
      </c>
      <c r="BP219" s="41">
        <f t="shared" si="211"/>
        <v>4023.10723193991</v>
      </c>
      <c r="BQ219" s="41">
        <f t="shared" si="212"/>
        <v>400.04363209730218</v>
      </c>
      <c r="BR219" s="41">
        <f t="shared" si="242"/>
        <v>4042.947774491875</v>
      </c>
      <c r="BS219" s="41">
        <f t="shared" si="243"/>
        <v>5.6786238609759581</v>
      </c>
      <c r="BT219" s="41">
        <f t="shared" si="244"/>
        <v>1686.8356792705351</v>
      </c>
      <c r="BU219" s="41">
        <f t="shared" si="245"/>
        <v>1678.55762648838</v>
      </c>
      <c r="BV219" s="41">
        <f t="shared" si="246"/>
        <v>166.90986614872014</v>
      </c>
      <c r="BW219" s="41">
        <f>Paramètres!$D$22</f>
        <v>1</v>
      </c>
      <c r="BX219" s="41">
        <f t="shared" si="213"/>
        <v>-21765.078625254973</v>
      </c>
      <c r="BY219" s="41">
        <f t="shared" si="214"/>
        <v>-24327.697032503806</v>
      </c>
      <c r="BZ219" s="41">
        <f t="shared" si="247"/>
        <v>32642.847462634527</v>
      </c>
      <c r="CA219" s="41">
        <f t="shared" si="248"/>
        <v>-131.81780463381546</v>
      </c>
      <c r="CB219" s="41">
        <f t="shared" si="249"/>
        <v>429.52379305729124</v>
      </c>
      <c r="CC219" s="41">
        <f t="shared" si="250"/>
        <v>-286.39104287733562</v>
      </c>
      <c r="CD219" s="41">
        <f t="shared" si="251"/>
        <v>-320.11069860589612</v>
      </c>
      <c r="CE219" s="2">
        <f>Paramètres!$F$16</f>
        <v>15000</v>
      </c>
      <c r="CF219" s="2">
        <f>Paramètres!$G$16</f>
        <v>15000</v>
      </c>
      <c r="CG219" s="111">
        <f>Paramètres!$F$20</f>
        <v>992600579172.61572</v>
      </c>
      <c r="CH219" s="2">
        <f>Paramètres!$F$21</f>
        <v>13332</v>
      </c>
      <c r="CI219" s="2"/>
      <c r="CJ219" s="2"/>
      <c r="CK219" s="2">
        <f>IF(CN219&gt;20000,Paramètres!$F$22,-2)</f>
        <v>1</v>
      </c>
      <c r="CL219" s="2">
        <f t="shared" si="215"/>
        <v>-10976.89276806009</v>
      </c>
      <c r="CM219" s="2">
        <f t="shared" si="216"/>
        <v>40400.043632097302</v>
      </c>
      <c r="CN219" s="2">
        <f t="shared" si="217"/>
        <v>41864.730983452595</v>
      </c>
      <c r="CO219" s="2">
        <f t="shared" si="218"/>
        <v>105.20058619888805</v>
      </c>
      <c r="CP219" s="2">
        <f t="shared" si="219"/>
        <v>489.95090728779678</v>
      </c>
      <c r="CQ219" s="2">
        <f t="shared" si="220"/>
        <v>-128.46466332335083</v>
      </c>
      <c r="CR219" s="2">
        <f t="shared" si="221"/>
        <v>472.80939270424119</v>
      </c>
      <c r="CS219" s="2">
        <f>Paramètres!$F$22</f>
        <v>1</v>
      </c>
      <c r="CT219" s="2">
        <f t="shared" si="222"/>
        <v>-36765.078625254973</v>
      </c>
      <c r="CU219" s="2">
        <f t="shared" si="223"/>
        <v>15672.302967496196</v>
      </c>
      <c r="CV219" s="2">
        <f t="shared" si="252"/>
        <v>39966.136748829878</v>
      </c>
      <c r="CW219" s="2">
        <f t="shared" si="253"/>
        <v>156.91230574482626</v>
      </c>
      <c r="CX219" s="2">
        <f t="shared" si="224"/>
        <v>530.46479420401408</v>
      </c>
      <c r="CY219" s="2">
        <f t="shared" si="254"/>
        <v>-487.9776093798024</v>
      </c>
      <c r="CZ219" s="2">
        <f t="shared" si="255"/>
        <v>208.01622685232988</v>
      </c>
      <c r="DA219" s="2"/>
      <c r="DB219" s="2"/>
      <c r="DC219" s="13">
        <f>Paramètres!$H$16</f>
        <v>-20000</v>
      </c>
      <c r="DD219" s="13">
        <f>Paramètres!$I$16</f>
        <v>0</v>
      </c>
      <c r="DE219" s="13"/>
      <c r="DF219" s="13"/>
      <c r="DG219" s="112">
        <f>Paramètres!$H$20</f>
        <v>1047197551196.5977</v>
      </c>
      <c r="DH219" s="13">
        <f>Paramètres!$H$21</f>
        <v>10000</v>
      </c>
      <c r="DI219" s="13">
        <f>IF(DL219&lt;66666,Paramètres!$H$22,5)</f>
        <v>1</v>
      </c>
      <c r="DJ219" s="13">
        <f t="shared" si="225"/>
        <v>-45976.89276806009</v>
      </c>
      <c r="DK219" s="13">
        <f t="shared" si="226"/>
        <v>25400.043632097302</v>
      </c>
      <c r="DL219" s="13">
        <f t="shared" si="256"/>
        <v>52526.53505722744</v>
      </c>
      <c r="DM219" s="13">
        <f t="shared" si="257"/>
        <v>151.08144023012687</v>
      </c>
      <c r="DN219" s="13">
        <f t="shared" si="258"/>
        <v>359.81373193363271</v>
      </c>
      <c r="DO219" s="13">
        <f t="shared" si="259"/>
        <v>-314.9478135491803</v>
      </c>
      <c r="DP219" s="13">
        <f t="shared" si="260"/>
        <v>173.99366778305142</v>
      </c>
      <c r="DQ219" s="13">
        <f>IF(DT219&lt;66666,Paramètres!$H$22,5)</f>
        <v>5</v>
      </c>
      <c r="DR219" s="13">
        <f t="shared" si="227"/>
        <v>-71765.078625254973</v>
      </c>
      <c r="DS219" s="13">
        <f t="shared" si="228"/>
        <v>672.30296749619561</v>
      </c>
      <c r="DT219" s="13">
        <f t="shared" si="261"/>
        <v>71768.227659383745</v>
      </c>
      <c r="DU219" s="13">
        <f t="shared" si="262"/>
        <v>179.46326268251323</v>
      </c>
      <c r="DV219" s="13">
        <f t="shared" si="263"/>
        <v>987.66053988981275</v>
      </c>
      <c r="DW219" s="13">
        <f t="shared" si="264"/>
        <v>-987.61720348804863</v>
      </c>
      <c r="DX219" s="13">
        <f t="shared" si="265"/>
        <v>9.2521040786772364</v>
      </c>
    </row>
    <row r="220" spans="1:128" x14ac:dyDescent="0.35">
      <c r="A220" s="106">
        <f t="shared" si="266"/>
        <v>214</v>
      </c>
      <c r="B220" s="106">
        <f>A220*Paramètres!$D$25</f>
        <v>107</v>
      </c>
      <c r="C220" s="102">
        <f>Paramètres!$D$7</f>
        <v>155093840495.72119</v>
      </c>
      <c r="D220" s="28">
        <f>Paramètres!$D$8</f>
        <v>6666</v>
      </c>
      <c r="E220" s="28">
        <f t="shared" si="229"/>
        <v>27176.116955239391</v>
      </c>
      <c r="F220" s="28">
        <f t="shared" si="230"/>
        <v>-32446.929872560864</v>
      </c>
      <c r="G220" s="28">
        <f t="shared" si="204"/>
        <v>-77.457687581823407</v>
      </c>
      <c r="H220" s="28">
        <f t="shared" si="205"/>
        <v>81.379601595713581</v>
      </c>
      <c r="I220" s="28">
        <f t="shared" si="267"/>
        <v>2980.4034331755083</v>
      </c>
      <c r="J220" s="28">
        <f t="shared" si="268"/>
        <v>-13396.903438724215</v>
      </c>
      <c r="K220" s="28">
        <f t="shared" si="269"/>
        <v>2426.6808841591032</v>
      </c>
      <c r="L220" s="28">
        <f t="shared" si="231"/>
        <v>363.72876782525509</v>
      </c>
      <c r="M220" s="28">
        <f t="shared" si="232"/>
        <v>2399.2668665656033</v>
      </c>
      <c r="N220" s="28">
        <f>Paramètres!$D$26*Calculs!K220</f>
        <v>48.533617683182065</v>
      </c>
      <c r="O220" s="28">
        <f>Paramètres!$D$26*I220</f>
        <v>59.608068663510167</v>
      </c>
      <c r="P220" s="28">
        <f>Paramètres!$D$26*J220</f>
        <v>-267.93806877448429</v>
      </c>
      <c r="Q220" s="105">
        <f>IF($T220&gt;25000,Paramètres!$D$9,-5)</f>
        <v>6</v>
      </c>
      <c r="R220" s="105">
        <f t="shared" si="206"/>
        <v>-19624.304270188826</v>
      </c>
      <c r="S220" s="105">
        <f t="shared" si="207"/>
        <v>-37452.466176239272</v>
      </c>
      <c r="T220" s="105">
        <f t="shared" si="233"/>
        <v>42282.390433504326</v>
      </c>
      <c r="U220" s="105">
        <f t="shared" si="234"/>
        <v>-117.6535926523012</v>
      </c>
      <c r="V220" s="105">
        <f t="shared" si="208"/>
        <v>501.68738465780342</v>
      </c>
      <c r="W220" s="105">
        <f t="shared" si="235"/>
        <v>-232.8455365011402</v>
      </c>
      <c r="X220" s="105">
        <f t="shared" si="236"/>
        <v>-444.37955404843166</v>
      </c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44">
        <f t="shared" si="237"/>
        <v>46800.421225428217</v>
      </c>
      <c r="AL220" s="44">
        <f t="shared" si="238"/>
        <v>5005.5363036784083</v>
      </c>
      <c r="AM220" s="44">
        <f t="shared" si="209"/>
        <v>134.91679816858507</v>
      </c>
      <c r="AN220" s="44">
        <f t="shared" si="210"/>
        <v>-165.56663868886443</v>
      </c>
      <c r="AO220" s="44">
        <f t="shared" si="270"/>
        <v>-10948.146123962684</v>
      </c>
      <c r="AP220" s="44">
        <f t="shared" si="271"/>
        <v>10979.988997898419</v>
      </c>
      <c r="AQ220" s="44">
        <f t="shared" si="239"/>
        <v>2335.5601943779684</v>
      </c>
      <c r="AR220" s="44">
        <f t="shared" si="240"/>
        <v>-2261.8456956835785</v>
      </c>
      <c r="AS220" s="44">
        <f t="shared" si="241"/>
        <v>-582.14729277092965</v>
      </c>
      <c r="AT220" s="44">
        <f>Paramètres!$D$26*Calculs!AQ220</f>
        <v>46.711203887559371</v>
      </c>
      <c r="AU220" s="44">
        <f>Paramètres!$D$26*AO220</f>
        <v>-218.96292247925368</v>
      </c>
      <c r="AV220" s="44">
        <f>Paramètres!$D$26*AP220</f>
        <v>219.59977995796839</v>
      </c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1">
        <f>Paramètres!$D$16</f>
        <v>30000</v>
      </c>
      <c r="BH220" s="41">
        <f>Paramètres!$E$16</f>
        <v>-25000</v>
      </c>
      <c r="BI220" s="100"/>
      <c r="BJ220" s="100"/>
      <c r="BK220" s="110">
        <f>Paramètres!$D$20</f>
        <v>523598775598.29883</v>
      </c>
      <c r="BL220" s="41">
        <f>Paramètres!$D$21</f>
        <v>10000</v>
      </c>
      <c r="BM220" s="41"/>
      <c r="BN220" s="41"/>
      <c r="BO220" s="41">
        <f>IF(AND($BR$6&gt;200,A220&lt;950),Paramètres!$D$22,0)</f>
        <v>1</v>
      </c>
      <c r="BP220" s="41">
        <f t="shared" si="211"/>
        <v>2823.8830447606088</v>
      </c>
      <c r="BQ220" s="41">
        <f t="shared" si="212"/>
        <v>7446.9298725608642</v>
      </c>
      <c r="BR220" s="41">
        <f t="shared" si="242"/>
        <v>7964.3631244014614</v>
      </c>
      <c r="BS220" s="41">
        <f t="shared" si="243"/>
        <v>69.233223916217426</v>
      </c>
      <c r="BT220" s="41">
        <f t="shared" si="244"/>
        <v>1995.9409994919072</v>
      </c>
      <c r="BU220" s="41">
        <f t="shared" si="245"/>
        <v>707.69047804199909</v>
      </c>
      <c r="BV220" s="41">
        <f t="shared" si="246"/>
        <v>1866.2675747977407</v>
      </c>
      <c r="BW220" s="41">
        <f>Paramètres!$D$22</f>
        <v>1</v>
      </c>
      <c r="BX220" s="41">
        <f t="shared" si="213"/>
        <v>-16800.421225428217</v>
      </c>
      <c r="BY220" s="41">
        <f t="shared" si="214"/>
        <v>-30005.536303678407</v>
      </c>
      <c r="BZ220" s="41">
        <f t="shared" si="247"/>
        <v>34388.753426420997</v>
      </c>
      <c r="CA220" s="41">
        <f t="shared" si="248"/>
        <v>-119.24493172358545</v>
      </c>
      <c r="CB220" s="41">
        <f t="shared" si="249"/>
        <v>391.99915321280787</v>
      </c>
      <c r="CC220" s="41">
        <f t="shared" si="250"/>
        <v>-191.50885791999917</v>
      </c>
      <c r="CD220" s="41">
        <f t="shared" si="251"/>
        <v>-342.03463780403291</v>
      </c>
      <c r="CE220" s="2">
        <f>Paramètres!$F$16</f>
        <v>15000</v>
      </c>
      <c r="CF220" s="2">
        <f>Paramètres!$G$16</f>
        <v>15000</v>
      </c>
      <c r="CG220" s="111">
        <f>Paramètres!$F$20</f>
        <v>992600579172.61572</v>
      </c>
      <c r="CH220" s="2">
        <f>Paramètres!$F$21</f>
        <v>13332</v>
      </c>
      <c r="CI220" s="2"/>
      <c r="CJ220" s="2"/>
      <c r="CK220" s="2">
        <f>IF(CN220&gt;20000,Paramètres!$F$22,-2)</f>
        <v>1</v>
      </c>
      <c r="CL220" s="2">
        <f t="shared" si="215"/>
        <v>-12176.116955239391</v>
      </c>
      <c r="CM220" s="2">
        <f t="shared" si="216"/>
        <v>47446.929872560868</v>
      </c>
      <c r="CN220" s="2">
        <f t="shared" si="217"/>
        <v>48984.374839732081</v>
      </c>
      <c r="CO220" s="2">
        <f t="shared" si="218"/>
        <v>104.39299389991029</v>
      </c>
      <c r="CP220" s="2">
        <f t="shared" si="219"/>
        <v>371.62684502541862</v>
      </c>
      <c r="CQ220" s="2">
        <f t="shared" si="220"/>
        <v>-92.375822770852949</v>
      </c>
      <c r="CR220" s="2">
        <f t="shared" si="221"/>
        <v>359.96280267682448</v>
      </c>
      <c r="CS220" s="2">
        <f>Paramètres!$F$22</f>
        <v>1</v>
      </c>
      <c r="CT220" s="2">
        <f t="shared" si="222"/>
        <v>-31800.421225428217</v>
      </c>
      <c r="CU220" s="2">
        <f t="shared" si="223"/>
        <v>9994.4636963215926</v>
      </c>
      <c r="CV220" s="2">
        <f t="shared" si="252"/>
        <v>33334.008080213753</v>
      </c>
      <c r="CW220" s="2">
        <f t="shared" si="253"/>
        <v>162.55273680868743</v>
      </c>
      <c r="CX220" s="2">
        <f t="shared" si="224"/>
        <v>715.04615367886515</v>
      </c>
      <c r="CY220" s="2">
        <f t="shared" si="254"/>
        <v>-682.14925813578839</v>
      </c>
      <c r="CZ220" s="2">
        <f t="shared" si="255"/>
        <v>214.39074493954431</v>
      </c>
      <c r="DA220" s="2"/>
      <c r="DB220" s="2"/>
      <c r="DC220" s="13">
        <f>Paramètres!$H$16</f>
        <v>-20000</v>
      </c>
      <c r="DD220" s="13">
        <f>Paramètres!$I$16</f>
        <v>0</v>
      </c>
      <c r="DE220" s="13"/>
      <c r="DF220" s="13"/>
      <c r="DG220" s="112">
        <f>Paramètres!$H$20</f>
        <v>1047197551196.5977</v>
      </c>
      <c r="DH220" s="13">
        <f>Paramètres!$H$21</f>
        <v>10000</v>
      </c>
      <c r="DI220" s="13">
        <f>IF(DL220&lt;66666,Paramètres!$H$22,5)</f>
        <v>1</v>
      </c>
      <c r="DJ220" s="13">
        <f t="shared" si="225"/>
        <v>-47176.116955239391</v>
      </c>
      <c r="DK220" s="13">
        <f t="shared" si="226"/>
        <v>32446.929872560864</v>
      </c>
      <c r="DL220" s="13">
        <f t="shared" si="256"/>
        <v>57257.220235786059</v>
      </c>
      <c r="DM220" s="13">
        <f t="shared" si="257"/>
        <v>145.48046908456612</v>
      </c>
      <c r="DN220" s="13">
        <f t="shared" si="258"/>
        <v>305.34748290904503</v>
      </c>
      <c r="DO220" s="13">
        <f t="shared" si="259"/>
        <v>-251.58588744589107</v>
      </c>
      <c r="DP220" s="13">
        <f t="shared" si="260"/>
        <v>173.03648909103819</v>
      </c>
      <c r="DQ220" s="13">
        <f>IF(DT220&lt;66666,Paramètres!$H$22,5)</f>
        <v>5</v>
      </c>
      <c r="DR220" s="13">
        <f t="shared" si="227"/>
        <v>-66800.421225428217</v>
      </c>
      <c r="DS220" s="13">
        <f t="shared" si="228"/>
        <v>-5005.5363036784083</v>
      </c>
      <c r="DT220" s="13">
        <f t="shared" si="261"/>
        <v>66987.697897316073</v>
      </c>
      <c r="DU220" s="13">
        <f t="shared" si="262"/>
        <v>-175.7146808034588</v>
      </c>
      <c r="DV220" s="13">
        <f t="shared" si="263"/>
        <v>1128.8873936669127</v>
      </c>
      <c r="DW220" s="13">
        <f t="shared" si="264"/>
        <v>-1125.7313772540758</v>
      </c>
      <c r="DX220" s="13">
        <f t="shared" si="265"/>
        <v>-84.35409797820526</v>
      </c>
    </row>
    <row r="221" spans="1:128" x14ac:dyDescent="0.35">
      <c r="A221" s="106">
        <f t="shared" si="266"/>
        <v>215</v>
      </c>
      <c r="B221" s="106">
        <f>A221*Paramètres!$D$25</f>
        <v>107.5</v>
      </c>
      <c r="C221" s="102">
        <f>Paramètres!$D$7</f>
        <v>155093840495.72119</v>
      </c>
      <c r="D221" s="28">
        <f>Paramètres!$D$8</f>
        <v>6666</v>
      </c>
      <c r="E221" s="28">
        <f t="shared" si="229"/>
        <v>28757.250863783462</v>
      </c>
      <c r="F221" s="28">
        <f t="shared" si="230"/>
        <v>-38545.564875281576</v>
      </c>
      <c r="G221" s="28">
        <f t="shared" si="204"/>
        <v>-72.979852532041008</v>
      </c>
      <c r="H221" s="28">
        <f t="shared" si="205"/>
        <v>94.269274373481352</v>
      </c>
      <c r="I221" s="28">
        <f t="shared" si="267"/>
        <v>3284.5241323372534</v>
      </c>
      <c r="J221" s="28">
        <f t="shared" si="268"/>
        <v>-10729.698503384127</v>
      </c>
      <c r="K221" s="28">
        <f t="shared" si="269"/>
        <v>1930.0226460042218</v>
      </c>
      <c r="L221" s="28">
        <f t="shared" si="231"/>
        <v>-143.67853296808556</v>
      </c>
      <c r="M221" s="28">
        <f t="shared" si="232"/>
        <v>1924.6672162359073</v>
      </c>
      <c r="N221" s="28">
        <f>Paramètres!$D$26*Calculs!K221</f>
        <v>38.600452920084436</v>
      </c>
      <c r="O221" s="28">
        <f>Paramètres!$D$26*I221</f>
        <v>65.690482646745068</v>
      </c>
      <c r="P221" s="28">
        <f>Paramètres!$D$26*J221</f>
        <v>-214.59397006768253</v>
      </c>
      <c r="Q221" s="105">
        <f>IF($T221&gt;25000,Paramètres!$D$9,-5)</f>
        <v>6</v>
      </c>
      <c r="R221" s="105">
        <f t="shared" si="206"/>
        <v>-12003.635875742519</v>
      </c>
      <c r="S221" s="105">
        <f t="shared" si="207"/>
        <v>-48895.558854716459</v>
      </c>
      <c r="T221" s="105">
        <f t="shared" si="233"/>
        <v>50347.422475757921</v>
      </c>
      <c r="U221" s="105">
        <f t="shared" si="234"/>
        <v>-103.79307586721016</v>
      </c>
      <c r="V221" s="105">
        <f t="shared" si="208"/>
        <v>357.66021448934799</v>
      </c>
      <c r="W221" s="105">
        <f t="shared" si="235"/>
        <v>-85.27195178734857</v>
      </c>
      <c r="X221" s="105">
        <f t="shared" si="236"/>
        <v>-347.34640240967303</v>
      </c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44">
        <f t="shared" si="237"/>
        <v>40760.88673952598</v>
      </c>
      <c r="AL221" s="44">
        <f t="shared" si="238"/>
        <v>10349.993979434885</v>
      </c>
      <c r="AM221" s="44">
        <f t="shared" si="209"/>
        <v>141.92192704745227</v>
      </c>
      <c r="AN221" s="44">
        <f t="shared" si="210"/>
        <v>-163.61429081741147</v>
      </c>
      <c r="AO221" s="44">
        <f t="shared" si="270"/>
        <v>-12991.028897167009</v>
      </c>
      <c r="AP221" s="44">
        <f t="shared" si="271"/>
        <v>10178.241925169521</v>
      </c>
      <c r="AQ221" s="44">
        <f t="shared" si="239"/>
        <v>2326.7369231936459</v>
      </c>
      <c r="AR221" s="44">
        <f t="shared" si="240"/>
        <v>-2232.2350298110036</v>
      </c>
      <c r="AS221" s="44">
        <f t="shared" si="241"/>
        <v>-656.37754489112558</v>
      </c>
      <c r="AT221" s="44">
        <f>Paramètres!$D$26*Calculs!AQ221</f>
        <v>46.53473846387292</v>
      </c>
      <c r="AU221" s="44">
        <f>Paramètres!$D$26*AO221</f>
        <v>-259.8205779433402</v>
      </c>
      <c r="AV221" s="44">
        <f>Paramètres!$D$26*AP221</f>
        <v>203.56483850339043</v>
      </c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1">
        <f>Paramètres!$D$16</f>
        <v>30000</v>
      </c>
      <c r="BH221" s="41">
        <f>Paramètres!$E$16</f>
        <v>-25000</v>
      </c>
      <c r="BI221" s="100"/>
      <c r="BJ221" s="100"/>
      <c r="BK221" s="110">
        <f>Paramètres!$D$20</f>
        <v>523598775598.29883</v>
      </c>
      <c r="BL221" s="41">
        <f>Paramètres!$D$21</f>
        <v>10000</v>
      </c>
      <c r="BM221" s="41"/>
      <c r="BN221" s="41"/>
      <c r="BO221" s="41">
        <f>IF(AND($BR$6&gt;200,A221&lt;950),Paramètres!$D$22,0)</f>
        <v>1</v>
      </c>
      <c r="BP221" s="41">
        <f t="shared" si="211"/>
        <v>1242.7491362165383</v>
      </c>
      <c r="BQ221" s="41">
        <f t="shared" si="212"/>
        <v>13545.564875281576</v>
      </c>
      <c r="BR221" s="41">
        <f t="shared" si="242"/>
        <v>13602.453940595753</v>
      </c>
      <c r="BS221" s="41">
        <f t="shared" si="243"/>
        <v>84.758025851573123</v>
      </c>
      <c r="BT221" s="41">
        <f t="shared" si="244"/>
        <v>1480.0876940174401</v>
      </c>
      <c r="BU221" s="41">
        <f t="shared" si="245"/>
        <v>135.22396115419897</v>
      </c>
      <c r="BV221" s="41">
        <f t="shared" si="246"/>
        <v>1473.8975752445049</v>
      </c>
      <c r="BW221" s="41">
        <f>Paramètres!$D$22</f>
        <v>1</v>
      </c>
      <c r="BX221" s="41">
        <f t="shared" si="213"/>
        <v>-10760.88673952598</v>
      </c>
      <c r="BY221" s="41">
        <f t="shared" si="214"/>
        <v>-35349.993979434883</v>
      </c>
      <c r="BZ221" s="41">
        <f t="shared" si="247"/>
        <v>36951.573143331647</v>
      </c>
      <c r="CA221" s="41">
        <f t="shared" si="248"/>
        <v>-106.93076600634045</v>
      </c>
      <c r="CB221" s="41">
        <f t="shared" si="249"/>
        <v>344.89661755593357</v>
      </c>
      <c r="CC221" s="41">
        <f t="shared" si="250"/>
        <v>-100.43938925059736</v>
      </c>
      <c r="CD221" s="41">
        <f t="shared" si="251"/>
        <v>-329.94788359450177</v>
      </c>
      <c r="CE221" s="2">
        <f>Paramètres!$F$16</f>
        <v>15000</v>
      </c>
      <c r="CF221" s="2">
        <f>Paramètres!$G$16</f>
        <v>15000</v>
      </c>
      <c r="CG221" s="111">
        <f>Paramètres!$F$20</f>
        <v>992600579172.61572</v>
      </c>
      <c r="CH221" s="2">
        <f>Paramètres!$F$21</f>
        <v>13332</v>
      </c>
      <c r="CI221" s="2"/>
      <c r="CJ221" s="2"/>
      <c r="CK221" s="2">
        <f>IF(CN221&gt;20000,Paramètres!$F$22,-2)</f>
        <v>1</v>
      </c>
      <c r="CL221" s="2">
        <f t="shared" si="215"/>
        <v>-13757.250863783462</v>
      </c>
      <c r="CM221" s="2">
        <f t="shared" si="216"/>
        <v>53545.564875281576</v>
      </c>
      <c r="CN221" s="2">
        <f t="shared" si="217"/>
        <v>55284.622356872977</v>
      </c>
      <c r="CO221" s="2">
        <f t="shared" si="218"/>
        <v>104.40912120954981</v>
      </c>
      <c r="CP221" s="2">
        <f t="shared" si="219"/>
        <v>298.36118346012881</v>
      </c>
      <c r="CQ221" s="2">
        <f t="shared" si="220"/>
        <v>-74.245413532539487</v>
      </c>
      <c r="CR221" s="2">
        <f t="shared" si="221"/>
        <v>288.97580238682764</v>
      </c>
      <c r="CS221" s="2">
        <f>Paramètres!$F$22</f>
        <v>1</v>
      </c>
      <c r="CT221" s="2">
        <f t="shared" si="222"/>
        <v>-25760.88673952598</v>
      </c>
      <c r="CU221" s="2">
        <f t="shared" si="223"/>
        <v>4650.0060205651153</v>
      </c>
      <c r="CV221" s="2">
        <f t="shared" si="252"/>
        <v>26177.200797602047</v>
      </c>
      <c r="CW221" s="2">
        <f t="shared" si="253"/>
        <v>169.76792239160869</v>
      </c>
      <c r="CX221" s="2">
        <f t="shared" si="224"/>
        <v>1024.9213592644144</v>
      </c>
      <c r="CY221" s="2">
        <f t="shared" si="254"/>
        <v>-1008.6213288072505</v>
      </c>
      <c r="CZ221" s="2">
        <f t="shared" si="255"/>
        <v>182.06264787569972</v>
      </c>
      <c r="DA221" s="2"/>
      <c r="DB221" s="2"/>
      <c r="DC221" s="13">
        <f>Paramètres!$H$16</f>
        <v>-20000</v>
      </c>
      <c r="DD221" s="13">
        <f>Paramètres!$I$16</f>
        <v>0</v>
      </c>
      <c r="DE221" s="13"/>
      <c r="DF221" s="13"/>
      <c r="DG221" s="112">
        <f>Paramètres!$H$20</f>
        <v>1047197551196.5977</v>
      </c>
      <c r="DH221" s="13">
        <f>Paramètres!$H$21</f>
        <v>10000</v>
      </c>
      <c r="DI221" s="13">
        <f>IF(DL221&lt;66666,Paramètres!$H$22,5)</f>
        <v>1</v>
      </c>
      <c r="DJ221" s="13">
        <f t="shared" si="225"/>
        <v>-48757.250863783462</v>
      </c>
      <c r="DK221" s="13">
        <f t="shared" si="226"/>
        <v>38545.564875281576</v>
      </c>
      <c r="DL221" s="13">
        <f t="shared" si="256"/>
        <v>62153.27894285589</v>
      </c>
      <c r="DM221" s="13">
        <f t="shared" si="257"/>
        <v>141.67149026605512</v>
      </c>
      <c r="DN221" s="13">
        <f t="shared" si="258"/>
        <v>260.88650184691545</v>
      </c>
      <c r="DO221" s="13">
        <f t="shared" si="259"/>
        <v>-204.65708058974505</v>
      </c>
      <c r="DP221" s="13">
        <f t="shared" si="260"/>
        <v>161.79383860457483</v>
      </c>
      <c r="DQ221" s="13">
        <f>IF(DT221&lt;66666,Paramètres!$H$22,5)</f>
        <v>1</v>
      </c>
      <c r="DR221" s="13">
        <f t="shared" si="227"/>
        <v>-60760.88673952598</v>
      </c>
      <c r="DS221" s="13">
        <f t="shared" si="228"/>
        <v>-10349.993979434885</v>
      </c>
      <c r="DT221" s="13">
        <f t="shared" si="261"/>
        <v>61636.091154029571</v>
      </c>
      <c r="DU221" s="13">
        <f t="shared" si="262"/>
        <v>-170.33303653247219</v>
      </c>
      <c r="DV221" s="13">
        <f t="shared" si="263"/>
        <v>265.11393874399056</v>
      </c>
      <c r="DW221" s="13">
        <f t="shared" si="264"/>
        <v>-261.34944159320059</v>
      </c>
      <c r="DX221" s="13">
        <f t="shared" si="265"/>
        <v>-44.518197349787393</v>
      </c>
    </row>
    <row r="222" spans="1:128" x14ac:dyDescent="0.35">
      <c r="A222" s="106">
        <f t="shared" si="266"/>
        <v>216</v>
      </c>
      <c r="B222" s="106">
        <f>A222*Paramètres!$D$25</f>
        <v>108</v>
      </c>
      <c r="C222" s="102">
        <f>Paramètres!$D$7</f>
        <v>155093840495.72119</v>
      </c>
      <c r="D222" s="28">
        <f>Paramètres!$D$8</f>
        <v>6666</v>
      </c>
      <c r="E222" s="28">
        <f t="shared" si="229"/>
        <v>30363.593296710067</v>
      </c>
      <c r="F222" s="28">
        <f t="shared" si="230"/>
        <v>-43429.247322914664</v>
      </c>
      <c r="G222" s="28">
        <f t="shared" si="204"/>
        <v>-70.303941791942179</v>
      </c>
      <c r="H222" s="28">
        <f t="shared" si="205"/>
        <v>100.16957896062277</v>
      </c>
      <c r="I222" s="28">
        <f t="shared" si="267"/>
        <v>3075.1551167224225</v>
      </c>
      <c r="J222" s="28">
        <f t="shared" si="268"/>
        <v>-8590.4373170805375</v>
      </c>
      <c r="K222" s="28">
        <f t="shared" si="269"/>
        <v>1463.7566525075574</v>
      </c>
      <c r="L222" s="28">
        <f t="shared" si="231"/>
        <v>-258.44403537920368</v>
      </c>
      <c r="M222" s="28">
        <f t="shared" si="232"/>
        <v>1440.7602917685658</v>
      </c>
      <c r="N222" s="28">
        <f>Paramètres!$D$26*Calculs!K222</f>
        <v>29.275133050151148</v>
      </c>
      <c r="O222" s="28">
        <f>Paramètres!$D$26*I222</f>
        <v>61.50310233444845</v>
      </c>
      <c r="P222" s="28">
        <f>Paramètres!$D$26*J222</f>
        <v>-171.80874634161074</v>
      </c>
      <c r="Q222" s="105">
        <f>IF($T222&gt;25000,Paramètres!$D$9,-5)</f>
        <v>6</v>
      </c>
      <c r="R222" s="105">
        <f t="shared" si="206"/>
        <v>-3343.7202367796563</v>
      </c>
      <c r="S222" s="105">
        <f t="shared" si="207"/>
        <v>-58704.267878711529</v>
      </c>
      <c r="T222" s="105">
        <f t="shared" si="233"/>
        <v>58799.417787911574</v>
      </c>
      <c r="U222" s="105">
        <f t="shared" si="234"/>
        <v>-93.259972141920372</v>
      </c>
      <c r="V222" s="105">
        <f t="shared" si="208"/>
        <v>264.04655176769739</v>
      </c>
      <c r="W222" s="105">
        <f t="shared" si="235"/>
        <v>-15.015417359779493</v>
      </c>
      <c r="X222" s="105">
        <f t="shared" si="236"/>
        <v>-263.61926853309285</v>
      </c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44">
        <f t="shared" si="237"/>
        <v>33707.313533489723</v>
      </c>
      <c r="AL222" s="44">
        <f t="shared" si="238"/>
        <v>15275.020555796864</v>
      </c>
      <c r="AM222" s="44">
        <f t="shared" si="209"/>
        <v>148.08792371910974</v>
      </c>
      <c r="AN222" s="44">
        <f t="shared" si="210"/>
        <v>-159.65581100071</v>
      </c>
      <c r="AO222" s="44">
        <f t="shared" si="270"/>
        <v>-14963.443349034671</v>
      </c>
      <c r="AP222" s="44">
        <f t="shared" si="271"/>
        <v>9318.2995417750044</v>
      </c>
      <c r="AQ222" s="44">
        <f t="shared" si="239"/>
        <v>1552.527067223165</v>
      </c>
      <c r="AR222" s="44">
        <f t="shared" si="240"/>
        <v>-1455.6821114383972</v>
      </c>
      <c r="AS222" s="44">
        <f t="shared" si="241"/>
        <v>-539.74983547826241</v>
      </c>
      <c r="AT222" s="44">
        <f>Paramètres!$D$26*Calculs!AQ222</f>
        <v>31.050541344463301</v>
      </c>
      <c r="AU222" s="44">
        <f>Paramètres!$D$26*AO222</f>
        <v>-299.26886698069342</v>
      </c>
      <c r="AV222" s="44">
        <f>Paramètres!$D$26*AP222</f>
        <v>186.3659908355001</v>
      </c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1">
        <f>Paramètres!$D$16</f>
        <v>30000</v>
      </c>
      <c r="BH222" s="41">
        <f>Paramètres!$E$16</f>
        <v>-25000</v>
      </c>
      <c r="BI222" s="100"/>
      <c r="BJ222" s="100"/>
      <c r="BK222" s="110">
        <f>Paramètres!$D$20</f>
        <v>523598775598.29883</v>
      </c>
      <c r="BL222" s="41">
        <f>Paramètres!$D$21</f>
        <v>10000</v>
      </c>
      <c r="BM222" s="41"/>
      <c r="BN222" s="41"/>
      <c r="BO222" s="41">
        <f>IF(AND($BR$6&gt;200,A222&lt;950),Paramètres!$D$22,0)</f>
        <v>1</v>
      </c>
      <c r="BP222" s="41">
        <f t="shared" si="211"/>
        <v>-363.59329671006708</v>
      </c>
      <c r="BQ222" s="41">
        <f t="shared" si="212"/>
        <v>18429.247322914664</v>
      </c>
      <c r="BR222" s="41">
        <f t="shared" si="242"/>
        <v>18432.833666437989</v>
      </c>
      <c r="BS222" s="41">
        <f t="shared" si="243"/>
        <v>91.130250123792138</v>
      </c>
      <c r="BT222" s="41">
        <f t="shared" si="244"/>
        <v>1046.5338488723553</v>
      </c>
      <c r="BU222" s="41">
        <f t="shared" si="245"/>
        <v>-20.643201100599022</v>
      </c>
      <c r="BV222" s="41">
        <f t="shared" si="246"/>
        <v>1046.3302323281623</v>
      </c>
      <c r="BW222" s="41">
        <f>Paramètres!$D$22</f>
        <v>1</v>
      </c>
      <c r="BX222" s="41">
        <f t="shared" si="213"/>
        <v>-3707.3135334897233</v>
      </c>
      <c r="BY222" s="41">
        <f t="shared" si="214"/>
        <v>-40275.020555796866</v>
      </c>
      <c r="BZ222" s="41">
        <f t="shared" si="247"/>
        <v>40445.289644227494</v>
      </c>
      <c r="CA222" s="41">
        <f t="shared" si="248"/>
        <v>-95.25925269877655</v>
      </c>
      <c r="CB222" s="41">
        <f t="shared" si="249"/>
        <v>292.82556804572749</v>
      </c>
      <c r="CC222" s="41">
        <f t="shared" si="250"/>
        <v>-26.84110315235883</v>
      </c>
      <c r="CD222" s="41">
        <f t="shared" si="251"/>
        <v>-291.59281281071969</v>
      </c>
      <c r="CE222" s="2">
        <f>Paramètres!$F$16</f>
        <v>15000</v>
      </c>
      <c r="CF222" s="2">
        <f>Paramètres!$G$16</f>
        <v>15000</v>
      </c>
      <c r="CG222" s="111">
        <f>Paramètres!$F$20</f>
        <v>992600579172.61572</v>
      </c>
      <c r="CH222" s="2">
        <f>Paramètres!$F$21</f>
        <v>13332</v>
      </c>
      <c r="CI222" s="2"/>
      <c r="CJ222" s="2"/>
      <c r="CK222" s="2">
        <f>IF(CN222&gt;20000,Paramètres!$F$22,-2)</f>
        <v>1</v>
      </c>
      <c r="CL222" s="2">
        <f t="shared" si="215"/>
        <v>-15363.593296710067</v>
      </c>
      <c r="CM222" s="2">
        <f t="shared" si="216"/>
        <v>58429.247322914664</v>
      </c>
      <c r="CN222" s="2">
        <f t="shared" si="217"/>
        <v>60415.370078391847</v>
      </c>
      <c r="CO222" s="2">
        <f t="shared" si="218"/>
        <v>104.73207620304724</v>
      </c>
      <c r="CP222" s="2">
        <f t="shared" si="219"/>
        <v>253.22411194932681</v>
      </c>
      <c r="CQ222" s="2">
        <f t="shared" si="220"/>
        <v>-64.394743653179816</v>
      </c>
      <c r="CR222" s="2">
        <f t="shared" si="221"/>
        <v>244.89950563928554</v>
      </c>
      <c r="CS222" s="2">
        <f>Paramètres!$F$22</f>
        <v>1</v>
      </c>
      <c r="CT222" s="2">
        <f t="shared" si="222"/>
        <v>-18707.313533489723</v>
      </c>
      <c r="CU222" s="2">
        <f t="shared" si="223"/>
        <v>-275.02055579686385</v>
      </c>
      <c r="CV222" s="2">
        <f t="shared" si="252"/>
        <v>18709.33499476661</v>
      </c>
      <c r="CW222" s="2">
        <f t="shared" si="253"/>
        <v>-179.15774212896633</v>
      </c>
      <c r="CX222" s="2">
        <f t="shared" si="224"/>
        <v>1531.622384704797</v>
      </c>
      <c r="CY222" s="2">
        <f t="shared" si="254"/>
        <v>-1531.4568996492158</v>
      </c>
      <c r="CZ222" s="2">
        <f t="shared" si="255"/>
        <v>-22.51430313425173</v>
      </c>
      <c r="DA222" s="2"/>
      <c r="DB222" s="2"/>
      <c r="DC222" s="13">
        <f>Paramètres!$H$16</f>
        <v>-20000</v>
      </c>
      <c r="DD222" s="13">
        <f>Paramètres!$I$16</f>
        <v>0</v>
      </c>
      <c r="DE222" s="13"/>
      <c r="DF222" s="13"/>
      <c r="DG222" s="112">
        <f>Paramètres!$H$20</f>
        <v>1047197551196.5977</v>
      </c>
      <c r="DH222" s="13">
        <f>Paramètres!$H$21</f>
        <v>10000</v>
      </c>
      <c r="DI222" s="13">
        <f>IF(DL222&lt;66666,Paramètres!$H$22,5)</f>
        <v>1</v>
      </c>
      <c r="DJ222" s="13">
        <f t="shared" si="225"/>
        <v>-50363.593296710067</v>
      </c>
      <c r="DK222" s="13">
        <f t="shared" si="226"/>
        <v>43429.247322914664</v>
      </c>
      <c r="DL222" s="13">
        <f t="shared" si="256"/>
        <v>66502.564257262362</v>
      </c>
      <c r="DM222" s="13">
        <f t="shared" si="257"/>
        <v>139.22833150530167</v>
      </c>
      <c r="DN222" s="13">
        <f t="shared" si="258"/>
        <v>228.9739259960883</v>
      </c>
      <c r="DO222" s="13">
        <f t="shared" si="259"/>
        <v>-173.40609062542484</v>
      </c>
      <c r="DP222" s="13">
        <f t="shared" si="260"/>
        <v>149.53055380111806</v>
      </c>
      <c r="DQ222" s="13">
        <f>IF(DT222&lt;66666,Paramètres!$H$22,5)</f>
        <v>1</v>
      </c>
      <c r="DR222" s="13">
        <f t="shared" si="227"/>
        <v>-53707.313533489723</v>
      </c>
      <c r="DS222" s="13">
        <f t="shared" si="228"/>
        <v>-15275.020555796864</v>
      </c>
      <c r="DT222" s="13">
        <f t="shared" si="261"/>
        <v>55837.279482121849</v>
      </c>
      <c r="DU222" s="13">
        <f t="shared" si="262"/>
        <v>-164.12359603347403</v>
      </c>
      <c r="DV222" s="13">
        <f t="shared" si="263"/>
        <v>320.34204000481697</v>
      </c>
      <c r="DW222" s="13">
        <f t="shared" si="264"/>
        <v>-308.12228926742517</v>
      </c>
      <c r="DX222" s="13">
        <f t="shared" si="265"/>
        <v>-87.633768896749515</v>
      </c>
    </row>
    <row r="223" spans="1:128" x14ac:dyDescent="0.35">
      <c r="A223" s="106">
        <f t="shared" si="266"/>
        <v>217</v>
      </c>
      <c r="B223" s="106">
        <f>A223*Paramètres!$D$25</f>
        <v>108.5</v>
      </c>
      <c r="C223" s="102">
        <f>Paramètres!$D$7</f>
        <v>155093840495.72119</v>
      </c>
      <c r="D223" s="28">
        <f>Paramètres!$D$8</f>
        <v>6666</v>
      </c>
      <c r="E223" s="28">
        <f t="shared" si="229"/>
        <v>31836.559846226479</v>
      </c>
      <c r="F223" s="28">
        <f t="shared" si="230"/>
        <v>-47364.275908512791</v>
      </c>
      <c r="G223" s="28">
        <f t="shared" si="204"/>
        <v>-68.453438392767168</v>
      </c>
      <c r="H223" s="28">
        <f t="shared" si="205"/>
        <v>117.46163952117921</v>
      </c>
      <c r="I223" s="28">
        <f t="shared" si="267"/>
        <v>2755.2079790087701</v>
      </c>
      <c r="J223" s="28">
        <f t="shared" si="268"/>
        <v>-6977.8682789703616</v>
      </c>
      <c r="K223" s="28">
        <f t="shared" si="269"/>
        <v>1916.5492652582834</v>
      </c>
      <c r="L223" s="28">
        <f t="shared" si="231"/>
        <v>-883.82558887866276</v>
      </c>
      <c r="M223" s="28">
        <f t="shared" si="232"/>
        <v>1700.5920776615865</v>
      </c>
      <c r="N223" s="28">
        <f>Paramètres!$D$26*Calculs!K223</f>
        <v>38.330985305165669</v>
      </c>
      <c r="O223" s="28">
        <f>Paramètres!$D$26*I223</f>
        <v>55.104159580175406</v>
      </c>
      <c r="P223" s="28">
        <f>Paramètres!$D$26*J223</f>
        <v>-139.55736557940725</v>
      </c>
      <c r="Q223" s="105">
        <f>IF($T223&gt;25000,Paramètres!$D$9,-5)</f>
        <v>6</v>
      </c>
      <c r="R223" s="105">
        <f t="shared" si="206"/>
        <v>5974.8885151136892</v>
      </c>
      <c r="S223" s="105">
        <f t="shared" si="207"/>
        <v>-67163.508776327595</v>
      </c>
      <c r="T223" s="105">
        <f t="shared" si="233"/>
        <v>67428.749090546466</v>
      </c>
      <c r="U223" s="105">
        <f t="shared" si="234"/>
        <v>-84.916330463168293</v>
      </c>
      <c r="V223" s="105">
        <f t="shared" si="208"/>
        <v>201.70644821744096</v>
      </c>
      <c r="W223" s="105">
        <f t="shared" si="235"/>
        <v>17.87328931848343</v>
      </c>
      <c r="X223" s="105">
        <f t="shared" si="236"/>
        <v>-200.91300799458699</v>
      </c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44">
        <f t="shared" si="237"/>
        <v>25861.67133111279</v>
      </c>
      <c r="AL223" s="44">
        <f t="shared" si="238"/>
        <v>19799.232867814801</v>
      </c>
      <c r="AM223" s="44">
        <f t="shared" si="209"/>
        <v>151.9415534566651</v>
      </c>
      <c r="AN223" s="44">
        <f t="shared" si="210"/>
        <v>-160.52411869149736</v>
      </c>
      <c r="AO223" s="44">
        <f t="shared" si="270"/>
        <v>-16119.856593492374</v>
      </c>
      <c r="AP223" s="44">
        <f t="shared" si="271"/>
        <v>8592.1837154612422</v>
      </c>
      <c r="AQ223" s="44">
        <f t="shared" si="239"/>
        <v>1995.6213223987986</v>
      </c>
      <c r="AR223" s="44">
        <f t="shared" si="240"/>
        <v>-1881.4357094287793</v>
      </c>
      <c r="AS223" s="44">
        <f t="shared" si="241"/>
        <v>-665.36015337481376</v>
      </c>
      <c r="AT223" s="44">
        <f>Paramètres!$D$26*Calculs!AQ223</f>
        <v>39.912426447975974</v>
      </c>
      <c r="AU223" s="44">
        <f>Paramètres!$D$26*AO223</f>
        <v>-322.3971318698475</v>
      </c>
      <c r="AV223" s="44">
        <f>Paramètres!$D$26*AP223</f>
        <v>171.84367430922484</v>
      </c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1">
        <f>Paramètres!$D$16</f>
        <v>30000</v>
      </c>
      <c r="BH223" s="41">
        <f>Paramètres!$E$16</f>
        <v>-25000</v>
      </c>
      <c r="BI223" s="100"/>
      <c r="BJ223" s="100"/>
      <c r="BK223" s="110">
        <f>Paramètres!$D$20</f>
        <v>523598775598.29883</v>
      </c>
      <c r="BL223" s="41">
        <f>Paramètres!$D$21</f>
        <v>10000</v>
      </c>
      <c r="BM223" s="41"/>
      <c r="BN223" s="41"/>
      <c r="BO223" s="41">
        <f>IF(AND($BR$6&gt;200,A223&lt;950),Paramètres!$D$22,0)</f>
        <v>1</v>
      </c>
      <c r="BP223" s="41">
        <f t="shared" si="211"/>
        <v>-1836.5598462264788</v>
      </c>
      <c r="BQ223" s="41">
        <f t="shared" si="212"/>
        <v>22364.275908512791</v>
      </c>
      <c r="BR223" s="41">
        <f t="shared" si="242"/>
        <v>22439.558573663096</v>
      </c>
      <c r="BS223" s="41">
        <f t="shared" si="243"/>
        <v>94.694609370525143</v>
      </c>
      <c r="BT223" s="41">
        <f t="shared" si="244"/>
        <v>792.42934137787609</v>
      </c>
      <c r="BU223" s="41">
        <f t="shared" si="245"/>
        <v>-64.856173733043732</v>
      </c>
      <c r="BV223" s="41">
        <f t="shared" si="246"/>
        <v>789.77081346760576</v>
      </c>
      <c r="BW223" s="41">
        <f>Paramètres!$D$22</f>
        <v>1</v>
      </c>
      <c r="BX223" s="41">
        <f t="shared" si="213"/>
        <v>4138.3286688872104</v>
      </c>
      <c r="BY223" s="41">
        <f t="shared" si="214"/>
        <v>-44799.232867814804</v>
      </c>
      <c r="BZ223" s="41">
        <f t="shared" si="247"/>
        <v>44989.965878142561</v>
      </c>
      <c r="CA223" s="41">
        <f t="shared" si="248"/>
        <v>-84.722280794120451</v>
      </c>
      <c r="CB223" s="41">
        <f t="shared" si="249"/>
        <v>240.63165534055551</v>
      </c>
      <c r="CC223" s="41">
        <f t="shared" si="250"/>
        <v>22.134110539999384</v>
      </c>
      <c r="CD223" s="41">
        <f t="shared" si="251"/>
        <v>-239.61150786750412</v>
      </c>
      <c r="CE223" s="2">
        <f>Paramètres!$F$16</f>
        <v>15000</v>
      </c>
      <c r="CF223" s="2">
        <f>Paramètres!$G$16</f>
        <v>15000</v>
      </c>
      <c r="CG223" s="111">
        <f>Paramètres!$F$20</f>
        <v>992600579172.61572</v>
      </c>
      <c r="CH223" s="2">
        <f>Paramètres!$F$21</f>
        <v>13332</v>
      </c>
      <c r="CI223" s="2"/>
      <c r="CJ223" s="2"/>
      <c r="CK223" s="2">
        <f>IF(CN223&gt;20000,Paramètres!$F$22,-2)</f>
        <v>1</v>
      </c>
      <c r="CL223" s="2">
        <f t="shared" si="215"/>
        <v>-16836.559846226479</v>
      </c>
      <c r="CM223" s="2">
        <f t="shared" si="216"/>
        <v>62364.275908512791</v>
      </c>
      <c r="CN223" s="2">
        <f t="shared" si="217"/>
        <v>64597.00191997052</v>
      </c>
      <c r="CO223" s="2">
        <f t="shared" si="218"/>
        <v>105.10803834769544</v>
      </c>
      <c r="CP223" s="2">
        <f t="shared" si="219"/>
        <v>223.44770501127033</v>
      </c>
      <c r="CQ223" s="2">
        <f t="shared" si="220"/>
        <v>-58.239400376275661</v>
      </c>
      <c r="CR223" s="2">
        <f t="shared" si="221"/>
        <v>215.72447501063837</v>
      </c>
      <c r="CS223" s="2">
        <f>Paramètres!$F$22</f>
        <v>1</v>
      </c>
      <c r="CT223" s="2">
        <f t="shared" si="222"/>
        <v>-10861.67133111279</v>
      </c>
      <c r="CU223" s="2">
        <f t="shared" si="223"/>
        <v>-4799.2328678148006</v>
      </c>
      <c r="CV223" s="2">
        <f t="shared" si="252"/>
        <v>11874.701689921789</v>
      </c>
      <c r="CW223" s="2">
        <f t="shared" si="253"/>
        <v>-156.1617465187455</v>
      </c>
      <c r="CX223" s="2">
        <f t="shared" si="224"/>
        <v>2071.1920981572825</v>
      </c>
      <c r="CY223" s="2">
        <f t="shared" si="254"/>
        <v>-1894.4987774198539</v>
      </c>
      <c r="CZ223" s="2">
        <f t="shared" si="255"/>
        <v>-837.08487611701878</v>
      </c>
      <c r="DA223" s="2"/>
      <c r="DB223" s="2"/>
      <c r="DC223" s="13">
        <f>Paramètres!$H$16</f>
        <v>-20000</v>
      </c>
      <c r="DD223" s="13">
        <f>Paramètres!$I$16</f>
        <v>0</v>
      </c>
      <c r="DE223" s="13"/>
      <c r="DF223" s="13"/>
      <c r="DG223" s="112">
        <f>Paramètres!$H$20</f>
        <v>1047197551196.5977</v>
      </c>
      <c r="DH223" s="13">
        <f>Paramètres!$H$21</f>
        <v>10000</v>
      </c>
      <c r="DI223" s="13">
        <f>IF(DL223&lt;66666,Paramètres!$H$22,5)</f>
        <v>5</v>
      </c>
      <c r="DJ223" s="13">
        <f t="shared" si="225"/>
        <v>-51836.559846226475</v>
      </c>
      <c r="DK223" s="13">
        <f t="shared" si="226"/>
        <v>47364.275908512791</v>
      </c>
      <c r="DL223" s="13">
        <f t="shared" si="256"/>
        <v>70216.832519198302</v>
      </c>
      <c r="DM223" s="13">
        <f t="shared" si="257"/>
        <v>137.58132504863445</v>
      </c>
      <c r="DN223" s="13">
        <f t="shared" si="258"/>
        <v>1030.4706214657249</v>
      </c>
      <c r="DO223" s="13">
        <f t="shared" si="259"/>
        <v>-760.73001476934337</v>
      </c>
      <c r="DP223" s="13">
        <f t="shared" si="260"/>
        <v>695.09678918334237</v>
      </c>
      <c r="DQ223" s="13">
        <f>IF(DT223&lt;66666,Paramètres!$H$22,5)</f>
        <v>1</v>
      </c>
      <c r="DR223" s="13">
        <f t="shared" si="227"/>
        <v>-45861.67133111279</v>
      </c>
      <c r="DS223" s="13">
        <f t="shared" si="228"/>
        <v>-19799.232867814801</v>
      </c>
      <c r="DT223" s="13">
        <f t="shared" si="261"/>
        <v>49953.00310729046</v>
      </c>
      <c r="DU223" s="13">
        <f t="shared" si="262"/>
        <v>-156.64935340209422</v>
      </c>
      <c r="DV223" s="13">
        <f t="shared" si="263"/>
        <v>395.64732886159169</v>
      </c>
      <c r="DW223" s="13">
        <f t="shared" si="264"/>
        <v>-363.24238044929098</v>
      </c>
      <c r="DX223" s="13">
        <f t="shared" si="265"/>
        <v>-156.81767081819905</v>
      </c>
    </row>
    <row r="224" spans="1:128" x14ac:dyDescent="0.35">
      <c r="A224" s="106">
        <f t="shared" si="266"/>
        <v>218</v>
      </c>
      <c r="B224" s="106">
        <f>A224*Paramètres!$D$25</f>
        <v>109</v>
      </c>
      <c r="C224" s="102">
        <f>Paramètres!$D$7</f>
        <v>155093840495.72119</v>
      </c>
      <c r="D224" s="28">
        <f>Paramètres!$D$8</f>
        <v>6666</v>
      </c>
      <c r="E224" s="28">
        <f t="shared" si="229"/>
        <v>32993.207438511199</v>
      </c>
      <c r="F224" s="28">
        <f t="shared" si="230"/>
        <v>-50428.062028582572</v>
      </c>
      <c r="G224" s="28">
        <f t="shared" si="204"/>
        <v>-70.530560568112676</v>
      </c>
      <c r="H224" s="28">
        <f t="shared" si="205"/>
        <v>118.73556160652601</v>
      </c>
      <c r="I224" s="28">
        <f t="shared" si="267"/>
        <v>1816.2782305499318</v>
      </c>
      <c r="J224" s="28">
        <f t="shared" si="268"/>
        <v>-5137.718835729368</v>
      </c>
      <c r="K224" s="28">
        <f t="shared" si="269"/>
        <v>1703.2551122830082</v>
      </c>
      <c r="L224" s="28">
        <f t="shared" si="231"/>
        <v>-818.87024841962352</v>
      </c>
      <c r="M224" s="28">
        <f t="shared" si="232"/>
        <v>1493.4957294118344</v>
      </c>
      <c r="N224" s="28">
        <f>Paramètres!$D$26*Calculs!K224</f>
        <v>34.065102245660164</v>
      </c>
      <c r="O224" s="28">
        <f>Paramètres!$D$26*I224</f>
        <v>36.325564610998633</v>
      </c>
      <c r="P224" s="28">
        <f>Paramètres!$D$26*J224</f>
        <v>-102.75437671458737</v>
      </c>
      <c r="Q224" s="105">
        <f>IF($T224&gt;25000,Paramètres!$D$9,-5)</f>
        <v>6</v>
      </c>
      <c r="R224" s="105">
        <f t="shared" si="206"/>
        <v>15661.823331501793</v>
      </c>
      <c r="S224" s="105">
        <f t="shared" si="207"/>
        <v>-74357.046715784294</v>
      </c>
      <c r="T224" s="105">
        <f t="shared" si="233"/>
        <v>75988.572208987462</v>
      </c>
      <c r="U224" s="105">
        <f t="shared" si="234"/>
        <v>-78.105654581854012</v>
      </c>
      <c r="V224" s="105">
        <f t="shared" si="208"/>
        <v>159.31449275279709</v>
      </c>
      <c r="W224" s="105">
        <f t="shared" si="235"/>
        <v>32.835930023528178</v>
      </c>
      <c r="X224" s="105">
        <f t="shared" si="236"/>
        <v>-155.8939039878436</v>
      </c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44">
        <f t="shared" si="237"/>
        <v>17331.384107009406</v>
      </c>
      <c r="AL224" s="44">
        <f t="shared" si="238"/>
        <v>23928.984687201719</v>
      </c>
      <c r="AM224" s="44">
        <f t="shared" si="209"/>
        <v>156.31498093145154</v>
      </c>
      <c r="AN224" s="44">
        <f t="shared" si="210"/>
        <v>-147.1052683444976</v>
      </c>
      <c r="AO224" s="44">
        <f t="shared" si="270"/>
        <v>-17678.895171051307</v>
      </c>
      <c r="AP224" s="44">
        <f t="shared" si="271"/>
        <v>7754.9798877772037</v>
      </c>
      <c r="AQ224" s="44">
        <f t="shared" si="239"/>
        <v>2641.1974594689827</v>
      </c>
      <c r="AR224" s="44">
        <f t="shared" si="240"/>
        <v>-2217.7337580106623</v>
      </c>
      <c r="AS224" s="44">
        <f t="shared" si="241"/>
        <v>-1434.427062797309</v>
      </c>
      <c r="AT224" s="44">
        <f>Paramètres!$D$26*Calculs!AQ224</f>
        <v>52.823949189379654</v>
      </c>
      <c r="AU224" s="44">
        <f>Paramètres!$D$26*AO224</f>
        <v>-353.57790342102612</v>
      </c>
      <c r="AV224" s="44">
        <f>Paramètres!$D$26*AP224</f>
        <v>155.09959775554407</v>
      </c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1">
        <f>Paramètres!$D$16</f>
        <v>30000</v>
      </c>
      <c r="BH224" s="41">
        <f>Paramètres!$E$16</f>
        <v>-25000</v>
      </c>
      <c r="BI224" s="100"/>
      <c r="BJ224" s="100"/>
      <c r="BK224" s="110">
        <f>Paramètres!$D$20</f>
        <v>523598775598.29883</v>
      </c>
      <c r="BL224" s="41">
        <f>Paramètres!$D$21</f>
        <v>10000</v>
      </c>
      <c r="BM224" s="41"/>
      <c r="BN224" s="41"/>
      <c r="BO224" s="41">
        <f>IF(AND($BR$6&gt;200,A224&lt;950),Paramètres!$D$22,0)</f>
        <v>1</v>
      </c>
      <c r="BP224" s="41">
        <f t="shared" si="211"/>
        <v>-2993.2074385111991</v>
      </c>
      <c r="BQ224" s="41">
        <f t="shared" si="212"/>
        <v>25428.062028582572</v>
      </c>
      <c r="BR224" s="41">
        <f t="shared" si="242"/>
        <v>25603.625315556419</v>
      </c>
      <c r="BS224" s="41">
        <f t="shared" si="243"/>
        <v>96.713549956622245</v>
      </c>
      <c r="BT224" s="41">
        <f t="shared" si="244"/>
        <v>645.51901385207736</v>
      </c>
      <c r="BU224" s="41">
        <f t="shared" si="245"/>
        <v>-75.464794151181863</v>
      </c>
      <c r="BV224" s="41">
        <f t="shared" si="246"/>
        <v>641.09270943310389</v>
      </c>
      <c r="BW224" s="41">
        <f>Paramètres!$D$22</f>
        <v>1</v>
      </c>
      <c r="BX224" s="41">
        <f t="shared" si="213"/>
        <v>12668.615892990594</v>
      </c>
      <c r="BY224" s="41">
        <f t="shared" si="214"/>
        <v>-48928.984687201722</v>
      </c>
      <c r="BZ224" s="41">
        <f t="shared" si="247"/>
        <v>50542.45117883139</v>
      </c>
      <c r="CA224" s="41">
        <f t="shared" si="248"/>
        <v>-75.4838445986625</v>
      </c>
      <c r="CB224" s="41">
        <f t="shared" si="249"/>
        <v>193.49563217816734</v>
      </c>
      <c r="CC224" s="41">
        <f t="shared" si="250"/>
        <v>48.500256395623246</v>
      </c>
      <c r="CD224" s="41">
        <f t="shared" si="251"/>
        <v>-187.31867179111492</v>
      </c>
      <c r="CE224" s="2">
        <f>Paramètres!$F$16</f>
        <v>15000</v>
      </c>
      <c r="CF224" s="2">
        <f>Paramètres!$G$16</f>
        <v>15000</v>
      </c>
      <c r="CG224" s="111">
        <f>Paramètres!$F$20</f>
        <v>992600579172.61572</v>
      </c>
      <c r="CH224" s="2">
        <f>Paramètres!$F$21</f>
        <v>13332</v>
      </c>
      <c r="CI224" s="2"/>
      <c r="CJ224" s="2"/>
      <c r="CK224" s="2">
        <f>IF(CN224&gt;20000,Paramètres!$F$22,-2)</f>
        <v>1</v>
      </c>
      <c r="CL224" s="2">
        <f t="shared" si="215"/>
        <v>-17993.207438511199</v>
      </c>
      <c r="CM224" s="2">
        <f t="shared" si="216"/>
        <v>65428.062028582572</v>
      </c>
      <c r="CN224" s="2">
        <f t="shared" si="217"/>
        <v>67857.105852971232</v>
      </c>
      <c r="CO224" s="2">
        <f t="shared" si="218"/>
        <v>105.3766504852729</v>
      </c>
      <c r="CP224" s="2">
        <f t="shared" si="219"/>
        <v>203.66231530348702</v>
      </c>
      <c r="CQ224" s="2">
        <f t="shared" si="220"/>
        <v>-54.003751568821976</v>
      </c>
      <c r="CR224" s="2">
        <f t="shared" si="221"/>
        <v>196.37192643366799</v>
      </c>
      <c r="CS224" s="2">
        <f>Paramètres!$F$22</f>
        <v>1</v>
      </c>
      <c r="CT224" s="2">
        <f t="shared" si="222"/>
        <v>-2331.3841070094059</v>
      </c>
      <c r="CU224" s="2">
        <f t="shared" si="223"/>
        <v>-8928.9846872017188</v>
      </c>
      <c r="CV224" s="2">
        <f t="shared" si="252"/>
        <v>9228.3324278386735</v>
      </c>
      <c r="CW224" s="2">
        <f t="shared" si="253"/>
        <v>-104.63339240602285</v>
      </c>
      <c r="CX224" s="2">
        <f t="shared" si="224"/>
        <v>2148.8253222203616</v>
      </c>
      <c r="CY224" s="2">
        <f t="shared" si="254"/>
        <v>-542.86483978961087</v>
      </c>
      <c r="CZ224" s="2">
        <f t="shared" si="255"/>
        <v>-2079.121937534122</v>
      </c>
      <c r="DA224" s="2"/>
      <c r="DB224" s="2"/>
      <c r="DC224" s="13">
        <f>Paramètres!$H$16</f>
        <v>-20000</v>
      </c>
      <c r="DD224" s="13">
        <f>Paramètres!$I$16</f>
        <v>0</v>
      </c>
      <c r="DE224" s="13"/>
      <c r="DF224" s="13"/>
      <c r="DG224" s="112">
        <f>Paramètres!$H$20</f>
        <v>1047197551196.5977</v>
      </c>
      <c r="DH224" s="13">
        <f>Paramètres!$H$21</f>
        <v>10000</v>
      </c>
      <c r="DI224" s="13">
        <f>IF(DL224&lt;66666,Paramètres!$H$22,5)</f>
        <v>5</v>
      </c>
      <c r="DJ224" s="13">
        <f t="shared" si="225"/>
        <v>-52993.207438511199</v>
      </c>
      <c r="DK224" s="13">
        <f t="shared" si="226"/>
        <v>50428.062028582572</v>
      </c>
      <c r="DL224" s="13">
        <f t="shared" si="256"/>
        <v>73152.371626486929</v>
      </c>
      <c r="DM224" s="13">
        <f t="shared" si="257"/>
        <v>136.42080908000517</v>
      </c>
      <c r="DN224" s="13">
        <f t="shared" si="258"/>
        <v>951.65724049316486</v>
      </c>
      <c r="DO224" s="13">
        <f t="shared" si="259"/>
        <v>-689.4017026996197</v>
      </c>
      <c r="DP224" s="13">
        <f t="shared" si="260"/>
        <v>656.03109354506262</v>
      </c>
      <c r="DQ224" s="13">
        <f>IF(DT224&lt;66666,Paramètres!$H$22,5)</f>
        <v>1</v>
      </c>
      <c r="DR224" s="13">
        <f t="shared" si="227"/>
        <v>-37331.384107009406</v>
      </c>
      <c r="DS224" s="13">
        <f t="shared" si="228"/>
        <v>-23928.984687201719</v>
      </c>
      <c r="DT224" s="13">
        <f t="shared" si="261"/>
        <v>44342.175719121056</v>
      </c>
      <c r="DU224" s="13">
        <f t="shared" si="262"/>
        <v>-147.34059905992501</v>
      </c>
      <c r="DV224" s="13">
        <f t="shared" si="263"/>
        <v>494.39956535117364</v>
      </c>
      <c r="DW224" s="13">
        <f t="shared" si="264"/>
        <v>-416.23172018833458</v>
      </c>
      <c r="DX224" s="13">
        <f t="shared" si="265"/>
        <v>-266.79971013569212</v>
      </c>
    </row>
    <row r="225" spans="1:128" x14ac:dyDescent="0.35">
      <c r="A225" s="106">
        <f t="shared" si="266"/>
        <v>219</v>
      </c>
      <c r="B225" s="106">
        <f>A225*Paramètres!$D$25</f>
        <v>109.5</v>
      </c>
      <c r="C225" s="102">
        <f>Paramètres!$D$7</f>
        <v>155093840495.72119</v>
      </c>
      <c r="D225" s="28">
        <f>Paramètres!$D$8</f>
        <v>6666</v>
      </c>
      <c r="E225" s="28">
        <f t="shared" si="229"/>
        <v>33696.62899168126</v>
      </c>
      <c r="F225" s="28">
        <f t="shared" si="230"/>
        <v>-52623.547514094294</v>
      </c>
      <c r="G225" s="28">
        <f t="shared" si="204"/>
        <v>-74.816775336247062</v>
      </c>
      <c r="H225" s="28">
        <f t="shared" si="205"/>
        <v>119.28208708321165</v>
      </c>
      <c r="I225" s="28">
        <f t="shared" si="267"/>
        <v>961.08241751930962</v>
      </c>
      <c r="J225" s="28">
        <f t="shared" si="268"/>
        <v>-3541.468729602946</v>
      </c>
      <c r="K225" s="28">
        <f t="shared" si="269"/>
        <v>1574.1004400703744</v>
      </c>
      <c r="L225" s="28">
        <f t="shared" si="231"/>
        <v>-769.90792724874029</v>
      </c>
      <c r="M225" s="28">
        <f t="shared" si="232"/>
        <v>1372.9653961368781</v>
      </c>
      <c r="N225" s="28">
        <f>Paramètres!$D$26*Calculs!K225</f>
        <v>31.482008801407488</v>
      </c>
      <c r="O225" s="28">
        <f>Paramètres!$D$26*I225</f>
        <v>19.221648350386193</v>
      </c>
      <c r="P225" s="28">
        <f>Paramètres!$D$26*J225</f>
        <v>-70.829374592058926</v>
      </c>
      <c r="Q225" s="105">
        <f>IF($T225&gt;25000,Paramètres!$D$9,-5)</f>
        <v>6</v>
      </c>
      <c r="R225" s="105">
        <f t="shared" si="206"/>
        <v>25759.125909700175</v>
      </c>
      <c r="S225" s="105">
        <f t="shared" si="207"/>
        <v>-80071.41537948529</v>
      </c>
      <c r="T225" s="105">
        <f t="shared" si="233"/>
        <v>84112.805972133996</v>
      </c>
      <c r="U225" s="105">
        <f t="shared" si="234"/>
        <v>-72.166918482787693</v>
      </c>
      <c r="V225" s="105">
        <f t="shared" si="208"/>
        <v>130.29953303202188</v>
      </c>
      <c r="W225" s="105">
        <f t="shared" si="235"/>
        <v>39.903579943093824</v>
      </c>
      <c r="X225" s="105">
        <f t="shared" si="236"/>
        <v>-124.03899635230883</v>
      </c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44">
        <f t="shared" si="237"/>
        <v>7937.5030819810872</v>
      </c>
      <c r="AL225" s="44">
        <f t="shared" si="238"/>
        <v>27447.867865390996</v>
      </c>
      <c r="AM225" s="44">
        <f t="shared" si="209"/>
        <v>162.4905260614089</v>
      </c>
      <c r="AN225" s="44">
        <f t="shared" si="210"/>
        <v>-108.07720179707623</v>
      </c>
      <c r="AO225" s="44">
        <f t="shared" si="270"/>
        <v>-19543.051025640943</v>
      </c>
      <c r="AP225" s="44">
        <f t="shared" si="271"/>
        <v>6165.4532272243505</v>
      </c>
      <c r="AQ225" s="44">
        <f t="shared" si="239"/>
        <v>2828.7640667106734</v>
      </c>
      <c r="AR225" s="44">
        <f t="shared" si="240"/>
        <v>-877.76037355879407</v>
      </c>
      <c r="AS225" s="44">
        <f t="shared" si="241"/>
        <v>-2689.1342234487729</v>
      </c>
      <c r="AT225" s="44">
        <f>Paramètres!$D$26*Calculs!AQ225</f>
        <v>56.575281334213471</v>
      </c>
      <c r="AU225" s="44">
        <f>Paramètres!$D$26*AO225</f>
        <v>-390.86102051281887</v>
      </c>
      <c r="AV225" s="44">
        <f>Paramètres!$D$26*AP225</f>
        <v>123.30906454448701</v>
      </c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1">
        <f>Paramètres!$D$16</f>
        <v>30000</v>
      </c>
      <c r="BH225" s="41">
        <f>Paramètres!$E$16</f>
        <v>-25000</v>
      </c>
      <c r="BI225" s="100"/>
      <c r="BJ225" s="100"/>
      <c r="BK225" s="110">
        <f>Paramètres!$D$20</f>
        <v>523598775598.29883</v>
      </c>
      <c r="BL225" s="41">
        <f>Paramètres!$D$21</f>
        <v>10000</v>
      </c>
      <c r="BM225" s="41"/>
      <c r="BN225" s="41"/>
      <c r="BO225" s="41">
        <f>IF(AND($BR$6&gt;200,A225&lt;950),Paramètres!$D$22,0)</f>
        <v>1</v>
      </c>
      <c r="BP225" s="41">
        <f t="shared" si="211"/>
        <v>-3696.6289916812602</v>
      </c>
      <c r="BQ225" s="41">
        <f t="shared" si="212"/>
        <v>27623.547514094294</v>
      </c>
      <c r="BR225" s="41">
        <f t="shared" si="242"/>
        <v>27869.794458617082</v>
      </c>
      <c r="BS225" s="41">
        <f t="shared" si="243"/>
        <v>97.622131964651459</v>
      </c>
      <c r="BT225" s="41">
        <f t="shared" si="244"/>
        <v>562.13027074381728</v>
      </c>
      <c r="BU225" s="41">
        <f t="shared" si="245"/>
        <v>-74.560544715131016</v>
      </c>
      <c r="BV225" s="41">
        <f t="shared" si="246"/>
        <v>557.1635006515595</v>
      </c>
      <c r="BW225" s="41">
        <f>Paramètres!$D$22</f>
        <v>1</v>
      </c>
      <c r="BX225" s="41">
        <f t="shared" si="213"/>
        <v>22062.496918018915</v>
      </c>
      <c r="BY225" s="41">
        <f t="shared" si="214"/>
        <v>-52447.867865390996</v>
      </c>
      <c r="BZ225" s="41">
        <f t="shared" si="247"/>
        <v>56899.319977334591</v>
      </c>
      <c r="CA225" s="41">
        <f t="shared" si="248"/>
        <v>-67.185664135754067</v>
      </c>
      <c r="CB225" s="41">
        <f t="shared" si="249"/>
        <v>154.51385250439159</v>
      </c>
      <c r="CC225" s="41">
        <f t="shared" si="250"/>
        <v>59.912164082581363</v>
      </c>
      <c r="CD225" s="41">
        <f t="shared" si="251"/>
        <v>-142.42564098746661</v>
      </c>
      <c r="CE225" s="2">
        <f>Paramètres!$F$16</f>
        <v>15000</v>
      </c>
      <c r="CF225" s="2">
        <f>Paramètres!$G$16</f>
        <v>15000</v>
      </c>
      <c r="CG225" s="111">
        <f>Paramètres!$F$20</f>
        <v>992600579172.61572</v>
      </c>
      <c r="CH225" s="2">
        <f>Paramètres!$F$21</f>
        <v>13332</v>
      </c>
      <c r="CI225" s="2"/>
      <c r="CJ225" s="2"/>
      <c r="CK225" s="2">
        <f>IF(CN225&gt;20000,Paramètres!$F$22,-2)</f>
        <v>1</v>
      </c>
      <c r="CL225" s="2">
        <f t="shared" si="215"/>
        <v>-18696.62899168126</v>
      </c>
      <c r="CM225" s="2">
        <f t="shared" si="216"/>
        <v>67623.547514094302</v>
      </c>
      <c r="CN225" s="2">
        <f t="shared" si="217"/>
        <v>70160.58803946519</v>
      </c>
      <c r="CO225" s="2">
        <f t="shared" si="218"/>
        <v>105.45511272684871</v>
      </c>
      <c r="CP225" s="2">
        <f t="shared" si="219"/>
        <v>191.19674950250678</v>
      </c>
      <c r="CQ225" s="2">
        <f t="shared" si="220"/>
        <v>-50.950751550899263</v>
      </c>
      <c r="CR225" s="2">
        <f t="shared" si="221"/>
        <v>184.28298330752861</v>
      </c>
      <c r="CS225" s="2">
        <f>Paramètres!$F$22</f>
        <v>1</v>
      </c>
      <c r="CT225" s="2">
        <f t="shared" si="222"/>
        <v>7062.4969180189128</v>
      </c>
      <c r="CU225" s="2">
        <f t="shared" si="223"/>
        <v>-12447.867865390996</v>
      </c>
      <c r="CV225" s="2">
        <f t="shared" si="252"/>
        <v>14311.822983507742</v>
      </c>
      <c r="CW225" s="2">
        <f t="shared" si="253"/>
        <v>-60.43089746327329</v>
      </c>
      <c r="CX225" s="2">
        <f t="shared" si="224"/>
        <v>1898.4635383619957</v>
      </c>
      <c r="CY225" s="2">
        <f t="shared" si="254"/>
        <v>936.84032454170847</v>
      </c>
      <c r="CZ225" s="2">
        <f t="shared" si="255"/>
        <v>-1651.2098633434016</v>
      </c>
      <c r="DA225" s="2"/>
      <c r="DB225" s="2"/>
      <c r="DC225" s="13">
        <f>Paramètres!$H$16</f>
        <v>-20000</v>
      </c>
      <c r="DD225" s="13">
        <f>Paramètres!$I$16</f>
        <v>0</v>
      </c>
      <c r="DE225" s="13"/>
      <c r="DF225" s="13"/>
      <c r="DG225" s="112">
        <f>Paramètres!$H$20</f>
        <v>1047197551196.5977</v>
      </c>
      <c r="DH225" s="13">
        <f>Paramètres!$H$21</f>
        <v>10000</v>
      </c>
      <c r="DI225" s="13">
        <f>IF(DL225&lt;66666,Paramètres!$H$22,5)</f>
        <v>5</v>
      </c>
      <c r="DJ225" s="13">
        <f t="shared" si="225"/>
        <v>-53696.62899168126</v>
      </c>
      <c r="DK225" s="13">
        <f t="shared" si="226"/>
        <v>52623.547514094294</v>
      </c>
      <c r="DL225" s="13">
        <f t="shared" si="256"/>
        <v>75183.546857263951</v>
      </c>
      <c r="DM225" s="13">
        <f t="shared" si="257"/>
        <v>135.57826232223783</v>
      </c>
      <c r="DN225" s="13">
        <f t="shared" si="258"/>
        <v>902.25448431143082</v>
      </c>
      <c r="DO225" s="13">
        <f t="shared" si="259"/>
        <v>-644.39663098271001</v>
      </c>
      <c r="DP225" s="13">
        <f t="shared" si="260"/>
        <v>631.51891217778984</v>
      </c>
      <c r="DQ225" s="13">
        <f>IF(DT225&lt;66666,Paramètres!$H$22,5)</f>
        <v>1</v>
      </c>
      <c r="DR225" s="13">
        <f t="shared" si="227"/>
        <v>-27937.503081981085</v>
      </c>
      <c r="DS225" s="13">
        <f t="shared" si="228"/>
        <v>-27447.867865390996</v>
      </c>
      <c r="DT225" s="13">
        <f t="shared" si="261"/>
        <v>39164.901746482989</v>
      </c>
      <c r="DU225" s="13">
        <f t="shared" si="262"/>
        <v>-135.50651101752032</v>
      </c>
      <c r="DV225" s="13">
        <f t="shared" si="263"/>
        <v>621.00003561987523</v>
      </c>
      <c r="DW225" s="13">
        <f t="shared" si="264"/>
        <v>-442.97801437989273</v>
      </c>
      <c r="DX225" s="13">
        <f t="shared" si="265"/>
        <v>-435.21434146398929</v>
      </c>
    </row>
    <row r="226" spans="1:128" x14ac:dyDescent="0.35">
      <c r="A226" s="106">
        <f t="shared" si="266"/>
        <v>220</v>
      </c>
      <c r="B226" s="106">
        <f>A226*Paramètres!$D$25</f>
        <v>110</v>
      </c>
      <c r="C226" s="102">
        <f>Paramètres!$D$7</f>
        <v>155093840495.72119</v>
      </c>
      <c r="D226" s="28">
        <f>Paramètres!$D$8</f>
        <v>6666</v>
      </c>
      <c r="E226" s="28">
        <f t="shared" si="229"/>
        <v>33984.69321862873</v>
      </c>
      <c r="F226" s="28">
        <f t="shared" si="230"/>
        <v>-54051.040529861544</v>
      </c>
      <c r="G226" s="28">
        <f t="shared" si="204"/>
        <v>-85.313764989888597</v>
      </c>
      <c r="H226" s="28">
        <f t="shared" si="205"/>
        <v>119.40504884638877</v>
      </c>
      <c r="I226" s="28">
        <f t="shared" si="267"/>
        <v>171.95284192018312</v>
      </c>
      <c r="J226" s="28">
        <f t="shared" si="268"/>
        <v>-2097.6739588740088</v>
      </c>
      <c r="K226" s="28">
        <f t="shared" si="269"/>
        <v>1501.0621440939408</v>
      </c>
      <c r="L226" s="28">
        <f t="shared" si="231"/>
        <v>-736.99227535103387</v>
      </c>
      <c r="M226" s="28">
        <f t="shared" si="232"/>
        <v>1307.6811333443657</v>
      </c>
      <c r="N226" s="28">
        <f>Paramètres!$D$26*Calculs!K226</f>
        <v>30.021242881878816</v>
      </c>
      <c r="O226" s="28">
        <f>Paramètres!$D$26*I226</f>
        <v>3.4390568384036624</v>
      </c>
      <c r="P226" s="28">
        <f>Paramètres!$D$26*J226</f>
        <v>-41.953479177480176</v>
      </c>
      <c r="Q226" s="105">
        <f>IF($T226&gt;25000,Paramètres!$D$9,-5)</f>
        <v>6</v>
      </c>
      <c r="R226" s="105">
        <f t="shared" si="206"/>
        <v>36038.155742857816</v>
      </c>
      <c r="S226" s="105">
        <f t="shared" si="207"/>
        <v>-83909.351453002528</v>
      </c>
      <c r="T226" s="105">
        <f t="shared" si="233"/>
        <v>91321.015821167763</v>
      </c>
      <c r="U226" s="105">
        <f t="shared" si="234"/>
        <v>-66.757002061644855</v>
      </c>
      <c r="V226" s="105">
        <f t="shared" si="208"/>
        <v>110.69868632992316</v>
      </c>
      <c r="W226" s="105">
        <f t="shared" si="235"/>
        <v>43.685196256465836</v>
      </c>
      <c r="X226" s="105">
        <f t="shared" si="236"/>
        <v>-101.71431945996974</v>
      </c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44">
        <f t="shared" si="237"/>
        <v>-2053.4625242290831</v>
      </c>
      <c r="AL226" s="44">
        <f t="shared" si="238"/>
        <v>29858.31092314098</v>
      </c>
      <c r="AM226" s="44">
        <f t="shared" si="209"/>
        <v>170.49681179301348</v>
      </c>
      <c r="AN226" s="44">
        <f t="shared" si="210"/>
        <v>-75.838783408140358</v>
      </c>
      <c r="AO226" s="44">
        <f t="shared" si="270"/>
        <v>-20029.950378686917</v>
      </c>
      <c r="AP226" s="44">
        <f t="shared" si="271"/>
        <v>3353.0099392310904</v>
      </c>
      <c r="AQ226" s="44">
        <f t="shared" si="239"/>
        <v>2426.6313142965246</v>
      </c>
      <c r="AR226" s="44">
        <f t="shared" si="240"/>
        <v>593.67805418749106</v>
      </c>
      <c r="AS226" s="44">
        <f t="shared" si="241"/>
        <v>-2352.8888421471661</v>
      </c>
      <c r="AT226" s="44">
        <f>Paramètres!$D$26*Calculs!AQ226</f>
        <v>48.53262628593049</v>
      </c>
      <c r="AU226" s="44">
        <f>Paramètres!$D$26*AO226</f>
        <v>-400.59900757373833</v>
      </c>
      <c r="AV226" s="44">
        <f>Paramètres!$D$26*AP226</f>
        <v>67.060198784621804</v>
      </c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1">
        <f>Paramètres!$D$16</f>
        <v>30000</v>
      </c>
      <c r="BH226" s="41">
        <f>Paramètres!$E$16</f>
        <v>-25000</v>
      </c>
      <c r="BI226" s="100"/>
      <c r="BJ226" s="100"/>
      <c r="BK226" s="110">
        <f>Paramètres!$D$20</f>
        <v>523598775598.29883</v>
      </c>
      <c r="BL226" s="41">
        <f>Paramètres!$D$21</f>
        <v>10000</v>
      </c>
      <c r="BM226" s="41"/>
      <c r="BN226" s="41"/>
      <c r="BO226" s="41">
        <f>IF(AND($BR$6&gt;200,A226&lt;950),Paramètres!$D$22,0)</f>
        <v>1</v>
      </c>
      <c r="BP226" s="41">
        <f t="shared" si="211"/>
        <v>-3984.6932186287304</v>
      </c>
      <c r="BQ226" s="41">
        <f t="shared" si="212"/>
        <v>29051.040529861544</v>
      </c>
      <c r="BR226" s="41">
        <f t="shared" si="242"/>
        <v>29323.041041376386</v>
      </c>
      <c r="BS226" s="41">
        <f t="shared" si="243"/>
        <v>97.810058168867229</v>
      </c>
      <c r="BT226" s="41">
        <f t="shared" si="244"/>
        <v>516.30801171421842</v>
      </c>
      <c r="BU226" s="41">
        <f t="shared" si="245"/>
        <v>-70.160834618016864</v>
      </c>
      <c r="BV226" s="41">
        <f t="shared" si="246"/>
        <v>511.51873890014309</v>
      </c>
      <c r="BW226" s="41">
        <f>Paramètres!$D$22</f>
        <v>1</v>
      </c>
      <c r="BX226" s="41">
        <f t="shared" si="213"/>
        <v>32053.462524229082</v>
      </c>
      <c r="BY226" s="41">
        <f t="shared" si="214"/>
        <v>-54858.310923140976</v>
      </c>
      <c r="BZ226" s="41">
        <f t="shared" si="247"/>
        <v>63536.278905300765</v>
      </c>
      <c r="CA226" s="41">
        <f t="shared" si="248"/>
        <v>-59.702449534959023</v>
      </c>
      <c r="CB226" s="41">
        <f t="shared" si="249"/>
        <v>125.03003759341163</v>
      </c>
      <c r="CC226" s="41">
        <f t="shared" si="250"/>
        <v>63.076492571695447</v>
      </c>
      <c r="CD226" s="41">
        <f t="shared" si="251"/>
        <v>-107.95307492361103</v>
      </c>
      <c r="CE226" s="2">
        <f>Paramètres!$F$16</f>
        <v>15000</v>
      </c>
      <c r="CF226" s="2">
        <f>Paramètres!$G$16</f>
        <v>15000</v>
      </c>
      <c r="CG226" s="111">
        <f>Paramètres!$F$20</f>
        <v>992600579172.61572</v>
      </c>
      <c r="CH226" s="2">
        <f>Paramètres!$F$21</f>
        <v>13332</v>
      </c>
      <c r="CI226" s="2"/>
      <c r="CJ226" s="2"/>
      <c r="CK226" s="2">
        <f>IF(CN226&gt;20000,Paramètres!$F$22,-2)</f>
        <v>1</v>
      </c>
      <c r="CL226" s="2">
        <f t="shared" si="215"/>
        <v>-18984.69321862873</v>
      </c>
      <c r="CM226" s="2">
        <f t="shared" si="216"/>
        <v>69051.040529861551</v>
      </c>
      <c r="CN226" s="2">
        <f t="shared" si="217"/>
        <v>71613.300265118567</v>
      </c>
      <c r="CO226" s="2">
        <f t="shared" si="218"/>
        <v>105.37290096934051</v>
      </c>
      <c r="CP226" s="2">
        <f t="shared" si="219"/>
        <v>183.9043197481613</v>
      </c>
      <c r="CQ226" s="2">
        <f t="shared" si="220"/>
        <v>-48.753053958889026</v>
      </c>
      <c r="CR226" s="2">
        <f t="shared" si="221"/>
        <v>177.3243879214464</v>
      </c>
      <c r="CS226" s="2">
        <f>Paramètres!$F$22</f>
        <v>1</v>
      </c>
      <c r="CT226" s="2">
        <f t="shared" si="222"/>
        <v>17053.462524229082</v>
      </c>
      <c r="CU226" s="2">
        <f t="shared" si="223"/>
        <v>-14858.31092314098</v>
      </c>
      <c r="CV226" s="2">
        <f t="shared" si="252"/>
        <v>22618.355102748217</v>
      </c>
      <c r="CW226" s="2">
        <f t="shared" si="253"/>
        <v>-41.064928642624004</v>
      </c>
      <c r="CX226" s="2">
        <f t="shared" si="224"/>
        <v>1240.4883299235792</v>
      </c>
      <c r="CY226" s="2">
        <f t="shared" si="254"/>
        <v>935.28557448127208</v>
      </c>
      <c r="CZ226" s="2">
        <f t="shared" si="255"/>
        <v>-814.89397521630224</v>
      </c>
      <c r="DA226" s="2"/>
      <c r="DB226" s="2"/>
      <c r="DC226" s="13">
        <f>Paramètres!$H$16</f>
        <v>-20000</v>
      </c>
      <c r="DD226" s="13">
        <f>Paramètres!$I$16</f>
        <v>0</v>
      </c>
      <c r="DE226" s="13"/>
      <c r="DF226" s="13"/>
      <c r="DG226" s="112">
        <f>Paramètres!$H$20</f>
        <v>1047197551196.5977</v>
      </c>
      <c r="DH226" s="13">
        <f>Paramètres!$H$21</f>
        <v>10000</v>
      </c>
      <c r="DI226" s="13">
        <f>IF(DL226&lt;66666,Paramètres!$H$22,5)</f>
        <v>5</v>
      </c>
      <c r="DJ226" s="13">
        <f t="shared" si="225"/>
        <v>-53984.69321862873</v>
      </c>
      <c r="DK226" s="13">
        <f t="shared" si="226"/>
        <v>54051.040529861544</v>
      </c>
      <c r="DL226" s="13">
        <f t="shared" si="256"/>
        <v>76392.814349716122</v>
      </c>
      <c r="DM226" s="13">
        <f t="shared" si="257"/>
        <v>134.96481330476607</v>
      </c>
      <c r="DN226" s="13">
        <f t="shared" si="258"/>
        <v>874.6321343938788</v>
      </c>
      <c r="DO226" s="13">
        <f t="shared" si="259"/>
        <v>-618.07838677412792</v>
      </c>
      <c r="DP226" s="13">
        <f t="shared" si="260"/>
        <v>618.83800652277625</v>
      </c>
      <c r="DQ226" s="13">
        <f>IF(DT226&lt;66666,Paramètres!$H$22,5)</f>
        <v>1</v>
      </c>
      <c r="DR226" s="13">
        <f t="shared" si="227"/>
        <v>-17946.537475770918</v>
      </c>
      <c r="DS226" s="13">
        <f t="shared" si="228"/>
        <v>-29858.31092314098</v>
      </c>
      <c r="DT226" s="13">
        <f t="shared" si="261"/>
        <v>34836.718251755716</v>
      </c>
      <c r="DU226" s="13">
        <f t="shared" si="262"/>
        <v>-121.00825325620296</v>
      </c>
      <c r="DV226" s="13">
        <f t="shared" si="263"/>
        <v>766.2538377165929</v>
      </c>
      <c r="DW226" s="13">
        <f t="shared" si="264"/>
        <v>-394.74450822706473</v>
      </c>
      <c r="DX226" s="13">
        <f t="shared" si="265"/>
        <v>-656.75087897922106</v>
      </c>
    </row>
    <row r="227" spans="1:128" x14ac:dyDescent="0.35">
      <c r="A227" s="106">
        <f t="shared" si="266"/>
        <v>221</v>
      </c>
      <c r="B227" s="106">
        <f>A227*Paramètres!$D$25</f>
        <v>110.5</v>
      </c>
      <c r="C227" s="102">
        <f>Paramètres!$D$7</f>
        <v>155093840495.72119</v>
      </c>
      <c r="D227" s="28">
        <f>Paramètres!$D$8</f>
        <v>6666</v>
      </c>
      <c r="E227" s="28">
        <f t="shared" si="229"/>
        <v>33886.421570751059</v>
      </c>
      <c r="F227" s="28">
        <f t="shared" si="230"/>
        <v>-54772.957225962455</v>
      </c>
      <c r="G227" s="28">
        <f t="shared" si="204"/>
        <v>-127.23330880924448</v>
      </c>
      <c r="H227" s="28">
        <f t="shared" si="205"/>
        <v>119.23493923349241</v>
      </c>
      <c r="I227" s="28">
        <f t="shared" si="267"/>
        <v>-568.47849026925439</v>
      </c>
      <c r="J227" s="28">
        <f t="shared" si="268"/>
        <v>-748.03934635216297</v>
      </c>
      <c r="K227" s="28">
        <f t="shared" si="269"/>
        <v>1469.9605646652169</v>
      </c>
      <c r="L227" s="28">
        <f t="shared" si="231"/>
        <v>-717.91680421771105</v>
      </c>
      <c r="M227" s="28">
        <f t="shared" si="232"/>
        <v>1282.7234791227265</v>
      </c>
      <c r="N227" s="28">
        <f>Paramètres!$D$26*Calculs!K227</f>
        <v>29.39921129330434</v>
      </c>
      <c r="O227" s="28">
        <f>Paramètres!$D$26*I227</f>
        <v>-11.369569805385089</v>
      </c>
      <c r="P227" s="28">
        <f>Paramètres!$D$26*J227</f>
        <v>-14.960786927043259</v>
      </c>
      <c r="Q227" s="105">
        <f>IF($T227&gt;25000,Paramètres!$D$9,-5)</f>
        <v>6</v>
      </c>
      <c r="R227" s="105">
        <f t="shared" si="206"/>
        <v>45806.439770776728</v>
      </c>
      <c r="S227" s="105">
        <f t="shared" si="207"/>
        <v>-85719.550908182195</v>
      </c>
      <c r="T227" s="105">
        <f t="shared" si="233"/>
        <v>97190.901489667405</v>
      </c>
      <c r="U227" s="105">
        <f t="shared" si="234"/>
        <v>-61.881038610466518</v>
      </c>
      <c r="V227" s="105">
        <f t="shared" si="208"/>
        <v>97.822171215268298</v>
      </c>
      <c r="W227" s="105">
        <f t="shared" si="235"/>
        <v>46.103959582010553</v>
      </c>
      <c r="X227" s="105">
        <f t="shared" si="236"/>
        <v>-86.276312462515463</v>
      </c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44">
        <f t="shared" si="237"/>
        <v>-11920.018200025668</v>
      </c>
      <c r="AL227" s="44">
        <f t="shared" si="238"/>
        <v>30946.593682219733</v>
      </c>
      <c r="AM227" s="44">
        <f t="shared" si="209"/>
        <v>177.19381093939529</v>
      </c>
      <c r="AN227" s="44">
        <f t="shared" si="210"/>
        <v>-68.943367437752016</v>
      </c>
      <c r="AO227" s="44">
        <f t="shared" si="270"/>
        <v>-19035.673316925688</v>
      </c>
      <c r="AP227" s="44">
        <f t="shared" si="271"/>
        <v>933.06089829930249</v>
      </c>
      <c r="AQ227" s="44">
        <f t="shared" si="239"/>
        <v>1801.6136472505275</v>
      </c>
      <c r="AR227" s="44">
        <f t="shared" si="240"/>
        <v>647.30275508236855</v>
      </c>
      <c r="AS227" s="44">
        <f t="shared" si="241"/>
        <v>-1681.3122485791041</v>
      </c>
      <c r="AT227" s="44">
        <f>Paramètres!$D$26*Calculs!AQ227</f>
        <v>36.032272945010554</v>
      </c>
      <c r="AU227" s="44">
        <f>Paramètres!$D$26*AO227</f>
        <v>-380.71346633851374</v>
      </c>
      <c r="AV227" s="44">
        <f>Paramètres!$D$26*AP227</f>
        <v>18.661217965986051</v>
      </c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1">
        <f>Paramètres!$D$16</f>
        <v>30000</v>
      </c>
      <c r="BH227" s="41">
        <f>Paramètres!$E$16</f>
        <v>-25000</v>
      </c>
      <c r="BI227" s="100"/>
      <c r="BJ227" s="100"/>
      <c r="BK227" s="110">
        <f>Paramètres!$D$20</f>
        <v>523598775598.29883</v>
      </c>
      <c r="BL227" s="41">
        <f>Paramètres!$D$21</f>
        <v>10000</v>
      </c>
      <c r="BM227" s="41"/>
      <c r="BN227" s="41"/>
      <c r="BO227" s="41">
        <f>IF(AND($BR$6&gt;200,A227&lt;950),Paramètres!$D$22,0)</f>
        <v>1</v>
      </c>
      <c r="BP227" s="41">
        <f t="shared" si="211"/>
        <v>-3886.4215707510593</v>
      </c>
      <c r="BQ227" s="41">
        <f t="shared" si="212"/>
        <v>29772.957225962455</v>
      </c>
      <c r="BR227" s="41">
        <f t="shared" si="242"/>
        <v>30025.543369014809</v>
      </c>
      <c r="BS227" s="41">
        <f t="shared" si="243"/>
        <v>97.437070147182382</v>
      </c>
      <c r="BT227" s="41">
        <f t="shared" si="244"/>
        <v>496.01114715707388</v>
      </c>
      <c r="BU227" s="41">
        <f t="shared" si="245"/>
        <v>-64.202282634909722</v>
      </c>
      <c r="BV227" s="41">
        <f t="shared" si="246"/>
        <v>491.83851517397818</v>
      </c>
      <c r="BW227" s="41">
        <f>Paramètres!$D$22</f>
        <v>1</v>
      </c>
      <c r="BX227" s="41">
        <f t="shared" si="213"/>
        <v>41920.018200025668</v>
      </c>
      <c r="BY227" s="41">
        <f t="shared" si="214"/>
        <v>-55946.593682219733</v>
      </c>
      <c r="BZ227" s="41">
        <f t="shared" si="247"/>
        <v>69909.293162882663</v>
      </c>
      <c r="CA227" s="41">
        <f t="shared" si="248"/>
        <v>-53.156280873163979</v>
      </c>
      <c r="CB227" s="41">
        <f t="shared" si="249"/>
        <v>103.92836211046941</v>
      </c>
      <c r="CC227" s="41">
        <f t="shared" si="250"/>
        <v>62.319022751654025</v>
      </c>
      <c r="CD227" s="41">
        <f t="shared" si="251"/>
        <v>-83.171172014368551</v>
      </c>
      <c r="CE227" s="2">
        <f>Paramètres!$F$16</f>
        <v>15000</v>
      </c>
      <c r="CF227" s="2">
        <f>Paramètres!$G$16</f>
        <v>15000</v>
      </c>
      <c r="CG227" s="111">
        <f>Paramètres!$F$20</f>
        <v>992600579172.61572</v>
      </c>
      <c r="CH227" s="2">
        <f>Paramètres!$F$21</f>
        <v>13332</v>
      </c>
      <c r="CI227" s="2"/>
      <c r="CJ227" s="2"/>
      <c r="CK227" s="2">
        <f>IF(CN227&gt;20000,Paramètres!$F$22,-2)</f>
        <v>1</v>
      </c>
      <c r="CL227" s="2">
        <f t="shared" si="215"/>
        <v>-18886.421570751059</v>
      </c>
      <c r="CM227" s="2">
        <f t="shared" si="216"/>
        <v>69772.957225962455</v>
      </c>
      <c r="CN227" s="2">
        <f t="shared" si="217"/>
        <v>72283.901940917087</v>
      </c>
      <c r="CO227" s="2">
        <f t="shared" si="218"/>
        <v>105.14609508102913</v>
      </c>
      <c r="CP227" s="2">
        <f t="shared" si="219"/>
        <v>180.67550030082884</v>
      </c>
      <c r="CQ227" s="2">
        <f t="shared" si="220"/>
        <v>-47.207103858020069</v>
      </c>
      <c r="CR227" s="2">
        <f t="shared" si="221"/>
        <v>174.39932842271185</v>
      </c>
      <c r="CS227" s="2">
        <f>Paramètres!$F$22</f>
        <v>1</v>
      </c>
      <c r="CT227" s="2">
        <f t="shared" si="222"/>
        <v>26920.018200025668</v>
      </c>
      <c r="CU227" s="2">
        <f t="shared" si="223"/>
        <v>-15946.593682219733</v>
      </c>
      <c r="CV227" s="2">
        <f t="shared" si="252"/>
        <v>31288.675746274777</v>
      </c>
      <c r="CW227" s="2">
        <f t="shared" si="253"/>
        <v>-30.641200494986478</v>
      </c>
      <c r="CX227" s="2">
        <f t="shared" si="224"/>
        <v>789.4368494011394</v>
      </c>
      <c r="CY227" s="2">
        <f t="shared" si="254"/>
        <v>679.2123299171526</v>
      </c>
      <c r="CZ227" s="2">
        <f t="shared" si="255"/>
        <v>-402.34456636185649</v>
      </c>
      <c r="DA227" s="2"/>
      <c r="DB227" s="2"/>
      <c r="DC227" s="13">
        <f>Paramètres!$H$16</f>
        <v>-20000</v>
      </c>
      <c r="DD227" s="13">
        <f>Paramètres!$I$16</f>
        <v>0</v>
      </c>
      <c r="DE227" s="13"/>
      <c r="DF227" s="13"/>
      <c r="DG227" s="112">
        <f>Paramètres!$H$20</f>
        <v>1047197551196.5977</v>
      </c>
      <c r="DH227" s="13">
        <f>Paramètres!$H$21</f>
        <v>10000</v>
      </c>
      <c r="DI227" s="13">
        <f>IF(DL227&lt;66666,Paramètres!$H$22,5)</f>
        <v>5</v>
      </c>
      <c r="DJ227" s="13">
        <f t="shared" si="225"/>
        <v>-53886.421570751059</v>
      </c>
      <c r="DK227" s="13">
        <f t="shared" si="226"/>
        <v>54772.957225962455</v>
      </c>
      <c r="DL227" s="13">
        <f t="shared" si="256"/>
        <v>76836.340835426425</v>
      </c>
      <c r="DM227" s="13">
        <f t="shared" si="257"/>
        <v>134.53254265801215</v>
      </c>
      <c r="DN227" s="13">
        <f t="shared" si="258"/>
        <v>864.81546387950505</v>
      </c>
      <c r="DO227" s="13">
        <f t="shared" si="259"/>
        <v>-606.50741772478125</v>
      </c>
      <c r="DP227" s="13">
        <f t="shared" si="260"/>
        <v>616.4856355260365</v>
      </c>
      <c r="DQ227" s="13">
        <f>IF(DT227&lt;66666,Paramètres!$H$22,5)</f>
        <v>1</v>
      </c>
      <c r="DR227" s="13">
        <f t="shared" si="227"/>
        <v>-8079.9817999743318</v>
      </c>
      <c r="DS227" s="13">
        <f t="shared" si="228"/>
        <v>-30946.593682219733</v>
      </c>
      <c r="DT227" s="13">
        <f t="shared" si="261"/>
        <v>31984.023612114826</v>
      </c>
      <c r="DU227" s="13">
        <f t="shared" si="262"/>
        <v>-104.6329337217537</v>
      </c>
      <c r="DV227" s="13">
        <f t="shared" si="263"/>
        <v>890.03068254887216</v>
      </c>
      <c r="DW227" s="13">
        <f t="shared" si="264"/>
        <v>-224.84449747872455</v>
      </c>
      <c r="DX227" s="13">
        <f t="shared" si="265"/>
        <v>-861.16175474294675</v>
      </c>
    </row>
    <row r="228" spans="1:128" x14ac:dyDescent="0.35">
      <c r="A228" s="106">
        <f t="shared" si="266"/>
        <v>222</v>
      </c>
      <c r="B228" s="106">
        <f>A228*Paramètres!$D$25</f>
        <v>111</v>
      </c>
      <c r="C228" s="102">
        <f>Paramètres!$D$7</f>
        <v>155093840495.72119</v>
      </c>
      <c r="D228" s="28">
        <f>Paramètres!$D$8</f>
        <v>6666</v>
      </c>
      <c r="E228" s="28">
        <f t="shared" si="229"/>
        <v>33422.703124562009</v>
      </c>
      <c r="F228" s="28">
        <f t="shared" si="230"/>
        <v>-54826.296029357851</v>
      </c>
      <c r="G228" s="28">
        <f t="shared" si="204"/>
        <v>156.67983348563578</v>
      </c>
      <c r="H228" s="28">
        <f t="shared" si="205"/>
        <v>118.81717061393977</v>
      </c>
      <c r="I228" s="28">
        <f t="shared" si="267"/>
        <v>-1275.0257246815804</v>
      </c>
      <c r="J228" s="28">
        <f t="shared" si="268"/>
        <v>549.64491969760684</v>
      </c>
      <c r="K228" s="28">
        <f t="shared" si="269"/>
        <v>1474.3904051196309</v>
      </c>
      <c r="L228" s="28">
        <f t="shared" si="231"/>
        <v>-710.68015966983501</v>
      </c>
      <c r="M228" s="28">
        <f t="shared" si="232"/>
        <v>1291.8052397170741</v>
      </c>
      <c r="N228" s="28">
        <f>Paramètres!$D$26*Calculs!K228</f>
        <v>29.48780810239262</v>
      </c>
      <c r="O228" s="28">
        <f>Paramètres!$D$26*I228</f>
        <v>-25.500514493631609</v>
      </c>
      <c r="P228" s="28">
        <f>Paramètres!$D$26*J228</f>
        <v>10.992898393952137</v>
      </c>
      <c r="Q228" s="105">
        <f>IF($T228&gt;25000,Paramètres!$D$9,-5)</f>
        <v>6</v>
      </c>
      <c r="R228" s="105">
        <f t="shared" si="206"/>
        <v>54698.732294279929</v>
      </c>
      <c r="S228" s="105">
        <f t="shared" si="207"/>
        <v>-85819.092098582449</v>
      </c>
      <c r="T228" s="105">
        <f t="shared" si="233"/>
        <v>101768.69795387125</v>
      </c>
      <c r="U228" s="105">
        <f t="shared" si="234"/>
        <v>-57.48768249362044</v>
      </c>
      <c r="V228" s="105">
        <f t="shared" si="208"/>
        <v>89.274693802069692</v>
      </c>
      <c r="W228" s="105">
        <f t="shared" si="235"/>
        <v>47.983443584456964</v>
      </c>
      <c r="X228" s="105">
        <f t="shared" si="236"/>
        <v>-75.283199289287225</v>
      </c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44">
        <f t="shared" si="237"/>
        <v>-21276.02916971792</v>
      </c>
      <c r="AL228" s="44">
        <f t="shared" si="238"/>
        <v>30992.796069224605</v>
      </c>
      <c r="AM228" s="44">
        <f t="shared" si="209"/>
        <v>-177.56135314233495</v>
      </c>
      <c r="AN228" s="44">
        <f t="shared" si="210"/>
        <v>-68.557644017509119</v>
      </c>
      <c r="AO228" s="44">
        <f t="shared" si="270"/>
        <v>-18007.657095504805</v>
      </c>
      <c r="AP228" s="44">
        <f t="shared" si="271"/>
        <v>-766.91256824578761</v>
      </c>
      <c r="AQ228" s="44">
        <f t="shared" si="239"/>
        <v>1539.5096979632431</v>
      </c>
      <c r="AR228" s="44">
        <f t="shared" si="240"/>
        <v>562.79081477209274</v>
      </c>
      <c r="AS228" s="44">
        <f t="shared" si="241"/>
        <v>-1432.9538055816872</v>
      </c>
      <c r="AT228" s="44">
        <f>Paramètres!$D$26*Calculs!AQ228</f>
        <v>30.790193959264862</v>
      </c>
      <c r="AU228" s="44">
        <f>Paramètres!$D$26*AO228</f>
        <v>-360.15314191009611</v>
      </c>
      <c r="AV228" s="44">
        <f>Paramètres!$D$26*AP228</f>
        <v>-15.338251364915752</v>
      </c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1">
        <f>Paramètres!$D$16</f>
        <v>30000</v>
      </c>
      <c r="BH228" s="41">
        <f>Paramètres!$E$16</f>
        <v>-25000</v>
      </c>
      <c r="BI228" s="100"/>
      <c r="BJ228" s="100"/>
      <c r="BK228" s="110">
        <f>Paramètres!$D$20</f>
        <v>523598775598.29883</v>
      </c>
      <c r="BL228" s="41">
        <f>Paramètres!$D$21</f>
        <v>10000</v>
      </c>
      <c r="BM228" s="41"/>
      <c r="BN228" s="41"/>
      <c r="BO228" s="41">
        <f>IF(AND($BR$6&gt;200,A228&lt;950),Paramètres!$D$22,0)</f>
        <v>1</v>
      </c>
      <c r="BP228" s="41">
        <f t="shared" si="211"/>
        <v>-3422.7031245620092</v>
      </c>
      <c r="BQ228" s="41">
        <f t="shared" si="212"/>
        <v>29826.296029357851</v>
      </c>
      <c r="BR228" s="41">
        <f t="shared" si="242"/>
        <v>30022.039096466691</v>
      </c>
      <c r="BS228" s="41">
        <f t="shared" si="243"/>
        <v>96.546316220743236</v>
      </c>
      <c r="BT228" s="41">
        <f t="shared" si="244"/>
        <v>496.10959927792032</v>
      </c>
      <c r="BU228" s="41">
        <f t="shared" si="245"/>
        <v>-56.559645069997579</v>
      </c>
      <c r="BV228" s="41">
        <f t="shared" si="246"/>
        <v>492.87497506492923</v>
      </c>
      <c r="BW228" s="41">
        <f>Paramètres!$D$22</f>
        <v>1</v>
      </c>
      <c r="BX228" s="41">
        <f t="shared" si="213"/>
        <v>51276.02916971792</v>
      </c>
      <c r="BY228" s="41">
        <f t="shared" si="214"/>
        <v>-55992.796069224605</v>
      </c>
      <c r="BZ228" s="41">
        <f t="shared" si="247"/>
        <v>75923.806405260912</v>
      </c>
      <c r="CA228" s="41">
        <f t="shared" si="248"/>
        <v>-47.517757249284415</v>
      </c>
      <c r="CB228" s="41">
        <f t="shared" si="249"/>
        <v>88.519409815003911</v>
      </c>
      <c r="CC228" s="41">
        <f t="shared" si="250"/>
        <v>59.78261700332564</v>
      </c>
      <c r="CD228" s="41">
        <f t="shared" si="251"/>
        <v>-65.281885835431339</v>
      </c>
      <c r="CE228" s="2">
        <f>Paramètres!$F$16</f>
        <v>15000</v>
      </c>
      <c r="CF228" s="2">
        <f>Paramètres!$G$16</f>
        <v>15000</v>
      </c>
      <c r="CG228" s="111">
        <f>Paramètres!$F$20</f>
        <v>992600579172.61572</v>
      </c>
      <c r="CH228" s="2">
        <f>Paramètres!$F$21</f>
        <v>13332</v>
      </c>
      <c r="CI228" s="2"/>
      <c r="CJ228" s="2"/>
      <c r="CK228" s="2">
        <f>IF(CN228&gt;20000,Paramètres!$F$22,-2)</f>
        <v>1</v>
      </c>
      <c r="CL228" s="2">
        <f t="shared" si="215"/>
        <v>-18422.703124562009</v>
      </c>
      <c r="CM228" s="2">
        <f t="shared" si="216"/>
        <v>69826.296029357851</v>
      </c>
      <c r="CN228" s="2">
        <f t="shared" si="217"/>
        <v>72215.701946289089</v>
      </c>
      <c r="CO228" s="2">
        <f t="shared" si="218"/>
        <v>104.77990255802914</v>
      </c>
      <c r="CP228" s="2">
        <f t="shared" si="219"/>
        <v>181.00003986684044</v>
      </c>
      <c r="CQ228" s="2">
        <f t="shared" si="220"/>
        <v>-46.17430711233343</v>
      </c>
      <c r="CR228" s="2">
        <f t="shared" si="221"/>
        <v>175.01127904936226</v>
      </c>
      <c r="CS228" s="2">
        <f>Paramètres!$F$22</f>
        <v>1</v>
      </c>
      <c r="CT228" s="2">
        <f t="shared" si="222"/>
        <v>36276.02916971792</v>
      </c>
      <c r="CU228" s="2">
        <f t="shared" si="223"/>
        <v>-15992.796069224605</v>
      </c>
      <c r="CV228" s="2">
        <f t="shared" si="252"/>
        <v>39644.921723141684</v>
      </c>
      <c r="CW228" s="2">
        <f t="shared" si="253"/>
        <v>-23.790956422780177</v>
      </c>
      <c r="CX228" s="2">
        <f t="shared" si="224"/>
        <v>537.78081221112006</v>
      </c>
      <c r="CY228" s="2">
        <f t="shared" si="254"/>
        <v>492.08200149623656</v>
      </c>
      <c r="CZ228" s="2">
        <f t="shared" si="255"/>
        <v>-216.9412496182085</v>
      </c>
      <c r="DA228" s="2"/>
      <c r="DB228" s="2"/>
      <c r="DC228" s="13">
        <f>Paramètres!$H$16</f>
        <v>-20000</v>
      </c>
      <c r="DD228" s="13">
        <f>Paramètres!$I$16</f>
        <v>0</v>
      </c>
      <c r="DE228" s="13"/>
      <c r="DF228" s="13"/>
      <c r="DG228" s="112">
        <f>Paramètres!$H$20</f>
        <v>1047197551196.5977</v>
      </c>
      <c r="DH228" s="13">
        <f>Paramètres!$H$21</f>
        <v>10000</v>
      </c>
      <c r="DI228" s="13">
        <f>IF(DL228&lt;66666,Paramètres!$H$22,5)</f>
        <v>5</v>
      </c>
      <c r="DJ228" s="13">
        <f t="shared" si="225"/>
        <v>-53422.703124562009</v>
      </c>
      <c r="DK228" s="13">
        <f t="shared" si="226"/>
        <v>54826.296029357851</v>
      </c>
      <c r="DL228" s="13">
        <f t="shared" si="256"/>
        <v>76550.035567815823</v>
      </c>
      <c r="DM228" s="13">
        <f t="shared" si="257"/>
        <v>134.25712529639029</v>
      </c>
      <c r="DN228" s="13">
        <f t="shared" si="258"/>
        <v>871.13345234472797</v>
      </c>
      <c r="DO228" s="13">
        <f t="shared" si="259"/>
        <v>-607.94620748750401</v>
      </c>
      <c r="DP228" s="13">
        <f t="shared" si="260"/>
        <v>623.91898560278253</v>
      </c>
      <c r="DQ228" s="13">
        <f>IF(DT228&lt;66666,Paramètres!$H$22,5)</f>
        <v>1</v>
      </c>
      <c r="DR228" s="13">
        <f t="shared" si="227"/>
        <v>1276.02916971792</v>
      </c>
      <c r="DS228" s="13">
        <f t="shared" si="228"/>
        <v>-30992.796069224605</v>
      </c>
      <c r="DT228" s="13">
        <f t="shared" si="261"/>
        <v>31019.053154964535</v>
      </c>
      <c r="DU228" s="13">
        <f t="shared" si="262"/>
        <v>-87.642361239478547</v>
      </c>
      <c r="DV228" s="13">
        <f t="shared" si="263"/>
        <v>938.33725189600523</v>
      </c>
      <c r="DW228" s="13">
        <f t="shared" si="264"/>
        <v>38.600330528161962</v>
      </c>
      <c r="DX228" s="13">
        <f t="shared" si="265"/>
        <v>-937.54296583082726</v>
      </c>
    </row>
    <row r="229" spans="1:128" x14ac:dyDescent="0.35">
      <c r="A229" s="106">
        <f t="shared" si="266"/>
        <v>223</v>
      </c>
      <c r="B229" s="106">
        <f>A229*Paramètres!$D$25</f>
        <v>111.5</v>
      </c>
      <c r="C229" s="102">
        <f>Paramètres!$D$7</f>
        <v>155093840495.72119</v>
      </c>
      <c r="D229" s="28">
        <f>Paramètres!$D$8</f>
        <v>6666</v>
      </c>
      <c r="E229" s="28">
        <f t="shared" si="229"/>
        <v>32607.520222303763</v>
      </c>
      <c r="F229" s="28">
        <f t="shared" si="230"/>
        <v>-54228.522259579782</v>
      </c>
      <c r="G229" s="28">
        <f t="shared" si="204"/>
        <v>136.96037437702913</v>
      </c>
      <c r="H229" s="28">
        <f t="shared" si="205"/>
        <v>118.14218793609449</v>
      </c>
      <c r="I229" s="28">
        <f t="shared" si="267"/>
        <v>-1960.205369857784</v>
      </c>
      <c r="J229" s="28">
        <f t="shared" si="268"/>
        <v>1830.4572610207288</v>
      </c>
      <c r="K229" s="28">
        <f t="shared" si="269"/>
        <v>1513.023265632494</v>
      </c>
      <c r="L229" s="28">
        <f t="shared" si="231"/>
        <v>-713.63448970072909</v>
      </c>
      <c r="M229" s="28">
        <f t="shared" si="232"/>
        <v>1334.1533710390258</v>
      </c>
      <c r="N229" s="28">
        <f>Paramètres!$D$26*Calculs!K229</f>
        <v>30.260465312649881</v>
      </c>
      <c r="O229" s="28">
        <f>Paramètres!$D$26*I229</f>
        <v>-39.204107397155681</v>
      </c>
      <c r="P229" s="28">
        <f>Paramètres!$D$26*J229</f>
        <v>36.609145220414575</v>
      </c>
      <c r="Q229" s="105">
        <f>IF($T229&gt;25000,Paramètres!$D$9,-5)</f>
        <v>6</v>
      </c>
      <c r="R229" s="105">
        <f t="shared" si="206"/>
        <v>62746.680236081069</v>
      </c>
      <c r="S229" s="105">
        <f t="shared" si="207"/>
        <v>-84479.623593286073</v>
      </c>
      <c r="T229" s="105">
        <f t="shared" si="233"/>
        <v>105232.84982890231</v>
      </c>
      <c r="U229" s="105">
        <f t="shared" si="234"/>
        <v>-53.397126092723219</v>
      </c>
      <c r="V229" s="105">
        <f t="shared" si="208"/>
        <v>83.528441833506818</v>
      </c>
      <c r="W229" s="105">
        <f t="shared" si="235"/>
        <v>49.805098302162179</v>
      </c>
      <c r="X229" s="105">
        <f t="shared" si="236"/>
        <v>-67.055594682662345</v>
      </c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44">
        <f t="shared" si="237"/>
        <v>-30139.160013777302</v>
      </c>
      <c r="AL229" s="44">
        <f t="shared" si="238"/>
        <v>30251.10133370629</v>
      </c>
      <c r="AM229" s="44">
        <f t="shared" si="209"/>
        <v>-172.71344284802151</v>
      </c>
      <c r="AN229" s="44">
        <f t="shared" si="210"/>
        <v>-63.757091123966994</v>
      </c>
      <c r="AO229" s="44">
        <f t="shared" si="270"/>
        <v>-17084.713138822615</v>
      </c>
      <c r="AP229" s="44">
        <f t="shared" si="271"/>
        <v>-2184.5281224625592</v>
      </c>
      <c r="AQ229" s="44">
        <f t="shared" si="239"/>
        <v>1443.8729310246274</v>
      </c>
      <c r="AR229" s="44">
        <f t="shared" si="240"/>
        <v>638.44839261218112</v>
      </c>
      <c r="AS229" s="44">
        <f t="shared" si="241"/>
        <v>-1295.0493005737544</v>
      </c>
      <c r="AT229" s="44">
        <f>Paramètres!$D$26*Calculs!AQ229</f>
        <v>28.877458620492547</v>
      </c>
      <c r="AU229" s="44">
        <f>Paramètres!$D$26*AO229</f>
        <v>-341.69426277645232</v>
      </c>
      <c r="AV229" s="44">
        <f>Paramètres!$D$26*AP229</f>
        <v>-43.690562449251182</v>
      </c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1">
        <f>Paramètres!$D$16</f>
        <v>30000</v>
      </c>
      <c r="BH229" s="41">
        <f>Paramètres!$E$16</f>
        <v>-25000</v>
      </c>
      <c r="BI229" s="100"/>
      <c r="BJ229" s="100"/>
      <c r="BK229" s="110">
        <f>Paramètres!$D$20</f>
        <v>523598775598.29883</v>
      </c>
      <c r="BL229" s="41">
        <f>Paramètres!$D$21</f>
        <v>10000</v>
      </c>
      <c r="BM229" s="41"/>
      <c r="BN229" s="41"/>
      <c r="BO229" s="41">
        <f>IF(AND($BR$6&gt;200,A229&lt;950),Paramètres!$D$22,0)</f>
        <v>1</v>
      </c>
      <c r="BP229" s="41">
        <f t="shared" si="211"/>
        <v>-2607.5202223037631</v>
      </c>
      <c r="BQ229" s="41">
        <f t="shared" si="212"/>
        <v>29228.522259579782</v>
      </c>
      <c r="BR229" s="41">
        <f t="shared" si="242"/>
        <v>29344.602147387752</v>
      </c>
      <c r="BS229" s="41">
        <f t="shared" si="243"/>
        <v>95.097946511713488</v>
      </c>
      <c r="BT229" s="41">
        <f t="shared" si="244"/>
        <v>515.66794489424387</v>
      </c>
      <c r="BU229" s="41">
        <f t="shared" si="245"/>
        <v>-45.821530908888448</v>
      </c>
      <c r="BV229" s="41">
        <f t="shared" si="246"/>
        <v>513.62809181023067</v>
      </c>
      <c r="BW229" s="41">
        <f>Paramètres!$D$22</f>
        <v>1</v>
      </c>
      <c r="BX229" s="41">
        <f t="shared" si="213"/>
        <v>60139.160013777306</v>
      </c>
      <c r="BY229" s="41">
        <f t="shared" si="214"/>
        <v>-55251.10133370629</v>
      </c>
      <c r="BZ229" s="41">
        <f t="shared" si="247"/>
        <v>81666.411490588915</v>
      </c>
      <c r="CA229" s="41">
        <f t="shared" si="248"/>
        <v>-42.574337842068196</v>
      </c>
      <c r="CB229" s="41">
        <f t="shared" si="249"/>
        <v>76.774423356373873</v>
      </c>
      <c r="CC229" s="41">
        <f t="shared" si="250"/>
        <v>56.536699077643711</v>
      </c>
      <c r="CD229" s="41">
        <f t="shared" si="251"/>
        <v>-51.941445292826494</v>
      </c>
      <c r="CE229" s="2">
        <f>Paramètres!$F$16</f>
        <v>15000</v>
      </c>
      <c r="CF229" s="2">
        <f>Paramètres!$G$16</f>
        <v>15000</v>
      </c>
      <c r="CG229" s="111">
        <f>Paramètres!$F$20</f>
        <v>992600579172.61572</v>
      </c>
      <c r="CH229" s="2">
        <f>Paramètres!$F$21</f>
        <v>13332</v>
      </c>
      <c r="CI229" s="2"/>
      <c r="CJ229" s="2"/>
      <c r="CK229" s="2">
        <f>IF(CN229&gt;20000,Paramètres!$F$22,-2)</f>
        <v>1</v>
      </c>
      <c r="CL229" s="2">
        <f t="shared" si="215"/>
        <v>-17607.520222303763</v>
      </c>
      <c r="CM229" s="2">
        <f t="shared" si="216"/>
        <v>69228.522259579782</v>
      </c>
      <c r="CN229" s="2">
        <f t="shared" si="217"/>
        <v>71432.57704033902</v>
      </c>
      <c r="CO229" s="2">
        <f t="shared" si="218"/>
        <v>104.26999153329349</v>
      </c>
      <c r="CP229" s="2">
        <f t="shared" si="219"/>
        <v>184.78900425085806</v>
      </c>
      <c r="CQ229" s="2">
        <f t="shared" si="220"/>
        <v>-45.548911491306804</v>
      </c>
      <c r="CR229" s="2">
        <f t="shared" si="221"/>
        <v>179.08733275690031</v>
      </c>
      <c r="CS229" s="2">
        <f>Paramètres!$F$22</f>
        <v>1</v>
      </c>
      <c r="CT229" s="2">
        <f t="shared" si="222"/>
        <v>45139.160013777306</v>
      </c>
      <c r="CU229" s="2">
        <f t="shared" si="223"/>
        <v>-15251.10133370629</v>
      </c>
      <c r="CV229" s="2">
        <f t="shared" si="252"/>
        <v>47645.984706377618</v>
      </c>
      <c r="CW229" s="2">
        <f t="shared" si="253"/>
        <v>-18.66849229488626</v>
      </c>
      <c r="CX229" s="2">
        <f t="shared" si="224"/>
        <v>390.49465256034568</v>
      </c>
      <c r="CY229" s="2">
        <f t="shared" si="254"/>
        <v>369.94934022397109</v>
      </c>
      <c r="CZ229" s="2">
        <f t="shared" si="255"/>
        <v>-124.99423725145712</v>
      </c>
      <c r="DA229" s="2"/>
      <c r="DB229" s="2"/>
      <c r="DC229" s="13">
        <f>Paramètres!$H$16</f>
        <v>-20000</v>
      </c>
      <c r="DD229" s="13">
        <f>Paramètres!$I$16</f>
        <v>0</v>
      </c>
      <c r="DE229" s="13"/>
      <c r="DF229" s="13"/>
      <c r="DG229" s="112">
        <f>Paramètres!$H$20</f>
        <v>1047197551196.5977</v>
      </c>
      <c r="DH229" s="13">
        <f>Paramètres!$H$21</f>
        <v>10000</v>
      </c>
      <c r="DI229" s="13">
        <f>IF(DL229&lt;66666,Paramètres!$H$22,5)</f>
        <v>5</v>
      </c>
      <c r="DJ229" s="13">
        <f t="shared" si="225"/>
        <v>-52607.520222303763</v>
      </c>
      <c r="DK229" s="13">
        <f t="shared" si="226"/>
        <v>54228.522259579782</v>
      </c>
      <c r="DL229" s="13">
        <f t="shared" si="256"/>
        <v>75553.185309408625</v>
      </c>
      <c r="DM229" s="13">
        <f t="shared" si="257"/>
        <v>134.13072922783886</v>
      </c>
      <c r="DN229" s="13">
        <f t="shared" si="258"/>
        <v>893.67509965139016</v>
      </c>
      <c r="DO229" s="13">
        <f t="shared" si="259"/>
        <v>-622.26404730053378</v>
      </c>
      <c r="DP229" s="13">
        <f t="shared" si="260"/>
        <v>641.43794647189475</v>
      </c>
      <c r="DQ229" s="13">
        <f>IF(DT229&lt;66666,Paramètres!$H$22,5)</f>
        <v>1</v>
      </c>
      <c r="DR229" s="13">
        <f t="shared" si="227"/>
        <v>10139.160013777302</v>
      </c>
      <c r="DS229" s="13">
        <f t="shared" si="228"/>
        <v>-30251.10133370629</v>
      </c>
      <c r="DT229" s="13">
        <f t="shared" si="261"/>
        <v>31905.041885055518</v>
      </c>
      <c r="DU229" s="13">
        <f t="shared" si="262"/>
        <v>-71.470566527509575</v>
      </c>
      <c r="DV229" s="13">
        <f t="shared" si="263"/>
        <v>893.85079694876242</v>
      </c>
      <c r="DW229" s="13">
        <f t="shared" si="264"/>
        <v>284.0584347563879</v>
      </c>
      <c r="DX229" s="13">
        <f t="shared" si="265"/>
        <v>-847.51404286282389</v>
      </c>
    </row>
    <row r="230" spans="1:128" x14ac:dyDescent="0.35">
      <c r="A230" s="106">
        <f t="shared" si="266"/>
        <v>224</v>
      </c>
      <c r="B230" s="106">
        <f>A230*Paramètres!$D$25</f>
        <v>112</v>
      </c>
      <c r="C230" s="102">
        <f>Paramètres!$D$7</f>
        <v>155093840495.72119</v>
      </c>
      <c r="D230" s="28">
        <f>Paramètres!$D$8</f>
        <v>6666</v>
      </c>
      <c r="E230" s="28">
        <f t="shared" si="229"/>
        <v>31449.008914949689</v>
      </c>
      <c r="F230" s="28">
        <f t="shared" si="230"/>
        <v>-52979.755286309664</v>
      </c>
      <c r="G230" s="28">
        <f t="shared" si="204"/>
        <v>130.10657896419178</v>
      </c>
      <c r="H230" s="28">
        <f t="shared" si="205"/>
        <v>117.14848065930882</v>
      </c>
      <c r="I230" s="28">
        <f t="shared" si="267"/>
        <v>-2634.6357521613572</v>
      </c>
      <c r="J230" s="28">
        <f t="shared" si="268"/>
        <v>3128.00148683934</v>
      </c>
      <c r="K230" s="28">
        <f t="shared" si="269"/>
        <v>1588.6696879738968</v>
      </c>
      <c r="L230" s="28">
        <f t="shared" si="231"/>
        <v>-724.90679345875674</v>
      </c>
      <c r="M230" s="28">
        <f t="shared" si="232"/>
        <v>1413.6412268621843</v>
      </c>
      <c r="N230" s="28">
        <f>Paramètres!$D$26*Calculs!K230</f>
        <v>31.773393759477937</v>
      </c>
      <c r="O230" s="28">
        <f>Paramètres!$D$26*I230</f>
        <v>-52.692715043227146</v>
      </c>
      <c r="P230" s="28">
        <f>Paramètres!$D$26*J230</f>
        <v>62.560029736786802</v>
      </c>
      <c r="Q230" s="105">
        <f>IF($T230&gt;25000,Paramètres!$D$9,-5)</f>
        <v>6</v>
      </c>
      <c r="R230" s="105">
        <f t="shared" si="206"/>
        <v>69970.913399985249</v>
      </c>
      <c r="S230" s="105">
        <f t="shared" si="207"/>
        <v>-81814.830233641231</v>
      </c>
      <c r="T230" s="105">
        <f t="shared" si="233"/>
        <v>107654.98208716478</v>
      </c>
      <c r="U230" s="105">
        <f t="shared" si="234"/>
        <v>-49.461777179229088</v>
      </c>
      <c r="V230" s="105">
        <f t="shared" si="208"/>
        <v>79.83339970831338</v>
      </c>
      <c r="W230" s="105">
        <f t="shared" si="235"/>
        <v>51.888131780970298</v>
      </c>
      <c r="X230" s="105">
        <f t="shared" si="236"/>
        <v>-60.671191592616601</v>
      </c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44">
        <f t="shared" si="237"/>
        <v>-38521.904485035564</v>
      </c>
      <c r="AL230" s="44">
        <f t="shared" si="238"/>
        <v>28835.074947331574</v>
      </c>
      <c r="AM230" s="44">
        <f t="shared" si="209"/>
        <v>-167.95659062176716</v>
      </c>
      <c r="AN230" s="44">
        <f t="shared" si="210"/>
        <v>-55.138684582581092</v>
      </c>
      <c r="AO230" s="44">
        <f t="shared" si="270"/>
        <v>-16104.570483433983</v>
      </c>
      <c r="AP230" s="44">
        <f t="shared" si="271"/>
        <v>-3435.8868605870625</v>
      </c>
      <c r="AQ230" s="44">
        <f t="shared" si="239"/>
        <v>1330.231309198726</v>
      </c>
      <c r="AR230" s="44">
        <f t="shared" si="240"/>
        <v>760.34957236016487</v>
      </c>
      <c r="AS230" s="44">
        <f t="shared" si="241"/>
        <v>-1091.5053200897698</v>
      </c>
      <c r="AT230" s="44">
        <f>Paramètres!$D$26*Calculs!AQ230</f>
        <v>26.604626183974521</v>
      </c>
      <c r="AU230" s="44">
        <f>Paramètres!$D$26*AO230</f>
        <v>-322.09140966867966</v>
      </c>
      <c r="AV230" s="44">
        <f>Paramètres!$D$26*AP230</f>
        <v>-68.717737211741252</v>
      </c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1">
        <f>Paramètres!$D$16</f>
        <v>30000</v>
      </c>
      <c r="BH230" s="41">
        <f>Paramètres!$E$16</f>
        <v>-25000</v>
      </c>
      <c r="BI230" s="100"/>
      <c r="BJ230" s="100"/>
      <c r="BK230" s="110">
        <f>Paramètres!$D$20</f>
        <v>523598775598.29883</v>
      </c>
      <c r="BL230" s="41">
        <f>Paramètres!$D$21</f>
        <v>10000</v>
      </c>
      <c r="BM230" s="41"/>
      <c r="BN230" s="41"/>
      <c r="BO230" s="41">
        <f>IF(AND($BR$6&gt;200,A230&lt;950),Paramètres!$D$22,0)</f>
        <v>1</v>
      </c>
      <c r="BP230" s="41">
        <f t="shared" si="211"/>
        <v>-1449.0089149496889</v>
      </c>
      <c r="BQ230" s="41">
        <f t="shared" si="212"/>
        <v>27979.755286309664</v>
      </c>
      <c r="BR230" s="41">
        <f t="shared" si="242"/>
        <v>28017.250627379148</v>
      </c>
      <c r="BS230" s="41">
        <f t="shared" si="243"/>
        <v>92.964571801087132</v>
      </c>
      <c r="BT230" s="41">
        <f t="shared" si="244"/>
        <v>557.22938959069768</v>
      </c>
      <c r="BU230" s="41">
        <f t="shared" si="245"/>
        <v>-28.819043093395173</v>
      </c>
      <c r="BV230" s="41">
        <f t="shared" si="246"/>
        <v>556.48365239133716</v>
      </c>
      <c r="BW230" s="41">
        <f>Paramètres!$D$22</f>
        <v>1</v>
      </c>
      <c r="BX230" s="41">
        <f t="shared" si="213"/>
        <v>68521.904485035571</v>
      </c>
      <c r="BY230" s="41">
        <f t="shared" si="214"/>
        <v>-53835.074947331574</v>
      </c>
      <c r="BZ230" s="41">
        <f t="shared" si="247"/>
        <v>87140.49970502319</v>
      </c>
      <c r="CA230" s="41">
        <f t="shared" si="248"/>
        <v>-38.155383804636621</v>
      </c>
      <c r="CB230" s="41">
        <f t="shared" si="249"/>
        <v>67.613832250237209</v>
      </c>
      <c r="CC230" s="41">
        <f t="shared" si="250"/>
        <v>53.167339767399824</v>
      </c>
      <c r="CD230" s="41">
        <f t="shared" si="251"/>
        <v>-41.771572793241603</v>
      </c>
      <c r="CE230" s="2">
        <f>Paramètres!$F$16</f>
        <v>15000</v>
      </c>
      <c r="CF230" s="2">
        <f>Paramètres!$G$16</f>
        <v>15000</v>
      </c>
      <c r="CG230" s="111">
        <f>Paramètres!$F$20</f>
        <v>992600579172.61572</v>
      </c>
      <c r="CH230" s="2">
        <f>Paramètres!$F$21</f>
        <v>13332</v>
      </c>
      <c r="CI230" s="2"/>
      <c r="CJ230" s="2"/>
      <c r="CK230" s="2">
        <f>IF(CN230&gt;20000,Paramètres!$F$22,-2)</f>
        <v>1</v>
      </c>
      <c r="CL230" s="2">
        <f t="shared" si="215"/>
        <v>-16449.008914949689</v>
      </c>
      <c r="CM230" s="2">
        <f t="shared" si="216"/>
        <v>67979.755286309664</v>
      </c>
      <c r="CN230" s="2">
        <f t="shared" si="217"/>
        <v>69941.525741655365</v>
      </c>
      <c r="CO230" s="2">
        <f t="shared" si="218"/>
        <v>103.60236899632076</v>
      </c>
      <c r="CP230" s="2">
        <f t="shared" si="219"/>
        <v>192.33322856103078</v>
      </c>
      <c r="CQ230" s="2">
        <f t="shared" si="220"/>
        <v>-45.233371129581116</v>
      </c>
      <c r="CR230" s="2">
        <f t="shared" si="221"/>
        <v>186.93852718196771</v>
      </c>
      <c r="CS230" s="2">
        <f>Paramètres!$F$22</f>
        <v>1</v>
      </c>
      <c r="CT230" s="2">
        <f t="shared" si="222"/>
        <v>53521.904485035564</v>
      </c>
      <c r="CU230" s="2">
        <f t="shared" si="223"/>
        <v>-13835.074947331574</v>
      </c>
      <c r="CV230" s="2">
        <f t="shared" si="252"/>
        <v>55281.132029866676</v>
      </c>
      <c r="CW230" s="2">
        <f t="shared" si="253"/>
        <v>-14.493346552676909</v>
      </c>
      <c r="CX230" s="2">
        <f t="shared" si="224"/>
        <v>298.39575401432074</v>
      </c>
      <c r="CY230" s="2">
        <f t="shared" si="254"/>
        <v>288.89981913659369</v>
      </c>
      <c r="CZ230" s="2">
        <f t="shared" si="255"/>
        <v>-74.678782238454104</v>
      </c>
      <c r="DA230" s="2"/>
      <c r="DB230" s="2"/>
      <c r="DC230" s="13">
        <f>Paramètres!$H$16</f>
        <v>-20000</v>
      </c>
      <c r="DD230" s="13">
        <f>Paramètres!$I$16</f>
        <v>0</v>
      </c>
      <c r="DE230" s="13"/>
      <c r="DF230" s="13"/>
      <c r="DG230" s="112">
        <f>Paramètres!$H$20</f>
        <v>1047197551196.5977</v>
      </c>
      <c r="DH230" s="13">
        <f>Paramètres!$H$21</f>
        <v>10000</v>
      </c>
      <c r="DI230" s="13">
        <f>IF(DL230&lt;66666,Paramètres!$H$22,5)</f>
        <v>5</v>
      </c>
      <c r="DJ230" s="13">
        <f t="shared" si="225"/>
        <v>-51449.008914949693</v>
      </c>
      <c r="DK230" s="13">
        <f t="shared" si="226"/>
        <v>52979.755286309664</v>
      </c>
      <c r="DL230" s="13">
        <f t="shared" si="256"/>
        <v>73850.219962623203</v>
      </c>
      <c r="DM230" s="13">
        <f t="shared" si="257"/>
        <v>134.16020239771501</v>
      </c>
      <c r="DN230" s="13">
        <f t="shared" si="258"/>
        <v>934.24033006459661</v>
      </c>
      <c r="DO230" s="13">
        <f t="shared" si="259"/>
        <v>-650.85437923578047</v>
      </c>
      <c r="DP230" s="13">
        <f t="shared" si="260"/>
        <v>670.21904728887955</v>
      </c>
      <c r="DQ230" s="13">
        <f>IF(DT230&lt;66666,Paramètres!$H$22,5)</f>
        <v>1</v>
      </c>
      <c r="DR230" s="13">
        <f t="shared" si="227"/>
        <v>18521.904485035564</v>
      </c>
      <c r="DS230" s="13">
        <f t="shared" si="228"/>
        <v>-28835.074947331574</v>
      </c>
      <c r="DT230" s="13">
        <f t="shared" si="261"/>
        <v>34271.307138348391</v>
      </c>
      <c r="DU230" s="13">
        <f t="shared" si="262"/>
        <v>-57.285769060533973</v>
      </c>
      <c r="DV230" s="13">
        <f t="shared" si="263"/>
        <v>788.74756324639372</v>
      </c>
      <c r="DW230" s="13">
        <f t="shared" si="264"/>
        <v>426.27808067779154</v>
      </c>
      <c r="DX230" s="13">
        <f t="shared" si="265"/>
        <v>-663.63372161214215</v>
      </c>
    </row>
    <row r="231" spans="1:128" x14ac:dyDescent="0.35">
      <c r="A231" s="106">
        <f t="shared" si="266"/>
        <v>225</v>
      </c>
      <c r="B231" s="106">
        <f>A231*Paramètres!$D$25</f>
        <v>112.5</v>
      </c>
      <c r="C231" s="102">
        <f>Paramètres!$D$7</f>
        <v>155093840495.72119</v>
      </c>
      <c r="D231" s="28">
        <f>Paramètres!$D$8</f>
        <v>6666</v>
      </c>
      <c r="E231" s="28">
        <f t="shared" si="229"/>
        <v>29950.464340504321</v>
      </c>
      <c r="F231" s="28">
        <f t="shared" si="230"/>
        <v>-51062.344236174453</v>
      </c>
      <c r="G231" s="28">
        <f t="shared" si="204"/>
        <v>126.43798075393651</v>
      </c>
      <c r="H231" s="28">
        <f t="shared" si="205"/>
        <v>115.70485048553037</v>
      </c>
      <c r="I231" s="28">
        <f t="shared" si="267"/>
        <v>-3306.8498305768867</v>
      </c>
      <c r="J231" s="28">
        <f t="shared" si="268"/>
        <v>4479.082683964738</v>
      </c>
      <c r="K231" s="28">
        <f t="shared" si="269"/>
        <v>1708.2174948136419</v>
      </c>
      <c r="L231" s="28">
        <f t="shared" si="231"/>
        <v>-740.91433939705871</v>
      </c>
      <c r="M231" s="28">
        <f t="shared" si="232"/>
        <v>1539.1728139696384</v>
      </c>
      <c r="N231" s="28">
        <f>Paramètres!$D$26*Calculs!K231</f>
        <v>34.164349896272839</v>
      </c>
      <c r="O231" s="28">
        <f>Paramètres!$D$26*I231</f>
        <v>-66.136996611537739</v>
      </c>
      <c r="P231" s="28">
        <f>Paramètres!$D$26*J231</f>
        <v>89.58165367929476</v>
      </c>
      <c r="Q231" s="105">
        <f>IF($T231&gt;25000,Paramètres!$D$9,-5)</f>
        <v>6</v>
      </c>
      <c r="R231" s="105">
        <f t="shared" si="206"/>
        <v>76334.566674166839</v>
      </c>
      <c r="S231" s="105">
        <f t="shared" si="207"/>
        <v>-77906.599423190055</v>
      </c>
      <c r="T231" s="105">
        <f t="shared" si="233"/>
        <v>109070.63905111319</v>
      </c>
      <c r="U231" s="105">
        <f t="shared" si="234"/>
        <v>-45.583940885970215</v>
      </c>
      <c r="V231" s="105">
        <f t="shared" si="208"/>
        <v>77.785983545265282</v>
      </c>
      <c r="W231" s="105">
        <f t="shared" si="235"/>
        <v>54.439576029889366</v>
      </c>
      <c r="X231" s="105">
        <f t="shared" si="236"/>
        <v>-55.560703719357051</v>
      </c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44">
        <f t="shared" si="237"/>
        <v>-46384.102333662515</v>
      </c>
      <c r="AL231" s="44">
        <f t="shared" si="238"/>
        <v>26844.255187015602</v>
      </c>
      <c r="AM231" s="44">
        <f t="shared" si="209"/>
        <v>-163.46873836126571</v>
      </c>
      <c r="AN231" s="44">
        <f t="shared" si="210"/>
        <v>-45.707866523406636</v>
      </c>
      <c r="AO231" s="44">
        <f t="shared" si="270"/>
        <v>-15022.129501405139</v>
      </c>
      <c r="AP231" s="44">
        <f t="shared" si="271"/>
        <v>-4458.6744434650909</v>
      </c>
      <c r="AQ231" s="44">
        <f t="shared" si="239"/>
        <v>1174.5859715510246</v>
      </c>
      <c r="AR231" s="44">
        <f t="shared" si="240"/>
        <v>820.23337136275541</v>
      </c>
      <c r="AS231" s="44">
        <f t="shared" si="241"/>
        <v>-840.75526823645453</v>
      </c>
      <c r="AT231" s="44">
        <f>Paramètres!$D$26*Calculs!AQ231</f>
        <v>23.491719431020492</v>
      </c>
      <c r="AU231" s="44">
        <f>Paramètres!$D$26*AO231</f>
        <v>-300.44259002810281</v>
      </c>
      <c r="AV231" s="44">
        <f>Paramètres!$D$26*AP231</f>
        <v>-89.173488869301821</v>
      </c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1">
        <f>Paramètres!$D$16</f>
        <v>30000</v>
      </c>
      <c r="BH231" s="41">
        <f>Paramètres!$E$16</f>
        <v>-25000</v>
      </c>
      <c r="BI231" s="100"/>
      <c r="BJ231" s="100"/>
      <c r="BK231" s="110">
        <f>Paramètres!$D$20</f>
        <v>523598775598.29883</v>
      </c>
      <c r="BL231" s="41">
        <f>Paramètres!$D$21</f>
        <v>10000</v>
      </c>
      <c r="BM231" s="41"/>
      <c r="BN231" s="41"/>
      <c r="BO231" s="41">
        <f>IF(AND($BR$6&gt;200,A231&lt;950),Paramètres!$D$22,0)</f>
        <v>1</v>
      </c>
      <c r="BP231" s="41">
        <f t="shared" si="211"/>
        <v>49.535659495679283</v>
      </c>
      <c r="BQ231" s="41">
        <f t="shared" si="212"/>
        <v>26062.344236174453</v>
      </c>
      <c r="BR231" s="41">
        <f t="shared" si="242"/>
        <v>26062.391311359312</v>
      </c>
      <c r="BS231" s="41">
        <f t="shared" si="243"/>
        <v>89.891100325391605</v>
      </c>
      <c r="BT231" s="41">
        <f t="shared" si="244"/>
        <v>627.33445035715306</v>
      </c>
      <c r="BU231" s="41">
        <f t="shared" si="245"/>
        <v>1.1923474462321109</v>
      </c>
      <c r="BV231" s="41">
        <f t="shared" si="246"/>
        <v>627.33331723452955</v>
      </c>
      <c r="BW231" s="41">
        <f>Paramètres!$D$22</f>
        <v>1</v>
      </c>
      <c r="BX231" s="41">
        <f t="shared" si="213"/>
        <v>76384.102333662508</v>
      </c>
      <c r="BY231" s="41">
        <f t="shared" si="214"/>
        <v>-51844.255187015602</v>
      </c>
      <c r="BZ231" s="41">
        <f t="shared" si="247"/>
        <v>92316.617600602229</v>
      </c>
      <c r="CA231" s="41">
        <f t="shared" si="248"/>
        <v>-34.165952756214651</v>
      </c>
      <c r="CB231" s="41">
        <f t="shared" si="249"/>
        <v>60.372538724088066</v>
      </c>
      <c r="CC231" s="41">
        <f t="shared" si="250"/>
        <v>49.953110240616766</v>
      </c>
      <c r="CD231" s="41">
        <f t="shared" si="251"/>
        <v>-33.904722521800728</v>
      </c>
      <c r="CE231" s="2">
        <f>Paramètres!$F$16</f>
        <v>15000</v>
      </c>
      <c r="CF231" s="2">
        <f>Paramètres!$G$16</f>
        <v>15000</v>
      </c>
      <c r="CG231" s="111">
        <f>Paramètres!$F$20</f>
        <v>992600579172.61572</v>
      </c>
      <c r="CH231" s="2">
        <f>Paramètres!$F$21</f>
        <v>13332</v>
      </c>
      <c r="CI231" s="2"/>
      <c r="CJ231" s="2"/>
      <c r="CK231" s="2">
        <f>IF(CN231&gt;20000,Paramètres!$F$22,-2)</f>
        <v>1</v>
      </c>
      <c r="CL231" s="2">
        <f t="shared" si="215"/>
        <v>-14950.464340504321</v>
      </c>
      <c r="CM231" s="2">
        <f t="shared" si="216"/>
        <v>66062.344236174453</v>
      </c>
      <c r="CN231" s="2">
        <f t="shared" si="217"/>
        <v>67732.929288312225</v>
      </c>
      <c r="CO231" s="2">
        <f t="shared" si="218"/>
        <v>102.7517177485298</v>
      </c>
      <c r="CP231" s="2">
        <f t="shared" si="219"/>
        <v>204.36794327330341</v>
      </c>
      <c r="CQ231" s="2">
        <f t="shared" si="220"/>
        <v>-45.109456808580092</v>
      </c>
      <c r="CR231" s="2">
        <f t="shared" si="221"/>
        <v>199.32735172122014</v>
      </c>
      <c r="CS231" s="2">
        <f>Paramètres!$F$22</f>
        <v>1</v>
      </c>
      <c r="CT231" s="2">
        <f t="shared" si="222"/>
        <v>61384.102333662515</v>
      </c>
      <c r="CU231" s="2">
        <f t="shared" si="223"/>
        <v>-11844.255187015602</v>
      </c>
      <c r="CV231" s="2">
        <f t="shared" si="252"/>
        <v>62516.353062576338</v>
      </c>
      <c r="CW231" s="2">
        <f t="shared" si="253"/>
        <v>-10.921185235407187</v>
      </c>
      <c r="CX231" s="2">
        <f t="shared" si="224"/>
        <v>237.58267997785114</v>
      </c>
      <c r="CY231" s="2">
        <f t="shared" si="254"/>
        <v>233.27975523249756</v>
      </c>
      <c r="CZ231" s="2">
        <f t="shared" si="255"/>
        <v>-45.012060873993107</v>
      </c>
      <c r="DA231" s="2"/>
      <c r="DB231" s="2"/>
      <c r="DC231" s="13">
        <f>Paramètres!$H$16</f>
        <v>-20000</v>
      </c>
      <c r="DD231" s="13">
        <f>Paramètres!$I$16</f>
        <v>0</v>
      </c>
      <c r="DE231" s="13"/>
      <c r="DF231" s="13"/>
      <c r="DG231" s="112">
        <f>Paramètres!$H$20</f>
        <v>1047197551196.5977</v>
      </c>
      <c r="DH231" s="13">
        <f>Paramètres!$H$21</f>
        <v>10000</v>
      </c>
      <c r="DI231" s="13">
        <f>IF(DL231&lt;66666,Paramètres!$H$22,5)</f>
        <v>5</v>
      </c>
      <c r="DJ231" s="13">
        <f t="shared" si="225"/>
        <v>-49950.464340504317</v>
      </c>
      <c r="DK231" s="13">
        <f t="shared" si="226"/>
        <v>51062.344236174453</v>
      </c>
      <c r="DL231" s="13">
        <f t="shared" si="256"/>
        <v>71431.168874137657</v>
      </c>
      <c r="DM231" s="13">
        <f t="shared" si="257"/>
        <v>134.36935272331638</v>
      </c>
      <c r="DN231" s="13">
        <f t="shared" si="258"/>
        <v>996.73401440321697</v>
      </c>
      <c r="DO231" s="13">
        <f t="shared" si="259"/>
        <v>-696.9972300347107</v>
      </c>
      <c r="DP231" s="13">
        <f t="shared" si="260"/>
        <v>712.51214501388881</v>
      </c>
      <c r="DQ231" s="13">
        <f>IF(DT231&lt;66666,Paramètres!$H$22,5)</f>
        <v>1</v>
      </c>
      <c r="DR231" s="13">
        <f t="shared" si="227"/>
        <v>26384.102333662515</v>
      </c>
      <c r="DS231" s="13">
        <f t="shared" si="228"/>
        <v>-26844.255187015602</v>
      </c>
      <c r="DT231" s="13">
        <f t="shared" si="261"/>
        <v>37639.538951729868</v>
      </c>
      <c r="DU231" s="13">
        <f t="shared" si="262"/>
        <v>-45.495302896857034</v>
      </c>
      <c r="DV231" s="13">
        <f t="shared" si="263"/>
        <v>667.28044271882288</v>
      </c>
      <c r="DW231" s="13">
        <f t="shared" si="264"/>
        <v>467.74205997908268</v>
      </c>
      <c r="DX231" s="13">
        <f t="shared" si="265"/>
        <v>-475.89973162584624</v>
      </c>
    </row>
    <row r="232" spans="1:128" x14ac:dyDescent="0.35">
      <c r="A232" s="106">
        <f t="shared" si="266"/>
        <v>226</v>
      </c>
      <c r="B232" s="106">
        <f>A232*Paramètres!$D$25</f>
        <v>113</v>
      </c>
      <c r="C232" s="102">
        <f>Paramètres!$D$7</f>
        <v>155093840495.72119</v>
      </c>
      <c r="D232" s="28">
        <f>Paramètres!$D$8</f>
        <v>6666</v>
      </c>
      <c r="E232" s="28">
        <f t="shared" si="229"/>
        <v>28111.810840366612</v>
      </c>
      <c r="F232" s="28">
        <f t="shared" si="230"/>
        <v>-48438.009690699677</v>
      </c>
      <c r="G232" s="28">
        <f t="shared" si="204"/>
        <v>123.88484192732355</v>
      </c>
      <c r="H232" s="28">
        <f t="shared" si="205"/>
        <v>113.56647124049567</v>
      </c>
      <c r="I232" s="28">
        <f t="shared" si="267"/>
        <v>-3981.6271733624076</v>
      </c>
      <c r="J232" s="28">
        <f t="shared" si="268"/>
        <v>5928.6738442550823</v>
      </c>
      <c r="K232" s="28">
        <f t="shared" si="269"/>
        <v>1882.3033120749733</v>
      </c>
      <c r="L232" s="28">
        <f t="shared" si="231"/>
        <v>-752.5688075466893</v>
      </c>
      <c r="M232" s="28">
        <f t="shared" si="232"/>
        <v>1725.3132899726265</v>
      </c>
      <c r="N232" s="28">
        <f>Paramètres!$D$26*Calculs!K232</f>
        <v>37.646066241499469</v>
      </c>
      <c r="O232" s="28">
        <f>Paramètres!$D$26*I232</f>
        <v>-79.632543467248155</v>
      </c>
      <c r="P232" s="28">
        <f>Paramètres!$D$26*J232</f>
        <v>118.57347688510164</v>
      </c>
      <c r="Q232" s="105">
        <f>IF($T232&gt;25000,Paramètres!$D$9,-5)</f>
        <v>6</v>
      </c>
      <c r="R232" s="105">
        <f t="shared" si="206"/>
        <v>81801.919581891008</v>
      </c>
      <c r="S232" s="105">
        <f t="shared" si="207"/>
        <v>-72842.738838923629</v>
      </c>
      <c r="T232" s="105">
        <f t="shared" si="233"/>
        <v>109533.6416304954</v>
      </c>
      <c r="U232" s="105">
        <f t="shared" si="234"/>
        <v>-41.684333577226312</v>
      </c>
      <c r="V232" s="105">
        <f t="shared" si="208"/>
        <v>77.133397429307507</v>
      </c>
      <c r="W232" s="105">
        <f t="shared" si="235"/>
        <v>57.604767628154619</v>
      </c>
      <c r="X232" s="105">
        <f t="shared" si="236"/>
        <v>-51.295728335737778</v>
      </c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44">
        <f t="shared" si="237"/>
        <v>-53690.108741524396</v>
      </c>
      <c r="AL232" s="44">
        <f t="shared" si="238"/>
        <v>24404.729148223945</v>
      </c>
      <c r="AM232" s="44">
        <f t="shared" si="209"/>
        <v>-159.45403277355388</v>
      </c>
      <c r="AN232" s="44">
        <f t="shared" si="210"/>
        <v>-37.156390282741313</v>
      </c>
      <c r="AO232" s="44">
        <f t="shared" si="270"/>
        <v>-13901.453540014281</v>
      </c>
      <c r="AP232" s="44">
        <f t="shared" si="271"/>
        <v>-5210.256222832244</v>
      </c>
      <c r="AQ232" s="44">
        <f t="shared" si="239"/>
        <v>1010.5705657477032</v>
      </c>
      <c r="AR232" s="44">
        <f t="shared" si="240"/>
        <v>805.41450148208639</v>
      </c>
      <c r="AS232" s="44">
        <f t="shared" si="241"/>
        <v>-610.37721874099714</v>
      </c>
      <c r="AT232" s="44">
        <f>Paramètres!$D$26*Calculs!AQ232</f>
        <v>20.211411314954063</v>
      </c>
      <c r="AU232" s="44">
        <f>Paramètres!$D$26*AO232</f>
        <v>-278.02907080028564</v>
      </c>
      <c r="AV232" s="44">
        <f>Paramètres!$D$26*AP232</f>
        <v>-104.20512445664488</v>
      </c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1">
        <f>Paramètres!$D$16</f>
        <v>30000</v>
      </c>
      <c r="BH232" s="41">
        <f>Paramètres!$E$16</f>
        <v>-25000</v>
      </c>
      <c r="BI232" s="100"/>
      <c r="BJ232" s="100"/>
      <c r="BK232" s="110">
        <f>Paramètres!$D$20</f>
        <v>523598775598.29883</v>
      </c>
      <c r="BL232" s="41">
        <f>Paramètres!$D$21</f>
        <v>10000</v>
      </c>
      <c r="BM232" s="41"/>
      <c r="BN232" s="41"/>
      <c r="BO232" s="41">
        <f>IF(AND($BR$6&gt;200,A232&lt;950),Paramètres!$D$22,0)</f>
        <v>1</v>
      </c>
      <c r="BP232" s="41">
        <f t="shared" si="211"/>
        <v>1888.189159633388</v>
      </c>
      <c r="BQ232" s="41">
        <f t="shared" si="212"/>
        <v>23438.009690699677</v>
      </c>
      <c r="BR232" s="41">
        <f t="shared" si="242"/>
        <v>23513.943875153927</v>
      </c>
      <c r="BS232" s="41">
        <f t="shared" si="243"/>
        <v>85.394142465394694</v>
      </c>
      <c r="BT232" s="41">
        <f t="shared" si="244"/>
        <v>737.98672972778638</v>
      </c>
      <c r="BU232" s="41">
        <f t="shared" si="245"/>
        <v>59.260945353267758</v>
      </c>
      <c r="BV232" s="41">
        <f t="shared" si="246"/>
        <v>735.60353017787361</v>
      </c>
      <c r="BW232" s="41">
        <f>Paramètres!$D$22</f>
        <v>1</v>
      </c>
      <c r="BX232" s="41">
        <f t="shared" si="213"/>
        <v>83690.108741524396</v>
      </c>
      <c r="BY232" s="41">
        <f t="shared" si="214"/>
        <v>-49404.729148223945</v>
      </c>
      <c r="BZ232" s="41">
        <f t="shared" si="247"/>
        <v>97184.677616265966</v>
      </c>
      <c r="CA232" s="41">
        <f t="shared" si="248"/>
        <v>-30.554601420139633</v>
      </c>
      <c r="CB232" s="41">
        <f t="shared" si="249"/>
        <v>54.568494217033255</v>
      </c>
      <c r="CC232" s="41">
        <f t="shared" si="250"/>
        <v>46.991391306734116</v>
      </c>
      <c r="CD232" s="41">
        <f t="shared" si="251"/>
        <v>-27.740398414078069</v>
      </c>
      <c r="CE232" s="2">
        <f>Paramètres!$F$16</f>
        <v>15000</v>
      </c>
      <c r="CF232" s="2">
        <f>Paramètres!$G$16</f>
        <v>15000</v>
      </c>
      <c r="CG232" s="111">
        <f>Paramètres!$F$20</f>
        <v>992600579172.61572</v>
      </c>
      <c r="CH232" s="2">
        <f>Paramètres!$F$21</f>
        <v>13332</v>
      </c>
      <c r="CI232" s="2"/>
      <c r="CJ232" s="2"/>
      <c r="CK232" s="2">
        <f>IF(CN232&gt;20000,Paramètres!$F$22,-2)</f>
        <v>1</v>
      </c>
      <c r="CL232" s="2">
        <f t="shared" si="215"/>
        <v>-13111.810840366612</v>
      </c>
      <c r="CM232" s="2">
        <f t="shared" si="216"/>
        <v>63438.009690699677</v>
      </c>
      <c r="CN232" s="2">
        <f t="shared" si="217"/>
        <v>64778.859645959048</v>
      </c>
      <c r="CO232" s="2">
        <f t="shared" si="218"/>
        <v>101.67785419422152</v>
      </c>
      <c r="CP232" s="2">
        <f t="shared" si="219"/>
        <v>222.27123791754218</v>
      </c>
      <c r="CQ232" s="2">
        <f t="shared" si="220"/>
        <v>-44.989653148528902</v>
      </c>
      <c r="CR232" s="2">
        <f t="shared" si="221"/>
        <v>217.67047184901242</v>
      </c>
      <c r="CS232" s="2">
        <f>Paramètres!$F$22</f>
        <v>1</v>
      </c>
      <c r="CT232" s="2">
        <f t="shared" si="222"/>
        <v>68690.108741524396</v>
      </c>
      <c r="CU232" s="2">
        <f t="shared" si="223"/>
        <v>-9404.7291482239452</v>
      </c>
      <c r="CV232" s="2">
        <f t="shared" si="252"/>
        <v>69330.945250111079</v>
      </c>
      <c r="CW232" s="2">
        <f t="shared" si="253"/>
        <v>-7.7961965851145028</v>
      </c>
      <c r="CX232" s="2">
        <f t="shared" si="224"/>
        <v>195.55383829128252</v>
      </c>
      <c r="CY232" s="2">
        <f t="shared" si="254"/>
        <v>193.74630431753926</v>
      </c>
      <c r="CZ232" s="2">
        <f t="shared" si="255"/>
        <v>-26.526839874899149</v>
      </c>
      <c r="DA232" s="2"/>
      <c r="DB232" s="2"/>
      <c r="DC232" s="13">
        <f>Paramètres!$H$16</f>
        <v>-20000</v>
      </c>
      <c r="DD232" s="13">
        <f>Paramètres!$I$16</f>
        <v>0</v>
      </c>
      <c r="DE232" s="13"/>
      <c r="DF232" s="13"/>
      <c r="DG232" s="112">
        <f>Paramètres!$H$20</f>
        <v>1047197551196.5977</v>
      </c>
      <c r="DH232" s="13">
        <f>Paramètres!$H$21</f>
        <v>10000</v>
      </c>
      <c r="DI232" s="13">
        <f>IF(DL232&lt;66666,Paramètres!$H$22,5)</f>
        <v>5</v>
      </c>
      <c r="DJ232" s="13">
        <f t="shared" si="225"/>
        <v>-48111.810840366612</v>
      </c>
      <c r="DK232" s="13">
        <f t="shared" si="226"/>
        <v>48438.009690699677</v>
      </c>
      <c r="DL232" s="13">
        <f t="shared" si="256"/>
        <v>68271.422463103358</v>
      </c>
      <c r="DM232" s="13">
        <f t="shared" si="257"/>
        <v>134.8064238111337</v>
      </c>
      <c r="DN232" s="13">
        <f t="shared" si="258"/>
        <v>1088.158260878695</v>
      </c>
      <c r="DO232" s="13">
        <f t="shared" si="259"/>
        <v>-766.84009975142817</v>
      </c>
      <c r="DP232" s="13">
        <f t="shared" si="260"/>
        <v>772.0392879457404</v>
      </c>
      <c r="DQ232" s="13">
        <f>IF(DT232&lt;66666,Paramètres!$H$22,5)</f>
        <v>1</v>
      </c>
      <c r="DR232" s="13">
        <f t="shared" si="227"/>
        <v>33690.108741524396</v>
      </c>
      <c r="DS232" s="13">
        <f t="shared" si="228"/>
        <v>-24404.729148223945</v>
      </c>
      <c r="DT232" s="13">
        <f t="shared" si="261"/>
        <v>41600.65181957982</v>
      </c>
      <c r="DU232" s="13">
        <f t="shared" si="262"/>
        <v>-35.919141961992821</v>
      </c>
      <c r="DV232" s="13">
        <f t="shared" si="263"/>
        <v>556.20322388449233</v>
      </c>
      <c r="DW232" s="13">
        <f t="shared" si="264"/>
        <v>450.43878582295372</v>
      </c>
      <c r="DX232" s="13">
        <f t="shared" si="265"/>
        <v>-326.29270063218689</v>
      </c>
    </row>
    <row r="233" spans="1:128" x14ac:dyDescent="0.35">
      <c r="A233" s="106">
        <f t="shared" si="266"/>
        <v>227</v>
      </c>
      <c r="B233" s="106">
        <f>A233*Paramètres!$D$25</f>
        <v>113.5</v>
      </c>
      <c r="C233" s="102">
        <f>Paramètres!$D$7</f>
        <v>155093840495.72119</v>
      </c>
      <c r="D233" s="28">
        <f>Paramètres!$D$8</f>
        <v>6666</v>
      </c>
      <c r="E233" s="28">
        <f t="shared" si="229"/>
        <v>25932.855051798735</v>
      </c>
      <c r="F233" s="28">
        <f t="shared" si="230"/>
        <v>-45042.344446078976</v>
      </c>
      <c r="G233" s="28">
        <f t="shared" si="204"/>
        <v>121.70328639143379</v>
      </c>
      <c r="H233" s="28">
        <f t="shared" si="205"/>
        <v>91.681813832907608</v>
      </c>
      <c r="I233" s="28">
        <f t="shared" si="267"/>
        <v>-4654.5634374418487</v>
      </c>
      <c r="J233" s="28">
        <f t="shared" si="268"/>
        <v>7535.4136573426076</v>
      </c>
      <c r="K233" s="28">
        <f t="shared" si="269"/>
        <v>1305.4854303491579</v>
      </c>
      <c r="L233" s="28">
        <f t="shared" si="231"/>
        <v>-38.314657699543346</v>
      </c>
      <c r="M233" s="28">
        <f t="shared" si="232"/>
        <v>1304.9230612795884</v>
      </c>
      <c r="N233" s="28">
        <f>Paramètres!$D$26*Calculs!K233</f>
        <v>26.109708606983158</v>
      </c>
      <c r="O233" s="28">
        <f>Paramètres!$D$26*I233</f>
        <v>-93.091268748836981</v>
      </c>
      <c r="P233" s="28">
        <f>Paramètres!$D$26*J233</f>
        <v>150.70827314685215</v>
      </c>
      <c r="Q233" s="105">
        <f>IF($T233&gt;25000,Paramètres!$D$9,-5)</f>
        <v>6</v>
      </c>
      <c r="R233" s="105">
        <f t="shared" si="206"/>
        <v>86372.336937959742</v>
      </c>
      <c r="S233" s="105">
        <f t="shared" si="207"/>
        <v>-66689.351178201556</v>
      </c>
      <c r="T233" s="105">
        <f t="shared" si="233"/>
        <v>109122.17991175735</v>
      </c>
      <c r="U233" s="105">
        <f t="shared" si="234"/>
        <v>-37.672258142992625</v>
      </c>
      <c r="V233" s="105">
        <f t="shared" si="208"/>
        <v>77.712930439384095</v>
      </c>
      <c r="W233" s="105">
        <f t="shared" si="235"/>
        <v>61.511302448087378</v>
      </c>
      <c r="X233" s="105">
        <f t="shared" si="236"/>
        <v>-47.493780946735235</v>
      </c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44">
        <f t="shared" si="237"/>
        <v>-60439.481886161011</v>
      </c>
      <c r="AL233" s="44">
        <f t="shared" si="238"/>
        <v>21647.006732122576</v>
      </c>
      <c r="AM233" s="44">
        <f t="shared" si="209"/>
        <v>-155.96463530245737</v>
      </c>
      <c r="AN233" s="44">
        <f t="shared" si="210"/>
        <v>-29.973973650887064</v>
      </c>
      <c r="AO233" s="44">
        <f t="shared" si="270"/>
        <v>-12818.00996773191</v>
      </c>
      <c r="AP233" s="44">
        <f t="shared" si="271"/>
        <v>-5716.4283171165962</v>
      </c>
      <c r="AQ233" s="44">
        <f t="shared" si="239"/>
        <v>864.39150638399553</v>
      </c>
      <c r="AR233" s="44">
        <f t="shared" si="240"/>
        <v>748.78124907538177</v>
      </c>
      <c r="AS233" s="44">
        <f t="shared" si="241"/>
        <v>-431.85566725690194</v>
      </c>
      <c r="AT233" s="44">
        <f>Paramètres!$D$26*Calculs!AQ233</f>
        <v>17.287830127679911</v>
      </c>
      <c r="AU233" s="44">
        <f>Paramètres!$D$26*AO233</f>
        <v>-256.36019935463821</v>
      </c>
      <c r="AV233" s="44">
        <f>Paramètres!$D$26*AP233</f>
        <v>-114.32856634233192</v>
      </c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1">
        <f>Paramètres!$D$16</f>
        <v>30000</v>
      </c>
      <c r="BH233" s="41">
        <f>Paramètres!$E$16</f>
        <v>-25000</v>
      </c>
      <c r="BI233" s="100"/>
      <c r="BJ233" s="100"/>
      <c r="BK233" s="110">
        <f>Paramètres!$D$20</f>
        <v>523598775598.29883</v>
      </c>
      <c r="BL233" s="41">
        <f>Paramètres!$D$21</f>
        <v>10000</v>
      </c>
      <c r="BM233" s="41"/>
      <c r="BN233" s="41"/>
      <c r="BO233" s="41">
        <f>IF(AND($BR$6&gt;200,A233&lt;950),Paramètres!$D$22,0)</f>
        <v>1</v>
      </c>
      <c r="BP233" s="41">
        <f t="shared" si="211"/>
        <v>4067.1449482012649</v>
      </c>
      <c r="BQ233" s="41">
        <f t="shared" si="212"/>
        <v>20042.344446078976</v>
      </c>
      <c r="BR233" s="41">
        <f t="shared" si="242"/>
        <v>20450.849344830443</v>
      </c>
      <c r="BS233" s="41">
        <f t="shared" si="243"/>
        <v>78.528870834877949</v>
      </c>
      <c r="BT233" s="41">
        <f t="shared" si="244"/>
        <v>907.64714617606228</v>
      </c>
      <c r="BU233" s="41">
        <f t="shared" si="245"/>
        <v>180.50753995957677</v>
      </c>
      <c r="BV233" s="41">
        <f t="shared" si="246"/>
        <v>889.51693068726456</v>
      </c>
      <c r="BW233" s="41">
        <f>Paramètres!$D$22</f>
        <v>1</v>
      </c>
      <c r="BX233" s="41">
        <f t="shared" si="213"/>
        <v>90439.481886161011</v>
      </c>
      <c r="BY233" s="41">
        <f t="shared" si="214"/>
        <v>-46647.00673212258</v>
      </c>
      <c r="BZ233" s="41">
        <f t="shared" si="247"/>
        <v>101760.71501765274</v>
      </c>
      <c r="CA233" s="41">
        <f t="shared" si="248"/>
        <v>-27.283843986701591</v>
      </c>
      <c r="CB233" s="41">
        <f t="shared" si="249"/>
        <v>49.839946558941307</v>
      </c>
      <c r="CC233" s="41">
        <f t="shared" si="250"/>
        <v>44.295079326463814</v>
      </c>
      <c r="CD233" s="41">
        <f t="shared" si="251"/>
        <v>-22.846580060490535</v>
      </c>
      <c r="CE233" s="2">
        <f>Paramètres!$F$16</f>
        <v>15000</v>
      </c>
      <c r="CF233" s="2">
        <f>Paramètres!$G$16</f>
        <v>15000</v>
      </c>
      <c r="CG233" s="111">
        <f>Paramètres!$F$20</f>
        <v>992600579172.61572</v>
      </c>
      <c r="CH233" s="2">
        <f>Paramètres!$F$21</f>
        <v>13332</v>
      </c>
      <c r="CI233" s="2"/>
      <c r="CJ233" s="2"/>
      <c r="CK233" s="2">
        <f>IF(CN233&gt;20000,Paramètres!$F$22,-2)</f>
        <v>1</v>
      </c>
      <c r="CL233" s="2">
        <f t="shared" si="215"/>
        <v>-10932.855051798735</v>
      </c>
      <c r="CM233" s="2">
        <f t="shared" si="216"/>
        <v>60042.344446078976</v>
      </c>
      <c r="CN233" s="2">
        <f t="shared" si="217"/>
        <v>61029.586645865726</v>
      </c>
      <c r="CO233" s="2">
        <f t="shared" si="218"/>
        <v>100.31968547236761</v>
      </c>
      <c r="CP233" s="2">
        <f t="shared" si="219"/>
        <v>248.49930548353419</v>
      </c>
      <c r="CQ233" s="2">
        <f t="shared" si="220"/>
        <v>-44.516226254142182</v>
      </c>
      <c r="CR233" s="2">
        <f t="shared" si="221"/>
        <v>244.47946831153095</v>
      </c>
      <c r="CS233" s="2">
        <f>Paramètres!$F$22</f>
        <v>1</v>
      </c>
      <c r="CT233" s="2">
        <f t="shared" si="222"/>
        <v>75439.481886161011</v>
      </c>
      <c r="CU233" s="2">
        <f t="shared" si="223"/>
        <v>-6647.0067321225761</v>
      </c>
      <c r="CV233" s="2">
        <f t="shared" si="252"/>
        <v>75731.751107110278</v>
      </c>
      <c r="CW233" s="2">
        <f t="shared" si="253"/>
        <v>-5.0353532367833305</v>
      </c>
      <c r="CX233" s="2">
        <f t="shared" si="224"/>
        <v>165.32413508807227</v>
      </c>
      <c r="CY233" s="2">
        <f t="shared" si="254"/>
        <v>164.68610473145259</v>
      </c>
      <c r="CZ233" s="2">
        <f t="shared" si="255"/>
        <v>-14.510566873840375</v>
      </c>
      <c r="DA233" s="2"/>
      <c r="DB233" s="2"/>
      <c r="DC233" s="13">
        <f>Paramètres!$H$16</f>
        <v>-20000</v>
      </c>
      <c r="DD233" s="13">
        <f>Paramètres!$I$16</f>
        <v>0</v>
      </c>
      <c r="DE233" s="13"/>
      <c r="DF233" s="13"/>
      <c r="DG233" s="112">
        <f>Paramètres!$H$20</f>
        <v>1047197551196.5977</v>
      </c>
      <c r="DH233" s="13">
        <f>Paramètres!$H$21</f>
        <v>10000</v>
      </c>
      <c r="DI233" s="13">
        <f>IF(DL233&lt;66666,Paramètres!$H$22,5)</f>
        <v>1</v>
      </c>
      <c r="DJ233" s="13">
        <f t="shared" si="225"/>
        <v>-45932.855051798731</v>
      </c>
      <c r="DK233" s="13">
        <f t="shared" si="226"/>
        <v>45042.344446078976</v>
      </c>
      <c r="DL233" s="13">
        <f t="shared" si="256"/>
        <v>64332.262251601052</v>
      </c>
      <c r="DM233" s="13">
        <f t="shared" si="257"/>
        <v>135.56082174181657</v>
      </c>
      <c r="DN233" s="13">
        <f t="shared" si="258"/>
        <v>244.12803105314478</v>
      </c>
      <c r="DO233" s="13">
        <f t="shared" si="259"/>
        <v>-174.30597140497795</v>
      </c>
      <c r="DP233" s="13">
        <f t="shared" si="260"/>
        <v>170.92666228079293</v>
      </c>
      <c r="DQ233" s="13">
        <f>IF(DT233&lt;66666,Paramètres!$H$22,5)</f>
        <v>1</v>
      </c>
      <c r="DR233" s="13">
        <f t="shared" si="227"/>
        <v>40439.481886161011</v>
      </c>
      <c r="DS233" s="13">
        <f t="shared" si="228"/>
        <v>-21647.006732122576</v>
      </c>
      <c r="DT233" s="13">
        <f t="shared" si="261"/>
        <v>45868.77582497384</v>
      </c>
      <c r="DU233" s="13">
        <f t="shared" si="262"/>
        <v>-28.159870225447794</v>
      </c>
      <c r="DV233" s="13">
        <f t="shared" si="263"/>
        <v>464.2423526680281</v>
      </c>
      <c r="DW233" s="13">
        <f t="shared" si="264"/>
        <v>409.29193931715753</v>
      </c>
      <c r="DX233" s="13">
        <f t="shared" si="265"/>
        <v>-219.09146587839984</v>
      </c>
    </row>
    <row r="234" spans="1:128" x14ac:dyDescent="0.35">
      <c r="A234" s="106">
        <f t="shared" si="266"/>
        <v>228</v>
      </c>
      <c r="B234" s="106">
        <f>A234*Paramètres!$D$25</f>
        <v>114</v>
      </c>
      <c r="C234" s="102">
        <f>Paramètres!$D$7</f>
        <v>155093840495.72119</v>
      </c>
      <c r="D234" s="28">
        <f>Paramètres!$D$8</f>
        <v>6666</v>
      </c>
      <c r="E234" s="28">
        <f t="shared" si="229"/>
        <v>23595.994668652922</v>
      </c>
      <c r="F234" s="28">
        <f t="shared" si="230"/>
        <v>-40948.406852087777</v>
      </c>
      <c r="G234" s="28">
        <f t="shared" si="204"/>
        <v>117.8941566440044</v>
      </c>
      <c r="H234" s="28">
        <f t="shared" si="205"/>
        <v>83.377831838904385</v>
      </c>
      <c r="I234" s="28">
        <f t="shared" si="267"/>
        <v>-4599.7868263925548</v>
      </c>
      <c r="J234" s="28">
        <f t="shared" si="268"/>
        <v>8689.6284454753441</v>
      </c>
      <c r="K234" s="28">
        <f t="shared" si="269"/>
        <v>1547.2283206255909</v>
      </c>
      <c r="L234" s="28">
        <f t="shared" si="231"/>
        <v>178.42866780777572</v>
      </c>
      <c r="M234" s="28">
        <f t="shared" si="232"/>
        <v>1536.9055555401667</v>
      </c>
      <c r="N234" s="28">
        <f>Paramètres!$D$26*Calculs!K234</f>
        <v>30.944566412511818</v>
      </c>
      <c r="O234" s="28">
        <f>Paramètres!$D$26*I234</f>
        <v>-91.995736527851093</v>
      </c>
      <c r="P234" s="28">
        <f>Paramètres!$D$26*J234</f>
        <v>173.79256890950688</v>
      </c>
      <c r="Q234" s="105">
        <f>IF($T234&gt;25000,Paramètres!$D$9,-5)</f>
        <v>6</v>
      </c>
      <c r="R234" s="105">
        <f t="shared" si="206"/>
        <v>90257.286226411059</v>
      </c>
      <c r="S234" s="105">
        <f t="shared" si="207"/>
        <v>-59629.235508837832</v>
      </c>
      <c r="T234" s="105">
        <f t="shared" si="233"/>
        <v>108175.89123425209</v>
      </c>
      <c r="U234" s="105">
        <f t="shared" si="234"/>
        <v>-33.451080955603871</v>
      </c>
      <c r="V234" s="105">
        <f t="shared" si="208"/>
        <v>79.070745205251839</v>
      </c>
      <c r="W234" s="105">
        <f t="shared" si="235"/>
        <v>65.973210857784125</v>
      </c>
      <c r="X234" s="105">
        <f t="shared" si="236"/>
        <v>-43.58575680687683</v>
      </c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44">
        <f t="shared" si="237"/>
        <v>-66661.29155775813</v>
      </c>
      <c r="AL234" s="44">
        <f t="shared" si="238"/>
        <v>18680.828656750055</v>
      </c>
      <c r="AM234" s="44">
        <f t="shared" si="209"/>
        <v>-152.94227722097594</v>
      </c>
      <c r="AN234" s="44">
        <f t="shared" si="210"/>
        <v>-24.090175546197276</v>
      </c>
      <c r="AO234" s="44">
        <f t="shared" si="270"/>
        <v>-11812.86851930189</v>
      </c>
      <c r="AP234" s="44">
        <f t="shared" si="271"/>
        <v>-6033.9554180311661</v>
      </c>
      <c r="AQ234" s="44">
        <f t="shared" si="239"/>
        <v>744.63940556215493</v>
      </c>
      <c r="AR234" s="44">
        <f t="shared" si="240"/>
        <v>679.78442582316131</v>
      </c>
      <c r="AS234" s="44">
        <f t="shared" si="241"/>
        <v>-303.94239375946597</v>
      </c>
      <c r="AT234" s="44">
        <f>Paramètres!$D$26*Calculs!AQ234</f>
        <v>14.8927881112431</v>
      </c>
      <c r="AU234" s="44">
        <f>Paramètres!$D$26*AO234</f>
        <v>-236.25737038603779</v>
      </c>
      <c r="AV234" s="44">
        <f>Paramètres!$D$26*AP234</f>
        <v>-120.67910836062333</v>
      </c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1">
        <f>Paramètres!$D$16</f>
        <v>30000</v>
      </c>
      <c r="BH234" s="41">
        <f>Paramètres!$E$16</f>
        <v>-25000</v>
      </c>
      <c r="BI234" s="100"/>
      <c r="BJ234" s="100"/>
      <c r="BK234" s="110">
        <f>Paramètres!$D$20</f>
        <v>523598775598.29883</v>
      </c>
      <c r="BL234" s="41">
        <f>Paramètres!$D$21</f>
        <v>10000</v>
      </c>
      <c r="BM234" s="41"/>
      <c r="BN234" s="41"/>
      <c r="BO234" s="41">
        <f>IF(AND($BR$6&gt;200,A234&lt;950),Paramètres!$D$22,0)</f>
        <v>1</v>
      </c>
      <c r="BP234" s="41">
        <f t="shared" si="211"/>
        <v>6404.005331347078</v>
      </c>
      <c r="BQ234" s="41">
        <f t="shared" si="212"/>
        <v>15948.406852087777</v>
      </c>
      <c r="BR234" s="41">
        <f t="shared" si="242"/>
        <v>17186.127120548193</v>
      </c>
      <c r="BS234" s="41">
        <f t="shared" si="243"/>
        <v>68.122312020232954</v>
      </c>
      <c r="BT234" s="41">
        <f t="shared" si="244"/>
        <v>1144.6762284727226</v>
      </c>
      <c r="BU234" s="41">
        <f t="shared" si="245"/>
        <v>426.53662563923569</v>
      </c>
      <c r="BV234" s="41">
        <f t="shared" si="246"/>
        <v>1062.2382854232053</v>
      </c>
      <c r="BW234" s="41">
        <f>Paramètres!$D$22</f>
        <v>1</v>
      </c>
      <c r="BX234" s="41">
        <f t="shared" si="213"/>
        <v>96661.29155775813</v>
      </c>
      <c r="BY234" s="41">
        <f t="shared" si="214"/>
        <v>-43680.828656750055</v>
      </c>
      <c r="BZ234" s="41">
        <f t="shared" si="247"/>
        <v>106072.71127747363</v>
      </c>
      <c r="CA234" s="41">
        <f t="shared" si="248"/>
        <v>-24.318009313408123</v>
      </c>
      <c r="CB234" s="41">
        <f t="shared" si="249"/>
        <v>45.922656037977617</v>
      </c>
      <c r="CC234" s="41">
        <f t="shared" si="250"/>
        <v>41.848117116398086</v>
      </c>
      <c r="CD234" s="41">
        <f t="shared" si="251"/>
        <v>-18.910987055006714</v>
      </c>
      <c r="CE234" s="2">
        <f>Paramètres!$F$16</f>
        <v>15000</v>
      </c>
      <c r="CF234" s="2">
        <f>Paramètres!$G$16</f>
        <v>15000</v>
      </c>
      <c r="CG234" s="111">
        <f>Paramètres!$F$20</f>
        <v>992600579172.61572</v>
      </c>
      <c r="CH234" s="2">
        <f>Paramètres!$F$21</f>
        <v>13332</v>
      </c>
      <c r="CI234" s="2"/>
      <c r="CJ234" s="2"/>
      <c r="CK234" s="2">
        <f>IF(CN234&gt;20000,Paramètres!$F$22,-2)</f>
        <v>1</v>
      </c>
      <c r="CL234" s="2">
        <f t="shared" si="215"/>
        <v>-8595.994668652922</v>
      </c>
      <c r="CM234" s="2">
        <f t="shared" si="216"/>
        <v>55948.406852087777</v>
      </c>
      <c r="CN234" s="2">
        <f t="shared" si="217"/>
        <v>56604.905738197747</v>
      </c>
      <c r="CO234" s="2">
        <f t="shared" si="218"/>
        <v>98.734704741669631</v>
      </c>
      <c r="CP234" s="2">
        <f t="shared" si="219"/>
        <v>285.69038539126808</v>
      </c>
      <c r="CQ234" s="2">
        <f t="shared" si="220"/>
        <v>-43.384809102359043</v>
      </c>
      <c r="CR234" s="2">
        <f t="shared" si="221"/>
        <v>282.37697258126974</v>
      </c>
      <c r="CS234" s="2">
        <f>Paramètres!$F$22</f>
        <v>1</v>
      </c>
      <c r="CT234" s="2">
        <f t="shared" si="222"/>
        <v>81661.29155775813</v>
      </c>
      <c r="CU234" s="2">
        <f t="shared" si="223"/>
        <v>-3680.8286567500545</v>
      </c>
      <c r="CV234" s="2">
        <f t="shared" si="252"/>
        <v>81744.204922927296</v>
      </c>
      <c r="CW234" s="2">
        <f t="shared" si="253"/>
        <v>-2.580822461860897</v>
      </c>
      <c r="CX234" s="2">
        <f t="shared" si="224"/>
        <v>142.81008564391698</v>
      </c>
      <c r="CY234" s="2">
        <f t="shared" si="254"/>
        <v>142.66523299299209</v>
      </c>
      <c r="CZ234" s="2">
        <f t="shared" si="255"/>
        <v>-6.4305409320046403</v>
      </c>
      <c r="DA234" s="2"/>
      <c r="DB234" s="2"/>
      <c r="DC234" s="13">
        <f>Paramètres!$H$16</f>
        <v>-20000</v>
      </c>
      <c r="DD234" s="13">
        <f>Paramètres!$I$16</f>
        <v>0</v>
      </c>
      <c r="DE234" s="13"/>
      <c r="DF234" s="13"/>
      <c r="DG234" s="112">
        <f>Paramètres!$H$20</f>
        <v>1047197551196.5977</v>
      </c>
      <c r="DH234" s="13">
        <f>Paramètres!$H$21</f>
        <v>10000</v>
      </c>
      <c r="DI234" s="13">
        <f>IF(DL234&lt;66666,Paramètres!$H$22,5)</f>
        <v>1</v>
      </c>
      <c r="DJ234" s="13">
        <f t="shared" si="225"/>
        <v>-43595.994668652922</v>
      </c>
      <c r="DK234" s="13">
        <f t="shared" si="226"/>
        <v>40948.406852087777</v>
      </c>
      <c r="DL234" s="13">
        <f t="shared" si="256"/>
        <v>59811.226160925034</v>
      </c>
      <c r="DM234" s="13">
        <f t="shared" si="257"/>
        <v>136.79368527663766</v>
      </c>
      <c r="DN234" s="13">
        <f t="shared" si="258"/>
        <v>280.86852111249925</v>
      </c>
      <c r="DO234" s="13">
        <f t="shared" si="259"/>
        <v>-204.72314872910093</v>
      </c>
      <c r="DP234" s="13">
        <f t="shared" si="260"/>
        <v>192.29029753569174</v>
      </c>
      <c r="DQ234" s="13">
        <f>IF(DT234&lt;66666,Paramètres!$H$22,5)</f>
        <v>1</v>
      </c>
      <c r="DR234" s="13">
        <f t="shared" si="227"/>
        <v>46661.29155775813</v>
      </c>
      <c r="DS234" s="13">
        <f t="shared" si="228"/>
        <v>-18680.828656750055</v>
      </c>
      <c r="DT234" s="13">
        <f t="shared" si="261"/>
        <v>50261.809449531</v>
      </c>
      <c r="DU234" s="13">
        <f t="shared" si="262"/>
        <v>-21.81867436911417</v>
      </c>
      <c r="DV234" s="13">
        <f t="shared" si="263"/>
        <v>391.07744207084829</v>
      </c>
      <c r="DW234" s="13">
        <f t="shared" si="264"/>
        <v>363.06250702043502</v>
      </c>
      <c r="DX234" s="13">
        <f t="shared" si="265"/>
        <v>-145.35192359481962</v>
      </c>
    </row>
    <row r="235" spans="1:128" x14ac:dyDescent="0.35">
      <c r="A235" s="106">
        <f t="shared" si="266"/>
        <v>229</v>
      </c>
      <c r="B235" s="106">
        <f>A235*Paramètres!$D$25</f>
        <v>114.5</v>
      </c>
      <c r="C235" s="102">
        <f>Paramètres!$D$7</f>
        <v>155093840495.72119</v>
      </c>
      <c r="D235" s="28">
        <f>Paramètres!$D$8</f>
        <v>6666</v>
      </c>
      <c r="E235" s="28">
        <f t="shared" si="229"/>
        <v>21340.708422408588</v>
      </c>
      <c r="F235" s="28">
        <f t="shared" si="230"/>
        <v>-36219.36624046506</v>
      </c>
      <c r="G235" s="28">
        <f t="shared" si="204"/>
        <v>113.29984603763259</v>
      </c>
      <c r="H235" s="28">
        <f t="shared" si="205"/>
        <v>70.973215893042152</v>
      </c>
      <c r="I235" s="28">
        <f t="shared" si="267"/>
        <v>-4329.3624220569272</v>
      </c>
      <c r="J235" s="28">
        <f t="shared" si="268"/>
        <v>10052.741432106004</v>
      </c>
      <c r="K235" s="28">
        <f t="shared" si="269"/>
        <v>1775.9538088541819</v>
      </c>
      <c r="L235" s="28">
        <f t="shared" si="231"/>
        <v>578.97891654770444</v>
      </c>
      <c r="M235" s="28">
        <f t="shared" si="232"/>
        <v>1678.9268433665961</v>
      </c>
      <c r="N235" s="28">
        <f>Paramètres!$D$26*Calculs!K235</f>
        <v>35.51907617708364</v>
      </c>
      <c r="O235" s="28">
        <f>Paramètres!$D$26*I235</f>
        <v>-86.587248441138541</v>
      </c>
      <c r="P235" s="28">
        <f>Paramètres!$D$26*J235</f>
        <v>201.0548286421201</v>
      </c>
      <c r="Q235" s="105">
        <f>IF($T235&gt;25000,Paramètres!$D$9,-5)</f>
        <v>6</v>
      </c>
      <c r="R235" s="105">
        <f t="shared" si="206"/>
        <v>93738.488133361883</v>
      </c>
      <c r="S235" s="105">
        <f t="shared" si="207"/>
        <v>-51807.231589759664</v>
      </c>
      <c r="T235" s="105">
        <f t="shared" si="233"/>
        <v>107102.25675737845</v>
      </c>
      <c r="U235" s="105">
        <f t="shared" si="234"/>
        <v>-28.928477998730404</v>
      </c>
      <c r="V235" s="105">
        <f t="shared" si="208"/>
        <v>80.654740676653134</v>
      </c>
      <c r="W235" s="105">
        <f t="shared" si="235"/>
        <v>70.590981746955364</v>
      </c>
      <c r="X235" s="105">
        <f t="shared" si="236"/>
        <v>-39.014106290150742</v>
      </c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44">
        <f t="shared" si="237"/>
        <v>-72397.779710953298</v>
      </c>
      <c r="AL235" s="44">
        <f t="shared" si="238"/>
        <v>15587.865349294603</v>
      </c>
      <c r="AM235" s="44">
        <f t="shared" si="209"/>
        <v>-150.29294477198758</v>
      </c>
      <c r="AN235" s="44">
        <f t="shared" si="210"/>
        <v>-19.251521662497243</v>
      </c>
      <c r="AO235" s="44">
        <f t="shared" si="270"/>
        <v>-10896.82672309269</v>
      </c>
      <c r="AP235" s="44">
        <f t="shared" si="271"/>
        <v>-6217.2187034300086</v>
      </c>
      <c r="AQ235" s="44">
        <f t="shared" si="239"/>
        <v>649.89078926859338</v>
      </c>
      <c r="AR235" s="44">
        <f t="shared" si="240"/>
        <v>613.54906798760931</v>
      </c>
      <c r="AS235" s="44">
        <f t="shared" si="241"/>
        <v>-214.27920838870779</v>
      </c>
      <c r="AT235" s="44">
        <f>Paramètres!$D$26*Calculs!AQ235</f>
        <v>12.997815785371868</v>
      </c>
      <c r="AU235" s="44">
        <f>Paramètres!$D$26*AO235</f>
        <v>-217.93653446185382</v>
      </c>
      <c r="AV235" s="44">
        <f>Paramètres!$D$26*AP235</f>
        <v>-124.34437406860017</v>
      </c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1">
        <f>Paramètres!$D$16</f>
        <v>30000</v>
      </c>
      <c r="BH235" s="41">
        <f>Paramètres!$E$16</f>
        <v>-25000</v>
      </c>
      <c r="BI235" s="100"/>
      <c r="BJ235" s="100"/>
      <c r="BK235" s="110">
        <f>Paramètres!$D$20</f>
        <v>523598775598.29883</v>
      </c>
      <c r="BL235" s="41">
        <f>Paramètres!$D$21</f>
        <v>10000</v>
      </c>
      <c r="BM235" s="41"/>
      <c r="BN235" s="41"/>
      <c r="BO235" s="41">
        <f>IF(AND($BR$6&gt;200,A235&lt;950),Paramètres!$D$22,0)</f>
        <v>1</v>
      </c>
      <c r="BP235" s="41">
        <f t="shared" si="211"/>
        <v>8659.2915775914116</v>
      </c>
      <c r="BQ235" s="41">
        <f t="shared" si="212"/>
        <v>11219.36624046506</v>
      </c>
      <c r="BR235" s="41">
        <f t="shared" si="242"/>
        <v>14172.420734067722</v>
      </c>
      <c r="BS235" s="41">
        <f t="shared" si="243"/>
        <v>52.338448949586954</v>
      </c>
      <c r="BT235" s="41">
        <f t="shared" si="244"/>
        <v>1422.005823411745</v>
      </c>
      <c r="BU235" s="41">
        <f t="shared" si="245"/>
        <v>868.83978968785982</v>
      </c>
      <c r="BV235" s="41">
        <f t="shared" si="246"/>
        <v>1125.7077692154703</v>
      </c>
      <c r="BW235" s="41">
        <f>Paramètres!$D$22</f>
        <v>1</v>
      </c>
      <c r="BX235" s="41">
        <f t="shared" si="213"/>
        <v>102397.7797109533</v>
      </c>
      <c r="BY235" s="41">
        <f t="shared" si="214"/>
        <v>-40587.865349294603</v>
      </c>
      <c r="BZ235" s="41">
        <f t="shared" si="247"/>
        <v>110148.44576000783</v>
      </c>
      <c r="CA235" s="41">
        <f t="shared" si="248"/>
        <v>-21.622110273824948</v>
      </c>
      <c r="CB235" s="41">
        <f t="shared" si="249"/>
        <v>42.627961786538982</v>
      </c>
      <c r="CC235" s="41">
        <f t="shared" si="250"/>
        <v>39.628417908460221</v>
      </c>
      <c r="CD235" s="41">
        <f t="shared" si="251"/>
        <v>-15.70769302434501</v>
      </c>
      <c r="CE235" s="2">
        <f>Paramètres!$F$16</f>
        <v>15000</v>
      </c>
      <c r="CF235" s="2">
        <f>Paramètres!$G$16</f>
        <v>15000</v>
      </c>
      <c r="CG235" s="111">
        <f>Paramètres!$F$20</f>
        <v>992600579172.61572</v>
      </c>
      <c r="CH235" s="2">
        <f>Paramètres!$F$21</f>
        <v>13332</v>
      </c>
      <c r="CI235" s="2"/>
      <c r="CJ235" s="2"/>
      <c r="CK235" s="2">
        <f>IF(CN235&gt;20000,Paramètres!$F$22,-2)</f>
        <v>1</v>
      </c>
      <c r="CL235" s="2">
        <f t="shared" si="215"/>
        <v>-6340.7084224085884</v>
      </c>
      <c r="CM235" s="2">
        <f t="shared" si="216"/>
        <v>51219.36624046506</v>
      </c>
      <c r="CN235" s="2">
        <f t="shared" si="217"/>
        <v>51610.348394221241</v>
      </c>
      <c r="CO235" s="2">
        <f t="shared" si="218"/>
        <v>97.057034747519424</v>
      </c>
      <c r="CP235" s="2">
        <f t="shared" si="219"/>
        <v>338.23579270514767</v>
      </c>
      <c r="CQ235" s="2">
        <f t="shared" si="220"/>
        <v>-41.554738657910484</v>
      </c>
      <c r="CR235" s="2">
        <f t="shared" si="221"/>
        <v>335.67343529381708</v>
      </c>
      <c r="CS235" s="2">
        <f>Paramètres!$F$22</f>
        <v>1</v>
      </c>
      <c r="CT235" s="2">
        <f t="shared" si="222"/>
        <v>87397.779710953298</v>
      </c>
      <c r="CU235" s="2">
        <f t="shared" si="223"/>
        <v>-587.86534929460322</v>
      </c>
      <c r="CV235" s="2">
        <f t="shared" si="252"/>
        <v>87399.756773535832</v>
      </c>
      <c r="CW235" s="2">
        <f t="shared" si="253"/>
        <v>-0.38538388041788257</v>
      </c>
      <c r="CX235" s="2">
        <f t="shared" si="224"/>
        <v>125.53638199780559</v>
      </c>
      <c r="CY235" s="2">
        <f t="shared" si="254"/>
        <v>125.53354224981594</v>
      </c>
      <c r="CZ235" s="2">
        <f t="shared" si="255"/>
        <v>-0.84437865477752128</v>
      </c>
      <c r="DA235" s="2"/>
      <c r="DB235" s="2"/>
      <c r="DC235" s="13">
        <f>Paramètres!$H$16</f>
        <v>-20000</v>
      </c>
      <c r="DD235" s="13">
        <f>Paramètres!$I$16</f>
        <v>0</v>
      </c>
      <c r="DE235" s="13"/>
      <c r="DF235" s="13"/>
      <c r="DG235" s="112">
        <f>Paramètres!$H$20</f>
        <v>1047197551196.5977</v>
      </c>
      <c r="DH235" s="13">
        <f>Paramètres!$H$21</f>
        <v>10000</v>
      </c>
      <c r="DI235" s="13">
        <f>IF(DL235&lt;66666,Paramètres!$H$22,5)</f>
        <v>1</v>
      </c>
      <c r="DJ235" s="13">
        <f t="shared" si="225"/>
        <v>-41340.708422408585</v>
      </c>
      <c r="DK235" s="13">
        <f t="shared" si="226"/>
        <v>36219.36624046506</v>
      </c>
      <c r="DL235" s="13">
        <f t="shared" si="256"/>
        <v>54962.684284226372</v>
      </c>
      <c r="DM235" s="13">
        <f t="shared" si="257"/>
        <v>138.77779350843267</v>
      </c>
      <c r="DN235" s="13">
        <f t="shared" si="258"/>
        <v>330.12428175968716</v>
      </c>
      <c r="DO235" s="13">
        <f t="shared" si="259"/>
        <v>-248.30613448224497</v>
      </c>
      <c r="DP235" s="13">
        <f t="shared" si="260"/>
        <v>217.54563885730875</v>
      </c>
      <c r="DQ235" s="13">
        <f>IF(DT235&lt;66666,Paramètres!$H$22,5)</f>
        <v>1</v>
      </c>
      <c r="DR235" s="13">
        <f t="shared" si="227"/>
        <v>52397.779710953298</v>
      </c>
      <c r="DS235" s="13">
        <f t="shared" si="228"/>
        <v>-15587.865349294603</v>
      </c>
      <c r="DT235" s="13">
        <f t="shared" si="261"/>
        <v>54667.255873926289</v>
      </c>
      <c r="DU235" s="13">
        <f t="shared" si="262"/>
        <v>-16.567265361896375</v>
      </c>
      <c r="DV235" s="13">
        <f t="shared" si="263"/>
        <v>333.52824163817684</v>
      </c>
      <c r="DW235" s="13">
        <f t="shared" si="264"/>
        <v>319.68203000791357</v>
      </c>
      <c r="DX235" s="13">
        <f t="shared" si="265"/>
        <v>-95.102511324746587</v>
      </c>
    </row>
    <row r="236" spans="1:128" x14ac:dyDescent="0.35">
      <c r="A236" s="106">
        <f t="shared" si="266"/>
        <v>230</v>
      </c>
      <c r="B236" s="106">
        <f>A236*Paramètres!$D$25</f>
        <v>115</v>
      </c>
      <c r="C236" s="102">
        <f>Paramètres!$D$7</f>
        <v>155093840495.72119</v>
      </c>
      <c r="D236" s="28">
        <f>Paramètres!$D$8</f>
        <v>6666</v>
      </c>
      <c r="E236" s="28">
        <f t="shared" si="229"/>
        <v>19320.77194051705</v>
      </c>
      <c r="F236" s="28">
        <f t="shared" si="230"/>
        <v>-30773.263813570407</v>
      </c>
      <c r="G236" s="28">
        <f t="shared" si="204"/>
        <v>107.62740109799809</v>
      </c>
      <c r="H236" s="28">
        <f t="shared" si="205"/>
        <v>52.878935632056972</v>
      </c>
      <c r="I236" s="28">
        <f t="shared" si="267"/>
        <v>-3663.7962570680843</v>
      </c>
      <c r="J236" s="28">
        <f t="shared" si="268"/>
        <v>11530.613446830481</v>
      </c>
      <c r="K236" s="28">
        <f t="shared" si="269"/>
        <v>1799.8650307960054</v>
      </c>
      <c r="L236" s="28">
        <f t="shared" si="231"/>
        <v>1086.2206569370355</v>
      </c>
      <c r="M236" s="28">
        <f t="shared" si="232"/>
        <v>1435.144178654389</v>
      </c>
      <c r="N236" s="28">
        <f>Paramètres!$D$26*Calculs!K236</f>
        <v>35.997300615920111</v>
      </c>
      <c r="O236" s="28">
        <f>Paramètres!$D$26*I236</f>
        <v>-73.275925141361682</v>
      </c>
      <c r="P236" s="28">
        <f>Paramètres!$D$26*J236</f>
        <v>230.61226893660961</v>
      </c>
      <c r="Q236" s="105">
        <f>IF($T236&gt;25000,Paramètres!$D$9,-5)</f>
        <v>6</v>
      </c>
      <c r="R236" s="105">
        <f t="shared" si="206"/>
        <v>97013.577746019801</v>
      </c>
      <c r="S236" s="105">
        <f t="shared" si="207"/>
        <v>-43198.950009052831</v>
      </c>
      <c r="T236" s="105">
        <f t="shared" si="233"/>
        <v>106196.90931928139</v>
      </c>
      <c r="U236" s="105">
        <f t="shared" si="234"/>
        <v>-24.002820421246206</v>
      </c>
      <c r="V236" s="105">
        <f t="shared" si="208"/>
        <v>82.027664358096771</v>
      </c>
      <c r="W236" s="105">
        <f t="shared" si="235"/>
        <v>74.93435773731882</v>
      </c>
      <c r="X236" s="105">
        <f t="shared" si="236"/>
        <v>-33.367345572282282</v>
      </c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44">
        <f t="shared" si="237"/>
        <v>-77692.80580550275</v>
      </c>
      <c r="AL236" s="44">
        <f t="shared" si="238"/>
        <v>12425.686195482422</v>
      </c>
      <c r="AM236" s="44">
        <f t="shared" si="209"/>
        <v>-147.92788025151694</v>
      </c>
      <c r="AN236" s="44">
        <f t="shared" si="210"/>
        <v>-15.176975595449719</v>
      </c>
      <c r="AO236" s="44">
        <f t="shared" si="270"/>
        <v>-10065.341120643227</v>
      </c>
      <c r="AP236" s="44">
        <f t="shared" si="271"/>
        <v>-6307.1535377501168</v>
      </c>
      <c r="AQ236" s="44">
        <f t="shared" si="239"/>
        <v>575.50765586370278</v>
      </c>
      <c r="AR236" s="44">
        <f t="shared" si="240"/>
        <v>555.43497191314509</v>
      </c>
      <c r="AS236" s="44">
        <f t="shared" si="241"/>
        <v>-150.66868929401986</v>
      </c>
      <c r="AT236" s="44">
        <f>Paramètres!$D$26*Calculs!AQ236</f>
        <v>11.510153117274056</v>
      </c>
      <c r="AU236" s="44">
        <f>Paramètres!$D$26*AO236</f>
        <v>-201.30682241286453</v>
      </c>
      <c r="AV236" s="44">
        <f>Paramètres!$D$26*AP236</f>
        <v>-126.14307075500234</v>
      </c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1">
        <f>Paramètres!$D$16</f>
        <v>30000</v>
      </c>
      <c r="BH236" s="41">
        <f>Paramètres!$E$16</f>
        <v>-25000</v>
      </c>
      <c r="BI236" s="100"/>
      <c r="BJ236" s="100"/>
      <c r="BK236" s="110">
        <f>Paramètres!$D$20</f>
        <v>523598775598.29883</v>
      </c>
      <c r="BL236" s="41">
        <f>Paramètres!$D$21</f>
        <v>10000</v>
      </c>
      <c r="BM236" s="41"/>
      <c r="BN236" s="41"/>
      <c r="BO236" s="41">
        <f>IF(AND($BR$6&gt;200,A236&lt;950),Paramètres!$D$22,0)</f>
        <v>1</v>
      </c>
      <c r="BP236" s="41">
        <f t="shared" si="211"/>
        <v>10679.22805948295</v>
      </c>
      <c r="BQ236" s="41">
        <f t="shared" si="212"/>
        <v>5773.2638135704074</v>
      </c>
      <c r="BR236" s="41">
        <f t="shared" si="242"/>
        <v>12139.871787112477</v>
      </c>
      <c r="BS236" s="41">
        <f t="shared" si="243"/>
        <v>28.395959401925182</v>
      </c>
      <c r="BT236" s="41">
        <f t="shared" si="244"/>
        <v>1633.7104824370863</v>
      </c>
      <c r="BU236" s="41">
        <f t="shared" si="245"/>
        <v>1437.1458884462691</v>
      </c>
      <c r="BV236" s="41">
        <f t="shared" si="246"/>
        <v>776.93090796209208</v>
      </c>
      <c r="BW236" s="41">
        <f>Paramètres!$D$22</f>
        <v>1</v>
      </c>
      <c r="BX236" s="41">
        <f t="shared" si="213"/>
        <v>107692.80580550275</v>
      </c>
      <c r="BY236" s="41">
        <f t="shared" si="214"/>
        <v>-37425.68619548242</v>
      </c>
      <c r="BZ236" s="41">
        <f t="shared" si="247"/>
        <v>114010.62410786307</v>
      </c>
      <c r="CA236" s="41">
        <f t="shared" si="248"/>
        <v>-19.163495815340148</v>
      </c>
      <c r="CB236" s="41">
        <f t="shared" si="249"/>
        <v>39.821302181563219</v>
      </c>
      <c r="CC236" s="41">
        <f t="shared" si="250"/>
        <v>37.614632814430529</v>
      </c>
      <c r="CD236" s="41">
        <f t="shared" si="251"/>
        <v>-13.071935804269303</v>
      </c>
      <c r="CE236" s="2">
        <f>Paramètres!$F$16</f>
        <v>15000</v>
      </c>
      <c r="CF236" s="2">
        <f>Paramètres!$G$16</f>
        <v>15000</v>
      </c>
      <c r="CG236" s="111">
        <f>Paramètres!$F$20</f>
        <v>992600579172.61572</v>
      </c>
      <c r="CH236" s="2">
        <f>Paramètres!$F$21</f>
        <v>13332</v>
      </c>
      <c r="CI236" s="2"/>
      <c r="CJ236" s="2"/>
      <c r="CK236" s="2">
        <f>IF(CN236&gt;20000,Paramètres!$F$22,-2)</f>
        <v>1</v>
      </c>
      <c r="CL236" s="2">
        <f t="shared" si="215"/>
        <v>-4320.7719405170501</v>
      </c>
      <c r="CM236" s="2">
        <f t="shared" si="216"/>
        <v>45773.263813570404</v>
      </c>
      <c r="CN236" s="2">
        <f t="shared" si="217"/>
        <v>45976.741405939953</v>
      </c>
      <c r="CO236" s="2">
        <f t="shared" si="218"/>
        <v>95.392462477805964</v>
      </c>
      <c r="CP236" s="2">
        <f t="shared" si="219"/>
        <v>416.009880823147</v>
      </c>
      <c r="CQ236" s="2">
        <f t="shared" si="220"/>
        <v>-39.095502749272029</v>
      </c>
      <c r="CR236" s="2">
        <f t="shared" si="221"/>
        <v>414.16876102293213</v>
      </c>
      <c r="CS236" s="2">
        <f>Paramètres!$F$22</f>
        <v>1</v>
      </c>
      <c r="CT236" s="2">
        <f t="shared" si="222"/>
        <v>92692.80580550275</v>
      </c>
      <c r="CU236" s="2">
        <f t="shared" si="223"/>
        <v>2574.3138045175783</v>
      </c>
      <c r="CV236" s="2">
        <f t="shared" si="252"/>
        <v>92728.546519724827</v>
      </c>
      <c r="CW236" s="2">
        <f t="shared" si="253"/>
        <v>1.5908398734710776</v>
      </c>
      <c r="CX236" s="2">
        <f t="shared" si="224"/>
        <v>111.94865722121197</v>
      </c>
      <c r="CY236" s="2">
        <f t="shared" si="254"/>
        <v>111.9055084270654</v>
      </c>
      <c r="CZ236" s="2">
        <f t="shared" si="255"/>
        <v>3.1078991798978497</v>
      </c>
      <c r="DA236" s="2"/>
      <c r="DB236" s="2"/>
      <c r="DC236" s="13">
        <f>Paramètres!$H$16</f>
        <v>-20000</v>
      </c>
      <c r="DD236" s="13">
        <f>Paramètres!$I$16</f>
        <v>0</v>
      </c>
      <c r="DE236" s="13"/>
      <c r="DF236" s="13"/>
      <c r="DG236" s="112">
        <f>Paramètres!$H$20</f>
        <v>1047197551196.5977</v>
      </c>
      <c r="DH236" s="13">
        <f>Paramètres!$H$21</f>
        <v>10000</v>
      </c>
      <c r="DI236" s="13">
        <f>IF(DL236&lt;66666,Paramètres!$H$22,5)</f>
        <v>1</v>
      </c>
      <c r="DJ236" s="13">
        <f t="shared" si="225"/>
        <v>-39320.77194051705</v>
      </c>
      <c r="DK236" s="13">
        <f t="shared" si="226"/>
        <v>30773.263813570407</v>
      </c>
      <c r="DL236" s="13">
        <f t="shared" si="256"/>
        <v>49931.121274589408</v>
      </c>
      <c r="DM236" s="13">
        <f t="shared" si="257"/>
        <v>141.95251849482443</v>
      </c>
      <c r="DN236" s="13">
        <f t="shared" si="258"/>
        <v>395.97411839446232</v>
      </c>
      <c r="DO236" s="13">
        <f t="shared" si="259"/>
        <v>-311.82972875996131</v>
      </c>
      <c r="DP236" s="13">
        <f t="shared" si="260"/>
        <v>244.04450966936466</v>
      </c>
      <c r="DQ236" s="13">
        <f>IF(DT236&lt;66666,Paramètres!$H$22,5)</f>
        <v>1</v>
      </c>
      <c r="DR236" s="13">
        <f t="shared" si="227"/>
        <v>57692.80580550275</v>
      </c>
      <c r="DS236" s="13">
        <f t="shared" si="228"/>
        <v>-12425.686195482422</v>
      </c>
      <c r="DT236" s="13">
        <f t="shared" si="261"/>
        <v>59015.73958818151</v>
      </c>
      <c r="DU236" s="13">
        <f t="shared" si="262"/>
        <v>-12.154508348517936</v>
      </c>
      <c r="DV236" s="13">
        <f t="shared" si="263"/>
        <v>288.17225531786829</v>
      </c>
      <c r="DW236" s="13">
        <f t="shared" si="264"/>
        <v>281.71240554811158</v>
      </c>
      <c r="DX236" s="13">
        <f t="shared" si="265"/>
        <v>-60.674288584893908</v>
      </c>
    </row>
    <row r="237" spans="1:128" x14ac:dyDescent="0.35">
      <c r="A237" s="106">
        <f t="shared" si="266"/>
        <v>231</v>
      </c>
      <c r="B237" s="106">
        <f>A237*Paramètres!$D$25</f>
        <v>115.5</v>
      </c>
      <c r="C237" s="102">
        <f>Paramètres!$D$7</f>
        <v>155093840495.72119</v>
      </c>
      <c r="D237" s="28">
        <f>Paramètres!$D$8</f>
        <v>6666</v>
      </c>
      <c r="E237" s="28">
        <f t="shared" si="229"/>
        <v>17760.428976217267</v>
      </c>
      <c r="F237" s="28">
        <f t="shared" si="230"/>
        <v>-24649.17104549157</v>
      </c>
      <c r="G237" s="28">
        <f t="shared" si="204"/>
        <v>101.12496688118982</v>
      </c>
      <c r="H237" s="28">
        <f t="shared" si="205"/>
        <v>32.351271091703879</v>
      </c>
      <c r="I237" s="28">
        <f t="shared" si="267"/>
        <v>-2504.299674989687</v>
      </c>
      <c r="J237" s="28">
        <f t="shared" si="268"/>
        <v>12735.145356548261</v>
      </c>
      <c r="K237" s="28">
        <f t="shared" si="269"/>
        <v>1400.923056504502</v>
      </c>
      <c r="L237" s="28">
        <f t="shared" si="231"/>
        <v>1183.4764447520511</v>
      </c>
      <c r="M237" s="28">
        <f t="shared" si="232"/>
        <v>749.64585969840584</v>
      </c>
      <c r="N237" s="28">
        <f>Paramètres!$D$26*Calculs!K237</f>
        <v>28.018461130090042</v>
      </c>
      <c r="O237" s="28">
        <f>Paramètres!$D$26*I237</f>
        <v>-50.085993499793744</v>
      </c>
      <c r="P237" s="28">
        <f>Paramètres!$D$26*J237</f>
        <v>254.70290713096523</v>
      </c>
      <c r="Q237" s="105">
        <f>IF($T237&gt;25000,Paramètres!$D$9,-5)</f>
        <v>6</v>
      </c>
      <c r="R237" s="105">
        <f t="shared" si="206"/>
        <v>100347.04659906334</v>
      </c>
      <c r="S237" s="105">
        <f t="shared" si="207"/>
        <v>-33883.613299775432</v>
      </c>
      <c r="T237" s="105">
        <f t="shared" si="233"/>
        <v>105913.30894369842</v>
      </c>
      <c r="U237" s="105">
        <f t="shared" si="234"/>
        <v>-18.657988402513979</v>
      </c>
      <c r="V237" s="105">
        <f t="shared" si="208"/>
        <v>82.464934392642604</v>
      </c>
      <c r="W237" s="105">
        <f t="shared" si="235"/>
        <v>78.130998802861569</v>
      </c>
      <c r="X237" s="105">
        <f t="shared" si="236"/>
        <v>-26.38204750299138</v>
      </c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44">
        <f t="shared" si="237"/>
        <v>-82586.617622846068</v>
      </c>
      <c r="AL237" s="44">
        <f t="shared" si="238"/>
        <v>9234.4422542838583</v>
      </c>
      <c r="AM237" s="44">
        <f t="shared" si="209"/>
        <v>-145.77658942876877</v>
      </c>
      <c r="AN237" s="44">
        <f t="shared" si="210"/>
        <v>-11.61135311527447</v>
      </c>
      <c r="AO237" s="44">
        <f t="shared" si="270"/>
        <v>-9308.5993263172186</v>
      </c>
      <c r="AP237" s="44">
        <f t="shared" si="271"/>
        <v>-6331.679156289134</v>
      </c>
      <c r="AQ237" s="44">
        <f t="shared" si="239"/>
        <v>516.74182605348506</v>
      </c>
      <c r="AR237" s="44">
        <f t="shared" si="240"/>
        <v>506.16690452692632</v>
      </c>
      <c r="AS237" s="44">
        <f t="shared" si="241"/>
        <v>-104.00567078154765</v>
      </c>
      <c r="AT237" s="44">
        <f>Paramètres!$D$26*Calculs!AQ237</f>
        <v>10.334836521069702</v>
      </c>
      <c r="AU237" s="44">
        <f>Paramètres!$D$26*AO237</f>
        <v>-186.17198652634437</v>
      </c>
      <c r="AV237" s="44">
        <f>Paramètres!$D$26*AP237</f>
        <v>-126.63358312578268</v>
      </c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1">
        <f>Paramètres!$D$16</f>
        <v>30000</v>
      </c>
      <c r="BH237" s="41">
        <f>Paramètres!$E$16</f>
        <v>-25000</v>
      </c>
      <c r="BI237" s="100"/>
      <c r="BJ237" s="100"/>
      <c r="BK237" s="110">
        <f>Paramètres!$D$20</f>
        <v>523598775598.29883</v>
      </c>
      <c r="BL237" s="41">
        <f>Paramètres!$D$21</f>
        <v>10000</v>
      </c>
      <c r="BM237" s="41"/>
      <c r="BN237" s="41"/>
      <c r="BO237" s="41">
        <f>IF(AND($BR$6&gt;200,A237&lt;950),Paramètres!$D$22,0)</f>
        <v>1</v>
      </c>
      <c r="BP237" s="41">
        <f t="shared" si="211"/>
        <v>12239.571023782733</v>
      </c>
      <c r="BQ237" s="41">
        <f t="shared" si="212"/>
        <v>-350.82895450842989</v>
      </c>
      <c r="BR237" s="41">
        <f t="shared" si="242"/>
        <v>12244.597984480479</v>
      </c>
      <c r="BS237" s="41">
        <f t="shared" si="243"/>
        <v>-1.6418480781234015</v>
      </c>
      <c r="BT237" s="41">
        <f t="shared" si="244"/>
        <v>1622.6135591554878</v>
      </c>
      <c r="BU237" s="41">
        <f t="shared" si="245"/>
        <v>1621.9474029778951</v>
      </c>
      <c r="BV237" s="41">
        <f t="shared" si="246"/>
        <v>-46.490690772472519</v>
      </c>
      <c r="BW237" s="41">
        <f>Paramètres!$D$22</f>
        <v>1</v>
      </c>
      <c r="BX237" s="41">
        <f t="shared" si="213"/>
        <v>112586.61762284607</v>
      </c>
      <c r="BY237" s="41">
        <f t="shared" si="214"/>
        <v>-34234.442254283858</v>
      </c>
      <c r="BZ237" s="41">
        <f t="shared" si="247"/>
        <v>117676.43563693986</v>
      </c>
      <c r="CA237" s="41">
        <f t="shared" si="248"/>
        <v>-16.913050024653405</v>
      </c>
      <c r="CB237" s="41">
        <f t="shared" si="249"/>
        <v>37.405218789872642</v>
      </c>
      <c r="CC237" s="41">
        <f t="shared" si="250"/>
        <v>35.787343848408582</v>
      </c>
      <c r="CD237" s="41">
        <f t="shared" si="251"/>
        <v>-10.881930572927478</v>
      </c>
      <c r="CE237" s="2">
        <f>Paramètres!$F$16</f>
        <v>15000</v>
      </c>
      <c r="CF237" s="2">
        <f>Paramètres!$G$16</f>
        <v>15000</v>
      </c>
      <c r="CG237" s="111">
        <f>Paramètres!$F$20</f>
        <v>992600579172.61572</v>
      </c>
      <c r="CH237" s="2">
        <f>Paramètres!$F$21</f>
        <v>13332</v>
      </c>
      <c r="CI237" s="2"/>
      <c r="CJ237" s="2"/>
      <c r="CK237" s="2">
        <f>IF(CN237&gt;20000,Paramètres!$F$22,-2)</f>
        <v>1</v>
      </c>
      <c r="CL237" s="2">
        <f t="shared" si="215"/>
        <v>-2760.4289762172666</v>
      </c>
      <c r="CM237" s="2">
        <f t="shared" si="216"/>
        <v>39649.171045491574</v>
      </c>
      <c r="CN237" s="2">
        <f t="shared" si="217"/>
        <v>39745.147285264742</v>
      </c>
      <c r="CO237" s="2">
        <f t="shared" si="218"/>
        <v>93.982583345198933</v>
      </c>
      <c r="CP237" s="2">
        <f t="shared" si="219"/>
        <v>535.4829841164792</v>
      </c>
      <c r="CQ237" s="2">
        <f t="shared" si="220"/>
        <v>-37.191024479469888</v>
      </c>
      <c r="CR237" s="2">
        <f t="shared" si="221"/>
        <v>534.18990441270694</v>
      </c>
      <c r="CS237" s="2">
        <f>Paramètres!$F$22</f>
        <v>1</v>
      </c>
      <c r="CT237" s="2">
        <f t="shared" si="222"/>
        <v>97586.617622846068</v>
      </c>
      <c r="CU237" s="2">
        <f t="shared" si="223"/>
        <v>5765.5577457161417</v>
      </c>
      <c r="CV237" s="2">
        <f t="shared" si="252"/>
        <v>97756.787974988009</v>
      </c>
      <c r="CW237" s="2">
        <f t="shared" si="253"/>
        <v>3.3811865861481389</v>
      </c>
      <c r="CX237" s="2">
        <f t="shared" si="224"/>
        <v>101.03587639676743</v>
      </c>
      <c r="CY237" s="2">
        <f t="shared" si="254"/>
        <v>100.85999796395922</v>
      </c>
      <c r="CZ237" s="2">
        <f t="shared" si="255"/>
        <v>5.9589537649666493</v>
      </c>
      <c r="DA237" s="2"/>
      <c r="DB237" s="2"/>
      <c r="DC237" s="13">
        <f>Paramètres!$H$16</f>
        <v>-20000</v>
      </c>
      <c r="DD237" s="13">
        <f>Paramètres!$I$16</f>
        <v>0</v>
      </c>
      <c r="DE237" s="13"/>
      <c r="DF237" s="13"/>
      <c r="DG237" s="112">
        <f>Paramètres!$H$20</f>
        <v>1047197551196.5977</v>
      </c>
      <c r="DH237" s="13">
        <f>Paramètres!$H$21</f>
        <v>10000</v>
      </c>
      <c r="DI237" s="13">
        <f>IF(DL237&lt;66666,Paramètres!$H$22,5)</f>
        <v>1</v>
      </c>
      <c r="DJ237" s="13">
        <f t="shared" si="225"/>
        <v>-37760.42897621727</v>
      </c>
      <c r="DK237" s="13">
        <f t="shared" si="226"/>
        <v>24649.17104549157</v>
      </c>
      <c r="DL237" s="13">
        <f t="shared" si="256"/>
        <v>45093.587456509253</v>
      </c>
      <c r="DM237" s="13">
        <f t="shared" si="257"/>
        <v>146.86438818453152</v>
      </c>
      <c r="DN237" s="13">
        <f t="shared" si="258"/>
        <v>479.20938076024703</v>
      </c>
      <c r="DO237" s="13">
        <f t="shared" si="259"/>
        <v>-401.27993374637418</v>
      </c>
      <c r="DP237" s="13">
        <f t="shared" si="260"/>
        <v>261.94664605817144</v>
      </c>
      <c r="DQ237" s="13">
        <f>IF(DT237&lt;66666,Paramètres!$H$22,5)</f>
        <v>1</v>
      </c>
      <c r="DR237" s="13">
        <f t="shared" si="227"/>
        <v>62586.617622846068</v>
      </c>
      <c r="DS237" s="13">
        <f t="shared" si="228"/>
        <v>-9234.4422542838583</v>
      </c>
      <c r="DT237" s="13">
        <f t="shared" si="261"/>
        <v>63264.204959961753</v>
      </c>
      <c r="DU237" s="13">
        <f t="shared" si="262"/>
        <v>-8.3932397852787481</v>
      </c>
      <c r="DV237" s="13">
        <f t="shared" si="263"/>
        <v>252.13670792621272</v>
      </c>
      <c r="DW237" s="13">
        <f t="shared" si="264"/>
        <v>249.43621337924165</v>
      </c>
      <c r="DX237" s="13">
        <f t="shared" si="265"/>
        <v>-36.803463680661011</v>
      </c>
    </row>
    <row r="238" spans="1:128" x14ac:dyDescent="0.35">
      <c r="A238" s="106">
        <f t="shared" si="266"/>
        <v>232</v>
      </c>
      <c r="B238" s="106">
        <f>A238*Paramètres!$D$25</f>
        <v>116</v>
      </c>
      <c r="C238" s="102">
        <f>Paramètres!$D$7</f>
        <v>155093840495.72119</v>
      </c>
      <c r="D238" s="28">
        <f>Paramètres!$D$8</f>
        <v>6666</v>
      </c>
      <c r="E238" s="28">
        <f t="shared" si="229"/>
        <v>16804.148249910439</v>
      </c>
      <c r="F238" s="28">
        <f t="shared" si="230"/>
        <v>-18094.18690229284</v>
      </c>
      <c r="G238" s="28">
        <f t="shared" si="204"/>
        <v>95.486374367174363</v>
      </c>
      <c r="H238" s="28">
        <f t="shared" si="205"/>
        <v>28.211857752181075</v>
      </c>
      <c r="I238" s="28">
        <f t="shared" si="267"/>
        <v>-1270.7372367378421</v>
      </c>
      <c r="J238" s="28">
        <f t="shared" si="268"/>
        <v>13230.088309115703</v>
      </c>
      <c r="K238" s="28">
        <f t="shared" si="269"/>
        <v>732.10238143466495</v>
      </c>
      <c r="L238" s="28">
        <f t="shared" si="231"/>
        <v>645.1327443488691</v>
      </c>
      <c r="M238" s="28">
        <f t="shared" si="232"/>
        <v>346.08906233974574</v>
      </c>
      <c r="N238" s="28">
        <f>Paramètres!$D$26*Calculs!K238</f>
        <v>14.6420476286933</v>
      </c>
      <c r="O238" s="28">
        <f>Paramètres!$D$26*I238</f>
        <v>-25.414744734756841</v>
      </c>
      <c r="P238" s="28">
        <f>Paramètres!$D$26*J238</f>
        <v>264.60176618231407</v>
      </c>
      <c r="Q238" s="105">
        <f>IF($T238&gt;25000,Paramètres!$D$9,-5)</f>
        <v>6</v>
      </c>
      <c r="R238" s="105">
        <f t="shared" si="206"/>
        <v>103918.52380978339</v>
      </c>
      <c r="S238" s="105">
        <f t="shared" si="207"/>
        <v>-24136.788160736745</v>
      </c>
      <c r="T238" s="105">
        <f t="shared" si="233"/>
        <v>106684.78866980429</v>
      </c>
      <c r="U238" s="105">
        <f t="shared" si="234"/>
        <v>-13.076037769019315</v>
      </c>
      <c r="V238" s="105">
        <f t="shared" si="208"/>
        <v>81.28350622165533</v>
      </c>
      <c r="W238" s="105">
        <f t="shared" si="235"/>
        <v>79.175879541565223</v>
      </c>
      <c r="X238" s="105">
        <f t="shared" si="236"/>
        <v>-18.38990164480045</v>
      </c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44">
        <f t="shared" si="237"/>
        <v>-87114.375559872948</v>
      </c>
      <c r="AL238" s="44">
        <f t="shared" si="238"/>
        <v>6042.601258443904</v>
      </c>
      <c r="AM238" s="44">
        <f t="shared" si="209"/>
        <v>-143.78743622345576</v>
      </c>
      <c r="AN238" s="44">
        <f t="shared" si="210"/>
        <v>-8.3467535395516954</v>
      </c>
      <c r="AO238" s="44">
        <f t="shared" si="270"/>
        <v>-8616.2604352639482</v>
      </c>
      <c r="AP238" s="44">
        <f t="shared" si="271"/>
        <v>-6309.0512439448985</v>
      </c>
      <c r="AQ238" s="44">
        <f t="shared" si="239"/>
        <v>469.18431162688012</v>
      </c>
      <c r="AR238" s="44">
        <f t="shared" si="240"/>
        <v>464.21455399447098</v>
      </c>
      <c r="AS238" s="44">
        <f t="shared" si="241"/>
        <v>-68.108487991613217</v>
      </c>
      <c r="AT238" s="44">
        <f>Paramètres!$D$26*Calculs!AQ238</f>
        <v>9.3836862325376025</v>
      </c>
      <c r="AU238" s="44">
        <f>Paramètres!$D$26*AO238</f>
        <v>-172.32520870527898</v>
      </c>
      <c r="AV238" s="44">
        <f>Paramètres!$D$26*AP238</f>
        <v>-126.18102487889797</v>
      </c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1">
        <f>Paramètres!$D$16</f>
        <v>30000</v>
      </c>
      <c r="BH238" s="41">
        <f>Paramètres!$E$16</f>
        <v>-25000</v>
      </c>
      <c r="BI238" s="100"/>
      <c r="BJ238" s="100"/>
      <c r="BK238" s="110">
        <f>Paramètres!$D$20</f>
        <v>523598775598.29883</v>
      </c>
      <c r="BL238" s="41">
        <f>Paramètres!$D$21</f>
        <v>10000</v>
      </c>
      <c r="BM238" s="41"/>
      <c r="BN238" s="41"/>
      <c r="BO238" s="41">
        <f>IF(AND($BR$6&gt;200,A238&lt;950),Paramètres!$D$22,0)</f>
        <v>1</v>
      </c>
      <c r="BP238" s="41">
        <f t="shared" si="211"/>
        <v>13195.851750089561</v>
      </c>
      <c r="BQ238" s="41">
        <f t="shared" si="212"/>
        <v>-6905.8130977071596</v>
      </c>
      <c r="BR238" s="41">
        <f t="shared" si="242"/>
        <v>14893.648241811188</v>
      </c>
      <c r="BS238" s="41">
        <f t="shared" si="243"/>
        <v>-27.624507234855731</v>
      </c>
      <c r="BT238" s="41">
        <f t="shared" si="244"/>
        <v>1350.7613788801357</v>
      </c>
      <c r="BU238" s="41">
        <f t="shared" si="245"/>
        <v>1196.7817834860609</v>
      </c>
      <c r="BV238" s="41">
        <f t="shared" si="246"/>
        <v>-626.31435029870499</v>
      </c>
      <c r="BW238" s="41">
        <f>Paramètres!$D$22</f>
        <v>1</v>
      </c>
      <c r="BX238" s="41">
        <f t="shared" si="213"/>
        <v>117114.37555987295</v>
      </c>
      <c r="BY238" s="41">
        <f t="shared" si="214"/>
        <v>-31042.601258443905</v>
      </c>
      <c r="BZ238" s="41">
        <f t="shared" si="247"/>
        <v>121158.65654450659</v>
      </c>
      <c r="CA238" s="41">
        <f t="shared" si="248"/>
        <v>-14.845560259032672</v>
      </c>
      <c r="CB238" s="41">
        <f t="shared" si="249"/>
        <v>35.307501183747043</v>
      </c>
      <c r="CC238" s="41">
        <f t="shared" si="250"/>
        <v>34.128935328653526</v>
      </c>
      <c r="CD238" s="41">
        <f t="shared" si="251"/>
        <v>-9.0462927861574283</v>
      </c>
      <c r="CE238" s="2">
        <f>Paramètres!$F$16</f>
        <v>15000</v>
      </c>
      <c r="CF238" s="2">
        <f>Paramètres!$G$16</f>
        <v>15000</v>
      </c>
      <c r="CG238" s="111">
        <f>Paramètres!$F$20</f>
        <v>992600579172.61572</v>
      </c>
      <c r="CH238" s="2">
        <f>Paramètres!$F$21</f>
        <v>13332</v>
      </c>
      <c r="CI238" s="2"/>
      <c r="CJ238" s="2"/>
      <c r="CK238" s="2">
        <f>IF(CN238&gt;20000,Paramètres!$F$22,-2)</f>
        <v>1</v>
      </c>
      <c r="CL238" s="2">
        <f t="shared" si="215"/>
        <v>-1804.1482499104386</v>
      </c>
      <c r="CM238" s="2">
        <f t="shared" si="216"/>
        <v>33094.186902292844</v>
      </c>
      <c r="CN238" s="2">
        <f t="shared" si="217"/>
        <v>33143.327497877253</v>
      </c>
      <c r="CO238" s="2">
        <f t="shared" si="218"/>
        <v>93.120422912975656</v>
      </c>
      <c r="CP238" s="2">
        <f t="shared" si="219"/>
        <v>721.57436752110664</v>
      </c>
      <c r="CQ238" s="2">
        <f t="shared" si="220"/>
        <v>-39.278709490675546</v>
      </c>
      <c r="CR238" s="2">
        <f t="shared" si="221"/>
        <v>720.50451132816102</v>
      </c>
      <c r="CS238" s="2">
        <f>Paramètres!$F$22</f>
        <v>1</v>
      </c>
      <c r="CT238" s="2">
        <f t="shared" si="222"/>
        <v>102114.37555987295</v>
      </c>
      <c r="CU238" s="2">
        <f t="shared" si="223"/>
        <v>8957.398741556095</v>
      </c>
      <c r="CV238" s="2">
        <f t="shared" si="252"/>
        <v>102506.49095641704</v>
      </c>
      <c r="CW238" s="2">
        <f t="shared" si="253"/>
        <v>5.0131122943318722</v>
      </c>
      <c r="CX238" s="2">
        <f t="shared" si="224"/>
        <v>92.117981773479002</v>
      </c>
      <c r="CY238" s="2">
        <f t="shared" si="254"/>
        <v>91.765605269172497</v>
      </c>
      <c r="CZ238" s="2">
        <f t="shared" si="255"/>
        <v>8.0496121398134104</v>
      </c>
      <c r="DA238" s="2"/>
      <c r="DB238" s="2"/>
      <c r="DC238" s="13">
        <f>Paramètres!$H$16</f>
        <v>-20000</v>
      </c>
      <c r="DD238" s="13">
        <f>Paramètres!$I$16</f>
        <v>0</v>
      </c>
      <c r="DE238" s="13"/>
      <c r="DF238" s="13"/>
      <c r="DG238" s="112">
        <f>Paramètres!$H$20</f>
        <v>1047197551196.5977</v>
      </c>
      <c r="DH238" s="13">
        <f>Paramètres!$H$21</f>
        <v>10000</v>
      </c>
      <c r="DI238" s="13">
        <f>IF(DL238&lt;66666,Paramètres!$H$22,5)</f>
        <v>1</v>
      </c>
      <c r="DJ238" s="13">
        <f t="shared" si="225"/>
        <v>-36804.148249910439</v>
      </c>
      <c r="DK238" s="13">
        <f t="shared" si="226"/>
        <v>18094.18690229284</v>
      </c>
      <c r="DL238" s="13">
        <f t="shared" si="256"/>
        <v>41011.521893932339</v>
      </c>
      <c r="DM238" s="13">
        <f t="shared" si="257"/>
        <v>153.81967936975002</v>
      </c>
      <c r="DN238" s="13">
        <f t="shared" si="258"/>
        <v>570.94343956596163</v>
      </c>
      <c r="DO238" s="13">
        <f t="shared" si="259"/>
        <v>-512.37032964651632</v>
      </c>
      <c r="DP238" s="13">
        <f t="shared" si="260"/>
        <v>251.89890131028969</v>
      </c>
      <c r="DQ238" s="13">
        <f>IF(DT238&lt;66666,Paramètres!$H$22,5)</f>
        <v>5</v>
      </c>
      <c r="DR238" s="13">
        <f t="shared" si="227"/>
        <v>67114.375559872948</v>
      </c>
      <c r="DS238" s="13">
        <f t="shared" si="228"/>
        <v>-6042.601258443904</v>
      </c>
      <c r="DT238" s="13">
        <f t="shared" si="261"/>
        <v>67385.847451525144</v>
      </c>
      <c r="DU238" s="13">
        <f t="shared" si="262"/>
        <v>-5.1447186091155981</v>
      </c>
      <c r="DV238" s="13">
        <f t="shared" si="263"/>
        <v>1116.0166589859709</v>
      </c>
      <c r="DW238" s="13">
        <f t="shared" si="264"/>
        <v>1111.5206532965235</v>
      </c>
      <c r="DX238" s="13">
        <f t="shared" si="265"/>
        <v>-100.07507396689066</v>
      </c>
    </row>
    <row r="239" spans="1:128" x14ac:dyDescent="0.35">
      <c r="A239" s="106">
        <f t="shared" si="266"/>
        <v>233</v>
      </c>
      <c r="B239" s="106">
        <f>A239*Paramètres!$D$25</f>
        <v>116.5</v>
      </c>
      <c r="C239" s="102">
        <f>Paramètres!$D$7</f>
        <v>155093840495.72119</v>
      </c>
      <c r="D239" s="28">
        <f>Paramètres!$D$8</f>
        <v>6666</v>
      </c>
      <c r="E239" s="28">
        <f t="shared" si="229"/>
        <v>16330.062817628736</v>
      </c>
      <c r="F239" s="28">
        <f t="shared" si="230"/>
        <v>-11392.620482150054</v>
      </c>
      <c r="G239" s="28">
        <f t="shared" si="204"/>
        <v>92.581592596221114</v>
      </c>
      <c r="H239" s="28">
        <f t="shared" si="205"/>
        <v>87.38156446615605</v>
      </c>
      <c r="I239" s="28">
        <f t="shared" si="267"/>
        <v>-600.18974765421615</v>
      </c>
      <c r="J239" s="28">
        <f t="shared" si="268"/>
        <v>13311.575605273136</v>
      </c>
      <c r="K239" s="28">
        <f t="shared" si="269"/>
        <v>511.63853749112553</v>
      </c>
      <c r="L239" s="28">
        <f t="shared" si="231"/>
        <v>23.373907435438127</v>
      </c>
      <c r="M239" s="28">
        <f t="shared" si="232"/>
        <v>511.104346975505</v>
      </c>
      <c r="N239" s="28">
        <f>Paramètres!$D$26*Calculs!K239</f>
        <v>10.23277074982251</v>
      </c>
      <c r="O239" s="28">
        <f>Paramètres!$D$26*I239</f>
        <v>-12.003794953084324</v>
      </c>
      <c r="P239" s="28">
        <f>Paramètres!$D$26*J239</f>
        <v>266.23151210546274</v>
      </c>
      <c r="Q239" s="105">
        <f>IF($T239&gt;25000,Paramètres!$D$9,-5)</f>
        <v>6</v>
      </c>
      <c r="R239" s="105">
        <f t="shared" si="206"/>
        <v>107636.51495663504</v>
      </c>
      <c r="S239" s="105">
        <f t="shared" si="207"/>
        <v>-14263.668996623606</v>
      </c>
      <c r="T239" s="105">
        <f t="shared" si="233"/>
        <v>108577.49124590769</v>
      </c>
      <c r="U239" s="105">
        <f t="shared" si="234"/>
        <v>-7.548683488616474</v>
      </c>
      <c r="V239" s="105">
        <f t="shared" si="208"/>
        <v>78.490191114103467</v>
      </c>
      <c r="W239" s="105">
        <f t="shared" si="235"/>
        <v>77.809963491127945</v>
      </c>
      <c r="X239" s="105">
        <f t="shared" si="236"/>
        <v>-10.311143614450529</v>
      </c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44">
        <f t="shared" si="237"/>
        <v>-91306.452139006302</v>
      </c>
      <c r="AL239" s="44">
        <f t="shared" si="238"/>
        <v>2871.0485144735517</v>
      </c>
      <c r="AM239" s="44">
        <f t="shared" si="209"/>
        <v>-141.92633924973293</v>
      </c>
      <c r="AN239" s="44">
        <f t="shared" si="210"/>
        <v>-5.1845688665217473</v>
      </c>
      <c r="AO239" s="44">
        <f t="shared" si="270"/>
        <v>-7979.7206725641981</v>
      </c>
      <c r="AP239" s="44">
        <f t="shared" si="271"/>
        <v>-6250.978707057614</v>
      </c>
      <c r="AQ239" s="44">
        <f t="shared" si="239"/>
        <v>1321.9996754791764</v>
      </c>
      <c r="AR239" s="44">
        <f t="shared" si="240"/>
        <v>1316.591073435915</v>
      </c>
      <c r="AS239" s="44">
        <f t="shared" si="241"/>
        <v>-119.46165625803512</v>
      </c>
      <c r="AT239" s="44">
        <f>Paramètres!$D$26*Calculs!AQ239</f>
        <v>26.43999350958353</v>
      </c>
      <c r="AU239" s="44">
        <f>Paramètres!$D$26*AO239</f>
        <v>-159.59441345128397</v>
      </c>
      <c r="AV239" s="44">
        <f>Paramètres!$D$26*AP239</f>
        <v>-125.01957414115228</v>
      </c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1">
        <f>Paramètres!$D$16</f>
        <v>30000</v>
      </c>
      <c r="BH239" s="41">
        <f>Paramètres!$E$16</f>
        <v>-25000</v>
      </c>
      <c r="BI239" s="100"/>
      <c r="BJ239" s="100"/>
      <c r="BK239" s="110">
        <f>Paramètres!$D$20</f>
        <v>523598775598.29883</v>
      </c>
      <c r="BL239" s="41">
        <f>Paramètres!$D$21</f>
        <v>10000</v>
      </c>
      <c r="BM239" s="41"/>
      <c r="BN239" s="41"/>
      <c r="BO239" s="41">
        <f>IF(AND($BR$6&gt;200,A239&lt;950),Paramètres!$D$22,0)</f>
        <v>1</v>
      </c>
      <c r="BP239" s="41">
        <f t="shared" si="211"/>
        <v>13669.937182371264</v>
      </c>
      <c r="BQ239" s="41">
        <f t="shared" si="212"/>
        <v>-13607.379517849946</v>
      </c>
      <c r="BR239" s="41">
        <f t="shared" si="242"/>
        <v>19288.026335340241</v>
      </c>
      <c r="BS239" s="41">
        <f t="shared" si="243"/>
        <v>-44.868598370263925</v>
      </c>
      <c r="BT239" s="41">
        <f t="shared" si="244"/>
        <v>984.77003748838354</v>
      </c>
      <c r="BU239" s="41">
        <f t="shared" si="245"/>
        <v>697.93271315077413</v>
      </c>
      <c r="BV239" s="41">
        <f t="shared" si="246"/>
        <v>-694.73876719877342</v>
      </c>
      <c r="BW239" s="41">
        <f>Paramètres!$D$22</f>
        <v>1</v>
      </c>
      <c r="BX239" s="41">
        <f t="shared" si="213"/>
        <v>121306.4521390063</v>
      </c>
      <c r="BY239" s="41">
        <f t="shared" si="214"/>
        <v>-27871.04851447355</v>
      </c>
      <c r="BZ239" s="41">
        <f t="shared" si="247"/>
        <v>124467.0666314956</v>
      </c>
      <c r="CA239" s="41">
        <f t="shared" si="248"/>
        <v>-12.93955929145303</v>
      </c>
      <c r="CB239" s="41">
        <f t="shared" si="249"/>
        <v>33.473276146191068</v>
      </c>
      <c r="CC239" s="41">
        <f t="shared" si="250"/>
        <v>32.623283256007724</v>
      </c>
      <c r="CD239" s="41">
        <f t="shared" si="251"/>
        <v>-7.4954389836386497</v>
      </c>
      <c r="CE239" s="2">
        <f>Paramètres!$F$16</f>
        <v>15000</v>
      </c>
      <c r="CF239" s="2">
        <f>Paramètres!$G$16</f>
        <v>15000</v>
      </c>
      <c r="CG239" s="111">
        <f>Paramètres!$F$20</f>
        <v>992600579172.61572</v>
      </c>
      <c r="CH239" s="2">
        <f>Paramètres!$F$21</f>
        <v>13332</v>
      </c>
      <c r="CI239" s="2"/>
      <c r="CJ239" s="2"/>
      <c r="CK239" s="2">
        <f>IF(CN239&gt;20000,Paramètres!$F$22,-2)</f>
        <v>1</v>
      </c>
      <c r="CL239" s="2">
        <f t="shared" si="215"/>
        <v>-1330.0628176287355</v>
      </c>
      <c r="CM239" s="2">
        <f t="shared" si="216"/>
        <v>26392.620482150054</v>
      </c>
      <c r="CN239" s="2">
        <f t="shared" si="217"/>
        <v>26426.113657018224</v>
      </c>
      <c r="CO239" s="2">
        <f t="shared" si="218"/>
        <v>92.884994701071889</v>
      </c>
      <c r="CP239" s="2">
        <f t="shared" si="219"/>
        <v>1011.5582689384858</v>
      </c>
      <c r="CQ239" s="2">
        <f t="shared" si="220"/>
        <v>-50.913125510706877</v>
      </c>
      <c r="CR239" s="2">
        <f t="shared" si="221"/>
        <v>1010.2761924882507</v>
      </c>
      <c r="CS239" s="2">
        <f>Paramètres!$F$22</f>
        <v>1</v>
      </c>
      <c r="CT239" s="2">
        <f t="shared" si="222"/>
        <v>106306.4521390063</v>
      </c>
      <c r="CU239" s="2">
        <f t="shared" si="223"/>
        <v>12128.951485526448</v>
      </c>
      <c r="CV239" s="2">
        <f t="shared" si="252"/>
        <v>106996.13652147021</v>
      </c>
      <c r="CW239" s="2">
        <f t="shared" si="253"/>
        <v>6.5089710269583065</v>
      </c>
      <c r="CX239" s="2">
        <f t="shared" si="224"/>
        <v>84.723108151702917</v>
      </c>
      <c r="CY239" s="2">
        <f t="shared" si="254"/>
        <v>84.176993063572567</v>
      </c>
      <c r="CZ239" s="2">
        <f t="shared" si="255"/>
        <v>9.6041081658010405</v>
      </c>
      <c r="DA239" s="2"/>
      <c r="DB239" s="2"/>
      <c r="DC239" s="13">
        <f>Paramètres!$H$16</f>
        <v>-20000</v>
      </c>
      <c r="DD239" s="13">
        <f>Paramètres!$I$16</f>
        <v>0</v>
      </c>
      <c r="DE239" s="13"/>
      <c r="DF239" s="13"/>
      <c r="DG239" s="112">
        <f>Paramètres!$H$20</f>
        <v>1047197551196.5977</v>
      </c>
      <c r="DH239" s="13">
        <f>Paramètres!$H$21</f>
        <v>10000</v>
      </c>
      <c r="DI239" s="13">
        <f>IF(DL239&lt;66666,Paramètres!$H$22,5)</f>
        <v>1</v>
      </c>
      <c r="DJ239" s="13">
        <f t="shared" si="225"/>
        <v>-36330.062817628736</v>
      </c>
      <c r="DK239" s="13">
        <f t="shared" si="226"/>
        <v>11392.620482150054</v>
      </c>
      <c r="DL239" s="13">
        <f t="shared" si="256"/>
        <v>38074.470000029614</v>
      </c>
      <c r="DM239" s="13">
        <f t="shared" si="257"/>
        <v>162.58927482733097</v>
      </c>
      <c r="DN239" s="13">
        <f t="shared" si="258"/>
        <v>653.59035740717854</v>
      </c>
      <c r="DO239" s="13">
        <f t="shared" si="259"/>
        <v>-623.64568020462912</v>
      </c>
      <c r="DP239" s="13">
        <f t="shared" si="260"/>
        <v>195.56692168602774</v>
      </c>
      <c r="DQ239" s="13">
        <f>IF(DT239&lt;66666,Paramètres!$H$22,5)</f>
        <v>5</v>
      </c>
      <c r="DR239" s="13">
        <f t="shared" si="227"/>
        <v>71306.452139006302</v>
      </c>
      <c r="DS239" s="13">
        <f t="shared" si="228"/>
        <v>-2871.0485144735517</v>
      </c>
      <c r="DT239" s="13">
        <f t="shared" si="261"/>
        <v>71364.227987310689</v>
      </c>
      <c r="DU239" s="13">
        <f t="shared" si="262"/>
        <v>-2.3056841498919316</v>
      </c>
      <c r="DV239" s="13">
        <f t="shared" si="263"/>
        <v>998.55076035458728</v>
      </c>
      <c r="DW239" s="13">
        <f t="shared" si="264"/>
        <v>997.74234248359551</v>
      </c>
      <c r="DX239" s="13">
        <f t="shared" si="265"/>
        <v>-40.172615300374815</v>
      </c>
    </row>
    <row r="240" spans="1:128" x14ac:dyDescent="0.35">
      <c r="A240" s="106">
        <f t="shared" si="266"/>
        <v>234</v>
      </c>
      <c r="B240" s="106">
        <f>A240*Paramètres!$D$25</f>
        <v>117</v>
      </c>
      <c r="C240" s="102">
        <f>Paramètres!$D$7</f>
        <v>155093840495.72119</v>
      </c>
      <c r="D240" s="28">
        <f>Paramètres!$D$8</f>
        <v>6666</v>
      </c>
      <c r="E240" s="28">
        <f t="shared" si="229"/>
        <v>16035.811420660488</v>
      </c>
      <c r="F240" s="28">
        <f t="shared" si="230"/>
        <v>-4609.0565927696098</v>
      </c>
      <c r="G240" s="28">
        <f t="shared" si="204"/>
        <v>92.385775378591973</v>
      </c>
      <c r="H240" s="28">
        <f t="shared" si="205"/>
        <v>-92.803231192884212</v>
      </c>
      <c r="I240" s="28">
        <f t="shared" si="267"/>
        <v>-564.81204526569365</v>
      </c>
      <c r="J240" s="28">
        <f t="shared" si="268"/>
        <v>13556.448440143176</v>
      </c>
      <c r="K240" s="28">
        <f t="shared" si="269"/>
        <v>3388.7470575222255</v>
      </c>
      <c r="L240" s="28">
        <f t="shared" si="231"/>
        <v>-165.73039347164206</v>
      </c>
      <c r="M240" s="28">
        <f t="shared" si="232"/>
        <v>-3384.692017975236</v>
      </c>
      <c r="N240" s="28">
        <f>Paramètres!$D$26*Calculs!K240</f>
        <v>67.774941150444505</v>
      </c>
      <c r="O240" s="28">
        <f>Paramètres!$D$26*I240</f>
        <v>-11.296240905313873</v>
      </c>
      <c r="P240" s="28">
        <f>Paramètres!$D$26*J240</f>
        <v>271.12896880286354</v>
      </c>
      <c r="Q240" s="105">
        <f>IF($T240&gt;25000,Paramètres!$D$9,-5)</f>
        <v>6</v>
      </c>
      <c r="R240" s="105">
        <f t="shared" si="206"/>
        <v>111002.97612758991</v>
      </c>
      <c r="S240" s="105">
        <f t="shared" si="207"/>
        <v>-4324.750339649846</v>
      </c>
      <c r="T240" s="105">
        <f t="shared" si="233"/>
        <v>111087.19176701964</v>
      </c>
      <c r="U240" s="105">
        <f t="shared" si="234"/>
        <v>-2.2311535092966808</v>
      </c>
      <c r="V240" s="105">
        <f t="shared" si="208"/>
        <v>75.002597902904796</v>
      </c>
      <c r="W240" s="105">
        <f t="shared" si="235"/>
        <v>74.94573813679844</v>
      </c>
      <c r="X240" s="105">
        <f t="shared" si="236"/>
        <v>-2.9199361834215427</v>
      </c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44">
        <f t="shared" si="237"/>
        <v>-94967.164706929427</v>
      </c>
      <c r="AL240" s="44">
        <f t="shared" si="238"/>
        <v>-284.30625311976411</v>
      </c>
      <c r="AM240" s="44">
        <f t="shared" si="209"/>
        <v>-136.1598475543976</v>
      </c>
      <c r="AN240" s="44">
        <f t="shared" si="210"/>
        <v>-2.3232802681363429</v>
      </c>
      <c r="AO240" s="44">
        <f t="shared" si="270"/>
        <v>-6503.5351856769994</v>
      </c>
      <c r="AP240" s="44">
        <f t="shared" si="271"/>
        <v>-6245.4207891744963</v>
      </c>
      <c r="AQ240" s="44">
        <f t="shared" si="239"/>
        <v>1193.3334947995627</v>
      </c>
      <c r="AR240" s="44">
        <f t="shared" si="240"/>
        <v>1192.3525822943038</v>
      </c>
      <c r="AS240" s="44">
        <f t="shared" si="241"/>
        <v>-48.375089732662957</v>
      </c>
      <c r="AT240" s="44">
        <f>Paramètres!$D$26*Calculs!AQ240</f>
        <v>23.866669895991254</v>
      </c>
      <c r="AU240" s="44">
        <f>Paramètres!$D$26*AO240</f>
        <v>-130.07070371353998</v>
      </c>
      <c r="AV240" s="44">
        <f>Paramètres!$D$26*AP240</f>
        <v>-124.90841578348993</v>
      </c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1">
        <f>Paramètres!$D$16</f>
        <v>30000</v>
      </c>
      <c r="BH240" s="41">
        <f>Paramètres!$E$16</f>
        <v>-25000</v>
      </c>
      <c r="BI240" s="100"/>
      <c r="BJ240" s="100"/>
      <c r="BK240" s="110">
        <f>Paramètres!$D$20</f>
        <v>523598775598.29883</v>
      </c>
      <c r="BL240" s="41">
        <f>Paramètres!$D$21</f>
        <v>10000</v>
      </c>
      <c r="BM240" s="41"/>
      <c r="BN240" s="41"/>
      <c r="BO240" s="41">
        <f>IF(AND($BR$6&gt;200,A240&lt;950),Paramètres!$D$22,0)</f>
        <v>1</v>
      </c>
      <c r="BP240" s="41">
        <f t="shared" si="211"/>
        <v>13964.188579339512</v>
      </c>
      <c r="BQ240" s="41">
        <f t="shared" si="212"/>
        <v>-20390.943407230392</v>
      </c>
      <c r="BR240" s="41">
        <f t="shared" si="242"/>
        <v>24714.148492639364</v>
      </c>
      <c r="BS240" s="41">
        <f t="shared" si="243"/>
        <v>-55.595756754110319</v>
      </c>
      <c r="BT240" s="41">
        <f t="shared" si="244"/>
        <v>682.86224647886615</v>
      </c>
      <c r="BU240" s="41">
        <f t="shared" si="245"/>
        <v>385.8363635867247</v>
      </c>
      <c r="BV240" s="41">
        <f t="shared" si="246"/>
        <v>-563.41028407399222</v>
      </c>
      <c r="BW240" s="41">
        <f>Paramètres!$D$22</f>
        <v>1</v>
      </c>
      <c r="BX240" s="41">
        <f t="shared" si="213"/>
        <v>124967.16470692943</v>
      </c>
      <c r="BY240" s="41">
        <f t="shared" si="214"/>
        <v>-24715.693746880235</v>
      </c>
      <c r="BZ240" s="41">
        <f t="shared" si="247"/>
        <v>127387.82427013345</v>
      </c>
      <c r="CA240" s="41">
        <f t="shared" si="248"/>
        <v>-11.187438268541278</v>
      </c>
      <c r="CB240" s="41">
        <f t="shared" si="249"/>
        <v>31.969858122058948</v>
      </c>
      <c r="CC240" s="41">
        <f t="shared" si="250"/>
        <v>31.362357811563562</v>
      </c>
      <c r="CD240" s="41">
        <f t="shared" si="251"/>
        <v>-6.2027688046578549</v>
      </c>
      <c r="CE240" s="2">
        <f>Paramètres!$F$16</f>
        <v>15000</v>
      </c>
      <c r="CF240" s="2">
        <f>Paramètres!$G$16</f>
        <v>15000</v>
      </c>
      <c r="CG240" s="111">
        <f>Paramètres!$F$20</f>
        <v>992600579172.61572</v>
      </c>
      <c r="CH240" s="2">
        <f>Paramètres!$F$21</f>
        <v>13332</v>
      </c>
      <c r="CI240" s="2"/>
      <c r="CJ240" s="2"/>
      <c r="CK240" s="2">
        <f>IF(CN240&gt;20000,Paramètres!$F$22,-2)</f>
        <v>-2</v>
      </c>
      <c r="CL240" s="2">
        <f t="shared" si="215"/>
        <v>-1035.8114206604878</v>
      </c>
      <c r="CM240" s="2">
        <f t="shared" si="216"/>
        <v>19609.056592769608</v>
      </c>
      <c r="CN240" s="2">
        <f t="shared" si="217"/>
        <v>19636.394927725705</v>
      </c>
      <c r="CO240" s="2">
        <f t="shared" si="218"/>
        <v>93.023731196294108</v>
      </c>
      <c r="CP240" s="2">
        <f t="shared" si="219"/>
        <v>-2915.558045436022</v>
      </c>
      <c r="CQ240" s="2">
        <f t="shared" si="220"/>
        <v>153.79443793917252</v>
      </c>
      <c r="CR240" s="2">
        <f t="shared" si="221"/>
        <v>-2911.4989244658309</v>
      </c>
      <c r="CS240" s="2">
        <f>Paramètres!$F$22</f>
        <v>1</v>
      </c>
      <c r="CT240" s="2">
        <f t="shared" si="222"/>
        <v>109967.16470692943</v>
      </c>
      <c r="CU240" s="2">
        <f t="shared" si="223"/>
        <v>15284.306253119765</v>
      </c>
      <c r="CV240" s="2">
        <f t="shared" si="252"/>
        <v>111024.26460607654</v>
      </c>
      <c r="CW240" s="2">
        <f t="shared" si="253"/>
        <v>7.9128309082095187</v>
      </c>
      <c r="CX240" s="2">
        <f t="shared" si="224"/>
        <v>78.815608398053897</v>
      </c>
      <c r="CY240" s="2">
        <f t="shared" si="254"/>
        <v>78.065178102618802</v>
      </c>
      <c r="CZ240" s="2">
        <f t="shared" si="255"/>
        <v>10.850257829277094</v>
      </c>
      <c r="DA240" s="2"/>
      <c r="DB240" s="2"/>
      <c r="DC240" s="13">
        <f>Paramètres!$H$16</f>
        <v>-20000</v>
      </c>
      <c r="DD240" s="13">
        <f>Paramètres!$I$16</f>
        <v>0</v>
      </c>
      <c r="DE240" s="13"/>
      <c r="DF240" s="13"/>
      <c r="DG240" s="112">
        <f>Paramètres!$H$20</f>
        <v>1047197551196.5977</v>
      </c>
      <c r="DH240" s="13">
        <f>Paramètres!$H$21</f>
        <v>10000</v>
      </c>
      <c r="DI240" s="13">
        <f>IF(DL240&lt;66666,Paramètres!$H$22,5)</f>
        <v>1</v>
      </c>
      <c r="DJ240" s="13">
        <f t="shared" si="225"/>
        <v>-36035.811420660488</v>
      </c>
      <c r="DK240" s="13">
        <f t="shared" si="226"/>
        <v>4609.0565927696098</v>
      </c>
      <c r="DL240" s="13">
        <f t="shared" si="256"/>
        <v>36329.369763605289</v>
      </c>
      <c r="DM240" s="13">
        <f t="shared" si="257"/>
        <v>172.71132159939415</v>
      </c>
      <c r="DN240" s="13">
        <f t="shared" si="258"/>
        <v>711.10727522767183</v>
      </c>
      <c r="DO240" s="13">
        <f t="shared" si="259"/>
        <v>-705.36119499753931</v>
      </c>
      <c r="DP240" s="13">
        <f t="shared" si="260"/>
        <v>90.217190564587412</v>
      </c>
      <c r="DQ240" s="13">
        <f>IF(DT240&lt;66666,Paramètres!$H$22,5)</f>
        <v>5</v>
      </c>
      <c r="DR240" s="13">
        <f t="shared" si="227"/>
        <v>74967.164706929427</v>
      </c>
      <c r="DS240" s="13">
        <f t="shared" si="228"/>
        <v>284.30625311976411</v>
      </c>
      <c r="DT240" s="13">
        <f t="shared" si="261"/>
        <v>74967.703807982864</v>
      </c>
      <c r="DU240" s="13">
        <f t="shared" si="262"/>
        <v>0.21728806689110083</v>
      </c>
      <c r="DV240" s="13">
        <f t="shared" si="263"/>
        <v>907.32097714410816</v>
      </c>
      <c r="DW240" s="13">
        <f t="shared" si="264"/>
        <v>907.31445249856438</v>
      </c>
      <c r="DX240" s="13">
        <f t="shared" si="265"/>
        <v>3.44090874184326</v>
      </c>
    </row>
    <row r="241" spans="1:128" x14ac:dyDescent="0.35">
      <c r="A241" s="106">
        <f t="shared" si="266"/>
        <v>235</v>
      </c>
      <c r="B241" s="106">
        <f>A241*Paramètres!$D$25</f>
        <v>117.5</v>
      </c>
      <c r="C241" s="102">
        <f>Paramètres!$D$7</f>
        <v>155093840495.72119</v>
      </c>
      <c r="D241" s="28">
        <f>Paramètres!$D$8</f>
        <v>6666</v>
      </c>
      <c r="E241" s="28">
        <f t="shared" si="229"/>
        <v>15711.97279965973</v>
      </c>
      <c r="F241" s="28">
        <f t="shared" si="230"/>
        <v>1322.9946228081694</v>
      </c>
      <c r="G241" s="28">
        <f t="shared" si="204"/>
        <v>94.155040208640983</v>
      </c>
      <c r="H241" s="28">
        <f t="shared" si="205"/>
        <v>-93.833848571705573</v>
      </c>
      <c r="I241" s="28">
        <f t="shared" si="267"/>
        <v>-719.24619783202183</v>
      </c>
      <c r="J241" s="28">
        <f t="shared" si="268"/>
        <v>9900.6274533650776</v>
      </c>
      <c r="K241" s="28">
        <f t="shared" si="269"/>
        <v>4363.3545182914459</v>
      </c>
      <c r="L241" s="28">
        <f t="shared" si="231"/>
        <v>-291.74853959895978</v>
      </c>
      <c r="M241" s="28">
        <f t="shared" si="232"/>
        <v>-4353.5899487590987</v>
      </c>
      <c r="N241" s="28">
        <f>Paramètres!$D$26*Calculs!K241</f>
        <v>87.267090365828921</v>
      </c>
      <c r="O241" s="28">
        <f>Paramètres!$D$26*I241</f>
        <v>-14.384923956640437</v>
      </c>
      <c r="P241" s="28">
        <f>Paramètres!$D$26*J241</f>
        <v>198.01254906730156</v>
      </c>
      <c r="Q241" s="105">
        <f>IF($T241&gt;25000,Paramètres!$D$9,-5)</f>
        <v>6</v>
      </c>
      <c r="R241" s="105">
        <f t="shared" si="206"/>
        <v>113632.81695385408</v>
      </c>
      <c r="S241" s="105">
        <f t="shared" si="207"/>
        <v>4742.1050429483475</v>
      </c>
      <c r="T241" s="105">
        <f t="shared" si="233"/>
        <v>113731.72226387175</v>
      </c>
      <c r="U241" s="105">
        <f t="shared" si="234"/>
        <v>2.3896709540904566</v>
      </c>
      <c r="V241" s="105">
        <f t="shared" si="208"/>
        <v>71.572879912923483</v>
      </c>
      <c r="W241" s="105">
        <f t="shared" si="235"/>
        <v>71.510637490706202</v>
      </c>
      <c r="X241" s="105">
        <f t="shared" si="236"/>
        <v>2.9842695425463313</v>
      </c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44">
        <f t="shared" si="237"/>
        <v>-97920.844154194347</v>
      </c>
      <c r="AL241" s="44">
        <f t="shared" si="238"/>
        <v>-3419.1104201401781</v>
      </c>
      <c r="AM241" s="44">
        <f t="shared" si="209"/>
        <v>-130.02615545519365</v>
      </c>
      <c r="AN241" s="44">
        <f t="shared" si="210"/>
        <v>0.27125781080582684</v>
      </c>
      <c r="AO241" s="44">
        <f t="shared" si="270"/>
        <v>-5181.1118996691557</v>
      </c>
      <c r="AP241" s="44">
        <f t="shared" si="271"/>
        <v>-6168.8874631236695</v>
      </c>
      <c r="AQ241" s="44">
        <f t="shared" si="239"/>
        <v>1091.6999612045656</v>
      </c>
      <c r="AR241" s="44">
        <f t="shared" si="240"/>
        <v>1091.6877265495452</v>
      </c>
      <c r="AS241" s="44">
        <f t="shared" si="241"/>
        <v>5.1684615830409566</v>
      </c>
      <c r="AT241" s="44">
        <f>Paramètres!$D$26*Calculs!AQ241</f>
        <v>21.833999224091311</v>
      </c>
      <c r="AU241" s="44">
        <f>Paramètres!$D$26*AO241</f>
        <v>-103.62223799338312</v>
      </c>
      <c r="AV241" s="44">
        <f>Paramètres!$D$26*AP241</f>
        <v>-123.37774926247339</v>
      </c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1">
        <f>Paramètres!$D$16</f>
        <v>30000</v>
      </c>
      <c r="BH241" s="41">
        <f>Paramètres!$E$16</f>
        <v>-25000</v>
      </c>
      <c r="BI241" s="100"/>
      <c r="BJ241" s="100"/>
      <c r="BK241" s="110">
        <f>Paramètres!$D$20</f>
        <v>523598775598.29883</v>
      </c>
      <c r="BL241" s="41">
        <f>Paramètres!$D$21</f>
        <v>10000</v>
      </c>
      <c r="BM241" s="41"/>
      <c r="BN241" s="41"/>
      <c r="BO241" s="41">
        <f>IF(AND($BR$6&gt;200,A241&lt;950),Paramètres!$D$22,0)</f>
        <v>1</v>
      </c>
      <c r="BP241" s="41">
        <f t="shared" si="211"/>
        <v>14288.02720034027</v>
      </c>
      <c r="BQ241" s="41">
        <f t="shared" si="212"/>
        <v>-26322.994622808168</v>
      </c>
      <c r="BR241" s="41">
        <f t="shared" si="242"/>
        <v>29950.755703154653</v>
      </c>
      <c r="BS241" s="41">
        <f t="shared" si="243"/>
        <v>-61.507048773081976</v>
      </c>
      <c r="BT241" s="41">
        <f t="shared" si="244"/>
        <v>498.11825634849197</v>
      </c>
      <c r="BU241" s="41">
        <f t="shared" si="245"/>
        <v>237.62763338033861</v>
      </c>
      <c r="BV241" s="41">
        <f t="shared" si="246"/>
        <v>-437.7840850941493</v>
      </c>
      <c r="BW241" s="41">
        <f>Paramètres!$D$22</f>
        <v>1</v>
      </c>
      <c r="BX241" s="41">
        <f t="shared" si="213"/>
        <v>127920.84415419435</v>
      </c>
      <c r="BY241" s="41">
        <f t="shared" si="214"/>
        <v>-21580.889579859821</v>
      </c>
      <c r="BZ241" s="41">
        <f t="shared" si="247"/>
        <v>129728.47476240434</v>
      </c>
      <c r="CA241" s="41">
        <f t="shared" si="248"/>
        <v>-9.5759175327544401</v>
      </c>
      <c r="CB241" s="41">
        <f t="shared" si="249"/>
        <v>30.83675110710309</v>
      </c>
      <c r="CC241" s="41">
        <f t="shared" si="250"/>
        <v>30.407073233675202</v>
      </c>
      <c r="CD241" s="41">
        <f t="shared" si="251"/>
        <v>-5.1298261377298733</v>
      </c>
      <c r="CE241" s="2">
        <f>Paramètres!$F$16</f>
        <v>15000</v>
      </c>
      <c r="CF241" s="2">
        <f>Paramètres!$G$16</f>
        <v>15000</v>
      </c>
      <c r="CG241" s="111">
        <f>Paramètres!$F$20</f>
        <v>992600579172.61572</v>
      </c>
      <c r="CH241" s="2">
        <f>Paramètres!$F$21</f>
        <v>13332</v>
      </c>
      <c r="CI241" s="2"/>
      <c r="CJ241" s="2"/>
      <c r="CK241" s="2">
        <f>IF(CN241&gt;20000,Paramètres!$F$22,-2)</f>
        <v>-2</v>
      </c>
      <c r="CL241" s="2">
        <f t="shared" si="215"/>
        <v>-711.9727996597303</v>
      </c>
      <c r="CM241" s="2">
        <f t="shared" si="216"/>
        <v>13677.00537719183</v>
      </c>
      <c r="CN241" s="2">
        <f t="shared" si="217"/>
        <v>13695.524135833193</v>
      </c>
      <c r="CO241" s="2">
        <f t="shared" si="218"/>
        <v>92.979910264762182</v>
      </c>
      <c r="CP241" s="2">
        <f t="shared" si="219"/>
        <v>-3893.9604857038958</v>
      </c>
      <c r="CQ241" s="2">
        <f t="shared" si="220"/>
        <v>202.43065699962759</v>
      </c>
      <c r="CR241" s="2">
        <f t="shared" si="221"/>
        <v>-3888.6951659046276</v>
      </c>
      <c r="CS241" s="2">
        <f>Paramètres!$F$22</f>
        <v>1</v>
      </c>
      <c r="CT241" s="2">
        <f t="shared" si="222"/>
        <v>112920.84415419435</v>
      </c>
      <c r="CU241" s="2">
        <f t="shared" si="223"/>
        <v>18419.110420140179</v>
      </c>
      <c r="CV241" s="2">
        <f t="shared" si="252"/>
        <v>114413.20148114537</v>
      </c>
      <c r="CW241" s="2">
        <f t="shared" si="253"/>
        <v>9.2642265735116656</v>
      </c>
      <c r="CX241" s="2">
        <f t="shared" si="224"/>
        <v>74.308147419725003</v>
      </c>
      <c r="CY241" s="2">
        <f t="shared" si="254"/>
        <v>73.338903426738256</v>
      </c>
      <c r="CZ241" s="2">
        <f t="shared" si="255"/>
        <v>11.962692720083721</v>
      </c>
      <c r="DA241" s="2"/>
      <c r="DB241" s="2"/>
      <c r="DC241" s="13">
        <f>Paramètres!$H$16</f>
        <v>-20000</v>
      </c>
      <c r="DD241" s="13">
        <f>Paramètres!$I$16</f>
        <v>0</v>
      </c>
      <c r="DE241" s="13"/>
      <c r="DF241" s="13"/>
      <c r="DG241" s="112">
        <f>Paramètres!$H$20</f>
        <v>1047197551196.5977</v>
      </c>
      <c r="DH241" s="13">
        <f>Paramètres!$H$21</f>
        <v>10000</v>
      </c>
      <c r="DI241" s="13">
        <f>IF(DL241&lt;66666,Paramètres!$H$22,5)</f>
        <v>1</v>
      </c>
      <c r="DJ241" s="13">
        <f t="shared" si="225"/>
        <v>-35711.972799659728</v>
      </c>
      <c r="DK241" s="13">
        <f t="shared" si="226"/>
        <v>-1322.9946228081694</v>
      </c>
      <c r="DL241" s="13">
        <f t="shared" si="256"/>
        <v>35736.470391123068</v>
      </c>
      <c r="DM241" s="13">
        <f t="shared" si="257"/>
        <v>-177.87837654206706</v>
      </c>
      <c r="DN241" s="13">
        <f t="shared" si="258"/>
        <v>732.3088326224505</v>
      </c>
      <c r="DO241" s="13">
        <f t="shared" si="259"/>
        <v>-731.80682997892598</v>
      </c>
      <c r="DP241" s="13">
        <f t="shared" si="260"/>
        <v>-27.110697760322097</v>
      </c>
      <c r="DQ241" s="13">
        <f>IF(DT241&lt;66666,Paramètres!$H$22,5)</f>
        <v>5</v>
      </c>
      <c r="DR241" s="13">
        <f t="shared" si="227"/>
        <v>77920.844154194347</v>
      </c>
      <c r="DS241" s="13">
        <f t="shared" si="228"/>
        <v>3419.1104201401781</v>
      </c>
      <c r="DT241" s="13">
        <f t="shared" si="261"/>
        <v>77995.822130209985</v>
      </c>
      <c r="DU241" s="13">
        <f t="shared" si="262"/>
        <v>2.5124857862379937</v>
      </c>
      <c r="DV241" s="13">
        <f t="shared" si="263"/>
        <v>839.91318723016047</v>
      </c>
      <c r="DW241" s="13">
        <f t="shared" si="264"/>
        <v>839.10577230603508</v>
      </c>
      <c r="DX241" s="13">
        <f t="shared" si="265"/>
        <v>36.81935585828613</v>
      </c>
    </row>
    <row r="242" spans="1:128" x14ac:dyDescent="0.35">
      <c r="A242" s="106">
        <f t="shared" si="266"/>
        <v>236</v>
      </c>
      <c r="B242" s="106">
        <f>A242*Paramètres!$D$25</f>
        <v>118</v>
      </c>
      <c r="C242" s="102">
        <f>Paramètres!$D$7</f>
        <v>155093840495.72119</v>
      </c>
      <c r="D242" s="28">
        <f>Paramètres!$D$8</f>
        <v>6666</v>
      </c>
      <c r="E242" s="28">
        <f t="shared" si="229"/>
        <v>15279.412565843981</v>
      </c>
      <c r="F242" s="28">
        <f t="shared" si="230"/>
        <v>5184.9108623009333</v>
      </c>
      <c r="G242" s="28">
        <f t="shared" si="204"/>
        <v>100.55411609162518</v>
      </c>
      <c r="H242" s="28">
        <f t="shared" si="205"/>
        <v>-95.107107120052689</v>
      </c>
      <c r="I242" s="28">
        <f t="shared" si="267"/>
        <v>-996.60981347434108</v>
      </c>
      <c r="J242" s="28">
        <f t="shared" si="268"/>
        <v>5349.0249555386772</v>
      </c>
      <c r="K242" s="28">
        <f t="shared" si="269"/>
        <v>4785.6625078091956</v>
      </c>
      <c r="L242" s="28">
        <f t="shared" si="231"/>
        <v>-426.00937650672898</v>
      </c>
      <c r="M242" s="28">
        <f t="shared" si="232"/>
        <v>-4766.6635763161366</v>
      </c>
      <c r="N242" s="28">
        <f>Paramètres!$D$26*Calculs!K242</f>
        <v>95.713250156183918</v>
      </c>
      <c r="O242" s="28">
        <f>Paramètres!$D$26*I242</f>
        <v>-19.932196269486823</v>
      </c>
      <c r="P242" s="28">
        <f>Paramètres!$D$26*J242</f>
        <v>106.98049911077355</v>
      </c>
      <c r="Q242" s="105">
        <f>IF($T242&gt;25000,Paramètres!$D$9,-5)</f>
        <v>6</v>
      </c>
      <c r="R242" s="105">
        <f t="shared" si="206"/>
        <v>115517.89073823552</v>
      </c>
      <c r="S242" s="105">
        <f t="shared" si="207"/>
        <v>11687.172898607187</v>
      </c>
      <c r="T242" s="105">
        <f t="shared" si="233"/>
        <v>116107.59273610343</v>
      </c>
      <c r="U242" s="105">
        <f t="shared" si="234"/>
        <v>5.7770696460286359</v>
      </c>
      <c r="V242" s="105">
        <f t="shared" si="208"/>
        <v>68.687993243641145</v>
      </c>
      <c r="W242" s="105">
        <f t="shared" si="235"/>
        <v>68.339131934136816</v>
      </c>
      <c r="X242" s="105">
        <f t="shared" si="236"/>
        <v>6.9140047965801728</v>
      </c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44">
        <f t="shared" si="237"/>
        <v>-100238.47817239154</v>
      </c>
      <c r="AL242" s="44">
        <f t="shared" si="238"/>
        <v>-6502.2620363062524</v>
      </c>
      <c r="AM242" s="44">
        <f t="shared" si="209"/>
        <v>-123.41937106250074</v>
      </c>
      <c r="AN242" s="44">
        <f t="shared" si="210"/>
        <v>2.6323864444582239</v>
      </c>
      <c r="AO242" s="44">
        <f t="shared" si="270"/>
        <v>-3985.8019351262274</v>
      </c>
      <c r="AP242" s="44">
        <f t="shared" si="271"/>
        <v>-6040.3412522781555</v>
      </c>
      <c r="AQ242" s="44">
        <f t="shared" si="239"/>
        <v>1015.4339040250487</v>
      </c>
      <c r="AR242" s="44">
        <f t="shared" si="240"/>
        <v>1014.3623864571548</v>
      </c>
      <c r="AS242" s="44">
        <f t="shared" si="241"/>
        <v>46.636491983186303</v>
      </c>
      <c r="AT242" s="44">
        <f>Paramètres!$D$26*Calculs!AQ242</f>
        <v>20.308678080500975</v>
      </c>
      <c r="AU242" s="44">
        <f>Paramètres!$D$26*AO242</f>
        <v>-79.716038702524543</v>
      </c>
      <c r="AV242" s="44">
        <f>Paramètres!$D$26*AP242</f>
        <v>-120.80682504556312</v>
      </c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1">
        <f>Paramètres!$D$16</f>
        <v>30000</v>
      </c>
      <c r="BH242" s="41">
        <f>Paramètres!$E$16</f>
        <v>-25000</v>
      </c>
      <c r="BI242" s="100"/>
      <c r="BJ242" s="100"/>
      <c r="BK242" s="110">
        <f>Paramètres!$D$20</f>
        <v>523598775598.29883</v>
      </c>
      <c r="BL242" s="41">
        <f>Paramètres!$D$21</f>
        <v>10000</v>
      </c>
      <c r="BM242" s="41"/>
      <c r="BN242" s="41"/>
      <c r="BO242" s="41">
        <f>IF(AND($BR$6&gt;200,A242&lt;950),Paramètres!$D$22,0)</f>
        <v>1</v>
      </c>
      <c r="BP242" s="41">
        <f t="shared" si="211"/>
        <v>14720.587434156019</v>
      </c>
      <c r="BQ242" s="41">
        <f t="shared" si="212"/>
        <v>-30184.910862300934</v>
      </c>
      <c r="BR242" s="41">
        <f t="shared" si="242"/>
        <v>33583.098995948618</v>
      </c>
      <c r="BS242" s="41">
        <f t="shared" si="243"/>
        <v>-64.002418632250723</v>
      </c>
      <c r="BT242" s="41">
        <f t="shared" si="244"/>
        <v>408.70968505898077</v>
      </c>
      <c r="BU242" s="41">
        <f t="shared" si="245"/>
        <v>179.15102637856333</v>
      </c>
      <c r="BV242" s="41">
        <f t="shared" si="246"/>
        <v>-367.35339444262462</v>
      </c>
      <c r="BW242" s="41">
        <f>Paramètres!$D$22</f>
        <v>1</v>
      </c>
      <c r="BX242" s="41">
        <f t="shared" si="213"/>
        <v>130238.47817239154</v>
      </c>
      <c r="BY242" s="41">
        <f t="shared" si="214"/>
        <v>-18497.737963693748</v>
      </c>
      <c r="BZ242" s="41">
        <f t="shared" si="247"/>
        <v>131545.53396612895</v>
      </c>
      <c r="CA242" s="41">
        <f t="shared" si="248"/>
        <v>-8.083638756712265</v>
      </c>
      <c r="CB242" s="41">
        <f t="shared" si="249"/>
        <v>29.99802086804041</v>
      </c>
      <c r="CC242" s="41">
        <f t="shared" si="250"/>
        <v>29.699956115904289</v>
      </c>
      <c r="CD242" s="41">
        <f t="shared" si="251"/>
        <v>-4.2182772209454553</v>
      </c>
      <c r="CE242" s="2">
        <f>Paramètres!$F$16</f>
        <v>15000</v>
      </c>
      <c r="CF242" s="2">
        <f>Paramètres!$G$16</f>
        <v>15000</v>
      </c>
      <c r="CG242" s="111">
        <f>Paramètres!$F$20</f>
        <v>992600579172.61572</v>
      </c>
      <c r="CH242" s="2">
        <f>Paramètres!$F$21</f>
        <v>13332</v>
      </c>
      <c r="CI242" s="2"/>
      <c r="CJ242" s="2"/>
      <c r="CK242" s="2">
        <f>IF(CN242&gt;20000,Paramètres!$F$22,-2)</f>
        <v>-2</v>
      </c>
      <c r="CL242" s="2">
        <f t="shared" si="215"/>
        <v>-279.4125658439807</v>
      </c>
      <c r="CM242" s="2">
        <f t="shared" si="216"/>
        <v>9815.0891376990658</v>
      </c>
      <c r="CN242" s="2">
        <f t="shared" si="217"/>
        <v>9819.065442440522</v>
      </c>
      <c r="CO242" s="2">
        <f t="shared" si="218"/>
        <v>91.630636053904738</v>
      </c>
      <c r="CP242" s="2">
        <f t="shared" si="219"/>
        <v>-4294.1518706412608</v>
      </c>
      <c r="CQ242" s="2">
        <f t="shared" si="220"/>
        <v>122.1949277487842</v>
      </c>
      <c r="CR242" s="2">
        <f t="shared" si="221"/>
        <v>-4292.4129213956467</v>
      </c>
      <c r="CS242" s="2">
        <f>Paramètres!$F$22</f>
        <v>1</v>
      </c>
      <c r="CT242" s="2">
        <f t="shared" si="222"/>
        <v>115238.47817239154</v>
      </c>
      <c r="CU242" s="2">
        <f t="shared" si="223"/>
        <v>21502.262036306252</v>
      </c>
      <c r="CV242" s="2">
        <f t="shared" si="252"/>
        <v>117227.36081720315</v>
      </c>
      <c r="CW242" s="2">
        <f t="shared" si="253"/>
        <v>10.569237459418469</v>
      </c>
      <c r="CX242" s="2">
        <f t="shared" si="224"/>
        <v>70.85081167227186</v>
      </c>
      <c r="CY242" s="2">
        <f t="shared" si="254"/>
        <v>69.648754842505554</v>
      </c>
      <c r="CZ242" s="2">
        <f t="shared" si="255"/>
        <v>12.995709426895225</v>
      </c>
      <c r="DA242" s="2"/>
      <c r="DB242" s="2"/>
      <c r="DC242" s="13">
        <f>Paramètres!$H$16</f>
        <v>-20000</v>
      </c>
      <c r="DD242" s="13">
        <f>Paramètres!$I$16</f>
        <v>0</v>
      </c>
      <c r="DE242" s="13"/>
      <c r="DF242" s="13"/>
      <c r="DG242" s="112">
        <f>Paramètres!$H$20</f>
        <v>1047197551196.5977</v>
      </c>
      <c r="DH242" s="13">
        <f>Paramètres!$H$21</f>
        <v>10000</v>
      </c>
      <c r="DI242" s="13">
        <f>IF(DL242&lt;66666,Paramètres!$H$22,5)</f>
        <v>1</v>
      </c>
      <c r="DJ242" s="13">
        <f t="shared" si="225"/>
        <v>-35279.412565843981</v>
      </c>
      <c r="DK242" s="13">
        <f t="shared" si="226"/>
        <v>-5184.9108623009333</v>
      </c>
      <c r="DL242" s="13">
        <f t="shared" si="256"/>
        <v>35658.382627946499</v>
      </c>
      <c r="DM242" s="13">
        <f t="shared" si="257"/>
        <v>-171.63926139268071</v>
      </c>
      <c r="DN242" s="13">
        <f t="shared" si="258"/>
        <v>735.16855298596624</v>
      </c>
      <c r="DO242" s="13">
        <f t="shared" si="259"/>
        <v>-727.35533063407649</v>
      </c>
      <c r="DP242" s="13">
        <f t="shared" si="260"/>
        <v>-106.89726047786583</v>
      </c>
      <c r="DQ242" s="13">
        <f>IF(DT242&lt;66666,Paramètres!$H$22,5)</f>
        <v>5</v>
      </c>
      <c r="DR242" s="13">
        <f t="shared" si="227"/>
        <v>80238.478172391537</v>
      </c>
      <c r="DS242" s="13">
        <f t="shared" si="228"/>
        <v>6502.2620363062524</v>
      </c>
      <c r="DT242" s="13">
        <f t="shared" si="261"/>
        <v>80501.508004571835</v>
      </c>
      <c r="DU242" s="13">
        <f t="shared" si="262"/>
        <v>4.6329375688333263</v>
      </c>
      <c r="DV242" s="13">
        <f t="shared" si="263"/>
        <v>789.61431244830078</v>
      </c>
      <c r="DW242" s="13">
        <f t="shared" si="264"/>
        <v>787.03433444243979</v>
      </c>
      <c r="DX242" s="13">
        <f t="shared" si="265"/>
        <v>63.778670666207454</v>
      </c>
    </row>
    <row r="243" spans="1:128" x14ac:dyDescent="0.35">
      <c r="A243" s="106">
        <f t="shared" si="266"/>
        <v>237</v>
      </c>
      <c r="B243" s="106">
        <f>A243*Paramètres!$D$25</f>
        <v>118.5</v>
      </c>
      <c r="C243" s="102">
        <f>Paramètres!$D$7</f>
        <v>155093840495.72119</v>
      </c>
      <c r="D243" s="28">
        <f>Paramètres!$D$8</f>
        <v>6666</v>
      </c>
      <c r="E243" s="28">
        <f t="shared" si="229"/>
        <v>14674.605314980128</v>
      </c>
      <c r="F243" s="28">
        <f t="shared" si="230"/>
        <v>6667.7574459912385</v>
      </c>
      <c r="G243" s="28">
        <f t="shared" si="204"/>
        <v>161.2781044483192</v>
      </c>
      <c r="H243" s="28">
        <f t="shared" si="205"/>
        <v>-98.846103128909746</v>
      </c>
      <c r="I243" s="28">
        <f t="shared" si="267"/>
        <v>-1402.6869937115832</v>
      </c>
      <c r="J243" s="28">
        <f t="shared" si="268"/>
        <v>475.380880111767</v>
      </c>
      <c r="K243" s="28">
        <f t="shared" si="269"/>
        <v>4791.1664284400722</v>
      </c>
      <c r="L243" s="28">
        <f t="shared" si="231"/>
        <v>-736.79020171607453</v>
      </c>
      <c r="M243" s="28">
        <f t="shared" si="232"/>
        <v>-4734.1753182224229</v>
      </c>
      <c r="N243" s="28">
        <f>Paramètres!$D$26*Calculs!K243</f>
        <v>95.823328568801443</v>
      </c>
      <c r="O243" s="28">
        <f>Paramètres!$D$26*I243</f>
        <v>-28.053739874231667</v>
      </c>
      <c r="P243" s="28">
        <f>Paramètres!$D$26*J243</f>
        <v>9.5076176022353405</v>
      </c>
      <c r="Q243" s="105">
        <f>IF($T243&gt;25000,Paramètres!$D$9,-5)</f>
        <v>6</v>
      </c>
      <c r="R243" s="105">
        <f t="shared" si="206"/>
        <v>116652.39385832049</v>
      </c>
      <c r="S243" s="105">
        <f t="shared" si="207"/>
        <v>16178.530985440771</v>
      </c>
      <c r="T243" s="105">
        <f t="shared" si="233"/>
        <v>117768.95116168605</v>
      </c>
      <c r="U243" s="105">
        <f t="shared" si="234"/>
        <v>7.8959876174339199</v>
      </c>
      <c r="V243" s="105">
        <f t="shared" si="208"/>
        <v>66.772927307067889</v>
      </c>
      <c r="W243" s="105">
        <f t="shared" si="235"/>
        <v>66.139858922605114</v>
      </c>
      <c r="X243" s="105">
        <f t="shared" si="236"/>
        <v>9.1729429766496366</v>
      </c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44">
        <f t="shared" si="237"/>
        <v>-101977.78854334036</v>
      </c>
      <c r="AL243" s="44">
        <f t="shared" si="238"/>
        <v>-9510.7735394495339</v>
      </c>
      <c r="AM243" s="44">
        <f t="shared" si="209"/>
        <v>-116.21491697814662</v>
      </c>
      <c r="AN243" s="44">
        <f t="shared" si="210"/>
        <v>4.7582733277871405</v>
      </c>
      <c r="AO243" s="44">
        <f t="shared" si="270"/>
        <v>-2891.7235099665481</v>
      </c>
      <c r="AP243" s="44">
        <f t="shared" si="271"/>
        <v>-5872.8979352494052</v>
      </c>
      <c r="AQ243" s="44">
        <f t="shared" si="239"/>
        <v>958.02397355605774</v>
      </c>
      <c r="AR243" s="44">
        <f t="shared" si="240"/>
        <v>954.72217733498644</v>
      </c>
      <c r="AS243" s="44">
        <f t="shared" si="241"/>
        <v>79.470107668737398</v>
      </c>
      <c r="AT243" s="44">
        <f>Paramètres!$D$26*Calculs!AQ243</f>
        <v>19.160479471121157</v>
      </c>
      <c r="AU243" s="44">
        <f>Paramètres!$D$26*AO243</f>
        <v>-57.834470199330966</v>
      </c>
      <c r="AV243" s="44">
        <f>Paramètres!$D$26*AP243</f>
        <v>-117.4579587049881</v>
      </c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1">
        <f>Paramètres!$D$16</f>
        <v>30000</v>
      </c>
      <c r="BH243" s="41">
        <f>Paramètres!$E$16</f>
        <v>-25000</v>
      </c>
      <c r="BI243" s="100"/>
      <c r="BJ243" s="100"/>
      <c r="BK243" s="110">
        <f>Paramètres!$D$20</f>
        <v>523598775598.29883</v>
      </c>
      <c r="BL243" s="41">
        <f>Paramètres!$D$21</f>
        <v>10000</v>
      </c>
      <c r="BM243" s="41"/>
      <c r="BN243" s="41"/>
      <c r="BO243" s="41">
        <f>IF(AND($BR$6&gt;200,A243&lt;950),Paramètres!$D$22,0)</f>
        <v>1</v>
      </c>
      <c r="BP243" s="41">
        <f t="shared" si="211"/>
        <v>15325.394685019872</v>
      </c>
      <c r="BQ243" s="41">
        <f t="shared" si="212"/>
        <v>-31667.757445991239</v>
      </c>
      <c r="BR243" s="41">
        <f t="shared" si="242"/>
        <v>35181.168029355831</v>
      </c>
      <c r="BS243" s="41">
        <f t="shared" si="243"/>
        <v>-64.175656410275735</v>
      </c>
      <c r="BT243" s="41">
        <f t="shared" si="244"/>
        <v>376.49887574109493</v>
      </c>
      <c r="BU243" s="41">
        <f t="shared" si="245"/>
        <v>164.00802453130439</v>
      </c>
      <c r="BV243" s="41">
        <f t="shared" si="246"/>
        <v>-338.89935279319656</v>
      </c>
      <c r="BW243" s="41">
        <f>Paramètres!$D$22</f>
        <v>1</v>
      </c>
      <c r="BX243" s="41">
        <f t="shared" si="213"/>
        <v>131977.78854334034</v>
      </c>
      <c r="BY243" s="41">
        <f t="shared" si="214"/>
        <v>-15489.226460550466</v>
      </c>
      <c r="BZ243" s="41">
        <f t="shared" si="247"/>
        <v>132883.60623168261</v>
      </c>
      <c r="CA243" s="41">
        <f t="shared" si="248"/>
        <v>-6.6937476662218849</v>
      </c>
      <c r="CB243" s="41">
        <f t="shared" si="249"/>
        <v>29.402009482543203</v>
      </c>
      <c r="CC243" s="41">
        <f t="shared" si="250"/>
        <v>29.201587014961614</v>
      </c>
      <c r="CD243" s="41">
        <f t="shared" si="251"/>
        <v>-3.4271675504979053</v>
      </c>
      <c r="CE243" s="2">
        <f>Paramètres!$F$16</f>
        <v>15000</v>
      </c>
      <c r="CF243" s="2">
        <f>Paramètres!$G$16</f>
        <v>15000</v>
      </c>
      <c r="CG243" s="111">
        <f>Paramètres!$F$20</f>
        <v>992600579172.61572</v>
      </c>
      <c r="CH243" s="2">
        <f>Paramètres!$F$21</f>
        <v>13332</v>
      </c>
      <c r="CI243" s="2"/>
      <c r="CJ243" s="2"/>
      <c r="CK243" s="2">
        <f>IF(CN243&gt;20000,Paramètres!$F$22,-2)</f>
        <v>-2</v>
      </c>
      <c r="CL243" s="2">
        <f t="shared" si="215"/>
        <v>325.39468501987176</v>
      </c>
      <c r="CM243" s="2">
        <f t="shared" si="216"/>
        <v>8332.2425540087606</v>
      </c>
      <c r="CN243" s="2">
        <f t="shared" si="217"/>
        <v>8338.5938670661744</v>
      </c>
      <c r="CO243" s="2">
        <f t="shared" si="218"/>
        <v>87.763594513754398</v>
      </c>
      <c r="CP243" s="2">
        <f t="shared" si="219"/>
        <v>-4257.2453655405789</v>
      </c>
      <c r="CQ243" s="2">
        <f t="shared" si="220"/>
        <v>-166.12933029915942</v>
      </c>
      <c r="CR243" s="2">
        <f t="shared" si="221"/>
        <v>-4254.0027207362118</v>
      </c>
      <c r="CS243" s="2">
        <f>Paramètres!$F$22</f>
        <v>1</v>
      </c>
      <c r="CT243" s="2">
        <f t="shared" si="222"/>
        <v>116977.78854334036</v>
      </c>
      <c r="CU243" s="2">
        <f t="shared" si="223"/>
        <v>24510.773539449532</v>
      </c>
      <c r="CV243" s="2">
        <f t="shared" si="252"/>
        <v>119518.12009897341</v>
      </c>
      <c r="CW243" s="2">
        <f t="shared" si="253"/>
        <v>11.834180972002596</v>
      </c>
      <c r="CX243" s="2">
        <f t="shared" si="224"/>
        <v>68.210491836350997</v>
      </c>
      <c r="CY243" s="2">
        <f t="shared" si="254"/>
        <v>66.760692720588125</v>
      </c>
      <c r="CZ243" s="2">
        <f t="shared" si="255"/>
        <v>13.988606221640454</v>
      </c>
      <c r="DA243" s="2"/>
      <c r="DB243" s="2"/>
      <c r="DC243" s="13">
        <f>Paramètres!$H$16</f>
        <v>-20000</v>
      </c>
      <c r="DD243" s="13">
        <f>Paramètres!$I$16</f>
        <v>0</v>
      </c>
      <c r="DE243" s="13"/>
      <c r="DF243" s="13"/>
      <c r="DG243" s="112">
        <f>Paramètres!$H$20</f>
        <v>1047197551196.5977</v>
      </c>
      <c r="DH243" s="13">
        <f>Paramètres!$H$21</f>
        <v>10000</v>
      </c>
      <c r="DI243" s="13">
        <f>IF(DL243&lt;66666,Paramètres!$H$22,5)</f>
        <v>1</v>
      </c>
      <c r="DJ243" s="13">
        <f t="shared" si="225"/>
        <v>-34674.60531498013</v>
      </c>
      <c r="DK243" s="13">
        <f t="shared" si="226"/>
        <v>-6667.7574459912385</v>
      </c>
      <c r="DL243" s="13">
        <f t="shared" si="256"/>
        <v>35309.874583581004</v>
      </c>
      <c r="DM243" s="13">
        <f t="shared" si="257"/>
        <v>-169.1151675081702</v>
      </c>
      <c r="DN243" s="13">
        <f t="shared" si="258"/>
        <v>748.12867632504788</v>
      </c>
      <c r="DO243" s="13">
        <f t="shared" si="259"/>
        <v>-734.66889594821953</v>
      </c>
      <c r="DP243" s="13">
        <f t="shared" si="260"/>
        <v>-141.27324469301496</v>
      </c>
      <c r="DQ243" s="13">
        <f>IF(DT243&lt;66666,Paramètres!$H$22,5)</f>
        <v>5</v>
      </c>
      <c r="DR243" s="13">
        <f t="shared" si="227"/>
        <v>81977.788543340357</v>
      </c>
      <c r="DS243" s="13">
        <f t="shared" si="228"/>
        <v>9510.7735394495339</v>
      </c>
      <c r="DT243" s="13">
        <f t="shared" si="261"/>
        <v>82527.647656862959</v>
      </c>
      <c r="DU243" s="13">
        <f t="shared" si="262"/>
        <v>6.6176689553968453</v>
      </c>
      <c r="DV243" s="13">
        <f t="shared" si="263"/>
        <v>752.14991607648722</v>
      </c>
      <c r="DW243" s="13">
        <f t="shared" si="264"/>
        <v>747.13854718579125</v>
      </c>
      <c r="DX243" s="13">
        <f t="shared" si="265"/>
        <v>86.680375881579579</v>
      </c>
    </row>
    <row r="244" spans="1:128" x14ac:dyDescent="0.35">
      <c r="A244" s="106">
        <f t="shared" si="266"/>
        <v>238</v>
      </c>
      <c r="B244" s="106">
        <f>A244*Paramètres!$D$25</f>
        <v>119</v>
      </c>
      <c r="C244" s="102">
        <f>Paramètres!$D$7</f>
        <v>155093840495.72119</v>
      </c>
      <c r="D244" s="28">
        <f>Paramètres!$D$8</f>
        <v>6666</v>
      </c>
      <c r="E244" s="28">
        <f t="shared" si="229"/>
        <v>13789.064267695318</v>
      </c>
      <c r="F244" s="28">
        <f t="shared" si="230"/>
        <v>5721.9040564915158</v>
      </c>
      <c r="G244" s="28">
        <f t="shared" si="204"/>
        <v>-116.32046389491083</v>
      </c>
      <c r="H244" s="28">
        <f t="shared" si="205"/>
        <v>-103.70118154113742</v>
      </c>
      <c r="I244" s="28">
        <f t="shared" si="267"/>
        <v>-2111.4234555534258</v>
      </c>
      <c r="J244" s="28">
        <f t="shared" si="268"/>
        <v>-4268.3020557128921</v>
      </c>
      <c r="K244" s="28">
        <f t="shared" si="269"/>
        <v>4873.5956117299193</v>
      </c>
      <c r="L244" s="28">
        <f t="shared" si="231"/>
        <v>-1154.3509919648836</v>
      </c>
      <c r="M244" s="28">
        <f t="shared" si="232"/>
        <v>-4734.9137240316022</v>
      </c>
      <c r="N244" s="28">
        <f>Paramètres!$D$26*Calculs!K244</f>
        <v>97.471912234598392</v>
      </c>
      <c r="O244" s="28">
        <f>Paramètres!$D$26*I244</f>
        <v>-42.22846911106852</v>
      </c>
      <c r="P244" s="28">
        <f>Paramètres!$D$26*J244</f>
        <v>-85.36604111425784</v>
      </c>
      <c r="Q244" s="105">
        <f>IF($T244&gt;25000,Paramètres!$D$9,-5)</f>
        <v>6</v>
      </c>
      <c r="R244" s="105">
        <f t="shared" si="206"/>
        <v>116974.03402168519</v>
      </c>
      <c r="S244" s="105">
        <f t="shared" si="207"/>
        <v>18149.259036648567</v>
      </c>
      <c r="T244" s="105">
        <f t="shared" si="233"/>
        <v>118373.64672462251</v>
      </c>
      <c r="U244" s="105">
        <f t="shared" si="234"/>
        <v>8.8194783505267438</v>
      </c>
      <c r="V244" s="105">
        <f t="shared" si="208"/>
        <v>66.095695637622526</v>
      </c>
      <c r="W244" s="105">
        <f t="shared" si="235"/>
        <v>65.314200957146042</v>
      </c>
      <c r="X244" s="105">
        <f t="shared" si="236"/>
        <v>10.133910160978184</v>
      </c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44">
        <f t="shared" si="237"/>
        <v>-103184.96975398988</v>
      </c>
      <c r="AL244" s="44">
        <f t="shared" si="238"/>
        <v>-12427.354980157053</v>
      </c>
      <c r="AM244" s="44">
        <f t="shared" si="209"/>
        <v>-108.31837213072733</v>
      </c>
      <c r="AN244" s="44">
        <f t="shared" si="210"/>
        <v>6.6753549864489283</v>
      </c>
      <c r="AO244" s="44">
        <f t="shared" si="270"/>
        <v>-1879.1668624322306</v>
      </c>
      <c r="AP244" s="44">
        <f t="shared" si="271"/>
        <v>-5675.9698688756798</v>
      </c>
      <c r="AQ244" s="44">
        <f t="shared" si="239"/>
        <v>915.44673543249053</v>
      </c>
      <c r="AR244" s="44">
        <f t="shared" si="240"/>
        <v>909.24068584394604</v>
      </c>
      <c r="AS244" s="44">
        <f t="shared" si="241"/>
        <v>106.41475752937177</v>
      </c>
      <c r="AT244" s="44">
        <f>Paramètres!$D$26*Calculs!AQ244</f>
        <v>18.308934708649812</v>
      </c>
      <c r="AU244" s="44">
        <f>Paramètres!$D$26*AO244</f>
        <v>-37.583337248644611</v>
      </c>
      <c r="AV244" s="44">
        <f>Paramètres!$D$26*AP244</f>
        <v>-113.5193973775136</v>
      </c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1">
        <f>Paramètres!$D$16</f>
        <v>30000</v>
      </c>
      <c r="BH244" s="41">
        <f>Paramètres!$E$16</f>
        <v>-25000</v>
      </c>
      <c r="BI244" s="100"/>
      <c r="BJ244" s="100"/>
      <c r="BK244" s="110">
        <f>Paramètres!$D$20</f>
        <v>523598775598.29883</v>
      </c>
      <c r="BL244" s="41">
        <f>Paramètres!$D$21</f>
        <v>10000</v>
      </c>
      <c r="BM244" s="41"/>
      <c r="BN244" s="41"/>
      <c r="BO244" s="41">
        <f>IF(AND($BR$6&gt;200,A244&lt;950),Paramètres!$D$22,0)</f>
        <v>1</v>
      </c>
      <c r="BP244" s="41">
        <f t="shared" si="211"/>
        <v>16210.935732304682</v>
      </c>
      <c r="BQ244" s="41">
        <f t="shared" si="212"/>
        <v>-30721.904056491516</v>
      </c>
      <c r="BR244" s="41">
        <f t="shared" si="242"/>
        <v>34736.577640481257</v>
      </c>
      <c r="BS244" s="41">
        <f t="shared" si="243"/>
        <v>-62.180866995489957</v>
      </c>
      <c r="BT244" s="41">
        <f t="shared" si="244"/>
        <v>385.08517471102198</v>
      </c>
      <c r="BU244" s="41">
        <f t="shared" si="245"/>
        <v>179.71232178695453</v>
      </c>
      <c r="BV244" s="41">
        <f t="shared" si="246"/>
        <v>-340.5790263362681</v>
      </c>
      <c r="BW244" s="41">
        <f>Paramètres!$D$22</f>
        <v>1</v>
      </c>
      <c r="BX244" s="41">
        <f t="shared" si="213"/>
        <v>133184.96975398989</v>
      </c>
      <c r="BY244" s="41">
        <f t="shared" si="214"/>
        <v>-12572.645019842947</v>
      </c>
      <c r="BZ244" s="41">
        <f t="shared" si="247"/>
        <v>133777.0816364529</v>
      </c>
      <c r="CA244" s="41">
        <f t="shared" si="248"/>
        <v>-5.392733716149797</v>
      </c>
      <c r="CB244" s="41">
        <f t="shared" si="249"/>
        <v>29.013841175583082</v>
      </c>
      <c r="CC244" s="41">
        <f t="shared" si="250"/>
        <v>28.885422765599799</v>
      </c>
      <c r="CD244" s="41">
        <f t="shared" si="251"/>
        <v>-2.7267804118647319</v>
      </c>
      <c r="CE244" s="2">
        <f>Paramètres!$F$16</f>
        <v>15000</v>
      </c>
      <c r="CF244" s="2">
        <f>Paramètres!$G$16</f>
        <v>15000</v>
      </c>
      <c r="CG244" s="111">
        <f>Paramètres!$F$20</f>
        <v>992600579172.61572</v>
      </c>
      <c r="CH244" s="2">
        <f>Paramètres!$F$21</f>
        <v>13332</v>
      </c>
      <c r="CI244" s="2"/>
      <c r="CJ244" s="2"/>
      <c r="CK244" s="2">
        <f>IF(CN244&gt;20000,Paramètres!$F$22,-2)</f>
        <v>-2</v>
      </c>
      <c r="CL244" s="2">
        <f t="shared" si="215"/>
        <v>1210.9357323046825</v>
      </c>
      <c r="CM244" s="2">
        <f t="shared" si="216"/>
        <v>9278.0959435084842</v>
      </c>
      <c r="CN244" s="2">
        <f t="shared" si="217"/>
        <v>9356.7852216838273</v>
      </c>
      <c r="CO244" s="2">
        <f t="shared" si="218"/>
        <v>82.564042240025074</v>
      </c>
      <c r="CP244" s="2">
        <f t="shared" si="219"/>
        <v>-4298.7857468753427</v>
      </c>
      <c r="CQ244" s="2">
        <f t="shared" si="220"/>
        <v>-556.33993332986256</v>
      </c>
      <c r="CR244" s="2">
        <f t="shared" si="221"/>
        <v>-4262.6335493590259</v>
      </c>
      <c r="CS244" s="2">
        <f>Paramètres!$F$22</f>
        <v>1</v>
      </c>
      <c r="CT244" s="2">
        <f t="shared" si="222"/>
        <v>118184.96975398988</v>
      </c>
      <c r="CU244" s="2">
        <f t="shared" si="223"/>
        <v>27427.354980157055</v>
      </c>
      <c r="CV244" s="2">
        <f t="shared" si="252"/>
        <v>121325.78817777797</v>
      </c>
      <c r="CW244" s="2">
        <f t="shared" si="253"/>
        <v>13.065434649185145</v>
      </c>
      <c r="CX244" s="2">
        <f t="shared" si="224"/>
        <v>66.22916589145899</v>
      </c>
      <c r="CY244" s="2">
        <f t="shared" si="254"/>
        <v>64.514659952134608</v>
      </c>
      <c r="CZ244" s="2">
        <f t="shared" si="255"/>
        <v>14.972009415533838</v>
      </c>
      <c r="DA244" s="2"/>
      <c r="DB244" s="2"/>
      <c r="DC244" s="13">
        <f>Paramètres!$H$16</f>
        <v>-20000</v>
      </c>
      <c r="DD244" s="13">
        <f>Paramètres!$I$16</f>
        <v>0</v>
      </c>
      <c r="DE244" s="13"/>
      <c r="DF244" s="13"/>
      <c r="DG244" s="112">
        <f>Paramètres!$H$20</f>
        <v>1047197551196.5977</v>
      </c>
      <c r="DH244" s="13">
        <f>Paramètres!$H$21</f>
        <v>10000</v>
      </c>
      <c r="DI244" s="13">
        <f>IF(DL244&lt;66666,Paramètres!$H$22,5)</f>
        <v>1</v>
      </c>
      <c r="DJ244" s="13">
        <f t="shared" si="225"/>
        <v>-33789.064267695314</v>
      </c>
      <c r="DK244" s="13">
        <f t="shared" si="226"/>
        <v>-5721.9040564915158</v>
      </c>
      <c r="DL244" s="13">
        <f t="shared" si="256"/>
        <v>34270.118910183817</v>
      </c>
      <c r="DM244" s="13">
        <f t="shared" si="257"/>
        <v>-170.38860638237082</v>
      </c>
      <c r="DN244" s="13">
        <f t="shared" si="258"/>
        <v>788.79582207824058</v>
      </c>
      <c r="DO244" s="13">
        <f t="shared" si="259"/>
        <v>-777.72338042197566</v>
      </c>
      <c r="DP244" s="13">
        <f t="shared" si="260"/>
        <v>-131.70114833630853</v>
      </c>
      <c r="DQ244" s="13">
        <f>IF(DT244&lt;66666,Paramètres!$H$22,5)</f>
        <v>5</v>
      </c>
      <c r="DR244" s="13">
        <f t="shared" si="227"/>
        <v>83184.969753989877</v>
      </c>
      <c r="DS244" s="13">
        <f t="shared" si="228"/>
        <v>12427.354980157053</v>
      </c>
      <c r="DT244" s="13">
        <f t="shared" si="261"/>
        <v>84108.134831150819</v>
      </c>
      <c r="DU244" s="13">
        <f t="shared" si="262"/>
        <v>8.4968186007632358</v>
      </c>
      <c r="DV244" s="13">
        <f t="shared" si="263"/>
        <v>724.73355826192937</v>
      </c>
      <c r="DW244" s="13">
        <f t="shared" si="264"/>
        <v>716.77893279582997</v>
      </c>
      <c r="DX244" s="13">
        <f t="shared" si="265"/>
        <v>107.08264084840482</v>
      </c>
    </row>
    <row r="245" spans="1:128" x14ac:dyDescent="0.35">
      <c r="A245" s="106">
        <f t="shared" si="266"/>
        <v>239</v>
      </c>
      <c r="B245" s="106">
        <f>A245*Paramètres!$D$25</f>
        <v>119.5</v>
      </c>
      <c r="C245" s="102">
        <f>Paramètres!$D$7</f>
        <v>155093840495.72119</v>
      </c>
      <c r="D245" s="28">
        <f>Paramètres!$D$8</f>
        <v>6666</v>
      </c>
      <c r="E245" s="28">
        <f t="shared" si="229"/>
        <v>12444.764791927382</v>
      </c>
      <c r="F245" s="28">
        <f t="shared" si="230"/>
        <v>2404.024597627169</v>
      </c>
      <c r="G245" s="28">
        <f t="shared" si="204"/>
        <v>-109.8734645683642</v>
      </c>
      <c r="H245" s="28">
        <f t="shared" si="205"/>
        <v>-108.11046845046583</v>
      </c>
      <c r="I245" s="28">
        <f t="shared" si="267"/>
        <v>-3223.5459784072409</v>
      </c>
      <c r="J245" s="28">
        <f t="shared" si="268"/>
        <v>-8917.849738630237</v>
      </c>
      <c r="K245" s="28">
        <f t="shared" si="269"/>
        <v>4592.509571257584</v>
      </c>
      <c r="L245" s="28">
        <f t="shared" si="231"/>
        <v>-1427.5820234470029</v>
      </c>
      <c r="M245" s="28">
        <f t="shared" si="232"/>
        <v>-4364.9918360088004</v>
      </c>
      <c r="N245" s="28">
        <f>Paramètres!$D$26*Calculs!K245</f>
        <v>91.850191425151678</v>
      </c>
      <c r="O245" s="28">
        <f>Paramètres!$D$26*I245</f>
        <v>-64.470919568144822</v>
      </c>
      <c r="P245" s="28">
        <f>Paramètres!$D$26*J245</f>
        <v>-178.35699477260474</v>
      </c>
      <c r="Q245" s="105">
        <f>IF($T245&gt;25000,Paramètres!$D$9,-5)</f>
        <v>6</v>
      </c>
      <c r="R245" s="105">
        <f t="shared" si="206"/>
        <v>116342.0078056724</v>
      </c>
      <c r="S245" s="105">
        <f t="shared" si="207"/>
        <v>17642.760822839722</v>
      </c>
      <c r="T245" s="105">
        <f t="shared" si="233"/>
        <v>117672.12834697546</v>
      </c>
      <c r="U245" s="105">
        <f t="shared" si="234"/>
        <v>8.62295794564705</v>
      </c>
      <c r="V245" s="105">
        <f t="shared" si="208"/>
        <v>66.882329058568232</v>
      </c>
      <c r="W245" s="105">
        <f t="shared" si="235"/>
        <v>66.126316900203292</v>
      </c>
      <c r="X245" s="105">
        <f t="shared" si="236"/>
        <v>10.027769119424716</v>
      </c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44">
        <f t="shared" si="237"/>
        <v>-103897.24301374501</v>
      </c>
      <c r="AL245" s="44">
        <f t="shared" si="238"/>
        <v>-15238.736225212551</v>
      </c>
      <c r="AM245" s="44">
        <f t="shared" si="209"/>
        <v>-99.697199957915501</v>
      </c>
      <c r="AN245" s="44">
        <f t="shared" si="210"/>
        <v>8.4115403344183335</v>
      </c>
      <c r="AO245" s="44">
        <f t="shared" si="270"/>
        <v>-932.34283933963991</v>
      </c>
      <c r="AP245" s="44">
        <f t="shared" si="271"/>
        <v>-5456.035713968794</v>
      </c>
      <c r="AQ245" s="44">
        <f t="shared" si="239"/>
        <v>885.01340361057703</v>
      </c>
      <c r="AR245" s="44">
        <f t="shared" si="240"/>
        <v>875.49321647071042</v>
      </c>
      <c r="AS245" s="44">
        <f t="shared" si="241"/>
        <v>129.46178001305211</v>
      </c>
      <c r="AT245" s="44">
        <f>Paramètres!$D$26*Calculs!AQ245</f>
        <v>17.700268072211539</v>
      </c>
      <c r="AU245" s="44">
        <f>Paramètres!$D$26*AO245</f>
        <v>-18.646856786792799</v>
      </c>
      <c r="AV245" s="44">
        <f>Paramètres!$D$26*AP245</f>
        <v>-109.12071427937587</v>
      </c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1">
        <f>Paramètres!$D$16</f>
        <v>30000</v>
      </c>
      <c r="BH245" s="41">
        <f>Paramètres!$E$16</f>
        <v>-25000</v>
      </c>
      <c r="BI245" s="100"/>
      <c r="BJ245" s="100"/>
      <c r="BK245" s="110">
        <f>Paramètres!$D$20</f>
        <v>523598775598.29883</v>
      </c>
      <c r="BL245" s="41">
        <f>Paramètres!$D$21</f>
        <v>10000</v>
      </c>
      <c r="BM245" s="41"/>
      <c r="BN245" s="41"/>
      <c r="BO245" s="41">
        <f>IF(AND($BR$6&gt;200,A245&lt;950),Paramètres!$D$22,0)</f>
        <v>1</v>
      </c>
      <c r="BP245" s="41">
        <f t="shared" si="211"/>
        <v>17555.23520807262</v>
      </c>
      <c r="BQ245" s="41">
        <f t="shared" si="212"/>
        <v>-27404.024597627169</v>
      </c>
      <c r="BR245" s="41">
        <f t="shared" si="242"/>
        <v>32544.843637020404</v>
      </c>
      <c r="BS245" s="41">
        <f t="shared" si="243"/>
        <v>-57.356053708194935</v>
      </c>
      <c r="BT245" s="41">
        <f t="shared" si="244"/>
        <v>431.77936584475196</v>
      </c>
      <c r="BU245" s="41">
        <f t="shared" si="245"/>
        <v>232.90904113531127</v>
      </c>
      <c r="BV245" s="41">
        <f t="shared" si="246"/>
        <v>-363.57502571921248</v>
      </c>
      <c r="BW245" s="41">
        <f>Paramètres!$D$22</f>
        <v>1</v>
      </c>
      <c r="BX245" s="41">
        <f t="shared" si="213"/>
        <v>133897.243013745</v>
      </c>
      <c r="BY245" s="41">
        <f t="shared" si="214"/>
        <v>-9761.2637747874487</v>
      </c>
      <c r="BZ245" s="41">
        <f t="shared" si="247"/>
        <v>134252.57523475244</v>
      </c>
      <c r="CA245" s="41">
        <f t="shared" si="248"/>
        <v>-4.1695525170529777</v>
      </c>
      <c r="CB245" s="41">
        <f t="shared" si="249"/>
        <v>28.810381614686705</v>
      </c>
      <c r="CC245" s="41">
        <f t="shared" si="250"/>
        <v>28.734127905070203</v>
      </c>
      <c r="CD245" s="41">
        <f t="shared" si="251"/>
        <v>-2.0947511353245605</v>
      </c>
      <c r="CE245" s="2">
        <f>Paramètres!$F$16</f>
        <v>15000</v>
      </c>
      <c r="CF245" s="2">
        <f>Paramètres!$G$16</f>
        <v>15000</v>
      </c>
      <c r="CG245" s="111">
        <f>Paramètres!$F$20</f>
        <v>992600579172.61572</v>
      </c>
      <c r="CH245" s="2">
        <f>Paramètres!$F$21</f>
        <v>13332</v>
      </c>
      <c r="CI245" s="2"/>
      <c r="CJ245" s="2"/>
      <c r="CK245" s="2">
        <f>IF(CN245&gt;20000,Paramètres!$F$22,-2)</f>
        <v>-2</v>
      </c>
      <c r="CL245" s="2">
        <f t="shared" si="215"/>
        <v>2555.2352080726178</v>
      </c>
      <c r="CM245" s="2">
        <f t="shared" si="216"/>
        <v>12595.975402372831</v>
      </c>
      <c r="CN245" s="2">
        <f t="shared" si="217"/>
        <v>12852.54151153597</v>
      </c>
      <c r="CO245" s="2">
        <f t="shared" si="218"/>
        <v>78.532522819762178</v>
      </c>
      <c r="CP245" s="2">
        <f t="shared" si="219"/>
        <v>-4017.7714289790388</v>
      </c>
      <c r="CQ245" s="2">
        <f t="shared" si="220"/>
        <v>-798.77983697627212</v>
      </c>
      <c r="CR245" s="2">
        <f t="shared" si="221"/>
        <v>-3937.5675267302308</v>
      </c>
      <c r="CS245" s="2">
        <f>Paramètres!$F$22</f>
        <v>1</v>
      </c>
      <c r="CT245" s="2">
        <f t="shared" si="222"/>
        <v>118897.24301374501</v>
      </c>
      <c r="CU245" s="2">
        <f t="shared" si="223"/>
        <v>30238.736225212553</v>
      </c>
      <c r="CV245" s="2">
        <f t="shared" si="252"/>
        <v>122682.25448192382</v>
      </c>
      <c r="CW245" s="2">
        <f t="shared" si="253"/>
        <v>14.269320820865437</v>
      </c>
      <c r="CX245" s="2">
        <f t="shared" si="224"/>
        <v>64.798205028906608</v>
      </c>
      <c r="CY245" s="2">
        <f t="shared" si="254"/>
        <v>62.799041008099096</v>
      </c>
      <c r="CZ245" s="2">
        <f t="shared" si="255"/>
        <v>15.971469044245934</v>
      </c>
      <c r="DA245" s="2"/>
      <c r="DB245" s="2"/>
      <c r="DC245" s="13">
        <f>Paramètres!$H$16</f>
        <v>-20000</v>
      </c>
      <c r="DD245" s="13">
        <f>Paramètres!$I$16</f>
        <v>0</v>
      </c>
      <c r="DE245" s="13"/>
      <c r="DF245" s="13"/>
      <c r="DG245" s="112">
        <f>Paramètres!$H$20</f>
        <v>1047197551196.5977</v>
      </c>
      <c r="DH245" s="13">
        <f>Paramètres!$H$21</f>
        <v>10000</v>
      </c>
      <c r="DI245" s="13">
        <f>IF(DL245&lt;66666,Paramètres!$H$22,5)</f>
        <v>1</v>
      </c>
      <c r="DJ245" s="13">
        <f t="shared" si="225"/>
        <v>-32444.76479192738</v>
      </c>
      <c r="DK245" s="13">
        <f t="shared" si="226"/>
        <v>-2404.024597627169</v>
      </c>
      <c r="DL245" s="13">
        <f t="shared" si="256"/>
        <v>32533.707084645102</v>
      </c>
      <c r="DM245" s="13">
        <f t="shared" si="257"/>
        <v>-175.76236052758452</v>
      </c>
      <c r="DN245" s="13">
        <f t="shared" si="258"/>
        <v>864.0734753441717</v>
      </c>
      <c r="DO245" s="13">
        <f t="shared" si="259"/>
        <v>-861.71122760604192</v>
      </c>
      <c r="DP245" s="13">
        <f t="shared" si="260"/>
        <v>-63.84928355935709</v>
      </c>
      <c r="DQ245" s="13">
        <f>IF(DT245&lt;66666,Paramètres!$H$22,5)</f>
        <v>5</v>
      </c>
      <c r="DR245" s="13">
        <f t="shared" si="227"/>
        <v>83897.243013745014</v>
      </c>
      <c r="DS245" s="13">
        <f t="shared" si="228"/>
        <v>15238.736225212551</v>
      </c>
      <c r="DT245" s="13">
        <f t="shared" si="261"/>
        <v>85269.962278923238</v>
      </c>
      <c r="DU245" s="13">
        <f t="shared" si="262"/>
        <v>10.294726444921164</v>
      </c>
      <c r="DV245" s="13">
        <f t="shared" si="263"/>
        <v>705.51790501463176</v>
      </c>
      <c r="DW245" s="13">
        <f t="shared" si="264"/>
        <v>694.16011858834236</v>
      </c>
      <c r="DX245" s="13">
        <f t="shared" si="265"/>
        <v>126.0842736333658</v>
      </c>
    </row>
    <row r="246" spans="1:128" x14ac:dyDescent="0.35">
      <c r="A246" s="106">
        <f t="shared" si="266"/>
        <v>240</v>
      </c>
      <c r="B246" s="106">
        <f>A246*Paramètres!$D$25</f>
        <v>120</v>
      </c>
      <c r="C246" s="102">
        <f>Paramètres!$D$7</f>
        <v>155093840495.72119</v>
      </c>
      <c r="D246" s="28">
        <f>Paramètres!$D$8</f>
        <v>6666</v>
      </c>
      <c r="E246" s="28">
        <f t="shared" si="229"/>
        <v>10476.096296862012</v>
      </c>
      <c r="F246" s="28">
        <f t="shared" si="230"/>
        <v>-3146.1482306901498</v>
      </c>
      <c r="G246" s="28">
        <f t="shared" si="204"/>
        <v>-109.29038695744528</v>
      </c>
      <c r="H246" s="28">
        <f t="shared" si="205"/>
        <v>-112.49664525041815</v>
      </c>
      <c r="I246" s="28">
        <f t="shared" si="267"/>
        <v>-4586.6570822860995</v>
      </c>
      <c r="J246" s="28">
        <f t="shared" si="268"/>
        <v>-13104.484579866434</v>
      </c>
      <c r="K246" s="28">
        <f t="shared" si="269"/>
        <v>3529.064858251415</v>
      </c>
      <c r="L246" s="28">
        <f t="shared" si="231"/>
        <v>-1350.3237478083092</v>
      </c>
      <c r="M246" s="28">
        <f t="shared" si="232"/>
        <v>-3260.5098604129385</v>
      </c>
      <c r="N246" s="28">
        <f>Paramètres!$D$26*Calculs!K246</f>
        <v>70.581297165028303</v>
      </c>
      <c r="O246" s="28">
        <f>Paramètres!$D$26*I246</f>
        <v>-91.733141645721986</v>
      </c>
      <c r="P246" s="28">
        <f>Paramètres!$D$26*J246</f>
        <v>-262.08969159732868</v>
      </c>
      <c r="Q246" s="105">
        <f>IF($T246&gt;25000,Paramètres!$D$9,-5)</f>
        <v>6</v>
      </c>
      <c r="R246" s="105">
        <f t="shared" si="206"/>
        <v>114620.63742615917</v>
      </c>
      <c r="S246" s="105">
        <f t="shared" si="207"/>
        <v>14788.240406503537</v>
      </c>
      <c r="T246" s="105">
        <f t="shared" si="233"/>
        <v>115570.68217458778</v>
      </c>
      <c r="U246" s="105">
        <f t="shared" si="234"/>
        <v>7.3516323577144744</v>
      </c>
      <c r="V246" s="105">
        <f t="shared" si="208"/>
        <v>69.324506256350176</v>
      </c>
      <c r="W246" s="105">
        <f t="shared" si="235"/>
        <v>68.754626578675882</v>
      </c>
      <c r="X246" s="105">
        <f t="shared" si="236"/>
        <v>8.8706533983450679</v>
      </c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44">
        <f t="shared" si="237"/>
        <v>-104144.54112929715</v>
      </c>
      <c r="AL246" s="44">
        <f t="shared" si="238"/>
        <v>-17934.388637193686</v>
      </c>
      <c r="AM246" s="44">
        <f t="shared" si="209"/>
        <v>-90.419518499553192</v>
      </c>
      <c r="AN246" s="44">
        <f t="shared" si="210"/>
        <v>9.9862989660605948</v>
      </c>
      <c r="AO246" s="44">
        <f t="shared" si="270"/>
        <v>-38.202766082136691</v>
      </c>
      <c r="AP246" s="44">
        <f t="shared" si="271"/>
        <v>-5217.4532196763666</v>
      </c>
      <c r="AQ246" s="44">
        <f t="shared" si="239"/>
        <v>864.92385027118451</v>
      </c>
      <c r="AR246" s="44">
        <f t="shared" si="240"/>
        <v>851.81960440171497</v>
      </c>
      <c r="AS246" s="44">
        <f t="shared" si="241"/>
        <v>149.98876066171186</v>
      </c>
      <c r="AT246" s="44">
        <f>Paramètres!$D$26*Calculs!AQ246</f>
        <v>17.298477005423692</v>
      </c>
      <c r="AU246" s="44">
        <f>Paramètres!$D$26*AO246</f>
        <v>-0.76405532164273382</v>
      </c>
      <c r="AV246" s="44">
        <f>Paramètres!$D$26*AP246</f>
        <v>-104.34906439352733</v>
      </c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1">
        <f>Paramètres!$D$16</f>
        <v>30000</v>
      </c>
      <c r="BH246" s="41">
        <f>Paramètres!$E$16</f>
        <v>-25000</v>
      </c>
      <c r="BI246" s="100"/>
      <c r="BJ246" s="100"/>
      <c r="BK246" s="110">
        <f>Paramètres!$D$20</f>
        <v>523598775598.29883</v>
      </c>
      <c r="BL246" s="41">
        <f>Paramètres!$D$21</f>
        <v>10000</v>
      </c>
      <c r="BM246" s="41"/>
      <c r="BN246" s="41"/>
      <c r="BO246" s="41">
        <f>IF(AND($BR$6&gt;200,A246&lt;950),Paramètres!$D$22,0)</f>
        <v>1</v>
      </c>
      <c r="BP246" s="41">
        <f t="shared" si="211"/>
        <v>19523.903703137988</v>
      </c>
      <c r="BQ246" s="41">
        <f t="shared" si="212"/>
        <v>-21853.851769309851</v>
      </c>
      <c r="BR246" s="41">
        <f t="shared" si="242"/>
        <v>29304.840094502695</v>
      </c>
      <c r="BS246" s="41">
        <f t="shared" si="243"/>
        <v>-48.222875762985765</v>
      </c>
      <c r="BT246" s="41">
        <f t="shared" si="244"/>
        <v>516.84919184513717</v>
      </c>
      <c r="BU246" s="41">
        <f t="shared" si="245"/>
        <v>344.34290779570262</v>
      </c>
      <c r="BV246" s="41">
        <f t="shared" si="246"/>
        <v>-385.43618014111189</v>
      </c>
      <c r="BW246" s="41">
        <f>Paramètres!$D$22</f>
        <v>1</v>
      </c>
      <c r="BX246" s="41">
        <f t="shared" si="213"/>
        <v>134144.54112929717</v>
      </c>
      <c r="BY246" s="41">
        <f t="shared" si="214"/>
        <v>-7065.611362806314</v>
      </c>
      <c r="BZ246" s="41">
        <f t="shared" si="247"/>
        <v>134330.49087500543</v>
      </c>
      <c r="CA246" s="41">
        <f t="shared" si="248"/>
        <v>-3.0150757998073732</v>
      </c>
      <c r="CB246" s="41">
        <f t="shared" si="249"/>
        <v>28.777245782095996</v>
      </c>
      <c r="CC246" s="41">
        <f t="shared" si="250"/>
        <v>28.737410287559285</v>
      </c>
      <c r="CD246" s="41">
        <f t="shared" si="251"/>
        <v>-1.5136461831100214</v>
      </c>
      <c r="CE246" s="2">
        <f>Paramètres!$F$16</f>
        <v>15000</v>
      </c>
      <c r="CF246" s="2">
        <f>Paramètres!$G$16</f>
        <v>15000</v>
      </c>
      <c r="CG246" s="111">
        <f>Paramètres!$F$20</f>
        <v>992600579172.61572</v>
      </c>
      <c r="CH246" s="2">
        <f>Paramètres!$F$21</f>
        <v>13332</v>
      </c>
      <c r="CI246" s="2"/>
      <c r="CJ246" s="2"/>
      <c r="CK246" s="2">
        <f>IF(CN246&gt;20000,Paramètres!$F$22,-2)</f>
        <v>-2</v>
      </c>
      <c r="CL246" s="2">
        <f t="shared" si="215"/>
        <v>4523.9037031379885</v>
      </c>
      <c r="CM246" s="2">
        <f t="shared" si="216"/>
        <v>18146.148230690149</v>
      </c>
      <c r="CN246" s="2">
        <f t="shared" si="217"/>
        <v>18701.561440838166</v>
      </c>
      <c r="CO246" s="2">
        <f t="shared" si="218"/>
        <v>76.001305586923181</v>
      </c>
      <c r="CP246" s="2">
        <f t="shared" si="219"/>
        <v>-3064.5045539795888</v>
      </c>
      <c r="CQ246" s="2">
        <f t="shared" si="220"/>
        <v>-741.30299461295431</v>
      </c>
      <c r="CR246" s="2">
        <f t="shared" si="221"/>
        <v>-2973.4925645677176</v>
      </c>
      <c r="CS246" s="2">
        <f>Paramètres!$F$22</f>
        <v>1</v>
      </c>
      <c r="CT246" s="2">
        <f t="shared" si="222"/>
        <v>119144.54112929715</v>
      </c>
      <c r="CU246" s="2">
        <f t="shared" si="223"/>
        <v>32934.388637193682</v>
      </c>
      <c r="CV246" s="2">
        <f t="shared" si="252"/>
        <v>123612.68396008758</v>
      </c>
      <c r="CW246" s="2">
        <f t="shared" si="253"/>
        <v>15.452066590940808</v>
      </c>
      <c r="CX246" s="2">
        <f t="shared" si="224"/>
        <v>63.843169446100298</v>
      </c>
      <c r="CY246" s="2">
        <f t="shared" si="254"/>
        <v>61.535474226509102</v>
      </c>
      <c r="CZ246" s="2">
        <f t="shared" si="255"/>
        <v>17.009870565119204</v>
      </c>
      <c r="DA246" s="2"/>
      <c r="DB246" s="2"/>
      <c r="DC246" s="13">
        <f>Paramètres!$H$16</f>
        <v>-20000</v>
      </c>
      <c r="DD246" s="13">
        <f>Paramètres!$I$16</f>
        <v>0</v>
      </c>
      <c r="DE246" s="13"/>
      <c r="DF246" s="13"/>
      <c r="DG246" s="112">
        <f>Paramètres!$H$20</f>
        <v>1047197551196.5977</v>
      </c>
      <c r="DH246" s="13">
        <f>Paramètres!$H$21</f>
        <v>10000</v>
      </c>
      <c r="DI246" s="13">
        <f>IF(DL246&lt;66666,Paramètres!$H$22,5)</f>
        <v>1</v>
      </c>
      <c r="DJ246" s="13">
        <f t="shared" si="225"/>
        <v>-30476.096296862012</v>
      </c>
      <c r="DK246" s="13">
        <f t="shared" si="226"/>
        <v>3146.1482306901498</v>
      </c>
      <c r="DL246" s="13">
        <f t="shared" si="256"/>
        <v>30638.05956951388</v>
      </c>
      <c r="DM246" s="13">
        <f t="shared" si="257"/>
        <v>174.10604550197942</v>
      </c>
      <c r="DN246" s="13">
        <f t="shared" si="258"/>
        <v>958.4302514446839</v>
      </c>
      <c r="DO246" s="13">
        <f t="shared" si="259"/>
        <v>-953.36366099105749</v>
      </c>
      <c r="DP246" s="13">
        <f t="shared" si="260"/>
        <v>98.418884295891289</v>
      </c>
      <c r="DQ246" s="13">
        <f>IF(DT246&lt;66666,Paramètres!$H$22,5)</f>
        <v>5</v>
      </c>
      <c r="DR246" s="13">
        <f t="shared" si="227"/>
        <v>84144.541129297155</v>
      </c>
      <c r="DS246" s="13">
        <f t="shared" si="228"/>
        <v>17934.388637193686</v>
      </c>
      <c r="DT246" s="13">
        <f t="shared" si="261"/>
        <v>86034.563389662653</v>
      </c>
      <c r="DU246" s="13">
        <f t="shared" si="262"/>
        <v>12.031863234266822</v>
      </c>
      <c r="DV246" s="13">
        <f t="shared" si="263"/>
        <v>693.28319370789654</v>
      </c>
      <c r="DW246" s="13">
        <f t="shared" si="264"/>
        <v>678.05302786268169</v>
      </c>
      <c r="DX246" s="13">
        <f t="shared" si="265"/>
        <v>144.51878107730582</v>
      </c>
    </row>
    <row r="247" spans="1:128" x14ac:dyDescent="0.35">
      <c r="A247" s="106">
        <f t="shared" si="266"/>
        <v>241</v>
      </c>
      <c r="B247" s="106">
        <f>A247*Paramètres!$D$25</f>
        <v>120.5</v>
      </c>
      <c r="C247" s="102">
        <f>Paramètres!$D$7</f>
        <v>155093840495.72119</v>
      </c>
      <c r="D247" s="28">
        <f>Paramètres!$D$8</f>
        <v>6666</v>
      </c>
      <c r="E247" s="28">
        <f t="shared" si="229"/>
        <v>7845.1868187668842</v>
      </c>
      <c r="F247" s="28">
        <f t="shared" si="230"/>
        <v>-10513.517985726601</v>
      </c>
      <c r="G247" s="28">
        <f t="shared" si="204"/>
        <v>-109.95056164534638</v>
      </c>
      <c r="H247" s="28">
        <f t="shared" si="205"/>
        <v>99.049299605517803</v>
      </c>
      <c r="I247" s="28">
        <f t="shared" si="267"/>
        <v>-5845.2476884486869</v>
      </c>
      <c r="J247" s="28">
        <f t="shared" si="268"/>
        <v>-16102.904748682044</v>
      </c>
      <c r="K247" s="28">
        <f t="shared" si="269"/>
        <v>1003.6902719674497</v>
      </c>
      <c r="L247" s="28">
        <f t="shared" si="231"/>
        <v>-157.86467568677313</v>
      </c>
      <c r="M247" s="28">
        <f t="shared" si="232"/>
        <v>991.19771297779084</v>
      </c>
      <c r="N247" s="28">
        <f>Paramètres!$D$26*Calculs!K247</f>
        <v>20.073805439348995</v>
      </c>
      <c r="O247" s="28">
        <f>Paramètres!$D$26*I247</f>
        <v>-116.90495376897374</v>
      </c>
      <c r="P247" s="28">
        <f>Paramètres!$D$26*J247</f>
        <v>-322.05809497364089</v>
      </c>
      <c r="Q247" s="105">
        <f>IF($T247&gt;25000,Paramètres!$D$9,-5)</f>
        <v>6</v>
      </c>
      <c r="R247" s="105">
        <f t="shared" si="206"/>
        <v>111795.87443000468</v>
      </c>
      <c r="S247" s="105">
        <f t="shared" si="207"/>
        <v>9992.100071139841</v>
      </c>
      <c r="T247" s="105">
        <f t="shared" si="233"/>
        <v>112241.52352583711</v>
      </c>
      <c r="U247" s="105">
        <f t="shared" si="234"/>
        <v>5.1074152466305058</v>
      </c>
      <c r="V247" s="105">
        <f t="shared" si="208"/>
        <v>73.475915643932268</v>
      </c>
      <c r="W247" s="105">
        <f t="shared" si="235"/>
        <v>73.184183365684618</v>
      </c>
      <c r="X247" s="105">
        <f t="shared" si="236"/>
        <v>6.5410614438407757</v>
      </c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44">
        <f t="shared" si="237"/>
        <v>-103950.68761123779</v>
      </c>
      <c r="AL247" s="44">
        <f t="shared" si="238"/>
        <v>-20505.618056866442</v>
      </c>
      <c r="AM247" s="44">
        <f t="shared" si="209"/>
        <v>-80.681567466797773</v>
      </c>
      <c r="AN247" s="44">
        <f t="shared" si="210"/>
        <v>11.406617611905618</v>
      </c>
      <c r="AO247" s="44">
        <f t="shared" si="270"/>
        <v>814.38089364122106</v>
      </c>
      <c r="AP247" s="44">
        <f t="shared" si="271"/>
        <v>-4963.1153946211271</v>
      </c>
      <c r="AQ247" s="44">
        <f t="shared" si="239"/>
        <v>853.94741902864973</v>
      </c>
      <c r="AR247" s="44">
        <f t="shared" si="240"/>
        <v>837.08053895542594</v>
      </c>
      <c r="AS247" s="44">
        <f t="shared" si="241"/>
        <v>168.88565885766008</v>
      </c>
      <c r="AT247" s="44">
        <f>Paramètres!$D$26*Calculs!AQ247</f>
        <v>17.078948380572996</v>
      </c>
      <c r="AU247" s="44">
        <f>Paramètres!$D$26*AO247</f>
        <v>16.28761787282442</v>
      </c>
      <c r="AV247" s="44">
        <f>Paramètres!$D$26*AP247</f>
        <v>-99.262307892422541</v>
      </c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1">
        <f>Paramètres!$D$16</f>
        <v>30000</v>
      </c>
      <c r="BH247" s="41">
        <f>Paramètres!$E$16</f>
        <v>-25000</v>
      </c>
      <c r="BI247" s="100"/>
      <c r="BJ247" s="100"/>
      <c r="BK247" s="110">
        <f>Paramètres!$D$20</f>
        <v>523598775598.29883</v>
      </c>
      <c r="BL247" s="41">
        <f>Paramètres!$D$21</f>
        <v>10000</v>
      </c>
      <c r="BM247" s="41"/>
      <c r="BN247" s="41"/>
      <c r="BO247" s="41">
        <f>IF(AND($BR$6&gt;200,A247&lt;950),Paramètres!$D$22,0)</f>
        <v>1</v>
      </c>
      <c r="BP247" s="41">
        <f t="shared" si="211"/>
        <v>22154.813181233116</v>
      </c>
      <c r="BQ247" s="41">
        <f t="shared" si="212"/>
        <v>-14486.482014273399</v>
      </c>
      <c r="BR247" s="41">
        <f t="shared" si="242"/>
        <v>26470.623495588603</v>
      </c>
      <c r="BS247" s="41">
        <f t="shared" si="243"/>
        <v>-33.179675857297141</v>
      </c>
      <c r="BT247" s="41">
        <f t="shared" si="244"/>
        <v>611.73454586443199</v>
      </c>
      <c r="BU247" s="41">
        <f t="shared" si="245"/>
        <v>511.99642435289036</v>
      </c>
      <c r="BV247" s="41">
        <f t="shared" si="246"/>
        <v>-334.78174390760591</v>
      </c>
      <c r="BW247" s="41">
        <f>Paramètres!$D$22</f>
        <v>1</v>
      </c>
      <c r="BX247" s="41">
        <f t="shared" si="213"/>
        <v>133950.68761123781</v>
      </c>
      <c r="BY247" s="41">
        <f t="shared" si="214"/>
        <v>-4494.3819431335578</v>
      </c>
      <c r="BZ247" s="41">
        <f t="shared" si="247"/>
        <v>134026.06530288869</v>
      </c>
      <c r="CA247" s="41">
        <f t="shared" si="248"/>
        <v>-1.9216963688023028</v>
      </c>
      <c r="CB247" s="41">
        <f t="shared" si="249"/>
        <v>28.907036159442288</v>
      </c>
      <c r="CC247" s="41">
        <f t="shared" si="250"/>
        <v>28.890778533336178</v>
      </c>
      <c r="CD247" s="41">
        <f t="shared" si="251"/>
        <v>-0.96935816962841248</v>
      </c>
      <c r="CE247" s="2">
        <f>Paramètres!$F$16</f>
        <v>15000</v>
      </c>
      <c r="CF247" s="2">
        <f>Paramètres!$G$16</f>
        <v>15000</v>
      </c>
      <c r="CG247" s="111">
        <f>Paramètres!$F$20</f>
        <v>992600579172.61572</v>
      </c>
      <c r="CH247" s="2">
        <f>Paramètres!$F$21</f>
        <v>13332</v>
      </c>
      <c r="CI247" s="2"/>
      <c r="CJ247" s="2"/>
      <c r="CK247" s="2">
        <f>IF(CN247&gt;20000,Paramètres!$F$22,-2)</f>
        <v>1</v>
      </c>
      <c r="CL247" s="2">
        <f t="shared" si="215"/>
        <v>7154.8131812331158</v>
      </c>
      <c r="CM247" s="2">
        <f t="shared" si="216"/>
        <v>25513.517985726601</v>
      </c>
      <c r="CN247" s="2">
        <f t="shared" si="217"/>
        <v>26497.753709821176</v>
      </c>
      <c r="CO247" s="2">
        <f t="shared" si="218"/>
        <v>74.334790675177075</v>
      </c>
      <c r="CP247" s="2">
        <f t="shared" si="219"/>
        <v>1007.751531350769</v>
      </c>
      <c r="CQ247" s="2">
        <f t="shared" si="220"/>
        <v>272.10887454372806</v>
      </c>
      <c r="CR247" s="2">
        <f t="shared" si="221"/>
        <v>970.3194882791779</v>
      </c>
      <c r="CS247" s="2">
        <f>Paramètres!$F$22</f>
        <v>1</v>
      </c>
      <c r="CT247" s="2">
        <f t="shared" si="222"/>
        <v>118950.68761123779</v>
      </c>
      <c r="CU247" s="2">
        <f t="shared" si="223"/>
        <v>35505.618056866442</v>
      </c>
      <c r="CV247" s="2">
        <f t="shared" si="252"/>
        <v>124136.67869242499</v>
      </c>
      <c r="CW247" s="2">
        <f t="shared" si="253"/>
        <v>16.619850310852087</v>
      </c>
      <c r="CX247" s="2">
        <f t="shared" si="224"/>
        <v>63.314528267433467</v>
      </c>
      <c r="CY247" s="2">
        <f t="shared" si="254"/>
        <v>60.669471364323968</v>
      </c>
      <c r="CZ247" s="2">
        <f t="shared" si="255"/>
        <v>18.109244437609917</v>
      </c>
      <c r="DA247" s="2"/>
      <c r="DB247" s="2"/>
      <c r="DC247" s="13">
        <f>Paramètres!$H$16</f>
        <v>-20000</v>
      </c>
      <c r="DD247" s="13">
        <f>Paramètres!$I$16</f>
        <v>0</v>
      </c>
      <c r="DE247" s="13"/>
      <c r="DF247" s="13"/>
      <c r="DG247" s="112">
        <f>Paramètres!$H$20</f>
        <v>1047197551196.5977</v>
      </c>
      <c r="DH247" s="13">
        <f>Paramètres!$H$21</f>
        <v>10000</v>
      </c>
      <c r="DI247" s="13">
        <f>IF(DL247&lt;66666,Paramètres!$H$22,5)</f>
        <v>1</v>
      </c>
      <c r="DJ247" s="13">
        <f t="shared" si="225"/>
        <v>-27845.186818766884</v>
      </c>
      <c r="DK247" s="13">
        <f t="shared" si="226"/>
        <v>10513.517985726601</v>
      </c>
      <c r="DL247" s="13">
        <f t="shared" si="256"/>
        <v>29763.878937534766</v>
      </c>
      <c r="DM247" s="13">
        <f t="shared" si="257"/>
        <v>159.31494851136137</v>
      </c>
      <c r="DN247" s="13">
        <f t="shared" si="258"/>
        <v>1006.877076055271</v>
      </c>
      <c r="DO247" s="13">
        <f t="shared" si="259"/>
        <v>-941.9699745833916</v>
      </c>
      <c r="DP247" s="13">
        <f t="shared" si="260"/>
        <v>355.6599686062188</v>
      </c>
      <c r="DQ247" s="13">
        <f>IF(DT247&lt;66666,Paramètres!$H$22,5)</f>
        <v>5</v>
      </c>
      <c r="DR247" s="13">
        <f t="shared" si="227"/>
        <v>83950.687611237794</v>
      </c>
      <c r="DS247" s="13">
        <f t="shared" si="228"/>
        <v>20505.618056866442</v>
      </c>
      <c r="DT247" s="13">
        <f t="shared" si="261"/>
        <v>86418.738259093559</v>
      </c>
      <c r="DU247" s="13">
        <f t="shared" si="262"/>
        <v>13.726181917937598</v>
      </c>
      <c r="DV247" s="13">
        <f t="shared" si="263"/>
        <v>687.25480882898376</v>
      </c>
      <c r="DW247" s="13">
        <f t="shared" si="264"/>
        <v>667.62735637663457</v>
      </c>
      <c r="DX247" s="13">
        <f t="shared" si="265"/>
        <v>163.07325125877995</v>
      </c>
    </row>
    <row r="248" spans="1:128" x14ac:dyDescent="0.35">
      <c r="A248" s="106">
        <f t="shared" si="266"/>
        <v>242</v>
      </c>
      <c r="B248" s="106">
        <f>A248*Paramètres!$D$25</f>
        <v>121</v>
      </c>
      <c r="C248" s="102">
        <f>Paramètres!$D$7</f>
        <v>155093840495.72119</v>
      </c>
      <c r="D248" s="28">
        <f>Paramètres!$D$8</f>
        <v>6666</v>
      </c>
      <c r="E248" s="28">
        <f t="shared" si="229"/>
        <v>4883.0968056208476</v>
      </c>
      <c r="F248" s="28">
        <f t="shared" si="230"/>
        <v>-18317.170931823173</v>
      </c>
      <c r="G248" s="28">
        <f t="shared" si="204"/>
        <v>-111.70231188979255</v>
      </c>
      <c r="H248" s="28">
        <f t="shared" si="205"/>
        <v>87.682365406089346</v>
      </c>
      <c r="I248" s="28">
        <f t="shared" si="267"/>
        <v>-5886.2074103664863</v>
      </c>
      <c r="J248" s="28">
        <f t="shared" si="268"/>
        <v>-14789.648940730611</v>
      </c>
      <c r="K248" s="28">
        <f t="shared" si="269"/>
        <v>1036.9034542466793</v>
      </c>
      <c r="L248" s="28">
        <f t="shared" si="231"/>
        <v>41.931675160251757</v>
      </c>
      <c r="M248" s="28">
        <f t="shared" si="232"/>
        <v>1036.0552630274847</v>
      </c>
      <c r="N248" s="28">
        <f>Paramètres!$D$26*Calculs!K248</f>
        <v>20.738069084933585</v>
      </c>
      <c r="O248" s="28">
        <f>Paramètres!$D$26*I248</f>
        <v>-117.72414820732973</v>
      </c>
      <c r="P248" s="28">
        <f>Paramètres!$D$26*J248</f>
        <v>-295.79297881461224</v>
      </c>
      <c r="Q248" s="105">
        <f>IF($T248&gt;25000,Paramètres!$D$9,-5)</f>
        <v>6</v>
      </c>
      <c r="R248" s="105">
        <f t="shared" si="206"/>
        <v>108217.32383529919</v>
      </c>
      <c r="S248" s="105">
        <f t="shared" si="207"/>
        <v>4627.7834076394174</v>
      </c>
      <c r="T248" s="105">
        <f t="shared" si="233"/>
        <v>108316.22942727483</v>
      </c>
      <c r="U248" s="105">
        <f t="shared" si="234"/>
        <v>2.4486929972216731</v>
      </c>
      <c r="V248" s="105">
        <f t="shared" si="208"/>
        <v>78.867143328355979</v>
      </c>
      <c r="W248" s="105">
        <f t="shared" si="235"/>
        <v>78.795128252318321</v>
      </c>
      <c r="X248" s="105">
        <f t="shared" si="236"/>
        <v>3.3695786793237552</v>
      </c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44">
        <f t="shared" si="237"/>
        <v>-103334.22702967834</v>
      </c>
      <c r="AL248" s="44">
        <f t="shared" si="238"/>
        <v>-22944.954339462591</v>
      </c>
      <c r="AM248" s="44">
        <f t="shared" si="209"/>
        <v>-70.797679881617469</v>
      </c>
      <c r="AN248" s="44">
        <f t="shared" si="210"/>
        <v>12.675165236422552</v>
      </c>
      <c r="AO248" s="44">
        <f t="shared" si="270"/>
        <v>1635.1738147238225</v>
      </c>
      <c r="AP248" s="44">
        <f t="shared" si="271"/>
        <v>-4694.9674278710445</v>
      </c>
      <c r="AQ248" s="44">
        <f t="shared" si="239"/>
        <v>851.11364685513843</v>
      </c>
      <c r="AR248" s="44">
        <f t="shared" si="240"/>
        <v>830.37178963997928</v>
      </c>
      <c r="AS248" s="44">
        <f t="shared" si="241"/>
        <v>186.75419897060223</v>
      </c>
      <c r="AT248" s="44">
        <f>Paramètres!$D$26*Calculs!AQ248</f>
        <v>17.02227293710277</v>
      </c>
      <c r="AU248" s="44">
        <f>Paramètres!$D$26*AO248</f>
        <v>32.703476294476452</v>
      </c>
      <c r="AV248" s="44">
        <f>Paramètres!$D$26*AP248</f>
        <v>-93.899348557420893</v>
      </c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1">
        <f>Paramètres!$D$16</f>
        <v>30000</v>
      </c>
      <c r="BH248" s="41">
        <f>Paramètres!$E$16</f>
        <v>-25000</v>
      </c>
      <c r="BI248" s="100"/>
      <c r="BJ248" s="100"/>
      <c r="BK248" s="110">
        <f>Paramètres!$D$20</f>
        <v>523598775598.29883</v>
      </c>
      <c r="BL248" s="41">
        <f>Paramètres!$D$21</f>
        <v>10000</v>
      </c>
      <c r="BM248" s="41"/>
      <c r="BN248" s="41"/>
      <c r="BO248" s="41">
        <f>IF(AND($BR$6&gt;200,A248&lt;950),Paramètres!$D$22,0)</f>
        <v>1</v>
      </c>
      <c r="BP248" s="41">
        <f t="shared" si="211"/>
        <v>25116.903194379152</v>
      </c>
      <c r="BQ248" s="41">
        <f t="shared" si="212"/>
        <v>-6682.8290681768267</v>
      </c>
      <c r="BR248" s="41">
        <f t="shared" si="242"/>
        <v>25990.7489393877</v>
      </c>
      <c r="BS248" s="41">
        <f t="shared" si="243"/>
        <v>-14.899441563922878</v>
      </c>
      <c r="BT248" s="41">
        <f t="shared" si="244"/>
        <v>630.12792633828963</v>
      </c>
      <c r="BU248" s="41">
        <f t="shared" si="245"/>
        <v>608.9421340963695</v>
      </c>
      <c r="BV248" s="41">
        <f t="shared" si="246"/>
        <v>-162.02061866797109</v>
      </c>
      <c r="BW248" s="41">
        <f>Paramètres!$D$22</f>
        <v>1</v>
      </c>
      <c r="BX248" s="41">
        <f t="shared" si="213"/>
        <v>133334.22702967835</v>
      </c>
      <c r="BY248" s="41">
        <f t="shared" si="214"/>
        <v>-2055.0456605374093</v>
      </c>
      <c r="BZ248" s="41">
        <f t="shared" si="247"/>
        <v>133350.06303061391</v>
      </c>
      <c r="CA248" s="41">
        <f t="shared" si="248"/>
        <v>-0.88301498745744622</v>
      </c>
      <c r="CB248" s="41">
        <f t="shared" si="249"/>
        <v>29.198395961968671</v>
      </c>
      <c r="CC248" s="41">
        <f t="shared" si="250"/>
        <v>29.19492850334689</v>
      </c>
      <c r="CD248" s="41">
        <f t="shared" si="251"/>
        <v>-0.44997381742910225</v>
      </c>
      <c r="CE248" s="2">
        <f>Paramètres!$F$16</f>
        <v>15000</v>
      </c>
      <c r="CF248" s="2">
        <f>Paramètres!$G$16</f>
        <v>15000</v>
      </c>
      <c r="CG248" s="111">
        <f>Paramètres!$F$20</f>
        <v>992600579172.61572</v>
      </c>
      <c r="CH248" s="2">
        <f>Paramètres!$F$21</f>
        <v>13332</v>
      </c>
      <c r="CI248" s="2"/>
      <c r="CJ248" s="2"/>
      <c r="CK248" s="2">
        <f>IF(CN248&gt;20000,Paramètres!$F$22,-2)</f>
        <v>1</v>
      </c>
      <c r="CL248" s="2">
        <f t="shared" si="215"/>
        <v>10116.903194379152</v>
      </c>
      <c r="CM248" s="2">
        <f t="shared" si="216"/>
        <v>33317.170931823173</v>
      </c>
      <c r="CN248" s="2">
        <f t="shared" si="217"/>
        <v>34819.328097261758</v>
      </c>
      <c r="CO248" s="2">
        <f t="shared" si="218"/>
        <v>73.108859904253251</v>
      </c>
      <c r="CP248" s="2">
        <f t="shared" si="219"/>
        <v>666.8264259156532</v>
      </c>
      <c r="CQ248" s="2">
        <f t="shared" si="220"/>
        <v>193.74924121448049</v>
      </c>
      <c r="CR248" s="2">
        <f t="shared" si="221"/>
        <v>638.05855047029752</v>
      </c>
      <c r="CS248" s="2">
        <f>Paramètres!$F$22</f>
        <v>1</v>
      </c>
      <c r="CT248" s="2">
        <f t="shared" si="222"/>
        <v>118334.22702967834</v>
      </c>
      <c r="CU248" s="2">
        <f t="shared" si="223"/>
        <v>37944.954339462594</v>
      </c>
      <c r="CV248" s="2">
        <f t="shared" si="252"/>
        <v>124269.09851823727</v>
      </c>
      <c r="CW248" s="2">
        <f t="shared" si="253"/>
        <v>17.778924254816911</v>
      </c>
      <c r="CX248" s="2">
        <f t="shared" si="224"/>
        <v>63.181967453427582</v>
      </c>
      <c r="CY248" s="2">
        <f t="shared" si="254"/>
        <v>60.164508876021273</v>
      </c>
      <c r="CZ248" s="2">
        <f t="shared" si="255"/>
        <v>19.292301132657549</v>
      </c>
      <c r="DA248" s="2"/>
      <c r="DB248" s="2"/>
      <c r="DC248" s="13">
        <f>Paramètres!$H$16</f>
        <v>-20000</v>
      </c>
      <c r="DD248" s="13">
        <f>Paramètres!$I$16</f>
        <v>0</v>
      </c>
      <c r="DE248" s="13"/>
      <c r="DF248" s="13"/>
      <c r="DG248" s="112">
        <f>Paramètres!$H$20</f>
        <v>1047197551196.5977</v>
      </c>
      <c r="DH248" s="13">
        <f>Paramètres!$H$21</f>
        <v>10000</v>
      </c>
      <c r="DI248" s="13">
        <f>IF(DL248&lt;66666,Paramètres!$H$22,5)</f>
        <v>1</v>
      </c>
      <c r="DJ248" s="13">
        <f t="shared" si="225"/>
        <v>-24883.096805620848</v>
      </c>
      <c r="DK248" s="13">
        <f t="shared" si="226"/>
        <v>18317.170931823173</v>
      </c>
      <c r="DL248" s="13">
        <f t="shared" si="256"/>
        <v>30898.013812922123</v>
      </c>
      <c r="DM248" s="13">
        <f t="shared" si="257"/>
        <v>143.64213519794848</v>
      </c>
      <c r="DN248" s="13">
        <f t="shared" si="258"/>
        <v>944.6558805436913</v>
      </c>
      <c r="DO248" s="13">
        <f t="shared" si="259"/>
        <v>-760.75970015059818</v>
      </c>
      <c r="DP248" s="13">
        <f t="shared" si="260"/>
        <v>560.01733122515839</v>
      </c>
      <c r="DQ248" s="13">
        <f>IF(DT248&lt;66666,Paramètres!$H$22,5)</f>
        <v>5</v>
      </c>
      <c r="DR248" s="13">
        <f t="shared" si="227"/>
        <v>83334.227029678339</v>
      </c>
      <c r="DS248" s="13">
        <f t="shared" si="228"/>
        <v>22944.954339462591</v>
      </c>
      <c r="DT248" s="13">
        <f t="shared" si="261"/>
        <v>86435.318731835519</v>
      </c>
      <c r="DU248" s="13">
        <f t="shared" si="262"/>
        <v>15.394174157493008</v>
      </c>
      <c r="DV248" s="13">
        <f t="shared" si="263"/>
        <v>686.99639184900275</v>
      </c>
      <c r="DW248" s="13">
        <f t="shared" si="264"/>
        <v>662.3486108095816</v>
      </c>
      <c r="DX248" s="13">
        <f t="shared" si="265"/>
        <v>182.36874779458776</v>
      </c>
    </row>
    <row r="249" spans="1:128" x14ac:dyDescent="0.35">
      <c r="A249" s="106">
        <f t="shared" si="266"/>
        <v>243</v>
      </c>
      <c r="B249" s="106">
        <f>A249*Paramètres!$D$25</f>
        <v>121.5</v>
      </c>
      <c r="C249" s="102">
        <f>Paramètres!$D$7</f>
        <v>155093840495.72119</v>
      </c>
      <c r="D249" s="28">
        <f>Paramètres!$D$8</f>
        <v>6666</v>
      </c>
      <c r="E249" s="28">
        <f t="shared" si="229"/>
        <v>1950.4760192276674</v>
      </c>
      <c r="F249" s="28">
        <f t="shared" si="230"/>
        <v>-25452.981586431604</v>
      </c>
      <c r="G249" s="28">
        <f t="shared" si="204"/>
        <v>-113.05068049041418</v>
      </c>
      <c r="H249" s="28">
        <f t="shared" si="205"/>
        <v>81.095287943896679</v>
      </c>
      <c r="I249" s="28">
        <f t="shared" si="267"/>
        <v>-5726.5515869989049</v>
      </c>
      <c r="J249" s="28">
        <f t="shared" si="268"/>
        <v>-13457.800698888514</v>
      </c>
      <c r="K249" s="28">
        <f t="shared" si="269"/>
        <v>1094.5108906375008</v>
      </c>
      <c r="L249" s="28">
        <f t="shared" si="231"/>
        <v>169.42113190512646</v>
      </c>
      <c r="M249" s="28">
        <f t="shared" si="232"/>
        <v>1081.3189029088878</v>
      </c>
      <c r="N249" s="28">
        <f>Paramètres!$D$26*Calculs!K249</f>
        <v>21.890217812750016</v>
      </c>
      <c r="O249" s="28">
        <f>Paramètres!$D$26*I249</f>
        <v>-114.5310317399781</v>
      </c>
      <c r="P249" s="28">
        <f>Paramètres!$D$26*J249</f>
        <v>-269.15601397777027</v>
      </c>
      <c r="Q249" s="105">
        <f>IF($T249&gt;25000,Paramètres!$D$9,-5)</f>
        <v>6</v>
      </c>
      <c r="R249" s="105">
        <f t="shared" si="206"/>
        <v>104259.5231941341</v>
      </c>
      <c r="S249" s="105">
        <f t="shared" si="207"/>
        <v>-207.23208277614322</v>
      </c>
      <c r="T249" s="105">
        <f t="shared" si="233"/>
        <v>104259.72914699289</v>
      </c>
      <c r="U249" s="105">
        <f t="shared" si="234"/>
        <v>-0.11388415870806276</v>
      </c>
      <c r="V249" s="105">
        <f t="shared" si="208"/>
        <v>85.085397657831862</v>
      </c>
      <c r="W249" s="105">
        <f t="shared" si="235"/>
        <v>85.085229581614584</v>
      </c>
      <c r="X249" s="105">
        <f t="shared" si="236"/>
        <v>-0.16912018009954172</v>
      </c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44">
        <f t="shared" si="237"/>
        <v>-102309.04717490643</v>
      </c>
      <c r="AL249" s="44">
        <f t="shared" si="238"/>
        <v>-25245.749503655461</v>
      </c>
      <c r="AM249" s="44">
        <f t="shared" si="209"/>
        <v>-61.139708292562794</v>
      </c>
      <c r="AN249" s="44">
        <f t="shared" si="210"/>
        <v>13.83834937938499</v>
      </c>
      <c r="AO249" s="44">
        <f t="shared" si="270"/>
        <v>2432.8421280693256</v>
      </c>
      <c r="AP249" s="44">
        <f t="shared" si="271"/>
        <v>-4414.3138803430211</v>
      </c>
      <c r="AQ249" s="44">
        <f t="shared" si="239"/>
        <v>855.32962650888464</v>
      </c>
      <c r="AR249" s="44">
        <f t="shared" si="240"/>
        <v>830.50317644126812</v>
      </c>
      <c r="AS249" s="44">
        <f t="shared" si="241"/>
        <v>204.58065378913994</v>
      </c>
      <c r="AT249" s="44">
        <f>Paramètres!$D$26*Calculs!AQ249</f>
        <v>17.106592530177693</v>
      </c>
      <c r="AU249" s="44">
        <f>Paramètres!$D$26*AO249</f>
        <v>48.656842561386512</v>
      </c>
      <c r="AV249" s="44">
        <f>Paramètres!$D$26*AP249</f>
        <v>-88.286277606860423</v>
      </c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1">
        <f>Paramètres!$D$16</f>
        <v>30000</v>
      </c>
      <c r="BH249" s="41">
        <f>Paramètres!$E$16</f>
        <v>-25000</v>
      </c>
      <c r="BI249" s="100"/>
      <c r="BJ249" s="100"/>
      <c r="BK249" s="110">
        <f>Paramètres!$D$20</f>
        <v>523598775598.29883</v>
      </c>
      <c r="BL249" s="41">
        <f>Paramètres!$D$21</f>
        <v>10000</v>
      </c>
      <c r="BM249" s="41"/>
      <c r="BN249" s="41"/>
      <c r="BO249" s="41">
        <f>IF(AND($BR$6&gt;200,A249&lt;950),Paramètres!$D$22,0)</f>
        <v>1</v>
      </c>
      <c r="BP249" s="41">
        <f t="shared" si="211"/>
        <v>28049.523980772334</v>
      </c>
      <c r="BQ249" s="41">
        <f t="shared" si="212"/>
        <v>452.98158643160423</v>
      </c>
      <c r="BR249" s="41">
        <f t="shared" si="242"/>
        <v>28053.18142146392</v>
      </c>
      <c r="BS249" s="41">
        <f t="shared" si="243"/>
        <v>0.92520918342339176</v>
      </c>
      <c r="BT249" s="41">
        <f t="shared" si="244"/>
        <v>556.0441502160387</v>
      </c>
      <c r="BU249" s="41">
        <f t="shared" si="245"/>
        <v>555.97165581796094</v>
      </c>
      <c r="BV249" s="41">
        <f t="shared" si="246"/>
        <v>8.9785809854050616</v>
      </c>
      <c r="BW249" s="41">
        <f>Paramètres!$D$22</f>
        <v>1</v>
      </c>
      <c r="BX249" s="41">
        <f t="shared" si="213"/>
        <v>132309.04717490642</v>
      </c>
      <c r="BY249" s="41">
        <f t="shared" si="214"/>
        <v>245.74950365546101</v>
      </c>
      <c r="BZ249" s="41">
        <f t="shared" si="247"/>
        <v>132309.27540104723</v>
      </c>
      <c r="CA249" s="41">
        <f t="shared" si="248"/>
        <v>0.10642048662267245</v>
      </c>
      <c r="CB249" s="41">
        <f t="shared" si="249"/>
        <v>29.655641719032538</v>
      </c>
      <c r="CC249" s="41">
        <f t="shared" si="250"/>
        <v>29.65559056470007</v>
      </c>
      <c r="CD249" s="41">
        <f t="shared" si="251"/>
        <v>5.5081997924529079E-2</v>
      </c>
      <c r="CE249" s="2">
        <f>Paramètres!$F$16</f>
        <v>15000</v>
      </c>
      <c r="CF249" s="2">
        <f>Paramètres!$G$16</f>
        <v>15000</v>
      </c>
      <c r="CG249" s="111">
        <f>Paramètres!$F$20</f>
        <v>992600579172.61572</v>
      </c>
      <c r="CH249" s="2">
        <f>Paramètres!$F$21</f>
        <v>13332</v>
      </c>
      <c r="CI249" s="2"/>
      <c r="CJ249" s="2"/>
      <c r="CK249" s="2">
        <f>IF(CN249&gt;20000,Paramètres!$F$22,-2)</f>
        <v>1</v>
      </c>
      <c r="CL249" s="2">
        <f t="shared" si="215"/>
        <v>13049.523980772332</v>
      </c>
      <c r="CM249" s="2">
        <f t="shared" si="216"/>
        <v>40452.981586431604</v>
      </c>
      <c r="CN249" s="2">
        <f t="shared" si="217"/>
        <v>42505.691329008245</v>
      </c>
      <c r="CO249" s="2">
        <f t="shared" si="218"/>
        <v>72.121078798414317</v>
      </c>
      <c r="CP249" s="2">
        <f t="shared" si="219"/>
        <v>477.25756988535329</v>
      </c>
      <c r="CQ249" s="2">
        <f t="shared" si="220"/>
        <v>146.5211812464681</v>
      </c>
      <c r="CR249" s="2">
        <f t="shared" si="221"/>
        <v>454.20956777572678</v>
      </c>
      <c r="CS249" s="2">
        <f>Paramètres!$F$22</f>
        <v>1</v>
      </c>
      <c r="CT249" s="2">
        <f t="shared" si="222"/>
        <v>117309.04717490643</v>
      </c>
      <c r="CU249" s="2">
        <f t="shared" si="223"/>
        <v>40245.749503655461</v>
      </c>
      <c r="CV249" s="2">
        <f t="shared" si="252"/>
        <v>124020.69545924748</v>
      </c>
      <c r="CW249" s="2">
        <f t="shared" si="253"/>
        <v>18.93579033805679</v>
      </c>
      <c r="CX249" s="2">
        <f t="shared" si="224"/>
        <v>63.430975994550856</v>
      </c>
      <c r="CY249" s="2">
        <f t="shared" si="254"/>
        <v>59.99827147994187</v>
      </c>
      <c r="CZ249" s="2">
        <f t="shared" si="255"/>
        <v>20.583880466046264</v>
      </c>
      <c r="DA249" s="2"/>
      <c r="DB249" s="2"/>
      <c r="DC249" s="13">
        <f>Paramètres!$H$16</f>
        <v>-20000</v>
      </c>
      <c r="DD249" s="13">
        <f>Paramètres!$I$16</f>
        <v>0</v>
      </c>
      <c r="DE249" s="13"/>
      <c r="DF249" s="13"/>
      <c r="DG249" s="112">
        <f>Paramètres!$H$20</f>
        <v>1047197551196.5977</v>
      </c>
      <c r="DH249" s="13">
        <f>Paramètres!$H$21</f>
        <v>10000</v>
      </c>
      <c r="DI249" s="13">
        <f>IF(DL249&lt;66666,Paramètres!$H$22,5)</f>
        <v>1</v>
      </c>
      <c r="DJ249" s="13">
        <f t="shared" si="225"/>
        <v>-21950.476019227666</v>
      </c>
      <c r="DK249" s="13">
        <f t="shared" si="226"/>
        <v>25452.981586431604</v>
      </c>
      <c r="DL249" s="13">
        <f t="shared" si="256"/>
        <v>33610.677903159216</v>
      </c>
      <c r="DM249" s="13">
        <f t="shared" si="257"/>
        <v>130.77425784373875</v>
      </c>
      <c r="DN249" s="13">
        <f t="shared" si="258"/>
        <v>816.24204257359827</v>
      </c>
      <c r="DO249" s="13">
        <f t="shared" si="259"/>
        <v>-533.07170515930261</v>
      </c>
      <c r="DP249" s="13">
        <f t="shared" si="260"/>
        <v>618.13075414775597</v>
      </c>
      <c r="DQ249" s="13">
        <f>IF(DT249&lt;66666,Paramètres!$H$22,5)</f>
        <v>5</v>
      </c>
      <c r="DR249" s="13">
        <f t="shared" si="227"/>
        <v>82309.047174906431</v>
      </c>
      <c r="DS249" s="13">
        <f t="shared" si="228"/>
        <v>25245.749503655461</v>
      </c>
      <c r="DT249" s="13">
        <f t="shared" si="261"/>
        <v>86093.711238639793</v>
      </c>
      <c r="DU249" s="13">
        <f t="shared" si="262"/>
        <v>17.051772209933464</v>
      </c>
      <c r="DV249" s="13">
        <f t="shared" si="263"/>
        <v>692.34994085209462</v>
      </c>
      <c r="DW249" s="13">
        <f t="shared" si="264"/>
        <v>661.91436195821109</v>
      </c>
      <c r="DX249" s="13">
        <f t="shared" si="265"/>
        <v>203.02171812728102</v>
      </c>
    </row>
    <row r="250" spans="1:128" x14ac:dyDescent="0.35">
      <c r="A250" s="106">
        <f t="shared" si="266"/>
        <v>244</v>
      </c>
      <c r="B250" s="106">
        <f>A250*Paramètres!$D$25</f>
        <v>122</v>
      </c>
      <c r="C250" s="102">
        <f>Paramètres!$D$7</f>
        <v>155093840495.72119</v>
      </c>
      <c r="D250" s="28">
        <f>Paramètres!$D$8</f>
        <v>6666</v>
      </c>
      <c r="E250" s="28">
        <f t="shared" si="229"/>
        <v>-870.44449129550344</v>
      </c>
      <c r="F250" s="28">
        <f t="shared" si="230"/>
        <v>-31911.552210148642</v>
      </c>
      <c r="G250" s="28">
        <f t="shared" si="204"/>
        <v>-114.20532067125913</v>
      </c>
      <c r="H250" s="28">
        <f t="shared" si="205"/>
        <v>78.512047345548368</v>
      </c>
      <c r="I250" s="28">
        <f t="shared" si="267"/>
        <v>-5442.5994233538004</v>
      </c>
      <c r="J250" s="28">
        <f t="shared" si="268"/>
        <v>-12107.325782001855</v>
      </c>
      <c r="K250" s="28">
        <f t="shared" si="269"/>
        <v>1049.6859389612302</v>
      </c>
      <c r="L250" s="28">
        <f t="shared" si="231"/>
        <v>209.05743059167793</v>
      </c>
      <c r="M250" s="28">
        <f t="shared" si="232"/>
        <v>1028.6571640577463</v>
      </c>
      <c r="N250" s="28">
        <f>Paramètres!$D$26*Calculs!K250</f>
        <v>20.993718779224604</v>
      </c>
      <c r="O250" s="28">
        <f>Paramètres!$D$26*I250</f>
        <v>-108.85198846707601</v>
      </c>
      <c r="P250" s="28">
        <f>Paramètres!$D$26*J250</f>
        <v>-242.14651564003711</v>
      </c>
      <c r="Q250" s="105">
        <f>IF($T250&gt;25000,Paramètres!$D$9,-5)</f>
        <v>6</v>
      </c>
      <c r="R250" s="105">
        <f t="shared" si="206"/>
        <v>100014.55582546596</v>
      </c>
      <c r="S250" s="105">
        <f t="shared" si="207"/>
        <v>-4509.7909297689548</v>
      </c>
      <c r="T250" s="105">
        <f t="shared" si="233"/>
        <v>100116.18046647341</v>
      </c>
      <c r="U250" s="105">
        <f t="shared" si="234"/>
        <v>-2.5817949653404417</v>
      </c>
      <c r="V250" s="105">
        <f t="shared" si="208"/>
        <v>92.226480460711684</v>
      </c>
      <c r="W250" s="105">
        <f t="shared" si="235"/>
        <v>92.132864394611957</v>
      </c>
      <c r="X250" s="105">
        <f t="shared" si="236"/>
        <v>-4.1543948553402306</v>
      </c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44">
        <f t="shared" si="237"/>
        <v>-100885.00031676146</v>
      </c>
      <c r="AL250" s="44">
        <f t="shared" si="238"/>
        <v>-27401.761280379687</v>
      </c>
      <c r="AM250" s="44">
        <f t="shared" si="209"/>
        <v>-52.046116225546406</v>
      </c>
      <c r="AN250" s="44">
        <f t="shared" si="210"/>
        <v>14.95596388872039</v>
      </c>
      <c r="AO250" s="44">
        <f t="shared" si="270"/>
        <v>3214.6884619492071</v>
      </c>
      <c r="AP250" s="44">
        <f t="shared" si="271"/>
        <v>-4121.4469489470202</v>
      </c>
      <c r="AQ250" s="44">
        <f t="shared" si="239"/>
        <v>865.98930649854367</v>
      </c>
      <c r="AR250" s="44">
        <f t="shared" si="240"/>
        <v>836.65345358446768</v>
      </c>
      <c r="AS250" s="44">
        <f t="shared" si="241"/>
        <v>223.49156041115225</v>
      </c>
      <c r="AT250" s="44">
        <f>Paramètres!$D$26*Calculs!AQ250</f>
        <v>17.319786129970876</v>
      </c>
      <c r="AU250" s="44">
        <f>Paramètres!$D$26*AO250</f>
        <v>64.29376923898414</v>
      </c>
      <c r="AV250" s="44">
        <f>Paramètres!$D$26*AP250</f>
        <v>-82.428938978940408</v>
      </c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1">
        <f>Paramètres!$D$16</f>
        <v>30000</v>
      </c>
      <c r="BH250" s="41">
        <f>Paramètres!$E$16</f>
        <v>-25000</v>
      </c>
      <c r="BI250" s="100"/>
      <c r="BJ250" s="100"/>
      <c r="BK250" s="110">
        <f>Paramètres!$D$20</f>
        <v>523598775598.29883</v>
      </c>
      <c r="BL250" s="41">
        <f>Paramètres!$D$21</f>
        <v>10000</v>
      </c>
      <c r="BM250" s="41"/>
      <c r="BN250" s="41"/>
      <c r="BO250" s="41">
        <f>IF(AND($BR$6&gt;200,A250&lt;950),Paramètres!$D$22,0)</f>
        <v>1</v>
      </c>
      <c r="BP250" s="41">
        <f t="shared" si="211"/>
        <v>30870.444491295504</v>
      </c>
      <c r="BQ250" s="41">
        <f t="shared" si="212"/>
        <v>6911.5522101486422</v>
      </c>
      <c r="BR250" s="41">
        <f t="shared" si="242"/>
        <v>31634.694514784987</v>
      </c>
      <c r="BS250" s="41">
        <f t="shared" si="243"/>
        <v>12.61977946642342</v>
      </c>
      <c r="BT250" s="41">
        <f t="shared" si="244"/>
        <v>453.55182601621829</v>
      </c>
      <c r="BU250" s="41">
        <f t="shared" si="245"/>
        <v>442.59464754482218</v>
      </c>
      <c r="BV250" s="41">
        <f t="shared" si="246"/>
        <v>99.092062483937411</v>
      </c>
      <c r="BW250" s="41">
        <f>Paramètres!$D$22</f>
        <v>1</v>
      </c>
      <c r="BX250" s="41">
        <f t="shared" si="213"/>
        <v>130885.00031676146</v>
      </c>
      <c r="BY250" s="41">
        <f t="shared" si="214"/>
        <v>2401.7612803796874</v>
      </c>
      <c r="BZ250" s="41">
        <f t="shared" si="247"/>
        <v>130907.0348192433</v>
      </c>
      <c r="CA250" s="41">
        <f t="shared" si="248"/>
        <v>1.0512689897586747</v>
      </c>
      <c r="CB250" s="41">
        <f t="shared" si="249"/>
        <v>30.288812493384398</v>
      </c>
      <c r="CC250" s="41">
        <f t="shared" si="250"/>
        <v>30.283714227160747</v>
      </c>
      <c r="CD250" s="41">
        <f t="shared" si="251"/>
        <v>0.55571113634755909</v>
      </c>
      <c r="CE250" s="2">
        <f>Paramètres!$F$16</f>
        <v>15000</v>
      </c>
      <c r="CF250" s="2">
        <f>Paramètres!$G$16</f>
        <v>15000</v>
      </c>
      <c r="CG250" s="111">
        <f>Paramètres!$F$20</f>
        <v>992600579172.61572</v>
      </c>
      <c r="CH250" s="2">
        <f>Paramètres!$F$21</f>
        <v>13332</v>
      </c>
      <c r="CI250" s="2"/>
      <c r="CJ250" s="2"/>
      <c r="CK250" s="2">
        <f>IF(CN250&gt;20000,Paramètres!$F$22,-2)</f>
        <v>1</v>
      </c>
      <c r="CL250" s="2">
        <f t="shared" si="215"/>
        <v>15870.444491295504</v>
      </c>
      <c r="CM250" s="2">
        <f t="shared" si="216"/>
        <v>46911.552210148642</v>
      </c>
      <c r="CN250" s="2">
        <f t="shared" si="217"/>
        <v>49523.375683779814</v>
      </c>
      <c r="CO250" s="2">
        <f t="shared" si="218"/>
        <v>71.309029847920712</v>
      </c>
      <c r="CP250" s="2">
        <f t="shared" si="219"/>
        <v>364.39726803773237</v>
      </c>
      <c r="CQ250" s="2">
        <f t="shared" si="220"/>
        <v>116.77609886893663</v>
      </c>
      <c r="CR250" s="2">
        <f t="shared" si="221"/>
        <v>345.17924573519088</v>
      </c>
      <c r="CS250" s="2">
        <f>Paramètres!$F$22</f>
        <v>1</v>
      </c>
      <c r="CT250" s="2">
        <f t="shared" si="222"/>
        <v>115885.00031676146</v>
      </c>
      <c r="CU250" s="2">
        <f t="shared" si="223"/>
        <v>42401.761280379687</v>
      </c>
      <c r="CV250" s="2">
        <f t="shared" si="252"/>
        <v>123398.71416710188</v>
      </c>
      <c r="CW250" s="2">
        <f t="shared" si="253"/>
        <v>20.097328559314143</v>
      </c>
      <c r="CX250" s="2">
        <f t="shared" si="224"/>
        <v>64.060930691066318</v>
      </c>
      <c r="CY250" s="2">
        <f t="shared" si="254"/>
        <v>60.160278196848623</v>
      </c>
      <c r="CZ250" s="2">
        <f t="shared" si="255"/>
        <v>22.012354900904693</v>
      </c>
      <c r="DA250" s="2"/>
      <c r="DB250" s="2"/>
      <c r="DC250" s="13">
        <f>Paramètres!$H$16</f>
        <v>-20000</v>
      </c>
      <c r="DD250" s="13">
        <f>Paramètres!$I$16</f>
        <v>0</v>
      </c>
      <c r="DE250" s="13"/>
      <c r="DF250" s="13"/>
      <c r="DG250" s="112">
        <f>Paramètres!$H$20</f>
        <v>1047197551196.5977</v>
      </c>
      <c r="DH250" s="13">
        <f>Paramètres!$H$21</f>
        <v>10000</v>
      </c>
      <c r="DI250" s="13">
        <f>IF(DL250&lt;66666,Paramètres!$H$22,5)</f>
        <v>1</v>
      </c>
      <c r="DJ250" s="13">
        <f t="shared" si="225"/>
        <v>-19129.555508704496</v>
      </c>
      <c r="DK250" s="13">
        <f t="shared" si="226"/>
        <v>31911.552210148642</v>
      </c>
      <c r="DL250" s="13">
        <f t="shared" si="256"/>
        <v>37206.008364532325</v>
      </c>
      <c r="DM250" s="13">
        <f t="shared" si="257"/>
        <v>120.94081167514194</v>
      </c>
      <c r="DN250" s="13">
        <f t="shared" si="258"/>
        <v>681.34150596194786</v>
      </c>
      <c r="DO250" s="13">
        <f t="shared" si="259"/>
        <v>-350.31331582208082</v>
      </c>
      <c r="DP250" s="13">
        <f t="shared" si="260"/>
        <v>584.385855838618</v>
      </c>
      <c r="DQ250" s="13">
        <f>IF(DT250&lt;66666,Paramètres!$H$22,5)</f>
        <v>5</v>
      </c>
      <c r="DR250" s="13">
        <f t="shared" si="227"/>
        <v>80885.000316761463</v>
      </c>
      <c r="DS250" s="13">
        <f t="shared" si="228"/>
        <v>27401.761280379687</v>
      </c>
      <c r="DT250" s="13">
        <f t="shared" si="261"/>
        <v>85400.46719725494</v>
      </c>
      <c r="DU250" s="13">
        <f t="shared" si="262"/>
        <v>18.715060568330056</v>
      </c>
      <c r="DV250" s="13">
        <f t="shared" si="263"/>
        <v>703.40699031112433</v>
      </c>
      <c r="DW250" s="13">
        <f t="shared" si="264"/>
        <v>666.2150278723102</v>
      </c>
      <c r="DX250" s="13">
        <f t="shared" si="265"/>
        <v>225.69654551111552</v>
      </c>
    </row>
    <row r="251" spans="1:128" x14ac:dyDescent="0.35">
      <c r="A251" s="106">
        <f t="shared" si="266"/>
        <v>245</v>
      </c>
      <c r="B251" s="106">
        <f>A251*Paramètres!$D$25</f>
        <v>122.5</v>
      </c>
      <c r="C251" s="102">
        <f>Paramètres!$D$7</f>
        <v>155093840495.72119</v>
      </c>
      <c r="D251" s="28">
        <f>Paramètres!$D$8</f>
        <v>6666</v>
      </c>
      <c r="E251" s="28">
        <f t="shared" si="229"/>
        <v>-3539.4798453244839</v>
      </c>
      <c r="F251" s="28">
        <f t="shared" si="230"/>
        <v>-37708.050810135137</v>
      </c>
      <c r="G251" s="28">
        <f t="shared" si="204"/>
        <v>-115.30989347971702</v>
      </c>
      <c r="H251" s="28">
        <f t="shared" si="205"/>
        <v>77.197790999662715</v>
      </c>
      <c r="I251" s="28">
        <f t="shared" si="267"/>
        <v>-5124.6900042950465</v>
      </c>
      <c r="J251" s="28">
        <f t="shared" si="268"/>
        <v>-10836.522102304072</v>
      </c>
      <c r="K251" s="28">
        <f t="shared" si="269"/>
        <v>948.68893012101876</v>
      </c>
      <c r="L251" s="28">
        <f t="shared" si="231"/>
        <v>210.21627414666611</v>
      </c>
      <c r="M251" s="28">
        <f t="shared" si="232"/>
        <v>925.10529358449617</v>
      </c>
      <c r="N251" s="28">
        <f>Paramètres!$D$26*Calculs!K251</f>
        <v>18.973778602420374</v>
      </c>
      <c r="O251" s="28">
        <f>Paramètres!$D$26*I251</f>
        <v>-102.49380008590093</v>
      </c>
      <c r="P251" s="28">
        <f>Paramètres!$D$26*J251</f>
        <v>-216.73044204608144</v>
      </c>
      <c r="Q251" s="105">
        <f>IF($T251&gt;25000,Paramètres!$D$9,-5)</f>
        <v>6</v>
      </c>
      <c r="R251" s="105">
        <f t="shared" si="206"/>
        <v>95529.012877066256</v>
      </c>
      <c r="S251" s="105">
        <f t="shared" si="207"/>
        <v>-8301.4389453847289</v>
      </c>
      <c r="T251" s="105">
        <f t="shared" si="233"/>
        <v>95889.030602205181</v>
      </c>
      <c r="U251" s="105">
        <f t="shared" si="234"/>
        <v>-4.9665073471568286</v>
      </c>
      <c r="V251" s="105">
        <f t="shared" si="208"/>
        <v>100.47714438876307</v>
      </c>
      <c r="W251" s="105">
        <f t="shared" si="235"/>
        <v>100.09990047750316</v>
      </c>
      <c r="X251" s="105">
        <f t="shared" si="236"/>
        <v>-8.6986475336287352</v>
      </c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44">
        <f t="shared" si="237"/>
        <v>-99068.492722390743</v>
      </c>
      <c r="AL251" s="44">
        <f t="shared" si="238"/>
        <v>-29406.611864750408</v>
      </c>
      <c r="AM251" s="44">
        <f t="shared" si="209"/>
        <v>-43.740686596511836</v>
      </c>
      <c r="AN251" s="44">
        <f t="shared" si="210"/>
        <v>16.045090089171776</v>
      </c>
      <c r="AO251" s="44">
        <f t="shared" si="270"/>
        <v>3987.0481462946905</v>
      </c>
      <c r="AP251" s="44">
        <f t="shared" si="271"/>
        <v>-3815.5264495569277</v>
      </c>
      <c r="AQ251" s="44">
        <f t="shared" si="239"/>
        <v>883.19729472587289</v>
      </c>
      <c r="AR251" s="44">
        <f t="shared" si="240"/>
        <v>848.79188469093151</v>
      </c>
      <c r="AS251" s="44">
        <f t="shared" si="241"/>
        <v>244.11021669302755</v>
      </c>
      <c r="AT251" s="44">
        <f>Paramètres!$D$26*Calculs!AQ251</f>
        <v>17.663945894517457</v>
      </c>
      <c r="AU251" s="44">
        <f>Paramètres!$D$26*AO251</f>
        <v>79.740962925893811</v>
      </c>
      <c r="AV251" s="44">
        <f>Paramètres!$D$26*AP251</f>
        <v>-76.310528991138554</v>
      </c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1">
        <f>Paramètres!$D$16</f>
        <v>30000</v>
      </c>
      <c r="BH251" s="41">
        <f>Paramètres!$E$16</f>
        <v>-25000</v>
      </c>
      <c r="BI251" s="100"/>
      <c r="BJ251" s="100"/>
      <c r="BK251" s="110">
        <f>Paramètres!$D$20</f>
        <v>523598775598.29883</v>
      </c>
      <c r="BL251" s="41">
        <f>Paramètres!$D$21</f>
        <v>10000</v>
      </c>
      <c r="BM251" s="41"/>
      <c r="BN251" s="41"/>
      <c r="BO251" s="41">
        <f>IF(AND($BR$6&gt;200,A251&lt;950),Paramètres!$D$22,0)</f>
        <v>1</v>
      </c>
      <c r="BP251" s="41">
        <f t="shared" si="211"/>
        <v>33539.479845324488</v>
      </c>
      <c r="BQ251" s="41">
        <f t="shared" si="212"/>
        <v>12708.050810135137</v>
      </c>
      <c r="BR251" s="41">
        <f t="shared" si="242"/>
        <v>35866.297044550112</v>
      </c>
      <c r="BS251" s="41">
        <f t="shared" si="243"/>
        <v>20.751611269878474</v>
      </c>
      <c r="BT251" s="41">
        <f t="shared" si="244"/>
        <v>363.79476373394891</v>
      </c>
      <c r="BU251" s="41">
        <f t="shared" si="245"/>
        <v>340.19366791430127</v>
      </c>
      <c r="BV251" s="41">
        <f t="shared" si="246"/>
        <v>128.89879142666095</v>
      </c>
      <c r="BW251" s="41">
        <f>Paramètres!$D$22</f>
        <v>1</v>
      </c>
      <c r="BX251" s="41">
        <f t="shared" si="213"/>
        <v>129068.49272239074</v>
      </c>
      <c r="BY251" s="41">
        <f t="shared" si="214"/>
        <v>4406.6118647504081</v>
      </c>
      <c r="BZ251" s="41">
        <f t="shared" si="247"/>
        <v>129143.69532329633</v>
      </c>
      <c r="CA251" s="41">
        <f t="shared" si="248"/>
        <v>1.9554131578670926</v>
      </c>
      <c r="CB251" s="41">
        <f t="shared" si="249"/>
        <v>31.114146699452547</v>
      </c>
      <c r="CC251" s="41">
        <f t="shared" si="250"/>
        <v>31.09602839525737</v>
      </c>
      <c r="CD251" s="41">
        <f t="shared" si="251"/>
        <v>1.061669852826794</v>
      </c>
      <c r="CE251" s="2">
        <f>Paramètres!$F$16</f>
        <v>15000</v>
      </c>
      <c r="CF251" s="2">
        <f>Paramètres!$G$16</f>
        <v>15000</v>
      </c>
      <c r="CG251" s="111">
        <f>Paramètres!$F$20</f>
        <v>992600579172.61572</v>
      </c>
      <c r="CH251" s="2">
        <f>Paramètres!$F$21</f>
        <v>13332</v>
      </c>
      <c r="CI251" s="2"/>
      <c r="CJ251" s="2"/>
      <c r="CK251" s="2">
        <f>IF(CN251&gt;20000,Paramètres!$F$22,-2)</f>
        <v>1</v>
      </c>
      <c r="CL251" s="2">
        <f t="shared" si="215"/>
        <v>18539.479845324484</v>
      </c>
      <c r="CM251" s="2">
        <f t="shared" si="216"/>
        <v>52708.050810135137</v>
      </c>
      <c r="CN251" s="2">
        <f t="shared" si="217"/>
        <v>55873.526227892398</v>
      </c>
      <c r="CO251" s="2">
        <f t="shared" si="218"/>
        <v>70.62123548887547</v>
      </c>
      <c r="CP251" s="2">
        <f t="shared" si="219"/>
        <v>292.6105724676928</v>
      </c>
      <c r="CQ251" s="2">
        <f t="shared" si="220"/>
        <v>97.09155976064983</v>
      </c>
      <c r="CR251" s="2">
        <f t="shared" si="221"/>
        <v>276.03292583153024</v>
      </c>
      <c r="CS251" s="2">
        <f>Paramètres!$F$22</f>
        <v>1</v>
      </c>
      <c r="CT251" s="2">
        <f t="shared" si="222"/>
        <v>114068.49272239074</v>
      </c>
      <c r="CU251" s="2">
        <f t="shared" si="223"/>
        <v>44406.611864750404</v>
      </c>
      <c r="CV251" s="2">
        <f t="shared" si="252"/>
        <v>122407.38625289203</v>
      </c>
      <c r="CW251" s="2">
        <f t="shared" si="253"/>
        <v>21.270853176506961</v>
      </c>
      <c r="CX251" s="2">
        <f t="shared" si="224"/>
        <v>65.084419945138308</v>
      </c>
      <c r="CY251" s="2">
        <f t="shared" si="254"/>
        <v>60.650602141891817</v>
      </c>
      <c r="CZ251" s="2">
        <f t="shared" si="255"/>
        <v>23.611145237388751</v>
      </c>
      <c r="DA251" s="2"/>
      <c r="DB251" s="2"/>
      <c r="DC251" s="13">
        <f>Paramètres!$H$16</f>
        <v>-20000</v>
      </c>
      <c r="DD251" s="13">
        <f>Paramètres!$I$16</f>
        <v>0</v>
      </c>
      <c r="DE251" s="13"/>
      <c r="DF251" s="13"/>
      <c r="DG251" s="112">
        <f>Paramètres!$H$20</f>
        <v>1047197551196.5977</v>
      </c>
      <c r="DH251" s="13">
        <f>Paramètres!$H$21</f>
        <v>10000</v>
      </c>
      <c r="DI251" s="13">
        <f>IF(DL251&lt;66666,Paramètres!$H$22,5)</f>
        <v>1</v>
      </c>
      <c r="DJ251" s="13">
        <f t="shared" si="225"/>
        <v>-16460.520154675516</v>
      </c>
      <c r="DK251" s="13">
        <f t="shared" si="226"/>
        <v>37708.050810135137</v>
      </c>
      <c r="DL251" s="13">
        <f t="shared" si="256"/>
        <v>41144.207607659817</v>
      </c>
      <c r="DM251" s="13">
        <f t="shared" si="257"/>
        <v>113.58248927784955</v>
      </c>
      <c r="DN251" s="13">
        <f t="shared" si="258"/>
        <v>567.57454062398597</v>
      </c>
      <c r="DO251" s="13">
        <f t="shared" si="259"/>
        <v>-227.06895352828499</v>
      </c>
      <c r="DP251" s="13">
        <f t="shared" si="260"/>
        <v>520.17357632630501</v>
      </c>
      <c r="DQ251" s="13">
        <f>IF(DT251&lt;66666,Paramètres!$H$22,5)</f>
        <v>5</v>
      </c>
      <c r="DR251" s="13">
        <f t="shared" si="227"/>
        <v>79068.492722390743</v>
      </c>
      <c r="DS251" s="13">
        <f t="shared" si="228"/>
        <v>29406.611864750408</v>
      </c>
      <c r="DT251" s="13">
        <f t="shared" si="261"/>
        <v>84359.797076301911</v>
      </c>
      <c r="DU251" s="13">
        <f t="shared" si="262"/>
        <v>20.400829477203068</v>
      </c>
      <c r="DV251" s="13">
        <f t="shared" si="263"/>
        <v>720.5057013341451</v>
      </c>
      <c r="DW251" s="13">
        <f t="shared" si="264"/>
        <v>675.31338121702902</v>
      </c>
      <c r="DX251" s="13">
        <f t="shared" si="265"/>
        <v>251.15792403233451</v>
      </c>
    </row>
    <row r="252" spans="1:128" x14ac:dyDescent="0.35">
      <c r="A252" s="106">
        <f t="shared" si="266"/>
        <v>246</v>
      </c>
      <c r="B252" s="106">
        <f>A252*Paramètres!$D$25</f>
        <v>123</v>
      </c>
      <c r="C252" s="102">
        <f>Paramètres!$D$7</f>
        <v>155093840495.72119</v>
      </c>
      <c r="D252" s="28">
        <f>Paramètres!$D$8</f>
        <v>6666</v>
      </c>
      <c r="E252" s="28">
        <f t="shared" si="229"/>
        <v>-6049.2707789353408</v>
      </c>
      <c r="F252" s="28">
        <f t="shared" si="230"/>
        <v>-42895.035537891054</v>
      </c>
      <c r="G252" s="28">
        <f t="shared" si="204"/>
        <v>-116.39760934665651</v>
      </c>
      <c r="H252" s="28">
        <f t="shared" si="205"/>
        <v>76.23616698939469</v>
      </c>
      <c r="I252" s="28">
        <f t="shared" si="267"/>
        <v>-4811.9799300624791</v>
      </c>
      <c r="J252" s="28">
        <f t="shared" si="268"/>
        <v>-9694.6863666734935</v>
      </c>
      <c r="K252" s="28">
        <f t="shared" si="269"/>
        <v>840.48814959955473</v>
      </c>
      <c r="L252" s="28">
        <f t="shared" si="231"/>
        <v>199.96927510716816</v>
      </c>
      <c r="M252" s="28">
        <f t="shared" si="232"/>
        <v>816.3532437801648</v>
      </c>
      <c r="N252" s="28">
        <f>Paramètres!$D$26*Calculs!K252</f>
        <v>16.809762991991096</v>
      </c>
      <c r="O252" s="28">
        <f>Paramètres!$D$26*I252</f>
        <v>-96.239598601249583</v>
      </c>
      <c r="P252" s="28">
        <f>Paramètres!$D$26*J252</f>
        <v>-193.89372733346988</v>
      </c>
      <c r="Q252" s="105">
        <f>IF($T252&gt;25000,Paramètres!$D$9,-5)</f>
        <v>6</v>
      </c>
      <c r="R252" s="105">
        <f t="shared" si="206"/>
        <v>90813.49989913532</v>
      </c>
      <c r="S252" s="105">
        <f t="shared" si="207"/>
        <v>-11641.688002535437</v>
      </c>
      <c r="T252" s="105">
        <f t="shared" si="233"/>
        <v>91556.65275379298</v>
      </c>
      <c r="U252" s="105">
        <f t="shared" si="234"/>
        <v>-7.3050963641086293</v>
      </c>
      <c r="V252" s="105">
        <f t="shared" si="208"/>
        <v>110.13411608894975</v>
      </c>
      <c r="W252" s="105">
        <f t="shared" si="235"/>
        <v>109.24017249987168</v>
      </c>
      <c r="X252" s="105">
        <f t="shared" si="236"/>
        <v>-14.00386514118664</v>
      </c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44">
        <f t="shared" si="237"/>
        <v>-96862.770678070665</v>
      </c>
      <c r="AL252" s="44">
        <f t="shared" si="238"/>
        <v>-31253.347535355617</v>
      </c>
      <c r="AM252" s="44">
        <f t="shared" si="209"/>
        <v>-36.310981193430116</v>
      </c>
      <c r="AN252" s="44">
        <f t="shared" si="210"/>
        <v>17.121658912220042</v>
      </c>
      <c r="AO252" s="44">
        <f t="shared" si="270"/>
        <v>4756.0990680597288</v>
      </c>
      <c r="AP252" s="44">
        <f t="shared" si="271"/>
        <v>-3495.1057038727613</v>
      </c>
      <c r="AQ252" s="44">
        <f t="shared" si="239"/>
        <v>907.37305874614174</v>
      </c>
      <c r="AR252" s="44">
        <f t="shared" si="240"/>
        <v>867.15991223168135</v>
      </c>
      <c r="AS252" s="44">
        <f t="shared" si="241"/>
        <v>267.1320915889213</v>
      </c>
      <c r="AT252" s="44">
        <f>Paramètres!$D$26*Calculs!AQ252</f>
        <v>18.147461174922835</v>
      </c>
      <c r="AU252" s="44">
        <f>Paramètres!$D$26*AO252</f>
        <v>95.121981361194571</v>
      </c>
      <c r="AV252" s="44">
        <f>Paramètres!$D$26*AP252</f>
        <v>-69.902114077455224</v>
      </c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1">
        <f>Paramètres!$D$16</f>
        <v>30000</v>
      </c>
      <c r="BH252" s="41">
        <f>Paramètres!$E$16</f>
        <v>-25000</v>
      </c>
      <c r="BI252" s="100"/>
      <c r="BJ252" s="100"/>
      <c r="BK252" s="110">
        <f>Paramètres!$D$20</f>
        <v>523598775598.29883</v>
      </c>
      <c r="BL252" s="41">
        <f>Paramètres!$D$21</f>
        <v>10000</v>
      </c>
      <c r="BM252" s="41"/>
      <c r="BN252" s="41"/>
      <c r="BO252" s="41">
        <f>IF(AND($BR$6&gt;200,A252&lt;950),Paramètres!$D$22,0)</f>
        <v>1</v>
      </c>
      <c r="BP252" s="41">
        <f t="shared" si="211"/>
        <v>36049.270778935344</v>
      </c>
      <c r="BQ252" s="41">
        <f t="shared" si="212"/>
        <v>17895.035537891054</v>
      </c>
      <c r="BR252" s="41">
        <f t="shared" si="242"/>
        <v>40246.518117663116</v>
      </c>
      <c r="BS252" s="41">
        <f t="shared" si="243"/>
        <v>26.400028200380685</v>
      </c>
      <c r="BT252" s="41">
        <f t="shared" si="244"/>
        <v>295.4722871469657</v>
      </c>
      <c r="BU252" s="41">
        <f t="shared" si="245"/>
        <v>264.65793775977903</v>
      </c>
      <c r="BV252" s="41">
        <f t="shared" si="246"/>
        <v>131.37750360164364</v>
      </c>
      <c r="BW252" s="41">
        <f>Paramètres!$D$22</f>
        <v>1</v>
      </c>
      <c r="BX252" s="41">
        <f t="shared" si="213"/>
        <v>126862.77067807066</v>
      </c>
      <c r="BY252" s="41">
        <f t="shared" si="214"/>
        <v>6253.3475353556169</v>
      </c>
      <c r="BZ252" s="41">
        <f t="shared" si="247"/>
        <v>127016.79786356876</v>
      </c>
      <c r="CA252" s="41">
        <f t="shared" si="248"/>
        <v>2.8219520971200778</v>
      </c>
      <c r="CB252" s="41">
        <f t="shared" si="249"/>
        <v>32.155175686214172</v>
      </c>
      <c r="CC252" s="41">
        <f t="shared" si="250"/>
        <v>32.116182645187706</v>
      </c>
      <c r="CD252" s="41">
        <f t="shared" si="251"/>
        <v>1.583077923616808</v>
      </c>
      <c r="CE252" s="2">
        <f>Paramètres!$F$16</f>
        <v>15000</v>
      </c>
      <c r="CF252" s="2">
        <f>Paramètres!$G$16</f>
        <v>15000</v>
      </c>
      <c r="CG252" s="111">
        <f>Paramètres!$F$20</f>
        <v>992600579172.61572</v>
      </c>
      <c r="CH252" s="2">
        <f>Paramètres!$F$21</f>
        <v>13332</v>
      </c>
      <c r="CI252" s="2"/>
      <c r="CJ252" s="2"/>
      <c r="CK252" s="2">
        <f>IF(CN252&gt;20000,Paramètres!$F$22,-2)</f>
        <v>1</v>
      </c>
      <c r="CL252" s="2">
        <f t="shared" si="215"/>
        <v>21049.270778935341</v>
      </c>
      <c r="CM252" s="2">
        <f t="shared" si="216"/>
        <v>57895.035537891054</v>
      </c>
      <c r="CN252" s="2">
        <f t="shared" si="217"/>
        <v>61602.816009161543</v>
      </c>
      <c r="CO252" s="2">
        <f t="shared" si="218"/>
        <v>70.01992604875916</v>
      </c>
      <c r="CP252" s="2">
        <f t="shared" si="219"/>
        <v>244.20512275826584</v>
      </c>
      <c r="CQ252" s="2">
        <f t="shared" si="220"/>
        <v>83.443259375957965</v>
      </c>
      <c r="CR252" s="2">
        <f t="shared" si="221"/>
        <v>229.50678518531058</v>
      </c>
      <c r="CS252" s="2">
        <f>Paramètres!$F$22</f>
        <v>1</v>
      </c>
      <c r="CT252" s="2">
        <f t="shared" si="222"/>
        <v>111862.77067807066</v>
      </c>
      <c r="CU252" s="2">
        <f t="shared" si="223"/>
        <v>46253.347535355613</v>
      </c>
      <c r="CV252" s="2">
        <f t="shared" si="252"/>
        <v>121048.13762301761</v>
      </c>
      <c r="CW252" s="2">
        <f t="shared" si="253"/>
        <v>22.464259784705511</v>
      </c>
      <c r="CX252" s="2">
        <f t="shared" si="224"/>
        <v>66.527868526394343</v>
      </c>
      <c r="CY252" s="2">
        <f t="shared" si="254"/>
        <v>61.479605112518243</v>
      </c>
      <c r="CZ252" s="2">
        <f t="shared" si="255"/>
        <v>25.420768003229803</v>
      </c>
      <c r="DA252" s="2"/>
      <c r="DB252" s="2"/>
      <c r="DC252" s="13">
        <f>Paramètres!$H$16</f>
        <v>-20000</v>
      </c>
      <c r="DD252" s="13">
        <f>Paramètres!$I$16</f>
        <v>0</v>
      </c>
      <c r="DE252" s="13"/>
      <c r="DF252" s="13"/>
      <c r="DG252" s="112">
        <f>Paramètres!$H$20</f>
        <v>1047197551196.5977</v>
      </c>
      <c r="DH252" s="13">
        <f>Paramètres!$H$21</f>
        <v>10000</v>
      </c>
      <c r="DI252" s="13">
        <f>IF(DL252&lt;66666,Paramètres!$H$22,5)</f>
        <v>1</v>
      </c>
      <c r="DJ252" s="13">
        <f t="shared" si="225"/>
        <v>-13950.729221064659</v>
      </c>
      <c r="DK252" s="13">
        <f t="shared" si="226"/>
        <v>42895.035537891054</v>
      </c>
      <c r="DL252" s="13">
        <f t="shared" si="256"/>
        <v>45106.617248430455</v>
      </c>
      <c r="DM252" s="13">
        <f t="shared" si="257"/>
        <v>108.01605186811001</v>
      </c>
      <c r="DN252" s="13">
        <f t="shared" si="258"/>
        <v>478.95201772879631</v>
      </c>
      <c r="DO252" s="13">
        <f t="shared" si="259"/>
        <v>-148.13192202856882</v>
      </c>
      <c r="DP252" s="13">
        <f t="shared" si="260"/>
        <v>455.4689549932105</v>
      </c>
      <c r="DQ252" s="13">
        <f>IF(DT252&lt;66666,Paramètres!$H$22,5)</f>
        <v>5</v>
      </c>
      <c r="DR252" s="13">
        <f t="shared" si="227"/>
        <v>76862.770678070665</v>
      </c>
      <c r="DS252" s="13">
        <f t="shared" si="228"/>
        <v>31253.347535355617</v>
      </c>
      <c r="DT252" s="13">
        <f t="shared" si="261"/>
        <v>82973.834722009793</v>
      </c>
      <c r="DU252" s="13">
        <f t="shared" si="262"/>
        <v>22.127263466879246</v>
      </c>
      <c r="DV252" s="13">
        <f t="shared" si="263"/>
        <v>744.25564159699638</v>
      </c>
      <c r="DW252" s="13">
        <f t="shared" si="264"/>
        <v>689.44084478664979</v>
      </c>
      <c r="DX252" s="13">
        <f t="shared" si="265"/>
        <v>280.33512371593304</v>
      </c>
    </row>
    <row r="253" spans="1:128" x14ac:dyDescent="0.35">
      <c r="A253" s="106">
        <f t="shared" si="266"/>
        <v>247</v>
      </c>
      <c r="B253" s="106">
        <f>A253*Paramètres!$D$25</f>
        <v>123.5</v>
      </c>
      <c r="C253" s="102">
        <f>Paramètres!$D$7</f>
        <v>155093840495.72119</v>
      </c>
      <c r="D253" s="28">
        <f>Paramètres!$D$8</f>
        <v>6666</v>
      </c>
      <c r="E253" s="28">
        <f t="shared" si="229"/>
        <v>-8405.2684251897881</v>
      </c>
      <c r="F253" s="28">
        <f t="shared" si="230"/>
        <v>-47538.290410282752</v>
      </c>
      <c r="G253" s="28">
        <f t="shared" si="204"/>
        <v>-117.47371791489448</v>
      </c>
      <c r="H253" s="28">
        <f t="shared" si="205"/>
        <v>75.399518721051479</v>
      </c>
      <c r="I253" s="28">
        <f t="shared" si="267"/>
        <v>-4515.7710563540613</v>
      </c>
      <c r="J253" s="28">
        <f t="shared" si="268"/>
        <v>-8684.4393955598589</v>
      </c>
      <c r="K253" s="28">
        <f t="shared" si="269"/>
        <v>744.41038037243027</v>
      </c>
      <c r="L253" s="28">
        <f t="shared" si="231"/>
        <v>187.64909790408461</v>
      </c>
      <c r="M253" s="28">
        <f t="shared" si="232"/>
        <v>720.37117547970342</v>
      </c>
      <c r="N253" s="28">
        <f>Paramètres!$D$26*Calculs!K253</f>
        <v>14.888207607448606</v>
      </c>
      <c r="O253" s="28">
        <f>Paramètres!$D$26*I253</f>
        <v>-90.315421127081223</v>
      </c>
      <c r="P253" s="28">
        <f>Paramètres!$D$26*J253</f>
        <v>-173.68878791119718</v>
      </c>
      <c r="Q253" s="105">
        <f>IF($T253&gt;25000,Paramètres!$D$9,-5)</f>
        <v>6</v>
      </c>
      <c r="R253" s="105">
        <f t="shared" si="206"/>
        <v>85862.662740793094</v>
      </c>
      <c r="S253" s="105">
        <f t="shared" si="207"/>
        <v>-14604.173045887983</v>
      </c>
      <c r="T253" s="105">
        <f t="shared" si="233"/>
        <v>87095.801984328835</v>
      </c>
      <c r="U253" s="105">
        <f t="shared" si="234"/>
        <v>-9.652922606442651</v>
      </c>
      <c r="V253" s="105">
        <f t="shared" si="208"/>
        <v>121.60360759829342</v>
      </c>
      <c r="W253" s="105">
        <f t="shared" si="235"/>
        <v>119.88189223120881</v>
      </c>
      <c r="X253" s="105">
        <f t="shared" si="236"/>
        <v>-20.390421672554062</v>
      </c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44">
        <f t="shared" si="237"/>
        <v>-94267.931165982882</v>
      </c>
      <c r="AL253" s="44">
        <f t="shared" si="238"/>
        <v>-32934.11736439477</v>
      </c>
      <c r="AM253" s="44">
        <f t="shared" si="209"/>
        <v>-29.738130823614775</v>
      </c>
      <c r="AN253" s="44">
        <f t="shared" si="210"/>
        <v>18.198227782202384</v>
      </c>
      <c r="AO253" s="44">
        <f t="shared" si="270"/>
        <v>5528.1369989302157</v>
      </c>
      <c r="AP253" s="44">
        <f t="shared" si="271"/>
        <v>-3158.0714982063846</v>
      </c>
      <c r="AQ253" s="44">
        <f t="shared" si="239"/>
        <v>939.25682342631637</v>
      </c>
      <c r="AR253" s="44">
        <f t="shared" si="240"/>
        <v>892.27680504422733</v>
      </c>
      <c r="AS253" s="44">
        <f t="shared" si="241"/>
        <v>293.33510450159304</v>
      </c>
      <c r="AT253" s="44">
        <f>Paramètres!$D$26*Calculs!AQ253</f>
        <v>18.785136468526328</v>
      </c>
      <c r="AU253" s="44">
        <f>Paramètres!$D$26*AO253</f>
        <v>110.56273997860431</v>
      </c>
      <c r="AV253" s="44">
        <f>Paramètres!$D$26*AP253</f>
        <v>-63.161429964127692</v>
      </c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1">
        <f>Paramètres!$D$16</f>
        <v>30000</v>
      </c>
      <c r="BH253" s="41">
        <f>Paramètres!$E$16</f>
        <v>-25000</v>
      </c>
      <c r="BI253" s="100"/>
      <c r="BJ253" s="100"/>
      <c r="BK253" s="110">
        <f>Paramètres!$D$20</f>
        <v>523598775598.29883</v>
      </c>
      <c r="BL253" s="41">
        <f>Paramètres!$D$21</f>
        <v>10000</v>
      </c>
      <c r="BM253" s="41"/>
      <c r="BN253" s="41"/>
      <c r="BO253" s="41">
        <f>IF(AND($BR$6&gt;200,A253&lt;950),Paramètres!$D$22,0)</f>
        <v>1</v>
      </c>
      <c r="BP253" s="41">
        <f t="shared" si="211"/>
        <v>38405.268425189788</v>
      </c>
      <c r="BQ253" s="41">
        <f t="shared" si="212"/>
        <v>22538.290410282752</v>
      </c>
      <c r="BR253" s="41">
        <f t="shared" si="242"/>
        <v>44530.20522554464</v>
      </c>
      <c r="BS253" s="41">
        <f t="shared" si="243"/>
        <v>30.406717736630497</v>
      </c>
      <c r="BT253" s="41">
        <f t="shared" si="244"/>
        <v>245.26661433068176</v>
      </c>
      <c r="BU253" s="41">
        <f t="shared" si="245"/>
        <v>211.53125415428903</v>
      </c>
      <c r="BV253" s="41">
        <f t="shared" si="246"/>
        <v>124.13799024129946</v>
      </c>
      <c r="BW253" s="41">
        <f>Paramètres!$D$22</f>
        <v>1</v>
      </c>
      <c r="BX253" s="41">
        <f t="shared" si="213"/>
        <v>124267.93116598288</v>
      </c>
      <c r="BY253" s="41">
        <f t="shared" si="214"/>
        <v>7934.1173643947695</v>
      </c>
      <c r="BZ253" s="41">
        <f t="shared" si="247"/>
        <v>124520.95781283345</v>
      </c>
      <c r="CA253" s="41">
        <f t="shared" si="248"/>
        <v>3.6531970812575172</v>
      </c>
      <c r="CB253" s="41">
        <f t="shared" si="249"/>
        <v>33.444587184174217</v>
      </c>
      <c r="CC253" s="41">
        <f t="shared" si="250"/>
        <v>33.376627766746402</v>
      </c>
      <c r="CD253" s="41">
        <f t="shared" si="251"/>
        <v>2.1309929234709388</v>
      </c>
      <c r="CE253" s="2">
        <f>Paramètres!$F$16</f>
        <v>15000</v>
      </c>
      <c r="CF253" s="2">
        <f>Paramètres!$G$16</f>
        <v>15000</v>
      </c>
      <c r="CG253" s="111">
        <f>Paramètres!$F$20</f>
        <v>992600579172.61572</v>
      </c>
      <c r="CH253" s="2">
        <f>Paramètres!$F$21</f>
        <v>13332</v>
      </c>
      <c r="CI253" s="2"/>
      <c r="CJ253" s="2"/>
      <c r="CK253" s="2">
        <f>IF(CN253&gt;20000,Paramètres!$F$22,-2)</f>
        <v>1</v>
      </c>
      <c r="CL253" s="2">
        <f t="shared" si="215"/>
        <v>23405.268425189788</v>
      </c>
      <c r="CM253" s="2">
        <f t="shared" si="216"/>
        <v>62538.290410282752</v>
      </c>
      <c r="CN253" s="2">
        <f t="shared" si="217"/>
        <v>66774.578677038837</v>
      </c>
      <c r="CO253" s="2">
        <f t="shared" si="218"/>
        <v>69.481386280856896</v>
      </c>
      <c r="CP253" s="2">
        <f t="shared" si="219"/>
        <v>209.93658083318078</v>
      </c>
      <c r="CQ253" s="2">
        <f t="shared" si="220"/>
        <v>73.585219465514257</v>
      </c>
      <c r="CR253" s="2">
        <f t="shared" si="221"/>
        <v>196.617861467718</v>
      </c>
      <c r="CS253" s="2">
        <f>Paramètres!$F$22</f>
        <v>1</v>
      </c>
      <c r="CT253" s="2">
        <f t="shared" si="222"/>
        <v>109267.93116598288</v>
      </c>
      <c r="CU253" s="2">
        <f t="shared" si="223"/>
        <v>47934.11736439477</v>
      </c>
      <c r="CV253" s="2">
        <f t="shared" si="252"/>
        <v>119319.57253023305</v>
      </c>
      <c r="CW253" s="2">
        <f t="shared" si="253"/>
        <v>23.686303235939569</v>
      </c>
      <c r="CX253" s="2">
        <f t="shared" si="224"/>
        <v>68.433482944467144</v>
      </c>
      <c r="CY253" s="2">
        <f t="shared" si="254"/>
        <v>62.668554246872098</v>
      </c>
      <c r="CZ253" s="2">
        <f t="shared" si="255"/>
        <v>27.491705958661875</v>
      </c>
      <c r="DA253" s="2"/>
      <c r="DB253" s="2"/>
      <c r="DC253" s="13">
        <f>Paramètres!$H$16</f>
        <v>-20000</v>
      </c>
      <c r="DD253" s="13">
        <f>Paramètres!$I$16</f>
        <v>0</v>
      </c>
      <c r="DE253" s="13"/>
      <c r="DF253" s="13"/>
      <c r="DG253" s="112">
        <f>Paramètres!$H$20</f>
        <v>1047197551196.5977</v>
      </c>
      <c r="DH253" s="13">
        <f>Paramètres!$H$21</f>
        <v>10000</v>
      </c>
      <c r="DI253" s="13">
        <f>IF(DL253&lt;66666,Paramètres!$H$22,5)</f>
        <v>1</v>
      </c>
      <c r="DJ253" s="13">
        <f t="shared" si="225"/>
        <v>-11594.731574810212</v>
      </c>
      <c r="DK253" s="13">
        <f t="shared" si="226"/>
        <v>47538.290410282752</v>
      </c>
      <c r="DL253" s="13">
        <f t="shared" si="256"/>
        <v>48931.859308882616</v>
      </c>
      <c r="DM253" s="13">
        <f t="shared" si="257"/>
        <v>103.70699126000534</v>
      </c>
      <c r="DN253" s="13">
        <f t="shared" si="258"/>
        <v>411.32991177552259</v>
      </c>
      <c r="DO253" s="13">
        <f t="shared" si="259"/>
        <v>-97.46737571571866</v>
      </c>
      <c r="DP253" s="13">
        <f t="shared" si="260"/>
        <v>399.6153237706859</v>
      </c>
      <c r="DQ253" s="13">
        <f>IF(DT253&lt;66666,Paramètres!$H$22,5)</f>
        <v>5</v>
      </c>
      <c r="DR253" s="13">
        <f t="shared" si="227"/>
        <v>74267.931165982882</v>
      </c>
      <c r="DS253" s="13">
        <f t="shared" si="228"/>
        <v>32934.11736439477</v>
      </c>
      <c r="DT253" s="13">
        <f t="shared" si="261"/>
        <v>81242.733128858366</v>
      </c>
      <c r="DU253" s="13">
        <f t="shared" si="262"/>
        <v>23.914894415093265</v>
      </c>
      <c r="DV253" s="13">
        <f t="shared" si="263"/>
        <v>775.59291510290723</v>
      </c>
      <c r="DW253" s="13">
        <f t="shared" si="264"/>
        <v>709.00718148323756</v>
      </c>
      <c r="DX253" s="13">
        <f t="shared" si="265"/>
        <v>314.40926602602048</v>
      </c>
    </row>
    <row r="254" spans="1:128" x14ac:dyDescent="0.35">
      <c r="A254" s="106">
        <f t="shared" si="266"/>
        <v>248</v>
      </c>
      <c r="B254" s="106">
        <f>A254*Paramètres!$D$25</f>
        <v>124</v>
      </c>
      <c r="C254" s="102">
        <f>Paramètres!$D$7</f>
        <v>155093840495.72119</v>
      </c>
      <c r="D254" s="28">
        <f>Paramètres!$D$8</f>
        <v>6666</v>
      </c>
      <c r="E254" s="28">
        <f t="shared" si="229"/>
        <v>-10616.241678890798</v>
      </c>
      <c r="F254" s="28">
        <f t="shared" si="230"/>
        <v>-51700.41731419276</v>
      </c>
      <c r="G254" s="28">
        <f t="shared" si="204"/>
        <v>-118.54528340903801</v>
      </c>
      <c r="H254" s="28">
        <f t="shared" si="205"/>
        <v>74.635422671417317</v>
      </c>
      <c r="I254" s="28">
        <f t="shared" si="267"/>
        <v>-4237.8065373228956</v>
      </c>
      <c r="J254" s="28">
        <f t="shared" si="268"/>
        <v>-7790.3794321689584</v>
      </c>
      <c r="K254" s="28">
        <f t="shared" si="269"/>
        <v>664.36142537586704</v>
      </c>
      <c r="L254" s="28">
        <f t="shared" si="231"/>
        <v>176.02921806008618</v>
      </c>
      <c r="M254" s="28">
        <f t="shared" si="232"/>
        <v>640.61674807688905</v>
      </c>
      <c r="N254" s="28">
        <f>Paramètres!$D$26*Calculs!K254</f>
        <v>13.287228507517341</v>
      </c>
      <c r="O254" s="28">
        <f>Paramètres!$D$26*I254</f>
        <v>-84.756130746457913</v>
      </c>
      <c r="P254" s="28">
        <f>Paramètres!$D$26*J254</f>
        <v>-155.80758864337918</v>
      </c>
      <c r="Q254" s="105">
        <f>IF($T254&gt;25000,Paramètres!$D$9,-5)</f>
        <v>6</v>
      </c>
      <c r="R254" s="105">
        <f t="shared" si="206"/>
        <v>80664.551786365919</v>
      </c>
      <c r="S254" s="105">
        <f t="shared" si="207"/>
        <v>-17260.597976820201</v>
      </c>
      <c r="T254" s="105">
        <f t="shared" si="233"/>
        <v>82490.594357252136</v>
      </c>
      <c r="U254" s="105">
        <f t="shared" si="234"/>
        <v>-12.078006979813354</v>
      </c>
      <c r="V254" s="105">
        <f t="shared" si="208"/>
        <v>135.42435197926218</v>
      </c>
      <c r="W254" s="105">
        <f t="shared" si="235"/>
        <v>132.42654800202521</v>
      </c>
      <c r="X254" s="105">
        <f t="shared" si="236"/>
        <v>-28.336628121045152</v>
      </c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44">
        <f t="shared" si="237"/>
        <v>-91280.79346525672</v>
      </c>
      <c r="AL254" s="44">
        <f t="shared" si="238"/>
        <v>-34439.819337372559</v>
      </c>
      <c r="AM254" s="44">
        <f t="shared" si="209"/>
        <v>-23.941229332224964</v>
      </c>
      <c r="AN254" s="44">
        <f t="shared" si="210"/>
        <v>19.285330683537229</v>
      </c>
      <c r="AO254" s="44">
        <f t="shared" si="270"/>
        <v>6309.8510639958386</v>
      </c>
      <c r="AP254" s="44">
        <f t="shared" si="271"/>
        <v>-2801.5749637406639</v>
      </c>
      <c r="AQ254" s="44">
        <f t="shared" si="239"/>
        <v>979.9220509444358</v>
      </c>
      <c r="AR254" s="44">
        <f t="shared" si="240"/>
        <v>924.93425572806484</v>
      </c>
      <c r="AS254" s="44">
        <f t="shared" si="241"/>
        <v>323.64154323559922</v>
      </c>
      <c r="AT254" s="44">
        <f>Paramètres!$D$26*Calculs!AQ254</f>
        <v>19.598441018888717</v>
      </c>
      <c r="AU254" s="44">
        <f>Paramètres!$D$26*AO254</f>
        <v>126.19702127991677</v>
      </c>
      <c r="AV254" s="44">
        <f>Paramètres!$D$26*AP254</f>
        <v>-56.031499274813278</v>
      </c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1">
        <f>Paramètres!$D$16</f>
        <v>30000</v>
      </c>
      <c r="BH254" s="41">
        <f>Paramètres!$E$16</f>
        <v>-25000</v>
      </c>
      <c r="BI254" s="100"/>
      <c r="BJ254" s="100"/>
      <c r="BK254" s="110">
        <f>Paramètres!$D$20</f>
        <v>523598775598.29883</v>
      </c>
      <c r="BL254" s="41">
        <f>Paramètres!$D$21</f>
        <v>10000</v>
      </c>
      <c r="BM254" s="41"/>
      <c r="BN254" s="41"/>
      <c r="BO254" s="41">
        <f>IF(AND($BR$6&gt;200,A254&lt;950),Paramètres!$D$22,0)</f>
        <v>1</v>
      </c>
      <c r="BP254" s="41">
        <f t="shared" si="211"/>
        <v>40616.241678890801</v>
      </c>
      <c r="BQ254" s="41">
        <f t="shared" si="212"/>
        <v>26700.41731419276</v>
      </c>
      <c r="BR254" s="41">
        <f t="shared" si="242"/>
        <v>48606.495171634328</v>
      </c>
      <c r="BS254" s="41">
        <f t="shared" si="243"/>
        <v>33.320229874551785</v>
      </c>
      <c r="BT254" s="41">
        <f t="shared" si="244"/>
        <v>208.25929729645401</v>
      </c>
      <c r="BU254" s="41">
        <f t="shared" si="245"/>
        <v>174.02427229118675</v>
      </c>
      <c r="BV254" s="41">
        <f t="shared" si="246"/>
        <v>114.40055753332545</v>
      </c>
      <c r="BW254" s="41">
        <f>Paramètres!$D$22</f>
        <v>1</v>
      </c>
      <c r="BX254" s="41">
        <f t="shared" si="213"/>
        <v>121280.79346525672</v>
      </c>
      <c r="BY254" s="41">
        <f t="shared" si="214"/>
        <v>9439.8193373725589</v>
      </c>
      <c r="BZ254" s="41">
        <f t="shared" si="247"/>
        <v>121647.61013963443</v>
      </c>
      <c r="CA254" s="41">
        <f t="shared" si="248"/>
        <v>4.4506102690378073</v>
      </c>
      <c r="CB254" s="41">
        <f t="shared" si="249"/>
        <v>35.027091830485759</v>
      </c>
      <c r="CC254" s="41">
        <f t="shared" si="250"/>
        <v>34.921471002229183</v>
      </c>
      <c r="CD254" s="41">
        <f t="shared" si="251"/>
        <v>2.7180921878679292</v>
      </c>
      <c r="CE254" s="2">
        <f>Paramètres!$F$16</f>
        <v>15000</v>
      </c>
      <c r="CF254" s="2">
        <f>Paramètres!$G$16</f>
        <v>15000</v>
      </c>
      <c r="CG254" s="111">
        <f>Paramètres!$F$20</f>
        <v>992600579172.61572</v>
      </c>
      <c r="CH254" s="2">
        <f>Paramètres!$F$21</f>
        <v>13332</v>
      </c>
      <c r="CI254" s="2"/>
      <c r="CJ254" s="2"/>
      <c r="CK254" s="2">
        <f>IF(CN254&gt;20000,Paramètres!$F$22,-2)</f>
        <v>1</v>
      </c>
      <c r="CL254" s="2">
        <f t="shared" si="215"/>
        <v>25616.241678890798</v>
      </c>
      <c r="CM254" s="2">
        <f t="shared" si="216"/>
        <v>66700.41731419276</v>
      </c>
      <c r="CN254" s="2">
        <f t="shared" si="217"/>
        <v>71450.244979557683</v>
      </c>
      <c r="CO254" s="2">
        <f t="shared" si="218"/>
        <v>68.990754084514791</v>
      </c>
      <c r="CP254" s="2">
        <f t="shared" si="219"/>
        <v>184.70223929124049</v>
      </c>
      <c r="CQ254" s="2">
        <f t="shared" si="220"/>
        <v>66.219187935190575</v>
      </c>
      <c r="CR254" s="2">
        <f t="shared" si="221"/>
        <v>172.42371167679511</v>
      </c>
      <c r="CS254" s="2">
        <f>Paramètres!$F$22</f>
        <v>1</v>
      </c>
      <c r="CT254" s="2">
        <f t="shared" si="222"/>
        <v>106280.79346525672</v>
      </c>
      <c r="CU254" s="2">
        <f t="shared" si="223"/>
        <v>49439.819337372559</v>
      </c>
      <c r="CV254" s="2">
        <f t="shared" si="252"/>
        <v>117217.33146474796</v>
      </c>
      <c r="CW254" s="2">
        <f t="shared" si="253"/>
        <v>24.946959895357736</v>
      </c>
      <c r="CX254" s="2">
        <f t="shared" si="224"/>
        <v>70.862704200537976</v>
      </c>
      <c r="CY254" s="2">
        <f t="shared" si="254"/>
        <v>64.251116583318051</v>
      </c>
      <c r="CZ254" s="2">
        <f t="shared" si="255"/>
        <v>29.888406856335035</v>
      </c>
      <c r="DA254" s="2"/>
      <c r="DB254" s="2"/>
      <c r="DC254" s="13">
        <f>Paramètres!$H$16</f>
        <v>-20000</v>
      </c>
      <c r="DD254" s="13">
        <f>Paramètres!$I$16</f>
        <v>0</v>
      </c>
      <c r="DE254" s="13"/>
      <c r="DF254" s="13"/>
      <c r="DG254" s="112">
        <f>Paramètres!$H$20</f>
        <v>1047197551196.5977</v>
      </c>
      <c r="DH254" s="13">
        <f>Paramètres!$H$21</f>
        <v>10000</v>
      </c>
      <c r="DI254" s="13">
        <f>IF(DL254&lt;66666,Paramètres!$H$22,5)</f>
        <v>1</v>
      </c>
      <c r="DJ254" s="13">
        <f t="shared" si="225"/>
        <v>-9383.7583211092024</v>
      </c>
      <c r="DK254" s="13">
        <f t="shared" si="226"/>
        <v>51700.41731419276</v>
      </c>
      <c r="DL254" s="13">
        <f t="shared" si="256"/>
        <v>52545.105106857183</v>
      </c>
      <c r="DM254" s="13">
        <f t="shared" si="257"/>
        <v>100.28734062224358</v>
      </c>
      <c r="DN254" s="13">
        <f t="shared" si="258"/>
        <v>359.57278400858411</v>
      </c>
      <c r="DO254" s="13">
        <f t="shared" si="259"/>
        <v>-64.214242166291143</v>
      </c>
      <c r="DP254" s="13">
        <f t="shared" si="260"/>
        <v>353.79247886676848</v>
      </c>
      <c r="DQ254" s="13">
        <f>IF(DT254&lt;66666,Paramètres!$H$22,5)</f>
        <v>5</v>
      </c>
      <c r="DR254" s="13">
        <f t="shared" si="227"/>
        <v>71280.79346525672</v>
      </c>
      <c r="DS254" s="13">
        <f t="shared" si="228"/>
        <v>34439.819337372559</v>
      </c>
      <c r="DT254" s="13">
        <f t="shared" si="261"/>
        <v>79164.718612696684</v>
      </c>
      <c r="DU254" s="13">
        <f t="shared" si="262"/>
        <v>25.78783928962693</v>
      </c>
      <c r="DV254" s="13">
        <f t="shared" si="263"/>
        <v>815.87313077581825</v>
      </c>
      <c r="DW254" s="13">
        <f t="shared" si="264"/>
        <v>734.62124476440977</v>
      </c>
      <c r="DX254" s="13">
        <f t="shared" si="265"/>
        <v>354.93744838030898</v>
      </c>
    </row>
    <row r="255" spans="1:128" x14ac:dyDescent="0.35">
      <c r="A255" s="106">
        <f t="shared" si="266"/>
        <v>249</v>
      </c>
      <c r="B255" s="106">
        <f>A255*Paramètres!$D$25</f>
        <v>124.5</v>
      </c>
      <c r="C255" s="102">
        <f>Paramètres!$D$7</f>
        <v>155093840495.72119</v>
      </c>
      <c r="D255" s="28">
        <f>Paramètres!$D$8</f>
        <v>6666</v>
      </c>
      <c r="E255" s="28">
        <f t="shared" si="229"/>
        <v>-12691.137643037224</v>
      </c>
      <c r="F255" s="28">
        <f t="shared" si="230"/>
        <v>-55435.452843258019</v>
      </c>
      <c r="G255" s="28">
        <f t="shared" si="204"/>
        <v>-119.62415937070415</v>
      </c>
      <c r="H255" s="28">
        <f t="shared" si="205"/>
        <v>73.930578813869261</v>
      </c>
      <c r="I255" s="28">
        <f t="shared" si="267"/>
        <v>-3977.0211885163512</v>
      </c>
      <c r="J255" s="28">
        <f t="shared" si="268"/>
        <v>-6993.9550954486904</v>
      </c>
      <c r="K255" s="28">
        <f t="shared" si="269"/>
        <v>599.00746996890496</v>
      </c>
      <c r="L255" s="28">
        <f t="shared" si="231"/>
        <v>165.80637288770799</v>
      </c>
      <c r="M255" s="28">
        <f t="shared" si="232"/>
        <v>575.60246332722636</v>
      </c>
      <c r="N255" s="28">
        <f>Paramètres!$D$26*Calculs!K255</f>
        <v>11.980149399378099</v>
      </c>
      <c r="O255" s="28">
        <f>Paramètres!$D$26*I255</f>
        <v>-79.540423770327024</v>
      </c>
      <c r="P255" s="28">
        <f>Paramètres!$D$26*J255</f>
        <v>-139.87910190897381</v>
      </c>
      <c r="Q255" s="105">
        <f>IF($T255&gt;25000,Paramètres!$D$9,-5)</f>
        <v>6</v>
      </c>
      <c r="R255" s="105">
        <f t="shared" si="206"/>
        <v>75203.496726289566</v>
      </c>
      <c r="S255" s="105">
        <f t="shared" si="207"/>
        <v>-19675.756409824025</v>
      </c>
      <c r="T255" s="105">
        <f t="shared" si="233"/>
        <v>77734.814016370918</v>
      </c>
      <c r="U255" s="105">
        <f t="shared" si="234"/>
        <v>-14.661849350134892</v>
      </c>
      <c r="V255" s="105">
        <f t="shared" si="208"/>
        <v>152.31468069112543</v>
      </c>
      <c r="W255" s="105">
        <f t="shared" si="235"/>
        <v>147.35478222548468</v>
      </c>
      <c r="X255" s="105">
        <f t="shared" si="236"/>
        <v>-38.552952018223955</v>
      </c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44">
        <f t="shared" si="237"/>
        <v>-87894.634369326785</v>
      </c>
      <c r="AL255" s="44">
        <f t="shared" si="238"/>
        <v>-35759.696433433994</v>
      </c>
      <c r="AM255" s="44">
        <f t="shared" si="209"/>
        <v>-18.814019169856394</v>
      </c>
      <c r="AN255" s="44">
        <f t="shared" si="210"/>
        <v>20.393393213072279</v>
      </c>
      <c r="AO255" s="44">
        <f t="shared" si="270"/>
        <v>7108.5882984439868</v>
      </c>
      <c r="AP255" s="44">
        <f t="shared" si="271"/>
        <v>-2421.9019212302514</v>
      </c>
      <c r="AQ255" s="44">
        <f t="shared" si="239"/>
        <v>1030.8305979396964</v>
      </c>
      <c r="AR255" s="44">
        <f t="shared" si="240"/>
        <v>966.22038035198227</v>
      </c>
      <c r="AS255" s="44">
        <f t="shared" si="241"/>
        <v>359.20731930346676</v>
      </c>
      <c r="AT255" s="44">
        <f>Paramètres!$D$26*Calculs!AQ255</f>
        <v>20.616611958793928</v>
      </c>
      <c r="AU255" s="44">
        <f>Paramètres!$D$26*AO255</f>
        <v>142.17176596887973</v>
      </c>
      <c r="AV255" s="44">
        <f>Paramètres!$D$26*AP255</f>
        <v>-48.438038424605033</v>
      </c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1">
        <f>Paramètres!$D$16</f>
        <v>30000</v>
      </c>
      <c r="BH255" s="41">
        <f>Paramètres!$E$16</f>
        <v>-25000</v>
      </c>
      <c r="BI255" s="100"/>
      <c r="BJ255" s="100"/>
      <c r="BK255" s="110">
        <f>Paramètres!$D$20</f>
        <v>523598775598.29883</v>
      </c>
      <c r="BL255" s="41">
        <f>Paramètres!$D$21</f>
        <v>10000</v>
      </c>
      <c r="BM255" s="41"/>
      <c r="BN255" s="41"/>
      <c r="BO255" s="41">
        <f>IF(AND($BR$6&gt;200,A255&lt;950),Paramètres!$D$22,0)</f>
        <v>1</v>
      </c>
      <c r="BP255" s="41">
        <f t="shared" si="211"/>
        <v>42691.137643037226</v>
      </c>
      <c r="BQ255" s="41">
        <f t="shared" si="212"/>
        <v>30435.452843258019</v>
      </c>
      <c r="BR255" s="41">
        <f t="shared" si="242"/>
        <v>52429.476661806693</v>
      </c>
      <c r="BS255" s="41">
        <f t="shared" si="243"/>
        <v>35.485907759424393</v>
      </c>
      <c r="BT255" s="41">
        <f t="shared" si="244"/>
        <v>180.53847315793806</v>
      </c>
      <c r="BU255" s="41">
        <f t="shared" si="245"/>
        <v>147.00495404837639</v>
      </c>
      <c r="BV255" s="41">
        <f t="shared" si="246"/>
        <v>104.80307140267534</v>
      </c>
      <c r="BW255" s="41">
        <f>Paramètres!$D$22</f>
        <v>1</v>
      </c>
      <c r="BX255" s="41">
        <f t="shared" si="213"/>
        <v>117894.63436932678</v>
      </c>
      <c r="BY255" s="41">
        <f t="shared" si="214"/>
        <v>10759.696433433994</v>
      </c>
      <c r="BZ255" s="41">
        <f t="shared" si="247"/>
        <v>118384.60998126784</v>
      </c>
      <c r="CA255" s="41">
        <f t="shared" si="248"/>
        <v>5.2146737439981274</v>
      </c>
      <c r="CB255" s="41">
        <f t="shared" si="249"/>
        <v>36.963784414454551</v>
      </c>
      <c r="CC255" s="41">
        <f t="shared" si="250"/>
        <v>36.810797021152368</v>
      </c>
      <c r="CD255" s="41">
        <f t="shared" si="251"/>
        <v>3.3595506999884637</v>
      </c>
      <c r="CE255" s="2">
        <f>Paramètres!$F$16</f>
        <v>15000</v>
      </c>
      <c r="CF255" s="2">
        <f>Paramètres!$G$16</f>
        <v>15000</v>
      </c>
      <c r="CG255" s="111">
        <f>Paramètres!$F$20</f>
        <v>992600579172.61572</v>
      </c>
      <c r="CH255" s="2">
        <f>Paramètres!$F$21</f>
        <v>13332</v>
      </c>
      <c r="CI255" s="2"/>
      <c r="CJ255" s="2"/>
      <c r="CK255" s="2">
        <f>IF(CN255&gt;20000,Paramètres!$F$22,-2)</f>
        <v>1</v>
      </c>
      <c r="CL255" s="2">
        <f t="shared" si="215"/>
        <v>27691.137643037226</v>
      </c>
      <c r="CM255" s="2">
        <f t="shared" si="216"/>
        <v>70435.452843258012</v>
      </c>
      <c r="CN255" s="2">
        <f t="shared" si="217"/>
        <v>75683.235403888859</v>
      </c>
      <c r="CO255" s="2">
        <f t="shared" si="218"/>
        <v>68.538124089570402</v>
      </c>
      <c r="CP255" s="2">
        <f t="shared" si="219"/>
        <v>165.5265887509841</v>
      </c>
      <c r="CQ255" s="2">
        <f t="shared" si="220"/>
        <v>60.563208327777083</v>
      </c>
      <c r="CR255" s="2">
        <f t="shared" si="221"/>
        <v>154.04917844825948</v>
      </c>
      <c r="CS255" s="2">
        <f>Paramètres!$F$22</f>
        <v>1</v>
      </c>
      <c r="CT255" s="2">
        <f t="shared" si="222"/>
        <v>102894.63436932678</v>
      </c>
      <c r="CU255" s="2">
        <f t="shared" si="223"/>
        <v>50759.696433433994</v>
      </c>
      <c r="CV255" s="2">
        <f t="shared" si="252"/>
        <v>114733.83356278049</v>
      </c>
      <c r="CW255" s="2">
        <f t="shared" si="253"/>
        <v>26.25791768651175</v>
      </c>
      <c r="CX255" s="2">
        <f t="shared" si="224"/>
        <v>73.901696780262128</v>
      </c>
      <c r="CY255" s="2">
        <f t="shared" si="254"/>
        <v>66.275899909829931</v>
      </c>
      <c r="CZ255" s="2">
        <f t="shared" si="255"/>
        <v>32.695043632697775</v>
      </c>
      <c r="DA255" s="2"/>
      <c r="DB255" s="2"/>
      <c r="DC255" s="13">
        <f>Paramètres!$H$16</f>
        <v>-20000</v>
      </c>
      <c r="DD255" s="13">
        <f>Paramètres!$I$16</f>
        <v>0</v>
      </c>
      <c r="DE255" s="13"/>
      <c r="DF255" s="13"/>
      <c r="DG255" s="112">
        <f>Paramètres!$H$20</f>
        <v>1047197551196.5977</v>
      </c>
      <c r="DH255" s="13">
        <f>Paramètres!$H$21</f>
        <v>10000</v>
      </c>
      <c r="DI255" s="13">
        <f>IF(DL255&lt;66666,Paramètres!$H$22,5)</f>
        <v>1</v>
      </c>
      <c r="DJ255" s="13">
        <f t="shared" si="225"/>
        <v>-7308.8623569627762</v>
      </c>
      <c r="DK255" s="13">
        <f t="shared" si="226"/>
        <v>55435.452843258019</v>
      </c>
      <c r="DL255" s="13">
        <f t="shared" si="256"/>
        <v>55915.193828601819</v>
      </c>
      <c r="DM255" s="13">
        <f t="shared" si="257"/>
        <v>97.51081607433116</v>
      </c>
      <c r="DN255" s="13">
        <f t="shared" si="258"/>
        <v>319.49138454511342</v>
      </c>
      <c r="DO255" s="13">
        <f t="shared" si="259"/>
        <v>-41.761789488445473</v>
      </c>
      <c r="DP255" s="13">
        <f t="shared" si="260"/>
        <v>316.75021347629161</v>
      </c>
      <c r="DQ255" s="13">
        <f>IF(DT255&lt;66666,Paramètres!$H$22,5)</f>
        <v>5</v>
      </c>
      <c r="DR255" s="13">
        <f t="shared" si="227"/>
        <v>67894.634369326785</v>
      </c>
      <c r="DS255" s="13">
        <f t="shared" si="228"/>
        <v>35759.696433433994</v>
      </c>
      <c r="DT255" s="13">
        <f t="shared" si="261"/>
        <v>76736.153572849362</v>
      </c>
      <c r="DU255" s="13">
        <f t="shared" si="262"/>
        <v>27.775507120876277</v>
      </c>
      <c r="DV255" s="13">
        <f t="shared" si="263"/>
        <v>867.01855559953549</v>
      </c>
      <c r="DW255" s="13">
        <f t="shared" si="264"/>
        <v>767.12090824265795</v>
      </c>
      <c r="DX255" s="13">
        <f t="shared" si="265"/>
        <v>404.03797827786474</v>
      </c>
    </row>
    <row r="256" spans="1:128" x14ac:dyDescent="0.35">
      <c r="A256" s="106">
        <f t="shared" si="266"/>
        <v>250</v>
      </c>
      <c r="B256" s="106">
        <f>A256*Paramètres!$D$25</f>
        <v>125</v>
      </c>
      <c r="C256" s="102">
        <f>Paramètres!$D$7</f>
        <v>155093840495.72119</v>
      </c>
      <c r="D256" s="28">
        <f>Paramètres!$D$8</f>
        <v>6666</v>
      </c>
      <c r="E256" s="28">
        <f t="shared" si="229"/>
        <v>-14638.196644073472</v>
      </c>
      <c r="F256" s="28">
        <f t="shared" si="230"/>
        <v>-58788.529775150557</v>
      </c>
      <c r="G256" s="28">
        <f t="shared" si="204"/>
        <v>-120.72556206400506</v>
      </c>
      <c r="H256" s="28">
        <f t="shared" si="205"/>
        <v>73.279191582681278</v>
      </c>
      <c r="I256" s="28">
        <f t="shared" si="267"/>
        <v>-3731.6743918583161</v>
      </c>
      <c r="J256" s="28">
        <f t="shared" si="268"/>
        <v>-6278.47353021249</v>
      </c>
      <c r="K256" s="28">
        <f t="shared" si="269"/>
        <v>545.82286453446341</v>
      </c>
      <c r="L256" s="28">
        <f t="shared" si="231"/>
        <v>157.03780036156203</v>
      </c>
      <c r="M256" s="28">
        <f t="shared" si="232"/>
        <v>522.74442006224172</v>
      </c>
      <c r="N256" s="28">
        <f>Paramètres!$D$26*Calculs!K256</f>
        <v>10.916457290689268</v>
      </c>
      <c r="O256" s="28">
        <f>Paramètres!$D$26*I256</f>
        <v>-74.633487837166328</v>
      </c>
      <c r="P256" s="28">
        <f>Paramètres!$D$26*J256</f>
        <v>-125.5694706042498</v>
      </c>
      <c r="Q256" s="105">
        <f>IF($T256&gt;25000,Paramètres!$D$9,-5)</f>
        <v>6</v>
      </c>
      <c r="R256" s="105">
        <f t="shared" si="206"/>
        <v>69460.588480943319</v>
      </c>
      <c r="S256" s="105">
        <f t="shared" si="207"/>
        <v>-21907.684210927306</v>
      </c>
      <c r="T256" s="105">
        <f t="shared" si="233"/>
        <v>72833.508631705161</v>
      </c>
      <c r="U256" s="105">
        <f t="shared" si="234"/>
        <v>-17.505135360169021</v>
      </c>
      <c r="V256" s="105">
        <f t="shared" si="208"/>
        <v>173.24040632107716</v>
      </c>
      <c r="W256" s="105">
        <f t="shared" si="235"/>
        <v>165.21764223372182</v>
      </c>
      <c r="X256" s="105">
        <f t="shared" si="236"/>
        <v>-52.109203381186049</v>
      </c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44">
        <f t="shared" si="237"/>
        <v>-84098.785125016788</v>
      </c>
      <c r="AL256" s="44">
        <f t="shared" si="238"/>
        <v>-36880.845564223251</v>
      </c>
      <c r="AM256" s="44">
        <f t="shared" si="209"/>
        <v>-14.247444929957576</v>
      </c>
      <c r="AN256" s="44">
        <f t="shared" si="210"/>
        <v>21.534655078455121</v>
      </c>
      <c r="AO256" s="44">
        <f t="shared" si="270"/>
        <v>7932.6369128270899</v>
      </c>
      <c r="AP256" s="44">
        <f t="shared" si="271"/>
        <v>-2014.2565635021797</v>
      </c>
      <c r="AQ256" s="44">
        <f t="shared" si="239"/>
        <v>1093.9228853785064</v>
      </c>
      <c r="AR256" s="44">
        <f t="shared" si="240"/>
        <v>1017.5623873991249</v>
      </c>
      <c r="AS256" s="44">
        <f t="shared" si="241"/>
        <v>401.53962059232703</v>
      </c>
      <c r="AT256" s="44">
        <f>Paramètres!$D$26*Calculs!AQ256</f>
        <v>21.878457707570128</v>
      </c>
      <c r="AU256" s="44">
        <f>Paramètres!$D$26*AO256</f>
        <v>158.6527382565418</v>
      </c>
      <c r="AV256" s="44">
        <f>Paramètres!$D$26*AP256</f>
        <v>-40.285131270043593</v>
      </c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1">
        <f>Paramètres!$D$16</f>
        <v>30000</v>
      </c>
      <c r="BH256" s="41">
        <f>Paramètres!$E$16</f>
        <v>-25000</v>
      </c>
      <c r="BI256" s="100"/>
      <c r="BJ256" s="100"/>
      <c r="BK256" s="110">
        <f>Paramètres!$D$20</f>
        <v>523598775598.29883</v>
      </c>
      <c r="BL256" s="41">
        <f>Paramètres!$D$21</f>
        <v>10000</v>
      </c>
      <c r="BM256" s="41"/>
      <c r="BN256" s="41"/>
      <c r="BO256" s="41">
        <f>IF(AND($BR$6&gt;200,A256&lt;950),Paramètres!$D$22,0)</f>
        <v>1</v>
      </c>
      <c r="BP256" s="41">
        <f t="shared" si="211"/>
        <v>44638.196644073469</v>
      </c>
      <c r="BQ256" s="41">
        <f t="shared" si="212"/>
        <v>33788.529775150557</v>
      </c>
      <c r="BR256" s="41">
        <f t="shared" si="242"/>
        <v>55984.224063580688</v>
      </c>
      <c r="BS256" s="41">
        <f t="shared" si="243"/>
        <v>37.123612056355256</v>
      </c>
      <c r="BT256" s="41">
        <f t="shared" si="244"/>
        <v>159.37025232321002</v>
      </c>
      <c r="BU256" s="41">
        <f t="shared" si="245"/>
        <v>127.07152383392435</v>
      </c>
      <c r="BV256" s="41">
        <f t="shared" si="246"/>
        <v>96.185784584251465</v>
      </c>
      <c r="BW256" s="41">
        <f>Paramètres!$D$22</f>
        <v>1</v>
      </c>
      <c r="BX256" s="41">
        <f t="shared" si="213"/>
        <v>114098.78512501679</v>
      </c>
      <c r="BY256" s="41">
        <f t="shared" si="214"/>
        <v>11880.845564223251</v>
      </c>
      <c r="BZ256" s="41">
        <f t="shared" si="247"/>
        <v>114715.68008919127</v>
      </c>
      <c r="CA256" s="41">
        <f t="shared" si="248"/>
        <v>5.9446551284113172</v>
      </c>
      <c r="CB256" s="41">
        <f t="shared" si="249"/>
        <v>39.338834155351677</v>
      </c>
      <c r="CC256" s="41">
        <f t="shared" si="250"/>
        <v>39.127285667228136</v>
      </c>
      <c r="CD256" s="41">
        <f t="shared" si="251"/>
        <v>4.0742347769105143</v>
      </c>
      <c r="CE256" s="2">
        <f>Paramètres!$F$16</f>
        <v>15000</v>
      </c>
      <c r="CF256" s="2">
        <f>Paramètres!$G$16</f>
        <v>15000</v>
      </c>
      <c r="CG256" s="111">
        <f>Paramètres!$F$20</f>
        <v>992600579172.61572</v>
      </c>
      <c r="CH256" s="2">
        <f>Paramètres!$F$21</f>
        <v>13332</v>
      </c>
      <c r="CI256" s="2"/>
      <c r="CJ256" s="2"/>
      <c r="CK256" s="2">
        <f>IF(CN256&gt;20000,Paramètres!$F$22,-2)</f>
        <v>1</v>
      </c>
      <c r="CL256" s="2">
        <f t="shared" si="215"/>
        <v>29638.196644073472</v>
      </c>
      <c r="CM256" s="2">
        <f t="shared" si="216"/>
        <v>73788.529775150557</v>
      </c>
      <c r="CN256" s="2">
        <f t="shared" si="217"/>
        <v>79518.361569457964</v>
      </c>
      <c r="CO256" s="2">
        <f t="shared" si="218"/>
        <v>68.11644748011912</v>
      </c>
      <c r="CP256" s="2">
        <f t="shared" si="219"/>
        <v>150.58458327877835</v>
      </c>
      <c r="CQ256" s="2">
        <f t="shared" si="220"/>
        <v>56.12609971703057</v>
      </c>
      <c r="CR256" s="2">
        <f t="shared" si="221"/>
        <v>139.73395311017748</v>
      </c>
      <c r="CS256" s="2">
        <f>Paramètres!$F$22</f>
        <v>1</v>
      </c>
      <c r="CT256" s="2">
        <f t="shared" si="222"/>
        <v>99098.785125016788</v>
      </c>
      <c r="CU256" s="2">
        <f t="shared" si="223"/>
        <v>51880.845564223251</v>
      </c>
      <c r="CV256" s="2">
        <f t="shared" si="252"/>
        <v>111857.90696107733</v>
      </c>
      <c r="CW256" s="2">
        <f t="shared" si="253"/>
        <v>27.633251639590487</v>
      </c>
      <c r="CX256" s="2">
        <f t="shared" si="224"/>
        <v>77.669800539104656</v>
      </c>
      <c r="CY256" s="2">
        <f t="shared" si="254"/>
        <v>68.810360245752932</v>
      </c>
      <c r="CZ256" s="2">
        <f t="shared" si="255"/>
        <v>36.024050835990209</v>
      </c>
      <c r="DA256" s="2"/>
      <c r="DB256" s="2"/>
      <c r="DC256" s="13">
        <f>Paramètres!$H$16</f>
        <v>-20000</v>
      </c>
      <c r="DD256" s="13">
        <f>Paramètres!$I$16</f>
        <v>0</v>
      </c>
      <c r="DE256" s="13"/>
      <c r="DF256" s="13"/>
      <c r="DG256" s="112">
        <f>Paramètres!$H$20</f>
        <v>1047197551196.5977</v>
      </c>
      <c r="DH256" s="13">
        <f>Paramètres!$H$21</f>
        <v>10000</v>
      </c>
      <c r="DI256" s="13">
        <f>IF(DL256&lt;66666,Paramètres!$H$22,5)</f>
        <v>1</v>
      </c>
      <c r="DJ256" s="13">
        <f t="shared" si="225"/>
        <v>-5361.8033559265277</v>
      </c>
      <c r="DK256" s="13">
        <f t="shared" si="226"/>
        <v>58788.529775150557</v>
      </c>
      <c r="DL256" s="13">
        <f t="shared" si="256"/>
        <v>59032.534829121039</v>
      </c>
      <c r="DM256" s="13">
        <f t="shared" si="257"/>
        <v>95.211239478938893</v>
      </c>
      <c r="DN256" s="13">
        <f t="shared" si="258"/>
        <v>288.01516412282359</v>
      </c>
      <c r="DO256" s="13">
        <f t="shared" si="259"/>
        <v>-26.159823189392874</v>
      </c>
      <c r="DP256" s="13">
        <f t="shared" si="260"/>
        <v>286.82468236781284</v>
      </c>
      <c r="DQ256" s="13">
        <f>IF(DT256&lt;66666,Paramètres!$H$22,5)</f>
        <v>5</v>
      </c>
      <c r="DR256" s="13">
        <f t="shared" si="227"/>
        <v>64098.785125016788</v>
      </c>
      <c r="DS256" s="13">
        <f t="shared" si="228"/>
        <v>36880.845564223251</v>
      </c>
      <c r="DT256" s="13">
        <f t="shared" si="261"/>
        <v>73951.680332735908</v>
      </c>
      <c r="DU256" s="13">
        <f t="shared" si="262"/>
        <v>29.915051208843956</v>
      </c>
      <c r="DV256" s="13">
        <f t="shared" si="263"/>
        <v>931.74757021158894</v>
      </c>
      <c r="DW256" s="13">
        <f t="shared" si="264"/>
        <v>807.60689987069009</v>
      </c>
      <c r="DX256" s="13">
        <f t="shared" si="265"/>
        <v>464.67690912767875</v>
      </c>
    </row>
    <row r="257" spans="1:128" x14ac:dyDescent="0.35">
      <c r="A257" s="106">
        <f t="shared" si="266"/>
        <v>251</v>
      </c>
      <c r="B257" s="106">
        <f>A257*Paramètres!$D$25</f>
        <v>125.5</v>
      </c>
      <c r="C257" s="102">
        <f>Paramètres!$D$7</f>
        <v>155093840495.72119</v>
      </c>
      <c r="D257" s="28">
        <f>Paramètres!$D$8</f>
        <v>6666</v>
      </c>
      <c r="E257" s="28">
        <f t="shared" si="229"/>
        <v>-16464.77438991224</v>
      </c>
      <c r="F257" s="28">
        <f t="shared" si="230"/>
        <v>-61797.080435241238</v>
      </c>
      <c r="G257" s="28">
        <f t="shared" si="204"/>
        <v>-121.86725589130008</v>
      </c>
      <c r="H257" s="28">
        <f t="shared" si="205"/>
        <v>72.676429416181904</v>
      </c>
      <c r="I257" s="28">
        <f t="shared" si="267"/>
        <v>-3500.0031036595879</v>
      </c>
      <c r="J257" s="28">
        <f t="shared" si="268"/>
        <v>-5630.1596395459992</v>
      </c>
      <c r="K257" s="28">
        <f t="shared" si="269"/>
        <v>502.38800438583689</v>
      </c>
      <c r="L257" s="28">
        <f t="shared" si="231"/>
        <v>149.59488163897296</v>
      </c>
      <c r="M257" s="28">
        <f t="shared" si="232"/>
        <v>479.59887232791255</v>
      </c>
      <c r="N257" s="28">
        <f>Paramètres!$D$26*Calculs!K257</f>
        <v>10.047760087716737</v>
      </c>
      <c r="O257" s="28">
        <f>Paramètres!$D$26*I257</f>
        <v>-70.000062073191756</v>
      </c>
      <c r="P257" s="28">
        <f>Paramètres!$D$26*J257</f>
        <v>-112.60319279091999</v>
      </c>
      <c r="Q257" s="105">
        <f>IF($T257&gt;25000,Paramètres!$D$9,-5)</f>
        <v>6</v>
      </c>
      <c r="R257" s="105">
        <f t="shared" si="206"/>
        <v>63413.301681841214</v>
      </c>
      <c r="S257" s="105">
        <f t="shared" si="207"/>
        <v>-24009.491494414979</v>
      </c>
      <c r="T257" s="105">
        <f t="shared" si="233"/>
        <v>67806.360409718138</v>
      </c>
      <c r="U257" s="105">
        <f t="shared" si="234"/>
        <v>-20.73762627572976</v>
      </c>
      <c r="V257" s="105">
        <f t="shared" si="208"/>
        <v>199.49827944840195</v>
      </c>
      <c r="W257" s="105">
        <f t="shared" si="235"/>
        <v>186.57312534144853</v>
      </c>
      <c r="X257" s="105">
        <f t="shared" si="236"/>
        <v>-70.640161404096517</v>
      </c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44">
        <f t="shared" si="237"/>
        <v>-79878.076071753458</v>
      </c>
      <c r="AL257" s="44">
        <f t="shared" si="238"/>
        <v>-37787.588940826259</v>
      </c>
      <c r="AM257" s="44">
        <f t="shared" si="209"/>
        <v>-10.140540976128591</v>
      </c>
      <c r="AN257" s="44">
        <f t="shared" si="210"/>
        <v>22.725865311319716</v>
      </c>
      <c r="AO257" s="44">
        <f t="shared" si="270"/>
        <v>8791.5465619696733</v>
      </c>
      <c r="AP257" s="44">
        <f t="shared" si="271"/>
        <v>-1572.431811639809</v>
      </c>
      <c r="AQ257" s="44">
        <f t="shared" si="239"/>
        <v>1171.7309447059617</v>
      </c>
      <c r="AR257" s="44">
        <f t="shared" si="240"/>
        <v>1080.7621880173931</v>
      </c>
      <c r="AS257" s="44">
        <f t="shared" si="241"/>
        <v>452.66599135939344</v>
      </c>
      <c r="AT257" s="44">
        <f>Paramètres!$D$26*Calculs!AQ257</f>
        <v>23.434618894119236</v>
      </c>
      <c r="AU257" s="44">
        <f>Paramètres!$D$26*AO257</f>
        <v>175.83093123939346</v>
      </c>
      <c r="AV257" s="44">
        <f>Paramètres!$D$26*AP257</f>
        <v>-31.448636232796179</v>
      </c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1">
        <f>Paramètres!$D$16</f>
        <v>30000</v>
      </c>
      <c r="BH257" s="41">
        <f>Paramètres!$E$16</f>
        <v>-25000</v>
      </c>
      <c r="BI257" s="100"/>
      <c r="BJ257" s="100"/>
      <c r="BK257" s="110">
        <f>Paramètres!$D$20</f>
        <v>523598775598.29883</v>
      </c>
      <c r="BL257" s="41">
        <f>Paramètres!$D$21</f>
        <v>10000</v>
      </c>
      <c r="BM257" s="41"/>
      <c r="BN257" s="41"/>
      <c r="BO257" s="41">
        <f>IF(AND($BR$6&gt;200,A257&lt;950),Paramètres!$D$22,0)</f>
        <v>1</v>
      </c>
      <c r="BP257" s="41">
        <f t="shared" si="211"/>
        <v>46464.774389912243</v>
      </c>
      <c r="BQ257" s="41">
        <f t="shared" si="212"/>
        <v>36797.080435241238</v>
      </c>
      <c r="BR257" s="41">
        <f t="shared" si="242"/>
        <v>59270.569321232761</v>
      </c>
      <c r="BS257" s="41">
        <f t="shared" si="243"/>
        <v>38.376934694030297</v>
      </c>
      <c r="BT257" s="41">
        <f t="shared" si="244"/>
        <v>142.90114510396805</v>
      </c>
      <c r="BU257" s="41">
        <f t="shared" si="245"/>
        <v>112.02641620210247</v>
      </c>
      <c r="BV257" s="41">
        <f t="shared" si="246"/>
        <v>88.717638296669307</v>
      </c>
      <c r="BW257" s="41">
        <f>Paramètres!$D$22</f>
        <v>1</v>
      </c>
      <c r="BX257" s="41">
        <f t="shared" si="213"/>
        <v>109878.07607175346</v>
      </c>
      <c r="BY257" s="41">
        <f t="shared" si="214"/>
        <v>12787.588940826259</v>
      </c>
      <c r="BZ257" s="41">
        <f t="shared" si="247"/>
        <v>110619.68193838555</v>
      </c>
      <c r="CA257" s="41">
        <f t="shared" si="248"/>
        <v>6.6382091909487828</v>
      </c>
      <c r="CB257" s="41">
        <f t="shared" si="249"/>
        <v>42.269954565638102</v>
      </c>
      <c r="CC257" s="41">
        <f t="shared" si="250"/>
        <v>41.986572388625426</v>
      </c>
      <c r="CD257" s="41">
        <f t="shared" si="251"/>
        <v>4.8863890589909165</v>
      </c>
      <c r="CE257" s="2">
        <f>Paramètres!$F$16</f>
        <v>15000</v>
      </c>
      <c r="CF257" s="2">
        <f>Paramètres!$G$16</f>
        <v>15000</v>
      </c>
      <c r="CG257" s="111">
        <f>Paramètres!$F$20</f>
        <v>992600579172.61572</v>
      </c>
      <c r="CH257" s="2">
        <f>Paramètres!$F$21</f>
        <v>13332</v>
      </c>
      <c r="CI257" s="2"/>
      <c r="CJ257" s="2"/>
      <c r="CK257" s="2">
        <f>IF(CN257&gt;20000,Paramètres!$F$22,-2)</f>
        <v>1</v>
      </c>
      <c r="CL257" s="2">
        <f t="shared" si="215"/>
        <v>31464.77438991224</v>
      </c>
      <c r="CM257" s="2">
        <f t="shared" si="216"/>
        <v>76797.080435241238</v>
      </c>
      <c r="CN257" s="2">
        <f t="shared" si="217"/>
        <v>82992.9128949273</v>
      </c>
      <c r="CO257" s="2">
        <f t="shared" si="218"/>
        <v>67.720441948034747</v>
      </c>
      <c r="CP257" s="2">
        <f t="shared" si="219"/>
        <v>138.70595691182993</v>
      </c>
      <c r="CQ257" s="2">
        <f t="shared" si="220"/>
        <v>52.587040128270708</v>
      </c>
      <c r="CR257" s="2">
        <f t="shared" si="221"/>
        <v>128.35086946871093</v>
      </c>
      <c r="CS257" s="2">
        <f>Paramètres!$F$22</f>
        <v>1</v>
      </c>
      <c r="CT257" s="2">
        <f t="shared" si="222"/>
        <v>94878.076071753458</v>
      </c>
      <c r="CU257" s="2">
        <f t="shared" si="223"/>
        <v>52787.588940826259</v>
      </c>
      <c r="CV257" s="2">
        <f t="shared" si="252"/>
        <v>108574.30112721463</v>
      </c>
      <c r="CW257" s="2">
        <f t="shared" si="253"/>
        <v>29.090376525323123</v>
      </c>
      <c r="CX257" s="2">
        <f t="shared" si="224"/>
        <v>82.332532997772574</v>
      </c>
      <c r="CY257" s="2">
        <f t="shared" si="254"/>
        <v>71.946604747565061</v>
      </c>
      <c r="CZ257" s="2">
        <f t="shared" si="255"/>
        <v>40.029140074787506</v>
      </c>
      <c r="DA257" s="2"/>
      <c r="DB257" s="2"/>
      <c r="DC257" s="13">
        <f>Paramètres!$H$16</f>
        <v>-20000</v>
      </c>
      <c r="DD257" s="13">
        <f>Paramètres!$I$16</f>
        <v>0</v>
      </c>
      <c r="DE257" s="13"/>
      <c r="DF257" s="13"/>
      <c r="DG257" s="112">
        <f>Paramètres!$H$20</f>
        <v>1047197551196.5977</v>
      </c>
      <c r="DH257" s="13">
        <f>Paramètres!$H$21</f>
        <v>10000</v>
      </c>
      <c r="DI257" s="13">
        <f>IF(DL257&lt;66666,Paramètres!$H$22,5)</f>
        <v>1</v>
      </c>
      <c r="DJ257" s="13">
        <f t="shared" si="225"/>
        <v>-3535.2256100877603</v>
      </c>
      <c r="DK257" s="13">
        <f t="shared" si="226"/>
        <v>61797.080435241238</v>
      </c>
      <c r="DL257" s="13">
        <f t="shared" si="256"/>
        <v>61898.117664706864</v>
      </c>
      <c r="DM257" s="13">
        <f t="shared" si="257"/>
        <v>93.274151090858922</v>
      </c>
      <c r="DN257" s="13">
        <f t="shared" si="258"/>
        <v>262.95959747287662</v>
      </c>
      <c r="DO257" s="13">
        <f t="shared" si="259"/>
        <v>-15.018574691400207</v>
      </c>
      <c r="DP257" s="13">
        <f t="shared" si="260"/>
        <v>262.53036456253233</v>
      </c>
      <c r="DQ257" s="13">
        <f>IF(DT257&lt;66666,Paramètres!$H$22,5)</f>
        <v>5</v>
      </c>
      <c r="DR257" s="13">
        <f t="shared" si="227"/>
        <v>59878.076071753458</v>
      </c>
      <c r="DS257" s="13">
        <f t="shared" si="228"/>
        <v>37787.588940826259</v>
      </c>
      <c r="DT257" s="13">
        <f t="shared" si="261"/>
        <v>70804.56109612959</v>
      </c>
      <c r="DU257" s="13">
        <f t="shared" si="262"/>
        <v>32.255020911457315</v>
      </c>
      <c r="DV257" s="13">
        <f t="shared" si="263"/>
        <v>1013.9341406196594</v>
      </c>
      <c r="DW257" s="13">
        <f t="shared" si="264"/>
        <v>857.46489581856429</v>
      </c>
      <c r="DX257" s="13">
        <f t="shared" si="265"/>
        <v>541.12511857516461</v>
      </c>
    </row>
    <row r="258" spans="1:128" x14ac:dyDescent="0.35">
      <c r="A258" s="106">
        <f t="shared" si="266"/>
        <v>252</v>
      </c>
      <c r="B258" s="106">
        <f>A258*Paramètres!$D$25</f>
        <v>126</v>
      </c>
      <c r="C258" s="102">
        <f>Paramètres!$D$7</f>
        <v>155093840495.72119</v>
      </c>
      <c r="D258" s="28">
        <f>Paramètres!$D$8</f>
        <v>6666</v>
      </c>
      <c r="E258" s="28">
        <f t="shared" si="229"/>
        <v>-18177.377221332292</v>
      </c>
      <c r="F258" s="28">
        <f t="shared" si="230"/>
        <v>-64492.260536932255</v>
      </c>
      <c r="G258" s="28">
        <f t="shared" si="204"/>
        <v>-123.06970063983354</v>
      </c>
      <c r="H258" s="28">
        <f t="shared" si="205"/>
        <v>72.117481334021264</v>
      </c>
      <c r="I258" s="28">
        <f t="shared" si="267"/>
        <v>-3280.4081599474234</v>
      </c>
      <c r="J258" s="28">
        <f t="shared" si="268"/>
        <v>-5037.9575744271669</v>
      </c>
      <c r="K258" s="28">
        <f t="shared" si="269"/>
        <v>466.70671176867438</v>
      </c>
      <c r="L258" s="28">
        <f t="shared" si="231"/>
        <v>143.30988708542355</v>
      </c>
      <c r="M258" s="28">
        <f t="shared" si="232"/>
        <v>444.15924067105891</v>
      </c>
      <c r="N258" s="28">
        <f>Paramètres!$D$26*Calculs!K258</f>
        <v>9.3341342353734884</v>
      </c>
      <c r="O258" s="28">
        <f>Paramètres!$D$26*I258</f>
        <v>-65.608163198948475</v>
      </c>
      <c r="P258" s="28">
        <f>Paramètres!$D$26*J258</f>
        <v>-100.75915148854334</v>
      </c>
      <c r="Q258" s="105">
        <f>IF($T258&gt;25000,Paramètres!$D$9,-5)</f>
        <v>6</v>
      </c>
      <c r="R258" s="105">
        <f t="shared" si="206"/>
        <v>57034.735022431982</v>
      </c>
      <c r="S258" s="105">
        <f t="shared" si="207"/>
        <v>-26031.622188125941</v>
      </c>
      <c r="T258" s="105">
        <f t="shared" si="233"/>
        <v>62694.54803110363</v>
      </c>
      <c r="U258" s="105">
        <f t="shared" si="234"/>
        <v>-24.532761779898067</v>
      </c>
      <c r="V258" s="105">
        <f t="shared" si="208"/>
        <v>232.78929704190261</v>
      </c>
      <c r="W258" s="105">
        <f t="shared" si="235"/>
        <v>211.77401049699225</v>
      </c>
      <c r="X258" s="105">
        <f t="shared" si="236"/>
        <v>-96.657256816459395</v>
      </c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44">
        <f t="shared" si="237"/>
        <v>-75212.112243764277</v>
      </c>
      <c r="AL258" s="44">
        <f t="shared" si="238"/>
        <v>-38460.638348806315</v>
      </c>
      <c r="AM258" s="44">
        <f t="shared" si="209"/>
        <v>-6.4039852163697866</v>
      </c>
      <c r="AN258" s="44">
        <f t="shared" si="210"/>
        <v>23.993330372523499</v>
      </c>
      <c r="AO258" s="44">
        <f t="shared" si="270"/>
        <v>9696.4778187476732</v>
      </c>
      <c r="AP258" s="44">
        <f t="shared" si="271"/>
        <v>-1088.3171840476193</v>
      </c>
      <c r="AQ258" s="44">
        <f t="shared" si="239"/>
        <v>1267.4916005113475</v>
      </c>
      <c r="AR258" s="44">
        <f t="shared" si="240"/>
        <v>1157.9711982962033</v>
      </c>
      <c r="AS258" s="44">
        <f t="shared" si="241"/>
        <v>515.40048630484648</v>
      </c>
      <c r="AT258" s="44">
        <f>Paramètres!$D$26*Calculs!AQ258</f>
        <v>25.349832010226951</v>
      </c>
      <c r="AU258" s="44">
        <f>Paramètres!$D$26*AO258</f>
        <v>193.92955637495348</v>
      </c>
      <c r="AV258" s="44">
        <f>Paramètres!$D$26*AP258</f>
        <v>-21.766343680952385</v>
      </c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1">
        <f>Paramètres!$D$16</f>
        <v>30000</v>
      </c>
      <c r="BH258" s="41">
        <f>Paramètres!$E$16</f>
        <v>-25000</v>
      </c>
      <c r="BI258" s="100"/>
      <c r="BJ258" s="100"/>
      <c r="BK258" s="110">
        <f>Paramètres!$D$20</f>
        <v>523598775598.29883</v>
      </c>
      <c r="BL258" s="41">
        <f>Paramètres!$D$21</f>
        <v>10000</v>
      </c>
      <c r="BM258" s="41"/>
      <c r="BN258" s="41"/>
      <c r="BO258" s="41">
        <f>IF(AND($BR$6&gt;200,A258&lt;950),Paramètres!$D$22,0)</f>
        <v>1</v>
      </c>
      <c r="BP258" s="41">
        <f t="shared" si="211"/>
        <v>48177.377221332295</v>
      </c>
      <c r="BQ258" s="41">
        <f t="shared" si="212"/>
        <v>39492.260536932255</v>
      </c>
      <c r="BR258" s="41">
        <f t="shared" si="242"/>
        <v>62295.251169278425</v>
      </c>
      <c r="BS258" s="41">
        <f t="shared" si="243"/>
        <v>39.342372635996796</v>
      </c>
      <c r="BT258" s="41">
        <f t="shared" si="244"/>
        <v>129.87174189828647</v>
      </c>
      <c r="BU258" s="41">
        <f t="shared" si="245"/>
        <v>100.43911505907695</v>
      </c>
      <c r="BV258" s="41">
        <f t="shared" si="246"/>
        <v>82.332578666313125</v>
      </c>
      <c r="BW258" s="41">
        <f>Paramètres!$D$22</f>
        <v>1</v>
      </c>
      <c r="BX258" s="41">
        <f t="shared" si="213"/>
        <v>105212.11224376428</v>
      </c>
      <c r="BY258" s="41">
        <f t="shared" si="214"/>
        <v>13460.638348806315</v>
      </c>
      <c r="BZ258" s="41">
        <f t="shared" si="247"/>
        <v>106069.68156618463</v>
      </c>
      <c r="CA258" s="41">
        <f t="shared" si="248"/>
        <v>7.290707171105189</v>
      </c>
      <c r="CB258" s="41">
        <f t="shared" si="249"/>
        <v>45.92524482150742</v>
      </c>
      <c r="CC258" s="41">
        <f t="shared" si="250"/>
        <v>45.553940971980964</v>
      </c>
      <c r="CD258" s="41">
        <f t="shared" si="251"/>
        <v>5.8280849201661047</v>
      </c>
      <c r="CE258" s="2">
        <f>Paramètres!$F$16</f>
        <v>15000</v>
      </c>
      <c r="CF258" s="2">
        <f>Paramètres!$G$16</f>
        <v>15000</v>
      </c>
      <c r="CG258" s="111">
        <f>Paramètres!$F$20</f>
        <v>992600579172.61572</v>
      </c>
      <c r="CH258" s="2">
        <f>Paramètres!$F$21</f>
        <v>13332</v>
      </c>
      <c r="CI258" s="2"/>
      <c r="CJ258" s="2"/>
      <c r="CK258" s="2">
        <f>IF(CN258&gt;20000,Paramètres!$F$22,-2)</f>
        <v>1</v>
      </c>
      <c r="CL258" s="2">
        <f t="shared" si="215"/>
        <v>33177.377221332295</v>
      </c>
      <c r="CM258" s="2">
        <f t="shared" si="216"/>
        <v>79492.260536932255</v>
      </c>
      <c r="CN258" s="2">
        <f t="shared" si="217"/>
        <v>86138.016256227405</v>
      </c>
      <c r="CO258" s="2">
        <f t="shared" si="218"/>
        <v>67.345995636500717</v>
      </c>
      <c r="CP258" s="2">
        <f t="shared" si="219"/>
        <v>129.11102265586982</v>
      </c>
      <c r="CQ258" s="2">
        <f t="shared" si="220"/>
        <v>49.729089294833756</v>
      </c>
      <c r="CR258" s="2">
        <f t="shared" si="221"/>
        <v>119.14979584183509</v>
      </c>
      <c r="CS258" s="2">
        <f>Paramètres!$F$22</f>
        <v>1</v>
      </c>
      <c r="CT258" s="2">
        <f t="shared" si="222"/>
        <v>90212.112243764277</v>
      </c>
      <c r="CU258" s="2">
        <f t="shared" si="223"/>
        <v>53460.638348806315</v>
      </c>
      <c r="CV258" s="2">
        <f t="shared" si="252"/>
        <v>104863.07762097861</v>
      </c>
      <c r="CW258" s="2">
        <f t="shared" si="253"/>
        <v>30.651424209704935</v>
      </c>
      <c r="CX258" s="2">
        <f t="shared" si="224"/>
        <v>88.121868954436636</v>
      </c>
      <c r="CY258" s="2">
        <f t="shared" si="254"/>
        <v>75.809904816846014</v>
      </c>
      <c r="CZ258" s="2">
        <f t="shared" si="255"/>
        <v>44.925740057161555</v>
      </c>
      <c r="DA258" s="2"/>
      <c r="DB258" s="2"/>
      <c r="DC258" s="13">
        <f>Paramètres!$H$16</f>
        <v>-20000</v>
      </c>
      <c r="DD258" s="13">
        <f>Paramètres!$I$16</f>
        <v>0</v>
      </c>
      <c r="DE258" s="13"/>
      <c r="DF258" s="13"/>
      <c r="DG258" s="112">
        <f>Paramètres!$H$20</f>
        <v>1047197551196.5977</v>
      </c>
      <c r="DH258" s="13">
        <f>Paramètres!$H$21</f>
        <v>10000</v>
      </c>
      <c r="DI258" s="13">
        <f>IF(DL258&lt;66666,Paramètres!$H$22,5)</f>
        <v>1</v>
      </c>
      <c r="DJ258" s="13">
        <f t="shared" si="225"/>
        <v>-1822.6227786677082</v>
      </c>
      <c r="DK258" s="13">
        <f t="shared" si="226"/>
        <v>64492.260536932255</v>
      </c>
      <c r="DL258" s="13">
        <f t="shared" si="256"/>
        <v>64518.010066623006</v>
      </c>
      <c r="DM258" s="13">
        <f t="shared" si="257"/>
        <v>91.618811362403946</v>
      </c>
      <c r="DN258" s="13">
        <f t="shared" si="258"/>
        <v>242.77375864455882</v>
      </c>
      <c r="DO258" s="13">
        <f t="shared" si="259"/>
        <v>-6.8583172684871609</v>
      </c>
      <c r="DP258" s="13">
        <f t="shared" si="260"/>
        <v>242.6768661629107</v>
      </c>
      <c r="DQ258" s="13">
        <f>IF(DT258&lt;66666,Paramètres!$H$22,5)</f>
        <v>5</v>
      </c>
      <c r="DR258" s="13">
        <f t="shared" si="227"/>
        <v>55212.112243764277</v>
      </c>
      <c r="DS258" s="13">
        <f t="shared" si="228"/>
        <v>38460.638348806315</v>
      </c>
      <c r="DT258" s="13">
        <f t="shared" si="261"/>
        <v>67287.428548100244</v>
      </c>
      <c r="DU258" s="13">
        <f t="shared" si="262"/>
        <v>34.860986035965063</v>
      </c>
      <c r="DV258" s="13">
        <f t="shared" si="263"/>
        <v>1119.1778625685567</v>
      </c>
      <c r="DW258" s="13">
        <f t="shared" si="264"/>
        <v>918.3316275000667</v>
      </c>
      <c r="DX258" s="13">
        <f t="shared" si="265"/>
        <v>639.70783174555709</v>
      </c>
    </row>
    <row r="259" spans="1:128" x14ac:dyDescent="0.35">
      <c r="A259" s="106">
        <f t="shared" si="266"/>
        <v>253</v>
      </c>
      <c r="B259" s="106">
        <f>A259*Paramètres!$D$25</f>
        <v>126.5</v>
      </c>
      <c r="C259" s="102">
        <f>Paramètres!$D$7</f>
        <v>155093840495.72119</v>
      </c>
      <c r="D259" s="28">
        <f>Paramètres!$D$8</f>
        <v>6666</v>
      </c>
      <c r="E259" s="28">
        <f t="shared" si="229"/>
        <v>-19781.753829534646</v>
      </c>
      <c r="F259" s="28">
        <f t="shared" si="230"/>
        <v>-66900.199513978063</v>
      </c>
      <c r="G259" s="28">
        <f t="shared" si="204"/>
        <v>-124.35693326525372</v>
      </c>
      <c r="H259" s="28">
        <f t="shared" si="205"/>
        <v>84.158570784767804</v>
      </c>
      <c r="I259" s="28">
        <f t="shared" si="267"/>
        <v>-3071.490109663051</v>
      </c>
      <c r="J259" s="28">
        <f t="shared" si="268"/>
        <v>-4493.0391822675647</v>
      </c>
      <c r="K259" s="28">
        <f t="shared" si="269"/>
        <v>1327.1298156240255</v>
      </c>
      <c r="L259" s="28">
        <f t="shared" si="231"/>
        <v>135.0694933512338</v>
      </c>
      <c r="M259" s="28">
        <f t="shared" si="232"/>
        <v>1320.2385312829272</v>
      </c>
      <c r="N259" s="28">
        <f>Paramètres!$D$26*Calculs!K259</f>
        <v>26.542596312480509</v>
      </c>
      <c r="O259" s="28">
        <f>Paramètres!$D$26*I259</f>
        <v>-61.429802193261025</v>
      </c>
      <c r="P259" s="28">
        <f>Paramètres!$D$26*J259</f>
        <v>-89.86078364535129</v>
      </c>
      <c r="Q259" s="105">
        <f>IF($T259&gt;25000,Paramètres!$D$9,-5)</f>
        <v>6</v>
      </c>
      <c r="R259" s="105">
        <f t="shared" si="206"/>
        <v>50292.626705281757</v>
      </c>
      <c r="S259" s="105">
        <f t="shared" si="207"/>
        <v>-28024.252694724149</v>
      </c>
      <c r="T259" s="105">
        <f t="shared" si="233"/>
        <v>57573.492511871926</v>
      </c>
      <c r="U259" s="105">
        <f t="shared" si="234"/>
        <v>-29.127596077480302</v>
      </c>
      <c r="V259" s="105">
        <f t="shared" si="208"/>
        <v>275.18560736304556</v>
      </c>
      <c r="W259" s="105">
        <f t="shared" si="235"/>
        <v>240.38505259902465</v>
      </c>
      <c r="X259" s="105">
        <f t="shared" si="236"/>
        <v>-133.94829221282529</v>
      </c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44">
        <f t="shared" si="237"/>
        <v>-70074.380534816402</v>
      </c>
      <c r="AL259" s="44">
        <f t="shared" si="238"/>
        <v>-38875.946819253913</v>
      </c>
      <c r="AM259" s="44">
        <f t="shared" si="209"/>
        <v>-2.9595648504229617</v>
      </c>
      <c r="AN259" s="44">
        <f t="shared" si="210"/>
        <v>25.383671677380551</v>
      </c>
      <c r="AO259" s="44">
        <f t="shared" si="270"/>
        <v>10660.519460668924</v>
      </c>
      <c r="AP259" s="44">
        <f t="shared" si="271"/>
        <v>-551.15035406182051</v>
      </c>
      <c r="AQ259" s="44">
        <f t="shared" si="239"/>
        <v>1385.200178384172</v>
      </c>
      <c r="AR259" s="44">
        <f t="shared" si="240"/>
        <v>1251.469483785886</v>
      </c>
      <c r="AS259" s="44">
        <f t="shared" si="241"/>
        <v>593.80439990642537</v>
      </c>
      <c r="AT259" s="44">
        <f>Paramètres!$D$26*Calculs!AQ259</f>
        <v>27.70400356768344</v>
      </c>
      <c r="AU259" s="44">
        <f>Paramètres!$D$26*AO259</f>
        <v>213.21038921337848</v>
      </c>
      <c r="AV259" s="44">
        <f>Paramètres!$D$26*AP259</f>
        <v>-11.023007081236411</v>
      </c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1">
        <f>Paramètres!$D$16</f>
        <v>30000</v>
      </c>
      <c r="BH259" s="41">
        <f>Paramètres!$E$16</f>
        <v>-25000</v>
      </c>
      <c r="BI259" s="100"/>
      <c r="BJ259" s="100"/>
      <c r="BK259" s="110">
        <f>Paramètres!$D$20</f>
        <v>523598775598.29883</v>
      </c>
      <c r="BL259" s="41">
        <f>Paramètres!$D$21</f>
        <v>10000</v>
      </c>
      <c r="BM259" s="41"/>
      <c r="BN259" s="41"/>
      <c r="BO259" s="41">
        <f>IF(AND($BR$6&gt;200,A259&lt;950),Paramètres!$D$22,0)</f>
        <v>1</v>
      </c>
      <c r="BP259" s="41">
        <f t="shared" si="211"/>
        <v>49781.753829534646</v>
      </c>
      <c r="BQ259" s="41">
        <f t="shared" si="212"/>
        <v>41900.199513978063</v>
      </c>
      <c r="BR259" s="41">
        <f t="shared" si="242"/>
        <v>65068.039263954735</v>
      </c>
      <c r="BS259" s="41">
        <f t="shared" si="243"/>
        <v>40.08657628559039</v>
      </c>
      <c r="BT259" s="41">
        <f t="shared" si="244"/>
        <v>119.41408871652445</v>
      </c>
      <c r="BU259" s="41">
        <f t="shared" si="245"/>
        <v>91.36041035675315</v>
      </c>
      <c r="BV259" s="41">
        <f t="shared" si="246"/>
        <v>76.896033730249329</v>
      </c>
      <c r="BW259" s="41">
        <f>Paramètres!$D$22</f>
        <v>1</v>
      </c>
      <c r="BX259" s="41">
        <f t="shared" si="213"/>
        <v>100074.3805348164</v>
      </c>
      <c r="BY259" s="41">
        <f t="shared" si="214"/>
        <v>13875.946819253913</v>
      </c>
      <c r="BZ259" s="41">
        <f t="shared" si="247"/>
        <v>101031.79469631331</v>
      </c>
      <c r="CA259" s="41">
        <f t="shared" si="248"/>
        <v>7.8940900894414305</v>
      </c>
      <c r="CB259" s="41">
        <f t="shared" si="249"/>
        <v>50.551204392279899</v>
      </c>
      <c r="CC259" s="41">
        <f t="shared" si="250"/>
        <v>50.072162729094842</v>
      </c>
      <c r="CD259" s="41">
        <f t="shared" si="251"/>
        <v>6.9428225629857758</v>
      </c>
      <c r="CE259" s="2">
        <f>Paramètres!$F$16</f>
        <v>15000</v>
      </c>
      <c r="CF259" s="2">
        <f>Paramètres!$G$16</f>
        <v>15000</v>
      </c>
      <c r="CG259" s="111">
        <f>Paramètres!$F$20</f>
        <v>992600579172.61572</v>
      </c>
      <c r="CH259" s="2">
        <f>Paramètres!$F$21</f>
        <v>13332</v>
      </c>
      <c r="CI259" s="2"/>
      <c r="CJ259" s="2"/>
      <c r="CK259" s="2">
        <f>IF(CN259&gt;20000,Paramètres!$F$22,-2)</f>
        <v>1</v>
      </c>
      <c r="CL259" s="2">
        <f t="shared" si="215"/>
        <v>34781.753829534646</v>
      </c>
      <c r="CM259" s="2">
        <f t="shared" si="216"/>
        <v>81900.199513978063</v>
      </c>
      <c r="CN259" s="2">
        <f t="shared" si="217"/>
        <v>88979.846481592453</v>
      </c>
      <c r="CO259" s="2">
        <f t="shared" si="218"/>
        <v>66.989815891256825</v>
      </c>
      <c r="CP259" s="2">
        <f t="shared" si="219"/>
        <v>121.26302528194977</v>
      </c>
      <c r="CQ259" s="2">
        <f t="shared" si="220"/>
        <v>47.401078567313014</v>
      </c>
      <c r="CR259" s="2">
        <f t="shared" si="221"/>
        <v>111.61477971660476</v>
      </c>
      <c r="CS259" s="2">
        <f>Paramètres!$F$22</f>
        <v>1</v>
      </c>
      <c r="CT259" s="2">
        <f t="shared" si="222"/>
        <v>85074.380534816402</v>
      </c>
      <c r="CU259" s="2">
        <f t="shared" si="223"/>
        <v>53875.946819253913</v>
      </c>
      <c r="CV259" s="2">
        <f t="shared" si="252"/>
        <v>100698.89705976835</v>
      </c>
      <c r="CW259" s="2">
        <f t="shared" si="253"/>
        <v>32.345283206308764</v>
      </c>
      <c r="CX259" s="2">
        <f t="shared" si="224"/>
        <v>95.368579852289614</v>
      </c>
      <c r="CY259" s="2">
        <f t="shared" si="254"/>
        <v>80.571119350027317</v>
      </c>
      <c r="CZ259" s="2">
        <f t="shared" si="255"/>
        <v>51.024119293978941</v>
      </c>
      <c r="DA259" s="2"/>
      <c r="DB259" s="2"/>
      <c r="DC259" s="13">
        <f>Paramètres!$H$16</f>
        <v>-20000</v>
      </c>
      <c r="DD259" s="13">
        <f>Paramètres!$I$16</f>
        <v>0</v>
      </c>
      <c r="DE259" s="13"/>
      <c r="DF259" s="13"/>
      <c r="DG259" s="112">
        <f>Paramètres!$H$20</f>
        <v>1047197551196.5977</v>
      </c>
      <c r="DH259" s="13">
        <f>Paramètres!$H$21</f>
        <v>10000</v>
      </c>
      <c r="DI259" s="13">
        <f>IF(DL259&lt;66666,Paramètres!$H$22,5)</f>
        <v>5</v>
      </c>
      <c r="DJ259" s="13">
        <f t="shared" si="225"/>
        <v>-218.24617046535423</v>
      </c>
      <c r="DK259" s="13">
        <f t="shared" si="226"/>
        <v>66900.199513978063</v>
      </c>
      <c r="DL259" s="13">
        <f t="shared" si="256"/>
        <v>66900.555501438052</v>
      </c>
      <c r="DM259" s="13">
        <f t="shared" si="257"/>
        <v>90.186913345463907</v>
      </c>
      <c r="DN259" s="13">
        <f t="shared" si="258"/>
        <v>1131.7337399537737</v>
      </c>
      <c r="DO259" s="13">
        <f t="shared" si="259"/>
        <v>-3.6919955728323655</v>
      </c>
      <c r="DP259" s="13">
        <f t="shared" si="260"/>
        <v>1131.727717836073</v>
      </c>
      <c r="DQ259" s="13">
        <f>IF(DT259&lt;66666,Paramètres!$H$22,5)</f>
        <v>1</v>
      </c>
      <c r="DR259" s="13">
        <f t="shared" si="227"/>
        <v>50074.380534816402</v>
      </c>
      <c r="DS259" s="13">
        <f t="shared" si="228"/>
        <v>38875.946819253913</v>
      </c>
      <c r="DT259" s="13">
        <f t="shared" si="261"/>
        <v>63393.870579410584</v>
      </c>
      <c r="DU259" s="13">
        <f t="shared" si="262"/>
        <v>37.82447797019109</v>
      </c>
      <c r="DV259" s="13">
        <f t="shared" si="263"/>
        <v>251.1438495658073</v>
      </c>
      <c r="DW259" s="13">
        <f t="shared" si="264"/>
        <v>198.37679222289643</v>
      </c>
      <c r="DX259" s="13">
        <f t="shared" si="265"/>
        <v>154.01260169897341</v>
      </c>
    </row>
    <row r="260" spans="1:128" x14ac:dyDescent="0.35">
      <c r="A260" s="106">
        <f t="shared" si="266"/>
        <v>254</v>
      </c>
      <c r="B260" s="106">
        <f>A260*Paramètres!$D$25</f>
        <v>127</v>
      </c>
      <c r="C260" s="102">
        <f>Paramètres!$D$7</f>
        <v>155093840495.72119</v>
      </c>
      <c r="D260" s="28">
        <f>Paramètres!$D$8</f>
        <v>6666</v>
      </c>
      <c r="E260" s="28">
        <f t="shared" si="229"/>
        <v>-21283.731511028363</v>
      </c>
      <c r="F260" s="28">
        <f t="shared" si="230"/>
        <v>-68816.65947229111</v>
      </c>
      <c r="G260" s="28">
        <f t="shared" si="204"/>
        <v>-133.0010226534919</v>
      </c>
      <c r="H260" s="28">
        <f t="shared" si="205"/>
        <v>83.131491327548275</v>
      </c>
      <c r="I260" s="28">
        <f t="shared" si="267"/>
        <v>-2874.9908141185565</v>
      </c>
      <c r="J260" s="28">
        <f t="shared" si="268"/>
        <v>-3082.9398673392861</v>
      </c>
      <c r="K260" s="28">
        <f t="shared" si="269"/>
        <v>1258.1532903036075</v>
      </c>
      <c r="L260" s="28">
        <f t="shared" si="231"/>
        <v>150.46402921974752</v>
      </c>
      <c r="M260" s="28">
        <f t="shared" si="232"/>
        <v>1249.1238040373551</v>
      </c>
      <c r="N260" s="28">
        <f>Paramètres!$D$26*Calculs!K260</f>
        <v>25.163065806072151</v>
      </c>
      <c r="O260" s="28">
        <f>Paramètres!$D$26*I260</f>
        <v>-57.499816282371128</v>
      </c>
      <c r="P260" s="28">
        <f>Paramètres!$D$26*J260</f>
        <v>-61.658797346785725</v>
      </c>
      <c r="Q260" s="105">
        <f>IF($T260&gt;25000,Paramètres!$D$9,-5)</f>
        <v>6</v>
      </c>
      <c r="R260" s="105">
        <f t="shared" si="206"/>
        <v>43147.521922507105</v>
      </c>
      <c r="S260" s="105">
        <f t="shared" si="207"/>
        <v>-29813.588575982896</v>
      </c>
      <c r="T260" s="105">
        <f t="shared" si="233"/>
        <v>52445.769246252923</v>
      </c>
      <c r="U260" s="105">
        <f t="shared" si="234"/>
        <v>-34.64326054563567</v>
      </c>
      <c r="V260" s="105">
        <f t="shared" si="208"/>
        <v>330.28197899022331</v>
      </c>
      <c r="W260" s="105">
        <f t="shared" si="235"/>
        <v>271.72542483220161</v>
      </c>
      <c r="X260" s="105">
        <f t="shared" si="236"/>
        <v>-187.7537726530625</v>
      </c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44">
        <f t="shared" si="237"/>
        <v>-64431.253433535472</v>
      </c>
      <c r="AL260" s="44">
        <f t="shared" si="238"/>
        <v>-39003.070896308214</v>
      </c>
      <c r="AM260" s="44">
        <f t="shared" si="209"/>
        <v>0.26288616314667862</v>
      </c>
      <c r="AN260" s="44">
        <f t="shared" si="210"/>
        <v>7.8032052043767743</v>
      </c>
      <c r="AO260" s="44">
        <f t="shared" si="270"/>
        <v>11698.778555241432</v>
      </c>
      <c r="AP260" s="44">
        <f t="shared" si="271"/>
        <v>53.677052925841281</v>
      </c>
      <c r="AQ260" s="44">
        <f t="shared" si="239"/>
        <v>574.72695667365838</v>
      </c>
      <c r="AR260" s="44">
        <f t="shared" si="240"/>
        <v>569.40512690104322</v>
      </c>
      <c r="AS260" s="44">
        <f t="shared" si="241"/>
        <v>78.031251343112842</v>
      </c>
      <c r="AT260" s="44">
        <f>Paramètres!$D$26*Calculs!AQ260</f>
        <v>11.494539133473168</v>
      </c>
      <c r="AU260" s="44">
        <f>Paramètres!$D$26*AO260</f>
        <v>233.97557110482865</v>
      </c>
      <c r="AV260" s="44">
        <f>Paramètres!$D$26*AP260</f>
        <v>1.0735410585168257</v>
      </c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1">
        <f>Paramètres!$D$16</f>
        <v>30000</v>
      </c>
      <c r="BH260" s="41">
        <f>Paramètres!$E$16</f>
        <v>-25000</v>
      </c>
      <c r="BI260" s="100"/>
      <c r="BJ260" s="100"/>
      <c r="BK260" s="110">
        <f>Paramètres!$D$20</f>
        <v>523598775598.29883</v>
      </c>
      <c r="BL260" s="41">
        <f>Paramètres!$D$21</f>
        <v>10000</v>
      </c>
      <c r="BM260" s="41"/>
      <c r="BN260" s="41"/>
      <c r="BO260" s="41">
        <f>IF(AND($BR$6&gt;200,A260&lt;950),Paramètres!$D$22,0)</f>
        <v>1</v>
      </c>
      <c r="BP260" s="41">
        <f t="shared" si="211"/>
        <v>51283.731511028367</v>
      </c>
      <c r="BQ260" s="41">
        <f t="shared" si="212"/>
        <v>43816.65947229111</v>
      </c>
      <c r="BR260" s="41">
        <f t="shared" si="242"/>
        <v>67453.10048475134</v>
      </c>
      <c r="BS260" s="41">
        <f t="shared" si="243"/>
        <v>40.510473233397342</v>
      </c>
      <c r="BT260" s="41">
        <f t="shared" si="244"/>
        <v>111.38641090540187</v>
      </c>
      <c r="BU260" s="41">
        <f t="shared" si="245"/>
        <v>84.685666778817009</v>
      </c>
      <c r="BV260" s="41">
        <f t="shared" si="246"/>
        <v>72.355168278528666</v>
      </c>
      <c r="BW260" s="41">
        <f>Paramètres!$D$22</f>
        <v>1</v>
      </c>
      <c r="BX260" s="41">
        <f t="shared" si="213"/>
        <v>94431.253433535472</v>
      </c>
      <c r="BY260" s="41">
        <f t="shared" si="214"/>
        <v>14003.070896308214</v>
      </c>
      <c r="BZ260" s="41">
        <f t="shared" si="247"/>
        <v>95463.85504239623</v>
      </c>
      <c r="CA260" s="41">
        <f t="shared" si="248"/>
        <v>8.4348388957369131</v>
      </c>
      <c r="CB260" s="41">
        <f t="shared" si="249"/>
        <v>56.521203982617628</v>
      </c>
      <c r="CC260" s="41">
        <f t="shared" si="250"/>
        <v>55.909832420665957</v>
      </c>
      <c r="CD260" s="41">
        <f t="shared" si="251"/>
        <v>8.2907863521936616</v>
      </c>
      <c r="CE260" s="2">
        <f>Paramètres!$F$16</f>
        <v>15000</v>
      </c>
      <c r="CF260" s="2">
        <f>Paramètres!$G$16</f>
        <v>15000</v>
      </c>
      <c r="CG260" s="111">
        <f>Paramètres!$F$20</f>
        <v>992600579172.61572</v>
      </c>
      <c r="CH260" s="2">
        <f>Paramètres!$F$21</f>
        <v>13332</v>
      </c>
      <c r="CI260" s="2"/>
      <c r="CJ260" s="2"/>
      <c r="CK260" s="2">
        <f>IF(CN260&gt;20000,Paramètres!$F$22,-2)</f>
        <v>1</v>
      </c>
      <c r="CL260" s="2">
        <f t="shared" si="215"/>
        <v>36283.731511028367</v>
      </c>
      <c r="CM260" s="2">
        <f t="shared" si="216"/>
        <v>83816.65947229111</v>
      </c>
      <c r="CN260" s="2">
        <f t="shared" si="217"/>
        <v>91333.135156187433</v>
      </c>
      <c r="CO260" s="2">
        <f t="shared" si="218"/>
        <v>66.592501604423063</v>
      </c>
      <c r="CP260" s="2">
        <f t="shared" si="219"/>
        <v>115.28769806430424</v>
      </c>
      <c r="CQ260" s="2">
        <f t="shared" si="220"/>
        <v>45.800112696627757</v>
      </c>
      <c r="CR260" s="2">
        <f t="shared" si="221"/>
        <v>105.79982515081193</v>
      </c>
      <c r="CS260" s="2">
        <f>Paramètres!$F$22</f>
        <v>1</v>
      </c>
      <c r="CT260" s="2">
        <f t="shared" si="222"/>
        <v>79431.253433535472</v>
      </c>
      <c r="CU260" s="2">
        <f t="shared" si="223"/>
        <v>54003.070896308214</v>
      </c>
      <c r="CV260" s="2">
        <f t="shared" si="252"/>
        <v>96050.276877551121</v>
      </c>
      <c r="CW260" s="2">
        <f t="shared" si="253"/>
        <v>34.210679862346488</v>
      </c>
      <c r="CX260" s="2">
        <f t="shared" si="224"/>
        <v>104.55526915489406</v>
      </c>
      <c r="CY260" s="2">
        <f t="shared" si="254"/>
        <v>86.464676126247994</v>
      </c>
      <c r="CZ260" s="2">
        <f t="shared" si="255"/>
        <v>58.784896788506678</v>
      </c>
      <c r="DA260" s="2"/>
      <c r="DB260" s="2"/>
      <c r="DC260" s="13">
        <f>Paramètres!$H$16</f>
        <v>-20000</v>
      </c>
      <c r="DD260" s="13">
        <f>Paramètres!$I$16</f>
        <v>0</v>
      </c>
      <c r="DE260" s="13"/>
      <c r="DF260" s="13"/>
      <c r="DG260" s="112">
        <f>Paramètres!$H$20</f>
        <v>1047197551196.5977</v>
      </c>
      <c r="DH260" s="13">
        <f>Paramètres!$H$21</f>
        <v>10000</v>
      </c>
      <c r="DI260" s="13">
        <f>IF(DL260&lt;66666,Paramètres!$H$22,5)</f>
        <v>5</v>
      </c>
      <c r="DJ260" s="13">
        <f t="shared" si="225"/>
        <v>1283.7315110283635</v>
      </c>
      <c r="DK260" s="13">
        <f t="shared" si="226"/>
        <v>68816.65947229111</v>
      </c>
      <c r="DL260" s="13">
        <f t="shared" si="256"/>
        <v>68828.632032880632</v>
      </c>
      <c r="DM260" s="13">
        <f t="shared" si="257"/>
        <v>88.931307212083141</v>
      </c>
      <c r="DN260" s="13">
        <f t="shared" si="258"/>
        <v>1071.1551352432525</v>
      </c>
      <c r="DO260" s="13">
        <f t="shared" si="259"/>
        <v>19.978249744302747</v>
      </c>
      <c r="DP260" s="13">
        <f t="shared" si="260"/>
        <v>1070.9688106080143</v>
      </c>
      <c r="DQ260" s="13">
        <f>IF(DT260&lt;66666,Paramètres!$H$22,5)</f>
        <v>1</v>
      </c>
      <c r="DR260" s="13">
        <f t="shared" si="227"/>
        <v>44431.253433535472</v>
      </c>
      <c r="DS260" s="13">
        <f t="shared" si="228"/>
        <v>39003.070896308214</v>
      </c>
      <c r="DT260" s="13">
        <f t="shared" si="261"/>
        <v>59121.703468502179</v>
      </c>
      <c r="DU260" s="13">
        <f t="shared" si="262"/>
        <v>41.27762009597118</v>
      </c>
      <c r="DV260" s="13">
        <f t="shared" si="263"/>
        <v>287.18325702117806</v>
      </c>
      <c r="DW260" s="13">
        <f t="shared" si="264"/>
        <v>215.82449973509506</v>
      </c>
      <c r="DX260" s="13">
        <f t="shared" si="265"/>
        <v>189.45714139981095</v>
      </c>
    </row>
    <row r="261" spans="1:128" x14ac:dyDescent="0.35">
      <c r="A261" s="106">
        <f t="shared" si="266"/>
        <v>255</v>
      </c>
      <c r="B261" s="106">
        <f>A261*Paramètres!$D$25</f>
        <v>127.5</v>
      </c>
      <c r="C261" s="102">
        <f>Paramètres!$D$7</f>
        <v>155093840495.72119</v>
      </c>
      <c r="D261" s="28">
        <f>Paramètres!$D$8</f>
        <v>6666</v>
      </c>
      <c r="E261" s="28">
        <f t="shared" si="229"/>
        <v>-22683.610910782707</v>
      </c>
      <c r="F261" s="28">
        <f t="shared" si="230"/>
        <v>-70045.848454951425</v>
      </c>
      <c r="G261" s="28">
        <f t="shared" si="204"/>
        <v>-146.39718644528912</v>
      </c>
      <c r="H261" s="28">
        <f t="shared" si="205"/>
        <v>82.19519321304962</v>
      </c>
      <c r="I261" s="28">
        <f t="shared" si="267"/>
        <v>-2667.0269686164379</v>
      </c>
      <c r="J261" s="28">
        <f t="shared" si="268"/>
        <v>-1772.1572659551452</v>
      </c>
      <c r="K261" s="28">
        <f t="shared" si="269"/>
        <v>1214.773359136638</v>
      </c>
      <c r="L261" s="28">
        <f t="shared" si="231"/>
        <v>164.96463083255765</v>
      </c>
      <c r="M261" s="28">
        <f t="shared" si="232"/>
        <v>1203.5202468767982</v>
      </c>
      <c r="N261" s="28">
        <f>Paramètres!$D$26*Calculs!K261</f>
        <v>24.295467182732761</v>
      </c>
      <c r="O261" s="28">
        <f>Paramètres!$D$26*I261</f>
        <v>-53.340539372328756</v>
      </c>
      <c r="P261" s="28">
        <f>Paramètres!$D$26*J261</f>
        <v>-35.443145319102904</v>
      </c>
      <c r="Q261" s="105">
        <f>IF($T261&gt;25000,Paramètres!$D$9,-5)</f>
        <v>6</v>
      </c>
      <c r="R261" s="105">
        <f t="shared" si="206"/>
        <v>35755.901963406788</v>
      </c>
      <c r="S261" s="105">
        <f t="shared" si="207"/>
        <v>-31089.123897941907</v>
      </c>
      <c r="T261" s="105">
        <f t="shared" si="233"/>
        <v>47381.622491830516</v>
      </c>
      <c r="U261" s="105">
        <f t="shared" si="234"/>
        <v>-41.006381553877539</v>
      </c>
      <c r="V261" s="105">
        <f t="shared" si="208"/>
        <v>402.49262723340257</v>
      </c>
      <c r="W261" s="105">
        <f t="shared" si="235"/>
        <v>303.73562920587904</v>
      </c>
      <c r="X261" s="105">
        <f t="shared" si="236"/>
        <v>-264.0927536456756</v>
      </c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44">
        <f t="shared" si="237"/>
        <v>-58439.512874189495</v>
      </c>
      <c r="AL261" s="44">
        <f t="shared" si="238"/>
        <v>-38956.724557009518</v>
      </c>
      <c r="AM261" s="44">
        <f t="shared" si="209"/>
        <v>0.62193760857026381</v>
      </c>
      <c r="AN261" s="44">
        <f t="shared" si="210"/>
        <v>6.2312242720740416</v>
      </c>
      <c r="AO261" s="44">
        <f t="shared" si="270"/>
        <v>12034.208111037646</v>
      </c>
      <c r="AP261" s="44">
        <f t="shared" si="271"/>
        <v>130.63476321043728</v>
      </c>
      <c r="AQ261" s="44">
        <f t="shared" si="239"/>
        <v>633.66816979614498</v>
      </c>
      <c r="AR261" s="44">
        <f t="shared" si="240"/>
        <v>629.92443311421061</v>
      </c>
      <c r="AS261" s="44">
        <f t="shared" si="241"/>
        <v>68.779051887448787</v>
      </c>
      <c r="AT261" s="44">
        <f>Paramètres!$D$26*Calculs!AQ261</f>
        <v>12.6733633959229</v>
      </c>
      <c r="AU261" s="44">
        <f>Paramètres!$D$26*AO261</f>
        <v>240.68416222075291</v>
      </c>
      <c r="AV261" s="44">
        <f>Paramètres!$D$26*AP261</f>
        <v>2.6126952642087455</v>
      </c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1">
        <f>Paramètres!$D$16</f>
        <v>30000</v>
      </c>
      <c r="BH261" s="41">
        <f>Paramètres!$E$16</f>
        <v>-25000</v>
      </c>
      <c r="BI261" s="100"/>
      <c r="BJ261" s="100"/>
      <c r="BK261" s="110">
        <f>Paramètres!$D$20</f>
        <v>523598775598.29883</v>
      </c>
      <c r="BL261" s="41">
        <f>Paramètres!$D$21</f>
        <v>10000</v>
      </c>
      <c r="BM261" s="41"/>
      <c r="BN261" s="41"/>
      <c r="BO261" s="41">
        <f>IF(AND($BR$6&gt;200,A261&lt;950),Paramètres!$D$22,0)</f>
        <v>1</v>
      </c>
      <c r="BP261" s="41">
        <f t="shared" si="211"/>
        <v>52683.610910782707</v>
      </c>
      <c r="BQ261" s="41">
        <f t="shared" si="212"/>
        <v>45045.848454951425</v>
      </c>
      <c r="BR261" s="41">
        <f t="shared" si="242"/>
        <v>69315.880731800513</v>
      </c>
      <c r="BS261" s="41">
        <f t="shared" si="243"/>
        <v>40.53129766060475</v>
      </c>
      <c r="BT261" s="41">
        <f t="shared" si="244"/>
        <v>105.66078865014516</v>
      </c>
      <c r="BU261" s="41">
        <f t="shared" si="245"/>
        <v>80.307597898224074</v>
      </c>
      <c r="BV261" s="41">
        <f t="shared" si="246"/>
        <v>68.665071018588492</v>
      </c>
      <c r="BW261" s="41">
        <f>Paramètres!$D$22</f>
        <v>1</v>
      </c>
      <c r="BX261" s="41">
        <f t="shared" si="213"/>
        <v>88439.512874189502</v>
      </c>
      <c r="BY261" s="41">
        <f t="shared" si="214"/>
        <v>13956.724557009518</v>
      </c>
      <c r="BZ261" s="41">
        <f t="shared" si="247"/>
        <v>89534.002467130689</v>
      </c>
      <c r="CA261" s="41">
        <f t="shared" si="248"/>
        <v>8.9679433343562565</v>
      </c>
      <c r="CB261" s="41">
        <f t="shared" si="249"/>
        <v>64.113054309787557</v>
      </c>
      <c r="CC261" s="41">
        <f t="shared" si="250"/>
        <v>63.329317754063986</v>
      </c>
      <c r="CD261" s="41">
        <f t="shared" si="251"/>
        <v>9.9940605228588417</v>
      </c>
      <c r="CE261" s="2">
        <f>Paramètres!$F$16</f>
        <v>15000</v>
      </c>
      <c r="CF261" s="2">
        <f>Paramètres!$G$16</f>
        <v>15000</v>
      </c>
      <c r="CG261" s="111">
        <f>Paramètres!$F$20</f>
        <v>992600579172.61572</v>
      </c>
      <c r="CH261" s="2">
        <f>Paramètres!$F$21</f>
        <v>13332</v>
      </c>
      <c r="CI261" s="2"/>
      <c r="CJ261" s="2"/>
      <c r="CK261" s="2">
        <f>IF(CN261&gt;20000,Paramètres!$F$22,-2)</f>
        <v>1</v>
      </c>
      <c r="CL261" s="2">
        <f t="shared" si="215"/>
        <v>37683.610910782707</v>
      </c>
      <c r="CM261" s="2">
        <f t="shared" si="216"/>
        <v>85045.848454951425</v>
      </c>
      <c r="CN261" s="2">
        <f t="shared" si="217"/>
        <v>93020.701301902824</v>
      </c>
      <c r="CO261" s="2">
        <f t="shared" si="218"/>
        <v>66.10198314423279</v>
      </c>
      <c r="CP261" s="2">
        <f t="shared" si="219"/>
        <v>111.26775451125525</v>
      </c>
      <c r="CQ261" s="2">
        <f t="shared" si="220"/>
        <v>45.07567357840226</v>
      </c>
      <c r="CR261" s="2">
        <f t="shared" si="221"/>
        <v>101.72854488996828</v>
      </c>
      <c r="CS261" s="2">
        <f>Paramètres!$F$22</f>
        <v>1</v>
      </c>
      <c r="CT261" s="2">
        <f t="shared" si="222"/>
        <v>73439.512874189502</v>
      </c>
      <c r="CU261" s="2">
        <f t="shared" si="223"/>
        <v>53956.724557009518</v>
      </c>
      <c r="CV261" s="2">
        <f t="shared" si="252"/>
        <v>91130.072841621499</v>
      </c>
      <c r="CW261" s="2">
        <f t="shared" si="253"/>
        <v>36.305086935596478</v>
      </c>
      <c r="CX261" s="2">
        <f t="shared" si="224"/>
        <v>115.78588800963139</v>
      </c>
      <c r="CY261" s="2">
        <f t="shared" si="254"/>
        <v>93.309035623300048</v>
      </c>
      <c r="CZ261" s="2">
        <f t="shared" si="255"/>
        <v>68.555056219279876</v>
      </c>
      <c r="DA261" s="2"/>
      <c r="DB261" s="2"/>
      <c r="DC261" s="13">
        <f>Paramètres!$H$16</f>
        <v>-20000</v>
      </c>
      <c r="DD261" s="13">
        <f>Paramètres!$I$16</f>
        <v>0</v>
      </c>
      <c r="DE261" s="13"/>
      <c r="DF261" s="13"/>
      <c r="DG261" s="112">
        <f>Paramètres!$H$20</f>
        <v>1047197551196.5977</v>
      </c>
      <c r="DH261" s="13">
        <f>Paramètres!$H$21</f>
        <v>10000</v>
      </c>
      <c r="DI261" s="13">
        <f>IF(DL261&lt;66666,Paramètres!$H$22,5)</f>
        <v>5</v>
      </c>
      <c r="DJ261" s="13">
        <f t="shared" si="225"/>
        <v>2683.6109107827069</v>
      </c>
      <c r="DK261" s="13">
        <f t="shared" si="226"/>
        <v>70045.848454951425</v>
      </c>
      <c r="DL261" s="13">
        <f t="shared" si="256"/>
        <v>70097.237130249952</v>
      </c>
      <c r="DM261" s="13">
        <f t="shared" si="257"/>
        <v>87.805945421492297</v>
      </c>
      <c r="DN261" s="13">
        <f t="shared" si="258"/>
        <v>1033.8845775154266</v>
      </c>
      <c r="DO261" s="13">
        <f t="shared" si="259"/>
        <v>39.581359355931319</v>
      </c>
      <c r="DP261" s="13">
        <f t="shared" si="260"/>
        <v>1033.1266309682414</v>
      </c>
      <c r="DQ261" s="13">
        <f>IF(DT261&lt;66666,Paramètres!$H$22,5)</f>
        <v>1</v>
      </c>
      <c r="DR261" s="13">
        <f t="shared" si="227"/>
        <v>38439.512874189495</v>
      </c>
      <c r="DS261" s="13">
        <f t="shared" si="228"/>
        <v>38956.724557009518</v>
      </c>
      <c r="DT261" s="13">
        <f t="shared" si="261"/>
        <v>54728.626313983877</v>
      </c>
      <c r="DU261" s="13">
        <f t="shared" si="262"/>
        <v>45.382881731796608</v>
      </c>
      <c r="DV261" s="13">
        <f t="shared" si="263"/>
        <v>332.8168814335549</v>
      </c>
      <c r="DW261" s="13">
        <f t="shared" si="264"/>
        <v>233.75917979771899</v>
      </c>
      <c r="DX261" s="13">
        <f t="shared" si="265"/>
        <v>236.90445843726667</v>
      </c>
    </row>
    <row r="262" spans="1:128" x14ac:dyDescent="0.35">
      <c r="A262" s="106">
        <f t="shared" si="266"/>
        <v>256</v>
      </c>
      <c r="B262" s="106">
        <f>A262*Paramètres!$D$25</f>
        <v>128</v>
      </c>
      <c r="C262" s="102">
        <f>Paramètres!$D$7</f>
        <v>155093840495.72119</v>
      </c>
      <c r="D262" s="28">
        <f>Paramètres!$D$8</f>
        <v>6666</v>
      </c>
      <c r="E262" s="28">
        <f t="shared" si="229"/>
        <v>-23975.883237382786</v>
      </c>
      <c r="F262" s="28">
        <f t="shared" si="230"/>
        <v>-70631.047026209795</v>
      </c>
      <c r="G262" s="28">
        <f t="shared" ref="G262:G325" si="272">IFERROR(DEGREES(ATAN2(I262,J262)),0)</f>
        <v>-167.71594515187562</v>
      </c>
      <c r="H262" s="28">
        <f t="shared" ref="H262:H325" si="273">IFERROR(DEGREES(ATAN2(L262,M262)),0)</f>
        <v>81.324345598588991</v>
      </c>
      <c r="I262" s="28">
        <f t="shared" si="267"/>
        <v>-2448.7217984115514</v>
      </c>
      <c r="J262" s="28">
        <f t="shared" si="268"/>
        <v>-533.19387375924418</v>
      </c>
      <c r="K262" s="28">
        <f t="shared" si="269"/>
        <v>1192.4373208303057</v>
      </c>
      <c r="L262" s="28">
        <f t="shared" si="231"/>
        <v>179.86818132684942</v>
      </c>
      <c r="M262" s="28">
        <f t="shared" si="232"/>
        <v>1178.7935363986048</v>
      </c>
      <c r="N262" s="28">
        <f>Paramètres!$D$26*Calculs!K262</f>
        <v>23.848746416606115</v>
      </c>
      <c r="O262" s="28">
        <f>Paramètres!$D$26*I262</f>
        <v>-48.974435968231028</v>
      </c>
      <c r="P262" s="28">
        <f>Paramètres!$D$26*J262</f>
        <v>-10.663877475184885</v>
      </c>
      <c r="Q262" s="105">
        <f>IF($T262&gt;25000,Paramètres!$D$9,-5)</f>
        <v>6</v>
      </c>
      <c r="R262" s="105">
        <f t="shared" ref="R262:R325" si="274">E262-AK262</f>
        <v>28289.044473009333</v>
      </c>
      <c r="S262" s="105">
        <f t="shared" ref="S262:S325" si="275">F262-AL262</f>
        <v>-31756.834613777362</v>
      </c>
      <c r="T262" s="105">
        <f t="shared" si="233"/>
        <v>42529.596540323633</v>
      </c>
      <c r="U262" s="105">
        <f t="shared" si="234"/>
        <v>-48.305293960536027</v>
      </c>
      <c r="V262" s="105">
        <f t="shared" ref="V262:V325" si="276">Q262*C262*(T262)/(ABS(T262)^2+D262^2)^(3/2)</f>
        <v>496.08132079322604</v>
      </c>
      <c r="W262" s="105">
        <f t="shared" si="235"/>
        <v>329.97412831892314</v>
      </c>
      <c r="X262" s="105">
        <f t="shared" si="236"/>
        <v>-370.42374583727553</v>
      </c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44">
        <f t="shared" si="237"/>
        <v>-52264.927710392119</v>
      </c>
      <c r="AL262" s="44">
        <f t="shared" si="238"/>
        <v>-38874.212412432433</v>
      </c>
      <c r="AM262" s="44">
        <f t="shared" ref="AM262:AM325" si="277">IFERROR(DEGREES(ATAN2(AO262,AP262)),0)</f>
        <v>0.90755241009188492</v>
      </c>
      <c r="AN262" s="44">
        <f t="shared" ref="AN262:AN325" si="278">IFERROR(DEGREES(ATAN2(AR262,AS262)),0)</f>
        <v>4.23176067084498</v>
      </c>
      <c r="AO262" s="44">
        <f t="shared" si="270"/>
        <v>12423.448381931104</v>
      </c>
      <c r="AP262" s="44">
        <f t="shared" si="271"/>
        <v>196.80111983367732</v>
      </c>
      <c r="AQ262" s="44">
        <f t="shared" si="239"/>
        <v>696.03073287435711</v>
      </c>
      <c r="AR262" s="44">
        <f t="shared" si="240"/>
        <v>694.13316238096206</v>
      </c>
      <c r="AS262" s="44">
        <f t="shared" si="241"/>
        <v>51.360821533729791</v>
      </c>
      <c r="AT262" s="44">
        <f>Paramètres!$D$26*Calculs!AQ262</f>
        <v>13.920614657487143</v>
      </c>
      <c r="AU262" s="44">
        <f>Paramètres!$D$26*AO262</f>
        <v>248.4689676386221</v>
      </c>
      <c r="AV262" s="44">
        <f>Paramètres!$D$26*AP262</f>
        <v>3.9360223966735464</v>
      </c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1">
        <f>Paramètres!$D$16</f>
        <v>30000</v>
      </c>
      <c r="BH262" s="41">
        <f>Paramètres!$E$16</f>
        <v>-25000</v>
      </c>
      <c r="BI262" s="100"/>
      <c r="BJ262" s="100"/>
      <c r="BK262" s="110">
        <f>Paramètres!$D$20</f>
        <v>523598775598.29883</v>
      </c>
      <c r="BL262" s="41">
        <f>Paramètres!$D$21</f>
        <v>10000</v>
      </c>
      <c r="BM262" s="41"/>
      <c r="BN262" s="41"/>
      <c r="BO262" s="41">
        <f>IF(AND($BR$6&gt;200,A262&lt;950),Paramètres!$D$22,0)</f>
        <v>1</v>
      </c>
      <c r="BP262" s="41">
        <f t="shared" ref="BP262:BP325" si="279">BG262-$E262</f>
        <v>53975.88323738279</v>
      </c>
      <c r="BQ262" s="41">
        <f t="shared" ref="BQ262:BQ325" si="280">BH262-$F262</f>
        <v>45631.047026209795</v>
      </c>
      <c r="BR262" s="41">
        <f t="shared" si="242"/>
        <v>70679.476681450818</v>
      </c>
      <c r="BS262" s="41">
        <f t="shared" si="243"/>
        <v>40.211076385605594</v>
      </c>
      <c r="BT262" s="41">
        <f t="shared" si="244"/>
        <v>101.74203831699978</v>
      </c>
      <c r="BU262" s="41">
        <f t="shared" si="245"/>
        <v>77.697468039869207</v>
      </c>
      <c r="BV262" s="41">
        <f t="shared" si="246"/>
        <v>65.685202451475732</v>
      </c>
      <c r="BW262" s="41">
        <f>Paramètres!$D$22</f>
        <v>1</v>
      </c>
      <c r="BX262" s="41">
        <f t="shared" ref="BX262:BX325" si="281">BG262-$AK262</f>
        <v>82264.927710392119</v>
      </c>
      <c r="BY262" s="41">
        <f t="shared" ref="BY262:BY325" si="282">BH262-$AL262</f>
        <v>13874.212412432433</v>
      </c>
      <c r="BZ262" s="41">
        <f t="shared" si="247"/>
        <v>83426.686984809217</v>
      </c>
      <c r="CA262" s="41">
        <f t="shared" si="248"/>
        <v>9.5730092452730116</v>
      </c>
      <c r="CB262" s="41">
        <f t="shared" si="249"/>
        <v>73.636892266810264</v>
      </c>
      <c r="CC262" s="41">
        <f t="shared" si="250"/>
        <v>72.611460889608423</v>
      </c>
      <c r="CD262" s="41">
        <f t="shared" si="251"/>
        <v>12.246127967267322</v>
      </c>
      <c r="CE262" s="2">
        <f>Paramètres!$F$16</f>
        <v>15000</v>
      </c>
      <c r="CF262" s="2">
        <f>Paramètres!$G$16</f>
        <v>15000</v>
      </c>
      <c r="CG262" s="111">
        <f>Paramètres!$F$20</f>
        <v>992600579172.61572</v>
      </c>
      <c r="CH262" s="2">
        <f>Paramètres!$F$21</f>
        <v>13332</v>
      </c>
      <c r="CI262" s="2"/>
      <c r="CJ262" s="2"/>
      <c r="CK262" s="2">
        <f>IF(CN262&gt;20000,Paramètres!$F$22,-2)</f>
        <v>1</v>
      </c>
      <c r="CL262" s="2">
        <f t="shared" ref="CL262:CL325" si="283">CE262-$E262</f>
        <v>38975.88323738279</v>
      </c>
      <c r="CM262" s="2">
        <f t="shared" ref="CM262:CM325" si="284">CF262-$F262</f>
        <v>85631.047026209795</v>
      </c>
      <c r="CN262" s="2">
        <f t="shared" ref="CN262:CN325" si="285">SQRT((CL262)^2+(CM262)^2)</f>
        <v>94083.982106089927</v>
      </c>
      <c r="CO262" s="2">
        <f t="shared" ref="CO262:CO325" si="286">DEGREES(ATAN2(CL262,CM262))</f>
        <v>65.526839403636401</v>
      </c>
      <c r="CP262" s="2">
        <f t="shared" ref="CP262:CP325" si="287">CK262*$CG262*(CN262)/(ABS(CN262)^2+$CH262^2)^(3/2)</f>
        <v>108.84085034506474</v>
      </c>
      <c r="CQ262" s="2">
        <f t="shared" ref="CQ262:CQ325" si="288">CP262*COS(RADIANS(CO262))</f>
        <v>45.089165865908953</v>
      </c>
      <c r="CR262" s="2">
        <f t="shared" ref="CR262:CR325" si="289">CP262*SIN(RADIANS(CO262))</f>
        <v>99.062090758035836</v>
      </c>
      <c r="CS262" s="2">
        <f>Paramètres!$F$22</f>
        <v>1</v>
      </c>
      <c r="CT262" s="2">
        <f t="shared" ref="CT262:CT325" si="290">$CE262-AK262</f>
        <v>67264.927710392119</v>
      </c>
      <c r="CU262" s="2">
        <f t="shared" ref="CU262:CU325" si="291">$CE262-AL262</f>
        <v>53874.212412432433</v>
      </c>
      <c r="CV262" s="2">
        <f t="shared" si="252"/>
        <v>86180.051421104217</v>
      </c>
      <c r="CW262" s="2">
        <f t="shared" si="253"/>
        <v>38.692135935006206</v>
      </c>
      <c r="CX262" s="2">
        <f t="shared" ref="CX262:CX325" si="292">CS262*$CG262*(CV262)/(ABS(CV262)^2+$CH262^2)^(3/2)</f>
        <v>128.9895176571757</v>
      </c>
      <c r="CY262" s="2">
        <f t="shared" si="254"/>
        <v>100.67841034594153</v>
      </c>
      <c r="CZ262" s="2">
        <f t="shared" si="255"/>
        <v>80.635930921922494</v>
      </c>
      <c r="DA262" s="2"/>
      <c r="DB262" s="2"/>
      <c r="DC262" s="13">
        <f>Paramètres!$H$16</f>
        <v>-20000</v>
      </c>
      <c r="DD262" s="13">
        <f>Paramètres!$I$16</f>
        <v>0</v>
      </c>
      <c r="DE262" s="13"/>
      <c r="DF262" s="13"/>
      <c r="DG262" s="112">
        <f>Paramètres!$H$20</f>
        <v>1047197551196.5977</v>
      </c>
      <c r="DH262" s="13">
        <f>Paramètres!$H$21</f>
        <v>10000</v>
      </c>
      <c r="DI262" s="13">
        <f>IF(DL262&lt;66666,Paramètres!$H$22,5)</f>
        <v>5</v>
      </c>
      <c r="DJ262" s="13">
        <f t="shared" ref="DJ262:DJ325" si="293">DC262-$E262</f>
        <v>3975.8832373827863</v>
      </c>
      <c r="DK262" s="13">
        <f t="shared" ref="DK262:DK325" si="294">DD262-$F262</f>
        <v>70631.047026209795</v>
      </c>
      <c r="DL262" s="13">
        <f t="shared" si="256"/>
        <v>70742.861488180992</v>
      </c>
      <c r="DM262" s="13">
        <f t="shared" si="257"/>
        <v>86.778170693517538</v>
      </c>
      <c r="DN262" s="13">
        <f t="shared" si="258"/>
        <v>1015.6515575638615</v>
      </c>
      <c r="DO262" s="13">
        <f t="shared" si="259"/>
        <v>57.081547421071264</v>
      </c>
      <c r="DP262" s="13">
        <f t="shared" si="260"/>
        <v>1014.0462431890933</v>
      </c>
      <c r="DQ262" s="13">
        <f>IF(DT262&lt;66666,Paramètres!$H$22,5)</f>
        <v>1</v>
      </c>
      <c r="DR262" s="13">
        <f t="shared" ref="DR262:DR325" si="295">DC262-AK262</f>
        <v>32264.927710392119</v>
      </c>
      <c r="DS262" s="13">
        <f t="shared" ref="DS262:DS325" si="296">DD262-AL262</f>
        <v>38874.212412432433</v>
      </c>
      <c r="DT262" s="13">
        <f t="shared" si="261"/>
        <v>50519.59967026407</v>
      </c>
      <c r="DU262" s="13">
        <f t="shared" si="262"/>
        <v>50.307910323847068</v>
      </c>
      <c r="DV262" s="13">
        <f t="shared" si="263"/>
        <v>387.32163436033915</v>
      </c>
      <c r="DW262" s="13">
        <f t="shared" si="264"/>
        <v>247.36744975956282</v>
      </c>
      <c r="DX262" s="13">
        <f t="shared" si="265"/>
        <v>298.03924782319262</v>
      </c>
    </row>
    <row r="263" spans="1:128" x14ac:dyDescent="0.35">
      <c r="A263" s="106">
        <f t="shared" si="266"/>
        <v>257</v>
      </c>
      <c r="B263" s="106">
        <f>A263*Paramètres!$D$25</f>
        <v>128.5</v>
      </c>
      <c r="C263" s="102">
        <f>Paramètres!$D$7</f>
        <v>155093840495.72119</v>
      </c>
      <c r="D263" s="28">
        <f>Paramètres!$D$8</f>
        <v>6666</v>
      </c>
      <c r="E263" s="28">
        <f t="shared" ref="E263:E326" si="297">$E262+$I262*($B263-$B262)+$L262*($B263-$B262)^2</f>
        <v>-25155.277091256849</v>
      </c>
      <c r="F263" s="28">
        <f t="shared" ref="F263:F326" si="298">$F262+$J262*($B263-$B262)+$M262*($B263-$B262)^2</f>
        <v>-70602.945578989762</v>
      </c>
      <c r="G263" s="28">
        <f t="shared" si="272"/>
        <v>163.53072430020086</v>
      </c>
      <c r="H263" s="28">
        <f t="shared" si="273"/>
        <v>80.501288732827774</v>
      </c>
      <c r="I263" s="28">
        <f t="shared" si="267"/>
        <v>-2219.879181116471</v>
      </c>
      <c r="J263" s="28">
        <f t="shared" si="268"/>
        <v>656.26354011454555</v>
      </c>
      <c r="K263" s="28">
        <f t="shared" si="269"/>
        <v>1188.7912313550326</v>
      </c>
      <c r="L263" s="28">
        <f t="shared" ref="L263:L326" si="299">BU263+CQ263+DO263</f>
        <v>196.18077422103829</v>
      </c>
      <c r="M263" s="28">
        <f t="shared" ref="M263:M326" si="300">BV263+CR263+DP263</f>
        <v>1172.492087637545</v>
      </c>
      <c r="N263" s="28">
        <f>Paramètres!$D$26*Calculs!K263</f>
        <v>23.775824627100651</v>
      </c>
      <c r="O263" s="28">
        <f>Paramètres!$D$26*I263</f>
        <v>-44.397583622329421</v>
      </c>
      <c r="P263" s="28">
        <f>Paramètres!$D$26*J263</f>
        <v>13.125270802290911</v>
      </c>
      <c r="Q263" s="105">
        <f>IF($T263&gt;25000,Paramètres!$D$9,-5)</f>
        <v>6</v>
      </c>
      <c r="R263" s="105">
        <f t="shared" si="274"/>
        <v>20724.393137574483</v>
      </c>
      <c r="S263" s="105">
        <f t="shared" si="275"/>
        <v>-31839.973931857596</v>
      </c>
      <c r="T263" s="105">
        <f t="shared" ref="T263:T326" si="301">SQRT((R263)^2+(S263)^2)</f>
        <v>37990.58318718095</v>
      </c>
      <c r="U263" s="105">
        <f t="shared" ref="U263:U326" si="302">DEGREES(ATAN2(R263,S263))</f>
        <v>-56.940207752638777</v>
      </c>
      <c r="V263" s="105">
        <f t="shared" si="276"/>
        <v>616.08406140720524</v>
      </c>
      <c r="W263" s="105">
        <f t="shared" ref="W263:W326" si="303">V263*COS(RADIANS(U263))</f>
        <v>336.0824505243383</v>
      </c>
      <c r="X263" s="105">
        <f t="shared" ref="X263:X326" si="304">V263*SIN(RADIANS(U263))</f>
        <v>-516.34112480951262</v>
      </c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44">
        <f t="shared" ref="AK263:AK326" si="305">AK262+AO262*($B263-$B262)+AR262*($B263-$B262)^2</f>
        <v>-45879.670228831332</v>
      </c>
      <c r="AL263" s="44">
        <f t="shared" ref="AL263:AL326" si="306">AL262+AP262*($B263-$B262)+AS262*($B263-$B262)^2</f>
        <v>-38762.971647132166</v>
      </c>
      <c r="AM263" s="44">
        <f t="shared" si="277"/>
        <v>1.0872105438301036</v>
      </c>
      <c r="AN263" s="44">
        <f t="shared" si="278"/>
        <v>1.5641923162189635</v>
      </c>
      <c r="AO263" s="44">
        <f t="shared" si="270"/>
        <v>12869.112576673444</v>
      </c>
      <c r="AP263" s="44">
        <f t="shared" si="271"/>
        <v>244.22591897073357</v>
      </c>
      <c r="AQ263" s="44">
        <f t="shared" ref="AQ263:AQ326" si="307">SQRT(AR263^2+AS263^2)</f>
        <v>750.91126153568814</v>
      </c>
      <c r="AR263" s="44">
        <f t="shared" ref="AR263:AR326" si="308">CC262+CY262+DW262+W262</f>
        <v>750.63144931403588</v>
      </c>
      <c r="AS263" s="44">
        <f t="shared" ref="AS263:AS326" si="309">CD262+CZ262+DX262+X262</f>
        <v>20.497560875106899</v>
      </c>
      <c r="AT263" s="44">
        <f>Paramètres!$D$26*Calculs!AQ263</f>
        <v>15.018225230713764</v>
      </c>
      <c r="AU263" s="44">
        <f>Paramètres!$D$26*AO263</f>
        <v>257.38225153346889</v>
      </c>
      <c r="AV263" s="44">
        <f>Paramètres!$D$26*AP263</f>
        <v>4.8845183794146712</v>
      </c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1">
        <f>Paramètres!$D$16</f>
        <v>30000</v>
      </c>
      <c r="BH263" s="41">
        <f>Paramètres!$E$16</f>
        <v>-25000</v>
      </c>
      <c r="BI263" s="100"/>
      <c r="BJ263" s="100"/>
      <c r="BK263" s="110">
        <f>Paramètres!$D$20</f>
        <v>523598775598.29883</v>
      </c>
      <c r="BL263" s="41">
        <f>Paramètres!$D$21</f>
        <v>10000</v>
      </c>
      <c r="BM263" s="41"/>
      <c r="BN263" s="41"/>
      <c r="BO263" s="41">
        <f>IF(AND($BR$6&gt;200,A263&lt;950),Paramètres!$D$22,0)</f>
        <v>1</v>
      </c>
      <c r="BP263" s="41">
        <f t="shared" si="279"/>
        <v>55155.277091256852</v>
      </c>
      <c r="BQ263" s="41">
        <f t="shared" si="280"/>
        <v>45602.945578989762</v>
      </c>
      <c r="BR263" s="41">
        <f t="shared" ref="BR263:BR326" si="310">SQRT((BP263)^2+(BQ263)^2)</f>
        <v>71566.285613364234</v>
      </c>
      <c r="BS263" s="41">
        <f t="shared" ref="BS263:BS326" si="311">DEGREES(ATAN2(BP263,BQ263))</f>
        <v>39.584289636770478</v>
      </c>
      <c r="BT263" s="41">
        <f t="shared" ref="BT263:BT326" si="312">BO263*BK263*(BR263)/(BR263^2+BL263^2)^(3/2)</f>
        <v>99.308192605257631</v>
      </c>
      <c r="BU263" s="41">
        <f t="shared" ref="BU263:BU326" si="313">BT263*COS(RADIANS(BS263))</f>
        <v>76.535631738194454</v>
      </c>
      <c r="BV263" s="41">
        <f t="shared" ref="BV263:BV326" si="314">BT263*SIN(RADIANS(BS263))</f>
        <v>63.280440840424205</v>
      </c>
      <c r="BW263" s="41">
        <f>Paramètres!$D$22</f>
        <v>1</v>
      </c>
      <c r="BX263" s="41">
        <f t="shared" si="281"/>
        <v>75879.670228831324</v>
      </c>
      <c r="BY263" s="41">
        <f t="shared" si="282"/>
        <v>13762.971647132166</v>
      </c>
      <c r="BZ263" s="41">
        <f t="shared" ref="BZ263:BZ326" si="315">SQRT((BX263)^2+(BY263)^2)</f>
        <v>77117.72651340258</v>
      </c>
      <c r="CA263" s="41">
        <f t="shared" ref="CA263:CA326" si="316">DEGREES(ATAN2(BX263,BY263))</f>
        <v>10.28048138654149</v>
      </c>
      <c r="CB263" s="41">
        <f t="shared" ref="CB263:CB326" si="317">BW263*BK263*(BZ263)/(BZ263^2+BL263^2)^(3/2)</f>
        <v>85.86721988221673</v>
      </c>
      <c r="CC263" s="41">
        <f t="shared" ref="CC263:CC326" si="318">CB263*COS(RADIANS(CA263))</f>
        <v>84.488698289060537</v>
      </c>
      <c r="CD263" s="41">
        <f t="shared" ref="CD263:CD326" si="319">CB263*SIN(RADIANS(CA263))</f>
        <v>15.324467746745944</v>
      </c>
      <c r="CE263" s="2">
        <f>Paramètres!$F$16</f>
        <v>15000</v>
      </c>
      <c r="CF263" s="2">
        <f>Paramètres!$G$16</f>
        <v>15000</v>
      </c>
      <c r="CG263" s="111">
        <f>Paramètres!$F$20</f>
        <v>992600579172.61572</v>
      </c>
      <c r="CH263" s="2">
        <f>Paramètres!$F$21</f>
        <v>13332</v>
      </c>
      <c r="CI263" s="2"/>
      <c r="CJ263" s="2"/>
      <c r="CK263" s="2">
        <f>IF(CN263&gt;20000,Paramètres!$F$22,-2)</f>
        <v>1</v>
      </c>
      <c r="CL263" s="2">
        <f t="shared" si="283"/>
        <v>40155.277091256852</v>
      </c>
      <c r="CM263" s="2">
        <f t="shared" si="284"/>
        <v>85602.945578989762</v>
      </c>
      <c r="CN263" s="2">
        <f t="shared" si="285"/>
        <v>94553.215545930012</v>
      </c>
      <c r="CO263" s="2">
        <f t="shared" si="286"/>
        <v>64.869310411262404</v>
      </c>
      <c r="CP263" s="2">
        <f t="shared" si="287"/>
        <v>107.79476582782507</v>
      </c>
      <c r="CQ263" s="2">
        <f t="shared" si="288"/>
        <v>45.778757134926245</v>
      </c>
      <c r="CR263" s="2">
        <f t="shared" si="289"/>
        <v>97.591069955488663</v>
      </c>
      <c r="CS263" s="2">
        <f>Paramètres!$F$22</f>
        <v>1</v>
      </c>
      <c r="CT263" s="2">
        <f t="shared" si="290"/>
        <v>60879.670228831332</v>
      </c>
      <c r="CU263" s="2">
        <f t="shared" si="291"/>
        <v>53762.971647132166</v>
      </c>
      <c r="CV263" s="2">
        <f t="shared" ref="CV263:CV326" si="320">SQRT((CT263)^2+(CU263)^2)</f>
        <v>81220.633877738161</v>
      </c>
      <c r="CW263" s="2">
        <f t="shared" ref="CW263:CW326" si="321">DEGREES(ATAN2(CT263,CU263))</f>
        <v>41.447794477621763</v>
      </c>
      <c r="CX263" s="2">
        <f t="shared" si="292"/>
        <v>144.58452015357148</v>
      </c>
      <c r="CY263" s="2">
        <f t="shared" ref="CY263:CY326" si="322">CX263*COS(RADIANS(CW263))</f>
        <v>108.37465169741634</v>
      </c>
      <c r="CZ263" s="2">
        <f t="shared" ref="CZ263:CZ326" si="323">CX263*SIN(RADIANS(CW263))</f>
        <v>95.705894998700103</v>
      </c>
      <c r="DA263" s="2"/>
      <c r="DB263" s="2"/>
      <c r="DC263" s="13">
        <f>Paramètres!$H$16</f>
        <v>-20000</v>
      </c>
      <c r="DD263" s="13">
        <f>Paramètres!$I$16</f>
        <v>0</v>
      </c>
      <c r="DE263" s="13"/>
      <c r="DF263" s="13"/>
      <c r="DG263" s="112">
        <f>Paramètres!$H$20</f>
        <v>1047197551196.5977</v>
      </c>
      <c r="DH263" s="13">
        <f>Paramètres!$H$21</f>
        <v>10000</v>
      </c>
      <c r="DI263" s="13">
        <f>IF(DL263&lt;66666,Paramètres!$H$22,5)</f>
        <v>5</v>
      </c>
      <c r="DJ263" s="13">
        <f t="shared" si="293"/>
        <v>5155.2770912568485</v>
      </c>
      <c r="DK263" s="13">
        <f t="shared" si="294"/>
        <v>70602.945578989762</v>
      </c>
      <c r="DL263" s="13">
        <f t="shared" ref="DL263:DL326" si="324">SQRT((DJ263)^2+(DK263)^2)</f>
        <v>70790.909065482614</v>
      </c>
      <c r="DM263" s="13">
        <f t="shared" ref="DM263:DM326" si="325">DEGREES(ATAN2(DJ263,DK263))</f>
        <v>85.823795346125038</v>
      </c>
      <c r="DN263" s="13">
        <f t="shared" ref="DN263:DN326" si="326">DI263*DG263*(DL263)/(ABS(DL263)^2+DH263^2)^(3/2)</f>
        <v>1014.3137751079612</v>
      </c>
      <c r="DO263" s="13">
        <f t="shared" ref="DO263:DO326" si="327">DN263*COS(RADIANS(DM263))</f>
        <v>73.866385347917586</v>
      </c>
      <c r="DP263" s="13">
        <f t="shared" ref="DP263:DP326" si="328">DN263*SIN(RADIANS(DM263))</f>
        <v>1011.6205768416322</v>
      </c>
      <c r="DQ263" s="13">
        <f>IF(DT263&lt;66666,Paramètres!$H$22,5)</f>
        <v>1</v>
      </c>
      <c r="DR263" s="13">
        <f t="shared" si="295"/>
        <v>25879.670228831332</v>
      </c>
      <c r="DS263" s="13">
        <f t="shared" si="296"/>
        <v>38762.971647132166</v>
      </c>
      <c r="DT263" s="13">
        <f t="shared" ref="DT263:DT326" si="329">SQRT((DR263)^2+(DS263)^2)</f>
        <v>46608.210672256355</v>
      </c>
      <c r="DU263" s="13">
        <f t="shared" ref="DU263:DU326" si="330">DEGREES(ATAN2(DR263,DS263))</f>
        <v>56.271382336249602</v>
      </c>
      <c r="DV263" s="13">
        <f t="shared" ref="DV263:DV326" si="331">DQ263*DG263*(DT263)/(ABS(DT263)^2+DH263^2)^(3/2)</f>
        <v>450.59388312968218</v>
      </c>
      <c r="DW263" s="13">
        <f t="shared" ref="DW263:DW326" si="332">DV263*COS(RADIANS(DU263))</f>
        <v>250.19671286085452</v>
      </c>
      <c r="DX263" s="13">
        <f t="shared" ref="DX263:DX326" si="333">DV263*SIN(RADIANS(DU263))</f>
        <v>374.74851885965978</v>
      </c>
    </row>
    <row r="264" spans="1:128" x14ac:dyDescent="0.35">
      <c r="A264" s="106">
        <f t="shared" ref="A264:A327" si="334">A263+1</f>
        <v>258</v>
      </c>
      <c r="B264" s="106">
        <f>A264*Paramètres!$D$25</f>
        <v>129</v>
      </c>
      <c r="C264" s="102">
        <f>Paramètres!$D$7</f>
        <v>155093840495.72119</v>
      </c>
      <c r="D264" s="28">
        <f>Paramètres!$D$8</f>
        <v>6666</v>
      </c>
      <c r="E264" s="28">
        <f t="shared" si="297"/>
        <v>-26216.171488259824</v>
      </c>
      <c r="F264" s="28">
        <f t="shared" si="298"/>
        <v>-69981.690787023108</v>
      </c>
      <c r="G264" s="28">
        <f t="shared" si="272"/>
        <v>137.46956231662705</v>
      </c>
      <c r="H264" s="28">
        <f t="shared" si="273"/>
        <v>79.713143615027391</v>
      </c>
      <c r="I264" s="28">
        <f t="shared" ref="I264:I327" si="335">I263+L263-O263</f>
        <v>-1979.3008232731033</v>
      </c>
      <c r="J264" s="28">
        <f t="shared" ref="J264:J327" si="336">J263+M263-P263</f>
        <v>1815.6303569497995</v>
      </c>
      <c r="K264" s="28">
        <f t="shared" ref="K264:K327" si="337">SQRT(L264^2+M264^2)</f>
        <v>1203.1457909108083</v>
      </c>
      <c r="L264" s="28">
        <f t="shared" si="299"/>
        <v>214.85357373652084</v>
      </c>
      <c r="M264" s="28">
        <f t="shared" si="300"/>
        <v>1183.8064605496288</v>
      </c>
      <c r="N264" s="28">
        <f>Paramètres!$D$26*Calculs!K264</f>
        <v>24.062915818216165</v>
      </c>
      <c r="O264" s="28">
        <f>Paramètres!$D$26*I264</f>
        <v>-39.586016465462066</v>
      </c>
      <c r="P264" s="28">
        <f>Paramètres!$D$26*J264</f>
        <v>36.312607138995993</v>
      </c>
      <c r="Q264" s="105">
        <f>IF($T264&gt;25000,Paramètres!$D$9,-5)</f>
        <v>6</v>
      </c>
      <c r="R264" s="105">
        <f t="shared" si="274"/>
        <v>13041.284589906274</v>
      </c>
      <c r="S264" s="105">
        <f t="shared" si="275"/>
        <v>-31345.95648959509</v>
      </c>
      <c r="T264" s="105">
        <f t="shared" si="301"/>
        <v>33950.61254237566</v>
      </c>
      <c r="U264" s="105">
        <f t="shared" si="302"/>
        <v>-67.410559928953475</v>
      </c>
      <c r="V264" s="105">
        <f t="shared" si="276"/>
        <v>762.79676767673072</v>
      </c>
      <c r="W264" s="105">
        <f t="shared" si="303"/>
        <v>293.00943301439395</v>
      </c>
      <c r="X264" s="105">
        <f t="shared" si="304"/>
        <v>-704.27578471977279</v>
      </c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44">
        <f t="shared" si="305"/>
        <v>-39257.456078166098</v>
      </c>
      <c r="AL264" s="44">
        <f t="shared" si="306"/>
        <v>-38635.734297428018</v>
      </c>
      <c r="AM264" s="44">
        <f t="shared" si="277"/>
        <v>1.1140096358372169</v>
      </c>
      <c r="AN264" s="44">
        <f t="shared" si="278"/>
        <v>-2.246303146349943</v>
      </c>
      <c r="AO264" s="44">
        <f t="shared" ref="AO264:AO327" si="338">AO263+AR263-AU263</f>
        <v>13362.361774454012</v>
      </c>
      <c r="AP264" s="44">
        <f t="shared" ref="AP264:AP327" si="339">AP263+AS263-AV263</f>
        <v>259.83896146642581</v>
      </c>
      <c r="AQ264" s="44">
        <f t="shared" si="307"/>
        <v>779.7416923910173</v>
      </c>
      <c r="AR264" s="44">
        <f t="shared" si="308"/>
        <v>779.14251337166968</v>
      </c>
      <c r="AS264" s="44">
        <f t="shared" si="309"/>
        <v>-30.562243204406798</v>
      </c>
      <c r="AT264" s="44">
        <f>Paramètres!$D$26*Calculs!AQ264</f>
        <v>15.594833847820347</v>
      </c>
      <c r="AU264" s="44">
        <f>Paramètres!$D$26*AO264</f>
        <v>267.24723548908025</v>
      </c>
      <c r="AV264" s="44">
        <f>Paramètres!$D$26*AP264</f>
        <v>5.1967792293285164</v>
      </c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1">
        <f>Paramètres!$D$16</f>
        <v>30000</v>
      </c>
      <c r="BH264" s="41">
        <f>Paramètres!$E$16</f>
        <v>-25000</v>
      </c>
      <c r="BI264" s="100"/>
      <c r="BJ264" s="100"/>
      <c r="BK264" s="110">
        <f>Paramètres!$D$20</f>
        <v>523598775598.29883</v>
      </c>
      <c r="BL264" s="41">
        <f>Paramètres!$D$21</f>
        <v>10000</v>
      </c>
      <c r="BM264" s="41"/>
      <c r="BN264" s="41"/>
      <c r="BO264" s="41">
        <f>IF(AND($BR$6&gt;200,A264&lt;950),Paramètres!$D$22,0)</f>
        <v>1</v>
      </c>
      <c r="BP264" s="41">
        <f t="shared" si="279"/>
        <v>56216.171488259824</v>
      </c>
      <c r="BQ264" s="41">
        <f t="shared" si="280"/>
        <v>44981.690787023108</v>
      </c>
      <c r="BR264" s="41">
        <f t="shared" si="310"/>
        <v>71997.294691236806</v>
      </c>
      <c r="BS264" s="41">
        <f t="shared" si="311"/>
        <v>38.665247905261218</v>
      </c>
      <c r="BT264" s="41">
        <f t="shared" si="312"/>
        <v>98.156398599163211</v>
      </c>
      <c r="BU264" s="41">
        <f t="shared" si="313"/>
        <v>76.641448265307801</v>
      </c>
      <c r="BV264" s="41">
        <f t="shared" si="314"/>
        <v>61.325092692583496</v>
      </c>
      <c r="BW264" s="41">
        <f>Paramètres!$D$22</f>
        <v>1</v>
      </c>
      <c r="BX264" s="41">
        <f t="shared" si="281"/>
        <v>69257.456078166098</v>
      </c>
      <c r="BY264" s="41">
        <f t="shared" si="282"/>
        <v>13635.734297428018</v>
      </c>
      <c r="BZ264" s="41">
        <f t="shared" si="315"/>
        <v>70587.027648493327</v>
      </c>
      <c r="CA264" s="41">
        <f t="shared" si="316"/>
        <v>11.138202363811436</v>
      </c>
      <c r="CB264" s="41">
        <f t="shared" si="317"/>
        <v>102.00084898082777</v>
      </c>
      <c r="CC264" s="41">
        <f t="shared" si="318"/>
        <v>100.07956920078813</v>
      </c>
      <c r="CD264" s="41">
        <f t="shared" si="319"/>
        <v>19.704137164420416</v>
      </c>
      <c r="CE264" s="2">
        <f>Paramètres!$F$16</f>
        <v>15000</v>
      </c>
      <c r="CF264" s="2">
        <f>Paramètres!$G$16</f>
        <v>15000</v>
      </c>
      <c r="CG264" s="111">
        <f>Paramètres!$F$20</f>
        <v>992600579172.61572</v>
      </c>
      <c r="CH264" s="2">
        <f>Paramètres!$F$21</f>
        <v>13332</v>
      </c>
      <c r="CI264" s="2"/>
      <c r="CJ264" s="2"/>
      <c r="CK264" s="2">
        <f>IF(CN264&gt;20000,Paramètres!$F$22,-2)</f>
        <v>1</v>
      </c>
      <c r="CL264" s="2">
        <f t="shared" si="283"/>
        <v>41216.171488259824</v>
      </c>
      <c r="CM264" s="2">
        <f t="shared" si="284"/>
        <v>84981.690787023108</v>
      </c>
      <c r="CN264" s="2">
        <f t="shared" si="285"/>
        <v>94449.248600350707</v>
      </c>
      <c r="CO264" s="2">
        <f t="shared" si="286"/>
        <v>64.126586687591526</v>
      </c>
      <c r="CP264" s="2">
        <f t="shared" si="287"/>
        <v>108.02525318013092</v>
      </c>
      <c r="CQ264" s="2">
        <f t="shared" si="288"/>
        <v>47.140527067342141</v>
      </c>
      <c r="CR264" s="2">
        <f t="shared" si="289"/>
        <v>97.196841679370252</v>
      </c>
      <c r="CS264" s="2">
        <f>Paramètres!$F$22</f>
        <v>1</v>
      </c>
      <c r="CT264" s="2">
        <f t="shared" si="290"/>
        <v>54257.456078166098</v>
      </c>
      <c r="CU264" s="2">
        <f t="shared" si="291"/>
        <v>53635.734297428018</v>
      </c>
      <c r="CV264" s="2">
        <f t="shared" si="320"/>
        <v>76293.273187735365</v>
      </c>
      <c r="CW264" s="2">
        <f t="shared" si="321"/>
        <v>44.669843484334841</v>
      </c>
      <c r="CX264" s="2">
        <f t="shared" si="292"/>
        <v>163.00728426851583</v>
      </c>
      <c r="CY264" s="2">
        <f t="shared" si="322"/>
        <v>115.92582408748876</v>
      </c>
      <c r="CZ264" s="2">
        <f t="shared" si="323"/>
        <v>114.597460854215</v>
      </c>
      <c r="DA264" s="2"/>
      <c r="DB264" s="2"/>
      <c r="DC264" s="13">
        <f>Paramètres!$H$16</f>
        <v>-20000</v>
      </c>
      <c r="DD264" s="13">
        <f>Paramètres!$I$16</f>
        <v>0</v>
      </c>
      <c r="DE264" s="13"/>
      <c r="DF264" s="13"/>
      <c r="DG264" s="112">
        <f>Paramètres!$H$20</f>
        <v>1047197551196.5977</v>
      </c>
      <c r="DH264" s="13">
        <f>Paramètres!$H$21</f>
        <v>10000</v>
      </c>
      <c r="DI264" s="13">
        <f>IF(DL264&lt;66666,Paramètres!$H$22,5)</f>
        <v>5</v>
      </c>
      <c r="DJ264" s="13">
        <f t="shared" si="293"/>
        <v>6216.1714882598244</v>
      </c>
      <c r="DK264" s="13">
        <f t="shared" si="294"/>
        <v>69981.690787023108</v>
      </c>
      <c r="DL264" s="13">
        <f t="shared" si="324"/>
        <v>70257.226200455494</v>
      </c>
      <c r="DM264" s="13">
        <f t="shared" si="325"/>
        <v>84.923985195854115</v>
      </c>
      <c r="DN264" s="13">
        <f t="shared" si="326"/>
        <v>1029.3213276986032</v>
      </c>
      <c r="DO264" s="13">
        <f t="shared" si="327"/>
        <v>91.07159840387088</v>
      </c>
      <c r="DP264" s="13">
        <f t="shared" si="328"/>
        <v>1025.2845261776749</v>
      </c>
      <c r="DQ264" s="13">
        <f>IF(DT264&lt;66666,Paramètres!$H$22,5)</f>
        <v>1</v>
      </c>
      <c r="DR264" s="13">
        <f t="shared" si="295"/>
        <v>19257.456078166098</v>
      </c>
      <c r="DS264" s="13">
        <f t="shared" si="296"/>
        <v>38635.734297428018</v>
      </c>
      <c r="DT264" s="13">
        <f t="shared" si="329"/>
        <v>43169.08128862545</v>
      </c>
      <c r="DU264" s="13">
        <f t="shared" si="330"/>
        <v>63.506664064388019</v>
      </c>
      <c r="DV264" s="13">
        <f t="shared" si="331"/>
        <v>519.55554171009146</v>
      </c>
      <c r="DW264" s="13">
        <f t="shared" si="332"/>
        <v>231.77046455436536</v>
      </c>
      <c r="DX264" s="13">
        <f t="shared" si="333"/>
        <v>464.99506737375208</v>
      </c>
    </row>
    <row r="265" spans="1:128" x14ac:dyDescent="0.35">
      <c r="A265" s="106">
        <f t="shared" si="334"/>
        <v>259</v>
      </c>
      <c r="B265" s="106">
        <f>A265*Paramètres!$D$25</f>
        <v>129.5</v>
      </c>
      <c r="C265" s="102">
        <f>Paramètres!$D$7</f>
        <v>155093840495.72119</v>
      </c>
      <c r="D265" s="28">
        <f>Paramètres!$D$8</f>
        <v>6666</v>
      </c>
      <c r="E265" s="28">
        <f t="shared" si="297"/>
        <v>-27152.108506462246</v>
      </c>
      <c r="F265" s="28">
        <f t="shared" si="298"/>
        <v>-68777.92399341079</v>
      </c>
      <c r="G265" s="28">
        <f t="shared" si="272"/>
        <v>120.20406947658641</v>
      </c>
      <c r="H265" s="28">
        <f t="shared" si="273"/>
        <v>78.950214948313743</v>
      </c>
      <c r="I265" s="28">
        <f t="shared" si="335"/>
        <v>-1724.8612330711205</v>
      </c>
      <c r="J265" s="28">
        <f t="shared" si="336"/>
        <v>2963.1242103604322</v>
      </c>
      <c r="K265" s="28">
        <f t="shared" si="337"/>
        <v>1236.317431895073</v>
      </c>
      <c r="L265" s="28">
        <f t="shared" si="299"/>
        <v>236.95491329377995</v>
      </c>
      <c r="M265" s="28">
        <f t="shared" si="300"/>
        <v>1213.3973633866053</v>
      </c>
      <c r="N265" s="28">
        <f>Paramètres!$D$26*Calculs!K265</f>
        <v>24.726348637901459</v>
      </c>
      <c r="O265" s="28">
        <f>Paramètres!$D$26*I265</f>
        <v>-34.497224661422415</v>
      </c>
      <c r="P265" s="28">
        <f>Paramètres!$D$26*J265</f>
        <v>59.262484207208644</v>
      </c>
      <c r="Q265" s="105">
        <f>IF($T265&gt;25000,Paramètres!$D$9,-5)</f>
        <v>6</v>
      </c>
      <c r="R265" s="105">
        <f t="shared" si="274"/>
        <v>5229.3810561339305</v>
      </c>
      <c r="S265" s="105">
        <f t="shared" si="275"/>
        <v>-30264.468615914877</v>
      </c>
      <c r="T265" s="105">
        <f t="shared" si="301"/>
        <v>30712.93679923737</v>
      </c>
      <c r="U265" s="105">
        <f t="shared" si="302"/>
        <v>-80.196691767279361</v>
      </c>
      <c r="V265" s="105">
        <f t="shared" si="276"/>
        <v>920.69619192764787</v>
      </c>
      <c r="W265" s="105">
        <f t="shared" si="303"/>
        <v>156.76362231307826</v>
      </c>
      <c r="X265" s="105">
        <f t="shared" si="304"/>
        <v>-907.25224967996348</v>
      </c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44">
        <f t="shared" si="305"/>
        <v>-32381.489562596176</v>
      </c>
      <c r="AL265" s="44">
        <f t="shared" si="306"/>
        <v>-38513.455377495913</v>
      </c>
      <c r="AM265" s="44">
        <f t="shared" si="277"/>
        <v>0.92529052769436237</v>
      </c>
      <c r="AN265" s="44">
        <f t="shared" si="278"/>
        <v>-8.0658648039071359</v>
      </c>
      <c r="AO265" s="44">
        <f t="shared" si="338"/>
        <v>13874.257052336601</v>
      </c>
      <c r="AP265" s="44">
        <f t="shared" si="339"/>
        <v>224.0799390326905</v>
      </c>
      <c r="AQ265" s="44">
        <f t="shared" si="307"/>
        <v>748.18678325996711</v>
      </c>
      <c r="AR265" s="44">
        <f t="shared" si="308"/>
        <v>740.78529085703622</v>
      </c>
      <c r="AS265" s="44">
        <f t="shared" si="309"/>
        <v>-104.97911932738532</v>
      </c>
      <c r="AT265" s="44">
        <f>Paramètres!$D$26*Calculs!AQ265</f>
        <v>14.963735665199343</v>
      </c>
      <c r="AU265" s="44">
        <f>Paramètres!$D$26*AO265</f>
        <v>277.48514104673205</v>
      </c>
      <c r="AV265" s="44">
        <f>Paramètres!$D$26*AP265</f>
        <v>4.48159878065381</v>
      </c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1">
        <f>Paramètres!$D$16</f>
        <v>30000</v>
      </c>
      <c r="BH265" s="41">
        <f>Paramètres!$E$16</f>
        <v>-25000</v>
      </c>
      <c r="BI265" s="100"/>
      <c r="BJ265" s="100"/>
      <c r="BK265" s="110">
        <f>Paramètres!$D$20</f>
        <v>523598775598.29883</v>
      </c>
      <c r="BL265" s="41">
        <f>Paramètres!$D$21</f>
        <v>10000</v>
      </c>
      <c r="BM265" s="41"/>
      <c r="BN265" s="41"/>
      <c r="BO265" s="41">
        <f>IF(AND($BR$6&gt;200,A265&lt;950),Paramètres!$D$22,0)</f>
        <v>1</v>
      </c>
      <c r="BP265" s="41">
        <f t="shared" si="279"/>
        <v>57152.108506462246</v>
      </c>
      <c r="BQ265" s="41">
        <f t="shared" si="280"/>
        <v>43777.92399341079</v>
      </c>
      <c r="BR265" s="41">
        <f t="shared" si="310"/>
        <v>71992.153294003409</v>
      </c>
      <c r="BS265" s="41">
        <f t="shared" si="311"/>
        <v>37.451741332351595</v>
      </c>
      <c r="BT265" s="41">
        <f t="shared" si="312"/>
        <v>98.170020899931004</v>
      </c>
      <c r="BU265" s="41">
        <f t="shared" si="313"/>
        <v>77.933822365914153</v>
      </c>
      <c r="BV265" s="41">
        <f t="shared" si="314"/>
        <v>59.696501865109568</v>
      </c>
      <c r="BW265" s="41">
        <f>Paramètres!$D$22</f>
        <v>1</v>
      </c>
      <c r="BX265" s="41">
        <f t="shared" si="281"/>
        <v>62381.48956259618</v>
      </c>
      <c r="BY265" s="41">
        <f t="shared" si="282"/>
        <v>13513.455377495913</v>
      </c>
      <c r="BZ265" s="41">
        <f t="shared" si="315"/>
        <v>63828.392712709516</v>
      </c>
      <c r="CA265" s="41">
        <f t="shared" si="316"/>
        <v>12.222899579468887</v>
      </c>
      <c r="CB265" s="41">
        <f t="shared" si="317"/>
        <v>123.9292779691435</v>
      </c>
      <c r="CC265" s="41">
        <f t="shared" si="318"/>
        <v>121.11996921070565</v>
      </c>
      <c r="CD265" s="41">
        <f t="shared" si="319"/>
        <v>26.237739924600035</v>
      </c>
      <c r="CE265" s="2">
        <f>Paramètres!$F$16</f>
        <v>15000</v>
      </c>
      <c r="CF265" s="2">
        <f>Paramètres!$G$16</f>
        <v>15000</v>
      </c>
      <c r="CG265" s="111">
        <f>Paramètres!$F$20</f>
        <v>992600579172.61572</v>
      </c>
      <c r="CH265" s="2">
        <f>Paramètres!$F$21</f>
        <v>13332</v>
      </c>
      <c r="CI265" s="2"/>
      <c r="CJ265" s="2"/>
      <c r="CK265" s="2">
        <f>IF(CN265&gt;20000,Paramètres!$F$22,-2)</f>
        <v>1</v>
      </c>
      <c r="CL265" s="2">
        <f t="shared" si="283"/>
        <v>42152.108506462246</v>
      </c>
      <c r="CM265" s="2">
        <f t="shared" si="284"/>
        <v>83777.92399341079</v>
      </c>
      <c r="CN265" s="2">
        <f t="shared" si="285"/>
        <v>93784.54456991452</v>
      </c>
      <c r="CO265" s="2">
        <f t="shared" si="286"/>
        <v>63.291156922974956</v>
      </c>
      <c r="CP265" s="2">
        <f t="shared" si="287"/>
        <v>109.51629655637156</v>
      </c>
      <c r="CQ265" s="2">
        <f t="shared" si="288"/>
        <v>49.222852622893321</v>
      </c>
      <c r="CR265" s="2">
        <f t="shared" si="289"/>
        <v>97.831129969391867</v>
      </c>
      <c r="CS265" s="2">
        <f>Paramètres!$F$22</f>
        <v>1</v>
      </c>
      <c r="CT265" s="2">
        <f t="shared" si="290"/>
        <v>47381.48956259618</v>
      </c>
      <c r="CU265" s="2">
        <f t="shared" si="291"/>
        <v>53513.455377495913</v>
      </c>
      <c r="CV265" s="2">
        <f t="shared" si="320"/>
        <v>71475.138751944076</v>
      </c>
      <c r="CW265" s="2">
        <f t="shared" si="321"/>
        <v>48.477915988344805</v>
      </c>
      <c r="CX265" s="2">
        <f t="shared" si="292"/>
        <v>184.58009097179371</v>
      </c>
      <c r="CY265" s="2">
        <f t="shared" si="322"/>
        <v>122.35974363330942</v>
      </c>
      <c r="CZ265" s="2">
        <f t="shared" si="323"/>
        <v>138.19516316118461</v>
      </c>
      <c r="DA265" s="2"/>
      <c r="DB265" s="2"/>
      <c r="DC265" s="13">
        <f>Paramètres!$H$16</f>
        <v>-20000</v>
      </c>
      <c r="DD265" s="13">
        <f>Paramètres!$I$16</f>
        <v>0</v>
      </c>
      <c r="DE265" s="13"/>
      <c r="DF265" s="13"/>
      <c r="DG265" s="112">
        <f>Paramètres!$H$20</f>
        <v>1047197551196.5977</v>
      </c>
      <c r="DH265" s="13">
        <f>Paramètres!$H$21</f>
        <v>10000</v>
      </c>
      <c r="DI265" s="13">
        <f>IF(DL265&lt;66666,Paramètres!$H$22,5)</f>
        <v>5</v>
      </c>
      <c r="DJ265" s="13">
        <f t="shared" si="293"/>
        <v>7152.1085064622457</v>
      </c>
      <c r="DK265" s="13">
        <f t="shared" si="294"/>
        <v>68777.92399341079</v>
      </c>
      <c r="DL265" s="13">
        <f t="shared" si="324"/>
        <v>69148.792360616106</v>
      </c>
      <c r="DM265" s="13">
        <f t="shared" si="325"/>
        <v>84.063239578603117</v>
      </c>
      <c r="DN265" s="13">
        <f t="shared" si="326"/>
        <v>1061.5632544237708</v>
      </c>
      <c r="DO265" s="13">
        <f t="shared" si="327"/>
        <v>109.79823830497249</v>
      </c>
      <c r="DP265" s="13">
        <f t="shared" si="328"/>
        <v>1055.869731552104</v>
      </c>
      <c r="DQ265" s="13">
        <f>IF(DT265&lt;66666,Paramètres!$H$22,5)</f>
        <v>1</v>
      </c>
      <c r="DR265" s="13">
        <f t="shared" si="295"/>
        <v>12381.489562596176</v>
      </c>
      <c r="DS265" s="13">
        <f t="shared" si="296"/>
        <v>38513.455377495913</v>
      </c>
      <c r="DT265" s="13">
        <f t="shared" si="329"/>
        <v>40454.759038993754</v>
      </c>
      <c r="DU265" s="13">
        <f t="shared" si="330"/>
        <v>72.17819241796434</v>
      </c>
      <c r="DV265" s="13">
        <f t="shared" si="331"/>
        <v>585.40067640112875</v>
      </c>
      <c r="DW265" s="13">
        <f t="shared" si="332"/>
        <v>179.16637095306751</v>
      </c>
      <c r="DX265" s="13">
        <f t="shared" si="333"/>
        <v>557.30903765362257</v>
      </c>
    </row>
    <row r="266" spans="1:128" x14ac:dyDescent="0.35">
      <c r="A266" s="106">
        <f t="shared" si="334"/>
        <v>260</v>
      </c>
      <c r="B266" s="106">
        <f>A266*Paramètres!$D$25</f>
        <v>130</v>
      </c>
      <c r="C266" s="102">
        <f>Paramètres!$D$7</f>
        <v>155093840495.72119</v>
      </c>
      <c r="D266" s="28">
        <f>Paramètres!$D$8</f>
        <v>6666</v>
      </c>
      <c r="E266" s="28">
        <f t="shared" si="297"/>
        <v>-27955.300394674359</v>
      </c>
      <c r="F266" s="28">
        <f t="shared" si="298"/>
        <v>-66993.012547383929</v>
      </c>
      <c r="G266" s="28">
        <f t="shared" si="272"/>
        <v>109.44323764405621</v>
      </c>
      <c r="H266" s="28">
        <f t="shared" si="273"/>
        <v>78.205100748586474</v>
      </c>
      <c r="I266" s="28">
        <f t="shared" si="335"/>
        <v>-1453.409095115918</v>
      </c>
      <c r="J266" s="28">
        <f t="shared" si="336"/>
        <v>4117.2590895398289</v>
      </c>
      <c r="K266" s="28">
        <f t="shared" si="337"/>
        <v>1290.7809011227009</v>
      </c>
      <c r="L266" s="28">
        <f t="shared" si="299"/>
        <v>263.84711382305795</v>
      </c>
      <c r="M266" s="28">
        <f t="shared" si="300"/>
        <v>1263.5268241040133</v>
      </c>
      <c r="N266" s="28">
        <f>Paramètres!$D$26*Calculs!K266</f>
        <v>25.815618022454018</v>
      </c>
      <c r="O266" s="28">
        <f>Paramètres!$D$26*I266</f>
        <v>-29.068181902318361</v>
      </c>
      <c r="P266" s="28">
        <f>Paramètres!$D$26*J266</f>
        <v>82.345181790796573</v>
      </c>
      <c r="Q266" s="105">
        <f>IF($T266&gt;25000,Paramètres!$D$9,-5)</f>
        <v>6</v>
      </c>
      <c r="R266" s="105">
        <f t="shared" si="274"/>
        <v>-2696.1356809607423</v>
      </c>
      <c r="S266" s="105">
        <f t="shared" si="275"/>
        <v>-28565.352359572513</v>
      </c>
      <c r="T266" s="105">
        <f t="shared" si="301"/>
        <v>28692.307384326632</v>
      </c>
      <c r="U266" s="105">
        <f t="shared" si="302"/>
        <v>-95.391878602867365</v>
      </c>
      <c r="V266" s="105">
        <f t="shared" si="276"/>
        <v>1044.6452825742444</v>
      </c>
      <c r="W266" s="105">
        <f t="shared" si="303"/>
        <v>-98.162388356200012</v>
      </c>
      <c r="X266" s="105">
        <f t="shared" si="304"/>
        <v>-1040.0230343203125</v>
      </c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44">
        <f t="shared" si="305"/>
        <v>-25259.164713713617</v>
      </c>
      <c r="AL266" s="44">
        <f t="shared" si="306"/>
        <v>-38427.660187811416</v>
      </c>
      <c r="AM266" s="44">
        <f t="shared" si="277"/>
        <v>0.45803184050120826</v>
      </c>
      <c r="AN266" s="44">
        <f t="shared" si="278"/>
        <v>-17.753569797464234</v>
      </c>
      <c r="AO266" s="44">
        <f t="shared" si="338"/>
        <v>14337.557202146905</v>
      </c>
      <c r="AP266" s="44">
        <f t="shared" si="339"/>
        <v>114.61922092465137</v>
      </c>
      <c r="AQ266" s="44">
        <f t="shared" si="307"/>
        <v>608.38284185033001</v>
      </c>
      <c r="AR266" s="44">
        <f t="shared" si="308"/>
        <v>579.40970611016087</v>
      </c>
      <c r="AS266" s="44">
        <f t="shared" si="309"/>
        <v>-185.51030894055623</v>
      </c>
      <c r="AT266" s="44">
        <f>Paramètres!$D$26*Calculs!AQ266</f>
        <v>12.1676568370066</v>
      </c>
      <c r="AU266" s="44">
        <f>Paramètres!$D$26*AO266</f>
        <v>286.75114404293811</v>
      </c>
      <c r="AV266" s="44">
        <f>Paramètres!$D$26*AP266</f>
        <v>2.2923844184930275</v>
      </c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1">
        <f>Paramètres!$D$16</f>
        <v>30000</v>
      </c>
      <c r="BH266" s="41">
        <f>Paramètres!$E$16</f>
        <v>-25000</v>
      </c>
      <c r="BI266" s="100"/>
      <c r="BJ266" s="100"/>
      <c r="BK266" s="110">
        <f>Paramètres!$D$20</f>
        <v>523598775598.29883</v>
      </c>
      <c r="BL266" s="41">
        <f>Paramètres!$D$21</f>
        <v>10000</v>
      </c>
      <c r="BM266" s="41"/>
      <c r="BN266" s="41"/>
      <c r="BO266" s="41">
        <f>IF(AND($BR$6&gt;200,A266&lt;950),Paramètres!$D$22,0)</f>
        <v>1</v>
      </c>
      <c r="BP266" s="41">
        <f t="shared" si="279"/>
        <v>57955.300394674356</v>
      </c>
      <c r="BQ266" s="41">
        <f t="shared" si="280"/>
        <v>41993.012547383929</v>
      </c>
      <c r="BR266" s="41">
        <f t="shared" si="310"/>
        <v>71569.755809571448</v>
      </c>
      <c r="BS266" s="41">
        <f t="shared" si="311"/>
        <v>35.926180421518104</v>
      </c>
      <c r="BT266" s="41">
        <f t="shared" si="312"/>
        <v>99.298839152071906</v>
      </c>
      <c r="BU266" s="41">
        <f t="shared" si="313"/>
        <v>80.409580650422484</v>
      </c>
      <c r="BV266" s="41">
        <f t="shared" si="314"/>
        <v>58.262842331731903</v>
      </c>
      <c r="BW266" s="41">
        <f>Paramètres!$D$22</f>
        <v>1</v>
      </c>
      <c r="BX266" s="41">
        <f t="shared" si="281"/>
        <v>55259.164713713617</v>
      </c>
      <c r="BY266" s="41">
        <f t="shared" si="282"/>
        <v>13427.660187811416</v>
      </c>
      <c r="BZ266" s="41">
        <f t="shared" si="315"/>
        <v>56867.190391091659</v>
      </c>
      <c r="CA266" s="41">
        <f t="shared" si="316"/>
        <v>13.657837926798281</v>
      </c>
      <c r="CB266" s="41">
        <f t="shared" si="317"/>
        <v>154.68064262823268</v>
      </c>
      <c r="CC266" s="41">
        <f t="shared" si="318"/>
        <v>150.30675949054034</v>
      </c>
      <c r="CD266" s="41">
        <f t="shared" si="319"/>
        <v>36.523680747371174</v>
      </c>
      <c r="CE266" s="2">
        <f>Paramètres!$F$16</f>
        <v>15000</v>
      </c>
      <c r="CF266" s="2">
        <f>Paramètres!$G$16</f>
        <v>15000</v>
      </c>
      <c r="CG266" s="111">
        <f>Paramètres!$F$20</f>
        <v>992600579172.61572</v>
      </c>
      <c r="CH266" s="2">
        <f>Paramètres!$F$21</f>
        <v>13332</v>
      </c>
      <c r="CI266" s="2"/>
      <c r="CJ266" s="2"/>
      <c r="CK266" s="2">
        <f>IF(CN266&gt;20000,Paramètres!$F$22,-2)</f>
        <v>1</v>
      </c>
      <c r="CL266" s="2">
        <f t="shared" si="283"/>
        <v>42955.300394674356</v>
      </c>
      <c r="CM266" s="2">
        <f t="shared" si="284"/>
        <v>81993.012547383929</v>
      </c>
      <c r="CN266" s="2">
        <f t="shared" si="285"/>
        <v>92563.556211892428</v>
      </c>
      <c r="CO266" s="2">
        <f t="shared" si="286"/>
        <v>62.350416947694704</v>
      </c>
      <c r="CP266" s="2">
        <f t="shared" si="287"/>
        <v>112.33592288968298</v>
      </c>
      <c r="CQ266" s="2">
        <f t="shared" si="288"/>
        <v>52.130919665544837</v>
      </c>
      <c r="CR266" s="2">
        <f t="shared" si="289"/>
        <v>99.507420759967999</v>
      </c>
      <c r="CS266" s="2">
        <f>Paramètres!$F$22</f>
        <v>1</v>
      </c>
      <c r="CT266" s="2">
        <f t="shared" si="290"/>
        <v>40259.164713713617</v>
      </c>
      <c r="CU266" s="2">
        <f t="shared" si="291"/>
        <v>53427.660187811416</v>
      </c>
      <c r="CV266" s="2">
        <f t="shared" si="320"/>
        <v>66897.796799223317</v>
      </c>
      <c r="CW266" s="2">
        <f t="shared" si="321"/>
        <v>53.00100207338452</v>
      </c>
      <c r="CX266" s="2">
        <f t="shared" si="292"/>
        <v>209.20820756886121</v>
      </c>
      <c r="CY266" s="2">
        <f t="shared" si="322"/>
        <v>125.90172010079348</v>
      </c>
      <c r="CZ266" s="2">
        <f t="shared" si="323"/>
        <v>167.08330553899503</v>
      </c>
      <c r="DA266" s="2"/>
      <c r="DB266" s="2"/>
      <c r="DC266" s="13">
        <f>Paramètres!$H$16</f>
        <v>-20000</v>
      </c>
      <c r="DD266" s="13">
        <f>Paramètres!$I$16</f>
        <v>0</v>
      </c>
      <c r="DE266" s="13"/>
      <c r="DF266" s="13"/>
      <c r="DG266" s="112">
        <f>Paramètres!$H$20</f>
        <v>1047197551196.5977</v>
      </c>
      <c r="DH266" s="13">
        <f>Paramètres!$H$21</f>
        <v>10000</v>
      </c>
      <c r="DI266" s="13">
        <f>IF(DL266&lt;66666,Paramètres!$H$22,5)</f>
        <v>5</v>
      </c>
      <c r="DJ266" s="13">
        <f t="shared" si="293"/>
        <v>7955.3003946743593</v>
      </c>
      <c r="DK266" s="13">
        <f t="shared" si="294"/>
        <v>66993.012547383929</v>
      </c>
      <c r="DL266" s="13">
        <f t="shared" si="324"/>
        <v>67463.697901489562</v>
      </c>
      <c r="DM266" s="13">
        <f t="shared" si="325"/>
        <v>83.227941106354422</v>
      </c>
      <c r="DN266" s="13">
        <f t="shared" si="326"/>
        <v>1113.5254819592044</v>
      </c>
      <c r="DO266" s="13">
        <f t="shared" si="327"/>
        <v>131.30661350709065</v>
      </c>
      <c r="DP266" s="13">
        <f t="shared" si="328"/>
        <v>1105.7565610123133</v>
      </c>
      <c r="DQ266" s="13">
        <f>IF(DT266&lt;66666,Paramètres!$H$22,5)</f>
        <v>1</v>
      </c>
      <c r="DR266" s="13">
        <f t="shared" si="295"/>
        <v>5259.1647137136169</v>
      </c>
      <c r="DS266" s="13">
        <f t="shared" si="296"/>
        <v>38427.660187811416</v>
      </c>
      <c r="DT266" s="13">
        <f t="shared" si="329"/>
        <v>38785.872182998246</v>
      </c>
      <c r="DU266" s="13">
        <f t="shared" si="330"/>
        <v>82.206981133820179</v>
      </c>
      <c r="DV266" s="13">
        <f t="shared" si="331"/>
        <v>632.05662321462489</v>
      </c>
      <c r="DW266" s="13">
        <f t="shared" si="332"/>
        <v>85.703626160467053</v>
      </c>
      <c r="DX266" s="13">
        <f t="shared" si="333"/>
        <v>626.2191816069045</v>
      </c>
    </row>
    <row r="267" spans="1:128" x14ac:dyDescent="0.35">
      <c r="A267" s="106">
        <f t="shared" si="334"/>
        <v>261</v>
      </c>
      <c r="B267" s="106">
        <f>A267*Paramètres!$D$25</f>
        <v>130.5</v>
      </c>
      <c r="C267" s="102">
        <f>Paramètres!$D$7</f>
        <v>155093840495.72119</v>
      </c>
      <c r="D267" s="28">
        <f>Paramètres!$D$8</f>
        <v>6666</v>
      </c>
      <c r="E267" s="28">
        <f t="shared" si="297"/>
        <v>-28616.043163776554</v>
      </c>
      <c r="F267" s="28">
        <f t="shared" si="298"/>
        <v>-64618.501296588009</v>
      </c>
      <c r="G267" s="28">
        <f t="shared" si="272"/>
        <v>102.35415229862596</v>
      </c>
      <c r="H267" s="28">
        <f t="shared" si="273"/>
        <v>66.517566211368617</v>
      </c>
      <c r="I267" s="28">
        <f t="shared" si="335"/>
        <v>-1160.4937993905417</v>
      </c>
      <c r="J267" s="28">
        <f t="shared" si="336"/>
        <v>5298.4407318530457</v>
      </c>
      <c r="K267" s="28">
        <f t="shared" si="337"/>
        <v>430.7127651407306</v>
      </c>
      <c r="L267" s="28">
        <f t="shared" si="299"/>
        <v>171.625206880327</v>
      </c>
      <c r="M267" s="28">
        <f t="shared" si="300"/>
        <v>395.04211727163863</v>
      </c>
      <c r="N267" s="28">
        <f>Paramètres!$D$26*Calculs!K267</f>
        <v>8.6142553028146125</v>
      </c>
      <c r="O267" s="28">
        <f>Paramètres!$D$26*I267</f>
        <v>-23.209875987810832</v>
      </c>
      <c r="P267" s="28">
        <f>Paramètres!$D$26*J267</f>
        <v>105.96881463706092</v>
      </c>
      <c r="Q267" s="105">
        <f>IF($T267&gt;25000,Paramètres!$D$9,-5)</f>
        <v>6</v>
      </c>
      <c r="R267" s="105">
        <f t="shared" si="274"/>
        <v>-10670.509477663931</v>
      </c>
      <c r="S267" s="105">
        <f t="shared" si="275"/>
        <v>-26201.773142003782</v>
      </c>
      <c r="T267" s="105">
        <f t="shared" si="301"/>
        <v>28291.212209764828</v>
      </c>
      <c r="U267" s="105">
        <f t="shared" si="302"/>
        <v>-112.15830542299102</v>
      </c>
      <c r="V267" s="105">
        <f t="shared" si="276"/>
        <v>1072.1232639255481</v>
      </c>
      <c r="W267" s="105">
        <f t="shared" si="303"/>
        <v>-404.36943331091868</v>
      </c>
      <c r="X267" s="105">
        <f t="shared" si="304"/>
        <v>-992.94191897319809</v>
      </c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44">
        <f t="shared" si="305"/>
        <v>-17945.533686112623</v>
      </c>
      <c r="AL267" s="44">
        <f t="shared" si="306"/>
        <v>-38416.728154584227</v>
      </c>
      <c r="AM267" s="44">
        <f t="shared" si="277"/>
        <v>-0.2866033690286417</v>
      </c>
      <c r="AN267" s="44">
        <f t="shared" si="278"/>
        <v>-38.55329658591404</v>
      </c>
      <c r="AO267" s="44">
        <f t="shared" si="338"/>
        <v>14630.215764214126</v>
      </c>
      <c r="AP267" s="44">
        <f t="shared" si="339"/>
        <v>-73.183472434397885</v>
      </c>
      <c r="AQ267" s="44">
        <f t="shared" si="307"/>
        <v>337.26345204010306</v>
      </c>
      <c r="AR267" s="44">
        <f t="shared" si="308"/>
        <v>263.74971739560078</v>
      </c>
      <c r="AS267" s="44">
        <f t="shared" si="309"/>
        <v>-210.19686642704175</v>
      </c>
      <c r="AT267" s="44">
        <f>Paramètres!$D$26*Calculs!AQ267</f>
        <v>6.7452690408020617</v>
      </c>
      <c r="AU267" s="44">
        <f>Paramètres!$D$26*AO267</f>
        <v>292.60431528428256</v>
      </c>
      <c r="AV267" s="44">
        <f>Paramètres!$D$26*AP267</f>
        <v>-1.4636694486879578</v>
      </c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1">
        <f>Paramètres!$D$16</f>
        <v>30000</v>
      </c>
      <c r="BH267" s="41">
        <f>Paramètres!$E$16</f>
        <v>-25000</v>
      </c>
      <c r="BI267" s="100"/>
      <c r="BJ267" s="100"/>
      <c r="BK267" s="110">
        <f>Paramètres!$D$20</f>
        <v>523598775598.29883</v>
      </c>
      <c r="BL267" s="41">
        <f>Paramètres!$D$21</f>
        <v>10000</v>
      </c>
      <c r="BM267" s="41"/>
      <c r="BN267" s="41"/>
      <c r="BO267" s="41">
        <f>IF(AND($BR$6&gt;200,A267&lt;950),Paramètres!$D$22,0)</f>
        <v>1</v>
      </c>
      <c r="BP267" s="41">
        <f t="shared" si="279"/>
        <v>58616.043163776558</v>
      </c>
      <c r="BQ267" s="41">
        <f t="shared" si="280"/>
        <v>39618.501296588009</v>
      </c>
      <c r="BR267" s="41">
        <f t="shared" si="310"/>
        <v>70749.319156903992</v>
      </c>
      <c r="BS267" s="41">
        <f t="shared" si="311"/>
        <v>34.054705473196442</v>
      </c>
      <c r="BT267" s="41">
        <f t="shared" si="312"/>
        <v>101.54716052181465</v>
      </c>
      <c r="BU267" s="41">
        <f t="shared" si="313"/>
        <v>84.132155831845722</v>
      </c>
      <c r="BV267" s="41">
        <f t="shared" si="314"/>
        <v>56.864806032635151</v>
      </c>
      <c r="BW267" s="41">
        <f>Paramètres!$D$22</f>
        <v>1</v>
      </c>
      <c r="BX267" s="41">
        <f t="shared" si="281"/>
        <v>47945.533686112627</v>
      </c>
      <c r="BY267" s="41">
        <f t="shared" si="282"/>
        <v>13416.728154584227</v>
      </c>
      <c r="BZ267" s="41">
        <f t="shared" si="315"/>
        <v>49787.375857943887</v>
      </c>
      <c r="CA267" s="41">
        <f t="shared" si="316"/>
        <v>15.633357373402726</v>
      </c>
      <c r="CB267" s="41">
        <f t="shared" si="317"/>
        <v>199.06536879605477</v>
      </c>
      <c r="CC267" s="41">
        <f t="shared" si="318"/>
        <v>191.7011125989446</v>
      </c>
      <c r="CD267" s="41">
        <f t="shared" si="319"/>
        <v>53.644239972582866</v>
      </c>
      <c r="CE267" s="2">
        <f>Paramètres!$F$16</f>
        <v>15000</v>
      </c>
      <c r="CF267" s="2">
        <f>Paramètres!$G$16</f>
        <v>15000</v>
      </c>
      <c r="CG267" s="111">
        <f>Paramètres!$F$20</f>
        <v>992600579172.61572</v>
      </c>
      <c r="CH267" s="2">
        <f>Paramètres!$F$21</f>
        <v>13332</v>
      </c>
      <c r="CI267" s="2"/>
      <c r="CJ267" s="2"/>
      <c r="CK267" s="2">
        <f>IF(CN267&gt;20000,Paramètres!$F$22,-2)</f>
        <v>1</v>
      </c>
      <c r="CL267" s="2">
        <f t="shared" si="283"/>
        <v>43616.043163776558</v>
      </c>
      <c r="CM267" s="2">
        <f t="shared" si="284"/>
        <v>79618.501296588016</v>
      </c>
      <c r="CN267" s="2">
        <f t="shared" si="285"/>
        <v>90782.514670938734</v>
      </c>
      <c r="CO267" s="2">
        <f t="shared" si="286"/>
        <v>61.285503027122125</v>
      </c>
      <c r="CP267" s="2">
        <f t="shared" si="287"/>
        <v>116.64602306573033</v>
      </c>
      <c r="CQ267" s="2">
        <f t="shared" si="288"/>
        <v>56.042047252811145</v>
      </c>
      <c r="CR267" s="2">
        <f t="shared" si="289"/>
        <v>102.30143516473547</v>
      </c>
      <c r="CS267" s="2">
        <f>Paramètres!$F$22</f>
        <v>1</v>
      </c>
      <c r="CT267" s="2">
        <f t="shared" si="290"/>
        <v>32945.533686112627</v>
      </c>
      <c r="CU267" s="2">
        <f t="shared" si="291"/>
        <v>53416.728154584227</v>
      </c>
      <c r="CV267" s="2">
        <f t="shared" si="320"/>
        <v>62759.501564333128</v>
      </c>
      <c r="CW267" s="2">
        <f t="shared" si="321"/>
        <v>58.335194161538375</v>
      </c>
      <c r="CX267" s="2">
        <f t="shared" si="292"/>
        <v>235.86432829682616</v>
      </c>
      <c r="CY267" s="2">
        <f t="shared" si="322"/>
        <v>123.81672861582393</v>
      </c>
      <c r="CZ267" s="2">
        <f t="shared" si="323"/>
        <v>200.75208362004213</v>
      </c>
      <c r="DA267" s="2"/>
      <c r="DB267" s="2"/>
      <c r="DC267" s="13">
        <f>Paramètres!$H$16</f>
        <v>-20000</v>
      </c>
      <c r="DD267" s="13">
        <f>Paramètres!$I$16</f>
        <v>0</v>
      </c>
      <c r="DE267" s="13"/>
      <c r="DF267" s="13"/>
      <c r="DG267" s="112">
        <f>Paramètres!$H$20</f>
        <v>1047197551196.5977</v>
      </c>
      <c r="DH267" s="13">
        <f>Paramètres!$H$21</f>
        <v>10000</v>
      </c>
      <c r="DI267" s="13">
        <f>IF(DL267&lt;66666,Paramètres!$H$22,5)</f>
        <v>1</v>
      </c>
      <c r="DJ267" s="13">
        <f t="shared" si="293"/>
        <v>8616.0431637765541</v>
      </c>
      <c r="DK267" s="13">
        <f t="shared" si="294"/>
        <v>64618.501296588009</v>
      </c>
      <c r="DL267" s="13">
        <f t="shared" si="324"/>
        <v>65190.389702909488</v>
      </c>
      <c r="DM267" s="13">
        <f t="shared" si="325"/>
        <v>82.405144940318436</v>
      </c>
      <c r="DN267" s="13">
        <f t="shared" si="326"/>
        <v>237.96343112663067</v>
      </c>
      <c r="DO267" s="13">
        <f t="shared" si="327"/>
        <v>31.451003795670111</v>
      </c>
      <c r="DP267" s="13">
        <f t="shared" si="328"/>
        <v>235.87587607426801</v>
      </c>
      <c r="DQ267" s="13">
        <f>IF(DT267&lt;66666,Paramètres!$H$22,5)</f>
        <v>1</v>
      </c>
      <c r="DR267" s="13">
        <f t="shared" si="295"/>
        <v>-2054.4663138873766</v>
      </c>
      <c r="DS267" s="13">
        <f t="shared" si="296"/>
        <v>38416.728154584227</v>
      </c>
      <c r="DT267" s="13">
        <f t="shared" si="329"/>
        <v>38471.62374969534</v>
      </c>
      <c r="DU267" s="13">
        <f t="shared" si="330"/>
        <v>93.061172306961893</v>
      </c>
      <c r="DV267" s="13">
        <f t="shared" si="331"/>
        <v>641.44047596628957</v>
      </c>
      <c r="DW267" s="13">
        <f t="shared" si="332"/>
        <v>-34.254282034224275</v>
      </c>
      <c r="DX267" s="13">
        <f t="shared" si="333"/>
        <v>640.52519729529763</v>
      </c>
    </row>
    <row r="268" spans="1:128" x14ac:dyDescent="0.35">
      <c r="A268" s="106">
        <f t="shared" si="334"/>
        <v>262</v>
      </c>
      <c r="B268" s="106">
        <f>A268*Paramètres!$D$25</f>
        <v>131</v>
      </c>
      <c r="C268" s="102">
        <f>Paramètres!$D$7</f>
        <v>155093840495.72119</v>
      </c>
      <c r="D268" s="28">
        <f>Paramètres!$D$8</f>
        <v>6666</v>
      </c>
      <c r="E268" s="28">
        <f t="shared" si="297"/>
        <v>-29153.383761751742</v>
      </c>
      <c r="F268" s="28">
        <f t="shared" si="298"/>
        <v>-61870.52040134358</v>
      </c>
      <c r="G268" s="28">
        <f t="shared" si="272"/>
        <v>99.805251906019421</v>
      </c>
      <c r="H268" s="28">
        <f t="shared" si="273"/>
        <v>65.774684909450002</v>
      </c>
      <c r="I268" s="28">
        <f t="shared" si="335"/>
        <v>-965.65871652240378</v>
      </c>
      <c r="J268" s="28">
        <f t="shared" si="336"/>
        <v>5587.5140344876236</v>
      </c>
      <c r="K268" s="28">
        <f t="shared" si="337"/>
        <v>456.37465444903461</v>
      </c>
      <c r="L268" s="28">
        <f t="shared" si="299"/>
        <v>187.26238526604135</v>
      </c>
      <c r="M268" s="28">
        <f t="shared" si="300"/>
        <v>416.18580500534665</v>
      </c>
      <c r="N268" s="28">
        <f>Paramètres!$D$26*Calculs!K268</f>
        <v>9.1274930889806924</v>
      </c>
      <c r="O268" s="28">
        <f>Paramètres!$D$26*I268</f>
        <v>-19.313174330448074</v>
      </c>
      <c r="P268" s="28">
        <f>Paramètres!$D$26*J268</f>
        <v>111.75028068975247</v>
      </c>
      <c r="Q268" s="105">
        <f>IF($T268&gt;25000,Paramètres!$D$9,-5)</f>
        <v>6</v>
      </c>
      <c r="R268" s="105">
        <f t="shared" si="274"/>
        <v>-18588.895387095079</v>
      </c>
      <c r="S268" s="105">
        <f t="shared" si="275"/>
        <v>-23364.651293935392</v>
      </c>
      <c r="T268" s="105">
        <f t="shared" si="301"/>
        <v>29857.226291126935</v>
      </c>
      <c r="U268" s="105">
        <f t="shared" si="302"/>
        <v>-128.50572578560815</v>
      </c>
      <c r="V268" s="105">
        <f t="shared" si="276"/>
        <v>970.416977049916</v>
      </c>
      <c r="W268" s="105">
        <f t="shared" si="303"/>
        <v>-604.1746641952077</v>
      </c>
      <c r="X268" s="105">
        <f t="shared" si="304"/>
        <v>-759.39586810260255</v>
      </c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44">
        <f t="shared" si="305"/>
        <v>-10564.488374656661</v>
      </c>
      <c r="AL268" s="44">
        <f t="shared" si="306"/>
        <v>-38505.869107408187</v>
      </c>
      <c r="AM268" s="44">
        <f t="shared" si="277"/>
        <v>-1.1061043186211159</v>
      </c>
      <c r="AN268" s="44">
        <f t="shared" si="278"/>
        <v>-141.47219930725487</v>
      </c>
      <c r="AO268" s="44">
        <f t="shared" si="338"/>
        <v>14601.361166325445</v>
      </c>
      <c r="AP268" s="44">
        <f t="shared" si="339"/>
        <v>-281.91666941275173</v>
      </c>
      <c r="AQ268" s="44">
        <f t="shared" si="307"/>
        <v>157.36281227214857</v>
      </c>
      <c r="AR268" s="44">
        <f t="shared" si="308"/>
        <v>-123.10587413037445</v>
      </c>
      <c r="AS268" s="44">
        <f t="shared" si="309"/>
        <v>-98.020398085275474</v>
      </c>
      <c r="AT268" s="44">
        <f>Paramètres!$D$26*Calculs!AQ268</f>
        <v>3.1472562454429713</v>
      </c>
      <c r="AU268" s="44">
        <f>Paramètres!$D$26*AO268</f>
        <v>292.02722332650893</v>
      </c>
      <c r="AV268" s="44">
        <f>Paramètres!$D$26*AP268</f>
        <v>-5.6383333882550346</v>
      </c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1">
        <f>Paramètres!$D$16</f>
        <v>30000</v>
      </c>
      <c r="BH268" s="41">
        <f>Paramètres!$E$16</f>
        <v>-25000</v>
      </c>
      <c r="BI268" s="100"/>
      <c r="BJ268" s="100"/>
      <c r="BK268" s="110">
        <f>Paramètres!$D$20</f>
        <v>523598775598.29883</v>
      </c>
      <c r="BL268" s="41">
        <f>Paramètres!$D$21</f>
        <v>10000</v>
      </c>
      <c r="BM268" s="41"/>
      <c r="BN268" s="41"/>
      <c r="BO268" s="41">
        <f>IF(AND($BR$6&gt;200,A268&lt;950),Paramètres!$D$22,0)</f>
        <v>1</v>
      </c>
      <c r="BP268" s="41">
        <f t="shared" si="279"/>
        <v>59153.383761751742</v>
      </c>
      <c r="BQ268" s="41">
        <f t="shared" si="280"/>
        <v>36870.52040134358</v>
      </c>
      <c r="BR268" s="41">
        <f t="shared" si="310"/>
        <v>69703.357775152894</v>
      </c>
      <c r="BS268" s="41">
        <f t="shared" si="311"/>
        <v>31.935438094434797</v>
      </c>
      <c r="BT268" s="41">
        <f t="shared" si="312"/>
        <v>104.52476852027588</v>
      </c>
      <c r="BU268" s="41">
        <f t="shared" si="313"/>
        <v>88.704388744557647</v>
      </c>
      <c r="BV268" s="41">
        <f t="shared" si="314"/>
        <v>55.289769864520601</v>
      </c>
      <c r="BW268" s="41">
        <f>Paramètres!$D$22</f>
        <v>1</v>
      </c>
      <c r="BX268" s="41">
        <f t="shared" si="281"/>
        <v>40564.488374656663</v>
      </c>
      <c r="BY268" s="41">
        <f t="shared" si="282"/>
        <v>13505.869107408187</v>
      </c>
      <c r="BZ268" s="41">
        <f t="shared" si="315"/>
        <v>42753.786001289976</v>
      </c>
      <c r="CA268" s="41">
        <f t="shared" si="316"/>
        <v>18.415081222603533</v>
      </c>
      <c r="CB268" s="41">
        <f t="shared" si="317"/>
        <v>264.45458655426944</v>
      </c>
      <c r="CC268" s="41">
        <f t="shared" si="318"/>
        <v>250.91263266325996</v>
      </c>
      <c r="CD268" s="41">
        <f t="shared" si="319"/>
        <v>83.54088292316257</v>
      </c>
      <c r="CE268" s="2">
        <f>Paramètres!$F$16</f>
        <v>15000</v>
      </c>
      <c r="CF268" s="2">
        <f>Paramètres!$G$16</f>
        <v>15000</v>
      </c>
      <c r="CG268" s="111">
        <f>Paramètres!$F$20</f>
        <v>992600579172.61572</v>
      </c>
      <c r="CH268" s="2">
        <f>Paramètres!$F$21</f>
        <v>13332</v>
      </c>
      <c r="CI268" s="2"/>
      <c r="CJ268" s="2"/>
      <c r="CK268" s="2">
        <f>IF(CN268&gt;20000,Paramètres!$F$22,-2)</f>
        <v>1</v>
      </c>
      <c r="CL268" s="2">
        <f t="shared" si="283"/>
        <v>44153.383761751742</v>
      </c>
      <c r="CM268" s="2">
        <f t="shared" si="284"/>
        <v>76870.520401343587</v>
      </c>
      <c r="CN268" s="2">
        <f t="shared" si="285"/>
        <v>88648.734928288191</v>
      </c>
      <c r="CO268" s="2">
        <f t="shared" si="286"/>
        <v>60.127525073691999</v>
      </c>
      <c r="CP268" s="2">
        <f t="shared" si="287"/>
        <v>122.14046754202775</v>
      </c>
      <c r="CQ268" s="2">
        <f t="shared" si="288"/>
        <v>60.834651961875103</v>
      </c>
      <c r="CR268" s="2">
        <f t="shared" si="289"/>
        <v>105.91241160535748</v>
      </c>
      <c r="CS268" s="2">
        <f>Paramètres!$F$22</f>
        <v>1</v>
      </c>
      <c r="CT268" s="2">
        <f t="shared" si="290"/>
        <v>25564.488374656663</v>
      </c>
      <c r="CU268" s="2">
        <f t="shared" si="291"/>
        <v>53505.869107408187</v>
      </c>
      <c r="CV268" s="2">
        <f t="shared" si="320"/>
        <v>59299.419008933415</v>
      </c>
      <c r="CW268" s="2">
        <f t="shared" si="321"/>
        <v>64.462065941403608</v>
      </c>
      <c r="CX268" s="2">
        <f t="shared" si="292"/>
        <v>262.15058132770787</v>
      </c>
      <c r="CY268" s="2">
        <f t="shared" si="322"/>
        <v>113.01536508733854</v>
      </c>
      <c r="CZ268" s="2">
        <f t="shared" si="323"/>
        <v>236.53848427820526</v>
      </c>
      <c r="DA268" s="2"/>
      <c r="DB268" s="2"/>
      <c r="DC268" s="13">
        <f>Paramètres!$H$16</f>
        <v>-20000</v>
      </c>
      <c r="DD268" s="13">
        <f>Paramètres!$I$16</f>
        <v>0</v>
      </c>
      <c r="DE268" s="13"/>
      <c r="DF268" s="13"/>
      <c r="DG268" s="112">
        <f>Paramètres!$H$20</f>
        <v>1047197551196.5977</v>
      </c>
      <c r="DH268" s="13">
        <f>Paramètres!$H$21</f>
        <v>10000</v>
      </c>
      <c r="DI268" s="13">
        <f>IF(DL268&lt;66666,Paramètres!$H$22,5)</f>
        <v>1</v>
      </c>
      <c r="DJ268" s="13">
        <f t="shared" si="293"/>
        <v>9153.383761751742</v>
      </c>
      <c r="DK268" s="13">
        <f t="shared" si="294"/>
        <v>61870.52040134358</v>
      </c>
      <c r="DL268" s="13">
        <f t="shared" si="324"/>
        <v>62543.950379097201</v>
      </c>
      <c r="DM268" s="13">
        <f t="shared" si="325"/>
        <v>81.58446652348681</v>
      </c>
      <c r="DN268" s="13">
        <f t="shared" si="326"/>
        <v>257.75899401580637</v>
      </c>
      <c r="DO268" s="13">
        <f t="shared" si="327"/>
        <v>37.723344559608599</v>
      </c>
      <c r="DP268" s="13">
        <f t="shared" si="328"/>
        <v>254.98362353546855</v>
      </c>
      <c r="DQ268" s="13">
        <f>IF(DT268&lt;66666,Paramètres!$H$22,5)</f>
        <v>1</v>
      </c>
      <c r="DR268" s="13">
        <f t="shared" si="295"/>
        <v>-9435.5116253433389</v>
      </c>
      <c r="DS268" s="13">
        <f t="shared" si="296"/>
        <v>38505.869107408187</v>
      </c>
      <c r="DT268" s="13">
        <f t="shared" si="329"/>
        <v>39645.060667740712</v>
      </c>
      <c r="DU268" s="13">
        <f t="shared" si="330"/>
        <v>103.76850968583609</v>
      </c>
      <c r="DV268" s="13">
        <f t="shared" si="331"/>
        <v>607.39075177874395</v>
      </c>
      <c r="DW268" s="13">
        <f t="shared" si="332"/>
        <v>-144.55880261012513</v>
      </c>
      <c r="DX268" s="13">
        <f t="shared" si="333"/>
        <v>589.93752036488968</v>
      </c>
    </row>
    <row r="269" spans="1:128" x14ac:dyDescent="0.35">
      <c r="A269" s="106">
        <f t="shared" si="334"/>
        <v>263</v>
      </c>
      <c r="B269" s="106">
        <f>A269*Paramètres!$D$25</f>
        <v>131.5</v>
      </c>
      <c r="C269" s="102">
        <f>Paramètres!$D$7</f>
        <v>155093840495.72119</v>
      </c>
      <c r="D269" s="28">
        <f>Paramètres!$D$8</f>
        <v>6666</v>
      </c>
      <c r="E269" s="28">
        <f t="shared" si="297"/>
        <v>-29589.397523696432</v>
      </c>
      <c r="F269" s="28">
        <f t="shared" si="298"/>
        <v>-58972.716932848431</v>
      </c>
      <c r="G269" s="28">
        <f t="shared" si="272"/>
        <v>97.341203149826327</v>
      </c>
      <c r="H269" s="28">
        <f t="shared" si="273"/>
        <v>65.062301497092832</v>
      </c>
      <c r="I269" s="28">
        <f t="shared" si="335"/>
        <v>-759.0831569259143</v>
      </c>
      <c r="J269" s="28">
        <f t="shared" si="336"/>
        <v>5891.9495588032178</v>
      </c>
      <c r="K269" s="28">
        <f t="shared" si="337"/>
        <v>486.56345917426836</v>
      </c>
      <c r="L269" s="28">
        <f t="shared" si="299"/>
        <v>205.15097917720686</v>
      </c>
      <c r="M269" s="28">
        <f t="shared" si="300"/>
        <v>441.19958697426625</v>
      </c>
      <c r="N269" s="28">
        <f>Paramètres!$D$26*Calculs!K269</f>
        <v>9.7312691834853666</v>
      </c>
      <c r="O269" s="28">
        <f>Paramètres!$D$26*I269</f>
        <v>-15.181663138518287</v>
      </c>
      <c r="P269" s="28">
        <f>Paramètres!$D$26*J269</f>
        <v>117.83899117606435</v>
      </c>
      <c r="Q269" s="105">
        <f>IF($T269&gt;25000,Paramètres!$D$9,-5)</f>
        <v>6</v>
      </c>
      <c r="R269" s="105">
        <f t="shared" si="274"/>
        <v>-26294.813263669901</v>
      </c>
      <c r="S269" s="105">
        <f t="shared" si="275"/>
        <v>-20301.384391212552</v>
      </c>
      <c r="T269" s="105">
        <f t="shared" si="301"/>
        <v>33219.924936264368</v>
      </c>
      <c r="U269" s="105">
        <f t="shared" si="302"/>
        <v>-142.32941761339134</v>
      </c>
      <c r="V269" s="105">
        <f t="shared" si="276"/>
        <v>794.75304500392224</v>
      </c>
      <c r="W269" s="105">
        <f t="shared" si="303"/>
        <v>-629.07676489955281</v>
      </c>
      <c r="X269" s="105">
        <f t="shared" si="304"/>
        <v>-485.69005178870941</v>
      </c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44">
        <f t="shared" si="305"/>
        <v>-3294.5842600265323</v>
      </c>
      <c r="AL269" s="44">
        <f t="shared" si="306"/>
        <v>-38671.332541635878</v>
      </c>
      <c r="AM269" s="44">
        <f t="shared" si="277"/>
        <v>-1.5113787281217363</v>
      </c>
      <c r="AN269" s="44">
        <f t="shared" si="278"/>
        <v>158.62357172174003</v>
      </c>
      <c r="AO269" s="44">
        <f t="shared" si="338"/>
        <v>14186.228068868561</v>
      </c>
      <c r="AP269" s="44">
        <f t="shared" si="339"/>
        <v>-374.29873410977217</v>
      </c>
      <c r="AQ269" s="44">
        <f t="shared" si="307"/>
        <v>413.23351814525506</v>
      </c>
      <c r="AR269" s="44">
        <f t="shared" si="308"/>
        <v>-384.80546905473432</v>
      </c>
      <c r="AS269" s="44">
        <f t="shared" si="309"/>
        <v>150.62101946365499</v>
      </c>
      <c r="AT269" s="44">
        <f>Paramètres!$D$26*Calculs!AQ269</f>
        <v>8.2646703629051022</v>
      </c>
      <c r="AU269" s="44">
        <f>Paramètres!$D$26*AO269</f>
        <v>283.72456137737123</v>
      </c>
      <c r="AV269" s="44">
        <f>Paramètres!$D$26*AP269</f>
        <v>-7.4859746821954438</v>
      </c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1">
        <f>Paramètres!$D$16</f>
        <v>30000</v>
      </c>
      <c r="BH269" s="41">
        <f>Paramètres!$E$16</f>
        <v>-25000</v>
      </c>
      <c r="BI269" s="100"/>
      <c r="BJ269" s="100"/>
      <c r="BK269" s="110">
        <f>Paramètres!$D$20</f>
        <v>523598775598.29883</v>
      </c>
      <c r="BL269" s="41">
        <f>Paramètres!$D$21</f>
        <v>10000</v>
      </c>
      <c r="BM269" s="41"/>
      <c r="BN269" s="41"/>
      <c r="BO269" s="41">
        <f>IF(AND($BR$6&gt;200,A269&lt;950),Paramètres!$D$22,0)</f>
        <v>1</v>
      </c>
      <c r="BP269" s="41">
        <f t="shared" si="279"/>
        <v>59589.397523696432</v>
      </c>
      <c r="BQ269" s="41">
        <f t="shared" si="280"/>
        <v>33972.716932848431</v>
      </c>
      <c r="BR269" s="41">
        <f t="shared" si="310"/>
        <v>68593.307202937562</v>
      </c>
      <c r="BS269" s="41">
        <f t="shared" si="311"/>
        <v>29.688046073093478</v>
      </c>
      <c r="BT269" s="41">
        <f t="shared" si="312"/>
        <v>107.82875998812905</v>
      </c>
      <c r="BU269" s="41">
        <f t="shared" si="313"/>
        <v>93.674603331339299</v>
      </c>
      <c r="BV269" s="41">
        <f t="shared" si="314"/>
        <v>53.405151168157715</v>
      </c>
      <c r="BW269" s="41">
        <f>Paramètres!$D$22</f>
        <v>1</v>
      </c>
      <c r="BX269" s="41">
        <f t="shared" si="281"/>
        <v>33294.584260026531</v>
      </c>
      <c r="BY269" s="41">
        <f t="shared" si="282"/>
        <v>13671.332541635878</v>
      </c>
      <c r="BZ269" s="41">
        <f t="shared" si="315"/>
        <v>35992.147400676149</v>
      </c>
      <c r="CA269" s="41">
        <f t="shared" si="316"/>
        <v>22.323901778969766</v>
      </c>
      <c r="CB269" s="41">
        <f t="shared" si="317"/>
        <v>361.52814725521961</v>
      </c>
      <c r="CC269" s="41">
        <f t="shared" si="318"/>
        <v>334.43209784515562</v>
      </c>
      <c r="CD269" s="41">
        <f t="shared" si="319"/>
        <v>137.3236075432043</v>
      </c>
      <c r="CE269" s="2">
        <f>Paramètres!$F$16</f>
        <v>15000</v>
      </c>
      <c r="CF269" s="2">
        <f>Paramètres!$G$16</f>
        <v>15000</v>
      </c>
      <c r="CG269" s="111">
        <f>Paramètres!$F$20</f>
        <v>992600579172.61572</v>
      </c>
      <c r="CH269" s="2">
        <f>Paramètres!$F$21</f>
        <v>13332</v>
      </c>
      <c r="CI269" s="2"/>
      <c r="CJ269" s="2"/>
      <c r="CK269" s="2">
        <f>IF(CN269&gt;20000,Paramètres!$F$22,-2)</f>
        <v>1</v>
      </c>
      <c r="CL269" s="2">
        <f t="shared" si="283"/>
        <v>44589.397523696432</v>
      </c>
      <c r="CM269" s="2">
        <f t="shared" si="284"/>
        <v>73972.716932848431</v>
      </c>
      <c r="CN269" s="2">
        <f t="shared" si="285"/>
        <v>86372.317451562834</v>
      </c>
      <c r="CO269" s="2">
        <f t="shared" si="286"/>
        <v>58.919197784443803</v>
      </c>
      <c r="CP269" s="2">
        <f t="shared" si="287"/>
        <v>128.43591556259261</v>
      </c>
      <c r="CQ269" s="2">
        <f t="shared" si="288"/>
        <v>66.304578414860259</v>
      </c>
      <c r="CR269" s="2">
        <f t="shared" si="289"/>
        <v>109.99766946453487</v>
      </c>
      <c r="CS269" s="2">
        <f>Paramètres!$F$22</f>
        <v>1</v>
      </c>
      <c r="CT269" s="2">
        <f t="shared" si="290"/>
        <v>18294.584260026531</v>
      </c>
      <c r="CU269" s="2">
        <f t="shared" si="291"/>
        <v>53671.332541635878</v>
      </c>
      <c r="CV269" s="2">
        <f t="shared" si="320"/>
        <v>56703.648472052242</v>
      </c>
      <c r="CW269" s="2">
        <f t="shared" si="321"/>
        <v>71.177643595732036</v>
      </c>
      <c r="CX269" s="2">
        <f t="shared" si="292"/>
        <v>284.77437774003101</v>
      </c>
      <c r="CY269" s="2">
        <f t="shared" si="322"/>
        <v>91.878194596762341</v>
      </c>
      <c r="CZ269" s="2">
        <f t="shared" si="323"/>
        <v>269.54562429180953</v>
      </c>
      <c r="DA269" s="2"/>
      <c r="DB269" s="2"/>
      <c r="DC269" s="13">
        <f>Paramètres!$H$16</f>
        <v>-20000</v>
      </c>
      <c r="DD269" s="13">
        <f>Paramètres!$I$16</f>
        <v>0</v>
      </c>
      <c r="DE269" s="13"/>
      <c r="DF269" s="13"/>
      <c r="DG269" s="112">
        <f>Paramètres!$H$20</f>
        <v>1047197551196.5977</v>
      </c>
      <c r="DH269" s="13">
        <f>Paramètres!$H$21</f>
        <v>10000</v>
      </c>
      <c r="DI269" s="13">
        <f>IF(DL269&lt;66666,Paramètres!$H$22,5)</f>
        <v>1</v>
      </c>
      <c r="DJ269" s="13">
        <f t="shared" si="293"/>
        <v>9589.3975236964325</v>
      </c>
      <c r="DK269" s="13">
        <f t="shared" si="294"/>
        <v>58972.716932848431</v>
      </c>
      <c r="DL269" s="13">
        <f t="shared" si="324"/>
        <v>59747.283514058974</v>
      </c>
      <c r="DM269" s="13">
        <f t="shared" si="325"/>
        <v>80.764121109838641</v>
      </c>
      <c r="DN269" s="13">
        <f t="shared" si="326"/>
        <v>281.44543818115591</v>
      </c>
      <c r="DO269" s="13">
        <f t="shared" si="327"/>
        <v>45.171797431007292</v>
      </c>
      <c r="DP269" s="13">
        <f t="shared" si="328"/>
        <v>277.79676634157369</v>
      </c>
      <c r="DQ269" s="13">
        <f>IF(DT269&lt;66666,Paramètres!$H$22,5)</f>
        <v>1</v>
      </c>
      <c r="DR269" s="13">
        <f t="shared" si="295"/>
        <v>-16705.415739973469</v>
      </c>
      <c r="DS269" s="13">
        <f t="shared" si="296"/>
        <v>38671.332541635878</v>
      </c>
      <c r="DT269" s="13">
        <f t="shared" si="329"/>
        <v>42125.323447911229</v>
      </c>
      <c r="DU269" s="13">
        <f t="shared" si="330"/>
        <v>113.36359541930901</v>
      </c>
      <c r="DV269" s="13">
        <f t="shared" si="331"/>
        <v>543.53660705690277</v>
      </c>
      <c r="DW269" s="13">
        <f t="shared" si="332"/>
        <v>-215.54742486447037</v>
      </c>
      <c r="DX269" s="13">
        <f t="shared" si="333"/>
        <v>498.97029054366095</v>
      </c>
    </row>
    <row r="270" spans="1:128" x14ac:dyDescent="0.35">
      <c r="A270" s="106">
        <f t="shared" si="334"/>
        <v>264</v>
      </c>
      <c r="B270" s="106">
        <f>A270*Paramètres!$D$25</f>
        <v>132</v>
      </c>
      <c r="C270" s="102">
        <f>Paramètres!$D$7</f>
        <v>155093840495.72119</v>
      </c>
      <c r="D270" s="28">
        <f>Paramètres!$D$8</f>
        <v>6666</v>
      </c>
      <c r="E270" s="28">
        <f t="shared" si="297"/>
        <v>-29917.651357365088</v>
      </c>
      <c r="F270" s="28">
        <f t="shared" si="298"/>
        <v>-55916.44225670326</v>
      </c>
      <c r="G270" s="28">
        <f t="shared" si="272"/>
        <v>94.954083711753924</v>
      </c>
      <c r="H270" s="28">
        <f t="shared" si="273"/>
        <v>64.389658104988754</v>
      </c>
      <c r="I270" s="28">
        <f t="shared" si="335"/>
        <v>-538.75051461018916</v>
      </c>
      <c r="J270" s="28">
        <f t="shared" si="336"/>
        <v>6215.3101546014195</v>
      </c>
      <c r="K270" s="28">
        <f t="shared" si="337"/>
        <v>522.49123165119011</v>
      </c>
      <c r="L270" s="28">
        <f t="shared" si="299"/>
        <v>225.84606297386816</v>
      </c>
      <c r="M270" s="28">
        <f t="shared" si="300"/>
        <v>471.15882989877332</v>
      </c>
      <c r="N270" s="28">
        <f>Paramètres!$D$26*Calculs!K270</f>
        <v>10.449824633023802</v>
      </c>
      <c r="O270" s="28">
        <f>Paramètres!$D$26*I270</f>
        <v>-10.775010292203783</v>
      </c>
      <c r="P270" s="28">
        <f>Paramètres!$D$26*J270</f>
        <v>124.3062030920284</v>
      </c>
      <c r="Q270" s="105">
        <f>IF($T270&gt;25000,Paramètres!$D$9,-5)</f>
        <v>6</v>
      </c>
      <c r="R270" s="105">
        <f t="shared" si="274"/>
        <v>-33619.979764509153</v>
      </c>
      <c r="S270" s="105">
        <f t="shared" si="275"/>
        <v>-17095.61560287841</v>
      </c>
      <c r="T270" s="105">
        <f t="shared" si="301"/>
        <v>37716.88099786864</v>
      </c>
      <c r="U270" s="105">
        <f t="shared" si="302"/>
        <v>-153.04685879068518</v>
      </c>
      <c r="V270" s="105">
        <f t="shared" si="276"/>
        <v>624.65035743011617</v>
      </c>
      <c r="W270" s="105">
        <f t="shared" si="303"/>
        <v>-556.79928512330207</v>
      </c>
      <c r="X270" s="105">
        <f t="shared" si="304"/>
        <v>-283.13004984238546</v>
      </c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44">
        <f t="shared" si="305"/>
        <v>3702.3284071440644</v>
      </c>
      <c r="AL270" s="44">
        <f t="shared" si="306"/>
        <v>-38820.82665382485</v>
      </c>
      <c r="AM270" s="44">
        <f t="shared" si="277"/>
        <v>-0.91626682831303441</v>
      </c>
      <c r="AN270" s="44">
        <f t="shared" si="278"/>
        <v>134.87456764690546</v>
      </c>
      <c r="AO270" s="44">
        <f t="shared" si="338"/>
        <v>13517.698038436454</v>
      </c>
      <c r="AP270" s="44">
        <f t="shared" si="339"/>
        <v>-216.19173996392175</v>
      </c>
      <c r="AQ270" s="44">
        <f t="shared" si="307"/>
        <v>592.88455396462882</v>
      </c>
      <c r="AR270" s="44">
        <f t="shared" si="308"/>
        <v>-418.31389732210522</v>
      </c>
      <c r="AS270" s="44">
        <f t="shared" si="309"/>
        <v>420.14947058996529</v>
      </c>
      <c r="AT270" s="44">
        <f>Paramètres!$D$26*Calculs!AQ270</f>
        <v>11.857691079292577</v>
      </c>
      <c r="AU270" s="44">
        <f>Paramètres!$D$26*AO270</f>
        <v>270.35396076872911</v>
      </c>
      <c r="AV270" s="44">
        <f>Paramètres!$D$26*AP270</f>
        <v>-4.3238347992784352</v>
      </c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1">
        <f>Paramètres!$D$16</f>
        <v>30000</v>
      </c>
      <c r="BH270" s="41">
        <f>Paramètres!$E$16</f>
        <v>-25000</v>
      </c>
      <c r="BI270" s="100"/>
      <c r="BJ270" s="100"/>
      <c r="BK270" s="110">
        <f>Paramètres!$D$20</f>
        <v>523598775598.29883</v>
      </c>
      <c r="BL270" s="41">
        <f>Paramètres!$D$21</f>
        <v>10000</v>
      </c>
      <c r="BM270" s="41"/>
      <c r="BN270" s="41"/>
      <c r="BO270" s="41">
        <f>IF(AND($BR$6&gt;200,A270&lt;950),Paramètres!$D$22,0)</f>
        <v>1</v>
      </c>
      <c r="BP270" s="41">
        <f t="shared" si="279"/>
        <v>59917.651357365088</v>
      </c>
      <c r="BQ270" s="41">
        <f t="shared" si="280"/>
        <v>30916.44225670326</v>
      </c>
      <c r="BR270" s="41">
        <f t="shared" si="310"/>
        <v>67423.670517073013</v>
      </c>
      <c r="BS270" s="41">
        <f t="shared" si="311"/>
        <v>27.292929141483903</v>
      </c>
      <c r="BT270" s="41">
        <f t="shared" si="312"/>
        <v>111.48053078995407</v>
      </c>
      <c r="BU270" s="41">
        <f t="shared" si="313"/>
        <v>99.069830013408279</v>
      </c>
      <c r="BV270" s="41">
        <f t="shared" si="314"/>
        <v>51.118269985635116</v>
      </c>
      <c r="BW270" s="41">
        <f>Paramètres!$D$22</f>
        <v>1</v>
      </c>
      <c r="BX270" s="41">
        <f t="shared" si="281"/>
        <v>26297.671592855935</v>
      </c>
      <c r="BY270" s="41">
        <f t="shared" si="282"/>
        <v>13820.82665382485</v>
      </c>
      <c r="BZ270" s="41">
        <f t="shared" si="315"/>
        <v>29708.29481139531</v>
      </c>
      <c r="CA270" s="41">
        <f t="shared" si="316"/>
        <v>27.724316639325039</v>
      </c>
      <c r="CB270" s="41">
        <f t="shared" si="317"/>
        <v>505.03633394450424</v>
      </c>
      <c r="CC270" s="41">
        <f t="shared" si="318"/>
        <v>447.05627626389878</v>
      </c>
      <c r="CD270" s="41">
        <f t="shared" si="319"/>
        <v>234.95187689644322</v>
      </c>
      <c r="CE270" s="2">
        <f>Paramètres!$F$16</f>
        <v>15000</v>
      </c>
      <c r="CF270" s="2">
        <f>Paramètres!$G$16</f>
        <v>15000</v>
      </c>
      <c r="CG270" s="111">
        <f>Paramètres!$F$20</f>
        <v>992600579172.61572</v>
      </c>
      <c r="CH270" s="2">
        <f>Paramètres!$F$21</f>
        <v>13332</v>
      </c>
      <c r="CI270" s="2"/>
      <c r="CJ270" s="2"/>
      <c r="CK270" s="2">
        <f>IF(CN270&gt;20000,Paramètres!$F$22,-2)</f>
        <v>1</v>
      </c>
      <c r="CL270" s="2">
        <f t="shared" si="283"/>
        <v>44917.651357365088</v>
      </c>
      <c r="CM270" s="2">
        <f t="shared" si="284"/>
        <v>70916.44225670326</v>
      </c>
      <c r="CN270" s="2">
        <f t="shared" si="285"/>
        <v>83944.846094385866</v>
      </c>
      <c r="CO270" s="2">
        <f t="shared" si="286"/>
        <v>57.650305019607494</v>
      </c>
      <c r="CP270" s="2">
        <f t="shared" si="287"/>
        <v>135.69340015933432</v>
      </c>
      <c r="CQ270" s="2">
        <f t="shared" si="288"/>
        <v>72.607540825070799</v>
      </c>
      <c r="CR270" s="2">
        <f t="shared" si="289"/>
        <v>114.63351980174433</v>
      </c>
      <c r="CS270" s="2">
        <f>Paramètres!$F$22</f>
        <v>1</v>
      </c>
      <c r="CT270" s="2">
        <f t="shared" si="290"/>
        <v>11297.671592855935</v>
      </c>
      <c r="CU270" s="2">
        <f t="shared" si="291"/>
        <v>53820.82665382485</v>
      </c>
      <c r="CV270" s="2">
        <f t="shared" si="320"/>
        <v>54993.806606936087</v>
      </c>
      <c r="CW270" s="2">
        <f t="shared" si="321"/>
        <v>78.145015130835858</v>
      </c>
      <c r="CX270" s="2">
        <f t="shared" si="292"/>
        <v>301.26168924174272</v>
      </c>
      <c r="CY270" s="2">
        <f t="shared" si="322"/>
        <v>61.889798843874843</v>
      </c>
      <c r="CZ270" s="2">
        <f t="shared" si="323"/>
        <v>294.83598525935241</v>
      </c>
      <c r="DA270" s="2"/>
      <c r="DB270" s="2"/>
      <c r="DC270" s="13">
        <f>Paramètres!$H$16</f>
        <v>-20000</v>
      </c>
      <c r="DD270" s="13">
        <f>Paramètres!$I$16</f>
        <v>0</v>
      </c>
      <c r="DE270" s="13"/>
      <c r="DF270" s="13"/>
      <c r="DG270" s="112">
        <f>Paramètres!$H$20</f>
        <v>1047197551196.5977</v>
      </c>
      <c r="DH270" s="13">
        <f>Paramètres!$H$21</f>
        <v>10000</v>
      </c>
      <c r="DI270" s="13">
        <f>IF(DL270&lt;66666,Paramètres!$H$22,5)</f>
        <v>1</v>
      </c>
      <c r="DJ270" s="13">
        <f t="shared" si="293"/>
        <v>9917.6513573650882</v>
      </c>
      <c r="DK270" s="13">
        <f t="shared" si="294"/>
        <v>55916.44225670326</v>
      </c>
      <c r="DL270" s="13">
        <f t="shared" si="324"/>
        <v>56789.156738707396</v>
      </c>
      <c r="DM270" s="13">
        <f t="shared" si="325"/>
        <v>79.942298127881116</v>
      </c>
      <c r="DN270" s="13">
        <f t="shared" si="326"/>
        <v>310.1736728951397</v>
      </c>
      <c r="DO270" s="13">
        <f t="shared" si="327"/>
        <v>54.16869213538908</v>
      </c>
      <c r="DP270" s="13">
        <f t="shared" si="328"/>
        <v>305.40704011139388</v>
      </c>
      <c r="DQ270" s="13">
        <f>IF(DT270&lt;66666,Paramètres!$H$22,5)</f>
        <v>1</v>
      </c>
      <c r="DR270" s="13">
        <f t="shared" si="295"/>
        <v>-23702.328407144065</v>
      </c>
      <c r="DS270" s="13">
        <f t="shared" si="296"/>
        <v>38820.82665382485</v>
      </c>
      <c r="DT270" s="13">
        <f t="shared" si="329"/>
        <v>45484.689226226736</v>
      </c>
      <c r="DU270" s="13">
        <f t="shared" si="330"/>
        <v>121.40644537086096</v>
      </c>
      <c r="DV270" s="13">
        <f t="shared" si="331"/>
        <v>471.57143021332524</v>
      </c>
      <c r="DW270" s="13">
        <f t="shared" si="332"/>
        <v>-245.73853524095168</v>
      </c>
      <c r="DX270" s="13">
        <f t="shared" si="333"/>
        <v>402.48252892650214</v>
      </c>
    </row>
    <row r="271" spans="1:128" x14ac:dyDescent="0.35">
      <c r="A271" s="106">
        <f t="shared" si="334"/>
        <v>265</v>
      </c>
      <c r="B271" s="106">
        <f>A271*Paramètres!$D$25</f>
        <v>132.5</v>
      </c>
      <c r="C271" s="102">
        <f>Paramètres!$D$7</f>
        <v>155093840495.72119</v>
      </c>
      <c r="D271" s="28">
        <f>Paramètres!$D$8</f>
        <v>6666</v>
      </c>
      <c r="E271" s="28">
        <f t="shared" si="297"/>
        <v>-30130.565098926716</v>
      </c>
      <c r="F271" s="28">
        <f t="shared" si="298"/>
        <v>-52690.997471927854</v>
      </c>
      <c r="G271" s="28">
        <f t="shared" si="272"/>
        <v>92.636101278486549</v>
      </c>
      <c r="H271" s="28">
        <f t="shared" si="273"/>
        <v>63.769093108977934</v>
      </c>
      <c r="I271" s="28">
        <f t="shared" si="335"/>
        <v>-302.12944134411725</v>
      </c>
      <c r="J271" s="28">
        <f t="shared" si="336"/>
        <v>6562.1627814081648</v>
      </c>
      <c r="K271" s="28">
        <f t="shared" si="337"/>
        <v>565.86319811114515</v>
      </c>
      <c r="L271" s="28">
        <f t="shared" si="299"/>
        <v>250.10575832724874</v>
      </c>
      <c r="M271" s="28">
        <f t="shared" si="300"/>
        <v>507.59065065082217</v>
      </c>
      <c r="N271" s="28">
        <f>Paramètres!$D$26*Calculs!K271</f>
        <v>11.317263962222903</v>
      </c>
      <c r="O271" s="28">
        <f>Paramètres!$D$26*I271</f>
        <v>-6.0425888268823451</v>
      </c>
      <c r="P271" s="28">
        <f>Paramètres!$D$26*J271</f>
        <v>131.2432556281633</v>
      </c>
      <c r="Q271" s="105">
        <f>IF($T271&gt;25000,Paramètres!$D$9,-5)</f>
        <v>6</v>
      </c>
      <c r="R271" s="105">
        <f t="shared" si="274"/>
        <v>-40487.164050958483</v>
      </c>
      <c r="S271" s="105">
        <f t="shared" si="275"/>
        <v>-13867.112315768536</v>
      </c>
      <c r="T271" s="105">
        <f t="shared" si="301"/>
        <v>42796.112637333834</v>
      </c>
      <c r="U271" s="105">
        <f t="shared" si="302"/>
        <v>-161.09334039178586</v>
      </c>
      <c r="V271" s="105">
        <f t="shared" si="276"/>
        <v>490.14065865331878</v>
      </c>
      <c r="W271" s="105">
        <f t="shared" si="303"/>
        <v>-463.69644418661983</v>
      </c>
      <c r="X271" s="105">
        <f t="shared" si="304"/>
        <v>-158.81899418455617</v>
      </c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44">
        <f t="shared" si="305"/>
        <v>10356.598952031765</v>
      </c>
      <c r="AL271" s="44">
        <f t="shared" si="306"/>
        <v>-38823.885156159318</v>
      </c>
      <c r="AM271" s="44">
        <f t="shared" si="277"/>
        <v>0.93012536042322003</v>
      </c>
      <c r="AN271" s="44">
        <f t="shared" si="278"/>
        <v>114.33618211057151</v>
      </c>
      <c r="AO271" s="44">
        <f t="shared" si="338"/>
        <v>12829.03018034562</v>
      </c>
      <c r="AP271" s="44">
        <f t="shared" si="339"/>
        <v>208.28156542532199</v>
      </c>
      <c r="AQ271" s="44">
        <f t="shared" si="307"/>
        <v>712.44599480088016</v>
      </c>
      <c r="AR271" s="44">
        <f t="shared" si="308"/>
        <v>-293.59174525648018</v>
      </c>
      <c r="AS271" s="44">
        <f t="shared" si="309"/>
        <v>649.14034123991235</v>
      </c>
      <c r="AT271" s="44">
        <f>Paramètres!$D$26*Calculs!AQ271</f>
        <v>14.248919896017604</v>
      </c>
      <c r="AU271" s="44">
        <f>Paramètres!$D$26*AO271</f>
        <v>256.5806036069124</v>
      </c>
      <c r="AV271" s="44">
        <f>Paramètres!$D$26*AP271</f>
        <v>4.1656313085064394</v>
      </c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1">
        <f>Paramètres!$D$16</f>
        <v>30000</v>
      </c>
      <c r="BH271" s="41">
        <f>Paramètres!$E$16</f>
        <v>-25000</v>
      </c>
      <c r="BI271" s="100"/>
      <c r="BJ271" s="100"/>
      <c r="BK271" s="110">
        <f>Paramètres!$D$20</f>
        <v>523598775598.29883</v>
      </c>
      <c r="BL271" s="41">
        <f>Paramètres!$D$21</f>
        <v>10000</v>
      </c>
      <c r="BM271" s="41"/>
      <c r="BN271" s="41"/>
      <c r="BO271" s="41">
        <f>IF(AND($BR$6&gt;200,A271&lt;950),Paramètres!$D$22,0)</f>
        <v>1</v>
      </c>
      <c r="BP271" s="41">
        <f t="shared" si="279"/>
        <v>60130.565098926716</v>
      </c>
      <c r="BQ271" s="41">
        <f t="shared" si="280"/>
        <v>27690.997471927854</v>
      </c>
      <c r="BR271" s="41">
        <f t="shared" si="310"/>
        <v>66200.273414137642</v>
      </c>
      <c r="BS271" s="41">
        <f t="shared" si="311"/>
        <v>24.726756122174894</v>
      </c>
      <c r="BT271" s="41">
        <f t="shared" si="312"/>
        <v>115.49984912860535</v>
      </c>
      <c r="BU271" s="41">
        <f t="shared" si="313"/>
        <v>104.91000775021932</v>
      </c>
      <c r="BV271" s="41">
        <f t="shared" si="314"/>
        <v>48.312580375917804</v>
      </c>
      <c r="BW271" s="41">
        <f>Paramètres!$D$22</f>
        <v>1</v>
      </c>
      <c r="BX271" s="41">
        <f t="shared" si="281"/>
        <v>19643.401047968233</v>
      </c>
      <c r="BY271" s="41">
        <f t="shared" si="282"/>
        <v>13823.885156159318</v>
      </c>
      <c r="BZ271" s="41">
        <f t="shared" si="315"/>
        <v>24020.054236866359</v>
      </c>
      <c r="CA271" s="41">
        <f t="shared" si="316"/>
        <v>35.135658228423956</v>
      </c>
      <c r="CB271" s="41">
        <f t="shared" si="317"/>
        <v>714.04437419093961</v>
      </c>
      <c r="CC271" s="41">
        <f t="shared" si="318"/>
        <v>583.93956441407192</v>
      </c>
      <c r="CD271" s="41">
        <f t="shared" si="319"/>
        <v>410.94276173894883</v>
      </c>
      <c r="CE271" s="2">
        <f>Paramètres!$F$16</f>
        <v>15000</v>
      </c>
      <c r="CF271" s="2">
        <f>Paramètres!$G$16</f>
        <v>15000</v>
      </c>
      <c r="CG271" s="111">
        <f>Paramètres!$F$20</f>
        <v>992600579172.61572</v>
      </c>
      <c r="CH271" s="2">
        <f>Paramètres!$F$21</f>
        <v>13332</v>
      </c>
      <c r="CI271" s="2"/>
      <c r="CJ271" s="2"/>
      <c r="CK271" s="2">
        <f>IF(CN271&gt;20000,Paramètres!$F$22,-2)</f>
        <v>1</v>
      </c>
      <c r="CL271" s="2">
        <f t="shared" si="283"/>
        <v>45130.565098926716</v>
      </c>
      <c r="CM271" s="2">
        <f t="shared" si="284"/>
        <v>67690.997471927854</v>
      </c>
      <c r="CN271" s="2">
        <f t="shared" si="285"/>
        <v>81356.247731154639</v>
      </c>
      <c r="CO271" s="2">
        <f t="shared" si="286"/>
        <v>56.308037742929258</v>
      </c>
      <c r="CP271" s="2">
        <f t="shared" si="287"/>
        <v>144.1217951470482</v>
      </c>
      <c r="CQ271" s="2">
        <f t="shared" si="288"/>
        <v>79.948353561631578</v>
      </c>
      <c r="CR271" s="2">
        <f t="shared" si="289"/>
        <v>119.91393830240119</v>
      </c>
      <c r="CS271" s="2">
        <f>Paramètres!$F$22</f>
        <v>1</v>
      </c>
      <c r="CT271" s="2">
        <f t="shared" si="290"/>
        <v>4643.4010479682347</v>
      </c>
      <c r="CU271" s="2">
        <f t="shared" si="291"/>
        <v>53823.885156159318</v>
      </c>
      <c r="CV271" s="2">
        <f t="shared" si="320"/>
        <v>54023.8075906882</v>
      </c>
      <c r="CW271" s="2">
        <f t="shared" si="321"/>
        <v>85.069285886324352</v>
      </c>
      <c r="CX271" s="2">
        <f t="shared" si="292"/>
        <v>311.23771436282283</v>
      </c>
      <c r="CY271" s="2">
        <f t="shared" si="322"/>
        <v>26.751197175681316</v>
      </c>
      <c r="CZ271" s="2">
        <f t="shared" si="323"/>
        <v>310.08593694565047</v>
      </c>
      <c r="DA271" s="2"/>
      <c r="DB271" s="2"/>
      <c r="DC271" s="13">
        <f>Paramètres!$H$16</f>
        <v>-20000</v>
      </c>
      <c r="DD271" s="13">
        <f>Paramètres!$I$16</f>
        <v>0</v>
      </c>
      <c r="DE271" s="13"/>
      <c r="DF271" s="13"/>
      <c r="DG271" s="112">
        <f>Paramètres!$H$20</f>
        <v>1047197551196.5977</v>
      </c>
      <c r="DH271" s="13">
        <f>Paramètres!$H$21</f>
        <v>10000</v>
      </c>
      <c r="DI271" s="13">
        <f>IF(DL271&lt;66666,Paramètres!$H$22,5)</f>
        <v>1</v>
      </c>
      <c r="DJ271" s="13">
        <f t="shared" si="293"/>
        <v>10130.565098926716</v>
      </c>
      <c r="DK271" s="13">
        <f t="shared" si="294"/>
        <v>52690.997471927854</v>
      </c>
      <c r="DL271" s="13">
        <f t="shared" si="324"/>
        <v>53656.030078736723</v>
      </c>
      <c r="DM271" s="13">
        <f t="shared" si="325"/>
        <v>79.116904728553422</v>
      </c>
      <c r="DN271" s="13">
        <f t="shared" si="326"/>
        <v>345.57956665106155</v>
      </c>
      <c r="DO271" s="13">
        <f t="shared" si="327"/>
        <v>65.247397015397823</v>
      </c>
      <c r="DP271" s="13">
        <f t="shared" si="328"/>
        <v>339.36413197250317</v>
      </c>
      <c r="DQ271" s="13">
        <f>IF(DT271&lt;66666,Paramètres!$H$22,5)</f>
        <v>1</v>
      </c>
      <c r="DR271" s="13">
        <f t="shared" si="295"/>
        <v>-30356.598952031767</v>
      </c>
      <c r="DS271" s="13">
        <f t="shared" si="296"/>
        <v>38823.885156159318</v>
      </c>
      <c r="DT271" s="13">
        <f t="shared" si="329"/>
        <v>49283.031142099448</v>
      </c>
      <c r="DU271" s="13">
        <f t="shared" si="330"/>
        <v>128.02203799214388</v>
      </c>
      <c r="DV271" s="13">
        <f t="shared" si="331"/>
        <v>405.83536070141491</v>
      </c>
      <c r="DW271" s="13">
        <f t="shared" si="332"/>
        <v>-249.98018587460578</v>
      </c>
      <c r="DX271" s="13">
        <f t="shared" si="333"/>
        <v>319.70650081871202</v>
      </c>
    </row>
    <row r="272" spans="1:128" x14ac:dyDescent="0.35">
      <c r="A272" s="106">
        <f t="shared" si="334"/>
        <v>266</v>
      </c>
      <c r="B272" s="106">
        <f>A272*Paramètres!$D$25</f>
        <v>133</v>
      </c>
      <c r="C272" s="102">
        <f>Paramètres!$D$7</f>
        <v>155093840495.72119</v>
      </c>
      <c r="D272" s="28">
        <f>Paramètres!$D$8</f>
        <v>6666</v>
      </c>
      <c r="E272" s="28">
        <f t="shared" si="297"/>
        <v>-30219.103380016961</v>
      </c>
      <c r="F272" s="28">
        <f t="shared" si="298"/>
        <v>-49283.018418561071</v>
      </c>
      <c r="G272" s="28">
        <f t="shared" si="272"/>
        <v>90.37969016435936</v>
      </c>
      <c r="H272" s="28">
        <f t="shared" si="273"/>
        <v>63.216958420018003</v>
      </c>
      <c r="I272" s="28">
        <f t="shared" si="335"/>
        <v>-45.981094189986173</v>
      </c>
      <c r="J272" s="28">
        <f t="shared" si="336"/>
        <v>6938.5101764308238</v>
      </c>
      <c r="K272" s="28">
        <f t="shared" si="337"/>
        <v>619.15432480757636</v>
      </c>
      <c r="L272" s="28">
        <f t="shared" si="299"/>
        <v>278.99919403985047</v>
      </c>
      <c r="M272" s="28">
        <f t="shared" si="300"/>
        <v>552.73097222160402</v>
      </c>
      <c r="N272" s="28">
        <f>Paramètres!$D$26*Calculs!K272</f>
        <v>12.383086496151527</v>
      </c>
      <c r="O272" s="28">
        <f>Paramètres!$D$26*I272</f>
        <v>-0.91962188379972343</v>
      </c>
      <c r="P272" s="28">
        <f>Paramètres!$D$26*J272</f>
        <v>138.77020352861649</v>
      </c>
      <c r="Q272" s="105">
        <f>IF($T272&gt;25000,Paramètres!$D$9,-5)</f>
        <v>6</v>
      </c>
      <c r="R272" s="105">
        <f t="shared" si="274"/>
        <v>-46916.819485907414</v>
      </c>
      <c r="S272" s="105">
        <f t="shared" si="275"/>
        <v>-10725.559130424394</v>
      </c>
      <c r="T272" s="105">
        <f t="shared" si="301"/>
        <v>48127.181190398551</v>
      </c>
      <c r="U272" s="105">
        <f t="shared" si="302"/>
        <v>-167.12300842704221</v>
      </c>
      <c r="V272" s="105">
        <f t="shared" si="276"/>
        <v>390.46827521929328</v>
      </c>
      <c r="W272" s="105">
        <f t="shared" si="303"/>
        <v>-380.64829749663323</v>
      </c>
      <c r="X272" s="105">
        <f t="shared" si="304"/>
        <v>-87.01923675627333</v>
      </c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44">
        <f t="shared" si="305"/>
        <v>16697.716105890457</v>
      </c>
      <c r="AL272" s="44">
        <f t="shared" si="306"/>
        <v>-38557.459288136677</v>
      </c>
      <c r="AM272" s="44">
        <f t="shared" si="277"/>
        <v>3.975086323831174</v>
      </c>
      <c r="AN272" s="44">
        <f t="shared" si="278"/>
        <v>96.660555301924788</v>
      </c>
      <c r="AO272" s="44">
        <f t="shared" si="338"/>
        <v>12278.857831482228</v>
      </c>
      <c r="AP272" s="44">
        <f t="shared" si="339"/>
        <v>853.25627535672788</v>
      </c>
      <c r="AQ272" s="44">
        <f t="shared" si="307"/>
        <v>887.9089380722869</v>
      </c>
      <c r="AR272" s="44">
        <f t="shared" si="308"/>
        <v>-102.98586847147237</v>
      </c>
      <c r="AS272" s="44">
        <f t="shared" si="309"/>
        <v>881.91620531875515</v>
      </c>
      <c r="AT272" s="44">
        <f>Paramètres!$D$26*Calculs!AQ272</f>
        <v>17.758178761445738</v>
      </c>
      <c r="AU272" s="44">
        <f>Paramètres!$D$26*AO272</f>
        <v>245.57715662964458</v>
      </c>
      <c r="AV272" s="44">
        <f>Paramètres!$D$26*AP272</f>
        <v>17.065125507134557</v>
      </c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1">
        <f>Paramètres!$D$16</f>
        <v>30000</v>
      </c>
      <c r="BH272" s="41">
        <f>Paramètres!$E$16</f>
        <v>-25000</v>
      </c>
      <c r="BI272" s="100"/>
      <c r="BJ272" s="100"/>
      <c r="BK272" s="110">
        <f>Paramètres!$D$20</f>
        <v>523598775598.29883</v>
      </c>
      <c r="BL272" s="41">
        <f>Paramètres!$D$21</f>
        <v>10000</v>
      </c>
      <c r="BM272" s="41"/>
      <c r="BN272" s="41"/>
      <c r="BO272" s="41">
        <f>IF(AND($BR$6&gt;200,A272&lt;950),Paramètres!$D$22,0)</f>
        <v>1</v>
      </c>
      <c r="BP272" s="41">
        <f t="shared" si="279"/>
        <v>60219.103380016961</v>
      </c>
      <c r="BQ272" s="41">
        <f t="shared" si="280"/>
        <v>24283.018418561071</v>
      </c>
      <c r="BR272" s="41">
        <f t="shared" si="310"/>
        <v>64930.773870402518</v>
      </c>
      <c r="BS272" s="41">
        <f t="shared" si="311"/>
        <v>21.961482163525911</v>
      </c>
      <c r="BT272" s="41">
        <f t="shared" si="312"/>
        <v>119.90194633178254</v>
      </c>
      <c r="BU272" s="41">
        <f t="shared" si="313"/>
        <v>111.2013190545098</v>
      </c>
      <c r="BV272" s="41">
        <f t="shared" si="314"/>
        <v>44.841313257829292</v>
      </c>
      <c r="BW272" s="41">
        <f>Paramètres!$D$22</f>
        <v>1</v>
      </c>
      <c r="BX272" s="41">
        <f t="shared" si="281"/>
        <v>13302.283894109543</v>
      </c>
      <c r="BY272" s="41">
        <f t="shared" si="282"/>
        <v>13557.459288136677</v>
      </c>
      <c r="BZ272" s="41">
        <f t="shared" si="315"/>
        <v>18993.563624264134</v>
      </c>
      <c r="CA272" s="41">
        <f t="shared" si="316"/>
        <v>45.544310240734227</v>
      </c>
      <c r="CB272" s="41">
        <f t="shared" si="317"/>
        <v>1005.5399827080084</v>
      </c>
      <c r="CC272" s="41">
        <f t="shared" si="318"/>
        <v>704.2374238698535</v>
      </c>
      <c r="CD272" s="41">
        <f t="shared" si="319"/>
        <v>717.74668765907529</v>
      </c>
      <c r="CE272" s="2">
        <f>Paramètres!$F$16</f>
        <v>15000</v>
      </c>
      <c r="CF272" s="2">
        <f>Paramètres!$G$16</f>
        <v>15000</v>
      </c>
      <c r="CG272" s="111">
        <f>Paramètres!$F$20</f>
        <v>992600579172.61572</v>
      </c>
      <c r="CH272" s="2">
        <f>Paramètres!$F$21</f>
        <v>13332</v>
      </c>
      <c r="CI272" s="2"/>
      <c r="CJ272" s="2"/>
      <c r="CK272" s="2">
        <f>IF(CN272&gt;20000,Paramètres!$F$22,-2)</f>
        <v>1</v>
      </c>
      <c r="CL272" s="2">
        <f t="shared" si="283"/>
        <v>45219.103380016961</v>
      </c>
      <c r="CM272" s="2">
        <f t="shared" si="284"/>
        <v>64283.018418561071</v>
      </c>
      <c r="CN272" s="2">
        <f t="shared" si="285"/>
        <v>78594.362186442624</v>
      </c>
      <c r="CO272" s="2">
        <f t="shared" si="286"/>
        <v>54.875998603062612</v>
      </c>
      <c r="CP272" s="2">
        <f t="shared" si="287"/>
        <v>153.99671209473527</v>
      </c>
      <c r="CQ272" s="2">
        <f t="shared" si="288"/>
        <v>88.601689111941781</v>
      </c>
      <c r="CR272" s="2">
        <f t="shared" si="289"/>
        <v>125.95526198813451</v>
      </c>
      <c r="CS272" s="2">
        <f>Paramètres!$F$22</f>
        <v>1</v>
      </c>
      <c r="CT272" s="2">
        <f t="shared" si="290"/>
        <v>-1697.7161058904567</v>
      </c>
      <c r="CU272" s="2">
        <f t="shared" si="291"/>
        <v>53557.459288136677</v>
      </c>
      <c r="CV272" s="2">
        <f t="shared" si="320"/>
        <v>53584.360455048984</v>
      </c>
      <c r="CW272" s="2">
        <f t="shared" si="321"/>
        <v>91.815609033398871</v>
      </c>
      <c r="CX272" s="2">
        <f t="shared" si="292"/>
        <v>315.91547753283487</v>
      </c>
      <c r="CY272" s="2">
        <f t="shared" si="322"/>
        <v>-10.009166662677419</v>
      </c>
      <c r="CZ272" s="2">
        <f t="shared" si="323"/>
        <v>315.75687724500608</v>
      </c>
      <c r="DA272" s="2"/>
      <c r="DB272" s="2"/>
      <c r="DC272" s="13">
        <f>Paramètres!$H$16</f>
        <v>-20000</v>
      </c>
      <c r="DD272" s="13">
        <f>Paramètres!$I$16</f>
        <v>0</v>
      </c>
      <c r="DE272" s="13"/>
      <c r="DF272" s="13"/>
      <c r="DG272" s="112">
        <f>Paramètres!$H$20</f>
        <v>1047197551196.5977</v>
      </c>
      <c r="DH272" s="13">
        <f>Paramètres!$H$21</f>
        <v>10000</v>
      </c>
      <c r="DI272" s="13">
        <f>IF(DL272&lt;66666,Paramètres!$H$22,5)</f>
        <v>1</v>
      </c>
      <c r="DJ272" s="13">
        <f t="shared" si="293"/>
        <v>10219.103380016961</v>
      </c>
      <c r="DK272" s="13">
        <f t="shared" si="294"/>
        <v>49283.018418561071</v>
      </c>
      <c r="DL272" s="13">
        <f t="shared" si="324"/>
        <v>50331.361777083919</v>
      </c>
      <c r="DM272" s="13">
        <f t="shared" si="325"/>
        <v>78.285418462858388</v>
      </c>
      <c r="DN272" s="13">
        <f t="shared" si="326"/>
        <v>390.05886664712534</v>
      </c>
      <c r="DO272" s="13">
        <f t="shared" si="327"/>
        <v>79.196185873398889</v>
      </c>
      <c r="DP272" s="13">
        <f t="shared" si="328"/>
        <v>381.93439697564025</v>
      </c>
      <c r="DQ272" s="13">
        <f>IF(DT272&lt;66666,Paramètres!$H$22,5)</f>
        <v>1</v>
      </c>
      <c r="DR272" s="13">
        <f t="shared" si="295"/>
        <v>-36697.71610589046</v>
      </c>
      <c r="DS272" s="13">
        <f t="shared" si="296"/>
        <v>38557.459288136677</v>
      </c>
      <c r="DT272" s="13">
        <f t="shared" si="329"/>
        <v>53229.691283576401</v>
      </c>
      <c r="DU272" s="13">
        <f t="shared" si="330"/>
        <v>133.58436643979454</v>
      </c>
      <c r="DV272" s="13">
        <f t="shared" si="331"/>
        <v>350.85334897266245</v>
      </c>
      <c r="DW272" s="13">
        <f t="shared" si="332"/>
        <v>-241.88599041100048</v>
      </c>
      <c r="DX272" s="13">
        <f t="shared" si="333"/>
        <v>254.14413258665297</v>
      </c>
    </row>
    <row r="273" spans="1:128" x14ac:dyDescent="0.35">
      <c r="A273" s="106">
        <f t="shared" si="334"/>
        <v>267</v>
      </c>
      <c r="B273" s="106">
        <f>A273*Paramètres!$D$25</f>
        <v>133.5</v>
      </c>
      <c r="C273" s="102">
        <f>Paramètres!$D$7</f>
        <v>155093840495.72119</v>
      </c>
      <c r="D273" s="28">
        <f>Paramètres!$D$8</f>
        <v>6666</v>
      </c>
      <c r="E273" s="28">
        <f t="shared" si="297"/>
        <v>-30172.344128601992</v>
      </c>
      <c r="F273" s="28">
        <f t="shared" si="298"/>
        <v>-45675.580587290257</v>
      </c>
      <c r="G273" s="28">
        <f t="shared" si="272"/>
        <v>88.1776026213889</v>
      </c>
      <c r="H273" s="28">
        <f t="shared" si="273"/>
        <v>62.754704004921734</v>
      </c>
      <c r="I273" s="28">
        <f t="shared" si="335"/>
        <v>233.93772173366401</v>
      </c>
      <c r="J273" s="28">
        <f t="shared" si="336"/>
        <v>7352.4709451238114</v>
      </c>
      <c r="K273" s="28">
        <f t="shared" si="337"/>
        <v>686.09128303380385</v>
      </c>
      <c r="L273" s="28">
        <f t="shared" si="299"/>
        <v>314.09322396214236</v>
      </c>
      <c r="M273" s="28">
        <f t="shared" si="300"/>
        <v>609.97270046784763</v>
      </c>
      <c r="N273" s="28">
        <f>Paramètres!$D$26*Calculs!K273</f>
        <v>13.721825660676076</v>
      </c>
      <c r="O273" s="28">
        <f>Paramètres!$D$26*I273</f>
        <v>4.6787544346732801</v>
      </c>
      <c r="P273" s="28">
        <f>Paramètres!$D$26*J273</f>
        <v>147.04941890247622</v>
      </c>
      <c r="Q273" s="105">
        <f>IF($T273&gt;25000,Paramètres!$D$9,-5)</f>
        <v>6</v>
      </c>
      <c r="R273" s="105">
        <f t="shared" si="274"/>
        <v>-52983.742683115692</v>
      </c>
      <c r="S273" s="105">
        <f t="shared" si="275"/>
        <v>-7765.2284881616361</v>
      </c>
      <c r="T273" s="105">
        <f t="shared" si="301"/>
        <v>53549.750346607339</v>
      </c>
      <c r="U273" s="105">
        <f t="shared" si="302"/>
        <v>-171.66216423614969</v>
      </c>
      <c r="V273" s="105">
        <f t="shared" si="276"/>
        <v>317.11272030725485</v>
      </c>
      <c r="W273" s="105">
        <f t="shared" si="303"/>
        <v>-313.76091700802698</v>
      </c>
      <c r="X273" s="105">
        <f t="shared" si="304"/>
        <v>-45.984392340763527</v>
      </c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44">
        <f t="shared" si="305"/>
        <v>22811.398554513704</v>
      </c>
      <c r="AL273" s="44">
        <f t="shared" si="306"/>
        <v>-37910.35209912862</v>
      </c>
      <c r="AM273" s="44">
        <f t="shared" si="277"/>
        <v>8.1949450997934346</v>
      </c>
      <c r="AN273" s="44">
        <f t="shared" si="278"/>
        <v>86.582714781456133</v>
      </c>
      <c r="AO273" s="44">
        <f t="shared" si="338"/>
        <v>11930.294806381111</v>
      </c>
      <c r="AP273" s="44">
        <f t="shared" si="339"/>
        <v>1718.1073551683485</v>
      </c>
      <c r="AQ273" s="44">
        <f t="shared" si="307"/>
        <v>1202.7671121042201</v>
      </c>
      <c r="AR273" s="44">
        <f t="shared" si="308"/>
        <v>71.693969299542346</v>
      </c>
      <c r="AS273" s="44">
        <f t="shared" si="309"/>
        <v>1200.6284607344612</v>
      </c>
      <c r="AT273" s="44">
        <f>Paramètres!$D$26*Calculs!AQ273</f>
        <v>24.055342242084404</v>
      </c>
      <c r="AU273" s="44">
        <f>Paramètres!$D$26*AO273</f>
        <v>238.60589612762223</v>
      </c>
      <c r="AV273" s="44">
        <f>Paramètres!$D$26*AP273</f>
        <v>34.362147103366972</v>
      </c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1">
        <f>Paramètres!$D$16</f>
        <v>30000</v>
      </c>
      <c r="BH273" s="41">
        <f>Paramètres!$E$16</f>
        <v>-25000</v>
      </c>
      <c r="BI273" s="100"/>
      <c r="BJ273" s="100"/>
      <c r="BK273" s="110">
        <f>Paramètres!$D$20</f>
        <v>523598775598.29883</v>
      </c>
      <c r="BL273" s="41">
        <f>Paramètres!$D$21</f>
        <v>10000</v>
      </c>
      <c r="BM273" s="41"/>
      <c r="BN273" s="41"/>
      <c r="BO273" s="41">
        <f>IF(AND($BR$6&gt;200,A273&lt;950),Paramètres!$D$22,0)</f>
        <v>1</v>
      </c>
      <c r="BP273" s="41">
        <f t="shared" si="279"/>
        <v>60172.344128601995</v>
      </c>
      <c r="BQ273" s="41">
        <f t="shared" si="280"/>
        <v>20675.580587290257</v>
      </c>
      <c r="BR273" s="41">
        <f t="shared" si="310"/>
        <v>63625.392969728971</v>
      </c>
      <c r="BS273" s="41">
        <f t="shared" si="311"/>
        <v>18.963030583778004</v>
      </c>
      <c r="BT273" s="41">
        <f t="shared" si="312"/>
        <v>124.69270337069129</v>
      </c>
      <c r="BU273" s="41">
        <f t="shared" si="313"/>
        <v>117.92543680031416</v>
      </c>
      <c r="BV273" s="41">
        <f t="shared" si="314"/>
        <v>40.519891773625446</v>
      </c>
      <c r="BW273" s="41">
        <f>Paramètres!$D$22</f>
        <v>1</v>
      </c>
      <c r="BX273" s="41">
        <f t="shared" si="281"/>
        <v>7188.6014454862961</v>
      </c>
      <c r="BY273" s="41">
        <f t="shared" si="282"/>
        <v>12910.35209912862</v>
      </c>
      <c r="BZ273" s="41">
        <f t="shared" si="315"/>
        <v>14776.778473859667</v>
      </c>
      <c r="CA273" s="41">
        <f t="shared" si="316"/>
        <v>60.890541940638364</v>
      </c>
      <c r="CB273" s="41">
        <f t="shared" si="317"/>
        <v>1362.117561397557</v>
      </c>
      <c r="CC273" s="41">
        <f t="shared" si="318"/>
        <v>662.64242156072385</v>
      </c>
      <c r="CD273" s="41">
        <f t="shared" si="319"/>
        <v>1190.0711206544622</v>
      </c>
      <c r="CE273" s="2">
        <f>Paramètres!$F$16</f>
        <v>15000</v>
      </c>
      <c r="CF273" s="2">
        <f>Paramètres!$G$16</f>
        <v>15000</v>
      </c>
      <c r="CG273" s="111">
        <f>Paramètres!$F$20</f>
        <v>992600579172.61572</v>
      </c>
      <c r="CH273" s="2">
        <f>Paramètres!$F$21</f>
        <v>13332</v>
      </c>
      <c r="CI273" s="2"/>
      <c r="CJ273" s="2"/>
      <c r="CK273" s="2">
        <f>IF(CN273&gt;20000,Paramètres!$F$22,-2)</f>
        <v>1</v>
      </c>
      <c r="CL273" s="2">
        <f t="shared" si="283"/>
        <v>45172.344128601995</v>
      </c>
      <c r="CM273" s="2">
        <f t="shared" si="284"/>
        <v>60675.580587290257</v>
      </c>
      <c r="CN273" s="2">
        <f t="shared" si="285"/>
        <v>75644.343831363876</v>
      </c>
      <c r="CO273" s="2">
        <f t="shared" si="286"/>
        <v>53.332696600173186</v>
      </c>
      <c r="CP273" s="2">
        <f t="shared" si="287"/>
        <v>165.6891456764611</v>
      </c>
      <c r="CQ273" s="2">
        <f t="shared" si="288"/>
        <v>98.944173850681153</v>
      </c>
      <c r="CR273" s="2">
        <f t="shared" si="289"/>
        <v>132.9020069675463</v>
      </c>
      <c r="CS273" s="2">
        <f>Paramètres!$F$22</f>
        <v>1</v>
      </c>
      <c r="CT273" s="2">
        <f t="shared" si="290"/>
        <v>-7811.3985545137039</v>
      </c>
      <c r="CU273" s="2">
        <f t="shared" si="291"/>
        <v>52910.35209912862</v>
      </c>
      <c r="CV273" s="2">
        <f t="shared" si="320"/>
        <v>53483.860244294476</v>
      </c>
      <c r="CW273" s="2">
        <f t="shared" si="321"/>
        <v>98.398174546362952</v>
      </c>
      <c r="CX273" s="2">
        <f t="shared" si="292"/>
        <v>316.99957483949356</v>
      </c>
      <c r="CY273" s="2">
        <f t="shared" si="322"/>
        <v>-46.298266605519224</v>
      </c>
      <c r="CZ273" s="2">
        <f t="shared" si="323"/>
        <v>313.60038417984111</v>
      </c>
      <c r="DA273" s="2"/>
      <c r="DB273" s="2"/>
      <c r="DC273" s="13">
        <f>Paramètres!$H$16</f>
        <v>-20000</v>
      </c>
      <c r="DD273" s="13">
        <f>Paramètres!$I$16</f>
        <v>0</v>
      </c>
      <c r="DE273" s="13"/>
      <c r="DF273" s="13"/>
      <c r="DG273" s="112">
        <f>Paramètres!$H$20</f>
        <v>1047197551196.5977</v>
      </c>
      <c r="DH273" s="13">
        <f>Paramètres!$H$21</f>
        <v>10000</v>
      </c>
      <c r="DI273" s="13">
        <f>IF(DL273&lt;66666,Paramètres!$H$22,5)</f>
        <v>1</v>
      </c>
      <c r="DJ273" s="13">
        <f t="shared" si="293"/>
        <v>10172.344128601992</v>
      </c>
      <c r="DK273" s="13">
        <f t="shared" si="294"/>
        <v>45675.580587290257</v>
      </c>
      <c r="DL273" s="13">
        <f t="shared" si="324"/>
        <v>46794.607029622013</v>
      </c>
      <c r="DM273" s="13">
        <f t="shared" si="325"/>
        <v>77.444639612016815</v>
      </c>
      <c r="DN273" s="13">
        <f t="shared" si="326"/>
        <v>447.24605473215632</v>
      </c>
      <c r="DO273" s="13">
        <f t="shared" si="327"/>
        <v>97.223613311147048</v>
      </c>
      <c r="DP273" s="13">
        <f t="shared" si="328"/>
        <v>436.5508017266759</v>
      </c>
      <c r="DQ273" s="13">
        <f>IF(DT273&lt;66666,Paramètres!$H$22,5)</f>
        <v>1</v>
      </c>
      <c r="DR273" s="13">
        <f t="shared" si="295"/>
        <v>-42811.398554513704</v>
      </c>
      <c r="DS273" s="13">
        <f t="shared" si="296"/>
        <v>37910.35209912862</v>
      </c>
      <c r="DT273" s="13">
        <f t="shared" si="329"/>
        <v>57184.006876689949</v>
      </c>
      <c r="DU273" s="13">
        <f t="shared" si="330"/>
        <v>138.47446608017972</v>
      </c>
      <c r="DV273" s="13">
        <f t="shared" si="331"/>
        <v>306.09504012086666</v>
      </c>
      <c r="DW273" s="13">
        <f t="shared" si="332"/>
        <v>-229.16121961219278</v>
      </c>
      <c r="DX273" s="13">
        <f t="shared" si="333"/>
        <v>202.92685631144866</v>
      </c>
    </row>
    <row r="274" spans="1:128" x14ac:dyDescent="0.35">
      <c r="A274" s="106">
        <f t="shared" si="334"/>
        <v>268</v>
      </c>
      <c r="B274" s="106">
        <f>A274*Paramètres!$D$25</f>
        <v>134</v>
      </c>
      <c r="C274" s="102">
        <f>Paramètres!$D$7</f>
        <v>155093840495.72119</v>
      </c>
      <c r="D274" s="28">
        <f>Paramètres!$D$8</f>
        <v>6666</v>
      </c>
      <c r="E274" s="28">
        <f t="shared" si="297"/>
        <v>-29976.851961744622</v>
      </c>
      <c r="F274" s="28">
        <f t="shared" si="298"/>
        <v>-41846.851939611384</v>
      </c>
      <c r="G274" s="28">
        <f t="shared" si="272"/>
        <v>86.023006263204593</v>
      </c>
      <c r="H274" s="28">
        <f t="shared" si="273"/>
        <v>62.409985273394263</v>
      </c>
      <c r="I274" s="28">
        <f t="shared" si="335"/>
        <v>543.35219126113316</v>
      </c>
      <c r="J274" s="28">
        <f t="shared" si="336"/>
        <v>7815.3942266891827</v>
      </c>
      <c r="K274" s="28">
        <f t="shared" si="337"/>
        <v>772.53615790667038</v>
      </c>
      <c r="L274" s="28">
        <f t="shared" si="299"/>
        <v>357.79361999448827</v>
      </c>
      <c r="M274" s="28">
        <f t="shared" si="300"/>
        <v>684.68667342401204</v>
      </c>
      <c r="N274" s="28">
        <f>Paramètres!$D$26*Calculs!K274</f>
        <v>15.450723158133409</v>
      </c>
      <c r="O274" s="28">
        <f>Paramètres!$D$26*I274</f>
        <v>10.867043825222664</v>
      </c>
      <c r="P274" s="28">
        <f>Paramètres!$D$26*J274</f>
        <v>156.30788453378366</v>
      </c>
      <c r="Q274" s="105">
        <f>IF($T274&gt;25000,Paramètres!$D$9,-5)</f>
        <v>6</v>
      </c>
      <c r="R274" s="105">
        <f t="shared" si="274"/>
        <v>-58771.321411773766</v>
      </c>
      <c r="S274" s="105">
        <f t="shared" si="275"/>
        <v>-5095.7106332505573</v>
      </c>
      <c r="T274" s="105">
        <f t="shared" si="301"/>
        <v>58991.817121901244</v>
      </c>
      <c r="U274" s="105">
        <f t="shared" si="302"/>
        <v>-175.04461751594928</v>
      </c>
      <c r="V274" s="105">
        <f t="shared" si="276"/>
        <v>262.35952697989427</v>
      </c>
      <c r="W274" s="105">
        <f t="shared" si="303"/>
        <v>-261.37889690215655</v>
      </c>
      <c r="X274" s="105">
        <f t="shared" si="304"/>
        <v>-22.66260468979009</v>
      </c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44">
        <f t="shared" si="305"/>
        <v>28794.469450029144</v>
      </c>
      <c r="AL274" s="44">
        <f t="shared" si="306"/>
        <v>-36751.141306360827</v>
      </c>
      <c r="AM274" s="44">
        <f t="shared" si="277"/>
        <v>13.777074557410904</v>
      </c>
      <c r="AN274" s="44">
        <f t="shared" si="278"/>
        <v>87.468385880459991</v>
      </c>
      <c r="AO274" s="44">
        <f t="shared" si="338"/>
        <v>11763.38287955303</v>
      </c>
      <c r="AP274" s="44">
        <f t="shared" si="339"/>
        <v>2884.3736687994428</v>
      </c>
      <c r="AQ274" s="44">
        <f t="shared" si="307"/>
        <v>1662.2363087619756</v>
      </c>
      <c r="AR274" s="44">
        <f t="shared" si="308"/>
        <v>73.422018334984898</v>
      </c>
      <c r="AS274" s="44">
        <f t="shared" si="309"/>
        <v>1660.6139688049882</v>
      </c>
      <c r="AT274" s="44">
        <f>Paramètres!$D$26*Calculs!AQ274</f>
        <v>33.244726175239514</v>
      </c>
      <c r="AU274" s="44">
        <f>Paramètres!$D$26*AO274</f>
        <v>235.26765759106061</v>
      </c>
      <c r="AV274" s="44">
        <f>Paramètres!$D$26*AP274</f>
        <v>57.687473375988858</v>
      </c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1">
        <f>Paramètres!$D$16</f>
        <v>30000</v>
      </c>
      <c r="BH274" s="41">
        <f>Paramètres!$E$16</f>
        <v>-25000</v>
      </c>
      <c r="BI274" s="100"/>
      <c r="BJ274" s="100"/>
      <c r="BK274" s="110">
        <f>Paramètres!$D$20</f>
        <v>523598775598.29883</v>
      </c>
      <c r="BL274" s="41">
        <f>Paramètres!$D$21</f>
        <v>10000</v>
      </c>
      <c r="BM274" s="41"/>
      <c r="BN274" s="41"/>
      <c r="BO274" s="41">
        <f>IF(AND($BR$6&gt;200,A274&lt;950),Paramètres!$D$22,0)</f>
        <v>1</v>
      </c>
      <c r="BP274" s="41">
        <f t="shared" si="279"/>
        <v>59976.851961744622</v>
      </c>
      <c r="BQ274" s="41">
        <f t="shared" si="280"/>
        <v>16846.851939611384</v>
      </c>
      <c r="BR274" s="41">
        <f t="shared" si="310"/>
        <v>62297.987058300831</v>
      </c>
      <c r="BS274" s="41">
        <f t="shared" si="311"/>
        <v>15.689480804652806</v>
      </c>
      <c r="BT274" s="41">
        <f t="shared" si="312"/>
        <v>129.86076499798037</v>
      </c>
      <c r="BU274" s="41">
        <f t="shared" si="313"/>
        <v>125.02233612514431</v>
      </c>
      <c r="BV274" s="41">
        <f t="shared" si="314"/>
        <v>35.117428090224948</v>
      </c>
      <c r="BW274" s="41">
        <f>Paramètres!$D$22</f>
        <v>1</v>
      </c>
      <c r="BX274" s="41">
        <f t="shared" si="281"/>
        <v>1205.5305499708556</v>
      </c>
      <c r="BY274" s="41">
        <f t="shared" si="282"/>
        <v>11751.141306360827</v>
      </c>
      <c r="BZ274" s="41">
        <f t="shared" si="315"/>
        <v>11812.816171809865</v>
      </c>
      <c r="CA274" s="41">
        <f t="shared" si="316"/>
        <v>84.142609902482874</v>
      </c>
      <c r="CB274" s="41">
        <f t="shared" si="317"/>
        <v>1668.3142480377833</v>
      </c>
      <c r="CC274" s="41">
        <f t="shared" si="318"/>
        <v>170.25608150584276</v>
      </c>
      <c r="CD274" s="41">
        <f t="shared" si="319"/>
        <v>1659.6039578514358</v>
      </c>
      <c r="CE274" s="2">
        <f>Paramètres!$F$16</f>
        <v>15000</v>
      </c>
      <c r="CF274" s="2">
        <f>Paramètres!$G$16</f>
        <v>15000</v>
      </c>
      <c r="CG274" s="111">
        <f>Paramètres!$F$20</f>
        <v>992600579172.61572</v>
      </c>
      <c r="CH274" s="2">
        <f>Paramètres!$F$21</f>
        <v>13332</v>
      </c>
      <c r="CI274" s="2"/>
      <c r="CJ274" s="2"/>
      <c r="CK274" s="2">
        <f>IF(CN274&gt;20000,Paramètres!$F$22,-2)</f>
        <v>1</v>
      </c>
      <c r="CL274" s="2">
        <f t="shared" si="283"/>
        <v>44976.851961744622</v>
      </c>
      <c r="CM274" s="2">
        <f t="shared" si="284"/>
        <v>56846.851939611384</v>
      </c>
      <c r="CN274" s="2">
        <f t="shared" si="285"/>
        <v>72487.804407588381</v>
      </c>
      <c r="CO274" s="2">
        <f t="shared" si="286"/>
        <v>51.649188831507793</v>
      </c>
      <c r="CP274" s="2">
        <f t="shared" si="287"/>
        <v>179.71029763684973</v>
      </c>
      <c r="CQ274" s="2">
        <f t="shared" si="288"/>
        <v>111.50570111580738</v>
      </c>
      <c r="CR274" s="2">
        <f t="shared" si="289"/>
        <v>140.9335648289553</v>
      </c>
      <c r="CS274" s="2">
        <f>Paramètres!$F$22</f>
        <v>1</v>
      </c>
      <c r="CT274" s="2">
        <f t="shared" si="290"/>
        <v>-13794.469450029144</v>
      </c>
      <c r="CU274" s="2">
        <f t="shared" si="291"/>
        <v>51751.141306360827</v>
      </c>
      <c r="CV274" s="2">
        <f t="shared" si="320"/>
        <v>53558.080752755814</v>
      </c>
      <c r="CW274" s="2">
        <f t="shared" si="321"/>
        <v>104.92538584025789</v>
      </c>
      <c r="CX274" s="2">
        <f t="shared" si="292"/>
        <v>316.19843777084651</v>
      </c>
      <c r="CY274" s="2">
        <f t="shared" si="322"/>
        <v>-81.440365835970468</v>
      </c>
      <c r="CZ274" s="2">
        <f t="shared" si="323"/>
        <v>305.53055307321915</v>
      </c>
      <c r="DA274" s="2"/>
      <c r="DB274" s="2"/>
      <c r="DC274" s="13">
        <f>Paramètres!$H$16</f>
        <v>-20000</v>
      </c>
      <c r="DD274" s="13">
        <f>Paramètres!$I$16</f>
        <v>0</v>
      </c>
      <c r="DE274" s="13"/>
      <c r="DF274" s="13"/>
      <c r="DG274" s="112">
        <f>Paramètres!$H$20</f>
        <v>1047197551196.5977</v>
      </c>
      <c r="DH274" s="13">
        <f>Paramètres!$H$21</f>
        <v>10000</v>
      </c>
      <c r="DI274" s="13">
        <f>IF(DL274&lt;66666,Paramètres!$H$22,5)</f>
        <v>1</v>
      </c>
      <c r="DJ274" s="13">
        <f t="shared" si="293"/>
        <v>9976.8519617446218</v>
      </c>
      <c r="DK274" s="13">
        <f t="shared" si="294"/>
        <v>41846.851939611384</v>
      </c>
      <c r="DL274" s="13">
        <f t="shared" si="324"/>
        <v>43019.72329434866</v>
      </c>
      <c r="DM274" s="13">
        <f t="shared" si="325"/>
        <v>76.590249900301629</v>
      </c>
      <c r="DN274" s="13">
        <f t="shared" si="326"/>
        <v>522.89157293187282</v>
      </c>
      <c r="DO274" s="13">
        <f t="shared" si="327"/>
        <v>121.26558275353658</v>
      </c>
      <c r="DP274" s="13">
        <f t="shared" si="328"/>
        <v>508.63568050483173</v>
      </c>
      <c r="DQ274" s="13">
        <f>IF(DT274&lt;66666,Paramètres!$H$22,5)</f>
        <v>1</v>
      </c>
      <c r="DR274" s="13">
        <f t="shared" si="295"/>
        <v>-48794.469450029144</v>
      </c>
      <c r="DS274" s="13">
        <f t="shared" si="296"/>
        <v>36751.141306360827</v>
      </c>
      <c r="DT274" s="13">
        <f t="shared" si="329"/>
        <v>61086.386668634514</v>
      </c>
      <c r="DU274" s="13">
        <f t="shared" si="330"/>
        <v>143.01357985594606</v>
      </c>
      <c r="DV274" s="13">
        <f t="shared" si="331"/>
        <v>269.71921115704606</v>
      </c>
      <c r="DW274" s="13">
        <f t="shared" si="332"/>
        <v>-215.44580595804013</v>
      </c>
      <c r="DX274" s="13">
        <f t="shared" si="333"/>
        <v>162.27001436577774</v>
      </c>
    </row>
    <row r="275" spans="1:128" x14ac:dyDescent="0.35">
      <c r="A275" s="106">
        <f t="shared" si="334"/>
        <v>269</v>
      </c>
      <c r="B275" s="106">
        <f>A275*Paramètres!$D$25</f>
        <v>134.5</v>
      </c>
      <c r="C275" s="102">
        <f>Paramètres!$D$7</f>
        <v>155093840495.72119</v>
      </c>
      <c r="D275" s="28">
        <f>Paramètres!$D$8</f>
        <v>6666</v>
      </c>
      <c r="E275" s="28">
        <f t="shared" si="297"/>
        <v>-29615.727461115435</v>
      </c>
      <c r="F275" s="28">
        <f t="shared" si="298"/>
        <v>-37767.983157910792</v>
      </c>
      <c r="G275" s="28">
        <f t="shared" si="272"/>
        <v>83.909595790409327</v>
      </c>
      <c r="H275" s="28">
        <f t="shared" si="273"/>
        <v>62.217315211906126</v>
      </c>
      <c r="I275" s="28">
        <f t="shared" si="335"/>
        <v>890.27876743039872</v>
      </c>
      <c r="J275" s="28">
        <f t="shared" si="336"/>
        <v>8343.7730155794106</v>
      </c>
      <c r="K275" s="28">
        <f t="shared" si="337"/>
        <v>888.20604351757504</v>
      </c>
      <c r="L275" s="28">
        <f t="shared" si="299"/>
        <v>414.00997222404465</v>
      </c>
      <c r="M275" s="28">
        <f t="shared" si="300"/>
        <v>785.8153209502791</v>
      </c>
      <c r="N275" s="28">
        <f>Paramètres!$D$26*Calculs!K275</f>
        <v>17.764120870351501</v>
      </c>
      <c r="O275" s="28">
        <f>Paramètres!$D$26*I275</f>
        <v>17.805575348607974</v>
      </c>
      <c r="P275" s="28">
        <f>Paramètres!$D$26*J275</f>
        <v>166.87546031158823</v>
      </c>
      <c r="Q275" s="105">
        <f>IF($T275&gt;25000,Paramètres!$D$9,-5)</f>
        <v>6</v>
      </c>
      <c r="R275" s="105">
        <f t="shared" si="274"/>
        <v>-64310.243855504843</v>
      </c>
      <c r="S275" s="105">
        <f t="shared" si="275"/>
        <v>-2874.1821781509352</v>
      </c>
      <c r="T275" s="105">
        <f t="shared" si="301"/>
        <v>64374.438933071091</v>
      </c>
      <c r="U275" s="105">
        <f t="shared" si="302"/>
        <v>-177.44101427792</v>
      </c>
      <c r="V275" s="105">
        <f t="shared" si="276"/>
        <v>220.98910574276542</v>
      </c>
      <c r="W275" s="105">
        <f t="shared" si="303"/>
        <v>-220.76873236134921</v>
      </c>
      <c r="X275" s="105">
        <f t="shared" si="304"/>
        <v>-9.8666949152245547</v>
      </c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44">
        <f t="shared" si="305"/>
        <v>34694.516394389408</v>
      </c>
      <c r="AL275" s="44">
        <f t="shared" si="306"/>
        <v>-34893.800979759857</v>
      </c>
      <c r="AM275" s="44">
        <f t="shared" si="277"/>
        <v>21.145720941450758</v>
      </c>
      <c r="AN275" s="44">
        <f t="shared" si="278"/>
        <v>100.44519924737257</v>
      </c>
      <c r="AO275" s="44">
        <f t="shared" si="338"/>
        <v>11601.537240296953</v>
      </c>
      <c r="AP275" s="44">
        <f t="shared" si="339"/>
        <v>4487.3001642284426</v>
      </c>
      <c r="AQ275" s="44">
        <f t="shared" si="307"/>
        <v>2140.2078231971172</v>
      </c>
      <c r="AR275" s="44">
        <f t="shared" si="308"/>
        <v>-388.00898719032438</v>
      </c>
      <c r="AS275" s="44">
        <f t="shared" si="309"/>
        <v>2104.7419206006425</v>
      </c>
      <c r="AT275" s="44">
        <f>Paramètres!$D$26*Calculs!AQ275</f>
        <v>42.804156463942348</v>
      </c>
      <c r="AU275" s="44">
        <f>Paramètres!$D$26*AO275</f>
        <v>232.03074480593907</v>
      </c>
      <c r="AV275" s="44">
        <f>Paramètres!$D$26*AP275</f>
        <v>89.746003284568857</v>
      </c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1">
        <f>Paramètres!$D$16</f>
        <v>30000</v>
      </c>
      <c r="BH275" s="41">
        <f>Paramètres!$E$16</f>
        <v>-25000</v>
      </c>
      <c r="BI275" s="100"/>
      <c r="BJ275" s="100"/>
      <c r="BK275" s="110">
        <f>Paramètres!$D$20</f>
        <v>523598775598.29883</v>
      </c>
      <c r="BL275" s="41">
        <f>Paramètres!$D$21</f>
        <v>10000</v>
      </c>
      <c r="BM275" s="41"/>
      <c r="BN275" s="41"/>
      <c r="BO275" s="41">
        <f>IF(AND($BR$6&gt;200,A275&lt;950),Paramètres!$D$22,0)</f>
        <v>1</v>
      </c>
      <c r="BP275" s="41">
        <f t="shared" si="279"/>
        <v>59615.727461115435</v>
      </c>
      <c r="BQ275" s="41">
        <f t="shared" si="280"/>
        <v>12767.983157910792</v>
      </c>
      <c r="BR275" s="41">
        <f t="shared" si="310"/>
        <v>60967.666468700336</v>
      </c>
      <c r="BS275" s="41">
        <f t="shared" si="311"/>
        <v>12.08849415181129</v>
      </c>
      <c r="BT275" s="41">
        <f t="shared" si="312"/>
        <v>135.36467261973385</v>
      </c>
      <c r="BU275" s="41">
        <f t="shared" si="313"/>
        <v>132.36300318143367</v>
      </c>
      <c r="BV275" s="41">
        <f t="shared" si="314"/>
        <v>28.348368246505949</v>
      </c>
      <c r="BW275" s="41">
        <f>Paramètres!$D$22</f>
        <v>1</v>
      </c>
      <c r="BX275" s="41">
        <f t="shared" si="281"/>
        <v>-4694.5163943894077</v>
      </c>
      <c r="BY275" s="41">
        <f t="shared" si="282"/>
        <v>9893.800979759857</v>
      </c>
      <c r="BZ275" s="41">
        <f t="shared" si="315"/>
        <v>10951.063053616668</v>
      </c>
      <c r="CA275" s="41">
        <f t="shared" si="316"/>
        <v>115.38390379706033</v>
      </c>
      <c r="CB275" s="41">
        <f t="shared" si="317"/>
        <v>1758.0883031269566</v>
      </c>
      <c r="CC275" s="41">
        <f t="shared" si="318"/>
        <v>-753.65965125075365</v>
      </c>
      <c r="CD275" s="41">
        <f t="shared" si="319"/>
        <v>1588.3550017764965</v>
      </c>
      <c r="CE275" s="2">
        <f>Paramètres!$F$16</f>
        <v>15000</v>
      </c>
      <c r="CF275" s="2">
        <f>Paramètres!$G$16</f>
        <v>15000</v>
      </c>
      <c r="CG275" s="111">
        <f>Paramètres!$F$20</f>
        <v>992600579172.61572</v>
      </c>
      <c r="CH275" s="2">
        <f>Paramètres!$F$21</f>
        <v>13332</v>
      </c>
      <c r="CI275" s="2"/>
      <c r="CJ275" s="2"/>
      <c r="CK275" s="2">
        <f>IF(CN275&gt;20000,Paramètres!$F$22,-2)</f>
        <v>1</v>
      </c>
      <c r="CL275" s="2">
        <f t="shared" si="283"/>
        <v>44615.727461115435</v>
      </c>
      <c r="CM275" s="2">
        <f t="shared" si="284"/>
        <v>52767.983157910792</v>
      </c>
      <c r="CN275" s="2">
        <f t="shared" si="285"/>
        <v>69101.542554693282</v>
      </c>
      <c r="CO275" s="2">
        <f t="shared" si="286"/>
        <v>49.785228586695716</v>
      </c>
      <c r="CP275" s="2">
        <f t="shared" si="287"/>
        <v>196.7843832489676</v>
      </c>
      <c r="CQ275" s="2">
        <f t="shared" si="288"/>
        <v>127.05473839011027</v>
      </c>
      <c r="CR275" s="2">
        <f t="shared" si="289"/>
        <v>150.27037946081455</v>
      </c>
      <c r="CS275" s="2">
        <f>Paramètres!$F$22</f>
        <v>1</v>
      </c>
      <c r="CT275" s="2">
        <f t="shared" si="290"/>
        <v>-19694.516394389408</v>
      </c>
      <c r="CU275" s="2">
        <f t="shared" si="291"/>
        <v>49893.800979759857</v>
      </c>
      <c r="CV275" s="2">
        <f t="shared" si="320"/>
        <v>53640.146832542865</v>
      </c>
      <c r="CW275" s="2">
        <f t="shared" si="321"/>
        <v>111.54057348759493</v>
      </c>
      <c r="CX275" s="2">
        <f t="shared" si="292"/>
        <v>315.3160263309037</v>
      </c>
      <c r="CY275" s="2">
        <f t="shared" si="322"/>
        <v>-115.77143271763329</v>
      </c>
      <c r="CZ275" s="2">
        <f t="shared" si="323"/>
        <v>293.29366141738836</v>
      </c>
      <c r="DA275" s="2"/>
      <c r="DB275" s="2"/>
      <c r="DC275" s="13">
        <f>Paramètres!$H$16</f>
        <v>-20000</v>
      </c>
      <c r="DD275" s="13">
        <f>Paramètres!$I$16</f>
        <v>0</v>
      </c>
      <c r="DE275" s="13"/>
      <c r="DF275" s="13"/>
      <c r="DG275" s="112">
        <f>Paramètres!$H$20</f>
        <v>1047197551196.5977</v>
      </c>
      <c r="DH275" s="13">
        <f>Paramètres!$H$21</f>
        <v>10000</v>
      </c>
      <c r="DI275" s="13">
        <f>IF(DL275&lt;66666,Paramètres!$H$22,5)</f>
        <v>1</v>
      </c>
      <c r="DJ275" s="13">
        <f t="shared" si="293"/>
        <v>9615.7274611154353</v>
      </c>
      <c r="DK275" s="13">
        <f t="shared" si="294"/>
        <v>37767.983157910792</v>
      </c>
      <c r="DL275" s="13">
        <f t="shared" si="324"/>
        <v>38972.846527071677</v>
      </c>
      <c r="DM275" s="13">
        <f t="shared" si="325"/>
        <v>75.715970747149299</v>
      </c>
      <c r="DN275" s="13">
        <f t="shared" si="326"/>
        <v>626.56718421579308</v>
      </c>
      <c r="DO275" s="13">
        <f t="shared" si="327"/>
        <v>154.59223065250069</v>
      </c>
      <c r="DP275" s="13">
        <f t="shared" si="328"/>
        <v>607.19657324295861</v>
      </c>
      <c r="DQ275" s="13">
        <f>IF(DT275&lt;66666,Paramètres!$H$22,5)</f>
        <v>1</v>
      </c>
      <c r="DR275" s="13">
        <f t="shared" si="295"/>
        <v>-54694.516394389408</v>
      </c>
      <c r="DS275" s="13">
        <f t="shared" si="296"/>
        <v>34893.800979759857</v>
      </c>
      <c r="DT275" s="13">
        <f t="shared" si="329"/>
        <v>64877.326319995816</v>
      </c>
      <c r="DU275" s="13">
        <f t="shared" si="330"/>
        <v>147.46309266403335</v>
      </c>
      <c r="DV275" s="13">
        <f t="shared" si="331"/>
        <v>240.18540866839285</v>
      </c>
      <c r="DW275" s="13">
        <f t="shared" si="332"/>
        <v>-202.48714793380194</v>
      </c>
      <c r="DX275" s="13">
        <f t="shared" si="333"/>
        <v>129.18198581395745</v>
      </c>
    </row>
    <row r="276" spans="1:128" x14ac:dyDescent="0.35">
      <c r="A276" s="106">
        <f t="shared" si="334"/>
        <v>270</v>
      </c>
      <c r="B276" s="106">
        <f>A276*Paramètres!$D$25</f>
        <v>135</v>
      </c>
      <c r="C276" s="102">
        <f>Paramètres!$D$7</f>
        <v>155093840495.72119</v>
      </c>
      <c r="D276" s="28">
        <f>Paramètres!$D$8</f>
        <v>6666</v>
      </c>
      <c r="E276" s="28">
        <f t="shared" si="297"/>
        <v>-29067.085584344226</v>
      </c>
      <c r="F276" s="28">
        <f t="shared" si="298"/>
        <v>-33399.642819883513</v>
      </c>
      <c r="G276" s="28">
        <f t="shared" si="272"/>
        <v>81.831713329152691</v>
      </c>
      <c r="H276" s="28">
        <f t="shared" si="273"/>
        <v>62.216893296773414</v>
      </c>
      <c r="I276" s="28">
        <f t="shared" si="335"/>
        <v>1286.4831643058353</v>
      </c>
      <c r="J276" s="28">
        <f t="shared" si="336"/>
        <v>8962.7128762181019</v>
      </c>
      <c r="K276" s="28">
        <f t="shared" si="337"/>
        <v>1050.2605651970971</v>
      </c>
      <c r="L276" s="28">
        <f t="shared" si="299"/>
        <v>489.55355350005016</v>
      </c>
      <c r="M276" s="28">
        <f t="shared" si="300"/>
        <v>929.18489713490249</v>
      </c>
      <c r="N276" s="28">
        <f>Paramètres!$D$26*Calculs!K276</f>
        <v>21.005211303941941</v>
      </c>
      <c r="O276" s="28">
        <f>Paramètres!$D$26*I276</f>
        <v>25.729663286116708</v>
      </c>
      <c r="P276" s="28">
        <f>Paramètres!$D$26*J276</f>
        <v>179.25425752436203</v>
      </c>
      <c r="Q276" s="105">
        <f>IF($T276&gt;25000,Paramètres!$D$9,-5)</f>
        <v>6</v>
      </c>
      <c r="R276" s="105">
        <f t="shared" si="274"/>
        <v>-69465.368352084537</v>
      </c>
      <c r="S276" s="105">
        <f t="shared" si="275"/>
        <v>-1275.6774023880389</v>
      </c>
      <c r="T276" s="105">
        <f t="shared" si="301"/>
        <v>69477.080775790746</v>
      </c>
      <c r="U276" s="105">
        <f t="shared" si="302"/>
        <v>-178.94792587925429</v>
      </c>
      <c r="V276" s="105">
        <f t="shared" si="276"/>
        <v>190.14865655798039</v>
      </c>
      <c r="W276" s="105">
        <f t="shared" si="303"/>
        <v>-190.11660135923131</v>
      </c>
      <c r="X276" s="105">
        <f t="shared" si="304"/>
        <v>-3.4913433546273165</v>
      </c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44">
        <f t="shared" si="305"/>
        <v>40398.282767740304</v>
      </c>
      <c r="AL276" s="44">
        <f t="shared" si="306"/>
        <v>-32123.965417495474</v>
      </c>
      <c r="AM276" s="44">
        <f t="shared" si="277"/>
        <v>30.630360108105929</v>
      </c>
      <c r="AN276" s="44">
        <f t="shared" si="278"/>
        <v>122.86375807857306</v>
      </c>
      <c r="AO276" s="44">
        <f t="shared" si="338"/>
        <v>10981.49750830069</v>
      </c>
      <c r="AP276" s="44">
        <f t="shared" si="339"/>
        <v>6502.2960815445158</v>
      </c>
      <c r="AQ276" s="44">
        <f t="shared" si="307"/>
        <v>2382.2040914151007</v>
      </c>
      <c r="AR276" s="44">
        <f t="shared" si="308"/>
        <v>-1292.6869642635381</v>
      </c>
      <c r="AS276" s="44">
        <f t="shared" si="309"/>
        <v>2000.9639540926178</v>
      </c>
      <c r="AT276" s="44">
        <f>Paramètres!$D$26*Calculs!AQ276</f>
        <v>47.644081828302014</v>
      </c>
      <c r="AU276" s="44">
        <f>Paramètres!$D$26*AO276</f>
        <v>219.6299501660138</v>
      </c>
      <c r="AV276" s="44">
        <f>Paramètres!$D$26*AP276</f>
        <v>130.04592163089032</v>
      </c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1">
        <f>Paramètres!$D$16</f>
        <v>30000</v>
      </c>
      <c r="BH276" s="41">
        <f>Paramètres!$E$16</f>
        <v>-25000</v>
      </c>
      <c r="BI276" s="100"/>
      <c r="BJ276" s="100"/>
      <c r="BK276" s="110">
        <f>Paramètres!$D$20</f>
        <v>523598775598.29883</v>
      </c>
      <c r="BL276" s="41">
        <f>Paramètres!$D$21</f>
        <v>10000</v>
      </c>
      <c r="BM276" s="41"/>
      <c r="BN276" s="41"/>
      <c r="BO276" s="41">
        <f>IF(AND($BR$6&gt;200,A276&lt;950),Paramètres!$D$22,0)</f>
        <v>1</v>
      </c>
      <c r="BP276" s="41">
        <f t="shared" si="279"/>
        <v>59067.085584344226</v>
      </c>
      <c r="BQ276" s="41">
        <f t="shared" si="280"/>
        <v>8399.6428198835129</v>
      </c>
      <c r="BR276" s="41">
        <f t="shared" si="310"/>
        <v>59661.332527273196</v>
      </c>
      <c r="BS276" s="41">
        <f t="shared" si="311"/>
        <v>8.0934888078076632</v>
      </c>
      <c r="BT276" s="41">
        <f t="shared" si="312"/>
        <v>141.11184359715241</v>
      </c>
      <c r="BU276" s="41">
        <f t="shared" si="313"/>
        <v>139.70632216280723</v>
      </c>
      <c r="BV276" s="41">
        <f t="shared" si="314"/>
        <v>19.866956262324699</v>
      </c>
      <c r="BW276" s="41">
        <f>Paramètres!$D$22</f>
        <v>1</v>
      </c>
      <c r="BX276" s="41">
        <f t="shared" si="281"/>
        <v>-10398.282767740304</v>
      </c>
      <c r="BY276" s="41">
        <f t="shared" si="282"/>
        <v>7123.965417495474</v>
      </c>
      <c r="BZ276" s="41">
        <f t="shared" si="315"/>
        <v>12604.569321779956</v>
      </c>
      <c r="CA276" s="41">
        <f t="shared" si="316"/>
        <v>145.58457497080846</v>
      </c>
      <c r="CB276" s="41">
        <f t="shared" si="317"/>
        <v>1584.495621197532</v>
      </c>
      <c r="CC276" s="41">
        <f t="shared" si="318"/>
        <v>-1307.1476773893928</v>
      </c>
      <c r="CD276" s="41">
        <f t="shared" si="319"/>
        <v>895.53968258791781</v>
      </c>
      <c r="CE276" s="2">
        <f>Paramètres!$F$16</f>
        <v>15000</v>
      </c>
      <c r="CF276" s="2">
        <f>Paramètres!$G$16</f>
        <v>15000</v>
      </c>
      <c r="CG276" s="111">
        <f>Paramètres!$F$20</f>
        <v>992600579172.61572</v>
      </c>
      <c r="CH276" s="2">
        <f>Paramètres!$F$21</f>
        <v>13332</v>
      </c>
      <c r="CI276" s="2"/>
      <c r="CJ276" s="2"/>
      <c r="CK276" s="2">
        <f>IF(CN276&gt;20000,Paramètres!$F$22,-2)</f>
        <v>1</v>
      </c>
      <c r="CL276" s="2">
        <f t="shared" si="283"/>
        <v>44067.085584344226</v>
      </c>
      <c r="CM276" s="2">
        <f t="shared" si="284"/>
        <v>48399.642819883513</v>
      </c>
      <c r="CN276" s="2">
        <f t="shared" si="285"/>
        <v>65455.583848822404</v>
      </c>
      <c r="CO276" s="2">
        <f t="shared" si="286"/>
        <v>47.68264948504661</v>
      </c>
      <c r="CP276" s="2">
        <f t="shared" si="287"/>
        <v>217.97226037177998</v>
      </c>
      <c r="CQ276" s="2">
        <f t="shared" si="288"/>
        <v>146.74687303990797</v>
      </c>
      <c r="CR276" s="2">
        <f t="shared" si="289"/>
        <v>161.17463058618185</v>
      </c>
      <c r="CS276" s="2">
        <f>Paramètres!$F$22</f>
        <v>1</v>
      </c>
      <c r="CT276" s="2">
        <f t="shared" si="290"/>
        <v>-25398.282767740304</v>
      </c>
      <c r="CU276" s="2">
        <f t="shared" si="291"/>
        <v>47123.965417495478</v>
      </c>
      <c r="CV276" s="2">
        <f t="shared" si="320"/>
        <v>53532.615144595766</v>
      </c>
      <c r="CW276" s="2">
        <f t="shared" si="321"/>
        <v>118.32322161415998</v>
      </c>
      <c r="CX276" s="2">
        <f t="shared" si="292"/>
        <v>316.47298292927036</v>
      </c>
      <c r="CY276" s="2">
        <f t="shared" si="322"/>
        <v>-150.14903133495247</v>
      </c>
      <c r="CZ276" s="2">
        <f t="shared" si="323"/>
        <v>278.58646290393528</v>
      </c>
      <c r="DA276" s="2"/>
      <c r="DB276" s="2"/>
      <c r="DC276" s="13">
        <f>Paramètres!$H$16</f>
        <v>-20000</v>
      </c>
      <c r="DD276" s="13">
        <f>Paramètres!$I$16</f>
        <v>0</v>
      </c>
      <c r="DE276" s="13"/>
      <c r="DF276" s="13"/>
      <c r="DG276" s="112">
        <f>Paramètres!$H$20</f>
        <v>1047197551196.5977</v>
      </c>
      <c r="DH276" s="13">
        <f>Paramètres!$H$21</f>
        <v>10000</v>
      </c>
      <c r="DI276" s="13">
        <f>IF(DL276&lt;66666,Paramètres!$H$22,5)</f>
        <v>1</v>
      </c>
      <c r="DJ276" s="13">
        <f t="shared" si="293"/>
        <v>9067.0855843442259</v>
      </c>
      <c r="DK276" s="13">
        <f t="shared" si="294"/>
        <v>33399.642819883513</v>
      </c>
      <c r="DL276" s="13">
        <f t="shared" si="324"/>
        <v>34608.498688755899</v>
      </c>
      <c r="DM276" s="13">
        <f t="shared" si="325"/>
        <v>74.811816872682812</v>
      </c>
      <c r="DN276" s="13">
        <f t="shared" si="326"/>
        <v>775.22136726666167</v>
      </c>
      <c r="DO276" s="13">
        <f t="shared" si="327"/>
        <v>203.10035829733496</v>
      </c>
      <c r="DP276" s="13">
        <f t="shared" si="328"/>
        <v>748.14331028639594</v>
      </c>
      <c r="DQ276" s="13">
        <f>IF(DT276&lt;66666,Paramètres!$H$22,5)</f>
        <v>5</v>
      </c>
      <c r="DR276" s="13">
        <f t="shared" si="295"/>
        <v>-60398.282767740304</v>
      </c>
      <c r="DS276" s="13">
        <f t="shared" si="296"/>
        <v>32123.965417495474</v>
      </c>
      <c r="DT276" s="13">
        <f t="shared" si="329"/>
        <v>68409.807158304146</v>
      </c>
      <c r="DU276" s="13">
        <f t="shared" si="330"/>
        <v>151.99287947558955</v>
      </c>
      <c r="DV276" s="13">
        <f t="shared" si="331"/>
        <v>1083.8983081863623</v>
      </c>
      <c r="DW276" s="13">
        <f t="shared" si="332"/>
        <v>-956.96215540886089</v>
      </c>
      <c r="DX276" s="13">
        <f t="shared" si="333"/>
        <v>508.97836457406089</v>
      </c>
    </row>
    <row r="277" spans="1:128" x14ac:dyDescent="0.35">
      <c r="A277" s="106">
        <f t="shared" si="334"/>
        <v>271</v>
      </c>
      <c r="B277" s="106">
        <f>A277*Paramètres!$D$25</f>
        <v>135.5</v>
      </c>
      <c r="C277" s="102">
        <f>Paramètres!$D$7</f>
        <v>155093840495.72119</v>
      </c>
      <c r="D277" s="28">
        <f>Paramètres!$D$8</f>
        <v>6666</v>
      </c>
      <c r="E277" s="28">
        <f t="shared" si="297"/>
        <v>-28301.455613816295</v>
      </c>
      <c r="F277" s="28">
        <f t="shared" si="298"/>
        <v>-28685.990157490738</v>
      </c>
      <c r="G277" s="28">
        <f t="shared" si="272"/>
        <v>79.784420382451358</v>
      </c>
      <c r="H277" s="28">
        <f t="shared" si="273"/>
        <v>62.447745970756394</v>
      </c>
      <c r="I277" s="28">
        <f t="shared" si="335"/>
        <v>1750.3070545197688</v>
      </c>
      <c r="J277" s="28">
        <f t="shared" si="336"/>
        <v>9712.6435158286422</v>
      </c>
      <c r="K277" s="28">
        <f t="shared" si="337"/>
        <v>1291.4092240286639</v>
      </c>
      <c r="L277" s="28">
        <f t="shared" si="299"/>
        <v>597.3508662463463</v>
      </c>
      <c r="M277" s="28">
        <f t="shared" si="300"/>
        <v>1144.9496611209836</v>
      </c>
      <c r="N277" s="28">
        <f>Paramètres!$D$26*Calculs!K277</f>
        <v>25.828184480573277</v>
      </c>
      <c r="O277" s="28">
        <f>Paramètres!$D$26*I277</f>
        <v>35.006141090395374</v>
      </c>
      <c r="P277" s="28">
        <f>Paramètres!$D$26*J277</f>
        <v>194.25287031657285</v>
      </c>
      <c r="Q277" s="105">
        <f>IF($T277&gt;25000,Paramètres!$D$9,-5)</f>
        <v>6</v>
      </c>
      <c r="R277" s="105">
        <f t="shared" si="274"/>
        <v>-73867.31539464106</v>
      </c>
      <c r="S277" s="105">
        <f t="shared" si="275"/>
        <v>-313.41376929067701</v>
      </c>
      <c r="T277" s="105">
        <f t="shared" si="301"/>
        <v>73867.980287822662</v>
      </c>
      <c r="U277" s="105">
        <f t="shared" si="302"/>
        <v>-179.75689953846961</v>
      </c>
      <c r="V277" s="105">
        <f t="shared" si="276"/>
        <v>168.48053551331461</v>
      </c>
      <c r="W277" s="105">
        <f t="shared" si="303"/>
        <v>-168.47901900292868</v>
      </c>
      <c r="X277" s="105">
        <f t="shared" si="304"/>
        <v>-0.71484450341801586</v>
      </c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44">
        <f t="shared" si="305"/>
        <v>45565.859780824765</v>
      </c>
      <c r="AL277" s="44">
        <f t="shared" si="306"/>
        <v>-28372.576388200061</v>
      </c>
      <c r="AM277" s="44">
        <f t="shared" si="277"/>
        <v>41.485031375577648</v>
      </c>
      <c r="AN277" s="44">
        <f t="shared" si="278"/>
        <v>147.18123126558325</v>
      </c>
      <c r="AO277" s="44">
        <f t="shared" si="338"/>
        <v>9469.1805938711386</v>
      </c>
      <c r="AP277" s="44">
        <f t="shared" si="339"/>
        <v>8373.2141140062431</v>
      </c>
      <c r="AQ277" s="44">
        <f t="shared" si="307"/>
        <v>3099.0114480344969</v>
      </c>
      <c r="AR277" s="44">
        <f t="shared" si="308"/>
        <v>-2604.3754654924378</v>
      </c>
      <c r="AS277" s="44">
        <f t="shared" si="309"/>
        <v>1679.6131667112866</v>
      </c>
      <c r="AT277" s="44">
        <f>Paramètres!$D$26*Calculs!AQ277</f>
        <v>61.980228960689942</v>
      </c>
      <c r="AU277" s="44">
        <f>Paramètres!$D$26*AO277</f>
        <v>189.38361187742277</v>
      </c>
      <c r="AV277" s="44">
        <f>Paramètres!$D$26*AP277</f>
        <v>167.46428228012488</v>
      </c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1">
        <f>Paramètres!$D$16</f>
        <v>30000</v>
      </c>
      <c r="BH277" s="41">
        <f>Paramètres!$E$16</f>
        <v>-25000</v>
      </c>
      <c r="BI277" s="100"/>
      <c r="BJ277" s="100"/>
      <c r="BK277" s="110">
        <f>Paramètres!$D$20</f>
        <v>523598775598.29883</v>
      </c>
      <c r="BL277" s="41">
        <f>Paramètres!$D$21</f>
        <v>10000</v>
      </c>
      <c r="BM277" s="41"/>
      <c r="BN277" s="41"/>
      <c r="BO277" s="41">
        <f>IF(AND($BR$6&gt;200,A277&lt;950),Paramètres!$D$22,0)</f>
        <v>1</v>
      </c>
      <c r="BP277" s="41">
        <f t="shared" si="279"/>
        <v>58301.455613816295</v>
      </c>
      <c r="BQ277" s="41">
        <f t="shared" si="280"/>
        <v>3685.9901574907381</v>
      </c>
      <c r="BR277" s="41">
        <f t="shared" si="310"/>
        <v>58417.858999888987</v>
      </c>
      <c r="BS277" s="41">
        <f t="shared" si="311"/>
        <v>3.6175934608621629</v>
      </c>
      <c r="BT277" s="41">
        <f t="shared" si="312"/>
        <v>146.92396348160679</v>
      </c>
      <c r="BU277" s="41">
        <f t="shared" si="313"/>
        <v>146.63120289199821</v>
      </c>
      <c r="BV277" s="41">
        <f t="shared" si="314"/>
        <v>9.2704575717805824</v>
      </c>
      <c r="BW277" s="41">
        <f>Paramètres!$D$22</f>
        <v>1</v>
      </c>
      <c r="BX277" s="41">
        <f t="shared" si="281"/>
        <v>-15565.859780824765</v>
      </c>
      <c r="BY277" s="41">
        <f t="shared" si="282"/>
        <v>3372.576388200061</v>
      </c>
      <c r="BZ277" s="41">
        <f t="shared" si="315"/>
        <v>15927.029296467768</v>
      </c>
      <c r="CA277" s="41">
        <f t="shared" si="316"/>
        <v>167.77497071947514</v>
      </c>
      <c r="CB277" s="41">
        <f t="shared" si="317"/>
        <v>1253.8211303179583</v>
      </c>
      <c r="CC277" s="41">
        <f t="shared" si="318"/>
        <v>-1225.3888368933251</v>
      </c>
      <c r="CD277" s="41">
        <f t="shared" si="319"/>
        <v>265.49882344188723</v>
      </c>
      <c r="CE277" s="2">
        <f>Paramètres!$F$16</f>
        <v>15000</v>
      </c>
      <c r="CF277" s="2">
        <f>Paramètres!$G$16</f>
        <v>15000</v>
      </c>
      <c r="CG277" s="111">
        <f>Paramètres!$F$20</f>
        <v>992600579172.61572</v>
      </c>
      <c r="CH277" s="2">
        <f>Paramètres!$F$21</f>
        <v>13332</v>
      </c>
      <c r="CI277" s="2"/>
      <c r="CJ277" s="2"/>
      <c r="CK277" s="2">
        <f>IF(CN277&gt;20000,Paramètres!$F$22,-2)</f>
        <v>1</v>
      </c>
      <c r="CL277" s="2">
        <f t="shared" si="283"/>
        <v>43301.455613816295</v>
      </c>
      <c r="CM277" s="2">
        <f t="shared" si="284"/>
        <v>43685.990157490742</v>
      </c>
      <c r="CN277" s="2">
        <f t="shared" si="285"/>
        <v>61510.013772683225</v>
      </c>
      <c r="CO277" s="2">
        <f t="shared" si="286"/>
        <v>45.253278650980633</v>
      </c>
      <c r="CP277" s="2">
        <f t="shared" si="287"/>
        <v>244.89292757713764</v>
      </c>
      <c r="CQ277" s="2">
        <f t="shared" si="288"/>
        <v>172.39827441443879</v>
      </c>
      <c r="CR277" s="2">
        <f t="shared" si="289"/>
        <v>173.92924123397145</v>
      </c>
      <c r="CS277" s="2">
        <f>Paramètres!$F$22</f>
        <v>1</v>
      </c>
      <c r="CT277" s="2">
        <f t="shared" si="290"/>
        <v>-30565.859780824765</v>
      </c>
      <c r="CU277" s="2">
        <f t="shared" si="291"/>
        <v>43372.576388200061</v>
      </c>
      <c r="CV277" s="2">
        <f t="shared" si="320"/>
        <v>53060.834583441021</v>
      </c>
      <c r="CW277" s="2">
        <f t="shared" si="321"/>
        <v>125.17341685723554</v>
      </c>
      <c r="CX277" s="2">
        <f t="shared" si="292"/>
        <v>321.62234704852887</v>
      </c>
      <c r="CY277" s="2">
        <f t="shared" si="322"/>
        <v>-185.27155932321125</v>
      </c>
      <c r="CZ277" s="2">
        <f t="shared" si="323"/>
        <v>262.89804759060149</v>
      </c>
      <c r="DA277" s="2"/>
      <c r="DB277" s="2"/>
      <c r="DC277" s="13">
        <f>Paramètres!$H$16</f>
        <v>-20000</v>
      </c>
      <c r="DD277" s="13">
        <f>Paramètres!$I$16</f>
        <v>0</v>
      </c>
      <c r="DE277" s="13"/>
      <c r="DF277" s="13"/>
      <c r="DG277" s="112">
        <f>Paramètres!$H$20</f>
        <v>1047197551196.5977</v>
      </c>
      <c r="DH277" s="13">
        <f>Paramètres!$H$21</f>
        <v>10000</v>
      </c>
      <c r="DI277" s="13">
        <f>IF(DL277&lt;66666,Paramètres!$H$22,5)</f>
        <v>1</v>
      </c>
      <c r="DJ277" s="13">
        <f t="shared" si="293"/>
        <v>8301.4556138162952</v>
      </c>
      <c r="DK277" s="13">
        <f t="shared" si="294"/>
        <v>28685.990157490738</v>
      </c>
      <c r="DL277" s="13">
        <f t="shared" si="324"/>
        <v>29863.023902877241</v>
      </c>
      <c r="DM277" s="13">
        <f t="shared" si="325"/>
        <v>73.860054170729114</v>
      </c>
      <c r="DN277" s="13">
        <f t="shared" si="326"/>
        <v>1001.2121581137485</v>
      </c>
      <c r="DO277" s="13">
        <f t="shared" si="327"/>
        <v>278.3213889399093</v>
      </c>
      <c r="DP277" s="13">
        <f t="shared" si="328"/>
        <v>961.74996231523164</v>
      </c>
      <c r="DQ277" s="13">
        <f>IF(DT277&lt;66666,Paramètres!$H$22,5)</f>
        <v>5</v>
      </c>
      <c r="DR277" s="13">
        <f t="shared" si="295"/>
        <v>-65565.859780824772</v>
      </c>
      <c r="DS277" s="13">
        <f t="shared" si="296"/>
        <v>28372.576388200061</v>
      </c>
      <c r="DT277" s="13">
        <f t="shared" si="329"/>
        <v>71441.47996579454</v>
      </c>
      <c r="DU277" s="13">
        <f t="shared" si="330"/>
        <v>156.60022430766244</v>
      </c>
      <c r="DV277" s="13">
        <f t="shared" si="331"/>
        <v>996.45461222675749</v>
      </c>
      <c r="DW277" s="13">
        <f t="shared" si="332"/>
        <v>-914.50237893303279</v>
      </c>
      <c r="DX277" s="13">
        <f t="shared" si="333"/>
        <v>395.7362671701967</v>
      </c>
    </row>
    <row r="278" spans="1:128" x14ac:dyDescent="0.35">
      <c r="A278" s="106">
        <f t="shared" si="334"/>
        <v>272</v>
      </c>
      <c r="B278" s="106">
        <f>A278*Paramètres!$D$25</f>
        <v>136</v>
      </c>
      <c r="C278" s="102">
        <f>Paramètres!$D$7</f>
        <v>155093840495.72119</v>
      </c>
      <c r="D278" s="28">
        <f>Paramètres!$D$8</f>
        <v>6666</v>
      </c>
      <c r="E278" s="28">
        <f t="shared" si="297"/>
        <v>-27276.964369994825</v>
      </c>
      <c r="F278" s="28">
        <f t="shared" si="298"/>
        <v>-23543.43098429617</v>
      </c>
      <c r="G278" s="28">
        <f t="shared" si="272"/>
        <v>77.763271922251633</v>
      </c>
      <c r="H278" s="28">
        <f t="shared" si="273"/>
        <v>62.923341217897836</v>
      </c>
      <c r="I278" s="28">
        <f t="shared" si="335"/>
        <v>2312.6517796757198</v>
      </c>
      <c r="J278" s="28">
        <f t="shared" si="336"/>
        <v>10663.340306633052</v>
      </c>
      <c r="K278" s="28">
        <f t="shared" si="337"/>
        <v>1679.7878766975662</v>
      </c>
      <c r="L278" s="28">
        <f t="shared" si="299"/>
        <v>764.60956403933005</v>
      </c>
      <c r="M278" s="28">
        <f t="shared" si="300"/>
        <v>1495.6802884572971</v>
      </c>
      <c r="N278" s="28">
        <f>Paramètres!$D$26*Calculs!K278</f>
        <v>33.595757533951321</v>
      </c>
      <c r="O278" s="28">
        <f>Paramètres!$D$26*I278</f>
        <v>46.253035593514397</v>
      </c>
      <c r="P278" s="28">
        <f>Paramètres!$D$26*J278</f>
        <v>213.26680613266103</v>
      </c>
      <c r="Q278" s="105">
        <f>IF($T278&gt;25000,Paramètres!$D$9,-5)</f>
        <v>6</v>
      </c>
      <c r="R278" s="105">
        <f t="shared" si="274"/>
        <v>-76926.320581382053</v>
      </c>
      <c r="S278" s="105">
        <f t="shared" si="275"/>
        <v>222.63505522294508</v>
      </c>
      <c r="T278" s="105">
        <f t="shared" si="301"/>
        <v>76926.642748513201</v>
      </c>
      <c r="U278" s="105">
        <f t="shared" si="302"/>
        <v>179.83417881779889</v>
      </c>
      <c r="V278" s="105">
        <f t="shared" si="276"/>
        <v>155.49588376108304</v>
      </c>
      <c r="W278" s="105">
        <f t="shared" si="303"/>
        <v>-155.49523254765441</v>
      </c>
      <c r="X278" s="105">
        <f t="shared" si="304"/>
        <v>0.45002398949435551</v>
      </c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44">
        <f t="shared" si="305"/>
        <v>49649.356211387225</v>
      </c>
      <c r="AL278" s="44">
        <f t="shared" si="306"/>
        <v>-23766.066039519115</v>
      </c>
      <c r="AM278" s="44">
        <f t="shared" si="277"/>
        <v>55.969496465723317</v>
      </c>
      <c r="AN278" s="44">
        <f t="shared" si="278"/>
        <v>159.67994938652072</v>
      </c>
      <c r="AO278" s="44">
        <f t="shared" si="338"/>
        <v>6675.4215165012783</v>
      </c>
      <c r="AP278" s="44">
        <f t="shared" si="339"/>
        <v>9885.3629984374038</v>
      </c>
      <c r="AQ278" s="44">
        <f t="shared" si="307"/>
        <v>2659.1259358448133</v>
      </c>
      <c r="AR278" s="44">
        <f t="shared" si="308"/>
        <v>-2493.6417941524978</v>
      </c>
      <c r="AS278" s="44">
        <f t="shared" si="309"/>
        <v>923.41829369926734</v>
      </c>
      <c r="AT278" s="44">
        <f>Paramètres!$D$26*Calculs!AQ278</f>
        <v>53.182518716896269</v>
      </c>
      <c r="AU278" s="44">
        <f>Paramètres!$D$26*AO278</f>
        <v>133.50843033002556</v>
      </c>
      <c r="AV278" s="44">
        <f>Paramètres!$D$26*AP278</f>
        <v>197.70725996874808</v>
      </c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1">
        <f>Paramètres!$D$16</f>
        <v>30000</v>
      </c>
      <c r="BH278" s="41">
        <f>Paramètres!$E$16</f>
        <v>-25000</v>
      </c>
      <c r="BI278" s="100"/>
      <c r="BJ278" s="100"/>
      <c r="BK278" s="110">
        <f>Paramètres!$D$20</f>
        <v>523598775598.29883</v>
      </c>
      <c r="BL278" s="41">
        <f>Paramètres!$D$21</f>
        <v>10000</v>
      </c>
      <c r="BM278" s="41"/>
      <c r="BN278" s="41"/>
      <c r="BO278" s="41">
        <f>IF(AND($BR$6&gt;200,A278&lt;950),Paramètres!$D$22,0)</f>
        <v>1</v>
      </c>
      <c r="BP278" s="41">
        <f t="shared" si="279"/>
        <v>57276.964369994821</v>
      </c>
      <c r="BQ278" s="41">
        <f t="shared" si="280"/>
        <v>-1456.5690157038298</v>
      </c>
      <c r="BR278" s="41">
        <f t="shared" si="310"/>
        <v>57295.481852753139</v>
      </c>
      <c r="BS278" s="41">
        <f t="shared" si="311"/>
        <v>-1.4567335214475312</v>
      </c>
      <c r="BT278" s="41">
        <f t="shared" si="312"/>
        <v>152.47893900888383</v>
      </c>
      <c r="BU278" s="41">
        <f t="shared" si="313"/>
        <v>152.42965892548457</v>
      </c>
      <c r="BV278" s="41">
        <f t="shared" si="314"/>
        <v>-3.8763283059301505</v>
      </c>
      <c r="BW278" s="41">
        <f>Paramètres!$D$22</f>
        <v>1</v>
      </c>
      <c r="BX278" s="41">
        <f t="shared" si="281"/>
        <v>-19649.356211387225</v>
      </c>
      <c r="BY278" s="41">
        <f t="shared" si="282"/>
        <v>-1233.9339604808847</v>
      </c>
      <c r="BZ278" s="41">
        <f t="shared" si="315"/>
        <v>19688.062183485956</v>
      </c>
      <c r="CA278" s="41">
        <f t="shared" si="316"/>
        <v>-176.40667656477581</v>
      </c>
      <c r="CB278" s="41">
        <f t="shared" si="317"/>
        <v>957.36954209243606</v>
      </c>
      <c r="CC278" s="41">
        <f t="shared" si="318"/>
        <v>-955.48739043936553</v>
      </c>
      <c r="CD278" s="41">
        <f t="shared" si="319"/>
        <v>-60.002390266157271</v>
      </c>
      <c r="CE278" s="2">
        <f>Paramètres!$F$16</f>
        <v>15000</v>
      </c>
      <c r="CF278" s="2">
        <f>Paramètres!$G$16</f>
        <v>15000</v>
      </c>
      <c r="CG278" s="111">
        <f>Paramètres!$F$20</f>
        <v>992600579172.61572</v>
      </c>
      <c r="CH278" s="2">
        <f>Paramètres!$F$21</f>
        <v>13332</v>
      </c>
      <c r="CI278" s="2"/>
      <c r="CJ278" s="2"/>
      <c r="CK278" s="2">
        <f>IF(CN278&gt;20000,Paramètres!$F$22,-2)</f>
        <v>1</v>
      </c>
      <c r="CL278" s="2">
        <f t="shared" si="283"/>
        <v>42276.964369994821</v>
      </c>
      <c r="CM278" s="2">
        <f t="shared" si="284"/>
        <v>38543.430984296167</v>
      </c>
      <c r="CN278" s="2">
        <f t="shared" si="285"/>
        <v>57209.595247502089</v>
      </c>
      <c r="CO278" s="2">
        <f t="shared" si="286"/>
        <v>42.355076863978205</v>
      </c>
      <c r="CP278" s="2">
        <f t="shared" si="287"/>
        <v>280.14725217680694</v>
      </c>
      <c r="CQ278" s="2">
        <f t="shared" si="288"/>
        <v>207.02428233221858</v>
      </c>
      <c r="CR278" s="2">
        <f t="shared" si="289"/>
        <v>188.74170028651676</v>
      </c>
      <c r="CS278" s="2">
        <f>Paramètres!$F$22</f>
        <v>1</v>
      </c>
      <c r="CT278" s="2">
        <f t="shared" si="290"/>
        <v>-34649.356211387225</v>
      </c>
      <c r="CU278" s="2">
        <f t="shared" si="291"/>
        <v>38766.066039519115</v>
      </c>
      <c r="CV278" s="2">
        <f t="shared" si="320"/>
        <v>51994.093530361271</v>
      </c>
      <c r="CW278" s="2">
        <f t="shared" si="321"/>
        <v>131.79054699670706</v>
      </c>
      <c r="CX278" s="2">
        <f t="shared" si="292"/>
        <v>333.72190099478456</v>
      </c>
      <c r="CY278" s="2">
        <f t="shared" si="322"/>
        <v>-222.39543451906485</v>
      </c>
      <c r="CZ278" s="2">
        <f t="shared" si="323"/>
        <v>248.81836328665361</v>
      </c>
      <c r="DA278" s="2"/>
      <c r="DB278" s="2"/>
      <c r="DC278" s="13">
        <f>Paramètres!$H$16</f>
        <v>-20000</v>
      </c>
      <c r="DD278" s="13">
        <f>Paramètres!$I$16</f>
        <v>0</v>
      </c>
      <c r="DE278" s="13"/>
      <c r="DF278" s="13"/>
      <c r="DG278" s="112">
        <f>Paramètres!$H$20</f>
        <v>1047197551196.5977</v>
      </c>
      <c r="DH278" s="13">
        <f>Paramètres!$H$21</f>
        <v>10000</v>
      </c>
      <c r="DI278" s="13">
        <f>IF(DL278&lt;66666,Paramètres!$H$22,5)</f>
        <v>1</v>
      </c>
      <c r="DJ278" s="13">
        <f t="shared" si="293"/>
        <v>7276.9643699948247</v>
      </c>
      <c r="DK278" s="13">
        <f t="shared" si="294"/>
        <v>23543.43098429617</v>
      </c>
      <c r="DL278" s="13">
        <f t="shared" si="324"/>
        <v>24642.389351572449</v>
      </c>
      <c r="DM278" s="13">
        <f t="shared" si="325"/>
        <v>72.824309896217599</v>
      </c>
      <c r="DN278" s="13">
        <f t="shared" si="326"/>
        <v>1372.0010291284091</v>
      </c>
      <c r="DO278" s="13">
        <f t="shared" si="327"/>
        <v>405.15562278162685</v>
      </c>
      <c r="DP278" s="13">
        <f t="shared" si="328"/>
        <v>1310.8149164767106</v>
      </c>
      <c r="DQ278" s="13">
        <f>IF(DT278&lt;66666,Paramètres!$H$22,5)</f>
        <v>5</v>
      </c>
      <c r="DR278" s="13">
        <f t="shared" si="295"/>
        <v>-69649.356211387232</v>
      </c>
      <c r="DS278" s="13">
        <f t="shared" si="296"/>
        <v>23766.066039519115</v>
      </c>
      <c r="DT278" s="13">
        <f t="shared" si="329"/>
        <v>73592.518068452366</v>
      </c>
      <c r="DU278" s="13">
        <f t="shared" si="330"/>
        <v>161.15910204258697</v>
      </c>
      <c r="DV278" s="13">
        <f t="shared" si="331"/>
        <v>940.61648360026186</v>
      </c>
      <c r="DW278" s="13">
        <f t="shared" si="332"/>
        <v>-890.21729713935906</v>
      </c>
      <c r="DX278" s="13">
        <f t="shared" si="333"/>
        <v>303.7639430452794</v>
      </c>
    </row>
    <row r="279" spans="1:128" x14ac:dyDescent="0.35">
      <c r="A279" s="106">
        <f t="shared" si="334"/>
        <v>273</v>
      </c>
      <c r="B279" s="106">
        <f>A279*Paramètres!$D$25</f>
        <v>136.5</v>
      </c>
      <c r="C279" s="102">
        <f>Paramètres!$D$7</f>
        <v>155093840495.72119</v>
      </c>
      <c r="D279" s="28">
        <f>Paramètres!$D$8</f>
        <v>6666</v>
      </c>
      <c r="E279" s="28">
        <f t="shared" si="297"/>
        <v>-25929.486089147133</v>
      </c>
      <c r="F279" s="28">
        <f t="shared" si="298"/>
        <v>-17837.840758865321</v>
      </c>
      <c r="G279" s="28">
        <f t="shared" si="272"/>
        <v>75.762736870961433</v>
      </c>
      <c r="H279" s="28">
        <f t="shared" si="273"/>
        <v>63.545250011495234</v>
      </c>
      <c r="I279" s="28">
        <f t="shared" si="335"/>
        <v>3031.0083081215353</v>
      </c>
      <c r="J279" s="28">
        <f t="shared" si="336"/>
        <v>11945.753788957689</v>
      </c>
      <c r="K279" s="28">
        <f t="shared" si="337"/>
        <v>2368.6335514624166</v>
      </c>
      <c r="L279" s="28">
        <f t="shared" si="299"/>
        <v>1055.204666935057</v>
      </c>
      <c r="M279" s="28">
        <f t="shared" si="300"/>
        <v>2120.6055767143343</v>
      </c>
      <c r="N279" s="28">
        <f>Paramètres!$D$26*Calculs!K279</f>
        <v>47.37267102924833</v>
      </c>
      <c r="O279" s="28">
        <f>Paramètres!$D$26*I279</f>
        <v>60.620166162430706</v>
      </c>
      <c r="P279" s="28">
        <f>Paramètres!$D$26*J279</f>
        <v>238.91507577915377</v>
      </c>
      <c r="Q279" s="105">
        <f>IF($T279&gt;25000,Paramètres!$D$9,-5)</f>
        <v>6</v>
      </c>
      <c r="R279" s="105">
        <f t="shared" si="274"/>
        <v>-78293.142610246869</v>
      </c>
      <c r="S279" s="105">
        <f t="shared" si="275"/>
        <v>754.68920801027343</v>
      </c>
      <c r="T279" s="105">
        <f t="shared" si="301"/>
        <v>78296.779854532593</v>
      </c>
      <c r="U279" s="105">
        <f t="shared" si="302"/>
        <v>179.44772727398143</v>
      </c>
      <c r="V279" s="105">
        <f t="shared" si="276"/>
        <v>150.15960327098608</v>
      </c>
      <c r="W279" s="105">
        <f t="shared" si="303"/>
        <v>-150.15262766918025</v>
      </c>
      <c r="X279" s="105">
        <f t="shared" si="304"/>
        <v>1.447362615400817</v>
      </c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44">
        <f t="shared" si="305"/>
        <v>52363.656521099736</v>
      </c>
      <c r="AL279" s="44">
        <f t="shared" si="306"/>
        <v>-18592.529966875594</v>
      </c>
      <c r="AM279" s="44">
        <f t="shared" si="277"/>
        <v>69.117456322259869</v>
      </c>
      <c r="AN279" s="44">
        <f t="shared" si="278"/>
        <v>167.49826317014612</v>
      </c>
      <c r="AO279" s="44">
        <f t="shared" si="338"/>
        <v>4048.271292018755</v>
      </c>
      <c r="AP279" s="44">
        <f t="shared" si="339"/>
        <v>10611.074032167922</v>
      </c>
      <c r="AQ279" s="44">
        <f t="shared" si="307"/>
        <v>2277.5984771227127</v>
      </c>
      <c r="AR279" s="44">
        <f t="shared" si="308"/>
        <v>-2223.5953546454439</v>
      </c>
      <c r="AS279" s="44">
        <f t="shared" si="309"/>
        <v>493.02994005527006</v>
      </c>
      <c r="AT279" s="44">
        <f>Paramètres!$D$26*Calculs!AQ279</f>
        <v>45.551969542454252</v>
      </c>
      <c r="AU279" s="44">
        <f>Paramètres!$D$26*AO279</f>
        <v>80.965425840375104</v>
      </c>
      <c r="AV279" s="44">
        <f>Paramètres!$D$26*AP279</f>
        <v>212.22148064335846</v>
      </c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1">
        <f>Paramètres!$D$16</f>
        <v>30000</v>
      </c>
      <c r="BH279" s="41">
        <f>Paramètres!$E$16</f>
        <v>-25000</v>
      </c>
      <c r="BI279" s="100"/>
      <c r="BJ279" s="100"/>
      <c r="BK279" s="110">
        <f>Paramètres!$D$20</f>
        <v>523598775598.29883</v>
      </c>
      <c r="BL279" s="41">
        <f>Paramètres!$D$21</f>
        <v>10000</v>
      </c>
      <c r="BM279" s="41"/>
      <c r="BN279" s="41"/>
      <c r="BO279" s="41">
        <f>IF(AND($BR$6&gt;200,A279&lt;950),Paramètres!$D$22,0)</f>
        <v>1</v>
      </c>
      <c r="BP279" s="41">
        <f t="shared" si="279"/>
        <v>55929.486089147133</v>
      </c>
      <c r="BQ279" s="41">
        <f t="shared" si="280"/>
        <v>-7162.1592411346792</v>
      </c>
      <c r="BR279" s="41">
        <f t="shared" si="310"/>
        <v>56386.203447221676</v>
      </c>
      <c r="BS279" s="41">
        <f t="shared" si="311"/>
        <v>-7.2974065172425613</v>
      </c>
      <c r="BT279" s="41">
        <f t="shared" si="312"/>
        <v>157.20961542081213</v>
      </c>
      <c r="BU279" s="41">
        <f t="shared" si="313"/>
        <v>155.93624789774216</v>
      </c>
      <c r="BV279" s="41">
        <f t="shared" si="314"/>
        <v>-19.968719847139806</v>
      </c>
      <c r="BW279" s="41">
        <f>Paramètres!$D$22</f>
        <v>1</v>
      </c>
      <c r="BX279" s="41">
        <f t="shared" si="281"/>
        <v>-22363.656521099736</v>
      </c>
      <c r="BY279" s="41">
        <f t="shared" si="282"/>
        <v>-6407.4700331244057</v>
      </c>
      <c r="BZ279" s="41">
        <f t="shared" si="315"/>
        <v>23263.465030367126</v>
      </c>
      <c r="CA279" s="41">
        <f t="shared" si="316"/>
        <v>-164.01232350416987</v>
      </c>
      <c r="CB279" s="41">
        <f t="shared" si="317"/>
        <v>750.22948360008309</v>
      </c>
      <c r="CC279" s="41">
        <f t="shared" si="318"/>
        <v>-721.21132691682737</v>
      </c>
      <c r="CD279" s="41">
        <f t="shared" si="319"/>
        <v>-206.63615363657087</v>
      </c>
      <c r="CE279" s="2">
        <f>Paramètres!$F$16</f>
        <v>15000</v>
      </c>
      <c r="CF279" s="2">
        <f>Paramètres!$G$16</f>
        <v>15000</v>
      </c>
      <c r="CG279" s="111">
        <f>Paramètres!$F$20</f>
        <v>992600579172.61572</v>
      </c>
      <c r="CH279" s="2">
        <f>Paramètres!$F$21</f>
        <v>13332</v>
      </c>
      <c r="CI279" s="2"/>
      <c r="CJ279" s="2"/>
      <c r="CK279" s="2">
        <f>IF(CN279&gt;20000,Paramètres!$F$22,-2)</f>
        <v>1</v>
      </c>
      <c r="CL279" s="2">
        <f t="shared" si="283"/>
        <v>40929.486089147133</v>
      </c>
      <c r="CM279" s="2">
        <f t="shared" si="284"/>
        <v>32837.840758865321</v>
      </c>
      <c r="CN279" s="2">
        <f t="shared" si="285"/>
        <v>52474.247181129576</v>
      </c>
      <c r="CO279" s="2">
        <f t="shared" si="286"/>
        <v>38.740169135309195</v>
      </c>
      <c r="CP279" s="2">
        <f t="shared" si="287"/>
        <v>328.19564877539386</v>
      </c>
      <c r="CQ279" s="2">
        <f t="shared" si="288"/>
        <v>255.98993721060452</v>
      </c>
      <c r="CR279" s="2">
        <f t="shared" si="289"/>
        <v>205.38144006217416</v>
      </c>
      <c r="CS279" s="2">
        <f>Paramètres!$F$22</f>
        <v>1</v>
      </c>
      <c r="CT279" s="2">
        <f t="shared" si="290"/>
        <v>-37363.656521099736</v>
      </c>
      <c r="CU279" s="2">
        <f t="shared" si="291"/>
        <v>33592.529966875591</v>
      </c>
      <c r="CV279" s="2">
        <f t="shared" si="320"/>
        <v>50244.411611662377</v>
      </c>
      <c r="CW279" s="2">
        <f t="shared" si="321"/>
        <v>138.04225116036986</v>
      </c>
      <c r="CX279" s="2">
        <f t="shared" si="292"/>
        <v>355.03867068502512</v>
      </c>
      <c r="CY279" s="2">
        <f t="shared" si="322"/>
        <v>-264.02026648679094</v>
      </c>
      <c r="CZ279" s="2">
        <f t="shared" si="323"/>
        <v>237.37261123818308</v>
      </c>
      <c r="DA279" s="2"/>
      <c r="DB279" s="2"/>
      <c r="DC279" s="13">
        <f>Paramètres!$H$16</f>
        <v>-20000</v>
      </c>
      <c r="DD279" s="13">
        <f>Paramètres!$I$16</f>
        <v>0</v>
      </c>
      <c r="DE279" s="13"/>
      <c r="DF279" s="13"/>
      <c r="DG279" s="112">
        <f>Paramètres!$H$20</f>
        <v>1047197551196.5977</v>
      </c>
      <c r="DH279" s="13">
        <f>Paramètres!$H$21</f>
        <v>10000</v>
      </c>
      <c r="DI279" s="13">
        <f>IF(DL279&lt;66666,Paramètres!$H$22,5)</f>
        <v>1</v>
      </c>
      <c r="DJ279" s="13">
        <f t="shared" si="293"/>
        <v>5929.4860891471326</v>
      </c>
      <c r="DK279" s="13">
        <f t="shared" si="294"/>
        <v>17837.840758865321</v>
      </c>
      <c r="DL279" s="13">
        <f t="shared" si="324"/>
        <v>18797.53622738965</v>
      </c>
      <c r="DM279" s="13">
        <f t="shared" si="325"/>
        <v>71.612649839516422</v>
      </c>
      <c r="DN279" s="13">
        <f t="shared" si="326"/>
        <v>2039.3083624178068</v>
      </c>
      <c r="DO279" s="13">
        <f t="shared" si="327"/>
        <v>643.27848182671028</v>
      </c>
      <c r="DP279" s="13">
        <f t="shared" si="328"/>
        <v>1935.1928564992998</v>
      </c>
      <c r="DQ279" s="13">
        <f>IF(DT279&lt;66666,Paramètres!$H$22,5)</f>
        <v>5</v>
      </c>
      <c r="DR279" s="13">
        <f t="shared" si="295"/>
        <v>-72363.656521099736</v>
      </c>
      <c r="DS279" s="13">
        <f t="shared" si="296"/>
        <v>18592.529966875594</v>
      </c>
      <c r="DT279" s="13">
        <f t="shared" si="329"/>
        <v>74713.994376374147</v>
      </c>
      <c r="DU279" s="13">
        <f t="shared" si="330"/>
        <v>165.59056608540376</v>
      </c>
      <c r="DV279" s="13">
        <f t="shared" si="331"/>
        <v>913.33055577942889</v>
      </c>
      <c r="DW279" s="13">
        <f t="shared" si="332"/>
        <v>-884.59918627436048</v>
      </c>
      <c r="DX279" s="13">
        <f t="shared" si="333"/>
        <v>227.28172773696454</v>
      </c>
    </row>
    <row r="280" spans="1:128" x14ac:dyDescent="0.35">
      <c r="A280" s="106">
        <f t="shared" si="334"/>
        <v>274</v>
      </c>
      <c r="B280" s="106">
        <f>A280*Paramètres!$D$25</f>
        <v>137</v>
      </c>
      <c r="C280" s="102">
        <f>Paramètres!$D$7</f>
        <v>155093840495.72119</v>
      </c>
      <c r="D280" s="28">
        <f>Paramètres!$D$8</f>
        <v>6666</v>
      </c>
      <c r="E280" s="28">
        <f t="shared" si="297"/>
        <v>-24150.180768352602</v>
      </c>
      <c r="F280" s="28">
        <f t="shared" si="298"/>
        <v>-11334.812470207893</v>
      </c>
      <c r="G280" s="28">
        <f t="shared" si="272"/>
        <v>73.768103213653461</v>
      </c>
      <c r="H280" s="28">
        <f t="shared" si="273"/>
        <v>63.700920360897712</v>
      </c>
      <c r="I280" s="28">
        <f t="shared" si="335"/>
        <v>4025.5928088941614</v>
      </c>
      <c r="J280" s="28">
        <f t="shared" si="336"/>
        <v>13827.444289892868</v>
      </c>
      <c r="K280" s="28">
        <f t="shared" si="337"/>
        <v>3641.4915406605555</v>
      </c>
      <c r="L280" s="28">
        <f t="shared" si="299"/>
        <v>1613.3875535872644</v>
      </c>
      <c r="M280" s="28">
        <f t="shared" si="300"/>
        <v>3264.5736693528738</v>
      </c>
      <c r="N280" s="28">
        <f>Paramètres!$D$26*Calculs!K280</f>
        <v>72.829830813211117</v>
      </c>
      <c r="O280" s="28">
        <f>Paramètres!$D$26*I280</f>
        <v>80.511856177883232</v>
      </c>
      <c r="P280" s="28">
        <f>Paramètres!$D$26*J280</f>
        <v>276.54888579785739</v>
      </c>
      <c r="Q280" s="105">
        <f>IF($T280&gt;25000,Paramètres!$D$9,-5)</f>
        <v>6</v>
      </c>
      <c r="R280" s="105">
        <f t="shared" si="274"/>
        <v>-77982.074096800352</v>
      </c>
      <c r="S280" s="105">
        <f t="shared" si="275"/>
        <v>1828.9229955699229</v>
      </c>
      <c r="T280" s="105">
        <f t="shared" si="301"/>
        <v>78003.518124265305</v>
      </c>
      <c r="U280" s="105">
        <f t="shared" si="302"/>
        <v>178.65648146545865</v>
      </c>
      <c r="V280" s="105">
        <f t="shared" si="276"/>
        <v>151.27850289451035</v>
      </c>
      <c r="W280" s="105">
        <f t="shared" si="303"/>
        <v>-151.2369147655524</v>
      </c>
      <c r="X280" s="105">
        <f t="shared" si="304"/>
        <v>3.5469776150146215</v>
      </c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44">
        <f t="shared" si="305"/>
        <v>53831.893328447753</v>
      </c>
      <c r="AL280" s="44">
        <f t="shared" si="306"/>
        <v>-13163.735465777816</v>
      </c>
      <c r="AM280" s="44">
        <f t="shared" si="277"/>
        <v>80.904546281298408</v>
      </c>
      <c r="AN280" s="44">
        <f t="shared" si="278"/>
        <v>172.68047450413172</v>
      </c>
      <c r="AO280" s="44">
        <f t="shared" si="338"/>
        <v>1743.7105115329362</v>
      </c>
      <c r="AP280" s="44">
        <f t="shared" si="339"/>
        <v>10891.882491579834</v>
      </c>
      <c r="AQ280" s="44">
        <f t="shared" si="307"/>
        <v>2036.5793224259387</v>
      </c>
      <c r="AR280" s="44">
        <f t="shared" si="308"/>
        <v>-2019.9834073471588</v>
      </c>
      <c r="AS280" s="44">
        <f t="shared" si="309"/>
        <v>259.46554795397759</v>
      </c>
      <c r="AT280" s="44">
        <f>Paramètres!$D$26*Calculs!AQ280</f>
        <v>40.731586448518776</v>
      </c>
      <c r="AU280" s="44">
        <f>Paramètres!$D$26*AO280</f>
        <v>34.874210230658726</v>
      </c>
      <c r="AV280" s="44">
        <f>Paramètres!$D$26*AP280</f>
        <v>217.83764983159668</v>
      </c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1">
        <f>Paramètres!$D$16</f>
        <v>30000</v>
      </c>
      <c r="BH280" s="41">
        <f>Paramètres!$E$16</f>
        <v>-25000</v>
      </c>
      <c r="BI280" s="100"/>
      <c r="BJ280" s="100"/>
      <c r="BK280" s="110">
        <f>Paramètres!$D$20</f>
        <v>523598775598.29883</v>
      </c>
      <c r="BL280" s="41">
        <f>Paramètres!$D$21</f>
        <v>10000</v>
      </c>
      <c r="BM280" s="41"/>
      <c r="BN280" s="41"/>
      <c r="BO280" s="41">
        <f>IF(AND($BR$6&gt;200,A280&lt;950),Paramètres!$D$22,0)</f>
        <v>1</v>
      </c>
      <c r="BP280" s="41">
        <f t="shared" si="279"/>
        <v>54150.180768352599</v>
      </c>
      <c r="BQ280" s="41">
        <f t="shared" si="280"/>
        <v>-13665.187529792107</v>
      </c>
      <c r="BR280" s="41">
        <f t="shared" si="310"/>
        <v>55847.823838262928</v>
      </c>
      <c r="BS280" s="41">
        <f t="shared" si="311"/>
        <v>-14.163285377573798</v>
      </c>
      <c r="BT280" s="41">
        <f t="shared" si="312"/>
        <v>160.11336161906777</v>
      </c>
      <c r="BU280" s="41">
        <f t="shared" si="313"/>
        <v>155.24629035162067</v>
      </c>
      <c r="BV280" s="41">
        <f t="shared" si="314"/>
        <v>-39.17751780062973</v>
      </c>
      <c r="BW280" s="41">
        <f>Paramètres!$D$22</f>
        <v>1</v>
      </c>
      <c r="BX280" s="41">
        <f t="shared" si="281"/>
        <v>-23831.893328447753</v>
      </c>
      <c r="BY280" s="41">
        <f t="shared" si="282"/>
        <v>-11836.264534222184</v>
      </c>
      <c r="BZ280" s="41">
        <f t="shared" si="315"/>
        <v>26609.32726963608</v>
      </c>
      <c r="CA280" s="41">
        <f t="shared" si="316"/>
        <v>-153.58840881978611</v>
      </c>
      <c r="CB280" s="41">
        <f t="shared" si="317"/>
        <v>606.55486191252987</v>
      </c>
      <c r="CC280" s="41">
        <f t="shared" si="318"/>
        <v>-543.24375135352545</v>
      </c>
      <c r="CD280" s="41">
        <f t="shared" si="319"/>
        <v>-269.80553575691721</v>
      </c>
      <c r="CE280" s="2">
        <f>Paramètres!$F$16</f>
        <v>15000</v>
      </c>
      <c r="CF280" s="2">
        <f>Paramètres!$G$16</f>
        <v>15000</v>
      </c>
      <c r="CG280" s="111">
        <f>Paramètres!$F$20</f>
        <v>992600579172.61572</v>
      </c>
      <c r="CH280" s="2">
        <f>Paramètres!$F$21</f>
        <v>13332</v>
      </c>
      <c r="CI280" s="2"/>
      <c r="CJ280" s="2"/>
      <c r="CK280" s="2">
        <f>IF(CN280&gt;20000,Paramètres!$F$22,-2)</f>
        <v>1</v>
      </c>
      <c r="CL280" s="2">
        <f t="shared" si="283"/>
        <v>39150.180768352599</v>
      </c>
      <c r="CM280" s="2">
        <f t="shared" si="284"/>
        <v>26334.812470207893</v>
      </c>
      <c r="CN280" s="2">
        <f t="shared" si="285"/>
        <v>47183.24916785302</v>
      </c>
      <c r="CO280" s="2">
        <f t="shared" si="286"/>
        <v>33.927196059059085</v>
      </c>
      <c r="CP280" s="2">
        <f t="shared" si="287"/>
        <v>397.33821948270082</v>
      </c>
      <c r="CQ280" s="2">
        <f t="shared" si="288"/>
        <v>329.6903751495276</v>
      </c>
      <c r="CR280" s="2">
        <f t="shared" si="289"/>
        <v>221.76996459269839</v>
      </c>
      <c r="CS280" s="2">
        <f>Paramètres!$F$22</f>
        <v>1</v>
      </c>
      <c r="CT280" s="2">
        <f t="shared" si="290"/>
        <v>-38831.893328447753</v>
      </c>
      <c r="CU280" s="2">
        <f t="shared" si="291"/>
        <v>28163.735465777816</v>
      </c>
      <c r="CV280" s="2">
        <f t="shared" si="320"/>
        <v>47969.906554612513</v>
      </c>
      <c r="CW280" s="2">
        <f t="shared" si="321"/>
        <v>144.047625468349</v>
      </c>
      <c r="CX280" s="2">
        <f t="shared" si="292"/>
        <v>385.80418331532354</v>
      </c>
      <c r="CY280" s="2">
        <f t="shared" si="322"/>
        <v>-312.31052900037412</v>
      </c>
      <c r="CZ280" s="2">
        <f t="shared" si="323"/>
        <v>226.51048836446896</v>
      </c>
      <c r="DA280" s="2"/>
      <c r="DB280" s="2"/>
      <c r="DC280" s="13">
        <f>Paramètres!$H$16</f>
        <v>-20000</v>
      </c>
      <c r="DD280" s="13">
        <f>Paramètres!$I$16</f>
        <v>0</v>
      </c>
      <c r="DE280" s="13"/>
      <c r="DF280" s="13"/>
      <c r="DG280" s="112">
        <f>Paramètres!$H$20</f>
        <v>1047197551196.5977</v>
      </c>
      <c r="DH280" s="13">
        <f>Paramètres!$H$21</f>
        <v>10000</v>
      </c>
      <c r="DI280" s="13">
        <f>IF(DL280&lt;66666,Paramètres!$H$22,5)</f>
        <v>1</v>
      </c>
      <c r="DJ280" s="13">
        <f t="shared" si="293"/>
        <v>4150.1807683526022</v>
      </c>
      <c r="DK280" s="13">
        <f t="shared" si="294"/>
        <v>11334.812470207893</v>
      </c>
      <c r="DL280" s="13">
        <f t="shared" si="324"/>
        <v>12070.707276078901</v>
      </c>
      <c r="DM280" s="13">
        <f t="shared" si="325"/>
        <v>69.890066561845344</v>
      </c>
      <c r="DN280" s="13">
        <f t="shared" si="326"/>
        <v>3282.0739880508086</v>
      </c>
      <c r="DO280" s="13">
        <f t="shared" si="327"/>
        <v>1128.4508880861163</v>
      </c>
      <c r="DP280" s="13">
        <f t="shared" si="328"/>
        <v>3081.9812225608052</v>
      </c>
      <c r="DQ280" s="13">
        <f>IF(DT280&lt;66666,Paramètres!$H$22,5)</f>
        <v>5</v>
      </c>
      <c r="DR280" s="13">
        <f t="shared" si="295"/>
        <v>-73831.893328447753</v>
      </c>
      <c r="DS280" s="13">
        <f t="shared" si="296"/>
        <v>13163.735465777816</v>
      </c>
      <c r="DT280" s="13">
        <f t="shared" si="329"/>
        <v>74996.215930380538</v>
      </c>
      <c r="DU280" s="13">
        <f t="shared" si="330"/>
        <v>169.89076955680346</v>
      </c>
      <c r="DV280" s="13">
        <f t="shared" si="331"/>
        <v>906.64929042150277</v>
      </c>
      <c r="DW280" s="13">
        <f t="shared" si="332"/>
        <v>-892.57348342553337</v>
      </c>
      <c r="DX280" s="13">
        <f t="shared" si="333"/>
        <v>159.13991487814624</v>
      </c>
    </row>
    <row r="281" spans="1:128" x14ac:dyDescent="0.35">
      <c r="A281" s="106">
        <f t="shared" si="334"/>
        <v>275</v>
      </c>
      <c r="B281" s="106">
        <f>A281*Paramètres!$D$25</f>
        <v>137.5</v>
      </c>
      <c r="C281" s="102">
        <f>Paramètres!$D$7</f>
        <v>155093840495.72119</v>
      </c>
      <c r="D281" s="28">
        <f>Paramètres!$D$8</f>
        <v>6666</v>
      </c>
      <c r="E281" s="28">
        <f t="shared" si="297"/>
        <v>-21734.037475508707</v>
      </c>
      <c r="F281" s="28">
        <f t="shared" si="298"/>
        <v>-3604.9469079232404</v>
      </c>
      <c r="G281" s="28">
        <f t="shared" si="272"/>
        <v>71.708342876298843</v>
      </c>
      <c r="H281" s="28">
        <f t="shared" si="273"/>
        <v>57.255649542538926</v>
      </c>
      <c r="I281" s="28">
        <f t="shared" si="335"/>
        <v>5558.4685063035422</v>
      </c>
      <c r="J281" s="28">
        <f t="shared" si="336"/>
        <v>16815.469073447886</v>
      </c>
      <c r="K281" s="28">
        <f t="shared" si="337"/>
        <v>3790.773336228664</v>
      </c>
      <c r="L281" s="28">
        <f t="shared" si="299"/>
        <v>2050.3972263681835</v>
      </c>
      <c r="M281" s="28">
        <f t="shared" si="300"/>
        <v>3188.3904561336044</v>
      </c>
      <c r="N281" s="28">
        <f>Paramètres!$D$26*Calculs!K281</f>
        <v>75.815466724573284</v>
      </c>
      <c r="O281" s="28">
        <f>Paramètres!$D$26*I281</f>
        <v>111.16937012607085</v>
      </c>
      <c r="P281" s="28">
        <f>Paramètres!$D$26*J281</f>
        <v>336.30938146895772</v>
      </c>
      <c r="Q281" s="105">
        <f>IF($T281&gt;25000,Paramètres!$D$9,-5)</f>
        <v>6</v>
      </c>
      <c r="R281" s="105">
        <f t="shared" si="274"/>
        <v>-75932.790207886137</v>
      </c>
      <c r="S281" s="105">
        <f t="shared" si="275"/>
        <v>4047.9809250761646</v>
      </c>
      <c r="T281" s="105">
        <f t="shared" si="301"/>
        <v>76040.612690355338</v>
      </c>
      <c r="U281" s="105">
        <f t="shared" si="302"/>
        <v>176.94844767771676</v>
      </c>
      <c r="V281" s="105">
        <f t="shared" si="276"/>
        <v>159.09899854784305</v>
      </c>
      <c r="W281" s="105">
        <f t="shared" si="303"/>
        <v>-158.87340266723584</v>
      </c>
      <c r="X281" s="105">
        <f t="shared" si="304"/>
        <v>8.4695492123786504</v>
      </c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44">
        <f t="shared" si="305"/>
        <v>54198.752732377427</v>
      </c>
      <c r="AL281" s="44">
        <f t="shared" si="306"/>
        <v>-7652.9278329994049</v>
      </c>
      <c r="AM281" s="44">
        <f t="shared" si="277"/>
        <v>91.630089979313297</v>
      </c>
      <c r="AN281" s="44">
        <f t="shared" si="278"/>
        <v>176.40318652654966</v>
      </c>
      <c r="AO281" s="44">
        <f t="shared" si="338"/>
        <v>-311.14710604488141</v>
      </c>
      <c r="AP281" s="44">
        <f t="shared" si="339"/>
        <v>10933.510389702215</v>
      </c>
      <c r="AQ281" s="44">
        <f t="shared" si="307"/>
        <v>1903.1133951451363</v>
      </c>
      <c r="AR281" s="44">
        <f t="shared" si="308"/>
        <v>-1899.3646785449853</v>
      </c>
      <c r="AS281" s="44">
        <f t="shared" si="309"/>
        <v>119.39184510071262</v>
      </c>
      <c r="AT281" s="44">
        <f>Paramètres!$D$26*Calculs!AQ281</f>
        <v>38.062267902902725</v>
      </c>
      <c r="AU281" s="44">
        <f>Paramètres!$D$26*AO281</f>
        <v>-6.2229421208976285</v>
      </c>
      <c r="AV281" s="44">
        <f>Paramètres!$D$26*AP281</f>
        <v>218.6702077940443</v>
      </c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1">
        <f>Paramètres!$D$16</f>
        <v>30000</v>
      </c>
      <c r="BH281" s="41">
        <f>Paramètres!$E$16</f>
        <v>-25000</v>
      </c>
      <c r="BI281" s="100"/>
      <c r="BJ281" s="100"/>
      <c r="BK281" s="110">
        <f>Paramètres!$D$20</f>
        <v>523598775598.29883</v>
      </c>
      <c r="BL281" s="41">
        <f>Paramètres!$D$21</f>
        <v>10000</v>
      </c>
      <c r="BM281" s="41"/>
      <c r="BN281" s="41"/>
      <c r="BO281" s="41">
        <f>IF(AND($BR$6&gt;200,A281&lt;950),Paramètres!$D$22,0)</f>
        <v>1</v>
      </c>
      <c r="BP281" s="41">
        <f t="shared" si="279"/>
        <v>51734.03747550871</v>
      </c>
      <c r="BQ281" s="41">
        <f t="shared" si="280"/>
        <v>-21395.05309207676</v>
      </c>
      <c r="BR281" s="41">
        <f t="shared" si="310"/>
        <v>55983.55946463321</v>
      </c>
      <c r="BS281" s="41">
        <f t="shared" si="311"/>
        <v>-22.467958790156043</v>
      </c>
      <c r="BT281" s="41">
        <f t="shared" si="312"/>
        <v>159.37386072069023</v>
      </c>
      <c r="BU281" s="41">
        <f t="shared" si="313"/>
        <v>147.27633187292037</v>
      </c>
      <c r="BV281" s="41">
        <f t="shared" si="314"/>
        <v>-60.907385029037194</v>
      </c>
      <c r="BW281" s="41">
        <f>Paramètres!$D$22</f>
        <v>1</v>
      </c>
      <c r="BX281" s="41">
        <f t="shared" si="281"/>
        <v>-24198.752732377427</v>
      </c>
      <c r="BY281" s="41">
        <f t="shared" si="282"/>
        <v>-17347.072167000595</v>
      </c>
      <c r="BZ281" s="41">
        <f t="shared" si="315"/>
        <v>29774.159040514827</v>
      </c>
      <c r="CA281" s="41">
        <f t="shared" si="316"/>
        <v>-144.36484649754024</v>
      </c>
      <c r="CB281" s="41">
        <f t="shared" si="317"/>
        <v>503.14380624615967</v>
      </c>
      <c r="CC281" s="41">
        <f t="shared" si="318"/>
        <v>-408.92683281534295</v>
      </c>
      <c r="CD281" s="41">
        <f t="shared" si="319"/>
        <v>-293.14251681986633</v>
      </c>
      <c r="CE281" s="2">
        <f>Paramètres!$F$16</f>
        <v>15000</v>
      </c>
      <c r="CF281" s="2">
        <f>Paramètres!$G$16</f>
        <v>15000</v>
      </c>
      <c r="CG281" s="111">
        <f>Paramètres!$F$20</f>
        <v>992600579172.61572</v>
      </c>
      <c r="CH281" s="2">
        <f>Paramètres!$F$21</f>
        <v>13332</v>
      </c>
      <c r="CI281" s="2"/>
      <c r="CJ281" s="2"/>
      <c r="CK281" s="2">
        <f>IF(CN281&gt;20000,Paramètres!$F$22,-2)</f>
        <v>1</v>
      </c>
      <c r="CL281" s="2">
        <f t="shared" si="283"/>
        <v>36734.03747550871</v>
      </c>
      <c r="CM281" s="2">
        <f t="shared" si="284"/>
        <v>18604.94690792324</v>
      </c>
      <c r="CN281" s="2">
        <f t="shared" si="285"/>
        <v>41176.857076502587</v>
      </c>
      <c r="CO281" s="2">
        <f t="shared" si="286"/>
        <v>26.861167418910505</v>
      </c>
      <c r="CP281" s="2">
        <f t="shared" si="287"/>
        <v>504.10980104508309</v>
      </c>
      <c r="CQ281" s="2">
        <f t="shared" si="288"/>
        <v>449.7183524462954</v>
      </c>
      <c r="CR281" s="2">
        <f t="shared" si="289"/>
        <v>227.7720241441053</v>
      </c>
      <c r="CS281" s="2">
        <f>Paramètres!$F$22</f>
        <v>1</v>
      </c>
      <c r="CT281" s="2">
        <f t="shared" si="290"/>
        <v>-39198.752732377427</v>
      </c>
      <c r="CU281" s="2">
        <f t="shared" si="291"/>
        <v>22652.927832999405</v>
      </c>
      <c r="CV281" s="2">
        <f t="shared" si="320"/>
        <v>45273.583414405643</v>
      </c>
      <c r="CW281" s="2">
        <f t="shared" si="321"/>
        <v>149.97641705604235</v>
      </c>
      <c r="CX281" s="2">
        <f t="shared" si="292"/>
        <v>427.47477867616755</v>
      </c>
      <c r="CY281" s="2">
        <f t="shared" si="322"/>
        <v>-370.11601214060511</v>
      </c>
      <c r="CZ281" s="2">
        <f t="shared" si="323"/>
        <v>213.88974720957029</v>
      </c>
      <c r="DA281" s="2"/>
      <c r="DB281" s="2"/>
      <c r="DC281" s="13">
        <f>Paramètres!$H$16</f>
        <v>-20000</v>
      </c>
      <c r="DD281" s="13">
        <f>Paramètres!$I$16</f>
        <v>0</v>
      </c>
      <c r="DE281" s="13"/>
      <c r="DF281" s="13"/>
      <c r="DG281" s="112">
        <f>Paramètres!$H$20</f>
        <v>1047197551196.5977</v>
      </c>
      <c r="DH281" s="13">
        <f>Paramètres!$H$21</f>
        <v>10000</v>
      </c>
      <c r="DI281" s="13">
        <f>IF(DL281&lt;66666,Paramètres!$H$22,5)</f>
        <v>1</v>
      </c>
      <c r="DJ281" s="13">
        <f t="shared" si="293"/>
        <v>1734.0374755087068</v>
      </c>
      <c r="DK281" s="13">
        <f t="shared" si="294"/>
        <v>3604.9469079232404</v>
      </c>
      <c r="DL281" s="13">
        <f t="shared" si="324"/>
        <v>4000.3160094439963</v>
      </c>
      <c r="DM281" s="13">
        <f t="shared" si="325"/>
        <v>64.311696765477976</v>
      </c>
      <c r="DN281" s="13">
        <f t="shared" si="326"/>
        <v>3352.9087688369832</v>
      </c>
      <c r="DO281" s="13">
        <f t="shared" si="327"/>
        <v>1453.4025420489679</v>
      </c>
      <c r="DP281" s="13">
        <f t="shared" si="328"/>
        <v>3021.5258170185361</v>
      </c>
      <c r="DQ281" s="13">
        <f>IF(DT281&lt;66666,Paramètres!$H$22,5)</f>
        <v>5</v>
      </c>
      <c r="DR281" s="13">
        <f t="shared" si="295"/>
        <v>-74198.752732377427</v>
      </c>
      <c r="DS281" s="13">
        <f t="shared" si="296"/>
        <v>7652.9278329994049</v>
      </c>
      <c r="DT281" s="13">
        <f t="shared" si="329"/>
        <v>74592.373681614292</v>
      </c>
      <c r="DU281" s="13">
        <f t="shared" si="330"/>
        <v>174.1112830036719</v>
      </c>
      <c r="DV281" s="13">
        <f t="shared" si="331"/>
        <v>916.23236379881257</v>
      </c>
      <c r="DW281" s="13">
        <f t="shared" si="332"/>
        <v>-911.39744254668301</v>
      </c>
      <c r="DX281" s="13">
        <f t="shared" si="333"/>
        <v>94.002373330279113</v>
      </c>
    </row>
    <row r="282" spans="1:128" x14ac:dyDescent="0.35">
      <c r="A282" s="106">
        <f t="shared" si="334"/>
        <v>276</v>
      </c>
      <c r="B282" s="106">
        <f>A282*Paramètres!$D$25</f>
        <v>138</v>
      </c>
      <c r="C282" s="102">
        <f>Paramètres!$D$7</f>
        <v>155093840495.72119</v>
      </c>
      <c r="D282" s="28">
        <f>Paramètres!$D$8</f>
        <v>6666</v>
      </c>
      <c r="E282" s="28">
        <f t="shared" si="297"/>
        <v>-18442.203915764891</v>
      </c>
      <c r="F282" s="28">
        <f t="shared" si="298"/>
        <v>5599.8852428341042</v>
      </c>
      <c r="G282" s="28">
        <f t="shared" si="272"/>
        <v>69.13206928821154</v>
      </c>
      <c r="H282" s="28">
        <f t="shared" si="273"/>
        <v>-94.353790335591867</v>
      </c>
      <c r="I282" s="28">
        <f t="shared" si="335"/>
        <v>7497.6963625456547</v>
      </c>
      <c r="J282" s="28">
        <f t="shared" si="336"/>
        <v>19667.550148112536</v>
      </c>
      <c r="K282" s="28">
        <f t="shared" si="337"/>
        <v>3700.5910106828355</v>
      </c>
      <c r="L282" s="28">
        <f t="shared" si="299"/>
        <v>-280.92988349952941</v>
      </c>
      <c r="M282" s="28">
        <f t="shared" si="300"/>
        <v>-3689.9122250947312</v>
      </c>
      <c r="N282" s="28">
        <f>Paramètres!$D$26*Calculs!K282</f>
        <v>74.011820213656719</v>
      </c>
      <c r="O282" s="28">
        <f>Paramètres!$D$26*I282</f>
        <v>149.9539272509131</v>
      </c>
      <c r="P282" s="28">
        <f>Paramètres!$D$26*J282</f>
        <v>393.35100296225073</v>
      </c>
      <c r="Q282" s="105">
        <f>IF($T282&gt;25000,Paramètres!$D$9,-5)</f>
        <v>6</v>
      </c>
      <c r="R282" s="105">
        <f t="shared" si="274"/>
        <v>-72010.541925483631</v>
      </c>
      <c r="S282" s="105">
        <f t="shared" si="275"/>
        <v>7756.2099197072239</v>
      </c>
      <c r="T282" s="105">
        <f t="shared" si="301"/>
        <v>72427.045644016151</v>
      </c>
      <c r="U282" s="105">
        <f t="shared" si="302"/>
        <v>173.85240809680266</v>
      </c>
      <c r="V282" s="105">
        <f t="shared" si="276"/>
        <v>175.16575672618333</v>
      </c>
      <c r="W282" s="105">
        <f t="shared" si="303"/>
        <v>-174.15843703797447</v>
      </c>
      <c r="X282" s="105">
        <f t="shared" si="304"/>
        <v>18.75849508746176</v>
      </c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44">
        <f t="shared" si="305"/>
        <v>53568.33800971874</v>
      </c>
      <c r="AL282" s="44">
        <f t="shared" si="306"/>
        <v>-2156.3246768731196</v>
      </c>
      <c r="AM282" s="44">
        <f t="shared" si="277"/>
        <v>101.50020020329349</v>
      </c>
      <c r="AN282" s="44">
        <f t="shared" si="278"/>
        <v>179.28065769815495</v>
      </c>
      <c r="AO282" s="44">
        <f t="shared" si="338"/>
        <v>-2204.2888424689691</v>
      </c>
      <c r="AP282" s="44">
        <f t="shared" si="339"/>
        <v>10834.232027008882</v>
      </c>
      <c r="AQ282" s="44">
        <f t="shared" si="307"/>
        <v>1849.459449058721</v>
      </c>
      <c r="AR282" s="44">
        <f t="shared" si="308"/>
        <v>-1849.3136901698672</v>
      </c>
      <c r="AS282" s="44">
        <f t="shared" si="309"/>
        <v>23.219152932361723</v>
      </c>
      <c r="AT282" s="44">
        <f>Paramètres!$D$26*Calculs!AQ282</f>
        <v>36.989188981174422</v>
      </c>
      <c r="AU282" s="44">
        <f>Paramètres!$D$26*AO282</f>
        <v>-44.085776849379378</v>
      </c>
      <c r="AV282" s="44">
        <f>Paramètres!$D$26*AP282</f>
        <v>216.68464054017764</v>
      </c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1">
        <f>Paramètres!$D$16</f>
        <v>30000</v>
      </c>
      <c r="BH282" s="41">
        <f>Paramètres!$E$16</f>
        <v>-25000</v>
      </c>
      <c r="BI282" s="100"/>
      <c r="BJ282" s="100"/>
      <c r="BK282" s="110">
        <f>Paramètres!$D$20</f>
        <v>523598775598.29883</v>
      </c>
      <c r="BL282" s="41">
        <f>Paramètres!$D$21</f>
        <v>10000</v>
      </c>
      <c r="BM282" s="41"/>
      <c r="BN282" s="41"/>
      <c r="BO282" s="41">
        <f>IF(AND($BR$6&gt;200,A282&lt;950),Paramètres!$D$22,0)</f>
        <v>1</v>
      </c>
      <c r="BP282" s="41">
        <f t="shared" si="279"/>
        <v>48442.203915764891</v>
      </c>
      <c r="BQ282" s="41">
        <f t="shared" si="280"/>
        <v>-30599.885242834105</v>
      </c>
      <c r="BR282" s="41">
        <f t="shared" si="310"/>
        <v>57297.470250362392</v>
      </c>
      <c r="BS282" s="41">
        <f t="shared" si="311"/>
        <v>-32.279710223031941</v>
      </c>
      <c r="BT282" s="41">
        <f t="shared" si="312"/>
        <v>152.46882545476234</v>
      </c>
      <c r="BU282" s="41">
        <f t="shared" si="313"/>
        <v>128.90492200098569</v>
      </c>
      <c r="BV282" s="41">
        <f t="shared" si="314"/>
        <v>-81.426431946110611</v>
      </c>
      <c r="BW282" s="41">
        <f>Paramètres!$D$22</f>
        <v>1</v>
      </c>
      <c r="BX282" s="41">
        <f t="shared" si="281"/>
        <v>-23568.33800971874</v>
      </c>
      <c r="BY282" s="41">
        <f t="shared" si="282"/>
        <v>-22843.675323126881</v>
      </c>
      <c r="BZ282" s="41">
        <f t="shared" si="315"/>
        <v>32822.249447726601</v>
      </c>
      <c r="CA282" s="41">
        <f t="shared" si="316"/>
        <v>-135.89452572727896</v>
      </c>
      <c r="CB282" s="41">
        <f t="shared" si="317"/>
        <v>425.43793844226337</v>
      </c>
      <c r="CC282" s="41">
        <f t="shared" si="318"/>
        <v>-305.48988274963216</v>
      </c>
      <c r="CD282" s="41">
        <f t="shared" si="319"/>
        <v>-296.09689462001973</v>
      </c>
      <c r="CE282" s="2">
        <f>Paramètres!$F$16</f>
        <v>15000</v>
      </c>
      <c r="CF282" s="2">
        <f>Paramètres!$G$16</f>
        <v>15000</v>
      </c>
      <c r="CG282" s="111">
        <f>Paramètres!$F$20</f>
        <v>992600579172.61572</v>
      </c>
      <c r="CH282" s="2">
        <f>Paramètres!$F$21</f>
        <v>13332</v>
      </c>
      <c r="CI282" s="2"/>
      <c r="CJ282" s="2"/>
      <c r="CK282" s="2">
        <f>IF(CN282&gt;20000,Paramètres!$F$22,-2)</f>
        <v>1</v>
      </c>
      <c r="CL282" s="2">
        <f t="shared" si="283"/>
        <v>33442.203915764891</v>
      </c>
      <c r="CM282" s="2">
        <f t="shared" si="284"/>
        <v>9400.1147571658948</v>
      </c>
      <c r="CN282" s="2">
        <f t="shared" si="285"/>
        <v>34738.208937587566</v>
      </c>
      <c r="CO282" s="2">
        <f t="shared" si="286"/>
        <v>15.699897076965998</v>
      </c>
      <c r="CP282" s="2">
        <f t="shared" si="287"/>
        <v>669.34401466976772</v>
      </c>
      <c r="CQ282" s="2">
        <f t="shared" si="288"/>
        <v>644.372283804267</v>
      </c>
      <c r="CR282" s="2">
        <f t="shared" si="289"/>
        <v>181.1236313657482</v>
      </c>
      <c r="CS282" s="2">
        <f>Paramètres!$F$22</f>
        <v>1</v>
      </c>
      <c r="CT282" s="2">
        <f t="shared" si="290"/>
        <v>-38568.33800971874</v>
      </c>
      <c r="CU282" s="2">
        <f t="shared" si="291"/>
        <v>17156.324676873119</v>
      </c>
      <c r="CV282" s="2">
        <f t="shared" si="320"/>
        <v>42212.038250364087</v>
      </c>
      <c r="CW282" s="2">
        <f t="shared" si="321"/>
        <v>156.01910290070794</v>
      </c>
      <c r="CX282" s="2">
        <f t="shared" si="292"/>
        <v>483.01457287522157</v>
      </c>
      <c r="CY282" s="2">
        <f t="shared" si="322"/>
        <v>-441.3212458441472</v>
      </c>
      <c r="CZ282" s="2">
        <f t="shared" si="323"/>
        <v>196.31259658107157</v>
      </c>
      <c r="DA282" s="2"/>
      <c r="DB282" s="2"/>
      <c r="DC282" s="13">
        <f>Paramètres!$H$16</f>
        <v>-20000</v>
      </c>
      <c r="DD282" s="13">
        <f>Paramètres!$I$16</f>
        <v>0</v>
      </c>
      <c r="DE282" s="13"/>
      <c r="DF282" s="13"/>
      <c r="DG282" s="112">
        <f>Paramètres!$H$20</f>
        <v>1047197551196.5977</v>
      </c>
      <c r="DH282" s="13">
        <f>Paramètres!$H$21</f>
        <v>10000</v>
      </c>
      <c r="DI282" s="13">
        <f>IF(DL282&lt;66666,Paramètres!$H$22,5)</f>
        <v>1</v>
      </c>
      <c r="DJ282" s="13">
        <f t="shared" si="293"/>
        <v>-1557.7960842351094</v>
      </c>
      <c r="DK282" s="13">
        <f t="shared" si="294"/>
        <v>-5599.8852428341042</v>
      </c>
      <c r="DL282" s="13">
        <f t="shared" si="324"/>
        <v>5812.5246986975817</v>
      </c>
      <c r="DM282" s="13">
        <f t="shared" si="325"/>
        <v>-105.5456935831083</v>
      </c>
      <c r="DN282" s="13">
        <f t="shared" si="326"/>
        <v>3933.5088887033912</v>
      </c>
      <c r="DO282" s="13">
        <f t="shared" si="327"/>
        <v>-1054.2070893047821</v>
      </c>
      <c r="DP282" s="13">
        <f t="shared" si="328"/>
        <v>-3789.6094245143686</v>
      </c>
      <c r="DQ282" s="13">
        <f>IF(DT282&lt;66666,Paramètres!$H$22,5)</f>
        <v>5</v>
      </c>
      <c r="DR282" s="13">
        <f t="shared" si="295"/>
        <v>-73568.338009718747</v>
      </c>
      <c r="DS282" s="13">
        <f t="shared" si="296"/>
        <v>2156.3246768731196</v>
      </c>
      <c r="DT282" s="13">
        <f t="shared" si="329"/>
        <v>73599.932701221405</v>
      </c>
      <c r="DU282" s="13">
        <f t="shared" si="330"/>
        <v>178.32111279829351</v>
      </c>
      <c r="DV282" s="13">
        <f t="shared" si="331"/>
        <v>940.43212583979664</v>
      </c>
      <c r="DW282" s="13">
        <f t="shared" si="332"/>
        <v>-940.02842081175379</v>
      </c>
      <c r="DX282" s="13">
        <f t="shared" si="333"/>
        <v>27.552701822497131</v>
      </c>
    </row>
    <row r="283" spans="1:128" x14ac:dyDescent="0.35">
      <c r="A283" s="106">
        <f t="shared" si="334"/>
        <v>277</v>
      </c>
      <c r="B283" s="106">
        <f>A283*Paramètres!$D$25</f>
        <v>138.5</v>
      </c>
      <c r="C283" s="102">
        <f>Paramètres!$D$7</f>
        <v>155093840495.72119</v>
      </c>
      <c r="D283" s="28">
        <f>Paramètres!$D$8</f>
        <v>6666</v>
      </c>
      <c r="E283" s="28">
        <f t="shared" si="297"/>
        <v>-14763.588205366945</v>
      </c>
      <c r="F283" s="28">
        <f t="shared" si="298"/>
        <v>14511.182260616688</v>
      </c>
      <c r="G283" s="28">
        <f t="shared" si="272"/>
        <v>65.607725419832249</v>
      </c>
      <c r="H283" s="28">
        <f t="shared" si="273"/>
        <v>-88.307965811048504</v>
      </c>
      <c r="I283" s="28">
        <f t="shared" si="335"/>
        <v>7066.8125517952121</v>
      </c>
      <c r="J283" s="28">
        <f t="shared" si="336"/>
        <v>15584.286920055554</v>
      </c>
      <c r="K283" s="28">
        <f t="shared" si="337"/>
        <v>2525.8597985356237</v>
      </c>
      <c r="L283" s="28">
        <f t="shared" si="299"/>
        <v>74.581757794495957</v>
      </c>
      <c r="M283" s="28">
        <f t="shared" si="300"/>
        <v>-2524.7584603804589</v>
      </c>
      <c r="N283" s="28">
        <f>Paramètres!$D$26*Calculs!K283</f>
        <v>50.517195970712471</v>
      </c>
      <c r="O283" s="28">
        <f>Paramètres!$D$26*I283</f>
        <v>141.33625103590424</v>
      </c>
      <c r="P283" s="28">
        <f>Paramètres!$D$26*J283</f>
        <v>311.68573840111111</v>
      </c>
      <c r="Q283" s="105">
        <f>IF($T283&gt;25000,Paramètres!$D$9,-5)</f>
        <v>6</v>
      </c>
      <c r="R283" s="105">
        <f t="shared" si="274"/>
        <v>-66767.453371308729</v>
      </c>
      <c r="S283" s="105">
        <f t="shared" si="275"/>
        <v>11244.586135752277</v>
      </c>
      <c r="T283" s="105">
        <f t="shared" si="301"/>
        <v>67707.706703552132</v>
      </c>
      <c r="U283" s="105">
        <f t="shared" si="302"/>
        <v>170.44028624259877</v>
      </c>
      <c r="V283" s="105">
        <f t="shared" si="276"/>
        <v>200.07168455934627</v>
      </c>
      <c r="W283" s="105">
        <f t="shared" si="303"/>
        <v>-197.29329968629006</v>
      </c>
      <c r="X283" s="105">
        <f t="shared" si="304"/>
        <v>33.226989952601649</v>
      </c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44">
        <f t="shared" si="305"/>
        <v>52003.865165941788</v>
      </c>
      <c r="AL283" s="44">
        <f t="shared" si="306"/>
        <v>3266.5961248644116</v>
      </c>
      <c r="AM283" s="44">
        <f t="shared" si="277"/>
        <v>110.64676710631417</v>
      </c>
      <c r="AN283" s="44">
        <f t="shared" si="278"/>
        <v>-178.35414101419343</v>
      </c>
      <c r="AO283" s="44">
        <f t="shared" si="338"/>
        <v>-4009.516755789457</v>
      </c>
      <c r="AP283" s="44">
        <f t="shared" si="339"/>
        <v>10640.766539401066</v>
      </c>
      <c r="AQ283" s="44">
        <f t="shared" si="307"/>
        <v>1861.7660642763742</v>
      </c>
      <c r="AR283" s="44">
        <f t="shared" si="308"/>
        <v>-1860.9979864435074</v>
      </c>
      <c r="AS283" s="44">
        <f t="shared" si="309"/>
        <v>-53.473101128989263</v>
      </c>
      <c r="AT283" s="44">
        <f>Paramètres!$D$26*Calculs!AQ283</f>
        <v>37.235321285527483</v>
      </c>
      <c r="AU283" s="44">
        <f>Paramètres!$D$26*AO283</f>
        <v>-80.190335115789139</v>
      </c>
      <c r="AV283" s="44">
        <f>Paramètres!$D$26*AP283</f>
        <v>212.81533078802133</v>
      </c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1">
        <f>Paramètres!$D$16</f>
        <v>30000</v>
      </c>
      <c r="BH283" s="41">
        <f>Paramètres!$E$16</f>
        <v>-25000</v>
      </c>
      <c r="BI283" s="100"/>
      <c r="BJ283" s="100"/>
      <c r="BK283" s="110">
        <f>Paramètres!$D$20</f>
        <v>523598775598.29883</v>
      </c>
      <c r="BL283" s="41">
        <f>Paramètres!$D$21</f>
        <v>10000</v>
      </c>
      <c r="BM283" s="41"/>
      <c r="BN283" s="41"/>
      <c r="BO283" s="41">
        <f>IF(AND($BR$6&gt;200,A283&lt;950),Paramètres!$D$22,0)</f>
        <v>1</v>
      </c>
      <c r="BP283" s="41">
        <f t="shared" si="279"/>
        <v>44763.588205366948</v>
      </c>
      <c r="BQ283" s="41">
        <f t="shared" si="280"/>
        <v>-39511.18226061669</v>
      </c>
      <c r="BR283" s="41">
        <f t="shared" si="310"/>
        <v>59706.886978399212</v>
      </c>
      <c r="BS283" s="41">
        <f t="shared" si="311"/>
        <v>-41.433666432365222</v>
      </c>
      <c r="BT283" s="41">
        <f t="shared" si="312"/>
        <v>140.90540787186026</v>
      </c>
      <c r="BU283" s="41">
        <f t="shared" si="313"/>
        <v>105.63993490679104</v>
      </c>
      <c r="BV283" s="41">
        <f t="shared" si="314"/>
        <v>-93.244507186344507</v>
      </c>
      <c r="BW283" s="41">
        <f>Paramètres!$D$22</f>
        <v>1</v>
      </c>
      <c r="BX283" s="41">
        <f t="shared" si="281"/>
        <v>-22003.865165941788</v>
      </c>
      <c r="BY283" s="41">
        <f t="shared" si="282"/>
        <v>-28266.596124864413</v>
      </c>
      <c r="BZ283" s="41">
        <f t="shared" si="315"/>
        <v>35821.369861119863</v>
      </c>
      <c r="CA283" s="41">
        <f t="shared" si="316"/>
        <v>-127.89863747883598</v>
      </c>
      <c r="CB283" s="41">
        <f t="shared" si="317"/>
        <v>364.60885951548761</v>
      </c>
      <c r="CC283" s="41">
        <f t="shared" si="318"/>
        <v>-223.96698435015651</v>
      </c>
      <c r="CD283" s="41">
        <f t="shared" si="319"/>
        <v>-287.71237435724123</v>
      </c>
      <c r="CE283" s="2">
        <f>Paramètres!$F$16</f>
        <v>15000</v>
      </c>
      <c r="CF283" s="2">
        <f>Paramètres!$G$16</f>
        <v>15000</v>
      </c>
      <c r="CG283" s="111">
        <f>Paramètres!$F$20</f>
        <v>992600579172.61572</v>
      </c>
      <c r="CH283" s="2">
        <f>Paramètres!$F$21</f>
        <v>13332</v>
      </c>
      <c r="CI283" s="2"/>
      <c r="CJ283" s="2"/>
      <c r="CK283" s="2">
        <f>IF(CN283&gt;20000,Paramètres!$F$22,-2)</f>
        <v>1</v>
      </c>
      <c r="CL283" s="2">
        <f t="shared" si="283"/>
        <v>29763.588205366945</v>
      </c>
      <c r="CM283" s="2">
        <f t="shared" si="284"/>
        <v>488.81773938331207</v>
      </c>
      <c r="CN283" s="2">
        <f t="shared" si="285"/>
        <v>29767.601946428167</v>
      </c>
      <c r="CO283" s="2">
        <f t="shared" si="286"/>
        <v>0.94090388361467148</v>
      </c>
      <c r="CP283" s="2">
        <f t="shared" si="287"/>
        <v>851.52291239335727</v>
      </c>
      <c r="CQ283" s="2">
        <f t="shared" si="288"/>
        <v>851.40809654476459</v>
      </c>
      <c r="CR283" s="2">
        <f t="shared" si="289"/>
        <v>13.982970674571245</v>
      </c>
      <c r="CS283" s="2">
        <f>Paramètres!$F$22</f>
        <v>1</v>
      </c>
      <c r="CT283" s="2">
        <f t="shared" si="290"/>
        <v>-37003.865165941788</v>
      </c>
      <c r="CU283" s="2">
        <f t="shared" si="291"/>
        <v>11733.403875135587</v>
      </c>
      <c r="CV283" s="2">
        <f t="shared" si="320"/>
        <v>38819.567278838222</v>
      </c>
      <c r="CW283" s="2">
        <f t="shared" si="321"/>
        <v>162.40691275286665</v>
      </c>
      <c r="CX283" s="2">
        <f t="shared" si="292"/>
        <v>557.23829288294064</v>
      </c>
      <c r="CY283" s="2">
        <f t="shared" si="322"/>
        <v>-531.17466526682585</v>
      </c>
      <c r="CZ283" s="2">
        <f t="shared" si="323"/>
        <v>168.42799658539377</v>
      </c>
      <c r="DA283" s="2"/>
      <c r="DB283" s="2"/>
      <c r="DC283" s="13">
        <f>Paramètres!$H$16</f>
        <v>-20000</v>
      </c>
      <c r="DD283" s="13">
        <f>Paramètres!$I$16</f>
        <v>0</v>
      </c>
      <c r="DE283" s="13"/>
      <c r="DF283" s="13"/>
      <c r="DG283" s="112">
        <f>Paramètres!$H$20</f>
        <v>1047197551196.5977</v>
      </c>
      <c r="DH283" s="13">
        <f>Paramètres!$H$21</f>
        <v>10000</v>
      </c>
      <c r="DI283" s="13">
        <f>IF(DL283&lt;66666,Paramètres!$H$22,5)</f>
        <v>1</v>
      </c>
      <c r="DJ283" s="13">
        <f t="shared" si="293"/>
        <v>-5236.4117946330553</v>
      </c>
      <c r="DK283" s="13">
        <f t="shared" si="294"/>
        <v>-14511.182260616688</v>
      </c>
      <c r="DL283" s="13">
        <f t="shared" si="324"/>
        <v>15427.067740948331</v>
      </c>
      <c r="DM283" s="13">
        <f t="shared" si="325"/>
        <v>-109.84215905615022</v>
      </c>
      <c r="DN283" s="13">
        <f t="shared" si="326"/>
        <v>2599.8465202379507</v>
      </c>
      <c r="DO283" s="13">
        <f t="shared" si="327"/>
        <v>-882.46627365705967</v>
      </c>
      <c r="DP283" s="13">
        <f t="shared" si="328"/>
        <v>-2445.4969238686858</v>
      </c>
      <c r="DQ283" s="13">
        <f>IF(DT283&lt;66666,Paramètres!$H$22,5)</f>
        <v>5</v>
      </c>
      <c r="DR283" s="13">
        <f t="shared" si="295"/>
        <v>-72003.865165941796</v>
      </c>
      <c r="DS283" s="13">
        <f t="shared" si="296"/>
        <v>-3266.5961248644116</v>
      </c>
      <c r="DT283" s="13">
        <f t="shared" si="329"/>
        <v>72077.924838872161</v>
      </c>
      <c r="DU283" s="13">
        <f t="shared" si="330"/>
        <v>-177.40244602204268</v>
      </c>
      <c r="DV283" s="13">
        <f t="shared" si="331"/>
        <v>979.43133084317049</v>
      </c>
      <c r="DW283" s="13">
        <f t="shared" si="332"/>
        <v>-978.42497051603618</v>
      </c>
      <c r="DX283" s="13">
        <f t="shared" si="333"/>
        <v>-44.388161799264921</v>
      </c>
    </row>
    <row r="284" spans="1:128" x14ac:dyDescent="0.35">
      <c r="A284" s="106">
        <f t="shared" si="334"/>
        <v>278</v>
      </c>
      <c r="B284" s="106">
        <f>A284*Paramètres!$D$25</f>
        <v>139</v>
      </c>
      <c r="C284" s="102">
        <f>Paramètres!$D$7</f>
        <v>155093840495.72119</v>
      </c>
      <c r="D284" s="28">
        <f>Paramètres!$D$8</f>
        <v>6666</v>
      </c>
      <c r="E284" s="28">
        <f t="shared" si="297"/>
        <v>-11211.536490020713</v>
      </c>
      <c r="F284" s="28">
        <f t="shared" si="298"/>
        <v>21672.136105549351</v>
      </c>
      <c r="G284" s="28">
        <f t="shared" si="272"/>
        <v>61.22805996673371</v>
      </c>
      <c r="H284" s="28">
        <f t="shared" si="273"/>
        <v>-74.529059320657197</v>
      </c>
      <c r="I284" s="28">
        <f t="shared" si="335"/>
        <v>7000.0580585538046</v>
      </c>
      <c r="J284" s="28">
        <f t="shared" si="336"/>
        <v>12747.842721273984</v>
      </c>
      <c r="K284" s="28">
        <f t="shared" si="337"/>
        <v>1782.8729415789767</v>
      </c>
      <c r="L284" s="28">
        <f t="shared" si="299"/>
        <v>475.58065621342087</v>
      </c>
      <c r="M284" s="28">
        <f t="shared" si="300"/>
        <v>-1718.2720870834414</v>
      </c>
      <c r="N284" s="28">
        <f>Paramètres!$D$26*Calculs!K284</f>
        <v>35.657458831579532</v>
      </c>
      <c r="O284" s="28">
        <f>Paramètres!$D$26*I284</f>
        <v>140.00116117107609</v>
      </c>
      <c r="P284" s="28">
        <f>Paramètres!$D$26*J284</f>
        <v>254.95685442547969</v>
      </c>
      <c r="Q284" s="105">
        <f>IF($T284&gt;25000,Paramètres!$D$9,-5)</f>
        <v>6</v>
      </c>
      <c r="R284" s="105">
        <f t="shared" si="274"/>
        <v>-60745.393781456893</v>
      </c>
      <c r="S284" s="105">
        <f t="shared" si="275"/>
        <v>13098.524986266655</v>
      </c>
      <c r="T284" s="105">
        <f t="shared" si="301"/>
        <v>62141.565980268904</v>
      </c>
      <c r="U284" s="105">
        <f t="shared" si="302"/>
        <v>167.83162664378679</v>
      </c>
      <c r="V284" s="105">
        <f t="shared" si="276"/>
        <v>236.87978748472594</v>
      </c>
      <c r="W284" s="105">
        <f t="shared" si="303"/>
        <v>-231.55766583346787</v>
      </c>
      <c r="X284" s="105">
        <f t="shared" si="304"/>
        <v>49.930763188288616</v>
      </c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44">
        <f t="shared" si="305"/>
        <v>49533.857291436179</v>
      </c>
      <c r="AL284" s="44">
        <f t="shared" si="306"/>
        <v>8573.6111192826957</v>
      </c>
      <c r="AM284" s="44">
        <f t="shared" si="277"/>
        <v>119.1672681700821</v>
      </c>
      <c r="AN284" s="44">
        <f t="shared" si="278"/>
        <v>-176.13506930334245</v>
      </c>
      <c r="AO284" s="44">
        <f t="shared" si="338"/>
        <v>-5790.3244071171757</v>
      </c>
      <c r="AP284" s="44">
        <f t="shared" si="339"/>
        <v>10374.478107484054</v>
      </c>
      <c r="AQ284" s="44">
        <f t="shared" si="307"/>
        <v>1935.261241119633</v>
      </c>
      <c r="AR284" s="44">
        <f t="shared" si="308"/>
        <v>-1930.8599198193087</v>
      </c>
      <c r="AS284" s="44">
        <f t="shared" si="309"/>
        <v>-130.44554961851074</v>
      </c>
      <c r="AT284" s="44">
        <f>Paramètres!$D$26*Calculs!AQ284</f>
        <v>38.705224822392658</v>
      </c>
      <c r="AU284" s="44">
        <f>Paramètres!$D$26*AO284</f>
        <v>-115.80648814234351</v>
      </c>
      <c r="AV284" s="44">
        <f>Paramètres!$D$26*AP284</f>
        <v>207.48956214968109</v>
      </c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1">
        <f>Paramètres!$D$16</f>
        <v>30000</v>
      </c>
      <c r="BH284" s="41">
        <f>Paramètres!$E$16</f>
        <v>-25000</v>
      </c>
      <c r="BI284" s="100"/>
      <c r="BJ284" s="100"/>
      <c r="BK284" s="110">
        <f>Paramètres!$D$20</f>
        <v>523598775598.29883</v>
      </c>
      <c r="BL284" s="41">
        <f>Paramètres!$D$21</f>
        <v>10000</v>
      </c>
      <c r="BM284" s="41"/>
      <c r="BN284" s="41"/>
      <c r="BO284" s="41">
        <f>IF(AND($BR$6&gt;200,A284&lt;950),Paramètres!$D$22,0)</f>
        <v>1</v>
      </c>
      <c r="BP284" s="41">
        <f t="shared" si="279"/>
        <v>41211.536490020713</v>
      </c>
      <c r="BQ284" s="41">
        <f t="shared" si="280"/>
        <v>-46672.136105549347</v>
      </c>
      <c r="BR284" s="41">
        <f t="shared" si="310"/>
        <v>62262.98281100281</v>
      </c>
      <c r="BS284" s="41">
        <f t="shared" si="311"/>
        <v>-48.555468297797631</v>
      </c>
      <c r="BT284" s="41">
        <f t="shared" si="312"/>
        <v>130.00131228087599</v>
      </c>
      <c r="BU284" s="41">
        <f t="shared" si="313"/>
        <v>86.047175752510498</v>
      </c>
      <c r="BV284" s="41">
        <f t="shared" si="314"/>
        <v>-97.448574847282444</v>
      </c>
      <c r="BW284" s="41">
        <f>Paramètres!$D$22</f>
        <v>1</v>
      </c>
      <c r="BX284" s="41">
        <f t="shared" si="281"/>
        <v>-19533.857291436179</v>
      </c>
      <c r="BY284" s="41">
        <f t="shared" si="282"/>
        <v>-33573.611119282694</v>
      </c>
      <c r="BZ284" s="41">
        <f t="shared" si="315"/>
        <v>38842.746353354276</v>
      </c>
      <c r="CA284" s="41">
        <f t="shared" si="316"/>
        <v>-120.19177584690604</v>
      </c>
      <c r="CB284" s="41">
        <f t="shared" si="317"/>
        <v>315.18975268138365</v>
      </c>
      <c r="CC284" s="41">
        <f t="shared" si="318"/>
        <v>-158.50762952217286</v>
      </c>
      <c r="CD284" s="41">
        <f t="shared" si="319"/>
        <v>-272.43331583823112</v>
      </c>
      <c r="CE284" s="2">
        <f>Paramètres!$F$16</f>
        <v>15000</v>
      </c>
      <c r="CF284" s="2">
        <f>Paramètres!$G$16</f>
        <v>15000</v>
      </c>
      <c r="CG284" s="111">
        <f>Paramètres!$F$20</f>
        <v>992600579172.61572</v>
      </c>
      <c r="CH284" s="2">
        <f>Paramètres!$F$21</f>
        <v>13332</v>
      </c>
      <c r="CI284" s="2"/>
      <c r="CJ284" s="2"/>
      <c r="CK284" s="2">
        <f>IF(CN284&gt;20000,Paramètres!$F$22,-2)</f>
        <v>1</v>
      </c>
      <c r="CL284" s="2">
        <f t="shared" si="283"/>
        <v>26211.536490020713</v>
      </c>
      <c r="CM284" s="2">
        <f t="shared" si="284"/>
        <v>-6672.1361055493508</v>
      </c>
      <c r="CN284" s="2">
        <f t="shared" si="285"/>
        <v>27047.403671677301</v>
      </c>
      <c r="CO284" s="2">
        <f t="shared" si="286"/>
        <v>-14.281318751750831</v>
      </c>
      <c r="CP284" s="2">
        <f t="shared" si="287"/>
        <v>979.12076639529255</v>
      </c>
      <c r="CQ284" s="2">
        <f t="shared" si="288"/>
        <v>948.86222751877654</v>
      </c>
      <c r="CR284" s="2">
        <f t="shared" si="289"/>
        <v>-241.53249962398559</v>
      </c>
      <c r="CS284" s="2">
        <f>Paramètres!$F$22</f>
        <v>1</v>
      </c>
      <c r="CT284" s="2">
        <f t="shared" si="290"/>
        <v>-34533.857291436179</v>
      </c>
      <c r="CU284" s="2">
        <f t="shared" si="291"/>
        <v>6426.3888807173043</v>
      </c>
      <c r="CV284" s="2">
        <f t="shared" si="320"/>
        <v>35126.710256889797</v>
      </c>
      <c r="CW284" s="2">
        <f t="shared" si="321"/>
        <v>169.45843460649078</v>
      </c>
      <c r="CX284" s="2">
        <f t="shared" si="292"/>
        <v>657.40288813598409</v>
      </c>
      <c r="CY284" s="2">
        <f t="shared" si="322"/>
        <v>-646.30753508758005</v>
      </c>
      <c r="CZ284" s="2">
        <f t="shared" si="323"/>
        <v>120.271058108548</v>
      </c>
      <c r="DA284" s="2"/>
      <c r="DB284" s="2"/>
      <c r="DC284" s="13">
        <f>Paramètres!$H$16</f>
        <v>-20000</v>
      </c>
      <c r="DD284" s="13">
        <f>Paramètres!$I$16</f>
        <v>0</v>
      </c>
      <c r="DE284" s="13"/>
      <c r="DF284" s="13"/>
      <c r="DG284" s="112">
        <f>Paramètres!$H$20</f>
        <v>1047197551196.5977</v>
      </c>
      <c r="DH284" s="13">
        <f>Paramètres!$H$21</f>
        <v>10000</v>
      </c>
      <c r="DI284" s="13">
        <f>IF(DL284&lt;66666,Paramètres!$H$22,5)</f>
        <v>1</v>
      </c>
      <c r="DJ284" s="13">
        <f t="shared" si="293"/>
        <v>-8788.4635099792868</v>
      </c>
      <c r="DK284" s="13">
        <f t="shared" si="294"/>
        <v>-21672.136105549351</v>
      </c>
      <c r="DL284" s="13">
        <f t="shared" si="324"/>
        <v>23386.290305298386</v>
      </c>
      <c r="DM284" s="13">
        <f t="shared" si="325"/>
        <v>-112.07349037602997</v>
      </c>
      <c r="DN284" s="13">
        <f t="shared" si="326"/>
        <v>1488.3858185154938</v>
      </c>
      <c r="DO284" s="13">
        <f t="shared" si="327"/>
        <v>-559.32874705786605</v>
      </c>
      <c r="DP284" s="13">
        <f t="shared" si="328"/>
        <v>-1379.2910126121733</v>
      </c>
      <c r="DQ284" s="13">
        <f>IF(DT284&lt;66666,Paramètres!$H$22,5)</f>
        <v>5</v>
      </c>
      <c r="DR284" s="13">
        <f t="shared" si="295"/>
        <v>-69533.857291436172</v>
      </c>
      <c r="DS284" s="13">
        <f t="shared" si="296"/>
        <v>-8573.6111192826957</v>
      </c>
      <c r="DT284" s="13">
        <f t="shared" si="329"/>
        <v>70060.431895974631</v>
      </c>
      <c r="DU284" s="13">
        <f t="shared" si="330"/>
        <v>-172.97083773113235</v>
      </c>
      <c r="DV284" s="13">
        <f t="shared" si="331"/>
        <v>1034.938593973372</v>
      </c>
      <c r="DW284" s="13">
        <f t="shared" si="332"/>
        <v>-1027.159989615747</v>
      </c>
      <c r="DX284" s="13">
        <f t="shared" si="333"/>
        <v>-126.6501047301528</v>
      </c>
    </row>
    <row r="285" spans="1:128" x14ac:dyDescent="0.35">
      <c r="A285" s="106">
        <f t="shared" si="334"/>
        <v>279</v>
      </c>
      <c r="B285" s="106">
        <f>A285*Paramètres!$D$25</f>
        <v>139.5</v>
      </c>
      <c r="C285" s="102">
        <f>Paramètres!$D$7</f>
        <v>155093840495.72119</v>
      </c>
      <c r="D285" s="28">
        <f>Paramètres!$D$8</f>
        <v>6666</v>
      </c>
      <c r="E285" s="28">
        <f t="shared" si="297"/>
        <v>-7592.6122966904559</v>
      </c>
      <c r="F285" s="28">
        <f t="shared" si="298"/>
        <v>27616.489444415482</v>
      </c>
      <c r="G285" s="28">
        <f t="shared" si="272"/>
        <v>55.751946930021617</v>
      </c>
      <c r="H285" s="28">
        <f t="shared" si="273"/>
        <v>-68.884477671709675</v>
      </c>
      <c r="I285" s="28">
        <f t="shared" si="335"/>
        <v>7335.6375535961497</v>
      </c>
      <c r="J285" s="28">
        <f t="shared" si="336"/>
        <v>10774.613779765063</v>
      </c>
      <c r="K285" s="28">
        <f t="shared" si="337"/>
        <v>1606.09252116371</v>
      </c>
      <c r="L285" s="28">
        <f t="shared" si="299"/>
        <v>578.59410270697708</v>
      </c>
      <c r="M285" s="28">
        <f t="shared" si="300"/>
        <v>-1498.2529996134533</v>
      </c>
      <c r="N285" s="28">
        <f>Paramètres!$D$26*Calculs!K285</f>
        <v>32.121850423274203</v>
      </c>
      <c r="O285" s="28">
        <f>Paramètres!$D$26*I285</f>
        <v>146.71275107192301</v>
      </c>
      <c r="P285" s="28">
        <f>Paramètres!$D$26*J285</f>
        <v>215.49227559530127</v>
      </c>
      <c r="Q285" s="105">
        <f>IF($T285&gt;25000,Paramètres!$D$9,-5)</f>
        <v>6</v>
      </c>
      <c r="R285" s="105">
        <f t="shared" si="274"/>
        <v>-53748.59240461322</v>
      </c>
      <c r="S285" s="105">
        <f t="shared" si="275"/>
        <v>13888.250658795387</v>
      </c>
      <c r="T285" s="105">
        <f t="shared" si="301"/>
        <v>55513.914398453082</v>
      </c>
      <c r="U285" s="105">
        <f t="shared" si="302"/>
        <v>165.51207108359668</v>
      </c>
      <c r="V285" s="105">
        <f t="shared" si="276"/>
        <v>295.53996046069142</v>
      </c>
      <c r="W285" s="105">
        <f t="shared" si="303"/>
        <v>-286.14189876907415</v>
      </c>
      <c r="X285" s="105">
        <f t="shared" si="304"/>
        <v>73.937013720706744</v>
      </c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44">
        <f t="shared" si="305"/>
        <v>46155.980107922762</v>
      </c>
      <c r="AL285" s="44">
        <f t="shared" si="306"/>
        <v>13728.238785620095</v>
      </c>
      <c r="AM285" s="44">
        <f t="shared" si="277"/>
        <v>127.15370868323265</v>
      </c>
      <c r="AN285" s="44">
        <f t="shared" si="278"/>
        <v>-173.67077459618687</v>
      </c>
      <c r="AO285" s="44">
        <f t="shared" si="338"/>
        <v>-7605.3778387941411</v>
      </c>
      <c r="AP285" s="44">
        <f t="shared" si="339"/>
        <v>10036.542995715861</v>
      </c>
      <c r="AQ285" s="44">
        <f t="shared" si="307"/>
        <v>2076.1874881487988</v>
      </c>
      <c r="AR285" s="44">
        <f t="shared" si="308"/>
        <v>-2063.5328200589679</v>
      </c>
      <c r="AS285" s="44">
        <f t="shared" si="309"/>
        <v>-228.88159927154732</v>
      </c>
      <c r="AT285" s="44">
        <f>Paramètres!$D$26*Calculs!AQ285</f>
        <v>41.523749762975974</v>
      </c>
      <c r="AU285" s="44">
        <f>Paramètres!$D$26*AO285</f>
        <v>-152.10755677588281</v>
      </c>
      <c r="AV285" s="44">
        <f>Paramètres!$D$26*AP285</f>
        <v>200.73085991431722</v>
      </c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1">
        <f>Paramètres!$D$16</f>
        <v>30000</v>
      </c>
      <c r="BH285" s="41">
        <f>Paramètres!$E$16</f>
        <v>-25000</v>
      </c>
      <c r="BI285" s="100"/>
      <c r="BJ285" s="100"/>
      <c r="BK285" s="110">
        <f>Paramètres!$D$20</f>
        <v>523598775598.29883</v>
      </c>
      <c r="BL285" s="41">
        <f>Paramètres!$D$21</f>
        <v>10000</v>
      </c>
      <c r="BM285" s="41"/>
      <c r="BN285" s="41"/>
      <c r="BO285" s="41">
        <f>IF(AND($BR$6&gt;200,A285&lt;950),Paramètres!$D$22,0)</f>
        <v>1</v>
      </c>
      <c r="BP285" s="41">
        <f t="shared" si="279"/>
        <v>37592.612296690459</v>
      </c>
      <c r="BQ285" s="41">
        <f t="shared" si="280"/>
        <v>-52616.489444415478</v>
      </c>
      <c r="BR285" s="41">
        <f t="shared" si="310"/>
        <v>64666.061119752521</v>
      </c>
      <c r="BS285" s="41">
        <f t="shared" si="311"/>
        <v>-54.45554091309512</v>
      </c>
      <c r="BT285" s="41">
        <f t="shared" si="312"/>
        <v>120.85114247449765</v>
      </c>
      <c r="BU285" s="41">
        <f t="shared" si="313"/>
        <v>70.254938463666207</v>
      </c>
      <c r="BV285" s="41">
        <f t="shared" si="314"/>
        <v>-98.332305265654199</v>
      </c>
      <c r="BW285" s="41">
        <f>Paramètres!$D$22</f>
        <v>1</v>
      </c>
      <c r="BX285" s="41">
        <f t="shared" si="281"/>
        <v>-16155.980107922762</v>
      </c>
      <c r="BY285" s="41">
        <f t="shared" si="282"/>
        <v>-38728.238785620095</v>
      </c>
      <c r="BZ285" s="41">
        <f t="shared" si="315"/>
        <v>41962.985745578262</v>
      </c>
      <c r="CA285" s="41">
        <f t="shared" si="316"/>
        <v>-112.6440814132814</v>
      </c>
      <c r="CB285" s="41">
        <f t="shared" si="317"/>
        <v>273.70528925599541</v>
      </c>
      <c r="CC285" s="41">
        <f t="shared" si="318"/>
        <v>-105.37804043457658</v>
      </c>
      <c r="CD285" s="41">
        <f t="shared" si="319"/>
        <v>-252.60652002843645</v>
      </c>
      <c r="CE285" s="2">
        <f>Paramètres!$F$16</f>
        <v>15000</v>
      </c>
      <c r="CF285" s="2">
        <f>Paramètres!$G$16</f>
        <v>15000</v>
      </c>
      <c r="CG285" s="111">
        <f>Paramètres!$F$20</f>
        <v>992600579172.61572</v>
      </c>
      <c r="CH285" s="2">
        <f>Paramètres!$F$21</f>
        <v>13332</v>
      </c>
      <c r="CI285" s="2"/>
      <c r="CJ285" s="2"/>
      <c r="CK285" s="2">
        <f>IF(CN285&gt;20000,Paramètres!$F$22,-2)</f>
        <v>1</v>
      </c>
      <c r="CL285" s="2">
        <f t="shared" si="283"/>
        <v>22592.612296690455</v>
      </c>
      <c r="CM285" s="2">
        <f t="shared" si="284"/>
        <v>-12616.489444415482</v>
      </c>
      <c r="CN285" s="2">
        <f t="shared" si="285"/>
        <v>25876.66779725736</v>
      </c>
      <c r="CO285" s="2">
        <f t="shared" si="286"/>
        <v>-29.180488672016907</v>
      </c>
      <c r="CP285" s="2">
        <f t="shared" si="287"/>
        <v>1041.3413492900202</v>
      </c>
      <c r="CQ285" s="2">
        <f t="shared" si="288"/>
        <v>909.18280349510462</v>
      </c>
      <c r="CR285" s="2">
        <f t="shared" si="289"/>
        <v>-507.71885484975024</v>
      </c>
      <c r="CS285" s="2">
        <f>Paramètres!$F$22</f>
        <v>1</v>
      </c>
      <c r="CT285" s="2">
        <f t="shared" si="290"/>
        <v>-31155.980107922762</v>
      </c>
      <c r="CU285" s="2">
        <f t="shared" si="291"/>
        <v>1271.7612143799051</v>
      </c>
      <c r="CV285" s="2">
        <f t="shared" si="320"/>
        <v>31181.925422777855</v>
      </c>
      <c r="CW285" s="2">
        <f t="shared" si="321"/>
        <v>177.6625315557861</v>
      </c>
      <c r="CX285" s="2">
        <f t="shared" si="292"/>
        <v>793.59643585938886</v>
      </c>
      <c r="CY285" s="2">
        <f t="shared" si="322"/>
        <v>-792.93611392233447</v>
      </c>
      <c r="CZ285" s="2">
        <f t="shared" si="323"/>
        <v>32.366993163894044</v>
      </c>
      <c r="DA285" s="2"/>
      <c r="DB285" s="2"/>
      <c r="DC285" s="13">
        <f>Paramètres!$H$16</f>
        <v>-20000</v>
      </c>
      <c r="DD285" s="13">
        <f>Paramètres!$I$16</f>
        <v>0</v>
      </c>
      <c r="DE285" s="13"/>
      <c r="DF285" s="13"/>
      <c r="DG285" s="112">
        <f>Paramètres!$H$20</f>
        <v>1047197551196.5977</v>
      </c>
      <c r="DH285" s="13">
        <f>Paramètres!$H$21</f>
        <v>10000</v>
      </c>
      <c r="DI285" s="13">
        <f>IF(DL285&lt;66666,Paramètres!$H$22,5)</f>
        <v>1</v>
      </c>
      <c r="DJ285" s="13">
        <f t="shared" si="293"/>
        <v>-12407.387703309545</v>
      </c>
      <c r="DK285" s="13">
        <f t="shared" si="294"/>
        <v>-27616.489444415482</v>
      </c>
      <c r="DL285" s="13">
        <f t="shared" si="324"/>
        <v>30275.629784593228</v>
      </c>
      <c r="DM285" s="13">
        <f t="shared" si="325"/>
        <v>-114.19317343025325</v>
      </c>
      <c r="DN285" s="13">
        <f t="shared" si="326"/>
        <v>978.11029313279619</v>
      </c>
      <c r="DO285" s="13">
        <f t="shared" si="327"/>
        <v>-400.84363925179377</v>
      </c>
      <c r="DP285" s="13">
        <f t="shared" si="328"/>
        <v>-892.20183949804891</v>
      </c>
      <c r="DQ285" s="13">
        <f>IF(DT285&lt;66666,Paramètres!$H$22,5)</f>
        <v>5</v>
      </c>
      <c r="DR285" s="13">
        <f t="shared" si="295"/>
        <v>-66155.980107922762</v>
      </c>
      <c r="DS285" s="13">
        <f t="shared" si="296"/>
        <v>-13728.238785620095</v>
      </c>
      <c r="DT285" s="13">
        <f t="shared" si="329"/>
        <v>67565.362754852991</v>
      </c>
      <c r="DU285" s="13">
        <f t="shared" si="330"/>
        <v>-168.27675423399668</v>
      </c>
      <c r="DV285" s="13">
        <f t="shared" si="331"/>
        <v>1110.2846528229306</v>
      </c>
      <c r="DW285" s="13">
        <f t="shared" si="332"/>
        <v>-1087.1246214246057</v>
      </c>
      <c r="DX285" s="13">
        <f t="shared" si="333"/>
        <v>-225.59270330962167</v>
      </c>
    </row>
    <row r="286" spans="1:128" x14ac:dyDescent="0.35">
      <c r="A286" s="106">
        <f t="shared" si="334"/>
        <v>280</v>
      </c>
      <c r="B286" s="106">
        <f>A286*Paramètres!$D$25</f>
        <v>140</v>
      </c>
      <c r="C286" s="102">
        <f>Paramètres!$D$7</f>
        <v>155093840495.72119</v>
      </c>
      <c r="D286" s="28">
        <f>Paramètres!$D$8</f>
        <v>6666</v>
      </c>
      <c r="E286" s="28">
        <f t="shared" si="297"/>
        <v>-3780.1449942156369</v>
      </c>
      <c r="F286" s="28">
        <f t="shared" si="298"/>
        <v>32629.233084394651</v>
      </c>
      <c r="G286" s="28">
        <f t="shared" si="272"/>
        <v>49.394840908122404</v>
      </c>
      <c r="H286" s="28">
        <f t="shared" si="273"/>
        <v>-70.724005923314081</v>
      </c>
      <c r="I286" s="28">
        <f t="shared" si="335"/>
        <v>7767.5189052312044</v>
      </c>
      <c r="J286" s="28">
        <f t="shared" si="336"/>
        <v>9060.8685045563088</v>
      </c>
      <c r="K286" s="28">
        <f t="shared" si="337"/>
        <v>1534.5140217922922</v>
      </c>
      <c r="L286" s="28">
        <f t="shared" si="299"/>
        <v>506.5721234530252</v>
      </c>
      <c r="M286" s="28">
        <f t="shared" si="300"/>
        <v>-1448.4881659224725</v>
      </c>
      <c r="N286" s="28">
        <f>Paramètres!$D$26*Calculs!K286</f>
        <v>30.690280435845843</v>
      </c>
      <c r="O286" s="28">
        <f>Paramètres!$D$26*I286</f>
        <v>155.3503781046241</v>
      </c>
      <c r="P286" s="28">
        <f>Paramètres!$D$26*J286</f>
        <v>181.21737009112618</v>
      </c>
      <c r="Q286" s="105">
        <f>IF($T286&gt;25000,Paramètres!$D$9,-5)</f>
        <v>6</v>
      </c>
      <c r="R286" s="105">
        <f t="shared" si="274"/>
        <v>-45617.552977726591</v>
      </c>
      <c r="S286" s="105">
        <f t="shared" si="275"/>
        <v>13939.943200734513</v>
      </c>
      <c r="T286" s="105">
        <f t="shared" si="301"/>
        <v>47699.928261113731</v>
      </c>
      <c r="U286" s="105">
        <f t="shared" si="302"/>
        <v>163.00774484994446</v>
      </c>
      <c r="V286" s="105">
        <f t="shared" si="276"/>
        <v>397.29265669379964</v>
      </c>
      <c r="W286" s="105">
        <f t="shared" si="303"/>
        <v>-379.94855495759583</v>
      </c>
      <c r="X286" s="105">
        <f t="shared" si="304"/>
        <v>116.10577353625504</v>
      </c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44">
        <f t="shared" si="305"/>
        <v>41837.407983510951</v>
      </c>
      <c r="AL286" s="44">
        <f t="shared" si="306"/>
        <v>18689.289883660138</v>
      </c>
      <c r="AM286" s="44">
        <f t="shared" si="277"/>
        <v>134.7299751461415</v>
      </c>
      <c r="AN286" s="44">
        <f t="shared" si="278"/>
        <v>-170.7022202384768</v>
      </c>
      <c r="AO286" s="44">
        <f t="shared" si="338"/>
        <v>-9516.803102077225</v>
      </c>
      <c r="AP286" s="44">
        <f t="shared" si="339"/>
        <v>9606.9305365299952</v>
      </c>
      <c r="AQ286" s="44">
        <f t="shared" si="307"/>
        <v>2301.8220637166296</v>
      </c>
      <c r="AR286" s="44">
        <f t="shared" si="308"/>
        <v>-2271.5806745505911</v>
      </c>
      <c r="AS286" s="44">
        <f t="shared" si="309"/>
        <v>-371.89521645345735</v>
      </c>
      <c r="AT286" s="44">
        <f>Paramètres!$D$26*Calculs!AQ286</f>
        <v>46.036441274332596</v>
      </c>
      <c r="AU286" s="44">
        <f>Paramètres!$D$26*AO286</f>
        <v>-190.33606204154449</v>
      </c>
      <c r="AV286" s="44">
        <f>Paramètres!$D$26*AP286</f>
        <v>192.13861073059991</v>
      </c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1">
        <f>Paramètres!$D$16</f>
        <v>30000</v>
      </c>
      <c r="BH286" s="41">
        <f>Paramètres!$E$16</f>
        <v>-25000</v>
      </c>
      <c r="BI286" s="100"/>
      <c r="BJ286" s="100"/>
      <c r="BK286" s="110">
        <f>Paramètres!$D$20</f>
        <v>523598775598.29883</v>
      </c>
      <c r="BL286" s="41">
        <f>Paramètres!$D$21</f>
        <v>10000</v>
      </c>
      <c r="BM286" s="41"/>
      <c r="BN286" s="41"/>
      <c r="BO286" s="41">
        <f>IF(AND($BR$6&gt;200,A286&lt;950),Paramètres!$D$22,0)</f>
        <v>1</v>
      </c>
      <c r="BP286" s="41">
        <f t="shared" si="279"/>
        <v>33780.14499421564</v>
      </c>
      <c r="BQ286" s="41">
        <f t="shared" si="280"/>
        <v>-57629.233084394655</v>
      </c>
      <c r="BR286" s="41">
        <f t="shared" si="310"/>
        <v>66799.900461944693</v>
      </c>
      <c r="BS286" s="41">
        <f t="shared" si="311"/>
        <v>-59.622730450250735</v>
      </c>
      <c r="BT286" s="41">
        <f t="shared" si="312"/>
        <v>113.5034715025172</v>
      </c>
      <c r="BU286" s="41">
        <f t="shared" si="313"/>
        <v>57.397746077273602</v>
      </c>
      <c r="BV286" s="41">
        <f t="shared" si="314"/>
        <v>-97.921074281134992</v>
      </c>
      <c r="BW286" s="41">
        <f>Paramètres!$D$22</f>
        <v>1</v>
      </c>
      <c r="BX286" s="41">
        <f t="shared" si="281"/>
        <v>-11837.407983510951</v>
      </c>
      <c r="BY286" s="41">
        <f t="shared" si="282"/>
        <v>-43689.289883660138</v>
      </c>
      <c r="BZ286" s="41">
        <f t="shared" si="315"/>
        <v>45264.536651848954</v>
      </c>
      <c r="CA286" s="41">
        <f t="shared" si="316"/>
        <v>-105.16004497544745</v>
      </c>
      <c r="CB286" s="41">
        <f t="shared" si="317"/>
        <v>237.92439715319301</v>
      </c>
      <c r="CC286" s="41">
        <f t="shared" si="318"/>
        <v>-62.221075629152452</v>
      </c>
      <c r="CD286" s="41">
        <f t="shared" si="319"/>
        <v>-229.64441318756616</v>
      </c>
      <c r="CE286" s="2">
        <f>Paramètres!$F$16</f>
        <v>15000</v>
      </c>
      <c r="CF286" s="2">
        <f>Paramètres!$G$16</f>
        <v>15000</v>
      </c>
      <c r="CG286" s="111">
        <f>Paramètres!$F$20</f>
        <v>992600579172.61572</v>
      </c>
      <c r="CH286" s="2">
        <f>Paramètres!$F$21</f>
        <v>13332</v>
      </c>
      <c r="CI286" s="2"/>
      <c r="CJ286" s="2"/>
      <c r="CK286" s="2">
        <f>IF(CN286&gt;20000,Paramètres!$F$22,-2)</f>
        <v>1</v>
      </c>
      <c r="CL286" s="2">
        <f t="shared" si="283"/>
        <v>18780.144994215636</v>
      </c>
      <c r="CM286" s="2">
        <f t="shared" si="284"/>
        <v>-17629.233084394651</v>
      </c>
      <c r="CN286" s="2">
        <f t="shared" si="285"/>
        <v>25758.177442274085</v>
      </c>
      <c r="CO286" s="2">
        <f t="shared" si="286"/>
        <v>-43.189465237162594</v>
      </c>
      <c r="CP286" s="2">
        <f t="shared" si="287"/>
        <v>1047.9020239005579</v>
      </c>
      <c r="CQ286" s="2">
        <f t="shared" si="288"/>
        <v>764.01958145867366</v>
      </c>
      <c r="CR286" s="2">
        <f t="shared" si="289"/>
        <v>-717.19783243021482</v>
      </c>
      <c r="CS286" s="2">
        <f>Paramètres!$F$22</f>
        <v>1</v>
      </c>
      <c r="CT286" s="2">
        <f t="shared" si="290"/>
        <v>-26837.407983510951</v>
      </c>
      <c r="CU286" s="2">
        <f t="shared" si="291"/>
        <v>-3689.289883660138</v>
      </c>
      <c r="CV286" s="2">
        <f t="shared" si="320"/>
        <v>27089.801164259112</v>
      </c>
      <c r="CW286" s="2">
        <f t="shared" si="321"/>
        <v>-172.17271229140741</v>
      </c>
      <c r="CX286" s="2">
        <f t="shared" si="292"/>
        <v>976.95416257053614</v>
      </c>
      <c r="CY286" s="2">
        <f t="shared" si="322"/>
        <v>-967.85197067768252</v>
      </c>
      <c r="CZ286" s="2">
        <f t="shared" si="323"/>
        <v>-133.04885801548173</v>
      </c>
      <c r="DA286" s="2"/>
      <c r="DB286" s="2"/>
      <c r="DC286" s="13">
        <f>Paramètres!$H$16</f>
        <v>-20000</v>
      </c>
      <c r="DD286" s="13">
        <f>Paramètres!$I$16</f>
        <v>0</v>
      </c>
      <c r="DE286" s="13"/>
      <c r="DF286" s="13"/>
      <c r="DG286" s="112">
        <f>Paramètres!$H$20</f>
        <v>1047197551196.5977</v>
      </c>
      <c r="DH286" s="13">
        <f>Paramètres!$H$21</f>
        <v>10000</v>
      </c>
      <c r="DI286" s="13">
        <f>IF(DL286&lt;66666,Paramètres!$H$22,5)</f>
        <v>1</v>
      </c>
      <c r="DJ286" s="13">
        <f t="shared" si="293"/>
        <v>-16219.855005784364</v>
      </c>
      <c r="DK286" s="13">
        <f t="shared" si="294"/>
        <v>-32629.233084394651</v>
      </c>
      <c r="DL286" s="13">
        <f t="shared" si="324"/>
        <v>36438.311542721385</v>
      </c>
      <c r="DM286" s="13">
        <f t="shared" si="325"/>
        <v>-116.43177827144243</v>
      </c>
      <c r="DN286" s="13">
        <f t="shared" si="326"/>
        <v>707.30765657361792</v>
      </c>
      <c r="DO286" s="13">
        <f t="shared" si="327"/>
        <v>-314.84520408292207</v>
      </c>
      <c r="DP286" s="13">
        <f t="shared" si="328"/>
        <v>-633.36925921112254</v>
      </c>
      <c r="DQ286" s="13">
        <f>IF(DT286&lt;66666,Paramètres!$H$22,5)</f>
        <v>1</v>
      </c>
      <c r="DR286" s="13">
        <f t="shared" si="295"/>
        <v>-61837.407983510951</v>
      </c>
      <c r="DS286" s="13">
        <f t="shared" si="296"/>
        <v>-18689.289883660138</v>
      </c>
      <c r="DT286" s="13">
        <f t="shared" si="329"/>
        <v>64599.958068675747</v>
      </c>
      <c r="DU286" s="13">
        <f t="shared" si="330"/>
        <v>-163.18346363522207</v>
      </c>
      <c r="DV286" s="13">
        <f t="shared" si="331"/>
        <v>242.17981792420878</v>
      </c>
      <c r="DW286" s="13">
        <f t="shared" si="332"/>
        <v>-231.82324964407965</v>
      </c>
      <c r="DX286" s="13">
        <f t="shared" si="333"/>
        <v>-70.064578313593245</v>
      </c>
    </row>
    <row r="287" spans="1:128" x14ac:dyDescent="0.35">
      <c r="A287" s="106">
        <f t="shared" si="334"/>
        <v>281</v>
      </c>
      <c r="B287" s="106">
        <f>A287*Paramètres!$D$25</f>
        <v>140.5</v>
      </c>
      <c r="C287" s="102">
        <f>Paramètres!$D$7</f>
        <v>155093840495.72119</v>
      </c>
      <c r="D287" s="28">
        <f>Paramètres!$D$8</f>
        <v>6666</v>
      </c>
      <c r="E287" s="28">
        <f t="shared" si="297"/>
        <v>230.2574892632216</v>
      </c>
      <c r="F287" s="28">
        <f t="shared" si="298"/>
        <v>36797.545295192191</v>
      </c>
      <c r="G287" s="28">
        <f t="shared" si="272"/>
        <v>42.46817374173898</v>
      </c>
      <c r="H287" s="28">
        <f t="shared" si="273"/>
        <v>-75.992851473557508</v>
      </c>
      <c r="I287" s="28">
        <f t="shared" si="335"/>
        <v>8118.7406505796062</v>
      </c>
      <c r="J287" s="28">
        <f t="shared" si="336"/>
        <v>7431.1629685427106</v>
      </c>
      <c r="K287" s="28">
        <f t="shared" si="337"/>
        <v>1461.347824633285</v>
      </c>
      <c r="L287" s="28">
        <f t="shared" si="299"/>
        <v>353.70894279959788</v>
      </c>
      <c r="M287" s="28">
        <f t="shared" si="300"/>
        <v>-1417.8954292697417</v>
      </c>
      <c r="N287" s="28">
        <f>Paramètres!$D$26*Calculs!K287</f>
        <v>29.2269564926657</v>
      </c>
      <c r="O287" s="28">
        <f>Paramètres!$D$26*I287</f>
        <v>162.37481301159212</v>
      </c>
      <c r="P287" s="28">
        <f>Paramètres!$D$26*J287</f>
        <v>148.62325937085421</v>
      </c>
      <c r="Q287" s="105">
        <f>IF($T287&gt;25000,Paramètres!$D$9,-5)</f>
        <v>6</v>
      </c>
      <c r="R287" s="105">
        <f t="shared" si="274"/>
        <v>-36280.853774571471</v>
      </c>
      <c r="S287" s="105">
        <f t="shared" si="275"/>
        <v>13397.763947380419</v>
      </c>
      <c r="T287" s="105">
        <f t="shared" si="301"/>
        <v>38675.579238087223</v>
      </c>
      <c r="U287" s="105">
        <f t="shared" si="302"/>
        <v>159.73186159132558</v>
      </c>
      <c r="V287" s="105">
        <f t="shared" si="276"/>
        <v>595.39026404422953</v>
      </c>
      <c r="W287" s="105">
        <f t="shared" si="303"/>
        <v>-558.52472113254169</v>
      </c>
      <c r="X287" s="105">
        <f t="shared" si="304"/>
        <v>206.25155127289065</v>
      </c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44">
        <f t="shared" si="305"/>
        <v>36511.111263834689</v>
      </c>
      <c r="AL287" s="44">
        <f t="shared" si="306"/>
        <v>23399.781347811771</v>
      </c>
      <c r="AM287" s="44">
        <f t="shared" si="277"/>
        <v>142.05676812857064</v>
      </c>
      <c r="AN287" s="44">
        <f t="shared" si="278"/>
        <v>-169.08376196585218</v>
      </c>
      <c r="AO287" s="44">
        <f t="shared" si="338"/>
        <v>-11598.047714586271</v>
      </c>
      <c r="AP287" s="44">
        <f t="shared" si="339"/>
        <v>9042.8967093459378</v>
      </c>
      <c r="AQ287" s="44">
        <f t="shared" si="307"/>
        <v>1672.1013879778575</v>
      </c>
      <c r="AR287" s="44">
        <f t="shared" si="308"/>
        <v>-1641.8448509085106</v>
      </c>
      <c r="AS287" s="44">
        <f t="shared" si="309"/>
        <v>-316.65207598038603</v>
      </c>
      <c r="AT287" s="44">
        <f>Paramètres!$D$26*Calculs!AQ287</f>
        <v>33.442027759557149</v>
      </c>
      <c r="AU287" s="44">
        <f>Paramètres!$D$26*AO287</f>
        <v>-231.96095429172544</v>
      </c>
      <c r="AV287" s="44">
        <f>Paramètres!$D$26*AP287</f>
        <v>180.85793418691875</v>
      </c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1">
        <f>Paramètres!$D$16</f>
        <v>30000</v>
      </c>
      <c r="BH287" s="41">
        <f>Paramètres!$E$16</f>
        <v>-25000</v>
      </c>
      <c r="BI287" s="100"/>
      <c r="BJ287" s="100"/>
      <c r="BK287" s="110">
        <f>Paramètres!$D$20</f>
        <v>523598775598.29883</v>
      </c>
      <c r="BL287" s="41">
        <f>Paramètres!$D$21</f>
        <v>10000</v>
      </c>
      <c r="BM287" s="41"/>
      <c r="BN287" s="41"/>
      <c r="BO287" s="41">
        <f>IF(AND($BR$6&gt;200,A287&lt;950),Paramètres!$D$22,0)</f>
        <v>1</v>
      </c>
      <c r="BP287" s="41">
        <f t="shared" si="279"/>
        <v>29769.742510736778</v>
      </c>
      <c r="BQ287" s="41">
        <f t="shared" si="280"/>
        <v>-61797.545295192191</v>
      </c>
      <c r="BR287" s="41">
        <f t="shared" si="310"/>
        <v>68594.272163693808</v>
      </c>
      <c r="BS287" s="41">
        <f t="shared" si="311"/>
        <v>-64.278479724751307</v>
      </c>
      <c r="BT287" s="41">
        <f t="shared" si="312"/>
        <v>107.825820916642</v>
      </c>
      <c r="BU287" s="41">
        <f t="shared" si="313"/>
        <v>46.796136520510203</v>
      </c>
      <c r="BV287" s="41">
        <f t="shared" si="314"/>
        <v>-97.141799772814196</v>
      </c>
      <c r="BW287" s="41">
        <f>Paramètres!$D$22</f>
        <v>1</v>
      </c>
      <c r="BX287" s="41">
        <f t="shared" si="281"/>
        <v>-6511.1112638346895</v>
      </c>
      <c r="BY287" s="41">
        <f t="shared" si="282"/>
        <v>-48399.781347811775</v>
      </c>
      <c r="BZ287" s="41">
        <f t="shared" si="315"/>
        <v>48835.779961069769</v>
      </c>
      <c r="CA287" s="41">
        <f t="shared" si="316"/>
        <v>-97.66186966486606</v>
      </c>
      <c r="CB287" s="41">
        <f t="shared" si="317"/>
        <v>206.42610555296105</v>
      </c>
      <c r="CC287" s="41">
        <f t="shared" si="318"/>
        <v>-27.522102484834949</v>
      </c>
      <c r="CD287" s="41">
        <f t="shared" si="319"/>
        <v>-204.58316384438007</v>
      </c>
      <c r="CE287" s="2">
        <f>Paramètres!$F$16</f>
        <v>15000</v>
      </c>
      <c r="CF287" s="2">
        <f>Paramètres!$G$16</f>
        <v>15000</v>
      </c>
      <c r="CG287" s="111">
        <f>Paramètres!$F$20</f>
        <v>992600579172.61572</v>
      </c>
      <c r="CH287" s="2">
        <f>Paramètres!$F$21</f>
        <v>13332</v>
      </c>
      <c r="CI287" s="2"/>
      <c r="CJ287" s="2"/>
      <c r="CK287" s="2">
        <f>IF(CN287&gt;20000,Paramètres!$F$22,-2)</f>
        <v>1</v>
      </c>
      <c r="CL287" s="2">
        <f t="shared" si="283"/>
        <v>14769.742510736778</v>
      </c>
      <c r="CM287" s="2">
        <f t="shared" si="284"/>
        <v>-21797.545295192191</v>
      </c>
      <c r="CN287" s="2">
        <f t="shared" si="285"/>
        <v>26330.17802312435</v>
      </c>
      <c r="CO287" s="2">
        <f t="shared" si="286"/>
        <v>-55.878927029602842</v>
      </c>
      <c r="CP287" s="2">
        <f t="shared" si="287"/>
        <v>1016.6834544955345</v>
      </c>
      <c r="CQ287" s="2">
        <f t="shared" si="288"/>
        <v>570.30198674074882</v>
      </c>
      <c r="CR287" s="2">
        <f t="shared" si="289"/>
        <v>-841.66554554913819</v>
      </c>
      <c r="CS287" s="2">
        <f>Paramètres!$F$22</f>
        <v>1</v>
      </c>
      <c r="CT287" s="2">
        <f t="shared" si="290"/>
        <v>-21511.111263834689</v>
      </c>
      <c r="CU287" s="2">
        <f t="shared" si="291"/>
        <v>-8399.7813478117714</v>
      </c>
      <c r="CV287" s="2">
        <f t="shared" si="320"/>
        <v>23092.947722110363</v>
      </c>
      <c r="CW287" s="2">
        <f t="shared" si="321"/>
        <v>-158.67006569599994</v>
      </c>
      <c r="CX287" s="2">
        <f t="shared" si="292"/>
        <v>1208.9970853870568</v>
      </c>
      <c r="CY287" s="2">
        <f t="shared" si="322"/>
        <v>-1126.1823797623083</v>
      </c>
      <c r="CZ287" s="2">
        <f t="shared" si="323"/>
        <v>-439.75811531716204</v>
      </c>
      <c r="DA287" s="2"/>
      <c r="DB287" s="2"/>
      <c r="DC287" s="13">
        <f>Paramètres!$H$16</f>
        <v>-20000</v>
      </c>
      <c r="DD287" s="13">
        <f>Paramètres!$I$16</f>
        <v>0</v>
      </c>
      <c r="DE287" s="13"/>
      <c r="DF287" s="13"/>
      <c r="DG287" s="112">
        <f>Paramètres!$H$20</f>
        <v>1047197551196.5977</v>
      </c>
      <c r="DH287" s="13">
        <f>Paramètres!$H$21</f>
        <v>10000</v>
      </c>
      <c r="DI287" s="13">
        <f>IF(DL287&lt;66666,Paramètres!$H$22,5)</f>
        <v>1</v>
      </c>
      <c r="DJ287" s="13">
        <f t="shared" si="293"/>
        <v>-20230.257489263222</v>
      </c>
      <c r="DK287" s="13">
        <f t="shared" si="294"/>
        <v>-36797.545295192191</v>
      </c>
      <c r="DL287" s="13">
        <f t="shared" si="324"/>
        <v>41991.93562856577</v>
      </c>
      <c r="DM287" s="13">
        <f t="shared" si="325"/>
        <v>-118.80076017852193</v>
      </c>
      <c r="DN287" s="13">
        <f t="shared" si="326"/>
        <v>546.71679374702728</v>
      </c>
      <c r="DO287" s="13">
        <f t="shared" si="327"/>
        <v>-263.38918046166117</v>
      </c>
      <c r="DP287" s="13">
        <f t="shared" si="328"/>
        <v>-479.08808394778936</v>
      </c>
      <c r="DQ287" s="13">
        <f>IF(DT287&lt;66666,Paramètres!$H$22,5)</f>
        <v>1</v>
      </c>
      <c r="DR287" s="13">
        <f t="shared" si="295"/>
        <v>-56511.111263834689</v>
      </c>
      <c r="DS287" s="13">
        <f t="shared" si="296"/>
        <v>-23399.781347811771</v>
      </c>
      <c r="DT287" s="13">
        <f t="shared" si="329"/>
        <v>61164.168132975567</v>
      </c>
      <c r="DU287" s="13">
        <f t="shared" si="330"/>
        <v>-157.50682610090877</v>
      </c>
      <c r="DV287" s="13">
        <f t="shared" si="331"/>
        <v>269.06042511675469</v>
      </c>
      <c r="DW287" s="13">
        <f t="shared" si="332"/>
        <v>-248.59168504361844</v>
      </c>
      <c r="DX287" s="13">
        <f t="shared" si="333"/>
        <v>-102.93535102763855</v>
      </c>
    </row>
    <row r="288" spans="1:128" x14ac:dyDescent="0.35">
      <c r="A288" s="106">
        <f t="shared" si="334"/>
        <v>282</v>
      </c>
      <c r="B288" s="106">
        <f>A288*Paramètres!$D$25</f>
        <v>141</v>
      </c>
      <c r="C288" s="102">
        <f>Paramètres!$D$7</f>
        <v>155093840495.72119</v>
      </c>
      <c r="D288" s="28">
        <f>Paramètres!$D$8</f>
        <v>6666</v>
      </c>
      <c r="E288" s="28">
        <f t="shared" si="297"/>
        <v>4378.055050252924</v>
      </c>
      <c r="F288" s="28">
        <f t="shared" si="298"/>
        <v>40158.652922146117</v>
      </c>
      <c r="G288" s="28">
        <f t="shared" si="272"/>
        <v>35.211652258940532</v>
      </c>
      <c r="H288" s="28">
        <f t="shared" si="273"/>
        <v>-82.359819739634716</v>
      </c>
      <c r="I288" s="28">
        <f t="shared" si="335"/>
        <v>8310.0747803676113</v>
      </c>
      <c r="J288" s="28">
        <f t="shared" si="336"/>
        <v>5864.6442799021142</v>
      </c>
      <c r="K288" s="28">
        <f t="shared" si="337"/>
        <v>1377.9801708790658</v>
      </c>
      <c r="L288" s="28">
        <f t="shared" si="299"/>
        <v>183.20449647292338</v>
      </c>
      <c r="M288" s="28">
        <f t="shared" si="300"/>
        <v>-1365.7472181220073</v>
      </c>
      <c r="N288" s="28">
        <f>Paramètres!$D$26*Calculs!K288</f>
        <v>27.559603417581314</v>
      </c>
      <c r="O288" s="28">
        <f>Paramètres!$D$26*I288</f>
        <v>166.20149560735223</v>
      </c>
      <c r="P288" s="28">
        <f>Paramètres!$D$26*J288</f>
        <v>117.29288559804229</v>
      </c>
      <c r="Q288" s="105">
        <f>IF($T288&gt;25000,Paramètres!$D$9,-5)</f>
        <v>6</v>
      </c>
      <c r="R288" s="105">
        <f t="shared" si="274"/>
        <v>-25923.571143561501</v>
      </c>
      <c r="S288" s="105">
        <f t="shared" si="275"/>
        <v>12316.586238656473</v>
      </c>
      <c r="T288" s="105">
        <f t="shared" si="301"/>
        <v>28700.694023133947</v>
      </c>
      <c r="U288" s="105">
        <f t="shared" si="302"/>
        <v>154.58707065103431</v>
      </c>
      <c r="V288" s="105">
        <f t="shared" si="276"/>
        <v>1044.0817250569646</v>
      </c>
      <c r="W288" s="105">
        <f t="shared" si="303"/>
        <v>-943.05478666787872</v>
      </c>
      <c r="X288" s="105">
        <f t="shared" si="304"/>
        <v>448.056154896603</v>
      </c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44">
        <f t="shared" si="305"/>
        <v>30301.626193814427</v>
      </c>
      <c r="AL288" s="44">
        <f t="shared" si="306"/>
        <v>27842.066683489644</v>
      </c>
      <c r="AM288" s="44">
        <f t="shared" si="277"/>
        <v>146.69762243018488</v>
      </c>
      <c r="AN288" s="44">
        <f t="shared" si="278"/>
        <v>-164.57487971562256</v>
      </c>
      <c r="AO288" s="44">
        <f t="shared" si="338"/>
        <v>-13007.931611203056</v>
      </c>
      <c r="AP288" s="44">
        <f t="shared" si="339"/>
        <v>8545.3866991786326</v>
      </c>
      <c r="AQ288" s="44">
        <f t="shared" si="307"/>
        <v>2034.091121974021</v>
      </c>
      <c r="AR288" s="44">
        <f t="shared" si="308"/>
        <v>-1960.8208884233036</v>
      </c>
      <c r="AS288" s="44">
        <f t="shared" si="309"/>
        <v>-541.02507891629</v>
      </c>
      <c r="AT288" s="44">
        <f>Paramètres!$D$26*Calculs!AQ288</f>
        <v>40.68182243948042</v>
      </c>
      <c r="AU288" s="44">
        <f>Paramètres!$D$26*AO288</f>
        <v>-260.15863222406114</v>
      </c>
      <c r="AV288" s="44">
        <f>Paramètres!$D$26*AP288</f>
        <v>170.90773398357265</v>
      </c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1">
        <f>Paramètres!$D$16</f>
        <v>30000</v>
      </c>
      <c r="BH288" s="41">
        <f>Paramètres!$E$16</f>
        <v>-25000</v>
      </c>
      <c r="BI288" s="100"/>
      <c r="BJ288" s="100"/>
      <c r="BK288" s="110">
        <f>Paramètres!$D$20</f>
        <v>523598775598.29883</v>
      </c>
      <c r="BL288" s="41">
        <f>Paramètres!$D$21</f>
        <v>10000</v>
      </c>
      <c r="BM288" s="41"/>
      <c r="BN288" s="41"/>
      <c r="BO288" s="41">
        <f>IF(AND($BR$6&gt;200,A288&lt;950),Paramètres!$D$22,0)</f>
        <v>1</v>
      </c>
      <c r="BP288" s="41">
        <f t="shared" si="279"/>
        <v>25621.944949747078</v>
      </c>
      <c r="BQ288" s="41">
        <f t="shared" si="280"/>
        <v>-65158.652922146117</v>
      </c>
      <c r="BR288" s="41">
        <f t="shared" si="310"/>
        <v>70015.242009412279</v>
      </c>
      <c r="BS288" s="41">
        <f t="shared" si="311"/>
        <v>-68.534057808691983</v>
      </c>
      <c r="BT288" s="41">
        <f t="shared" si="312"/>
        <v>103.62349100794462</v>
      </c>
      <c r="BU288" s="41">
        <f t="shared" si="313"/>
        <v>37.920819894463072</v>
      </c>
      <c r="BV288" s="41">
        <f t="shared" si="314"/>
        <v>-96.43567445300144</v>
      </c>
      <c r="BW288" s="41">
        <f>Paramètres!$D$22</f>
        <v>1</v>
      </c>
      <c r="BX288" s="41">
        <f t="shared" si="281"/>
        <v>-301.6261938144271</v>
      </c>
      <c r="BY288" s="41">
        <f t="shared" si="282"/>
        <v>-52842.06668348964</v>
      </c>
      <c r="BZ288" s="41">
        <f t="shared" si="315"/>
        <v>52842.927528129636</v>
      </c>
      <c r="CA288" s="41">
        <f t="shared" si="316"/>
        <v>-90.327044744672193</v>
      </c>
      <c r="CB288" s="41">
        <f t="shared" si="317"/>
        <v>177.87036479209527</v>
      </c>
      <c r="CC288" s="41">
        <f t="shared" si="318"/>
        <v>-1.0152798800948795</v>
      </c>
      <c r="CD288" s="41">
        <f t="shared" si="319"/>
        <v>-177.86746717159414</v>
      </c>
      <c r="CE288" s="2">
        <f>Paramètres!$F$16</f>
        <v>15000</v>
      </c>
      <c r="CF288" s="2">
        <f>Paramètres!$G$16</f>
        <v>15000</v>
      </c>
      <c r="CG288" s="111">
        <f>Paramètres!$F$20</f>
        <v>992600579172.61572</v>
      </c>
      <c r="CH288" s="2">
        <f>Paramètres!$F$21</f>
        <v>13332</v>
      </c>
      <c r="CI288" s="2"/>
      <c r="CJ288" s="2"/>
      <c r="CK288" s="2">
        <f>IF(CN288&gt;20000,Paramètres!$F$22,-2)</f>
        <v>1</v>
      </c>
      <c r="CL288" s="2">
        <f t="shared" si="283"/>
        <v>10621.944949747076</v>
      </c>
      <c r="CM288" s="2">
        <f t="shared" si="284"/>
        <v>-25158.652922146117</v>
      </c>
      <c r="CN288" s="2">
        <f t="shared" si="285"/>
        <v>27309.037540207613</v>
      </c>
      <c r="CO288" s="2">
        <f t="shared" si="286"/>
        <v>-67.11060300670276</v>
      </c>
      <c r="CP288" s="2">
        <f t="shared" si="287"/>
        <v>965.84492314595525</v>
      </c>
      <c r="CQ288" s="2">
        <f t="shared" si="288"/>
        <v>375.66873561707501</v>
      </c>
      <c r="CR288" s="2">
        <f t="shared" si="289"/>
        <v>-889.79178274846095</v>
      </c>
      <c r="CS288" s="2">
        <f>Paramètres!$F$22</f>
        <v>1</v>
      </c>
      <c r="CT288" s="2">
        <f t="shared" si="290"/>
        <v>-15301.626193814427</v>
      </c>
      <c r="CU288" s="2">
        <f t="shared" si="291"/>
        <v>-12842.066683489644</v>
      </c>
      <c r="CV288" s="2">
        <f t="shared" si="320"/>
        <v>19976.44715354616</v>
      </c>
      <c r="CW288" s="2">
        <f t="shared" si="321"/>
        <v>-139.99455594545967</v>
      </c>
      <c r="CX288" s="2">
        <f t="shared" si="292"/>
        <v>1431.3773691423926</v>
      </c>
      <c r="CY288" s="2">
        <f t="shared" si="322"/>
        <v>-1096.4112525391865</v>
      </c>
      <c r="CZ288" s="2">
        <f t="shared" si="323"/>
        <v>-920.17581917721009</v>
      </c>
      <c r="DA288" s="2"/>
      <c r="DB288" s="2"/>
      <c r="DC288" s="13">
        <f>Paramètres!$H$16</f>
        <v>-20000</v>
      </c>
      <c r="DD288" s="13">
        <f>Paramètres!$I$16</f>
        <v>0</v>
      </c>
      <c r="DE288" s="13"/>
      <c r="DF288" s="13"/>
      <c r="DG288" s="112">
        <f>Paramètres!$H$20</f>
        <v>1047197551196.5977</v>
      </c>
      <c r="DH288" s="13">
        <f>Paramètres!$H$21</f>
        <v>10000</v>
      </c>
      <c r="DI288" s="13">
        <f>IF(DL288&lt;66666,Paramètres!$H$22,5)</f>
        <v>1</v>
      </c>
      <c r="DJ288" s="13">
        <f t="shared" si="293"/>
        <v>-24378.055050252922</v>
      </c>
      <c r="DK288" s="13">
        <f t="shared" si="294"/>
        <v>-40158.652922146117</v>
      </c>
      <c r="DL288" s="13">
        <f t="shared" si="324"/>
        <v>46978.792795840942</v>
      </c>
      <c r="DM288" s="13">
        <f t="shared" si="325"/>
        <v>-121.25957811334408</v>
      </c>
      <c r="DN288" s="13">
        <f t="shared" si="326"/>
        <v>443.97356267847033</v>
      </c>
      <c r="DO288" s="13">
        <f t="shared" si="327"/>
        <v>-230.38505903861471</v>
      </c>
      <c r="DP288" s="13">
        <f t="shared" si="328"/>
        <v>-379.51976092054502</v>
      </c>
      <c r="DQ288" s="13">
        <f>IF(DT288&lt;66666,Paramètres!$H$22,5)</f>
        <v>1</v>
      </c>
      <c r="DR288" s="13">
        <f t="shared" si="295"/>
        <v>-50301.626193814431</v>
      </c>
      <c r="DS288" s="13">
        <f t="shared" si="296"/>
        <v>-27842.066683489644</v>
      </c>
      <c r="DT288" s="13">
        <f t="shared" si="329"/>
        <v>57492.90630112659</v>
      </c>
      <c r="DU288" s="13">
        <f t="shared" si="330"/>
        <v>-151.03537039393453</v>
      </c>
      <c r="DV288" s="13">
        <f t="shared" si="331"/>
        <v>302.95918711138137</v>
      </c>
      <c r="DW288" s="13">
        <f t="shared" si="332"/>
        <v>-265.06469689043996</v>
      </c>
      <c r="DX288" s="13">
        <f t="shared" si="333"/>
        <v>-146.71392407528387</v>
      </c>
    </row>
    <row r="289" spans="1:128" x14ac:dyDescent="0.35">
      <c r="A289" s="106">
        <f t="shared" si="334"/>
        <v>283</v>
      </c>
      <c r="B289" s="106">
        <f>A289*Paramètres!$D$25</f>
        <v>141.5</v>
      </c>
      <c r="C289" s="102">
        <f>Paramètres!$D$7</f>
        <v>155093840495.72119</v>
      </c>
      <c r="D289" s="28">
        <f>Paramètres!$D$8</f>
        <v>6666</v>
      </c>
      <c r="E289" s="28">
        <f t="shared" si="297"/>
        <v>8578.8935645549591</v>
      </c>
      <c r="F289" s="28">
        <f t="shared" si="298"/>
        <v>42749.538257566674</v>
      </c>
      <c r="G289" s="28">
        <f t="shared" si="272"/>
        <v>27.752783964062047</v>
      </c>
      <c r="H289" s="28">
        <f t="shared" si="273"/>
        <v>-88.799272945009335</v>
      </c>
      <c r="I289" s="28">
        <f t="shared" si="335"/>
        <v>8327.0777812331817</v>
      </c>
      <c r="J289" s="28">
        <f t="shared" si="336"/>
        <v>4381.6041761820643</v>
      </c>
      <c r="K289" s="28">
        <f t="shared" si="337"/>
        <v>1293.2818822105246</v>
      </c>
      <c r="L289" s="28">
        <f t="shared" si="299"/>
        <v>27.100859708263926</v>
      </c>
      <c r="M289" s="28">
        <f t="shared" si="300"/>
        <v>-1292.9979003297221</v>
      </c>
      <c r="N289" s="28">
        <f>Paramètres!$D$26*Calculs!K289</f>
        <v>25.865637644210494</v>
      </c>
      <c r="O289" s="28">
        <f>Paramètres!$D$26*I289</f>
        <v>166.54155562466363</v>
      </c>
      <c r="P289" s="28">
        <f>Paramètres!$D$26*J289</f>
        <v>87.632083523641285</v>
      </c>
      <c r="Q289" s="105">
        <f>IF($T289&gt;25000,Paramètres!$D$9,-5)</f>
        <v>-5</v>
      </c>
      <c r="R289" s="105">
        <f t="shared" si="274"/>
        <v>-14728.561601552114</v>
      </c>
      <c r="S289" s="105">
        <f t="shared" si="275"/>
        <v>10770.034494216787</v>
      </c>
      <c r="T289" s="105">
        <f t="shared" si="301"/>
        <v>18246.209739486578</v>
      </c>
      <c r="U289" s="105">
        <f t="shared" si="302"/>
        <v>143.82443524410343</v>
      </c>
      <c r="V289" s="105">
        <f t="shared" si="276"/>
        <v>-1930.207042196231</v>
      </c>
      <c r="W289" s="105">
        <f t="shared" si="303"/>
        <v>1558.0865138918898</v>
      </c>
      <c r="X289" s="105">
        <f t="shared" si="304"/>
        <v>-1139.3268367646485</v>
      </c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44">
        <f t="shared" si="305"/>
        <v>23307.455166107073</v>
      </c>
      <c r="AL289" s="44">
        <f t="shared" si="306"/>
        <v>31979.503763349887</v>
      </c>
      <c r="AM289" s="44">
        <f t="shared" si="277"/>
        <v>151.96127665301586</v>
      </c>
      <c r="AN289" s="44">
        <f t="shared" si="278"/>
        <v>-160.93697379940318</v>
      </c>
      <c r="AO289" s="44">
        <f t="shared" si="338"/>
        <v>-14708.593867402298</v>
      </c>
      <c r="AP289" s="44">
        <f t="shared" si="339"/>
        <v>7833.4538862787695</v>
      </c>
      <c r="AQ289" s="44">
        <f t="shared" si="307"/>
        <v>2439.3185531350337</v>
      </c>
      <c r="AR289" s="44">
        <f t="shared" si="308"/>
        <v>-2305.5460159776003</v>
      </c>
      <c r="AS289" s="44">
        <f t="shared" si="309"/>
        <v>-796.7010555274851</v>
      </c>
      <c r="AT289" s="44">
        <f>Paramètres!$D$26*Calculs!AQ289</f>
        <v>48.786371062700674</v>
      </c>
      <c r="AU289" s="44">
        <f>Paramètres!$D$26*AO289</f>
        <v>-294.171877348046</v>
      </c>
      <c r="AV289" s="44">
        <f>Paramètres!$D$26*AP289</f>
        <v>156.66907772557539</v>
      </c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1">
        <f>Paramètres!$D$16</f>
        <v>30000</v>
      </c>
      <c r="BH289" s="41">
        <f>Paramètres!$E$16</f>
        <v>-25000</v>
      </c>
      <c r="BI289" s="100"/>
      <c r="BJ289" s="100"/>
      <c r="BK289" s="110">
        <f>Paramètres!$D$20</f>
        <v>523598775598.29883</v>
      </c>
      <c r="BL289" s="41">
        <f>Paramètres!$D$21</f>
        <v>10000</v>
      </c>
      <c r="BM289" s="41"/>
      <c r="BN289" s="41"/>
      <c r="BO289" s="41">
        <f>IF(AND($BR$6&gt;200,A289&lt;950),Paramètres!$D$22,0)</f>
        <v>1</v>
      </c>
      <c r="BP289" s="41">
        <f t="shared" si="279"/>
        <v>21421.106435445043</v>
      </c>
      <c r="BQ289" s="41">
        <f t="shared" si="280"/>
        <v>-67749.538257566674</v>
      </c>
      <c r="BR289" s="41">
        <f t="shared" si="310"/>
        <v>71055.356835583865</v>
      </c>
      <c r="BS289" s="41">
        <f t="shared" si="311"/>
        <v>-72.454043258556766</v>
      </c>
      <c r="BT289" s="41">
        <f t="shared" si="312"/>
        <v>100.69974007803496</v>
      </c>
      <c r="BU289" s="41">
        <f t="shared" si="313"/>
        <v>30.358018681470909</v>
      </c>
      <c r="BV289" s="41">
        <f t="shared" si="314"/>
        <v>-96.014729877864383</v>
      </c>
      <c r="BW289" s="41">
        <f>Paramètres!$D$22</f>
        <v>1</v>
      </c>
      <c r="BX289" s="41">
        <f t="shared" si="281"/>
        <v>6692.5448338929273</v>
      </c>
      <c r="BY289" s="41">
        <f t="shared" si="282"/>
        <v>-56979.503763349887</v>
      </c>
      <c r="BZ289" s="41">
        <f t="shared" si="315"/>
        <v>57371.194910610589</v>
      </c>
      <c r="CA289" s="41">
        <f t="shared" si="316"/>
        <v>-83.301000287256343</v>
      </c>
      <c r="CB289" s="41">
        <f t="shared" si="317"/>
        <v>152.09453879241261</v>
      </c>
      <c r="CC289" s="41">
        <f t="shared" si="318"/>
        <v>17.742344768040226</v>
      </c>
      <c r="CD289" s="41">
        <f t="shared" si="319"/>
        <v>-151.05614165802297</v>
      </c>
      <c r="CE289" s="2">
        <f>Paramètres!$F$16</f>
        <v>15000</v>
      </c>
      <c r="CF289" s="2">
        <f>Paramètres!$G$16</f>
        <v>15000</v>
      </c>
      <c r="CG289" s="111">
        <f>Paramètres!$F$20</f>
        <v>992600579172.61572</v>
      </c>
      <c r="CH289" s="2">
        <f>Paramètres!$F$21</f>
        <v>13332</v>
      </c>
      <c r="CI289" s="2"/>
      <c r="CJ289" s="2"/>
      <c r="CK289" s="2">
        <f>IF(CN289&gt;20000,Paramètres!$F$22,-2)</f>
        <v>1</v>
      </c>
      <c r="CL289" s="2">
        <f t="shared" si="283"/>
        <v>6421.1064354450409</v>
      </c>
      <c r="CM289" s="2">
        <f t="shared" si="284"/>
        <v>-27749.538257566674</v>
      </c>
      <c r="CN289" s="2">
        <f t="shared" si="285"/>
        <v>28482.757615151488</v>
      </c>
      <c r="CO289" s="2">
        <f t="shared" si="286"/>
        <v>-76.971342803218249</v>
      </c>
      <c r="CP289" s="2">
        <f t="shared" si="287"/>
        <v>908.98293127887337</v>
      </c>
      <c r="CQ289" s="2">
        <f t="shared" si="288"/>
        <v>204.91962992514587</v>
      </c>
      <c r="CR289" s="2">
        <f t="shared" si="289"/>
        <v>-885.58337531125449</v>
      </c>
      <c r="CS289" s="2">
        <f>Paramètres!$F$22</f>
        <v>1</v>
      </c>
      <c r="CT289" s="2">
        <f t="shared" si="290"/>
        <v>-8307.4551661070727</v>
      </c>
      <c r="CU289" s="2">
        <f t="shared" si="291"/>
        <v>-16979.503763349887</v>
      </c>
      <c r="CV289" s="2">
        <f t="shared" si="320"/>
        <v>18902.83998203688</v>
      </c>
      <c r="CW289" s="2">
        <f t="shared" si="321"/>
        <v>-116.07082607737225</v>
      </c>
      <c r="CX289" s="2">
        <f t="shared" si="292"/>
        <v>1515.9970688691487</v>
      </c>
      <c r="CY289" s="2">
        <f t="shared" si="322"/>
        <v>-666.25320288105786</v>
      </c>
      <c r="CZ289" s="2">
        <f t="shared" si="323"/>
        <v>-1361.7465926047264</v>
      </c>
      <c r="DA289" s="2"/>
      <c r="DB289" s="2"/>
      <c r="DC289" s="13">
        <f>Paramètres!$H$16</f>
        <v>-20000</v>
      </c>
      <c r="DD289" s="13">
        <f>Paramètres!$I$16</f>
        <v>0</v>
      </c>
      <c r="DE289" s="13"/>
      <c r="DF289" s="13"/>
      <c r="DG289" s="112">
        <f>Paramètres!$H$20</f>
        <v>1047197551196.5977</v>
      </c>
      <c r="DH289" s="13">
        <f>Paramètres!$H$21</f>
        <v>10000</v>
      </c>
      <c r="DI289" s="13">
        <f>IF(DL289&lt;66666,Paramètres!$H$22,5)</f>
        <v>1</v>
      </c>
      <c r="DJ289" s="13">
        <f t="shared" si="293"/>
        <v>-28578.893564554957</v>
      </c>
      <c r="DK289" s="13">
        <f t="shared" si="294"/>
        <v>-42749.538257566674</v>
      </c>
      <c r="DL289" s="13">
        <f t="shared" si="324"/>
        <v>51422.525984332176</v>
      </c>
      <c r="DM289" s="13">
        <f t="shared" si="325"/>
        <v>-123.76349384261277</v>
      </c>
      <c r="DN289" s="13">
        <f t="shared" si="326"/>
        <v>374.5763044422846</v>
      </c>
      <c r="DO289" s="13">
        <f t="shared" si="327"/>
        <v>-208.17678889835284</v>
      </c>
      <c r="DP289" s="13">
        <f t="shared" si="328"/>
        <v>-311.39979514060332</v>
      </c>
      <c r="DQ289" s="13">
        <f>IF(DT289&lt;66666,Paramètres!$H$22,5)</f>
        <v>1</v>
      </c>
      <c r="DR289" s="13">
        <f t="shared" si="295"/>
        <v>-43307.455166107073</v>
      </c>
      <c r="DS289" s="13">
        <f t="shared" si="296"/>
        <v>-31979.503763349887</v>
      </c>
      <c r="DT289" s="13">
        <f t="shared" si="329"/>
        <v>53835.158901172414</v>
      </c>
      <c r="DU289" s="13">
        <f t="shared" si="330"/>
        <v>-143.55674503446434</v>
      </c>
      <c r="DV289" s="13">
        <f t="shared" si="331"/>
        <v>343.39852887720014</v>
      </c>
      <c r="DW289" s="13">
        <f t="shared" si="332"/>
        <v>-276.2454257961258</v>
      </c>
      <c r="DX289" s="13">
        <f t="shared" si="333"/>
        <v>-203.98777993238318</v>
      </c>
    </row>
    <row r="290" spans="1:128" x14ac:dyDescent="0.35">
      <c r="A290" s="106">
        <f t="shared" si="334"/>
        <v>284</v>
      </c>
      <c r="B290" s="106">
        <f>A290*Paramètres!$D$25</f>
        <v>142</v>
      </c>
      <c r="C290" s="102">
        <f>Paramètres!$D$7</f>
        <v>155093840495.72119</v>
      </c>
      <c r="D290" s="28">
        <f>Paramètres!$D$8</f>
        <v>6666</v>
      </c>
      <c r="E290" s="28">
        <f t="shared" si="297"/>
        <v>12749.207670098616</v>
      </c>
      <c r="F290" s="28">
        <f t="shared" si="298"/>
        <v>44617.090870575274</v>
      </c>
      <c r="G290" s="28">
        <f t="shared" si="272"/>
        <v>20.129151286849083</v>
      </c>
      <c r="H290" s="28">
        <f t="shared" si="273"/>
        <v>-94.922208011892025</v>
      </c>
      <c r="I290" s="28">
        <f t="shared" si="335"/>
        <v>8187.6370853167818</v>
      </c>
      <c r="J290" s="28">
        <f t="shared" si="336"/>
        <v>3000.9741923287011</v>
      </c>
      <c r="K290" s="28">
        <f t="shared" si="337"/>
        <v>1214.9576030062544</v>
      </c>
      <c r="L290" s="28">
        <f t="shared" si="299"/>
        <v>-104.24713243070218</v>
      </c>
      <c r="M290" s="28">
        <f t="shared" si="300"/>
        <v>-1210.4769772625496</v>
      </c>
      <c r="N290" s="28">
        <f>Paramètres!$D$26*Calculs!K290</f>
        <v>24.299152060125088</v>
      </c>
      <c r="O290" s="28">
        <f>Paramètres!$D$26*I290</f>
        <v>163.75274170633563</v>
      </c>
      <c r="P290" s="28">
        <f>Paramètres!$D$26*J290</f>
        <v>60.019483846574019</v>
      </c>
      <c r="Q290" s="105">
        <f>IF($T290&gt;25000,Paramètres!$D$9,-5)</f>
        <v>-5</v>
      </c>
      <c r="R290" s="105">
        <f t="shared" si="274"/>
        <v>-2627.5640583129079</v>
      </c>
      <c r="S290" s="105">
        <f t="shared" si="275"/>
        <v>8920.0354279678722</v>
      </c>
      <c r="T290" s="105">
        <f t="shared" si="301"/>
        <v>9298.9851552059044</v>
      </c>
      <c r="U290" s="105">
        <f t="shared" si="302"/>
        <v>106.41332809745798</v>
      </c>
      <c r="V290" s="105">
        <f t="shared" si="276"/>
        <v>-4814.5687381421603</v>
      </c>
      <c r="W290" s="105">
        <f t="shared" si="303"/>
        <v>1360.4267090949195</v>
      </c>
      <c r="X290" s="105">
        <f t="shared" si="304"/>
        <v>-4618.3667354896106</v>
      </c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44">
        <f t="shared" si="305"/>
        <v>15376.771728411524</v>
      </c>
      <c r="AL290" s="44">
        <f t="shared" si="306"/>
        <v>35697.055442607401</v>
      </c>
      <c r="AM290" s="44">
        <f t="shared" si="277"/>
        <v>157.63337051981239</v>
      </c>
      <c r="AN290" s="44">
        <f t="shared" si="278"/>
        <v>-77.497241690118685</v>
      </c>
      <c r="AO290" s="44">
        <f t="shared" si="338"/>
        <v>-16719.968006031853</v>
      </c>
      <c r="AP290" s="44">
        <f t="shared" si="339"/>
        <v>6880.0837530257086</v>
      </c>
      <c r="AQ290" s="44">
        <f t="shared" si="307"/>
        <v>2925.4937194708718</v>
      </c>
      <c r="AR290" s="44">
        <f t="shared" si="308"/>
        <v>633.33022998274635</v>
      </c>
      <c r="AS290" s="44">
        <f t="shared" si="309"/>
        <v>-2856.1173509597811</v>
      </c>
      <c r="AT290" s="44">
        <f>Paramètres!$D$26*Calculs!AQ290</f>
        <v>58.50987438941744</v>
      </c>
      <c r="AU290" s="44">
        <f>Paramètres!$D$26*AO290</f>
        <v>-334.39936012063708</v>
      </c>
      <c r="AV290" s="44">
        <f>Paramètres!$D$26*AP290</f>
        <v>137.60167506051417</v>
      </c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1">
        <f>Paramètres!$D$16</f>
        <v>30000</v>
      </c>
      <c r="BH290" s="41">
        <f>Paramètres!$E$16</f>
        <v>-25000</v>
      </c>
      <c r="BI290" s="100"/>
      <c r="BJ290" s="100"/>
      <c r="BK290" s="110">
        <f>Paramètres!$D$20</f>
        <v>523598775598.29883</v>
      </c>
      <c r="BL290" s="41">
        <f>Paramètres!$D$21</f>
        <v>10000</v>
      </c>
      <c r="BM290" s="41"/>
      <c r="BN290" s="41"/>
      <c r="BO290" s="41">
        <f>IF(AND($BR$6&gt;200,A290&lt;950),Paramètres!$D$22,0)</f>
        <v>1</v>
      </c>
      <c r="BP290" s="41">
        <f t="shared" si="279"/>
        <v>17250.792329901386</v>
      </c>
      <c r="BQ290" s="41">
        <f t="shared" si="280"/>
        <v>-69617.090870575281</v>
      </c>
      <c r="BR290" s="41">
        <f t="shared" si="310"/>
        <v>71722.584848088954</v>
      </c>
      <c r="BS290" s="41">
        <f t="shared" si="311"/>
        <v>-76.082704062518445</v>
      </c>
      <c r="BT290" s="41">
        <f t="shared" si="312"/>
        <v>98.888202722371119</v>
      </c>
      <c r="BU290" s="41">
        <f t="shared" si="313"/>
        <v>23.784695610928853</v>
      </c>
      <c r="BV290" s="41">
        <f t="shared" si="314"/>
        <v>-95.985232678554397</v>
      </c>
      <c r="BW290" s="41">
        <f>Paramètres!$D$22</f>
        <v>1</v>
      </c>
      <c r="BX290" s="41">
        <f t="shared" si="281"/>
        <v>14623.228271588476</v>
      </c>
      <c r="BY290" s="41">
        <f t="shared" si="282"/>
        <v>-60697.055442607401</v>
      </c>
      <c r="BZ290" s="41">
        <f t="shared" si="315"/>
        <v>62433.73562815172</v>
      </c>
      <c r="CA290" s="41">
        <f t="shared" si="316"/>
        <v>-76.454352300391605</v>
      </c>
      <c r="CB290" s="41">
        <f t="shared" si="317"/>
        <v>129.31783581185476</v>
      </c>
      <c r="CC290" s="41">
        <f t="shared" si="318"/>
        <v>30.288820837622104</v>
      </c>
      <c r="CD290" s="41">
        <f t="shared" si="319"/>
        <v>-125.72068243263817</v>
      </c>
      <c r="CE290" s="2">
        <f>Paramètres!$F$16</f>
        <v>15000</v>
      </c>
      <c r="CF290" s="2">
        <f>Paramètres!$G$16</f>
        <v>15000</v>
      </c>
      <c r="CG290" s="111">
        <f>Paramètres!$F$20</f>
        <v>992600579172.61572</v>
      </c>
      <c r="CH290" s="2">
        <f>Paramètres!$F$21</f>
        <v>13332</v>
      </c>
      <c r="CI290" s="2"/>
      <c r="CJ290" s="2"/>
      <c r="CK290" s="2">
        <f>IF(CN290&gt;20000,Paramètres!$F$22,-2)</f>
        <v>1</v>
      </c>
      <c r="CL290" s="2">
        <f t="shared" si="283"/>
        <v>2250.7923299013837</v>
      </c>
      <c r="CM290" s="2">
        <f t="shared" si="284"/>
        <v>-29617.090870575274</v>
      </c>
      <c r="CN290" s="2">
        <f t="shared" si="285"/>
        <v>29702.493796788447</v>
      </c>
      <c r="CO290" s="2">
        <f t="shared" si="286"/>
        <v>-85.654080638651777</v>
      </c>
      <c r="CP290" s="2">
        <f t="shared" si="287"/>
        <v>854.32026726989261</v>
      </c>
      <c r="CQ290" s="2">
        <f t="shared" si="288"/>
        <v>64.738587877704845</v>
      </c>
      <c r="CR290" s="2">
        <f t="shared" si="289"/>
        <v>-851.86385902191057</v>
      </c>
      <c r="CS290" s="2">
        <f>Paramètres!$F$22</f>
        <v>1</v>
      </c>
      <c r="CT290" s="2">
        <f t="shared" si="290"/>
        <v>-376.77172841152424</v>
      </c>
      <c r="CU290" s="2">
        <f t="shared" si="291"/>
        <v>-20697.055442607401</v>
      </c>
      <c r="CV290" s="2">
        <f t="shared" si="320"/>
        <v>20700.484557847791</v>
      </c>
      <c r="CW290" s="2">
        <f t="shared" si="321"/>
        <v>-91.042904184692389</v>
      </c>
      <c r="CX290" s="2">
        <f t="shared" si="292"/>
        <v>1376.4959982876021</v>
      </c>
      <c r="CY290" s="2">
        <f t="shared" si="322"/>
        <v>-25.053750552411412</v>
      </c>
      <c r="CZ290" s="2">
        <f t="shared" si="323"/>
        <v>-1376.267976407589</v>
      </c>
      <c r="DA290" s="2"/>
      <c r="DB290" s="2"/>
      <c r="DC290" s="13">
        <f>Paramètres!$H$16</f>
        <v>-20000</v>
      </c>
      <c r="DD290" s="13">
        <f>Paramètres!$I$16</f>
        <v>0</v>
      </c>
      <c r="DE290" s="13"/>
      <c r="DF290" s="13"/>
      <c r="DG290" s="112">
        <f>Paramètres!$H$20</f>
        <v>1047197551196.5977</v>
      </c>
      <c r="DH290" s="13">
        <f>Paramètres!$H$21</f>
        <v>10000</v>
      </c>
      <c r="DI290" s="13">
        <f>IF(DL290&lt;66666,Paramètres!$H$22,5)</f>
        <v>1</v>
      </c>
      <c r="DJ290" s="13">
        <f t="shared" si="293"/>
        <v>-32749.207670098614</v>
      </c>
      <c r="DK290" s="13">
        <f t="shared" si="294"/>
        <v>-44617.090870575274</v>
      </c>
      <c r="DL290" s="13">
        <f t="shared" si="324"/>
        <v>55346.141697253086</v>
      </c>
      <c r="DM290" s="13">
        <f t="shared" si="325"/>
        <v>-126.27888851385089</v>
      </c>
      <c r="DN290" s="13">
        <f t="shared" si="326"/>
        <v>325.78188950358356</v>
      </c>
      <c r="DO290" s="13">
        <f t="shared" si="327"/>
        <v>-192.77041591933587</v>
      </c>
      <c r="DP290" s="13">
        <f t="shared" si="328"/>
        <v>-262.62788556208454</v>
      </c>
      <c r="DQ290" s="13">
        <f>IF(DT290&lt;66666,Paramètres!$H$22,5)</f>
        <v>1</v>
      </c>
      <c r="DR290" s="13">
        <f t="shared" si="295"/>
        <v>-35376.771728411521</v>
      </c>
      <c r="DS290" s="13">
        <f t="shared" si="296"/>
        <v>-35697.055442607401</v>
      </c>
      <c r="DT290" s="13">
        <f t="shared" si="329"/>
        <v>50257.295442519819</v>
      </c>
      <c r="DU290" s="13">
        <f t="shared" si="330"/>
        <v>-134.74180677214721</v>
      </c>
      <c r="DV290" s="13">
        <f t="shared" si="331"/>
        <v>391.14368343955965</v>
      </c>
      <c r="DW290" s="13">
        <f t="shared" si="332"/>
        <v>-275.33118684982651</v>
      </c>
      <c r="DX290" s="13">
        <f t="shared" si="333"/>
        <v>-277.82389861660999</v>
      </c>
    </row>
    <row r="291" spans="1:128" x14ac:dyDescent="0.35">
      <c r="A291" s="106">
        <f t="shared" si="334"/>
        <v>285</v>
      </c>
      <c r="B291" s="106">
        <f>A291*Paramètres!$D$25</f>
        <v>142.5</v>
      </c>
      <c r="C291" s="102">
        <f>Paramètres!$D$7</f>
        <v>155093840495.72119</v>
      </c>
      <c r="D291" s="28">
        <f>Paramètres!$D$8</f>
        <v>6666</v>
      </c>
      <c r="E291" s="28">
        <f t="shared" si="297"/>
        <v>16816.964429649332</v>
      </c>
      <c r="F291" s="28">
        <f t="shared" si="298"/>
        <v>45814.958722423988</v>
      </c>
      <c r="G291" s="28">
        <f t="shared" si="272"/>
        <v>12.325672230872824</v>
      </c>
      <c r="H291" s="28">
        <f t="shared" si="273"/>
        <v>-100.6216426975148</v>
      </c>
      <c r="I291" s="28">
        <f t="shared" si="335"/>
        <v>7919.6372111797436</v>
      </c>
      <c r="J291" s="28">
        <f t="shared" si="336"/>
        <v>1730.4777312195774</v>
      </c>
      <c r="K291" s="28">
        <f t="shared" si="337"/>
        <v>1147.0392813883461</v>
      </c>
      <c r="L291" s="28">
        <f t="shared" si="299"/>
        <v>-211.42529461838808</v>
      </c>
      <c r="M291" s="28">
        <f t="shared" si="300"/>
        <v>-1127.3856739569744</v>
      </c>
      <c r="N291" s="28">
        <f>Paramètres!$D$26*Calculs!K291</f>
        <v>22.940785627766925</v>
      </c>
      <c r="O291" s="28">
        <f>Paramètres!$D$26*I291</f>
        <v>158.39274422359489</v>
      </c>
      <c r="P291" s="28">
        <f>Paramètres!$D$26*J291</f>
        <v>34.609554624391549</v>
      </c>
      <c r="Q291" s="105">
        <f>IF($T291&gt;25000,Paramètres!$D$9,-5)</f>
        <v>-5</v>
      </c>
      <c r="R291" s="105">
        <f t="shared" si="274"/>
        <v>9641.8441467580487</v>
      </c>
      <c r="S291" s="105">
        <f t="shared" si="275"/>
        <v>7391.8907410436732</v>
      </c>
      <c r="T291" s="105">
        <f t="shared" si="301"/>
        <v>12149.288344503953</v>
      </c>
      <c r="U291" s="105">
        <f t="shared" si="302"/>
        <v>37.475469316898064</v>
      </c>
      <c r="V291" s="105">
        <f t="shared" si="276"/>
        <v>-3540.1793049033595</v>
      </c>
      <c r="W291" s="105">
        <f t="shared" si="303"/>
        <v>-2809.5355169422555</v>
      </c>
      <c r="X291" s="105">
        <f t="shared" si="304"/>
        <v>-2153.9219321753626</v>
      </c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44">
        <f t="shared" si="305"/>
        <v>7175.1202828912838</v>
      </c>
      <c r="AL291" s="44">
        <f t="shared" si="306"/>
        <v>38423.067981380314</v>
      </c>
      <c r="AM291" s="44">
        <f t="shared" si="277"/>
        <v>166.14086242893026</v>
      </c>
      <c r="AN291" s="44">
        <f t="shared" si="278"/>
        <v>-80.328978076747461</v>
      </c>
      <c r="AO291" s="44">
        <f t="shared" si="338"/>
        <v>-15752.23841592847</v>
      </c>
      <c r="AP291" s="44">
        <f t="shared" si="339"/>
        <v>3886.3647270054134</v>
      </c>
      <c r="AQ291" s="44">
        <f t="shared" si="307"/>
        <v>6490.4174800775481</v>
      </c>
      <c r="AR291" s="44">
        <f t="shared" si="308"/>
        <v>1090.3305925303036</v>
      </c>
      <c r="AS291" s="44">
        <f t="shared" si="309"/>
        <v>-6398.1792929464482</v>
      </c>
      <c r="AT291" s="44">
        <f>Paramètres!$D$26*Calculs!AQ291</f>
        <v>129.80834960155096</v>
      </c>
      <c r="AU291" s="44">
        <f>Paramètres!$D$26*AO291</f>
        <v>-315.04476831856942</v>
      </c>
      <c r="AV291" s="44">
        <f>Paramètres!$D$26*AP291</f>
        <v>77.727294540108275</v>
      </c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1">
        <f>Paramètres!$D$16</f>
        <v>30000</v>
      </c>
      <c r="BH291" s="41">
        <f>Paramètres!$E$16</f>
        <v>-25000</v>
      </c>
      <c r="BI291" s="100"/>
      <c r="BJ291" s="100"/>
      <c r="BK291" s="110">
        <f>Paramètres!$D$20</f>
        <v>523598775598.29883</v>
      </c>
      <c r="BL291" s="41">
        <f>Paramètres!$D$21</f>
        <v>10000</v>
      </c>
      <c r="BM291" s="41"/>
      <c r="BN291" s="41"/>
      <c r="BO291" s="41">
        <f>IF(AND($BR$6&gt;200,A291&lt;950),Paramètres!$D$22,0)</f>
        <v>1</v>
      </c>
      <c r="BP291" s="41">
        <f t="shared" si="279"/>
        <v>13183.035570350668</v>
      </c>
      <c r="BQ291" s="41">
        <f t="shared" si="280"/>
        <v>-70814.958722423995</v>
      </c>
      <c r="BR291" s="41">
        <f t="shared" si="310"/>
        <v>72031.595884776456</v>
      </c>
      <c r="BS291" s="41">
        <f t="shared" si="311"/>
        <v>-79.454435463681477</v>
      </c>
      <c r="BT291" s="41">
        <f t="shared" si="312"/>
        <v>98.065588258237455</v>
      </c>
      <c r="BU291" s="41">
        <f t="shared" si="313"/>
        <v>17.947709228929281</v>
      </c>
      <c r="BV291" s="41">
        <f t="shared" si="314"/>
        <v>-96.409228468378302</v>
      </c>
      <c r="BW291" s="41">
        <f>Paramètres!$D$22</f>
        <v>1</v>
      </c>
      <c r="BX291" s="41">
        <f t="shared" si="281"/>
        <v>22824.879717108717</v>
      </c>
      <c r="BY291" s="41">
        <f t="shared" si="282"/>
        <v>-63423.067981380314</v>
      </c>
      <c r="BZ291" s="41">
        <f t="shared" si="315"/>
        <v>67405.197768950064</v>
      </c>
      <c r="CA291" s="41">
        <f t="shared" si="316"/>
        <v>-70.207061767270488</v>
      </c>
      <c r="CB291" s="41">
        <f t="shared" si="317"/>
        <v>111.53966868569788</v>
      </c>
      <c r="CC291" s="41">
        <f t="shared" si="318"/>
        <v>37.769780457642419</v>
      </c>
      <c r="CD291" s="41">
        <f t="shared" si="319"/>
        <v>-104.95018520563337</v>
      </c>
      <c r="CE291" s="2">
        <f>Paramètres!$F$16</f>
        <v>15000</v>
      </c>
      <c r="CF291" s="2">
        <f>Paramètres!$G$16</f>
        <v>15000</v>
      </c>
      <c r="CG291" s="111">
        <f>Paramètres!$F$20</f>
        <v>992600579172.61572</v>
      </c>
      <c r="CH291" s="2">
        <f>Paramètres!$F$21</f>
        <v>13332</v>
      </c>
      <c r="CI291" s="2"/>
      <c r="CJ291" s="2"/>
      <c r="CK291" s="2">
        <f>IF(CN291&gt;20000,Paramètres!$F$22,-2)</f>
        <v>1</v>
      </c>
      <c r="CL291" s="2">
        <f t="shared" si="283"/>
        <v>-1816.9644296493316</v>
      </c>
      <c r="CM291" s="2">
        <f t="shared" si="284"/>
        <v>-30814.958722423988</v>
      </c>
      <c r="CN291" s="2">
        <f t="shared" si="285"/>
        <v>30868.479729382609</v>
      </c>
      <c r="CO291" s="2">
        <f t="shared" si="286"/>
        <v>-93.374464917151627</v>
      </c>
      <c r="CP291" s="2">
        <f t="shared" si="287"/>
        <v>805.97813480406933</v>
      </c>
      <c r="CQ291" s="2">
        <f t="shared" si="288"/>
        <v>-47.441066578350508</v>
      </c>
      <c r="CR291" s="2">
        <f t="shared" si="289"/>
        <v>-804.58069762091304</v>
      </c>
      <c r="CS291" s="2">
        <f>Paramètres!$F$22</f>
        <v>1</v>
      </c>
      <c r="CT291" s="2">
        <f t="shared" si="290"/>
        <v>7824.8797171087162</v>
      </c>
      <c r="CU291" s="2">
        <f t="shared" si="291"/>
        <v>-23423.067981380314</v>
      </c>
      <c r="CV291" s="2">
        <f t="shared" si="320"/>
        <v>24695.523000082081</v>
      </c>
      <c r="CW291" s="2">
        <f t="shared" si="321"/>
        <v>-71.527214636659096</v>
      </c>
      <c r="CX291" s="2">
        <f t="shared" si="292"/>
        <v>1108.9833516732472</v>
      </c>
      <c r="CY291" s="2">
        <f t="shared" si="322"/>
        <v>351.38601175161966</v>
      </c>
      <c r="CZ291" s="2">
        <f t="shared" si="323"/>
        <v>-1051.8421673586392</v>
      </c>
      <c r="DA291" s="2"/>
      <c r="DB291" s="2"/>
      <c r="DC291" s="13">
        <f>Paramètres!$H$16</f>
        <v>-20000</v>
      </c>
      <c r="DD291" s="13">
        <f>Paramètres!$I$16</f>
        <v>0</v>
      </c>
      <c r="DE291" s="13"/>
      <c r="DF291" s="13"/>
      <c r="DG291" s="112">
        <f>Paramètres!$H$20</f>
        <v>1047197551196.5977</v>
      </c>
      <c r="DH291" s="13">
        <f>Paramètres!$H$21</f>
        <v>10000</v>
      </c>
      <c r="DI291" s="13">
        <f>IF(DL291&lt;66666,Paramètres!$H$22,5)</f>
        <v>1</v>
      </c>
      <c r="DJ291" s="13">
        <f t="shared" si="293"/>
        <v>-36816.964429649335</v>
      </c>
      <c r="DK291" s="13">
        <f t="shared" si="294"/>
        <v>-45814.958722423988</v>
      </c>
      <c r="DL291" s="13">
        <f t="shared" si="324"/>
        <v>58774.98883497536</v>
      </c>
      <c r="DM291" s="13">
        <f t="shared" si="325"/>
        <v>-128.7854071257197</v>
      </c>
      <c r="DN291" s="13">
        <f t="shared" si="326"/>
        <v>290.43805613418994</v>
      </c>
      <c r="DO291" s="13">
        <f t="shared" si="327"/>
        <v>-181.93193726896686</v>
      </c>
      <c r="DP291" s="13">
        <f t="shared" si="328"/>
        <v>-226.39574786768318</v>
      </c>
      <c r="DQ291" s="13">
        <f>IF(DT291&lt;66666,Paramètres!$H$22,5)</f>
        <v>1</v>
      </c>
      <c r="DR291" s="13">
        <f t="shared" si="295"/>
        <v>-27175.120282891283</v>
      </c>
      <c r="DS291" s="13">
        <f t="shared" si="296"/>
        <v>-38423.067981380314</v>
      </c>
      <c r="DT291" s="13">
        <f t="shared" si="329"/>
        <v>47061.866893392384</v>
      </c>
      <c r="DU291" s="13">
        <f t="shared" si="330"/>
        <v>-125.27026288218177</v>
      </c>
      <c r="DV291" s="13">
        <f t="shared" si="331"/>
        <v>442.50901500580147</v>
      </c>
      <c r="DW291" s="13">
        <f t="shared" si="332"/>
        <v>-255.51973397669801</v>
      </c>
      <c r="DX291" s="13">
        <f t="shared" si="333"/>
        <v>-361.28090720363582</v>
      </c>
    </row>
    <row r="292" spans="1:128" x14ac:dyDescent="0.35">
      <c r="A292" s="106">
        <f t="shared" si="334"/>
        <v>286</v>
      </c>
      <c r="B292" s="106">
        <f>A292*Paramètres!$D$25</f>
        <v>143</v>
      </c>
      <c r="C292" s="102">
        <f>Paramètres!$D$7</f>
        <v>155093840495.72119</v>
      </c>
      <c r="D292" s="28">
        <f>Paramètres!$D$8</f>
        <v>6666</v>
      </c>
      <c r="E292" s="28">
        <f t="shared" si="297"/>
        <v>20723.926711584609</v>
      </c>
      <c r="F292" s="28">
        <f t="shared" si="298"/>
        <v>46398.351169544534</v>
      </c>
      <c r="G292" s="28">
        <f t="shared" si="272"/>
        <v>4.3061030530787834</v>
      </c>
      <c r="H292" s="28">
        <f t="shared" si="273"/>
        <v>-105.90736636712423</v>
      </c>
      <c r="I292" s="28">
        <f t="shared" si="335"/>
        <v>7549.8191723377613</v>
      </c>
      <c r="J292" s="28">
        <f t="shared" si="336"/>
        <v>568.48250263821149</v>
      </c>
      <c r="K292" s="28">
        <f t="shared" si="337"/>
        <v>1090.9071710142239</v>
      </c>
      <c r="L292" s="28">
        <f t="shared" si="299"/>
        <v>-298.99896284709945</v>
      </c>
      <c r="M292" s="28">
        <f t="shared" si="300"/>
        <v>-1049.1320584114355</v>
      </c>
      <c r="N292" s="28">
        <f>Paramètres!$D$26*Calculs!K292</f>
        <v>21.818143420284478</v>
      </c>
      <c r="O292" s="28">
        <f>Paramètres!$D$26*I292</f>
        <v>150.99638344675523</v>
      </c>
      <c r="P292" s="28">
        <f>Paramètres!$D$26*J292</f>
        <v>11.36965005276423</v>
      </c>
      <c r="Q292" s="105">
        <f>IF($T292&gt;25000,Paramètres!$D$9,-5)</f>
        <v>-5</v>
      </c>
      <c r="R292" s="105">
        <f t="shared" si="274"/>
        <v>21152.342988524983</v>
      </c>
      <c r="S292" s="105">
        <f t="shared" si="275"/>
        <v>7631.6456478981199</v>
      </c>
      <c r="T292" s="105">
        <f t="shared" si="301"/>
        <v>22486.965762398544</v>
      </c>
      <c r="U292" s="105">
        <f t="shared" si="302"/>
        <v>19.839156858402053</v>
      </c>
      <c r="V292" s="105">
        <f t="shared" si="276"/>
        <v>-1351.5555827153219</v>
      </c>
      <c r="W292" s="105">
        <f t="shared" si="303"/>
        <v>-1271.3394753086009</v>
      </c>
      <c r="X292" s="105">
        <f t="shared" si="304"/>
        <v>-458.69208810595893</v>
      </c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44">
        <f t="shared" si="305"/>
        <v>-428.41627694037544</v>
      </c>
      <c r="AL292" s="44">
        <f t="shared" si="306"/>
        <v>38766.705521646414</v>
      </c>
      <c r="AM292" s="44">
        <f t="shared" si="277"/>
        <v>-169.76853869541267</v>
      </c>
      <c r="AN292" s="44">
        <f t="shared" si="278"/>
        <v>-126.08201140981643</v>
      </c>
      <c r="AO292" s="44">
        <f t="shared" si="338"/>
        <v>-14346.863055079597</v>
      </c>
      <c r="AP292" s="44">
        <f t="shared" si="339"/>
        <v>-2589.541860481143</v>
      </c>
      <c r="AQ292" s="44">
        <f t="shared" si="307"/>
        <v>4543.565406459702</v>
      </c>
      <c r="AR292" s="44">
        <f t="shared" si="308"/>
        <v>-2675.8994587096913</v>
      </c>
      <c r="AS292" s="44">
        <f t="shared" si="309"/>
        <v>-3671.995191943271</v>
      </c>
      <c r="AT292" s="44">
        <f>Paramètres!$D$26*Calculs!AQ292</f>
        <v>90.871308129194048</v>
      </c>
      <c r="AU292" s="44">
        <f>Paramètres!$D$26*AO292</f>
        <v>-286.93726110159196</v>
      </c>
      <c r="AV292" s="44">
        <f>Paramètres!$D$26*AP292</f>
        <v>-51.790837209622858</v>
      </c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1">
        <f>Paramètres!$D$16</f>
        <v>30000</v>
      </c>
      <c r="BH292" s="41">
        <f>Paramètres!$E$16</f>
        <v>-25000</v>
      </c>
      <c r="BI292" s="100"/>
      <c r="BJ292" s="100"/>
      <c r="BK292" s="110">
        <f>Paramètres!$D$20</f>
        <v>523598775598.29883</v>
      </c>
      <c r="BL292" s="41">
        <f>Paramètres!$D$21</f>
        <v>10000</v>
      </c>
      <c r="BM292" s="41"/>
      <c r="BN292" s="41"/>
      <c r="BO292" s="41">
        <f>IF(AND($BR$6&gt;200,A292&lt;950),Paramètres!$D$22,0)</f>
        <v>1</v>
      </c>
      <c r="BP292" s="41">
        <f t="shared" si="279"/>
        <v>9276.0732884153913</v>
      </c>
      <c r="BQ292" s="41">
        <f t="shared" si="280"/>
        <v>-71398.351169544534</v>
      </c>
      <c r="BR292" s="41">
        <f t="shared" si="310"/>
        <v>71998.403353002592</v>
      </c>
      <c r="BS292" s="41">
        <f t="shared" si="311"/>
        <v>-82.597595794498829</v>
      </c>
      <c r="BT292" s="41">
        <f t="shared" si="312"/>
        <v>98.153461531352079</v>
      </c>
      <c r="BU292" s="41">
        <f t="shared" si="313"/>
        <v>12.645817966441232</v>
      </c>
      <c r="BV292" s="41">
        <f t="shared" si="314"/>
        <v>-97.335426739426396</v>
      </c>
      <c r="BW292" s="41">
        <f>Paramètres!$D$22</f>
        <v>1</v>
      </c>
      <c r="BX292" s="41">
        <f t="shared" si="281"/>
        <v>30428.416276940374</v>
      </c>
      <c r="BY292" s="41">
        <f t="shared" si="282"/>
        <v>-63766.705521646414</v>
      </c>
      <c r="BZ292" s="41">
        <f t="shared" si="315"/>
        <v>70654.66191418044</v>
      </c>
      <c r="CA292" s="41">
        <f t="shared" si="316"/>
        <v>-64.49029610281282</v>
      </c>
      <c r="CB292" s="41">
        <f t="shared" si="317"/>
        <v>101.81141134858537</v>
      </c>
      <c r="CC292" s="41">
        <f t="shared" si="318"/>
        <v>43.846505274067482</v>
      </c>
      <c r="CD292" s="41">
        <f t="shared" si="319"/>
        <v>-91.886056918566425</v>
      </c>
      <c r="CE292" s="2">
        <f>Paramètres!$F$16</f>
        <v>15000</v>
      </c>
      <c r="CF292" s="2">
        <f>Paramètres!$G$16</f>
        <v>15000</v>
      </c>
      <c r="CG292" s="111">
        <f>Paramètres!$F$20</f>
        <v>992600579172.61572</v>
      </c>
      <c r="CH292" s="2">
        <f>Paramètres!$F$21</f>
        <v>13332</v>
      </c>
      <c r="CI292" s="2"/>
      <c r="CJ292" s="2"/>
      <c r="CK292" s="2">
        <f>IF(CN292&gt;20000,Paramètres!$F$22,-2)</f>
        <v>1</v>
      </c>
      <c r="CL292" s="2">
        <f t="shared" si="283"/>
        <v>-5723.9267115846087</v>
      </c>
      <c r="CM292" s="2">
        <f t="shared" si="284"/>
        <v>-31398.351169544534</v>
      </c>
      <c r="CN292" s="2">
        <f t="shared" si="285"/>
        <v>31915.823554557235</v>
      </c>
      <c r="CO292" s="2">
        <f t="shared" si="286"/>
        <v>-100.33157983339109</v>
      </c>
      <c r="CP292" s="2">
        <f t="shared" si="287"/>
        <v>765.57308237147765</v>
      </c>
      <c r="CQ292" s="2">
        <f t="shared" si="288"/>
        <v>-137.30130473886982</v>
      </c>
      <c r="CR292" s="2">
        <f t="shared" si="289"/>
        <v>-753.16033895098951</v>
      </c>
      <c r="CS292" s="2">
        <f>Paramètres!$F$22</f>
        <v>1</v>
      </c>
      <c r="CT292" s="2">
        <f t="shared" si="290"/>
        <v>15428.416276940376</v>
      </c>
      <c r="CU292" s="2">
        <f t="shared" si="291"/>
        <v>-23766.705521646414</v>
      </c>
      <c r="CV292" s="2">
        <f t="shared" si="320"/>
        <v>28335.354597520338</v>
      </c>
      <c r="CW292" s="2">
        <f t="shared" si="321"/>
        <v>-57.00994230460207</v>
      </c>
      <c r="CX292" s="2">
        <f t="shared" si="292"/>
        <v>915.88805395948111</v>
      </c>
      <c r="CY292" s="2">
        <f t="shared" si="322"/>
        <v>498.69508817794355</v>
      </c>
      <c r="CZ292" s="2">
        <f t="shared" si="323"/>
        <v>-768.21490249335727</v>
      </c>
      <c r="DA292" s="2"/>
      <c r="DB292" s="2"/>
      <c r="DC292" s="13">
        <f>Paramètres!$H$16</f>
        <v>-20000</v>
      </c>
      <c r="DD292" s="13">
        <f>Paramètres!$I$16</f>
        <v>0</v>
      </c>
      <c r="DE292" s="13"/>
      <c r="DF292" s="13"/>
      <c r="DG292" s="112">
        <f>Paramètres!$H$20</f>
        <v>1047197551196.5977</v>
      </c>
      <c r="DH292" s="13">
        <f>Paramètres!$H$21</f>
        <v>10000</v>
      </c>
      <c r="DI292" s="13">
        <f>IF(DL292&lt;66666,Paramètres!$H$22,5)</f>
        <v>1</v>
      </c>
      <c r="DJ292" s="13">
        <f t="shared" si="293"/>
        <v>-40723.926711584609</v>
      </c>
      <c r="DK292" s="13">
        <f t="shared" si="294"/>
        <v>-46398.351169544534</v>
      </c>
      <c r="DL292" s="13">
        <f t="shared" si="324"/>
        <v>61735.283250851688</v>
      </c>
      <c r="DM292" s="13">
        <f t="shared" si="325"/>
        <v>-131.27349041763352</v>
      </c>
      <c r="DN292" s="13">
        <f t="shared" si="326"/>
        <v>264.29533562995368</v>
      </c>
      <c r="DO292" s="13">
        <f t="shared" si="327"/>
        <v>-174.34347607467086</v>
      </c>
      <c r="DP292" s="13">
        <f t="shared" si="328"/>
        <v>-198.63629272101946</v>
      </c>
      <c r="DQ292" s="13">
        <f>IF(DT292&lt;66666,Paramètres!$H$22,5)</f>
        <v>1</v>
      </c>
      <c r="DR292" s="13">
        <f t="shared" si="295"/>
        <v>-19571.583723059626</v>
      </c>
      <c r="DS292" s="13">
        <f t="shared" si="296"/>
        <v>-38766.705521646414</v>
      </c>
      <c r="DT292" s="13">
        <f t="shared" si="329"/>
        <v>43427.000200690622</v>
      </c>
      <c r="DU292" s="13">
        <f t="shared" si="330"/>
        <v>-116.78717745810447</v>
      </c>
      <c r="DV292" s="13">
        <f t="shared" si="331"/>
        <v>513.86727279895081</v>
      </c>
      <c r="DW292" s="13">
        <f t="shared" si="332"/>
        <v>-231.58855793969943</v>
      </c>
      <c r="DX292" s="13">
        <f t="shared" si="333"/>
        <v>-458.72248024839791</v>
      </c>
    </row>
    <row r="293" spans="1:128" x14ac:dyDescent="0.35">
      <c r="A293" s="106">
        <f t="shared" si="334"/>
        <v>287</v>
      </c>
      <c r="B293" s="106">
        <f>A293*Paramètres!$D$25</f>
        <v>143.5</v>
      </c>
      <c r="C293" s="102">
        <f>Paramètres!$D$7</f>
        <v>155093840495.72119</v>
      </c>
      <c r="D293" s="28">
        <f>Paramètres!$D$8</f>
        <v>6666</v>
      </c>
      <c r="E293" s="28">
        <f t="shared" si="297"/>
        <v>24424.086557041715</v>
      </c>
      <c r="F293" s="28">
        <f t="shared" si="298"/>
        <v>46420.309406260785</v>
      </c>
      <c r="G293" s="28">
        <f t="shared" si="272"/>
        <v>-3.9642708834854958</v>
      </c>
      <c r="H293" s="28">
        <f t="shared" si="273"/>
        <v>-110.83254580297525</v>
      </c>
      <c r="I293" s="28">
        <f t="shared" si="335"/>
        <v>7099.8238260439066</v>
      </c>
      <c r="J293" s="28">
        <f t="shared" si="336"/>
        <v>-492.01920582598831</v>
      </c>
      <c r="K293" s="28">
        <f t="shared" si="337"/>
        <v>1046.5345019937531</v>
      </c>
      <c r="L293" s="28">
        <f t="shared" si="299"/>
        <v>-372.18734873168432</v>
      </c>
      <c r="M293" s="28">
        <f t="shared" si="300"/>
        <v>-978.11606740069078</v>
      </c>
      <c r="N293" s="28">
        <f>Paramètres!$D$26*Calculs!K293</f>
        <v>20.930690039875063</v>
      </c>
      <c r="O293" s="28">
        <f>Paramètres!$D$26*I293</f>
        <v>141.99647652087813</v>
      </c>
      <c r="P293" s="28">
        <f>Paramètres!$D$26*J293</f>
        <v>-9.8403841165197665</v>
      </c>
      <c r="Q293" s="105">
        <f>IF($T293&gt;25000,Paramètres!$D$9,-5)</f>
        <v>6</v>
      </c>
      <c r="R293" s="105">
        <f t="shared" si="274"/>
        <v>32694.909226199314</v>
      </c>
      <c r="S293" s="105">
        <f t="shared" si="275"/>
        <v>9866.3736128407618</v>
      </c>
      <c r="T293" s="105">
        <f t="shared" si="301"/>
        <v>34151.170076259077</v>
      </c>
      <c r="U293" s="105">
        <f t="shared" si="302"/>
        <v>16.792288344426588</v>
      </c>
      <c r="V293" s="105">
        <f t="shared" si="276"/>
        <v>754.3556419418868</v>
      </c>
      <c r="W293" s="105">
        <f t="shared" si="303"/>
        <v>722.18870341741899</v>
      </c>
      <c r="X293" s="105">
        <f t="shared" si="304"/>
        <v>217.93556659210856</v>
      </c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44">
        <f t="shared" si="305"/>
        <v>-8270.8226691575965</v>
      </c>
      <c r="AL293" s="44">
        <f t="shared" si="306"/>
        <v>36553.935793420023</v>
      </c>
      <c r="AM293" s="44">
        <f t="shared" si="277"/>
        <v>-159.642874047313</v>
      </c>
      <c r="AN293" s="44">
        <f t="shared" si="278"/>
        <v>-118.38222298072958</v>
      </c>
      <c r="AO293" s="44">
        <f t="shared" si="338"/>
        <v>-16735.825252687697</v>
      </c>
      <c r="AP293" s="44">
        <f t="shared" si="339"/>
        <v>-6209.7462152147909</v>
      </c>
      <c r="AQ293" s="44">
        <f t="shared" si="307"/>
        <v>2020.3721353242897</v>
      </c>
      <c r="AR293" s="44">
        <f t="shared" si="308"/>
        <v>-960.38643979628921</v>
      </c>
      <c r="AS293" s="44">
        <f t="shared" si="309"/>
        <v>-1777.5155277662805</v>
      </c>
      <c r="AT293" s="44">
        <f>Paramètres!$D$26*Calculs!AQ293</f>
        <v>40.407442706485796</v>
      </c>
      <c r="AU293" s="44">
        <f>Paramètres!$D$26*AO293</f>
        <v>-334.71650505375396</v>
      </c>
      <c r="AV293" s="44">
        <f>Paramètres!$D$26*AP293</f>
        <v>-124.19492430429582</v>
      </c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1">
        <f>Paramètres!$D$16</f>
        <v>30000</v>
      </c>
      <c r="BH293" s="41">
        <f>Paramètres!$E$16</f>
        <v>-25000</v>
      </c>
      <c r="BI293" s="100"/>
      <c r="BJ293" s="100"/>
      <c r="BK293" s="110">
        <f>Paramètres!$D$20</f>
        <v>523598775598.29883</v>
      </c>
      <c r="BL293" s="41">
        <f>Paramètres!$D$21</f>
        <v>10000</v>
      </c>
      <c r="BM293" s="41"/>
      <c r="BN293" s="41"/>
      <c r="BO293" s="41">
        <f>IF(AND($BR$6&gt;200,A293&lt;950),Paramètres!$D$22,0)</f>
        <v>1</v>
      </c>
      <c r="BP293" s="41">
        <f t="shared" si="279"/>
        <v>5575.9134429582846</v>
      </c>
      <c r="BQ293" s="41">
        <f t="shared" si="280"/>
        <v>-71420.309406260785</v>
      </c>
      <c r="BR293" s="41">
        <f t="shared" si="310"/>
        <v>71637.639592670734</v>
      </c>
      <c r="BS293" s="41">
        <f t="shared" si="311"/>
        <v>-85.535869533766473</v>
      </c>
      <c r="BT293" s="41">
        <f t="shared" si="312"/>
        <v>99.116130207352867</v>
      </c>
      <c r="BU293" s="41">
        <f t="shared" si="313"/>
        <v>7.7147009027601499</v>
      </c>
      <c r="BV293" s="41">
        <f t="shared" si="314"/>
        <v>-98.815437342866019</v>
      </c>
      <c r="BW293" s="41">
        <f>Paramètres!$D$22</f>
        <v>1</v>
      </c>
      <c r="BX293" s="41">
        <f t="shared" si="281"/>
        <v>38270.822669157598</v>
      </c>
      <c r="BY293" s="41">
        <f t="shared" si="282"/>
        <v>-61553.935793420023</v>
      </c>
      <c r="BZ293" s="41">
        <f t="shared" si="315"/>
        <v>72481.327798506711</v>
      </c>
      <c r="CA293" s="41">
        <f t="shared" si="316"/>
        <v>-58.128943339856129</v>
      </c>
      <c r="CB293" s="41">
        <f t="shared" si="317"/>
        <v>96.886403462535014</v>
      </c>
      <c r="CC293" s="41">
        <f t="shared" si="318"/>
        <v>51.156932117398746</v>
      </c>
      <c r="CD293" s="41">
        <f t="shared" si="319"/>
        <v>-82.27966621371877</v>
      </c>
      <c r="CE293" s="2">
        <f>Paramètres!$F$16</f>
        <v>15000</v>
      </c>
      <c r="CF293" s="2">
        <f>Paramètres!$G$16</f>
        <v>15000</v>
      </c>
      <c r="CG293" s="111">
        <f>Paramètres!$F$20</f>
        <v>992600579172.61572</v>
      </c>
      <c r="CH293" s="2">
        <f>Paramètres!$F$21</f>
        <v>13332</v>
      </c>
      <c r="CI293" s="2"/>
      <c r="CJ293" s="2"/>
      <c r="CK293" s="2">
        <f>IF(CN293&gt;20000,Paramètres!$F$22,-2)</f>
        <v>1</v>
      </c>
      <c r="CL293" s="2">
        <f t="shared" si="283"/>
        <v>-9424.0865570417154</v>
      </c>
      <c r="CM293" s="2">
        <f t="shared" si="284"/>
        <v>-31420.309406260785</v>
      </c>
      <c r="CN293" s="2">
        <f t="shared" si="285"/>
        <v>32803.189640944591</v>
      </c>
      <c r="CO293" s="2">
        <f t="shared" si="286"/>
        <v>-106.69588777326342</v>
      </c>
      <c r="CP293" s="2">
        <f t="shared" si="287"/>
        <v>733.41979988627224</v>
      </c>
      <c r="CQ293" s="2">
        <f t="shared" si="288"/>
        <v>-210.70547566963404</v>
      </c>
      <c r="CR293" s="2">
        <f t="shared" si="289"/>
        <v>-702.50110703688779</v>
      </c>
      <c r="CS293" s="2">
        <f>Paramètres!$F$22</f>
        <v>1</v>
      </c>
      <c r="CT293" s="2">
        <f t="shared" si="290"/>
        <v>23270.822669157598</v>
      </c>
      <c r="CU293" s="2">
        <f t="shared" si="291"/>
        <v>-21553.935793420023</v>
      </c>
      <c r="CV293" s="2">
        <f t="shared" si="320"/>
        <v>31719.132016596104</v>
      </c>
      <c r="CW293" s="2">
        <f t="shared" si="321"/>
        <v>-42.806517814678251</v>
      </c>
      <c r="CX293" s="2">
        <f t="shared" si="292"/>
        <v>772.95327977595855</v>
      </c>
      <c r="CY293" s="2">
        <f t="shared" si="322"/>
        <v>567.07915890632773</v>
      </c>
      <c r="CZ293" s="2">
        <f t="shared" si="323"/>
        <v>-525.24089735139921</v>
      </c>
      <c r="DA293" s="2"/>
      <c r="DB293" s="2"/>
      <c r="DC293" s="13">
        <f>Paramètres!$H$16</f>
        <v>-20000</v>
      </c>
      <c r="DD293" s="13">
        <f>Paramètres!$I$16</f>
        <v>0</v>
      </c>
      <c r="DE293" s="13"/>
      <c r="DF293" s="13"/>
      <c r="DG293" s="112">
        <f>Paramètres!$H$20</f>
        <v>1047197551196.5977</v>
      </c>
      <c r="DH293" s="13">
        <f>Paramètres!$H$21</f>
        <v>10000</v>
      </c>
      <c r="DI293" s="13">
        <f>IF(DL293&lt;66666,Paramètres!$H$22,5)</f>
        <v>1</v>
      </c>
      <c r="DJ293" s="13">
        <f t="shared" si="293"/>
        <v>-44424.086557041715</v>
      </c>
      <c r="DK293" s="13">
        <f t="shared" si="294"/>
        <v>-46420.309406260785</v>
      </c>
      <c r="DL293" s="13">
        <f t="shared" si="324"/>
        <v>64252.195229427904</v>
      </c>
      <c r="DM293" s="13">
        <f t="shared" si="325"/>
        <v>-133.74118002256998</v>
      </c>
      <c r="DN293" s="13">
        <f t="shared" si="326"/>
        <v>244.71524672945978</v>
      </c>
      <c r="DO293" s="13">
        <f t="shared" si="327"/>
        <v>-169.19657396481043</v>
      </c>
      <c r="DP293" s="13">
        <f t="shared" si="328"/>
        <v>-176.79952302093693</v>
      </c>
      <c r="DQ293" s="13">
        <f>IF(DT293&lt;66666,Paramètres!$H$22,5)</f>
        <v>1</v>
      </c>
      <c r="DR293" s="13">
        <f t="shared" si="295"/>
        <v>-11729.177330842404</v>
      </c>
      <c r="DS293" s="13">
        <f t="shared" si="296"/>
        <v>-36553.935793420023</v>
      </c>
      <c r="DT293" s="13">
        <f t="shared" si="329"/>
        <v>38389.631710239431</v>
      </c>
      <c r="DU293" s="13">
        <f t="shared" si="330"/>
        <v>-107.79004207913852</v>
      </c>
      <c r="DV293" s="13">
        <f t="shared" si="331"/>
        <v>643.92194650611214</v>
      </c>
      <c r="DW293" s="13">
        <f t="shared" si="332"/>
        <v>-196.73735749272447</v>
      </c>
      <c r="DX293" s="13">
        <f t="shared" si="333"/>
        <v>-613.13121381886947</v>
      </c>
    </row>
    <row r="294" spans="1:128" x14ac:dyDescent="0.35">
      <c r="A294" s="106">
        <f t="shared" si="334"/>
        <v>288</v>
      </c>
      <c r="B294" s="106">
        <f>A294*Paramètres!$D$25</f>
        <v>144</v>
      </c>
      <c r="C294" s="102">
        <f>Paramètres!$D$7</f>
        <v>155093840495.72119</v>
      </c>
      <c r="D294" s="28">
        <f>Paramètres!$D$8</f>
        <v>6666</v>
      </c>
      <c r="E294" s="28">
        <f t="shared" si="297"/>
        <v>27880.951632880751</v>
      </c>
      <c r="F294" s="28">
        <f t="shared" si="298"/>
        <v>45929.770786497618</v>
      </c>
      <c r="G294" s="28">
        <f t="shared" si="272"/>
        <v>-12.502435088992074</v>
      </c>
      <c r="H294" s="28">
        <f t="shared" si="273"/>
        <v>-115.46259819003885</v>
      </c>
      <c r="I294" s="28">
        <f t="shared" si="335"/>
        <v>6585.6400007913444</v>
      </c>
      <c r="J294" s="28">
        <f t="shared" si="336"/>
        <v>-1460.2948891101594</v>
      </c>
      <c r="K294" s="28">
        <f t="shared" si="337"/>
        <v>1013.31721168831</v>
      </c>
      <c r="L294" s="28">
        <f t="shared" si="299"/>
        <v>-435.64717100218274</v>
      </c>
      <c r="M294" s="28">
        <f t="shared" si="300"/>
        <v>-914.8897823790395</v>
      </c>
      <c r="N294" s="28">
        <f>Paramètres!$D$26*Calculs!K294</f>
        <v>20.266344233766201</v>
      </c>
      <c r="O294" s="28">
        <f>Paramètres!$D$26*I294</f>
        <v>131.7128000158269</v>
      </c>
      <c r="P294" s="28">
        <f>Paramètres!$D$26*J294</f>
        <v>-29.205897782203188</v>
      </c>
      <c r="Q294" s="105">
        <f>IF($T294&gt;25000,Paramètres!$D$9,-5)</f>
        <v>6</v>
      </c>
      <c r="R294" s="105">
        <f t="shared" si="274"/>
        <v>44759.783538331263</v>
      </c>
      <c r="S294" s="105">
        <f t="shared" si="275"/>
        <v>12925.086982626563</v>
      </c>
      <c r="T294" s="105">
        <f t="shared" si="301"/>
        <v>46588.583321525599</v>
      </c>
      <c r="U294" s="105">
        <f t="shared" si="302"/>
        <v>16.106899665464017</v>
      </c>
      <c r="V294" s="105">
        <f t="shared" si="276"/>
        <v>415.8960648313103</v>
      </c>
      <c r="W294" s="105">
        <f t="shared" si="303"/>
        <v>399.57037774300051</v>
      </c>
      <c r="X294" s="105">
        <f t="shared" si="304"/>
        <v>115.38219088093867</v>
      </c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44">
        <f t="shared" si="305"/>
        <v>-16878.831905450515</v>
      </c>
      <c r="AL294" s="44">
        <f t="shared" si="306"/>
        <v>33004.683803871056</v>
      </c>
      <c r="AM294" s="44">
        <f t="shared" si="277"/>
        <v>-155.63410280390443</v>
      </c>
      <c r="AN294" s="44">
        <f t="shared" si="278"/>
        <v>-41.242331873848585</v>
      </c>
      <c r="AO294" s="44">
        <f t="shared" si="338"/>
        <v>-17361.495187430231</v>
      </c>
      <c r="AP294" s="44">
        <f t="shared" si="339"/>
        <v>-7863.0668186767762</v>
      </c>
      <c r="AQ294" s="44">
        <f t="shared" si="307"/>
        <v>1521.0064933518436</v>
      </c>
      <c r="AR294" s="44">
        <f t="shared" si="308"/>
        <v>1143.687436948421</v>
      </c>
      <c r="AS294" s="44">
        <f t="shared" si="309"/>
        <v>-1002.7162107918788</v>
      </c>
      <c r="AT294" s="44">
        <f>Paramètres!$D$26*Calculs!AQ294</f>
        <v>30.420129867036874</v>
      </c>
      <c r="AU294" s="44">
        <f>Paramètres!$D$26*AO294</f>
        <v>-347.22990374860461</v>
      </c>
      <c r="AV294" s="44">
        <f>Paramètres!$D$26*AP294</f>
        <v>-157.26133637353553</v>
      </c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1">
        <f>Paramètres!$D$16</f>
        <v>30000</v>
      </c>
      <c r="BH294" s="41">
        <f>Paramètres!$E$16</f>
        <v>-25000</v>
      </c>
      <c r="BI294" s="100"/>
      <c r="BJ294" s="100"/>
      <c r="BK294" s="110">
        <f>Paramètres!$D$20</f>
        <v>523598775598.29883</v>
      </c>
      <c r="BL294" s="41">
        <f>Paramètres!$D$21</f>
        <v>10000</v>
      </c>
      <c r="BM294" s="41"/>
      <c r="BN294" s="41"/>
      <c r="BO294" s="41">
        <f>IF(AND($BR$6&gt;200,A294&lt;950),Paramètres!$D$22,0)</f>
        <v>1</v>
      </c>
      <c r="BP294" s="41">
        <f t="shared" si="279"/>
        <v>2119.0483671192487</v>
      </c>
      <c r="BQ294" s="41">
        <f t="shared" si="280"/>
        <v>-70929.770786497626</v>
      </c>
      <c r="BR294" s="41">
        <f t="shared" si="310"/>
        <v>70961.417332288984</v>
      </c>
      <c r="BS294" s="41">
        <f t="shared" si="311"/>
        <v>-88.288780234104181</v>
      </c>
      <c r="BT294" s="41">
        <f t="shared" si="312"/>
        <v>100.95873896836571</v>
      </c>
      <c r="BU294" s="41">
        <f t="shared" si="313"/>
        <v>3.0148277613388004</v>
      </c>
      <c r="BV294" s="41">
        <f t="shared" si="314"/>
        <v>-100.91371456671321</v>
      </c>
      <c r="BW294" s="41">
        <f>Paramètres!$D$22</f>
        <v>1</v>
      </c>
      <c r="BX294" s="41">
        <f t="shared" si="281"/>
        <v>46878.831905450512</v>
      </c>
      <c r="BY294" s="41">
        <f t="shared" si="282"/>
        <v>-58004.683803871056</v>
      </c>
      <c r="BZ294" s="41">
        <f t="shared" si="315"/>
        <v>74579.945186400786</v>
      </c>
      <c r="CA294" s="41">
        <f t="shared" si="316"/>
        <v>-51.05518730169306</v>
      </c>
      <c r="CB294" s="41">
        <f t="shared" si="317"/>
        <v>91.652967276798591</v>
      </c>
      <c r="CC294" s="41">
        <f t="shared" si="318"/>
        <v>57.610447900788401</v>
      </c>
      <c r="CD294" s="41">
        <f t="shared" si="319"/>
        <v>-71.28325682313104</v>
      </c>
      <c r="CE294" s="2">
        <f>Paramètres!$F$16</f>
        <v>15000</v>
      </c>
      <c r="CF294" s="2">
        <f>Paramètres!$G$16</f>
        <v>15000</v>
      </c>
      <c r="CG294" s="111">
        <f>Paramètres!$F$20</f>
        <v>992600579172.61572</v>
      </c>
      <c r="CH294" s="2">
        <f>Paramètres!$F$21</f>
        <v>13332</v>
      </c>
      <c r="CI294" s="2"/>
      <c r="CJ294" s="2"/>
      <c r="CK294" s="2">
        <f>IF(CN294&gt;20000,Paramètres!$F$22,-2)</f>
        <v>1</v>
      </c>
      <c r="CL294" s="2">
        <f t="shared" si="283"/>
        <v>-12880.951632880751</v>
      </c>
      <c r="CM294" s="2">
        <f t="shared" si="284"/>
        <v>-30929.770786497618</v>
      </c>
      <c r="CN294" s="2">
        <f t="shared" si="285"/>
        <v>33504.770345040342</v>
      </c>
      <c r="CO294" s="2">
        <f t="shared" si="286"/>
        <v>-112.60967888812709</v>
      </c>
      <c r="CP294" s="2">
        <f t="shared" si="287"/>
        <v>709.26721275126658</v>
      </c>
      <c r="CQ294" s="2">
        <f t="shared" si="288"/>
        <v>-272.67868330843817</v>
      </c>
      <c r="CR294" s="2">
        <f t="shared" si="289"/>
        <v>-654.75668362615966</v>
      </c>
      <c r="CS294" s="2">
        <f>Paramètres!$F$22</f>
        <v>1</v>
      </c>
      <c r="CT294" s="2">
        <f t="shared" si="290"/>
        <v>31878.831905450515</v>
      </c>
      <c r="CU294" s="2">
        <f t="shared" si="291"/>
        <v>-18004.683803871056</v>
      </c>
      <c r="CV294" s="2">
        <f t="shared" si="320"/>
        <v>36611.863685605334</v>
      </c>
      <c r="CW294" s="2">
        <f t="shared" si="321"/>
        <v>-29.457106567350912</v>
      </c>
      <c r="CX294" s="2">
        <f t="shared" si="292"/>
        <v>614.34936769551348</v>
      </c>
      <c r="CY294" s="2">
        <f t="shared" si="322"/>
        <v>534.92879772971537</v>
      </c>
      <c r="CZ294" s="2">
        <f t="shared" si="323"/>
        <v>-302.11972287045171</v>
      </c>
      <c r="DA294" s="2"/>
      <c r="DB294" s="2"/>
      <c r="DC294" s="13">
        <f>Paramètres!$H$16</f>
        <v>-20000</v>
      </c>
      <c r="DD294" s="13">
        <f>Paramètres!$I$16</f>
        <v>0</v>
      </c>
      <c r="DE294" s="13"/>
      <c r="DF294" s="13"/>
      <c r="DG294" s="112">
        <f>Paramètres!$H$20</f>
        <v>1047197551196.5977</v>
      </c>
      <c r="DH294" s="13">
        <f>Paramètres!$H$21</f>
        <v>10000</v>
      </c>
      <c r="DI294" s="13">
        <f>IF(DL294&lt;66666,Paramètres!$H$22,5)</f>
        <v>1</v>
      </c>
      <c r="DJ294" s="13">
        <f t="shared" si="293"/>
        <v>-47880.951632880751</v>
      </c>
      <c r="DK294" s="13">
        <f t="shared" si="294"/>
        <v>-45929.770786497618</v>
      </c>
      <c r="DL294" s="13">
        <f t="shared" si="324"/>
        <v>66348.544624358386</v>
      </c>
      <c r="DM294" s="13">
        <f t="shared" si="325"/>
        <v>-136.19153022144781</v>
      </c>
      <c r="DN294" s="13">
        <f t="shared" si="326"/>
        <v>230.00276804874292</v>
      </c>
      <c r="DO294" s="13">
        <f t="shared" si="327"/>
        <v>-165.98331545508339</v>
      </c>
      <c r="DP294" s="13">
        <f t="shared" si="328"/>
        <v>-159.21938418616662</v>
      </c>
      <c r="DQ294" s="13">
        <f>IF(DT294&lt;66666,Paramètres!$H$22,5)</f>
        <v>1</v>
      </c>
      <c r="DR294" s="13">
        <f t="shared" si="295"/>
        <v>-3121.1680945494845</v>
      </c>
      <c r="DS294" s="13">
        <f t="shared" si="296"/>
        <v>-33004.683803871056</v>
      </c>
      <c r="DT294" s="13">
        <f t="shared" si="329"/>
        <v>33151.935739379413</v>
      </c>
      <c r="DU294" s="13">
        <f t="shared" si="330"/>
        <v>-95.402248690312476</v>
      </c>
      <c r="DV294" s="13">
        <f t="shared" si="331"/>
        <v>836.1440652848338</v>
      </c>
      <c r="DW294" s="13">
        <f t="shared" si="332"/>
        <v>-78.720778163006088</v>
      </c>
      <c r="DX294" s="13">
        <f t="shared" si="333"/>
        <v>-832.43013940898322</v>
      </c>
    </row>
    <row r="295" spans="1:128" x14ac:dyDescent="0.35">
      <c r="A295" s="106">
        <f t="shared" si="334"/>
        <v>289</v>
      </c>
      <c r="B295" s="106">
        <f>A295*Paramètres!$D$25</f>
        <v>144.5</v>
      </c>
      <c r="C295" s="102">
        <f>Paramètres!$D$7</f>
        <v>155093840495.72119</v>
      </c>
      <c r="D295" s="28">
        <f>Paramètres!$D$8</f>
        <v>6666</v>
      </c>
      <c r="E295" s="28">
        <f t="shared" si="297"/>
        <v>31064.859840525878</v>
      </c>
      <c r="F295" s="28">
        <f t="shared" si="298"/>
        <v>44970.900896347783</v>
      </c>
      <c r="G295" s="28">
        <f t="shared" si="272"/>
        <v>-21.29627644593166</v>
      </c>
      <c r="H295" s="28">
        <f t="shared" si="273"/>
        <v>-128.66683197021086</v>
      </c>
      <c r="I295" s="28">
        <f t="shared" si="335"/>
        <v>6018.2800297733347</v>
      </c>
      <c r="J295" s="28">
        <f t="shared" si="336"/>
        <v>-2345.978773706996</v>
      </c>
      <c r="K295" s="28">
        <f t="shared" si="337"/>
        <v>1841.8124314743682</v>
      </c>
      <c r="L295" s="28">
        <f t="shared" si="299"/>
        <v>-1150.7474021053836</v>
      </c>
      <c r="M295" s="28">
        <f t="shared" si="300"/>
        <v>-1438.0728247488842</v>
      </c>
      <c r="N295" s="28">
        <f>Paramètres!$D$26*Calculs!K295</f>
        <v>36.836248629487365</v>
      </c>
      <c r="O295" s="28">
        <f>Paramètres!$D$26*I295</f>
        <v>120.3656005954667</v>
      </c>
      <c r="P295" s="28">
        <f>Paramètres!$D$26*J295</f>
        <v>-46.919575474139918</v>
      </c>
      <c r="Q295" s="105">
        <f>IF($T295&gt;25000,Paramètres!$D$9,-5)</f>
        <v>6</v>
      </c>
      <c r="R295" s="105">
        <f t="shared" si="274"/>
        <v>56338.517480454408</v>
      </c>
      <c r="S295" s="105">
        <f t="shared" si="275"/>
        <v>16148.429554513084</v>
      </c>
      <c r="T295" s="105">
        <f t="shared" si="301"/>
        <v>58607.169603833783</v>
      </c>
      <c r="U295" s="105">
        <f t="shared" si="302"/>
        <v>15.994004027603365</v>
      </c>
      <c r="V295" s="105">
        <f t="shared" si="276"/>
        <v>265.74844842073963</v>
      </c>
      <c r="W295" s="105">
        <f t="shared" si="303"/>
        <v>255.46146841693056</v>
      </c>
      <c r="X295" s="105">
        <f t="shared" si="304"/>
        <v>73.223466131398794</v>
      </c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44">
        <f t="shared" si="305"/>
        <v>-25273.657639928526</v>
      </c>
      <c r="AL295" s="44">
        <f t="shared" si="306"/>
        <v>28822.471341834698</v>
      </c>
      <c r="AM295" s="44">
        <f t="shared" si="277"/>
        <v>-151.24549216644496</v>
      </c>
      <c r="AN295" s="44">
        <f t="shared" si="278"/>
        <v>-50.049620372145675</v>
      </c>
      <c r="AO295" s="44">
        <f t="shared" si="338"/>
        <v>-15870.577846733206</v>
      </c>
      <c r="AP295" s="44">
        <f t="shared" si="339"/>
        <v>-8708.5216930951192</v>
      </c>
      <c r="AQ295" s="44">
        <f t="shared" si="307"/>
        <v>1422.4494400204092</v>
      </c>
      <c r="AR295" s="44">
        <f t="shared" si="308"/>
        <v>913.38884521049818</v>
      </c>
      <c r="AS295" s="44">
        <f t="shared" si="309"/>
        <v>-1090.4509282216272</v>
      </c>
      <c r="AT295" s="44">
        <f>Paramètres!$D$26*Calculs!AQ295</f>
        <v>28.448988800408184</v>
      </c>
      <c r="AU295" s="44">
        <f>Paramètres!$D$26*AO295</f>
        <v>-317.41155693466413</v>
      </c>
      <c r="AV295" s="44">
        <f>Paramètres!$D$26*AP295</f>
        <v>-174.17043386190238</v>
      </c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1">
        <f>Paramètres!$D$16</f>
        <v>30000</v>
      </c>
      <c r="BH295" s="41">
        <f>Paramètres!$E$16</f>
        <v>-25000</v>
      </c>
      <c r="BI295" s="100"/>
      <c r="BJ295" s="100"/>
      <c r="BK295" s="110">
        <f>Paramètres!$D$20</f>
        <v>523598775598.29883</v>
      </c>
      <c r="BL295" s="41">
        <f>Paramètres!$D$21</f>
        <v>10000</v>
      </c>
      <c r="BM295" s="41"/>
      <c r="BN295" s="41"/>
      <c r="BO295" s="41">
        <f>IF(AND($BR$6&gt;200,A295&lt;950),Paramètres!$D$22,0)</f>
        <v>1</v>
      </c>
      <c r="BP295" s="41">
        <f t="shared" si="279"/>
        <v>-1064.8598405258781</v>
      </c>
      <c r="BQ295" s="41">
        <f t="shared" si="280"/>
        <v>-69970.900896347783</v>
      </c>
      <c r="BR295" s="41">
        <f t="shared" si="310"/>
        <v>69979.003270455971</v>
      </c>
      <c r="BS295" s="41">
        <f t="shared" si="311"/>
        <v>-90.871894805695362</v>
      </c>
      <c r="BT295" s="41">
        <f t="shared" si="312"/>
        <v>103.72761957171717</v>
      </c>
      <c r="BU295" s="41">
        <f t="shared" si="313"/>
        <v>-1.5784073975500537</v>
      </c>
      <c r="BV295" s="41">
        <f t="shared" si="314"/>
        <v>-103.71560968389591</v>
      </c>
      <c r="BW295" s="41">
        <f>Paramètres!$D$22</f>
        <v>1</v>
      </c>
      <c r="BX295" s="41">
        <f t="shared" si="281"/>
        <v>55273.657639928526</v>
      </c>
      <c r="BY295" s="41">
        <f t="shared" si="282"/>
        <v>-53822.471341834695</v>
      </c>
      <c r="BZ295" s="41">
        <f t="shared" si="315"/>
        <v>77149.437134943801</v>
      </c>
      <c r="CA295" s="41">
        <f t="shared" si="316"/>
        <v>-44.237901954497524</v>
      </c>
      <c r="CB295" s="41">
        <f t="shared" si="317"/>
        <v>85.798395798103897</v>
      </c>
      <c r="CC295" s="41">
        <f t="shared" si="318"/>
        <v>61.470197729433259</v>
      </c>
      <c r="CD295" s="41">
        <f t="shared" si="319"/>
        <v>-59.856323915125877</v>
      </c>
      <c r="CE295" s="2">
        <f>Paramètres!$F$16</f>
        <v>15000</v>
      </c>
      <c r="CF295" s="2">
        <f>Paramètres!$G$16</f>
        <v>15000</v>
      </c>
      <c r="CG295" s="111">
        <f>Paramètres!$F$20</f>
        <v>992600579172.61572</v>
      </c>
      <c r="CH295" s="2">
        <f>Paramètres!$F$21</f>
        <v>13332</v>
      </c>
      <c r="CI295" s="2"/>
      <c r="CJ295" s="2"/>
      <c r="CK295" s="2">
        <f>IF(CN295&gt;20000,Paramètres!$F$22,-2)</f>
        <v>1</v>
      </c>
      <c r="CL295" s="2">
        <f t="shared" si="283"/>
        <v>-16064.859840525878</v>
      </c>
      <c r="CM295" s="2">
        <f t="shared" si="284"/>
        <v>-29970.900896347783</v>
      </c>
      <c r="CN295" s="2">
        <f t="shared" si="285"/>
        <v>34004.920559154983</v>
      </c>
      <c r="CO295" s="2">
        <f t="shared" si="286"/>
        <v>-118.19198698327419</v>
      </c>
      <c r="CP295" s="2">
        <f t="shared" si="287"/>
        <v>692.69973056483821</v>
      </c>
      <c r="CQ295" s="2">
        <f t="shared" si="288"/>
        <v>-327.25040670910164</v>
      </c>
      <c r="CR295" s="2">
        <f t="shared" si="289"/>
        <v>-610.52443688465667</v>
      </c>
      <c r="CS295" s="2">
        <f>Paramètres!$F$22</f>
        <v>1</v>
      </c>
      <c r="CT295" s="2">
        <f t="shared" si="290"/>
        <v>40273.657639928526</v>
      </c>
      <c r="CU295" s="2">
        <f t="shared" si="291"/>
        <v>-13822.471341834698</v>
      </c>
      <c r="CV295" s="2">
        <f t="shared" si="320"/>
        <v>42579.669018136046</v>
      </c>
      <c r="CW295" s="2">
        <f t="shared" si="321"/>
        <v>-18.942923132065125</v>
      </c>
      <c r="CX295" s="2">
        <f t="shared" si="292"/>
        <v>475.82256196929279</v>
      </c>
      <c r="CY295" s="2">
        <f t="shared" si="322"/>
        <v>450.05316856603059</v>
      </c>
      <c r="CZ295" s="2">
        <f t="shared" si="323"/>
        <v>-154.46441642882519</v>
      </c>
      <c r="DA295" s="2"/>
      <c r="DB295" s="2"/>
      <c r="DC295" s="13">
        <f>Paramètres!$H$16</f>
        <v>-20000</v>
      </c>
      <c r="DD295" s="13">
        <f>Paramètres!$I$16</f>
        <v>0</v>
      </c>
      <c r="DE295" s="13"/>
      <c r="DF295" s="13"/>
      <c r="DG295" s="112">
        <f>Paramètres!$H$20</f>
        <v>1047197551196.5977</v>
      </c>
      <c r="DH295" s="13">
        <f>Paramètres!$H$21</f>
        <v>10000</v>
      </c>
      <c r="DI295" s="13">
        <f>IF(DL295&lt;66666,Paramètres!$H$22,5)</f>
        <v>5</v>
      </c>
      <c r="DJ295" s="13">
        <f t="shared" si="293"/>
        <v>-51064.859840525882</v>
      </c>
      <c r="DK295" s="13">
        <f t="shared" si="294"/>
        <v>-44970.900896347783</v>
      </c>
      <c r="DL295" s="13">
        <f t="shared" si="324"/>
        <v>68044.116850479346</v>
      </c>
      <c r="DM295" s="13">
        <f t="shared" si="325"/>
        <v>-138.63084147076191</v>
      </c>
      <c r="DN295" s="13">
        <f t="shared" si="326"/>
        <v>1095.2095945827386</v>
      </c>
      <c r="DO295" s="13">
        <f t="shared" si="327"/>
        <v>-821.91858799873194</v>
      </c>
      <c r="DP295" s="13">
        <f t="shared" si="328"/>
        <v>-723.83277818033173</v>
      </c>
      <c r="DQ295" s="13">
        <f>IF(DT295&lt;66666,Paramètres!$H$22,5)</f>
        <v>1</v>
      </c>
      <c r="DR295" s="13">
        <f t="shared" si="295"/>
        <v>5273.6576399285259</v>
      </c>
      <c r="DS295" s="13">
        <f t="shared" si="296"/>
        <v>-28822.471341834698</v>
      </c>
      <c r="DT295" s="13">
        <f t="shared" si="329"/>
        <v>29300.961061952541</v>
      </c>
      <c r="DU295" s="13">
        <f t="shared" si="330"/>
        <v>-79.631264655540946</v>
      </c>
      <c r="DV295" s="13">
        <f t="shared" si="331"/>
        <v>1033.9292637863875</v>
      </c>
      <c r="DW295" s="13">
        <f t="shared" si="332"/>
        <v>186.08908252477002</v>
      </c>
      <c r="DX295" s="13">
        <f t="shared" si="333"/>
        <v>-1017.0450215594935</v>
      </c>
    </row>
    <row r="296" spans="1:128" x14ac:dyDescent="0.35">
      <c r="A296" s="106">
        <f t="shared" si="334"/>
        <v>290</v>
      </c>
      <c r="B296" s="106">
        <f>A296*Paramètres!$D$25</f>
        <v>145</v>
      </c>
      <c r="C296" s="102">
        <f>Paramètres!$D$7</f>
        <v>155093840495.72119</v>
      </c>
      <c r="D296" s="28">
        <f>Paramètres!$D$8</f>
        <v>6666</v>
      </c>
      <c r="E296" s="28">
        <f t="shared" si="297"/>
        <v>33786.3130048862</v>
      </c>
      <c r="F296" s="28">
        <f t="shared" si="298"/>
        <v>43438.393303307064</v>
      </c>
      <c r="G296" s="28">
        <f t="shared" si="272"/>
        <v>-38.211029401562158</v>
      </c>
      <c r="H296" s="28">
        <f t="shared" si="273"/>
        <v>-131.91055664689583</v>
      </c>
      <c r="I296" s="28">
        <f t="shared" si="335"/>
        <v>4747.1670270724853</v>
      </c>
      <c r="J296" s="28">
        <f t="shared" si="336"/>
        <v>-3737.1320229817402</v>
      </c>
      <c r="K296" s="28">
        <f t="shared" si="337"/>
        <v>1815.2320924970563</v>
      </c>
      <c r="L296" s="28">
        <f t="shared" si="299"/>
        <v>-1212.520004002173</v>
      </c>
      <c r="M296" s="28">
        <f t="shared" si="300"/>
        <v>-1350.8748237811719</v>
      </c>
      <c r="N296" s="28">
        <f>Paramètres!$D$26*Calculs!K296</f>
        <v>36.304641849941127</v>
      </c>
      <c r="O296" s="28">
        <f>Paramètres!$D$26*I296</f>
        <v>94.943340541449714</v>
      </c>
      <c r="P296" s="28">
        <f>Paramètres!$D$26*J296</f>
        <v>-74.742640459634799</v>
      </c>
      <c r="Q296" s="105">
        <f>IF($T296&gt;25000,Paramètres!$D$9,-5)</f>
        <v>6</v>
      </c>
      <c r="R296" s="105">
        <f t="shared" si="274"/>
        <v>66766.912356878718</v>
      </c>
      <c r="S296" s="105">
        <f t="shared" si="275"/>
        <v>19242.795540075334</v>
      </c>
      <c r="T296" s="105">
        <f t="shared" si="301"/>
        <v>69484.572142802092</v>
      </c>
      <c r="U296" s="105">
        <f t="shared" si="302"/>
        <v>16.077434196044077</v>
      </c>
      <c r="V296" s="105">
        <f t="shared" si="276"/>
        <v>190.10821846727052</v>
      </c>
      <c r="W296" s="105">
        <f t="shared" si="303"/>
        <v>182.67276273415848</v>
      </c>
      <c r="X296" s="105">
        <f t="shared" si="304"/>
        <v>52.64785355424565</v>
      </c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44">
        <f t="shared" si="305"/>
        <v>-32980.59935199251</v>
      </c>
      <c r="AL296" s="44">
        <f t="shared" si="306"/>
        <v>24195.59776323173</v>
      </c>
      <c r="AM296" s="44">
        <f t="shared" si="277"/>
        <v>-146.6774069341046</v>
      </c>
      <c r="AN296" s="44">
        <f t="shared" si="278"/>
        <v>-50.547896425777608</v>
      </c>
      <c r="AO296" s="44">
        <f t="shared" si="338"/>
        <v>-14639.777444588042</v>
      </c>
      <c r="AP296" s="44">
        <f t="shared" si="339"/>
        <v>-9624.8021874548449</v>
      </c>
      <c r="AQ296" s="44">
        <f t="shared" si="307"/>
        <v>1499.8811516163335</v>
      </c>
      <c r="AR296" s="44">
        <f t="shared" si="308"/>
        <v>953.07391723716444</v>
      </c>
      <c r="AS296" s="44">
        <f t="shared" si="309"/>
        <v>-1158.1422957720458</v>
      </c>
      <c r="AT296" s="44">
        <f>Paramètres!$D$26*Calculs!AQ296</f>
        <v>29.997623032326668</v>
      </c>
      <c r="AU296" s="44">
        <f>Paramètres!$D$26*AO296</f>
        <v>-292.79554889176086</v>
      </c>
      <c r="AV296" s="44">
        <f>Paramètres!$D$26*AP296</f>
        <v>-192.49604374909691</v>
      </c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1">
        <f>Paramètres!$D$16</f>
        <v>30000</v>
      </c>
      <c r="BH296" s="41">
        <f>Paramètres!$E$16</f>
        <v>-25000</v>
      </c>
      <c r="BI296" s="100"/>
      <c r="BJ296" s="100"/>
      <c r="BK296" s="110">
        <f>Paramètres!$D$20</f>
        <v>523598775598.29883</v>
      </c>
      <c r="BL296" s="41">
        <f>Paramètres!$D$21</f>
        <v>10000</v>
      </c>
      <c r="BM296" s="41"/>
      <c r="BN296" s="41"/>
      <c r="BO296" s="41">
        <f>IF(AND($BR$6&gt;200,A296&lt;950),Paramètres!$D$22,0)</f>
        <v>1</v>
      </c>
      <c r="BP296" s="41">
        <f t="shared" si="279"/>
        <v>-3786.3130048862004</v>
      </c>
      <c r="BQ296" s="41">
        <f t="shared" si="280"/>
        <v>-68438.393303307064</v>
      </c>
      <c r="BR296" s="41">
        <f t="shared" si="310"/>
        <v>68543.051027139983</v>
      </c>
      <c r="BS296" s="41">
        <f t="shared" si="311"/>
        <v>-93.166626430108309</v>
      </c>
      <c r="BT296" s="41">
        <f t="shared" si="312"/>
        <v>107.98199436888639</v>
      </c>
      <c r="BU296" s="41">
        <f t="shared" si="313"/>
        <v>-5.9649172811197921</v>
      </c>
      <c r="BV296" s="41">
        <f t="shared" si="314"/>
        <v>-107.817117702671</v>
      </c>
      <c r="BW296" s="41">
        <f>Paramètres!$D$22</f>
        <v>1</v>
      </c>
      <c r="BX296" s="41">
        <f t="shared" si="281"/>
        <v>62980.59935199251</v>
      </c>
      <c r="BY296" s="41">
        <f t="shared" si="282"/>
        <v>-49195.59776323173</v>
      </c>
      <c r="BZ296" s="41">
        <f t="shared" si="315"/>
        <v>79917.224263721087</v>
      </c>
      <c r="CA296" s="41">
        <f t="shared" si="316"/>
        <v>-37.994215272234413</v>
      </c>
      <c r="CB296" s="41">
        <f t="shared" si="317"/>
        <v>80.093448681654976</v>
      </c>
      <c r="CC296" s="41">
        <f t="shared" si="318"/>
        <v>63.119477041554241</v>
      </c>
      <c r="CD296" s="41">
        <f t="shared" si="319"/>
        <v>-49.304078327473135</v>
      </c>
      <c r="CE296" s="2">
        <f>Paramètres!$F$16</f>
        <v>15000</v>
      </c>
      <c r="CF296" s="2">
        <f>Paramètres!$G$16</f>
        <v>15000</v>
      </c>
      <c r="CG296" s="111">
        <f>Paramètres!$F$20</f>
        <v>992600579172.61572</v>
      </c>
      <c r="CH296" s="2">
        <f>Paramètres!$F$21</f>
        <v>13332</v>
      </c>
      <c r="CI296" s="2"/>
      <c r="CJ296" s="2"/>
      <c r="CK296" s="2">
        <f>IF(CN296&gt;20000,Paramètres!$F$22,-2)</f>
        <v>1</v>
      </c>
      <c r="CL296" s="2">
        <f t="shared" si="283"/>
        <v>-18786.3130048862</v>
      </c>
      <c r="CM296" s="2">
        <f t="shared" si="284"/>
        <v>-28438.393303307064</v>
      </c>
      <c r="CN296" s="2">
        <f t="shared" si="285"/>
        <v>34083.247644424038</v>
      </c>
      <c r="CO296" s="2">
        <f t="shared" si="286"/>
        <v>-123.44862529659396</v>
      </c>
      <c r="CP296" s="2">
        <f t="shared" si="287"/>
        <v>690.1527005764608</v>
      </c>
      <c r="CQ296" s="2">
        <f t="shared" si="288"/>
        <v>-380.40461371110041</v>
      </c>
      <c r="CR296" s="2">
        <f t="shared" si="289"/>
        <v>-575.84987625273516</v>
      </c>
      <c r="CS296" s="2">
        <f>Paramètres!$F$22</f>
        <v>1</v>
      </c>
      <c r="CT296" s="2">
        <f t="shared" si="290"/>
        <v>47980.59935199251</v>
      </c>
      <c r="CU296" s="2">
        <f t="shared" si="291"/>
        <v>-9195.5977632317299</v>
      </c>
      <c r="CV296" s="2">
        <f t="shared" si="320"/>
        <v>48853.832320500471</v>
      </c>
      <c r="CW296" s="2">
        <f t="shared" si="321"/>
        <v>-10.84931702964942</v>
      </c>
      <c r="CX296" s="2">
        <f t="shared" si="292"/>
        <v>373.40881192428077</v>
      </c>
      <c r="CY296" s="2">
        <f t="shared" si="322"/>
        <v>366.73435324180724</v>
      </c>
      <c r="CZ296" s="2">
        <f t="shared" si="323"/>
        <v>-70.285524647798169</v>
      </c>
      <c r="DA296" s="2"/>
      <c r="DB296" s="2"/>
      <c r="DC296" s="13">
        <f>Paramètres!$H$16</f>
        <v>-20000</v>
      </c>
      <c r="DD296" s="13">
        <f>Paramètres!$I$16</f>
        <v>0</v>
      </c>
      <c r="DE296" s="13"/>
      <c r="DF296" s="13"/>
      <c r="DG296" s="112">
        <f>Paramètres!$H$20</f>
        <v>1047197551196.5977</v>
      </c>
      <c r="DH296" s="13">
        <f>Paramètres!$H$21</f>
        <v>10000</v>
      </c>
      <c r="DI296" s="13">
        <f>IF(DL296&lt;66666,Paramètres!$H$22,5)</f>
        <v>5</v>
      </c>
      <c r="DJ296" s="13">
        <f t="shared" si="293"/>
        <v>-53786.3130048862</v>
      </c>
      <c r="DK296" s="13">
        <f t="shared" si="294"/>
        <v>-43438.393303307064</v>
      </c>
      <c r="DL296" s="13">
        <f t="shared" si="324"/>
        <v>69136.542287218719</v>
      </c>
      <c r="DM296" s="13">
        <f t="shared" si="325"/>
        <v>-141.07529180494399</v>
      </c>
      <c r="DN296" s="13">
        <f t="shared" si="326"/>
        <v>1061.9279129184697</v>
      </c>
      <c r="DO296" s="13">
        <f t="shared" si="327"/>
        <v>-826.15047300995275</v>
      </c>
      <c r="DP296" s="13">
        <f t="shared" si="328"/>
        <v>-667.20782982576588</v>
      </c>
      <c r="DQ296" s="13">
        <f>IF(DT296&lt;66666,Paramètres!$H$22,5)</f>
        <v>1</v>
      </c>
      <c r="DR296" s="13">
        <f t="shared" si="295"/>
        <v>12980.59935199251</v>
      </c>
      <c r="DS296" s="13">
        <f t="shared" si="296"/>
        <v>-24195.59776323173</v>
      </c>
      <c r="DT296" s="13">
        <f t="shared" si="329"/>
        <v>27457.656685468497</v>
      </c>
      <c r="DU296" s="13">
        <f t="shared" si="330"/>
        <v>-61.787065011689734</v>
      </c>
      <c r="DV296" s="13">
        <f t="shared" si="331"/>
        <v>1152.2960943067242</v>
      </c>
      <c r="DW296" s="13">
        <f t="shared" si="332"/>
        <v>544.74764931332857</v>
      </c>
      <c r="DX296" s="13">
        <f t="shared" si="333"/>
        <v>-1015.3995703771662</v>
      </c>
    </row>
    <row r="297" spans="1:128" x14ac:dyDescent="0.35">
      <c r="A297" s="106">
        <f t="shared" si="334"/>
        <v>291</v>
      </c>
      <c r="B297" s="106">
        <f>A297*Paramètres!$D$25</f>
        <v>145.5</v>
      </c>
      <c r="C297" s="102">
        <f>Paramètres!$D$7</f>
        <v>155093840495.72119</v>
      </c>
      <c r="D297" s="28">
        <f>Paramètres!$D$8</f>
        <v>6666</v>
      </c>
      <c r="E297" s="28">
        <f t="shared" si="297"/>
        <v>35856.7665174219</v>
      </c>
      <c r="F297" s="28">
        <f t="shared" si="298"/>
        <v>41232.108585870905</v>
      </c>
      <c r="G297" s="28">
        <f t="shared" si="272"/>
        <v>-55.545180355664172</v>
      </c>
      <c r="H297" s="28">
        <f t="shared" si="273"/>
        <v>-135.09219834879681</v>
      </c>
      <c r="I297" s="28">
        <f t="shared" si="335"/>
        <v>3439.7036825288628</v>
      </c>
      <c r="J297" s="28">
        <f t="shared" si="336"/>
        <v>-5013.2642063032772</v>
      </c>
      <c r="K297" s="28">
        <f t="shared" si="337"/>
        <v>1833.8057472410744</v>
      </c>
      <c r="L297" s="28">
        <f t="shared" si="299"/>
        <v>-1298.7813977803753</v>
      </c>
      <c r="M297" s="28">
        <f t="shared" si="300"/>
        <v>-1294.608203046022</v>
      </c>
      <c r="N297" s="28">
        <f>Paramètres!$D$26*Calculs!K297</f>
        <v>36.676114944821492</v>
      </c>
      <c r="O297" s="28">
        <f>Paramètres!$D$26*I297</f>
        <v>68.794073650577261</v>
      </c>
      <c r="P297" s="28">
        <f>Paramètres!$D$26*J297</f>
        <v>-100.26528412606555</v>
      </c>
      <c r="Q297" s="105">
        <f>IF($T297&gt;25000,Paramètres!$D$9,-5)</f>
        <v>6</v>
      </c>
      <c r="R297" s="105">
        <f t="shared" si="274"/>
        <v>75918.986112399143</v>
      </c>
      <c r="S297" s="105">
        <f t="shared" si="275"/>
        <v>22138.447490309609</v>
      </c>
      <c r="T297" s="105">
        <f t="shared" si="301"/>
        <v>79080.992087959094</v>
      </c>
      <c r="U297" s="105">
        <f t="shared" si="302"/>
        <v>16.257012094813035</v>
      </c>
      <c r="V297" s="105">
        <f t="shared" si="276"/>
        <v>147.22759515995583</v>
      </c>
      <c r="W297" s="105">
        <f t="shared" si="303"/>
        <v>141.34078818685532</v>
      </c>
      <c r="X297" s="105">
        <f t="shared" si="304"/>
        <v>41.215850971469031</v>
      </c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44">
        <f t="shared" si="305"/>
        <v>-40062.219594977243</v>
      </c>
      <c r="AL297" s="44">
        <f t="shared" si="306"/>
        <v>19093.661095561296</v>
      </c>
      <c r="AM297" s="44">
        <f t="shared" si="277"/>
        <v>-141.66687954425697</v>
      </c>
      <c r="AN297" s="44">
        <f t="shared" si="278"/>
        <v>-43.083716098949793</v>
      </c>
      <c r="AO297" s="44">
        <f t="shared" si="338"/>
        <v>-13393.907978459116</v>
      </c>
      <c r="AP297" s="44">
        <f t="shared" si="339"/>
        <v>-10590.448439477794</v>
      </c>
      <c r="AQ297" s="44">
        <f t="shared" si="307"/>
        <v>1584.533497438578</v>
      </c>
      <c r="AR297" s="44">
        <f t="shared" si="308"/>
        <v>1157.2742423308487</v>
      </c>
      <c r="AS297" s="44">
        <f t="shared" si="309"/>
        <v>-1082.341319798192</v>
      </c>
      <c r="AT297" s="44">
        <f>Paramètres!$D$26*Calculs!AQ297</f>
        <v>31.690669948771561</v>
      </c>
      <c r="AU297" s="44">
        <f>Paramètres!$D$26*AO297</f>
        <v>-267.87815956918234</v>
      </c>
      <c r="AV297" s="44">
        <f>Paramètres!$D$26*AP297</f>
        <v>-211.80896878955588</v>
      </c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1">
        <f>Paramètres!$D$16</f>
        <v>30000</v>
      </c>
      <c r="BH297" s="41">
        <f>Paramètres!$E$16</f>
        <v>-25000</v>
      </c>
      <c r="BI297" s="100"/>
      <c r="BJ297" s="100"/>
      <c r="BK297" s="110">
        <f>Paramètres!$D$20</f>
        <v>523598775598.29883</v>
      </c>
      <c r="BL297" s="41">
        <f>Paramètres!$D$21</f>
        <v>10000</v>
      </c>
      <c r="BM297" s="41"/>
      <c r="BN297" s="41"/>
      <c r="BO297" s="41">
        <f>IF(AND($BR$6&gt;200,A297&lt;950),Paramètres!$D$22,0)</f>
        <v>1</v>
      </c>
      <c r="BP297" s="41">
        <f t="shared" si="279"/>
        <v>-5856.7665174219001</v>
      </c>
      <c r="BQ297" s="41">
        <f t="shared" si="280"/>
        <v>-66232.108585870912</v>
      </c>
      <c r="BR297" s="41">
        <f t="shared" si="310"/>
        <v>66490.555132065114</v>
      </c>
      <c r="BS297" s="41">
        <f t="shared" si="311"/>
        <v>-95.053401343969313</v>
      </c>
      <c r="BT297" s="41">
        <f t="shared" si="312"/>
        <v>114.52695038003415</v>
      </c>
      <c r="BU297" s="41">
        <f t="shared" si="313"/>
        <v>-10.088013357625718</v>
      </c>
      <c r="BV297" s="41">
        <f t="shared" si="314"/>
        <v>-114.08178798496792</v>
      </c>
      <c r="BW297" s="41">
        <f>Paramètres!$D$22</f>
        <v>1</v>
      </c>
      <c r="BX297" s="41">
        <f t="shared" si="281"/>
        <v>70062.219594977243</v>
      </c>
      <c r="BY297" s="41">
        <f t="shared" si="282"/>
        <v>-44093.6610955613</v>
      </c>
      <c r="BZ297" s="41">
        <f t="shared" si="315"/>
        <v>82782.640471206454</v>
      </c>
      <c r="CA297" s="41">
        <f t="shared" si="316"/>
        <v>-32.184261132196298</v>
      </c>
      <c r="CB297" s="41">
        <f t="shared" si="317"/>
        <v>74.762321654745392</v>
      </c>
      <c r="CC297" s="41">
        <f t="shared" si="318"/>
        <v>63.274306876294744</v>
      </c>
      <c r="CD297" s="41">
        <f t="shared" si="319"/>
        <v>-39.821687916662839</v>
      </c>
      <c r="CE297" s="2">
        <f>Paramètres!$F$16</f>
        <v>15000</v>
      </c>
      <c r="CF297" s="2">
        <f>Paramètres!$G$16</f>
        <v>15000</v>
      </c>
      <c r="CG297" s="111">
        <f>Paramètres!$F$20</f>
        <v>992600579172.61572</v>
      </c>
      <c r="CH297" s="2">
        <f>Paramètres!$F$21</f>
        <v>13332</v>
      </c>
      <c r="CI297" s="2"/>
      <c r="CJ297" s="2"/>
      <c r="CK297" s="2">
        <f>IF(CN297&gt;20000,Paramètres!$F$22,-2)</f>
        <v>1</v>
      </c>
      <c r="CL297" s="2">
        <f t="shared" si="283"/>
        <v>-20856.7665174219</v>
      </c>
      <c r="CM297" s="2">
        <f t="shared" si="284"/>
        <v>-26232.108585870905</v>
      </c>
      <c r="CN297" s="2">
        <f t="shared" si="285"/>
        <v>33513.105353326682</v>
      </c>
      <c r="CO297" s="2">
        <f t="shared" si="286"/>
        <v>-128.48769743561374</v>
      </c>
      <c r="CP297" s="2">
        <f t="shared" si="287"/>
        <v>708.9867534808526</v>
      </c>
      <c r="CQ297" s="2">
        <f t="shared" si="288"/>
        <v>-441.23548162412391</v>
      </c>
      <c r="CR297" s="2">
        <f t="shared" si="289"/>
        <v>-554.95357136182724</v>
      </c>
      <c r="CS297" s="2">
        <f>Paramètres!$F$22</f>
        <v>1</v>
      </c>
      <c r="CT297" s="2">
        <f t="shared" si="290"/>
        <v>55062.219594977243</v>
      </c>
      <c r="CU297" s="2">
        <f t="shared" si="291"/>
        <v>-4093.661095561296</v>
      </c>
      <c r="CV297" s="2">
        <f t="shared" si="320"/>
        <v>55214.183756448016</v>
      </c>
      <c r="CW297" s="2">
        <f t="shared" si="321"/>
        <v>-4.2518951774134992</v>
      </c>
      <c r="CX297" s="2">
        <f t="shared" si="292"/>
        <v>299.05998243292703</v>
      </c>
      <c r="CY297" s="2">
        <f t="shared" si="322"/>
        <v>298.23688959032791</v>
      </c>
      <c r="CZ297" s="2">
        <f t="shared" si="323"/>
        <v>-22.172748595272818</v>
      </c>
      <c r="DA297" s="2"/>
      <c r="DB297" s="2"/>
      <c r="DC297" s="13">
        <f>Paramètres!$H$16</f>
        <v>-20000</v>
      </c>
      <c r="DD297" s="13">
        <f>Paramètres!$I$16</f>
        <v>0</v>
      </c>
      <c r="DE297" s="13"/>
      <c r="DF297" s="13"/>
      <c r="DG297" s="112">
        <f>Paramètres!$H$20</f>
        <v>1047197551196.5977</v>
      </c>
      <c r="DH297" s="13">
        <f>Paramètres!$H$21</f>
        <v>10000</v>
      </c>
      <c r="DI297" s="13">
        <f>IF(DL297&lt;66666,Paramètres!$H$22,5)</f>
        <v>5</v>
      </c>
      <c r="DJ297" s="13">
        <f t="shared" si="293"/>
        <v>-55856.7665174219</v>
      </c>
      <c r="DK297" s="13">
        <f t="shared" si="294"/>
        <v>-41232.108585870905</v>
      </c>
      <c r="DL297" s="13">
        <f t="shared" si="324"/>
        <v>69426.688990753639</v>
      </c>
      <c r="DM297" s="13">
        <f t="shared" si="325"/>
        <v>-143.56615710470442</v>
      </c>
      <c r="DN297" s="13">
        <f t="shared" si="326"/>
        <v>1053.3405336308776</v>
      </c>
      <c r="DO297" s="13">
        <f t="shared" si="327"/>
        <v>-847.4579027986257</v>
      </c>
      <c r="DP297" s="13">
        <f t="shared" si="328"/>
        <v>-625.57284369922672</v>
      </c>
      <c r="DQ297" s="13">
        <f>IF(DT297&lt;66666,Paramètres!$H$22,5)</f>
        <v>1</v>
      </c>
      <c r="DR297" s="13">
        <f t="shared" si="295"/>
        <v>20062.219594977243</v>
      </c>
      <c r="DS297" s="13">
        <f t="shared" si="296"/>
        <v>-19093.661095561296</v>
      </c>
      <c r="DT297" s="13">
        <f t="shared" si="329"/>
        <v>27695.857977488977</v>
      </c>
      <c r="DU297" s="13">
        <f t="shared" si="330"/>
        <v>-43.58302254973789</v>
      </c>
      <c r="DV297" s="13">
        <f t="shared" si="331"/>
        <v>1135.9763812388039</v>
      </c>
      <c r="DW297" s="13">
        <f t="shared" si="332"/>
        <v>822.87422305689938</v>
      </c>
      <c r="DX297" s="13">
        <f t="shared" si="333"/>
        <v>-783.14772026796629</v>
      </c>
    </row>
    <row r="298" spans="1:128" x14ac:dyDescent="0.35">
      <c r="A298" s="106">
        <f t="shared" si="334"/>
        <v>292</v>
      </c>
      <c r="B298" s="106">
        <f>A298*Paramètres!$D$25</f>
        <v>146</v>
      </c>
      <c r="C298" s="102">
        <f>Paramètres!$D$7</f>
        <v>155093840495.72119</v>
      </c>
      <c r="D298" s="28">
        <f>Paramètres!$D$8</f>
        <v>6666</v>
      </c>
      <c r="E298" s="28">
        <f t="shared" si="297"/>
        <v>37251.92300924124</v>
      </c>
      <c r="F298" s="28">
        <f t="shared" si="298"/>
        <v>38401.824431957757</v>
      </c>
      <c r="G298" s="28">
        <f t="shared" si="272"/>
        <v>-71.540749879081773</v>
      </c>
      <c r="H298" s="28">
        <f t="shared" si="273"/>
        <v>-138.33215120510559</v>
      </c>
      <c r="I298" s="28">
        <f t="shared" si="335"/>
        <v>2072.1282110979105</v>
      </c>
      <c r="J298" s="28">
        <f t="shared" si="336"/>
        <v>-6207.6071252232341</v>
      </c>
      <c r="K298" s="28">
        <f t="shared" si="337"/>
        <v>1899.4458150166515</v>
      </c>
      <c r="L298" s="28">
        <f t="shared" si="299"/>
        <v>-1418.9075920131188</v>
      </c>
      <c r="M298" s="28">
        <f t="shared" si="300"/>
        <v>-1262.7729999931914</v>
      </c>
      <c r="N298" s="28">
        <f>Paramètres!$D$26*Calculs!K298</f>
        <v>37.988916300333031</v>
      </c>
      <c r="O298" s="28">
        <f>Paramètres!$D$26*I298</f>
        <v>41.442564221958207</v>
      </c>
      <c r="P298" s="28">
        <f>Paramètres!$D$26*J298</f>
        <v>-124.15214250446469</v>
      </c>
      <c r="Q298" s="105">
        <f>IF($T298&gt;25000,Paramètres!$D$9,-5)</f>
        <v>6</v>
      </c>
      <c r="R298" s="105">
        <f t="shared" si="274"/>
        <v>83721.778032865332</v>
      </c>
      <c r="S298" s="105">
        <f t="shared" si="275"/>
        <v>24873.972886084906</v>
      </c>
      <c r="T298" s="105">
        <f t="shared" si="301"/>
        <v>87338.712173480424</v>
      </c>
      <c r="U298" s="105">
        <f t="shared" si="302"/>
        <v>16.546830805151252</v>
      </c>
      <c r="V298" s="105">
        <f t="shared" si="276"/>
        <v>120.93399799314528</v>
      </c>
      <c r="W298" s="105">
        <f t="shared" si="303"/>
        <v>115.92579149207323</v>
      </c>
      <c r="X298" s="105">
        <f t="shared" si="304"/>
        <v>34.441874768113721</v>
      </c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44">
        <f t="shared" si="305"/>
        <v>-46469.855023624092</v>
      </c>
      <c r="AL298" s="44">
        <f t="shared" si="306"/>
        <v>13527.851545872851</v>
      </c>
      <c r="AM298" s="44">
        <f t="shared" si="277"/>
        <v>-136.24153332759886</v>
      </c>
      <c r="AN298" s="44">
        <f t="shared" si="278"/>
        <v>-31.23281008934331</v>
      </c>
      <c r="AO298" s="44">
        <f t="shared" si="338"/>
        <v>-11968.755576559086</v>
      </c>
      <c r="AP298" s="44">
        <f t="shared" si="339"/>
        <v>-11460.98079048643</v>
      </c>
      <c r="AQ298" s="44">
        <f t="shared" si="307"/>
        <v>1550.4346109981332</v>
      </c>
      <c r="AR298" s="44">
        <f t="shared" si="308"/>
        <v>1325.7262077103774</v>
      </c>
      <c r="AS298" s="44">
        <f t="shared" si="309"/>
        <v>-803.92630580843286</v>
      </c>
      <c r="AT298" s="44">
        <f>Paramètres!$D$26*Calculs!AQ298</f>
        <v>31.008692219962665</v>
      </c>
      <c r="AU298" s="44">
        <f>Paramètres!$D$26*AO298</f>
        <v>-239.37511153118172</v>
      </c>
      <c r="AV298" s="44">
        <f>Paramètres!$D$26*AP298</f>
        <v>-229.21961580972859</v>
      </c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1">
        <f>Paramètres!$D$16</f>
        <v>30000</v>
      </c>
      <c r="BH298" s="41">
        <f>Paramètres!$E$16</f>
        <v>-25000</v>
      </c>
      <c r="BI298" s="100"/>
      <c r="BJ298" s="100"/>
      <c r="BK298" s="110">
        <f>Paramètres!$D$20</f>
        <v>523598775598.29883</v>
      </c>
      <c r="BL298" s="41">
        <f>Paramètres!$D$21</f>
        <v>10000</v>
      </c>
      <c r="BM298" s="41"/>
      <c r="BN298" s="41"/>
      <c r="BO298" s="41">
        <f>IF(AND($BR$6&gt;200,A298&lt;950),Paramètres!$D$22,0)</f>
        <v>1</v>
      </c>
      <c r="BP298" s="41">
        <f t="shared" si="279"/>
        <v>-7251.9230092412399</v>
      </c>
      <c r="BQ298" s="41">
        <f t="shared" si="280"/>
        <v>-63401.824431957757</v>
      </c>
      <c r="BR298" s="41">
        <f t="shared" si="310"/>
        <v>63815.215494682445</v>
      </c>
      <c r="BS298" s="41">
        <f t="shared" si="311"/>
        <v>-96.525154138628167</v>
      </c>
      <c r="BT298" s="41">
        <f t="shared" si="312"/>
        <v>123.97862346661169</v>
      </c>
      <c r="BU298" s="41">
        <f t="shared" si="313"/>
        <v>-14.088856790689594</v>
      </c>
      <c r="BV298" s="41">
        <f t="shared" si="314"/>
        <v>-123.17549752693236</v>
      </c>
      <c r="BW298" s="41">
        <f>Paramètres!$D$22</f>
        <v>1</v>
      </c>
      <c r="BX298" s="41">
        <f t="shared" si="281"/>
        <v>76469.855023624084</v>
      </c>
      <c r="BY298" s="41">
        <f t="shared" si="282"/>
        <v>-38527.851545872851</v>
      </c>
      <c r="BZ298" s="41">
        <f t="shared" si="315"/>
        <v>85627.297470344711</v>
      </c>
      <c r="CA298" s="41">
        <f t="shared" si="316"/>
        <v>-26.740362946380724</v>
      </c>
      <c r="CB298" s="41">
        <f t="shared" si="317"/>
        <v>69.976033516544462</v>
      </c>
      <c r="CC298" s="41">
        <f t="shared" si="318"/>
        <v>62.492421181360363</v>
      </c>
      <c r="CD298" s="41">
        <f t="shared" si="319"/>
        <v>-31.485592921207893</v>
      </c>
      <c r="CE298" s="2">
        <f>Paramètres!$F$16</f>
        <v>15000</v>
      </c>
      <c r="CF298" s="2">
        <f>Paramètres!$G$16</f>
        <v>15000</v>
      </c>
      <c r="CG298" s="111">
        <f>Paramètres!$F$20</f>
        <v>992600579172.61572</v>
      </c>
      <c r="CH298" s="2">
        <f>Paramètres!$F$21</f>
        <v>13332</v>
      </c>
      <c r="CI298" s="2"/>
      <c r="CJ298" s="2"/>
      <c r="CK298" s="2">
        <f>IF(CN298&gt;20000,Paramètres!$F$22,-2)</f>
        <v>1</v>
      </c>
      <c r="CL298" s="2">
        <f t="shared" si="283"/>
        <v>-22251.92300924124</v>
      </c>
      <c r="CM298" s="2">
        <f t="shared" si="284"/>
        <v>-23401.824431957757</v>
      </c>
      <c r="CN298" s="2">
        <f t="shared" si="285"/>
        <v>32292.312774921753</v>
      </c>
      <c r="CO298" s="2">
        <f t="shared" si="286"/>
        <v>-133.55717055380936</v>
      </c>
      <c r="CP298" s="2">
        <f t="shared" si="287"/>
        <v>751.70588546261115</v>
      </c>
      <c r="CQ298" s="2">
        <f t="shared" si="288"/>
        <v>-517.98400459869424</v>
      </c>
      <c r="CR298" s="2">
        <f t="shared" si="289"/>
        <v>-544.75160322758859</v>
      </c>
      <c r="CS298" s="2">
        <f>Paramètres!$F$22</f>
        <v>1</v>
      </c>
      <c r="CT298" s="2">
        <f t="shared" si="290"/>
        <v>61469.855023624092</v>
      </c>
      <c r="CU298" s="2">
        <f t="shared" si="291"/>
        <v>1472.1484541271493</v>
      </c>
      <c r="CV298" s="2">
        <f t="shared" si="320"/>
        <v>61487.480820865909</v>
      </c>
      <c r="CW298" s="2">
        <f t="shared" si="321"/>
        <v>1.3719207985976238</v>
      </c>
      <c r="CX298" s="2">
        <f t="shared" si="292"/>
        <v>245.06035815986024</v>
      </c>
      <c r="CY298" s="2">
        <f t="shared" si="322"/>
        <v>244.99010997067981</v>
      </c>
      <c r="CZ298" s="2">
        <f t="shared" si="323"/>
        <v>5.8672956285835891</v>
      </c>
      <c r="DA298" s="2"/>
      <c r="DB298" s="2"/>
      <c r="DC298" s="13">
        <f>Paramètres!$H$16</f>
        <v>-20000</v>
      </c>
      <c r="DD298" s="13">
        <f>Paramètres!$I$16</f>
        <v>0</v>
      </c>
      <c r="DE298" s="13"/>
      <c r="DF298" s="13"/>
      <c r="DG298" s="112">
        <f>Paramètres!$H$20</f>
        <v>1047197551196.5977</v>
      </c>
      <c r="DH298" s="13">
        <f>Paramètres!$H$21</f>
        <v>10000</v>
      </c>
      <c r="DI298" s="13">
        <f>IF(DL298&lt;66666,Paramètres!$H$22,5)</f>
        <v>5</v>
      </c>
      <c r="DJ298" s="13">
        <f t="shared" si="293"/>
        <v>-57251.92300924124</v>
      </c>
      <c r="DK298" s="13">
        <f t="shared" si="294"/>
        <v>-38401.824431957757</v>
      </c>
      <c r="DL298" s="13">
        <f t="shared" si="324"/>
        <v>68938.253589418659</v>
      </c>
      <c r="DM298" s="13">
        <f t="shared" si="325"/>
        <v>-146.14819981727953</v>
      </c>
      <c r="DN298" s="13">
        <f t="shared" si="326"/>
        <v>1067.8564900217327</v>
      </c>
      <c r="DO298" s="13">
        <f t="shared" si="327"/>
        <v>-886.83473062373491</v>
      </c>
      <c r="DP298" s="13">
        <f t="shared" si="328"/>
        <v>-594.84589923867043</v>
      </c>
      <c r="DQ298" s="13">
        <f>IF(DT298&lt;66666,Paramètres!$H$22,5)</f>
        <v>1</v>
      </c>
      <c r="DR298" s="13">
        <f t="shared" si="295"/>
        <v>26469.855023624092</v>
      </c>
      <c r="DS298" s="13">
        <f t="shared" si="296"/>
        <v>-13527.851545872851</v>
      </c>
      <c r="DT298" s="13">
        <f t="shared" si="329"/>
        <v>29726.351818190742</v>
      </c>
      <c r="DU298" s="13">
        <f t="shared" si="330"/>
        <v>-27.070045669743092</v>
      </c>
      <c r="DV298" s="13">
        <f t="shared" si="331"/>
        <v>1009.0329965823558</v>
      </c>
      <c r="DW298" s="13">
        <f t="shared" si="332"/>
        <v>898.49428200751049</v>
      </c>
      <c r="DX298" s="13">
        <f t="shared" si="333"/>
        <v>-459.19017127087642</v>
      </c>
    </row>
    <row r="299" spans="1:128" x14ac:dyDescent="0.35">
      <c r="A299" s="106">
        <f t="shared" si="334"/>
        <v>293</v>
      </c>
      <c r="B299" s="106">
        <f>A299*Paramètres!$D$25</f>
        <v>146.5</v>
      </c>
      <c r="C299" s="102">
        <f>Paramètres!$D$7</f>
        <v>155093840495.72119</v>
      </c>
      <c r="D299" s="28">
        <f>Paramètres!$D$8</f>
        <v>6666</v>
      </c>
      <c r="E299" s="28">
        <f t="shared" si="297"/>
        <v>37933.260216786912</v>
      </c>
      <c r="F299" s="28">
        <f t="shared" si="298"/>
        <v>34982.327619347838</v>
      </c>
      <c r="G299" s="28">
        <f t="shared" si="272"/>
        <v>-85.239515493548723</v>
      </c>
      <c r="H299" s="28">
        <f t="shared" si="273"/>
        <v>-141.77790593887659</v>
      </c>
      <c r="I299" s="28">
        <f t="shared" si="335"/>
        <v>611.77805486283341</v>
      </c>
      <c r="J299" s="28">
        <f t="shared" si="336"/>
        <v>-7346.227982711961</v>
      </c>
      <c r="K299" s="28">
        <f t="shared" si="337"/>
        <v>2019.9242594676377</v>
      </c>
      <c r="L299" s="28">
        <f t="shared" si="299"/>
        <v>-1586.8895997005307</v>
      </c>
      <c r="M299" s="28">
        <f t="shared" si="300"/>
        <v>-1249.7501399672551</v>
      </c>
      <c r="N299" s="28">
        <f>Paramètres!$D$26*Calculs!K299</f>
        <v>40.398485189352755</v>
      </c>
      <c r="O299" s="28">
        <f>Paramètres!$D$26*I299</f>
        <v>12.235561097256669</v>
      </c>
      <c r="P299" s="28">
        <f>Paramètres!$D$26*J299</f>
        <v>-146.92455965423923</v>
      </c>
      <c r="Q299" s="105">
        <f>IF($T299&gt;25000,Paramètres!$D$9,-5)</f>
        <v>6</v>
      </c>
      <c r="R299" s="105">
        <f t="shared" si="274"/>
        <v>90056.06147676296</v>
      </c>
      <c r="S299" s="105">
        <f t="shared" si="275"/>
        <v>27385.948045170309</v>
      </c>
      <c r="T299" s="105">
        <f t="shared" si="301"/>
        <v>94128.021115071126</v>
      </c>
      <c r="U299" s="105">
        <f t="shared" si="302"/>
        <v>16.914458150432335</v>
      </c>
      <c r="V299" s="105">
        <f t="shared" si="276"/>
        <v>104.2434952753361</v>
      </c>
      <c r="W299" s="105">
        <f t="shared" si="303"/>
        <v>99.733942218883143</v>
      </c>
      <c r="X299" s="105">
        <f t="shared" si="304"/>
        <v>30.328980805485344</v>
      </c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44">
        <f t="shared" si="305"/>
        <v>-52122.80125997604</v>
      </c>
      <c r="AL299" s="44">
        <f t="shared" si="306"/>
        <v>7596.3795741775275</v>
      </c>
      <c r="AM299" s="44">
        <f t="shared" si="277"/>
        <v>-130.84015172631945</v>
      </c>
      <c r="AN299" s="44">
        <f t="shared" si="278"/>
        <v>-18.813758252156603</v>
      </c>
      <c r="AO299" s="44">
        <f t="shared" si="338"/>
        <v>-10403.654257317527</v>
      </c>
      <c r="AP299" s="44">
        <f t="shared" si="339"/>
        <v>-12035.687480485134</v>
      </c>
      <c r="AQ299" s="44">
        <f t="shared" si="307"/>
        <v>1396.5158663587056</v>
      </c>
      <c r="AR299" s="44">
        <f t="shared" si="308"/>
        <v>1321.9026046516237</v>
      </c>
      <c r="AS299" s="44">
        <f t="shared" si="309"/>
        <v>-450.36659379538696</v>
      </c>
      <c r="AT299" s="44">
        <f>Paramètres!$D$26*Calculs!AQ299</f>
        <v>27.930317327174112</v>
      </c>
      <c r="AU299" s="44">
        <f>Paramètres!$D$26*AO299</f>
        <v>-208.07308514635054</v>
      </c>
      <c r="AV299" s="44">
        <f>Paramètres!$D$26*AP299</f>
        <v>-240.71374960970269</v>
      </c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1">
        <f>Paramètres!$D$16</f>
        <v>30000</v>
      </c>
      <c r="BH299" s="41">
        <f>Paramètres!$E$16</f>
        <v>-25000</v>
      </c>
      <c r="BI299" s="100"/>
      <c r="BJ299" s="100"/>
      <c r="BK299" s="110">
        <f>Paramètres!$D$20</f>
        <v>523598775598.29883</v>
      </c>
      <c r="BL299" s="41">
        <f>Paramètres!$D$21</f>
        <v>10000</v>
      </c>
      <c r="BM299" s="41"/>
      <c r="BN299" s="41"/>
      <c r="BO299" s="41">
        <f>IF(AND($BR$6&gt;200,A299&lt;950),Paramètres!$D$22,0)</f>
        <v>1</v>
      </c>
      <c r="BP299" s="41">
        <f t="shared" si="279"/>
        <v>-7933.2602167869118</v>
      </c>
      <c r="BQ299" s="41">
        <f t="shared" si="280"/>
        <v>-59982.327619347838</v>
      </c>
      <c r="BR299" s="41">
        <f t="shared" si="310"/>
        <v>60504.679524000727</v>
      </c>
      <c r="BS299" s="41">
        <f t="shared" si="311"/>
        <v>-97.534209330060676</v>
      </c>
      <c r="BT299" s="41">
        <f t="shared" si="312"/>
        <v>137.36130752702024</v>
      </c>
      <c r="BU299" s="41">
        <f t="shared" si="313"/>
        <v>-18.010557280907101</v>
      </c>
      <c r="BV299" s="41">
        <f t="shared" si="314"/>
        <v>-136.17543329089793</v>
      </c>
      <c r="BW299" s="41">
        <f>Paramètres!$D$22</f>
        <v>1</v>
      </c>
      <c r="BX299" s="41">
        <f t="shared" si="281"/>
        <v>82122.80125997604</v>
      </c>
      <c r="BY299" s="41">
        <f t="shared" si="282"/>
        <v>-32596.379574177528</v>
      </c>
      <c r="BZ299" s="41">
        <f t="shared" si="315"/>
        <v>88355.409840764027</v>
      </c>
      <c r="CA299" s="41">
        <f t="shared" si="316"/>
        <v>-21.649236844104976</v>
      </c>
      <c r="CB299" s="41">
        <f t="shared" si="317"/>
        <v>65.802236139695438</v>
      </c>
      <c r="CC299" s="41">
        <f t="shared" si="318"/>
        <v>61.160533018874325</v>
      </c>
      <c r="CD299" s="41">
        <f t="shared" si="319"/>
        <v>-24.275985702570846</v>
      </c>
      <c r="CE299" s="2">
        <f>Paramètres!$F$16</f>
        <v>15000</v>
      </c>
      <c r="CF299" s="2">
        <f>Paramètres!$G$16</f>
        <v>15000</v>
      </c>
      <c r="CG299" s="111">
        <f>Paramètres!$F$20</f>
        <v>992600579172.61572</v>
      </c>
      <c r="CH299" s="2">
        <f>Paramètres!$F$21</f>
        <v>13332</v>
      </c>
      <c r="CI299" s="2"/>
      <c r="CJ299" s="2"/>
      <c r="CK299" s="2">
        <f>IF(CN299&gt;20000,Paramètres!$F$22,-2)</f>
        <v>1</v>
      </c>
      <c r="CL299" s="2">
        <f t="shared" si="283"/>
        <v>-22933.260216786912</v>
      </c>
      <c r="CM299" s="2">
        <f t="shared" si="284"/>
        <v>-19982.327619347838</v>
      </c>
      <c r="CN299" s="2">
        <f t="shared" si="285"/>
        <v>30417.558108069963</v>
      </c>
      <c r="CO299" s="2">
        <f t="shared" si="286"/>
        <v>-138.93354198053117</v>
      </c>
      <c r="CP299" s="2">
        <f t="shared" si="287"/>
        <v>824.2392316165774</v>
      </c>
      <c r="CQ299" s="2">
        <f t="shared" si="288"/>
        <v>-621.43360464338264</v>
      </c>
      <c r="CR299" s="2">
        <f t="shared" si="289"/>
        <v>-541.47076186606591</v>
      </c>
      <c r="CS299" s="2">
        <f>Paramètres!$F$22</f>
        <v>1</v>
      </c>
      <c r="CT299" s="2">
        <f t="shared" si="290"/>
        <v>67122.80125997604</v>
      </c>
      <c r="CU299" s="2">
        <f t="shared" si="291"/>
        <v>7403.6204258224725</v>
      </c>
      <c r="CV299" s="2">
        <f t="shared" si="320"/>
        <v>67529.875199025031</v>
      </c>
      <c r="CW299" s="2">
        <f t="shared" si="321"/>
        <v>6.2942604654966878</v>
      </c>
      <c r="CX299" s="2">
        <f t="shared" si="292"/>
        <v>205.5295517597784</v>
      </c>
      <c r="CY299" s="2">
        <f t="shared" si="322"/>
        <v>204.2906079000534</v>
      </c>
      <c r="CZ299" s="2">
        <f t="shared" si="323"/>
        <v>22.533179322990982</v>
      </c>
      <c r="DA299" s="2"/>
      <c r="DB299" s="2"/>
      <c r="DC299" s="13">
        <f>Paramètres!$H$16</f>
        <v>-20000</v>
      </c>
      <c r="DD299" s="13">
        <f>Paramètres!$I$16</f>
        <v>0</v>
      </c>
      <c r="DE299" s="13"/>
      <c r="DF299" s="13"/>
      <c r="DG299" s="112">
        <f>Paramètres!$H$20</f>
        <v>1047197551196.5977</v>
      </c>
      <c r="DH299" s="13">
        <f>Paramètres!$H$21</f>
        <v>10000</v>
      </c>
      <c r="DI299" s="13">
        <f>IF(DL299&lt;66666,Paramètres!$H$22,5)</f>
        <v>5</v>
      </c>
      <c r="DJ299" s="13">
        <f t="shared" si="293"/>
        <v>-57933.260216786912</v>
      </c>
      <c r="DK299" s="13">
        <f t="shared" si="294"/>
        <v>-34982.327619347838</v>
      </c>
      <c r="DL299" s="13">
        <f t="shared" si="324"/>
        <v>67675.888505532988</v>
      </c>
      <c r="DM299" s="13">
        <f t="shared" si="325"/>
        <v>-148.87480802438947</v>
      </c>
      <c r="DN299" s="13">
        <f t="shared" si="326"/>
        <v>1106.7772048748157</v>
      </c>
      <c r="DO299" s="13">
        <f t="shared" si="327"/>
        <v>-947.44543777624096</v>
      </c>
      <c r="DP299" s="13">
        <f t="shared" si="328"/>
        <v>-572.10394481029118</v>
      </c>
      <c r="DQ299" s="13">
        <f>IF(DT299&lt;66666,Paramètres!$H$22,5)</f>
        <v>1</v>
      </c>
      <c r="DR299" s="13">
        <f t="shared" si="295"/>
        <v>32122.80125997604</v>
      </c>
      <c r="DS299" s="13">
        <f t="shared" si="296"/>
        <v>-7596.3795741775275</v>
      </c>
      <c r="DT299" s="13">
        <f t="shared" si="329"/>
        <v>33008.77676350488</v>
      </c>
      <c r="DU299" s="13">
        <f t="shared" si="330"/>
        <v>-13.304849967328765</v>
      </c>
      <c r="DV299" s="13">
        <f t="shared" si="331"/>
        <v>842.49615443334346</v>
      </c>
      <c r="DW299" s="13">
        <f t="shared" si="332"/>
        <v>819.88304883439673</v>
      </c>
      <c r="DX299" s="13">
        <f t="shared" si="333"/>
        <v>-193.88542098101732</v>
      </c>
    </row>
    <row r="300" spans="1:128" x14ac:dyDescent="0.35">
      <c r="A300" s="106">
        <f t="shared" si="334"/>
        <v>294</v>
      </c>
      <c r="B300" s="106">
        <f>A300*Paramètres!$D$25</f>
        <v>147</v>
      </c>
      <c r="C300" s="102">
        <f>Paramètres!$D$7</f>
        <v>155093840495.72119</v>
      </c>
      <c r="D300" s="28">
        <f>Paramètres!$D$8</f>
        <v>6666</v>
      </c>
      <c r="E300" s="28">
        <f t="shared" si="297"/>
        <v>37842.426844293201</v>
      </c>
      <c r="F300" s="28">
        <f t="shared" si="298"/>
        <v>30996.77609300004</v>
      </c>
      <c r="G300" s="28">
        <f t="shared" si="272"/>
        <v>-96.665291065777097</v>
      </c>
      <c r="H300" s="28">
        <f t="shared" si="273"/>
        <v>-141.12057416777071</v>
      </c>
      <c r="I300" s="28">
        <f t="shared" si="335"/>
        <v>-987.3471059349539</v>
      </c>
      <c r="J300" s="28">
        <f t="shared" si="336"/>
        <v>-8449.0535630249778</v>
      </c>
      <c r="K300" s="28">
        <f t="shared" si="337"/>
        <v>1280.1147531387446</v>
      </c>
      <c r="L300" s="28">
        <f t="shared" si="299"/>
        <v>-996.52912908668998</v>
      </c>
      <c r="M300" s="28">
        <f t="shared" si="300"/>
        <v>-803.5069857102626</v>
      </c>
      <c r="N300" s="28">
        <f>Paramètres!$D$26*Calculs!K300</f>
        <v>25.602295062774893</v>
      </c>
      <c r="O300" s="28">
        <f>Paramètres!$D$26*I300</f>
        <v>-19.746942118699078</v>
      </c>
      <c r="P300" s="28">
        <f>Paramètres!$D$26*J300</f>
        <v>-168.98107126049956</v>
      </c>
      <c r="Q300" s="105">
        <f>IF($T300&gt;25000,Paramètres!$D$9,-5)</f>
        <v>6</v>
      </c>
      <c r="R300" s="105">
        <f t="shared" si="274"/>
        <v>94836.579581765094</v>
      </c>
      <c r="S300" s="105">
        <f t="shared" si="275"/>
        <v>29530.831907513926</v>
      </c>
      <c r="T300" s="105">
        <f t="shared" si="301"/>
        <v>99327.976219785662</v>
      </c>
      <c r="U300" s="105">
        <f t="shared" si="302"/>
        <v>17.295884155412299</v>
      </c>
      <c r="V300" s="105">
        <f t="shared" si="276"/>
        <v>93.686107398352746</v>
      </c>
      <c r="W300" s="105">
        <f t="shared" si="303"/>
        <v>89.449823887782458</v>
      </c>
      <c r="X300" s="105">
        <f t="shared" si="304"/>
        <v>27.853468830657118</v>
      </c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44">
        <f t="shared" si="305"/>
        <v>-56994.152737471893</v>
      </c>
      <c r="AL300" s="44">
        <f t="shared" si="306"/>
        <v>1465.9441854861138</v>
      </c>
      <c r="AM300" s="44">
        <f t="shared" si="277"/>
        <v>-125.92924962290182</v>
      </c>
      <c r="AN300" s="44">
        <f t="shared" si="278"/>
        <v>-7.9406691112633654</v>
      </c>
      <c r="AO300" s="44">
        <f t="shared" si="338"/>
        <v>-8873.6785675195515</v>
      </c>
      <c r="AP300" s="44">
        <f t="shared" si="339"/>
        <v>-12245.340324670819</v>
      </c>
      <c r="AQ300" s="44">
        <f t="shared" si="307"/>
        <v>1196.5409806303271</v>
      </c>
      <c r="AR300" s="44">
        <f t="shared" si="308"/>
        <v>1185.0681319722075</v>
      </c>
      <c r="AS300" s="44">
        <f t="shared" si="309"/>
        <v>-165.29924655511184</v>
      </c>
      <c r="AT300" s="44">
        <f>Paramètres!$D$26*Calculs!AQ300</f>
        <v>23.930819612606541</v>
      </c>
      <c r="AU300" s="44">
        <f>Paramètres!$D$26*AO300</f>
        <v>-177.47357135039104</v>
      </c>
      <c r="AV300" s="44">
        <f>Paramètres!$D$26*AP300</f>
        <v>-244.90680649341638</v>
      </c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1">
        <f>Paramètres!$D$16</f>
        <v>30000</v>
      </c>
      <c r="BH300" s="41">
        <f>Paramètres!$E$16</f>
        <v>-25000</v>
      </c>
      <c r="BI300" s="100"/>
      <c r="BJ300" s="100"/>
      <c r="BK300" s="110">
        <f>Paramètres!$D$20</f>
        <v>523598775598.29883</v>
      </c>
      <c r="BL300" s="41">
        <f>Paramètres!$D$21</f>
        <v>10000</v>
      </c>
      <c r="BM300" s="41"/>
      <c r="BN300" s="41"/>
      <c r="BO300" s="41">
        <f>IF(AND($BR$6&gt;200,A300&lt;950),Paramètres!$D$22,0)</f>
        <v>1</v>
      </c>
      <c r="BP300" s="41">
        <f t="shared" si="279"/>
        <v>-7842.4268442932007</v>
      </c>
      <c r="BQ300" s="41">
        <f t="shared" si="280"/>
        <v>-55996.776093000037</v>
      </c>
      <c r="BR300" s="41">
        <f t="shared" si="310"/>
        <v>56543.280693798362</v>
      </c>
      <c r="BS300" s="41">
        <f t="shared" si="311"/>
        <v>-97.972498721375572</v>
      </c>
      <c r="BT300" s="41">
        <f t="shared" si="312"/>
        <v>156.37705542624764</v>
      </c>
      <c r="BU300" s="41">
        <f t="shared" si="313"/>
        <v>-21.689148600124241</v>
      </c>
      <c r="BV300" s="41">
        <f t="shared" si="314"/>
        <v>-154.86563303969496</v>
      </c>
      <c r="BW300" s="41">
        <f>Paramètres!$D$22</f>
        <v>1</v>
      </c>
      <c r="BX300" s="41">
        <f t="shared" si="281"/>
        <v>86994.152737471886</v>
      </c>
      <c r="BY300" s="41">
        <f t="shared" si="282"/>
        <v>-26465.944185486114</v>
      </c>
      <c r="BZ300" s="41">
        <f t="shared" si="315"/>
        <v>90930.901305001127</v>
      </c>
      <c r="CA300" s="41">
        <f t="shared" si="316"/>
        <v>-16.92116128437069</v>
      </c>
      <c r="CB300" s="41">
        <f t="shared" si="317"/>
        <v>62.1933899029438</v>
      </c>
      <c r="CC300" s="41">
        <f t="shared" si="318"/>
        <v>59.500798769496683</v>
      </c>
      <c r="CD300" s="41">
        <f t="shared" si="319"/>
        <v>-18.101731779347904</v>
      </c>
      <c r="CE300" s="2">
        <f>Paramètres!$F$16</f>
        <v>15000</v>
      </c>
      <c r="CF300" s="2">
        <f>Paramètres!$G$16</f>
        <v>15000</v>
      </c>
      <c r="CG300" s="111">
        <f>Paramètres!$F$20</f>
        <v>992600579172.61572</v>
      </c>
      <c r="CH300" s="2">
        <f>Paramètres!$F$21</f>
        <v>13332</v>
      </c>
      <c r="CI300" s="2"/>
      <c r="CJ300" s="2"/>
      <c r="CK300" s="2">
        <f>IF(CN300&gt;20000,Paramètres!$F$22,-2)</f>
        <v>1</v>
      </c>
      <c r="CL300" s="2">
        <f t="shared" si="283"/>
        <v>-22842.426844293201</v>
      </c>
      <c r="CM300" s="2">
        <f t="shared" si="284"/>
        <v>-15996.77609300004</v>
      </c>
      <c r="CN300" s="2">
        <f t="shared" si="285"/>
        <v>27886.794536239984</v>
      </c>
      <c r="CO300" s="2">
        <f t="shared" si="286"/>
        <v>-144.99606741887993</v>
      </c>
      <c r="CP300" s="2">
        <f t="shared" si="287"/>
        <v>937.31307293342877</v>
      </c>
      <c r="CQ300" s="2">
        <f t="shared" si="288"/>
        <v>-767.76501762716794</v>
      </c>
      <c r="CR300" s="2">
        <f t="shared" si="289"/>
        <v>-537.67339007975988</v>
      </c>
      <c r="CS300" s="2">
        <f>Paramètres!$F$22</f>
        <v>1</v>
      </c>
      <c r="CT300" s="2">
        <f t="shared" si="290"/>
        <v>71994.152737471886</v>
      </c>
      <c r="CU300" s="2">
        <f t="shared" si="291"/>
        <v>13534.055814513886</v>
      </c>
      <c r="CV300" s="2">
        <f t="shared" si="320"/>
        <v>73255.229814510909</v>
      </c>
      <c r="CW300" s="2">
        <f t="shared" si="321"/>
        <v>10.646678258406885</v>
      </c>
      <c r="CX300" s="2">
        <f t="shared" si="292"/>
        <v>176.14486771575909</v>
      </c>
      <c r="CY300" s="2">
        <f t="shared" si="322"/>
        <v>173.11256196125018</v>
      </c>
      <c r="CZ300" s="2">
        <f t="shared" si="323"/>
        <v>32.543130055582985</v>
      </c>
      <c r="DA300" s="2"/>
      <c r="DB300" s="2"/>
      <c r="DC300" s="13">
        <f>Paramètres!$H$16</f>
        <v>-20000</v>
      </c>
      <c r="DD300" s="13">
        <f>Paramètres!$I$16</f>
        <v>0</v>
      </c>
      <c r="DE300" s="13"/>
      <c r="DF300" s="13"/>
      <c r="DG300" s="112">
        <f>Paramètres!$H$20</f>
        <v>1047197551196.5977</v>
      </c>
      <c r="DH300" s="13">
        <f>Paramètres!$H$21</f>
        <v>10000</v>
      </c>
      <c r="DI300" s="13">
        <f>IF(DL300&lt;66666,Paramètres!$H$22,5)</f>
        <v>1</v>
      </c>
      <c r="DJ300" s="13">
        <f t="shared" si="293"/>
        <v>-57842.426844293201</v>
      </c>
      <c r="DK300" s="13">
        <f t="shared" si="294"/>
        <v>-30996.77609300004</v>
      </c>
      <c r="DL300" s="13">
        <f t="shared" si="324"/>
        <v>65624.282635294308</v>
      </c>
      <c r="DM300" s="13">
        <f t="shared" si="325"/>
        <v>-151.81389718204292</v>
      </c>
      <c r="DN300" s="13">
        <f t="shared" si="326"/>
        <v>234.93388211319348</v>
      </c>
      <c r="DO300" s="13">
        <f t="shared" si="327"/>
        <v>-207.07496285939786</v>
      </c>
      <c r="DP300" s="13">
        <f t="shared" si="328"/>
        <v>-110.9679625908077</v>
      </c>
      <c r="DQ300" s="13">
        <f>IF(DT300&lt;66666,Paramètres!$H$22,5)</f>
        <v>1</v>
      </c>
      <c r="DR300" s="13">
        <f t="shared" si="295"/>
        <v>36994.152737471893</v>
      </c>
      <c r="DS300" s="13">
        <f t="shared" si="296"/>
        <v>-1465.9441854861138</v>
      </c>
      <c r="DT300" s="13">
        <f t="shared" si="329"/>
        <v>37023.186371763841</v>
      </c>
      <c r="DU300" s="13">
        <f t="shared" si="330"/>
        <v>-2.2692368110099022</v>
      </c>
      <c r="DV300" s="13">
        <f t="shared" si="331"/>
        <v>687.39922743148281</v>
      </c>
      <c r="DW300" s="13">
        <f t="shared" si="332"/>
        <v>686.86016800041682</v>
      </c>
      <c r="DX300" s="13">
        <f t="shared" si="333"/>
        <v>-27.2177788924552</v>
      </c>
    </row>
    <row r="301" spans="1:128" x14ac:dyDescent="0.35">
      <c r="A301" s="106">
        <f t="shared" si="334"/>
        <v>295</v>
      </c>
      <c r="B301" s="106">
        <f>A301*Paramètres!$D$25</f>
        <v>147.5</v>
      </c>
      <c r="C301" s="102">
        <f>Paramètres!$D$7</f>
        <v>155093840495.72119</v>
      </c>
      <c r="D301" s="28">
        <f>Paramètres!$D$8</f>
        <v>6666</v>
      </c>
      <c r="E301" s="28">
        <f t="shared" si="297"/>
        <v>37099.621009054048</v>
      </c>
      <c r="F301" s="28">
        <f t="shared" si="298"/>
        <v>26571.372565059984</v>
      </c>
      <c r="G301" s="28">
        <f t="shared" si="272"/>
        <v>-102.20114428225223</v>
      </c>
      <c r="H301" s="28">
        <f t="shared" si="273"/>
        <v>-146.97785073006941</v>
      </c>
      <c r="I301" s="28">
        <f t="shared" si="335"/>
        <v>-1964.1292929029448</v>
      </c>
      <c r="J301" s="28">
        <f t="shared" si="336"/>
        <v>-9083.579477474741</v>
      </c>
      <c r="K301" s="28">
        <f t="shared" si="337"/>
        <v>1460.9379672445573</v>
      </c>
      <c r="L301" s="28">
        <f t="shared" si="299"/>
        <v>-1224.9379895574907</v>
      </c>
      <c r="M301" s="28">
        <f t="shared" si="300"/>
        <v>-796.15743786986729</v>
      </c>
      <c r="N301" s="28">
        <f>Paramètres!$D$26*Calculs!K301</f>
        <v>29.218759344891147</v>
      </c>
      <c r="O301" s="28">
        <f>Paramètres!$D$26*I301</f>
        <v>-39.282585858058894</v>
      </c>
      <c r="P301" s="28">
        <f>Paramètres!$D$26*J301</f>
        <v>-181.67158954949483</v>
      </c>
      <c r="Q301" s="105">
        <f>IF($T301&gt;25000,Paramètres!$D$9,-5)</f>
        <v>6</v>
      </c>
      <c r="R301" s="105">
        <f t="shared" si="274"/>
        <v>98234.345997292665</v>
      </c>
      <c r="S301" s="105">
        <f t="shared" si="275"/>
        <v>31269.423353548056</v>
      </c>
      <c r="T301" s="105">
        <f t="shared" si="301"/>
        <v>103091.04505425884</v>
      </c>
      <c r="U301" s="105">
        <f t="shared" si="302"/>
        <v>17.657030691327805</v>
      </c>
      <c r="V301" s="105">
        <f t="shared" si="276"/>
        <v>87.013344741056713</v>
      </c>
      <c r="W301" s="105">
        <f t="shared" si="303"/>
        <v>82.914078610570385</v>
      </c>
      <c r="X301" s="105">
        <f t="shared" si="304"/>
        <v>26.392759067330108</v>
      </c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44">
        <f t="shared" si="305"/>
        <v>-61134.724988238617</v>
      </c>
      <c r="AL301" s="44">
        <f t="shared" si="306"/>
        <v>-4698.0507884880726</v>
      </c>
      <c r="AM301" s="44">
        <f t="shared" si="277"/>
        <v>-121.69122790899031</v>
      </c>
      <c r="AN301" s="44">
        <f t="shared" si="278"/>
        <v>0.85614950281896385</v>
      </c>
      <c r="AO301" s="44">
        <f t="shared" si="338"/>
        <v>-7511.136864196952</v>
      </c>
      <c r="AP301" s="44">
        <f t="shared" si="339"/>
        <v>-12165.732764732515</v>
      </c>
      <c r="AQ301" s="44">
        <f t="shared" si="307"/>
        <v>1009.0360003730691</v>
      </c>
      <c r="AR301" s="44">
        <f t="shared" si="308"/>
        <v>1008.9233526189462</v>
      </c>
      <c r="AS301" s="44">
        <f t="shared" si="309"/>
        <v>15.077088214436998</v>
      </c>
      <c r="AT301" s="44">
        <f>Paramètres!$D$26*Calculs!AQ301</f>
        <v>20.180720007461382</v>
      </c>
      <c r="AU301" s="44">
        <f>Paramètres!$D$26*AO301</f>
        <v>-150.22273728393904</v>
      </c>
      <c r="AV301" s="44">
        <f>Paramètres!$D$26*AP301</f>
        <v>-243.31465529465029</v>
      </c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1">
        <f>Paramètres!$D$16</f>
        <v>30000</v>
      </c>
      <c r="BH301" s="41">
        <f>Paramètres!$E$16</f>
        <v>-25000</v>
      </c>
      <c r="BI301" s="100"/>
      <c r="BJ301" s="100"/>
      <c r="BK301" s="110">
        <f>Paramètres!$D$20</f>
        <v>523598775598.29883</v>
      </c>
      <c r="BL301" s="41">
        <f>Paramètres!$D$21</f>
        <v>10000</v>
      </c>
      <c r="BM301" s="41"/>
      <c r="BN301" s="41"/>
      <c r="BO301" s="41">
        <f>IF(AND($BR$6&gt;200,A301&lt;950),Paramètres!$D$22,0)</f>
        <v>1</v>
      </c>
      <c r="BP301" s="41">
        <f t="shared" si="279"/>
        <v>-7099.621009054048</v>
      </c>
      <c r="BQ301" s="41">
        <f t="shared" si="280"/>
        <v>-51571.372565059981</v>
      </c>
      <c r="BR301" s="41">
        <f t="shared" si="310"/>
        <v>52057.766824138962</v>
      </c>
      <c r="BS301" s="41">
        <f t="shared" si="311"/>
        <v>-97.838407029004017</v>
      </c>
      <c r="BT301" s="41">
        <f t="shared" si="312"/>
        <v>182.98778745242976</v>
      </c>
      <c r="BU301" s="41">
        <f t="shared" si="313"/>
        <v>-24.955813886261019</v>
      </c>
      <c r="BV301" s="41">
        <f t="shared" si="314"/>
        <v>-181.27806737167603</v>
      </c>
      <c r="BW301" s="41">
        <f>Paramètres!$D$22</f>
        <v>1</v>
      </c>
      <c r="BX301" s="41">
        <f t="shared" si="281"/>
        <v>91134.724988238624</v>
      </c>
      <c r="BY301" s="41">
        <f t="shared" si="282"/>
        <v>-20301.949211511928</v>
      </c>
      <c r="BZ301" s="41">
        <f t="shared" si="315"/>
        <v>93368.663053878496</v>
      </c>
      <c r="CA301" s="41">
        <f t="shared" si="316"/>
        <v>-12.558632687555583</v>
      </c>
      <c r="CB301" s="41">
        <f t="shared" si="317"/>
        <v>59.042705402761051</v>
      </c>
      <c r="CC301" s="41">
        <f t="shared" si="318"/>
        <v>57.630049991582275</v>
      </c>
      <c r="CD301" s="41">
        <f t="shared" si="319"/>
        <v>-12.838161832791961</v>
      </c>
      <c r="CE301" s="2">
        <f>Paramètres!$F$16</f>
        <v>15000</v>
      </c>
      <c r="CF301" s="2">
        <f>Paramètres!$G$16</f>
        <v>15000</v>
      </c>
      <c r="CG301" s="111">
        <f>Paramètres!$F$20</f>
        <v>992600579172.61572</v>
      </c>
      <c r="CH301" s="2">
        <f>Paramètres!$F$21</f>
        <v>13332</v>
      </c>
      <c r="CI301" s="2"/>
      <c r="CJ301" s="2"/>
      <c r="CK301" s="2">
        <f>IF(CN301&gt;20000,Paramètres!$F$22,-2)</f>
        <v>1</v>
      </c>
      <c r="CL301" s="2">
        <f t="shared" si="283"/>
        <v>-22099.621009054048</v>
      </c>
      <c r="CM301" s="2">
        <f t="shared" si="284"/>
        <v>-11571.372565059984</v>
      </c>
      <c r="CN301" s="2">
        <f t="shared" si="285"/>
        <v>24945.739351304983</v>
      </c>
      <c r="CO301" s="2">
        <f t="shared" si="286"/>
        <v>-152.36342321566542</v>
      </c>
      <c r="CP301" s="2">
        <f t="shared" si="287"/>
        <v>1094.2328694334367</v>
      </c>
      <c r="CQ301" s="2">
        <f t="shared" si="288"/>
        <v>-969.38925599988829</v>
      </c>
      <c r="CR301" s="2">
        <f t="shared" si="289"/>
        <v>-507.5726971582647</v>
      </c>
      <c r="CS301" s="2">
        <f>Paramètres!$F$22</f>
        <v>1</v>
      </c>
      <c r="CT301" s="2">
        <f t="shared" si="290"/>
        <v>76134.724988238624</v>
      </c>
      <c r="CU301" s="2">
        <f t="shared" si="291"/>
        <v>19698.050788488072</v>
      </c>
      <c r="CV301" s="2">
        <f t="shared" si="320"/>
        <v>78641.652792274035</v>
      </c>
      <c r="CW301" s="2">
        <f t="shared" si="321"/>
        <v>14.505834837367074</v>
      </c>
      <c r="CX301" s="2">
        <f t="shared" si="292"/>
        <v>153.81931713437638</v>
      </c>
      <c r="CY301" s="2">
        <f t="shared" si="322"/>
        <v>148.91588607424239</v>
      </c>
      <c r="CZ301" s="2">
        <f t="shared" si="323"/>
        <v>38.528446612978215</v>
      </c>
      <c r="DA301" s="2"/>
      <c r="DB301" s="2"/>
      <c r="DC301" s="13">
        <f>Paramètres!$H$16</f>
        <v>-20000</v>
      </c>
      <c r="DD301" s="13">
        <f>Paramètres!$I$16</f>
        <v>0</v>
      </c>
      <c r="DE301" s="13"/>
      <c r="DF301" s="13"/>
      <c r="DG301" s="112">
        <f>Paramètres!$H$20</f>
        <v>1047197551196.5977</v>
      </c>
      <c r="DH301" s="13">
        <f>Paramètres!$H$21</f>
        <v>10000</v>
      </c>
      <c r="DI301" s="13">
        <f>IF(DL301&lt;66666,Paramètres!$H$22,5)</f>
        <v>1</v>
      </c>
      <c r="DJ301" s="13">
        <f t="shared" si="293"/>
        <v>-57099.621009054048</v>
      </c>
      <c r="DK301" s="13">
        <f t="shared" si="294"/>
        <v>-26571.372565059984</v>
      </c>
      <c r="DL301" s="13">
        <f t="shared" si="324"/>
        <v>62979.397896207527</v>
      </c>
      <c r="DM301" s="13">
        <f t="shared" si="325"/>
        <v>-155.04503348859373</v>
      </c>
      <c r="DN301" s="13">
        <f t="shared" si="326"/>
        <v>254.33799705477639</v>
      </c>
      <c r="DO301" s="13">
        <f t="shared" si="327"/>
        <v>-230.59291967134149</v>
      </c>
      <c r="DP301" s="13">
        <f t="shared" si="328"/>
        <v>-107.30667333992652</v>
      </c>
      <c r="DQ301" s="13">
        <f>IF(DT301&lt;66666,Paramètres!$H$22,5)</f>
        <v>1</v>
      </c>
      <c r="DR301" s="13">
        <f t="shared" si="295"/>
        <v>41134.724988238617</v>
      </c>
      <c r="DS301" s="13">
        <f t="shared" si="296"/>
        <v>4698.0507884880726</v>
      </c>
      <c r="DT301" s="13">
        <f t="shared" si="329"/>
        <v>41402.141020353476</v>
      </c>
      <c r="DU301" s="13">
        <f t="shared" si="330"/>
        <v>6.5155935740886353</v>
      </c>
      <c r="DV301" s="13">
        <f t="shared" si="331"/>
        <v>561.10765775390416</v>
      </c>
      <c r="DW301" s="13">
        <f t="shared" si="332"/>
        <v>557.48346876928019</v>
      </c>
      <c r="DX301" s="13">
        <f t="shared" si="333"/>
        <v>63.670916744172736</v>
      </c>
    </row>
    <row r="302" spans="1:128" x14ac:dyDescent="0.35">
      <c r="A302" s="106">
        <f t="shared" si="334"/>
        <v>296</v>
      </c>
      <c r="B302" s="106">
        <f>A302*Paramètres!$D$25</f>
        <v>148</v>
      </c>
      <c r="C302" s="102">
        <f>Paramètres!$D$7</f>
        <v>155093840495.72119</v>
      </c>
      <c r="D302" s="28">
        <f>Paramètres!$D$8</f>
        <v>6666</v>
      </c>
      <c r="E302" s="28">
        <f t="shared" si="297"/>
        <v>35811.321865213205</v>
      </c>
      <c r="F302" s="28">
        <f t="shared" si="298"/>
        <v>21830.543466855146</v>
      </c>
      <c r="G302" s="28">
        <f t="shared" si="272"/>
        <v>-107.99301140576624</v>
      </c>
      <c r="H302" s="28">
        <f t="shared" si="273"/>
        <v>-154.47244890844675</v>
      </c>
      <c r="I302" s="28">
        <f t="shared" si="335"/>
        <v>-3149.7846966023762</v>
      </c>
      <c r="J302" s="28">
        <f t="shared" si="336"/>
        <v>-9698.0653257951144</v>
      </c>
      <c r="K302" s="28">
        <f t="shared" si="337"/>
        <v>1676.6079396199796</v>
      </c>
      <c r="L302" s="28">
        <f t="shared" si="299"/>
        <v>-1512.9343970212565</v>
      </c>
      <c r="M302" s="28">
        <f t="shared" si="300"/>
        <v>-722.52591199671213</v>
      </c>
      <c r="N302" s="28">
        <f>Paramètres!$D$26*Calculs!K302</f>
        <v>33.532158792399592</v>
      </c>
      <c r="O302" s="28">
        <f>Paramètres!$D$26*I302</f>
        <v>-62.995693932047523</v>
      </c>
      <c r="P302" s="28">
        <f>Paramètres!$D$26*J302</f>
        <v>-193.96130651590229</v>
      </c>
      <c r="Q302" s="105">
        <f>IF($T302&gt;25000,Paramètres!$D$9,-5)</f>
        <v>6</v>
      </c>
      <c r="R302" s="105">
        <f t="shared" si="274"/>
        <v>100449.38444739557</v>
      </c>
      <c r="S302" s="105">
        <f t="shared" si="275"/>
        <v>32607.691365655868</v>
      </c>
      <c r="T302" s="105">
        <f t="shared" si="301"/>
        <v>105609.37634537258</v>
      </c>
      <c r="U302" s="105">
        <f t="shared" si="302"/>
        <v>17.984370103817291</v>
      </c>
      <c r="V302" s="105">
        <f t="shared" si="276"/>
        <v>82.937438734709986</v>
      </c>
      <c r="W302" s="105">
        <f t="shared" si="303"/>
        <v>78.885180055418772</v>
      </c>
      <c r="X302" s="105">
        <f t="shared" si="304"/>
        <v>25.607559655264566</v>
      </c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44">
        <f t="shared" si="305"/>
        <v>-64638.062582182356</v>
      </c>
      <c r="AL302" s="44">
        <f t="shared" si="306"/>
        <v>-10777.14789880072</v>
      </c>
      <c r="AM302" s="44">
        <f t="shared" si="277"/>
        <v>-118.07776470280606</v>
      </c>
      <c r="AN302" s="44">
        <f t="shared" si="278"/>
        <v>7.78254395781713</v>
      </c>
      <c r="AO302" s="44">
        <f t="shared" si="338"/>
        <v>-6351.9907742940668</v>
      </c>
      <c r="AP302" s="44">
        <f t="shared" si="339"/>
        <v>-11907.341021223427</v>
      </c>
      <c r="AQ302" s="44">
        <f t="shared" si="307"/>
        <v>854.81708192089673</v>
      </c>
      <c r="AR302" s="44">
        <f t="shared" si="308"/>
        <v>846.94348344567527</v>
      </c>
      <c r="AS302" s="44">
        <f t="shared" si="309"/>
        <v>115.75396059168909</v>
      </c>
      <c r="AT302" s="44">
        <f>Paramètres!$D$26*Calculs!AQ302</f>
        <v>17.096341638417936</v>
      </c>
      <c r="AU302" s="44">
        <f>Paramètres!$D$26*AO302</f>
        <v>-127.03981548588133</v>
      </c>
      <c r="AV302" s="44">
        <f>Paramètres!$D$26*AP302</f>
        <v>-238.14682042446853</v>
      </c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1">
        <f>Paramètres!$D$16</f>
        <v>30000</v>
      </c>
      <c r="BH302" s="41">
        <f>Paramètres!$E$16</f>
        <v>-25000</v>
      </c>
      <c r="BI302" s="100"/>
      <c r="BJ302" s="100"/>
      <c r="BK302" s="110">
        <f>Paramètres!$D$20</f>
        <v>523598775598.29883</v>
      </c>
      <c r="BL302" s="41">
        <f>Paramètres!$D$21</f>
        <v>10000</v>
      </c>
      <c r="BM302" s="41"/>
      <c r="BN302" s="41"/>
      <c r="BO302" s="41">
        <f>IF(AND($BR$6&gt;200,A302&lt;950),Paramètres!$D$22,0)</f>
        <v>1</v>
      </c>
      <c r="BP302" s="41">
        <f t="shared" si="279"/>
        <v>-5811.3218652132055</v>
      </c>
      <c r="BQ302" s="41">
        <f t="shared" si="280"/>
        <v>-46830.543466855146</v>
      </c>
      <c r="BR302" s="41">
        <f t="shared" si="310"/>
        <v>47189.736842051941</v>
      </c>
      <c r="BS302" s="41">
        <f t="shared" si="311"/>
        <v>-97.073817854106807</v>
      </c>
      <c r="BT302" s="41">
        <f t="shared" si="312"/>
        <v>220.13426280691704</v>
      </c>
      <c r="BU302" s="41">
        <f t="shared" si="313"/>
        <v>-27.109094907951178</v>
      </c>
      <c r="BV302" s="41">
        <f t="shared" si="314"/>
        <v>-218.45867031275392</v>
      </c>
      <c r="BW302" s="41">
        <f>Paramètres!$D$22</f>
        <v>1</v>
      </c>
      <c r="BX302" s="41">
        <f t="shared" si="281"/>
        <v>94638.062582182349</v>
      </c>
      <c r="BY302" s="41">
        <f t="shared" si="282"/>
        <v>-14222.85210119928</v>
      </c>
      <c r="BZ302" s="41">
        <f t="shared" si="315"/>
        <v>95700.848539611456</v>
      </c>
      <c r="CA302" s="41">
        <f t="shared" si="316"/>
        <v>-8.5468360755596997</v>
      </c>
      <c r="CB302" s="41">
        <f t="shared" si="317"/>
        <v>56.246142222121726</v>
      </c>
      <c r="CC302" s="41">
        <f t="shared" si="318"/>
        <v>55.621512336123502</v>
      </c>
      <c r="CD302" s="41">
        <f t="shared" si="319"/>
        <v>-8.3591794043198924</v>
      </c>
      <c r="CE302" s="2">
        <f>Paramètres!$F$16</f>
        <v>15000</v>
      </c>
      <c r="CF302" s="2">
        <f>Paramètres!$G$16</f>
        <v>15000</v>
      </c>
      <c r="CG302" s="111">
        <f>Paramètres!$F$20</f>
        <v>992600579172.61572</v>
      </c>
      <c r="CH302" s="2">
        <f>Paramètres!$F$21</f>
        <v>13332</v>
      </c>
      <c r="CI302" s="2"/>
      <c r="CJ302" s="2"/>
      <c r="CK302" s="2">
        <f>IF(CN302&gt;20000,Paramètres!$F$22,-2)</f>
        <v>1</v>
      </c>
      <c r="CL302" s="2">
        <f t="shared" si="283"/>
        <v>-20811.321865213205</v>
      </c>
      <c r="CM302" s="2">
        <f t="shared" si="284"/>
        <v>-6830.5434668551461</v>
      </c>
      <c r="CN302" s="2">
        <f t="shared" si="285"/>
        <v>21903.59426738221</v>
      </c>
      <c r="CO302" s="2">
        <f t="shared" si="286"/>
        <v>-161.82949889859515</v>
      </c>
      <c r="CP302" s="2">
        <f t="shared" si="287"/>
        <v>1289.5455823344873</v>
      </c>
      <c r="CQ302" s="2">
        <f t="shared" si="288"/>
        <v>-1225.2394673778001</v>
      </c>
      <c r="CR302" s="2">
        <f t="shared" si="289"/>
        <v>-402.13934960179768</v>
      </c>
      <c r="CS302" s="2">
        <f>Paramètres!$F$22</f>
        <v>1</v>
      </c>
      <c r="CT302" s="2">
        <f t="shared" si="290"/>
        <v>79638.062582182349</v>
      </c>
      <c r="CU302" s="2">
        <f t="shared" si="291"/>
        <v>25777.147898800722</v>
      </c>
      <c r="CV302" s="2">
        <f t="shared" si="320"/>
        <v>83705.927900240364</v>
      </c>
      <c r="CW302" s="2">
        <f t="shared" si="321"/>
        <v>17.935664698189477</v>
      </c>
      <c r="CX302" s="2">
        <f t="shared" si="292"/>
        <v>136.44032755303334</v>
      </c>
      <c r="CY302" s="2">
        <f t="shared" si="322"/>
        <v>129.80972336095118</v>
      </c>
      <c r="CZ302" s="2">
        <f t="shared" si="323"/>
        <v>42.016647935459495</v>
      </c>
      <c r="DA302" s="2"/>
      <c r="DB302" s="2"/>
      <c r="DC302" s="13">
        <f>Paramètres!$H$16</f>
        <v>-20000</v>
      </c>
      <c r="DD302" s="13">
        <f>Paramètres!$I$16</f>
        <v>0</v>
      </c>
      <c r="DE302" s="13"/>
      <c r="DF302" s="13"/>
      <c r="DG302" s="112">
        <f>Paramètres!$H$20</f>
        <v>1047197551196.5977</v>
      </c>
      <c r="DH302" s="13">
        <f>Paramètres!$H$21</f>
        <v>10000</v>
      </c>
      <c r="DI302" s="13">
        <f>IF(DL302&lt;66666,Paramètres!$H$22,5)</f>
        <v>1</v>
      </c>
      <c r="DJ302" s="13">
        <f t="shared" si="293"/>
        <v>-55811.321865213205</v>
      </c>
      <c r="DK302" s="13">
        <f t="shared" si="294"/>
        <v>-21830.543466855146</v>
      </c>
      <c r="DL302" s="13">
        <f t="shared" si="324"/>
        <v>59928.926875096615</v>
      </c>
      <c r="DM302" s="13">
        <f t="shared" si="325"/>
        <v>-158.63709635566752</v>
      </c>
      <c r="DN302" s="13">
        <f t="shared" si="326"/>
        <v>279.81113710700038</v>
      </c>
      <c r="DO302" s="13">
        <f t="shared" si="327"/>
        <v>-260.58583473550516</v>
      </c>
      <c r="DP302" s="13">
        <f t="shared" si="328"/>
        <v>-101.92789208216054</v>
      </c>
      <c r="DQ302" s="13">
        <f>IF(DT302&lt;66666,Paramètres!$H$22,5)</f>
        <v>1</v>
      </c>
      <c r="DR302" s="13">
        <f t="shared" si="295"/>
        <v>44638.062582182356</v>
      </c>
      <c r="DS302" s="13">
        <f t="shared" si="296"/>
        <v>10777.14789880072</v>
      </c>
      <c r="DT302" s="13">
        <f t="shared" si="329"/>
        <v>45920.622251048095</v>
      </c>
      <c r="DU302" s="13">
        <f t="shared" si="330"/>
        <v>13.573397618066251</v>
      </c>
      <c r="DV302" s="13">
        <f t="shared" si="331"/>
        <v>463.26579892212391</v>
      </c>
      <c r="DW302" s="13">
        <f t="shared" si="332"/>
        <v>450.32681855696086</v>
      </c>
      <c r="DX302" s="13">
        <f t="shared" si="333"/>
        <v>108.72422425255468</v>
      </c>
    </row>
    <row r="303" spans="1:128" x14ac:dyDescent="0.35">
      <c r="A303" s="106">
        <f t="shared" si="334"/>
        <v>297</v>
      </c>
      <c r="B303" s="106">
        <f>A303*Paramètres!$D$25</f>
        <v>148.5</v>
      </c>
      <c r="C303" s="102">
        <f>Paramètres!$D$7</f>
        <v>155093840495.72119</v>
      </c>
      <c r="D303" s="28">
        <f>Paramètres!$D$8</f>
        <v>6666</v>
      </c>
      <c r="E303" s="28">
        <f t="shared" si="297"/>
        <v>33858.195917656703</v>
      </c>
      <c r="F303" s="28">
        <f t="shared" si="298"/>
        <v>16800.879325958413</v>
      </c>
      <c r="G303" s="28">
        <f t="shared" si="272"/>
        <v>-114.21721448576125</v>
      </c>
      <c r="H303" s="28">
        <f t="shared" si="273"/>
        <v>-1.6691219874833798</v>
      </c>
      <c r="I303" s="28">
        <f t="shared" si="335"/>
        <v>-4599.7233996915857</v>
      </c>
      <c r="J303" s="28">
        <f t="shared" si="336"/>
        <v>-10226.629931275924</v>
      </c>
      <c r="K303" s="28">
        <f t="shared" si="337"/>
        <v>2687.8438381328824</v>
      </c>
      <c r="L303" s="28">
        <f t="shared" si="299"/>
        <v>2686.703393476264</v>
      </c>
      <c r="M303" s="28">
        <f t="shared" si="300"/>
        <v>-78.290316591722004</v>
      </c>
      <c r="N303" s="28">
        <f>Paramètres!$D$26*Calculs!K303</f>
        <v>53.756876762657647</v>
      </c>
      <c r="O303" s="28">
        <f>Paramètres!$D$26*I303</f>
        <v>-91.994467993831719</v>
      </c>
      <c r="P303" s="28">
        <f>Paramètres!$D$26*J303</f>
        <v>-204.53259862551849</v>
      </c>
      <c r="Q303" s="105">
        <f>IF($T303&gt;25000,Paramètres!$D$9,-5)</f>
        <v>6</v>
      </c>
      <c r="R303" s="105">
        <f t="shared" si="274"/>
        <v>101460.51801612467</v>
      </c>
      <c r="S303" s="105">
        <f t="shared" si="275"/>
        <v>33502.759245222929</v>
      </c>
      <c r="T303" s="105">
        <f t="shared" si="301"/>
        <v>106848.82588565833</v>
      </c>
      <c r="U303" s="105">
        <f t="shared" si="302"/>
        <v>18.273475790405286</v>
      </c>
      <c r="V303" s="105">
        <f t="shared" si="276"/>
        <v>81.035570847757583</v>
      </c>
      <c r="W303" s="105">
        <f t="shared" si="303"/>
        <v>76.949006484585368</v>
      </c>
      <c r="X303" s="105">
        <f t="shared" si="304"/>
        <v>25.408938263083289</v>
      </c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44">
        <f t="shared" si="305"/>
        <v>-67602.322098467965</v>
      </c>
      <c r="AL303" s="44">
        <f t="shared" si="306"/>
        <v>-16701.879919264513</v>
      </c>
      <c r="AM303" s="44">
        <f t="shared" si="277"/>
        <v>-114.96149304841232</v>
      </c>
      <c r="AN303" s="44">
        <f t="shared" si="278"/>
        <v>13.228205103516933</v>
      </c>
      <c r="AO303" s="44">
        <f t="shared" si="338"/>
        <v>-5378.0074753625104</v>
      </c>
      <c r="AP303" s="44">
        <f t="shared" si="339"/>
        <v>-11553.440240207268</v>
      </c>
      <c r="AQ303" s="44">
        <f t="shared" si="307"/>
        <v>734.12215691891356</v>
      </c>
      <c r="AR303" s="44">
        <f t="shared" si="308"/>
        <v>714.64323430945433</v>
      </c>
      <c r="AS303" s="44">
        <f t="shared" si="309"/>
        <v>167.98925243895886</v>
      </c>
      <c r="AT303" s="44">
        <f>Paramètres!$D$26*Calculs!AQ303</f>
        <v>14.682443138378272</v>
      </c>
      <c r="AU303" s="44">
        <f>Paramètres!$D$26*AO303</f>
        <v>-107.56014950725022</v>
      </c>
      <c r="AV303" s="44">
        <f>Paramètres!$D$26*AP303</f>
        <v>-231.06880480414537</v>
      </c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1">
        <f>Paramètres!$D$16</f>
        <v>30000</v>
      </c>
      <c r="BH303" s="41">
        <f>Paramètres!$E$16</f>
        <v>-25000</v>
      </c>
      <c r="BI303" s="100"/>
      <c r="BJ303" s="100"/>
      <c r="BK303" s="110">
        <f>Paramètres!$D$20</f>
        <v>523598775598.29883</v>
      </c>
      <c r="BL303" s="41">
        <f>Paramètres!$D$21</f>
        <v>10000</v>
      </c>
      <c r="BM303" s="41"/>
      <c r="BN303" s="41"/>
      <c r="BO303" s="41">
        <f>IF(AND($BR$6&gt;200,A303&lt;950),Paramètres!$D$22,0)</f>
        <v>1</v>
      </c>
      <c r="BP303" s="41">
        <f t="shared" si="279"/>
        <v>-3858.1959176567034</v>
      </c>
      <c r="BQ303" s="41">
        <f t="shared" si="280"/>
        <v>-41800.879325958413</v>
      </c>
      <c r="BR303" s="41">
        <f t="shared" si="310"/>
        <v>41978.556289638647</v>
      </c>
      <c r="BS303" s="41">
        <f t="shared" si="311"/>
        <v>-95.273424634516743</v>
      </c>
      <c r="BT303" s="41">
        <f t="shared" si="312"/>
        <v>273.5186355149325</v>
      </c>
      <c r="BU303" s="41">
        <f t="shared" si="313"/>
        <v>-25.138751215396486</v>
      </c>
      <c r="BV303" s="41">
        <f t="shared" si="314"/>
        <v>-272.36095014021538</v>
      </c>
      <c r="BW303" s="41">
        <f>Paramètres!$D$22</f>
        <v>1</v>
      </c>
      <c r="BX303" s="41">
        <f t="shared" si="281"/>
        <v>97602.322098467965</v>
      </c>
      <c r="BY303" s="41">
        <f t="shared" si="282"/>
        <v>-8298.1200807354871</v>
      </c>
      <c r="BZ303" s="41">
        <f t="shared" si="315"/>
        <v>97954.438775827788</v>
      </c>
      <c r="CA303" s="41">
        <f t="shared" si="316"/>
        <v>-4.8595835105346605</v>
      </c>
      <c r="CB303" s="41">
        <f t="shared" si="317"/>
        <v>53.727443962580125</v>
      </c>
      <c r="CC303" s="41">
        <f t="shared" si="318"/>
        <v>53.534309998590651</v>
      </c>
      <c r="CD303" s="41">
        <f t="shared" si="319"/>
        <v>-4.5514709410238172</v>
      </c>
      <c r="CE303" s="2">
        <f>Paramètres!$F$16</f>
        <v>15000</v>
      </c>
      <c r="CF303" s="2">
        <f>Paramètres!$G$16</f>
        <v>15000</v>
      </c>
      <c r="CG303" s="111">
        <f>Paramètres!$F$20</f>
        <v>992600579172.61572</v>
      </c>
      <c r="CH303" s="2">
        <f>Paramètres!$F$21</f>
        <v>13332</v>
      </c>
      <c r="CI303" s="2"/>
      <c r="CJ303" s="2"/>
      <c r="CK303" s="2">
        <f>IF(CN303&gt;20000,Paramètres!$F$22,-2)</f>
        <v>-2</v>
      </c>
      <c r="CL303" s="2">
        <f t="shared" si="283"/>
        <v>-18858.195917656703</v>
      </c>
      <c r="CM303" s="2">
        <f t="shared" si="284"/>
        <v>-1800.8793259584127</v>
      </c>
      <c r="CN303" s="2">
        <f t="shared" si="285"/>
        <v>18943.989010115805</v>
      </c>
      <c r="CO303" s="2">
        <f t="shared" si="286"/>
        <v>-174.54503318306362</v>
      </c>
      <c r="CP303" s="2">
        <f t="shared" si="287"/>
        <v>-3025.3761647213882</v>
      </c>
      <c r="CQ303" s="2">
        <f t="shared" si="288"/>
        <v>3011.674912208789</v>
      </c>
      <c r="CR303" s="2">
        <f t="shared" si="289"/>
        <v>287.60243607535728</v>
      </c>
      <c r="CS303" s="2">
        <f>Paramètres!$F$22</f>
        <v>1</v>
      </c>
      <c r="CT303" s="2">
        <f t="shared" si="290"/>
        <v>82602.322098467965</v>
      </c>
      <c r="CU303" s="2">
        <f t="shared" si="291"/>
        <v>31701.879919264513</v>
      </c>
      <c r="CV303" s="2">
        <f t="shared" si="320"/>
        <v>88476.848985904304</v>
      </c>
      <c r="CW303" s="2">
        <f t="shared" si="321"/>
        <v>20.996263323234061</v>
      </c>
      <c r="CX303" s="2">
        <f t="shared" si="292"/>
        <v>122.59967932446382</v>
      </c>
      <c r="CY303" s="2">
        <f t="shared" si="322"/>
        <v>114.45952604326619</v>
      </c>
      <c r="CZ303" s="2">
        <f t="shared" si="323"/>
        <v>43.928331045149321</v>
      </c>
      <c r="DA303" s="2"/>
      <c r="DB303" s="2"/>
      <c r="DC303" s="13">
        <f>Paramètres!$H$16</f>
        <v>-20000</v>
      </c>
      <c r="DD303" s="13">
        <f>Paramètres!$I$16</f>
        <v>0</v>
      </c>
      <c r="DE303" s="13"/>
      <c r="DF303" s="13"/>
      <c r="DG303" s="112">
        <f>Paramètres!$H$20</f>
        <v>1047197551196.5977</v>
      </c>
      <c r="DH303" s="13">
        <f>Paramètres!$H$21</f>
        <v>10000</v>
      </c>
      <c r="DI303" s="13">
        <f>IF(DL303&lt;66666,Paramètres!$H$22,5)</f>
        <v>1</v>
      </c>
      <c r="DJ303" s="13">
        <f t="shared" si="293"/>
        <v>-53858.195917656703</v>
      </c>
      <c r="DK303" s="13">
        <f t="shared" si="294"/>
        <v>-16800.879325958413</v>
      </c>
      <c r="DL303" s="13">
        <f t="shared" si="324"/>
        <v>56417.858995446732</v>
      </c>
      <c r="DM303" s="13">
        <f t="shared" si="325"/>
        <v>-162.67486816553696</v>
      </c>
      <c r="DN303" s="13">
        <f t="shared" si="326"/>
        <v>314.08261104509523</v>
      </c>
      <c r="DO303" s="13">
        <f t="shared" si="327"/>
        <v>-299.83276751712833</v>
      </c>
      <c r="DP303" s="13">
        <f t="shared" si="328"/>
        <v>-93.531802526863899</v>
      </c>
      <c r="DQ303" s="13">
        <f>IF(DT303&lt;66666,Paramètres!$H$22,5)</f>
        <v>1</v>
      </c>
      <c r="DR303" s="13">
        <f t="shared" si="295"/>
        <v>47602.322098467965</v>
      </c>
      <c r="DS303" s="13">
        <f t="shared" si="296"/>
        <v>16701.879919264513</v>
      </c>
      <c r="DT303" s="13">
        <f t="shared" si="329"/>
        <v>50447.337511545869</v>
      </c>
      <c r="DU303" s="13">
        <f t="shared" si="330"/>
        <v>19.334069882934852</v>
      </c>
      <c r="DV303" s="13">
        <f t="shared" si="331"/>
        <v>388.3690771104711</v>
      </c>
      <c r="DW303" s="13">
        <f t="shared" si="332"/>
        <v>366.46671189468049</v>
      </c>
      <c r="DX303" s="13">
        <f t="shared" si="333"/>
        <v>128.57950508825382</v>
      </c>
    </row>
    <row r="304" spans="1:128" x14ac:dyDescent="0.35">
      <c r="A304" s="106">
        <f t="shared" si="334"/>
        <v>298</v>
      </c>
      <c r="B304" s="106">
        <f>A304*Paramètres!$D$25</f>
        <v>149</v>
      </c>
      <c r="C304" s="102">
        <f>Paramètres!$D$7</f>
        <v>155093840495.72119</v>
      </c>
      <c r="D304" s="28">
        <f>Paramètres!$D$8</f>
        <v>6666</v>
      </c>
      <c r="E304" s="28">
        <f t="shared" si="297"/>
        <v>32230.010066179973</v>
      </c>
      <c r="F304" s="28">
        <f t="shared" si="298"/>
        <v>11667.991781172521</v>
      </c>
      <c r="G304" s="28">
        <f t="shared" si="272"/>
        <v>-100.22021363823131</v>
      </c>
      <c r="H304" s="28">
        <f t="shared" si="273"/>
        <v>-20.171045726926383</v>
      </c>
      <c r="I304" s="28">
        <f t="shared" si="335"/>
        <v>-1821.02553822149</v>
      </c>
      <c r="J304" s="28">
        <f t="shared" si="336"/>
        <v>-10100.387649242126</v>
      </c>
      <c r="K304" s="28">
        <f t="shared" si="337"/>
        <v>3020.4877260316048</v>
      </c>
      <c r="L304" s="28">
        <f t="shared" si="299"/>
        <v>2835.2333558868841</v>
      </c>
      <c r="M304" s="28">
        <f t="shared" si="300"/>
        <v>-1041.5363271504136</v>
      </c>
      <c r="N304" s="28">
        <f>Paramètres!$D$26*Calculs!K304</f>
        <v>60.409754520632099</v>
      </c>
      <c r="O304" s="28">
        <f>Paramètres!$D$26*I304</f>
        <v>-36.4205107644298</v>
      </c>
      <c r="P304" s="28">
        <f>Paramètres!$D$26*J304</f>
        <v>-202.00775298484251</v>
      </c>
      <c r="Q304" s="105">
        <f>IF($T304&gt;25000,Paramètres!$D$9,-5)</f>
        <v>6</v>
      </c>
      <c r="R304" s="105">
        <f t="shared" si="274"/>
        <v>102342.67509375184</v>
      </c>
      <c r="S304" s="105">
        <f t="shared" si="275"/>
        <v>34104.594507430927</v>
      </c>
      <c r="T304" s="105">
        <f t="shared" si="301"/>
        <v>107875.60665813909</v>
      </c>
      <c r="U304" s="105">
        <f t="shared" si="302"/>
        <v>18.430096267029903</v>
      </c>
      <c r="V304" s="105">
        <f t="shared" si="276"/>
        <v>79.509048297936687</v>
      </c>
      <c r="W304" s="105">
        <f t="shared" si="303"/>
        <v>75.431035329016325</v>
      </c>
      <c r="X304" s="105">
        <f t="shared" si="304"/>
        <v>25.136580325022749</v>
      </c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44">
        <f t="shared" si="305"/>
        <v>-70112.665027571857</v>
      </c>
      <c r="AL304" s="44">
        <f t="shared" si="306"/>
        <v>-22436.602726258407</v>
      </c>
      <c r="AM304" s="44">
        <f t="shared" si="277"/>
        <v>-112.21666466923843</v>
      </c>
      <c r="AN304" s="44">
        <f t="shared" si="278"/>
        <v>17.550157757388753</v>
      </c>
      <c r="AO304" s="44">
        <f t="shared" si="338"/>
        <v>-4555.804091545805</v>
      </c>
      <c r="AP304" s="44">
        <f t="shared" si="339"/>
        <v>-11154.382182964164</v>
      </c>
      <c r="AQ304" s="44">
        <f t="shared" si="307"/>
        <v>641.25796978896017</v>
      </c>
      <c r="AR304" s="44">
        <f t="shared" si="308"/>
        <v>611.40955442112272</v>
      </c>
      <c r="AS304" s="44">
        <f t="shared" si="309"/>
        <v>193.36530345546262</v>
      </c>
      <c r="AT304" s="44">
        <f>Paramètres!$D$26*Calculs!AQ304</f>
        <v>12.825159395779204</v>
      </c>
      <c r="AU304" s="44">
        <f>Paramètres!$D$26*AO304</f>
        <v>-91.116081830916102</v>
      </c>
      <c r="AV304" s="44">
        <f>Paramètres!$D$26*AP304</f>
        <v>-223.08764365928329</v>
      </c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1">
        <f>Paramètres!$D$16</f>
        <v>30000</v>
      </c>
      <c r="BH304" s="41">
        <f>Paramètres!$E$16</f>
        <v>-25000</v>
      </c>
      <c r="BI304" s="100"/>
      <c r="BJ304" s="100"/>
      <c r="BK304" s="110">
        <f>Paramètres!$D$20</f>
        <v>523598775598.29883</v>
      </c>
      <c r="BL304" s="41">
        <f>Paramètres!$D$21</f>
        <v>10000</v>
      </c>
      <c r="BM304" s="41"/>
      <c r="BN304" s="41"/>
      <c r="BO304" s="41">
        <f>IF(AND($BR$6&gt;200,A304&lt;950),Paramètres!$D$22,0)</f>
        <v>1</v>
      </c>
      <c r="BP304" s="41">
        <f t="shared" si="279"/>
        <v>-2230.0100661799734</v>
      </c>
      <c r="BQ304" s="41">
        <f t="shared" si="280"/>
        <v>-36667.991781172517</v>
      </c>
      <c r="BR304" s="41">
        <f t="shared" si="310"/>
        <v>36735.739629948912</v>
      </c>
      <c r="BS304" s="41">
        <f t="shared" si="311"/>
        <v>-93.480228482750178</v>
      </c>
      <c r="BT304" s="41">
        <f t="shared" si="312"/>
        <v>348.54072856100851</v>
      </c>
      <c r="BU304" s="41">
        <f t="shared" si="313"/>
        <v>-21.157851754020314</v>
      </c>
      <c r="BV304" s="41">
        <f t="shared" si="314"/>
        <v>-347.89795166829236</v>
      </c>
      <c r="BW304" s="41">
        <f>Paramètres!$D$22</f>
        <v>1</v>
      </c>
      <c r="BX304" s="41">
        <f t="shared" si="281"/>
        <v>100112.66502757186</v>
      </c>
      <c r="BY304" s="41">
        <f t="shared" si="282"/>
        <v>-2563.3972737415934</v>
      </c>
      <c r="BZ304" s="41">
        <f t="shared" si="315"/>
        <v>100145.47770371778</v>
      </c>
      <c r="CA304" s="41">
        <f t="shared" si="316"/>
        <v>-1.4667450925375456</v>
      </c>
      <c r="CB304" s="41">
        <f t="shared" si="317"/>
        <v>51.436641301896195</v>
      </c>
      <c r="CC304" s="41">
        <f t="shared" si="318"/>
        <v>51.41978808104416</v>
      </c>
      <c r="CD304" s="41">
        <f t="shared" si="319"/>
        <v>-1.3166100867159787</v>
      </c>
      <c r="CE304" s="2">
        <f>Paramètres!$F$16</f>
        <v>15000</v>
      </c>
      <c r="CF304" s="2">
        <f>Paramètres!$G$16</f>
        <v>15000</v>
      </c>
      <c r="CG304" s="111">
        <f>Paramètres!$F$20</f>
        <v>992600579172.61572</v>
      </c>
      <c r="CH304" s="2">
        <f>Paramètres!$F$21</f>
        <v>13332</v>
      </c>
      <c r="CI304" s="2"/>
      <c r="CJ304" s="2"/>
      <c r="CK304" s="2">
        <f>IF(CN304&gt;20000,Paramètres!$F$22,-2)</f>
        <v>-2</v>
      </c>
      <c r="CL304" s="2">
        <f t="shared" si="283"/>
        <v>-17230.010066179973</v>
      </c>
      <c r="CM304" s="2">
        <f t="shared" si="284"/>
        <v>3332.0082188274791</v>
      </c>
      <c r="CN304" s="2">
        <f t="shared" si="285"/>
        <v>17549.231483201682</v>
      </c>
      <c r="CO304" s="2">
        <f t="shared" si="286"/>
        <v>169.0550163820582</v>
      </c>
      <c r="CP304" s="2">
        <f t="shared" si="287"/>
        <v>-3254.5178746043166</v>
      </c>
      <c r="CQ304" s="2">
        <f t="shared" si="288"/>
        <v>3195.3180282379312</v>
      </c>
      <c r="CR304" s="2">
        <f t="shared" si="289"/>
        <v>-617.92337270624137</v>
      </c>
      <c r="CS304" s="2">
        <f>Paramètres!$F$22</f>
        <v>1</v>
      </c>
      <c r="CT304" s="2">
        <f t="shared" si="290"/>
        <v>85112.665027571857</v>
      </c>
      <c r="CU304" s="2">
        <f t="shared" si="291"/>
        <v>37436.60272625841</v>
      </c>
      <c r="CV304" s="2">
        <f t="shared" si="320"/>
        <v>92982.068011952462</v>
      </c>
      <c r="CW304" s="2">
        <f t="shared" si="321"/>
        <v>23.742179225867567</v>
      </c>
      <c r="CX304" s="2">
        <f t="shared" si="292"/>
        <v>111.35744096030653</v>
      </c>
      <c r="CY304" s="2">
        <f t="shared" si="322"/>
        <v>101.93286483544151</v>
      </c>
      <c r="CZ304" s="2">
        <f t="shared" si="323"/>
        <v>44.834927497072705</v>
      </c>
      <c r="DA304" s="2"/>
      <c r="DB304" s="2"/>
      <c r="DC304" s="13">
        <f>Paramètres!$H$16</f>
        <v>-20000</v>
      </c>
      <c r="DD304" s="13">
        <f>Paramètres!$I$16</f>
        <v>0</v>
      </c>
      <c r="DE304" s="13"/>
      <c r="DF304" s="13"/>
      <c r="DG304" s="112">
        <f>Paramètres!$H$20</f>
        <v>1047197551196.5977</v>
      </c>
      <c r="DH304" s="13">
        <f>Paramètres!$H$21</f>
        <v>10000</v>
      </c>
      <c r="DI304" s="13">
        <f>IF(DL304&lt;66666,Paramètres!$H$22,5)</f>
        <v>1</v>
      </c>
      <c r="DJ304" s="13">
        <f t="shared" si="293"/>
        <v>-52230.010066179973</v>
      </c>
      <c r="DK304" s="13">
        <f t="shared" si="294"/>
        <v>-11667.991781172521</v>
      </c>
      <c r="DL304" s="13">
        <f t="shared" si="324"/>
        <v>53517.436258837835</v>
      </c>
      <c r="DM304" s="13">
        <f t="shared" si="325"/>
        <v>-167.40710336466222</v>
      </c>
      <c r="DN304" s="13">
        <f t="shared" si="326"/>
        <v>347.28108408803502</v>
      </c>
      <c r="DO304" s="13">
        <f t="shared" si="327"/>
        <v>-338.92682059702707</v>
      </c>
      <c r="DP304" s="13">
        <f t="shared" si="328"/>
        <v>-75.71500277587981</v>
      </c>
      <c r="DQ304" s="13">
        <f>IF(DT304&lt;66666,Paramètres!$H$22,5)</f>
        <v>1</v>
      </c>
      <c r="DR304" s="13">
        <f t="shared" si="295"/>
        <v>50112.665027571857</v>
      </c>
      <c r="DS304" s="13">
        <f t="shared" si="296"/>
        <v>22436.602726258407</v>
      </c>
      <c r="DT304" s="13">
        <f t="shared" si="329"/>
        <v>54906.10474311185</v>
      </c>
      <c r="DU304" s="13">
        <f t="shared" si="330"/>
        <v>24.119169733584073</v>
      </c>
      <c r="DV304" s="13">
        <f t="shared" si="331"/>
        <v>330.77222164423358</v>
      </c>
      <c r="DW304" s="13">
        <f t="shared" si="332"/>
        <v>301.89498273892264</v>
      </c>
      <c r="DX304" s="13">
        <f t="shared" si="333"/>
        <v>135.16538761283371</v>
      </c>
    </row>
    <row r="305" spans="1:128" x14ac:dyDescent="0.35">
      <c r="A305" s="106">
        <f t="shared" si="334"/>
        <v>299</v>
      </c>
      <c r="B305" s="106">
        <f>A305*Paramètres!$D$25</f>
        <v>149.5</v>
      </c>
      <c r="C305" s="102">
        <f>Paramètres!$D$7</f>
        <v>155093840495.72119</v>
      </c>
      <c r="D305" s="28">
        <f>Paramètres!$D$8</f>
        <v>6666</v>
      </c>
      <c r="E305" s="28">
        <f t="shared" si="297"/>
        <v>32028.30563604095</v>
      </c>
      <c r="F305" s="28">
        <f t="shared" si="298"/>
        <v>6357.4138747638544</v>
      </c>
      <c r="G305" s="28">
        <f t="shared" si="272"/>
        <v>-84.514352600181823</v>
      </c>
      <c r="H305" s="28">
        <f t="shared" si="273"/>
        <v>-39.109479044073247</v>
      </c>
      <c r="I305" s="28">
        <f t="shared" si="335"/>
        <v>1050.6283284298238</v>
      </c>
      <c r="J305" s="28">
        <f t="shared" si="336"/>
        <v>-10939.916223407698</v>
      </c>
      <c r="K305" s="28">
        <f t="shared" si="337"/>
        <v>2948.4845609559447</v>
      </c>
      <c r="L305" s="28">
        <f t="shared" si="299"/>
        <v>2287.8531755775202</v>
      </c>
      <c r="M305" s="28">
        <f t="shared" si="300"/>
        <v>-1859.9164102710172</v>
      </c>
      <c r="N305" s="28">
        <f>Paramètres!$D$26*Calculs!K305</f>
        <v>58.969691219118893</v>
      </c>
      <c r="O305" s="28">
        <f>Paramètres!$D$26*I305</f>
        <v>21.012566568596476</v>
      </c>
      <c r="P305" s="28">
        <f>Paramètres!$D$26*J305</f>
        <v>-218.79832446815396</v>
      </c>
      <c r="Q305" s="105">
        <f>IF($T305&gt;25000,Paramètres!$D$9,-5)</f>
        <v>6</v>
      </c>
      <c r="R305" s="105">
        <f t="shared" si="274"/>
        <v>104266.02032078043</v>
      </c>
      <c r="S305" s="105">
        <f t="shared" si="275"/>
        <v>34322.866366640475</v>
      </c>
      <c r="T305" s="105">
        <f t="shared" si="301"/>
        <v>109770.04212969792</v>
      </c>
      <c r="U305" s="105">
        <f t="shared" si="302"/>
        <v>18.220797476254038</v>
      </c>
      <c r="V305" s="105">
        <f t="shared" si="276"/>
        <v>76.803355627180096</v>
      </c>
      <c r="W305" s="105">
        <f t="shared" si="303"/>
        <v>72.952329097823622</v>
      </c>
      <c r="X305" s="105">
        <f t="shared" si="304"/>
        <v>24.014851962856959</v>
      </c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44">
        <f t="shared" si="305"/>
        <v>-72237.714684739476</v>
      </c>
      <c r="AL305" s="44">
        <f t="shared" si="306"/>
        <v>-27965.452491876622</v>
      </c>
      <c r="AM305" s="44">
        <f t="shared" si="277"/>
        <v>-109.74039471271689</v>
      </c>
      <c r="AN305" s="44">
        <f t="shared" si="278"/>
        <v>21.010522521819897</v>
      </c>
      <c r="AO305" s="44">
        <f t="shared" si="338"/>
        <v>-3853.278455293766</v>
      </c>
      <c r="AP305" s="44">
        <f t="shared" si="339"/>
        <v>-10737.929235849419</v>
      </c>
      <c r="AQ305" s="44">
        <f t="shared" si="307"/>
        <v>568.47388731341243</v>
      </c>
      <c r="AR305" s="44">
        <f t="shared" si="308"/>
        <v>530.67867098442468</v>
      </c>
      <c r="AS305" s="44">
        <f t="shared" si="309"/>
        <v>203.82028534821319</v>
      </c>
      <c r="AT305" s="44">
        <f>Paramètres!$D$26*Calculs!AQ305</f>
        <v>11.369477746268249</v>
      </c>
      <c r="AU305" s="44">
        <f>Paramètres!$D$26*AO305</f>
        <v>-77.065569105875326</v>
      </c>
      <c r="AV305" s="44">
        <f>Paramètres!$D$26*AP305</f>
        <v>-214.75858471698837</v>
      </c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1">
        <f>Paramètres!$D$16</f>
        <v>30000</v>
      </c>
      <c r="BH305" s="41">
        <f>Paramètres!$E$16</f>
        <v>-25000</v>
      </c>
      <c r="BI305" s="100"/>
      <c r="BJ305" s="100"/>
      <c r="BK305" s="110">
        <f>Paramètres!$D$20</f>
        <v>523598775598.29883</v>
      </c>
      <c r="BL305" s="41">
        <f>Paramètres!$D$21</f>
        <v>10000</v>
      </c>
      <c r="BM305" s="41"/>
      <c r="BN305" s="41"/>
      <c r="BO305" s="41">
        <f>IF(AND($BR$6&gt;200,A305&lt;950),Paramètres!$D$22,0)</f>
        <v>1</v>
      </c>
      <c r="BP305" s="41">
        <f t="shared" si="279"/>
        <v>-2028.30563604095</v>
      </c>
      <c r="BQ305" s="41">
        <f t="shared" si="280"/>
        <v>-31357.413874763854</v>
      </c>
      <c r="BR305" s="41">
        <f t="shared" si="310"/>
        <v>31422.944302952073</v>
      </c>
      <c r="BS305" s="41">
        <f t="shared" si="311"/>
        <v>-93.700932791919058</v>
      </c>
      <c r="BT305" s="41">
        <f t="shared" si="312"/>
        <v>458.83934280900462</v>
      </c>
      <c r="BU305" s="41">
        <f t="shared" si="313"/>
        <v>-29.617416372067911</v>
      </c>
      <c r="BV305" s="41">
        <f t="shared" si="314"/>
        <v>-457.88246434739432</v>
      </c>
      <c r="BW305" s="41">
        <f>Paramètres!$D$22</f>
        <v>1</v>
      </c>
      <c r="BX305" s="41">
        <f t="shared" si="281"/>
        <v>102237.71468473948</v>
      </c>
      <c r="BY305" s="41">
        <f t="shared" si="282"/>
        <v>2965.4524918766219</v>
      </c>
      <c r="BZ305" s="41">
        <f t="shared" si="315"/>
        <v>102280.7128076441</v>
      </c>
      <c r="CA305" s="41">
        <f t="shared" si="316"/>
        <v>1.6614249241282704</v>
      </c>
      <c r="CB305" s="41">
        <f t="shared" si="317"/>
        <v>49.341639104810433</v>
      </c>
      <c r="CC305" s="41">
        <f t="shared" si="318"/>
        <v>49.32089621199804</v>
      </c>
      <c r="CD305" s="41">
        <f t="shared" si="319"/>
        <v>1.4305755466508796</v>
      </c>
      <c r="CE305" s="2">
        <f>Paramètres!$F$16</f>
        <v>15000</v>
      </c>
      <c r="CF305" s="2">
        <f>Paramètres!$G$16</f>
        <v>15000</v>
      </c>
      <c r="CG305" s="111">
        <f>Paramètres!$F$20</f>
        <v>992600579172.61572</v>
      </c>
      <c r="CH305" s="2">
        <f>Paramètres!$F$21</f>
        <v>13332</v>
      </c>
      <c r="CI305" s="2"/>
      <c r="CJ305" s="2"/>
      <c r="CK305" s="2">
        <f>IF(CN305&gt;20000,Paramètres!$F$22,-2)</f>
        <v>-2</v>
      </c>
      <c r="CL305" s="2">
        <f t="shared" si="283"/>
        <v>-17028.30563604095</v>
      </c>
      <c r="CM305" s="2">
        <f t="shared" si="284"/>
        <v>8642.5861252361465</v>
      </c>
      <c r="CN305" s="2">
        <f t="shared" si="285"/>
        <v>19096.007115796441</v>
      </c>
      <c r="CO305" s="2">
        <f t="shared" si="286"/>
        <v>153.0902773473378</v>
      </c>
      <c r="CP305" s="2">
        <f t="shared" si="287"/>
        <v>-3001.0132481878313</v>
      </c>
      <c r="CQ305" s="2">
        <f t="shared" si="288"/>
        <v>2676.0657606625045</v>
      </c>
      <c r="CR305" s="2">
        <f t="shared" si="289"/>
        <v>-1358.2166838942485</v>
      </c>
      <c r="CS305" s="2">
        <f>Paramètres!$F$22</f>
        <v>1</v>
      </c>
      <c r="CT305" s="2">
        <f t="shared" si="290"/>
        <v>87237.714684739476</v>
      </c>
      <c r="CU305" s="2">
        <f t="shared" si="291"/>
        <v>42965.452491876626</v>
      </c>
      <c r="CV305" s="2">
        <f t="shared" si="320"/>
        <v>97244.27474791366</v>
      </c>
      <c r="CW305" s="2">
        <f t="shared" si="321"/>
        <v>26.22071032271792</v>
      </c>
      <c r="CX305" s="2">
        <f t="shared" si="292"/>
        <v>102.07412709741376</v>
      </c>
      <c r="CY305" s="2">
        <f t="shared" si="322"/>
        <v>91.570569059224368</v>
      </c>
      <c r="CZ305" s="2">
        <f t="shared" si="323"/>
        <v>45.099426879604557</v>
      </c>
      <c r="DA305" s="2"/>
      <c r="DB305" s="2"/>
      <c r="DC305" s="13">
        <f>Paramètres!$H$16</f>
        <v>-20000</v>
      </c>
      <c r="DD305" s="13">
        <f>Paramètres!$I$16</f>
        <v>0</v>
      </c>
      <c r="DE305" s="13"/>
      <c r="DF305" s="13"/>
      <c r="DG305" s="112">
        <f>Paramètres!$H$20</f>
        <v>1047197551196.5977</v>
      </c>
      <c r="DH305" s="13">
        <f>Paramètres!$H$21</f>
        <v>10000</v>
      </c>
      <c r="DI305" s="13">
        <f>IF(DL305&lt;66666,Paramètres!$H$22,5)</f>
        <v>1</v>
      </c>
      <c r="DJ305" s="13">
        <f t="shared" si="293"/>
        <v>-52028.305636040954</v>
      </c>
      <c r="DK305" s="13">
        <f t="shared" si="294"/>
        <v>-6357.4138747638544</v>
      </c>
      <c r="DL305" s="13">
        <f t="shared" si="324"/>
        <v>52415.277339076732</v>
      </c>
      <c r="DM305" s="13">
        <f t="shared" si="325"/>
        <v>-173.03348068490038</v>
      </c>
      <c r="DN305" s="13">
        <f t="shared" si="326"/>
        <v>361.26229733532375</v>
      </c>
      <c r="DO305" s="13">
        <f t="shared" si="327"/>
        <v>-358.59516871291646</v>
      </c>
      <c r="DP305" s="13">
        <f t="shared" si="328"/>
        <v>-43.817262029374447</v>
      </c>
      <c r="DQ305" s="13">
        <f>IF(DT305&lt;66666,Paramètres!$H$22,5)</f>
        <v>1</v>
      </c>
      <c r="DR305" s="13">
        <f t="shared" si="295"/>
        <v>52237.714684739476</v>
      </c>
      <c r="DS305" s="13">
        <f t="shared" si="296"/>
        <v>27965.452491876622</v>
      </c>
      <c r="DT305" s="13">
        <f t="shared" si="329"/>
        <v>59252.387028369201</v>
      </c>
      <c r="DU305" s="13">
        <f t="shared" si="330"/>
        <v>28.162363060568318</v>
      </c>
      <c r="DV305" s="13">
        <f t="shared" si="331"/>
        <v>285.97043309954819</v>
      </c>
      <c r="DW305" s="13">
        <f t="shared" si="332"/>
        <v>252.11544448619873</v>
      </c>
      <c r="DX305" s="13">
        <f t="shared" si="333"/>
        <v>134.9699642834272</v>
      </c>
    </row>
    <row r="306" spans="1:128" x14ac:dyDescent="0.35">
      <c r="A306" s="106">
        <f t="shared" si="334"/>
        <v>300</v>
      </c>
      <c r="B306" s="106">
        <f>A306*Paramètres!$D$25</f>
        <v>150</v>
      </c>
      <c r="C306" s="102">
        <f>Paramètres!$D$7</f>
        <v>155093840495.72119</v>
      </c>
      <c r="D306" s="28">
        <f>Paramètres!$D$8</f>
        <v>6666</v>
      </c>
      <c r="E306" s="28">
        <f t="shared" si="297"/>
        <v>33125.583094150243</v>
      </c>
      <c r="F306" s="28">
        <f t="shared" si="298"/>
        <v>422.47666049225137</v>
      </c>
      <c r="G306" s="28">
        <f t="shared" si="272"/>
        <v>-75.228030276908484</v>
      </c>
      <c r="H306" s="28">
        <f t="shared" si="273"/>
        <v>175.48351639257754</v>
      </c>
      <c r="I306" s="28">
        <f t="shared" si="335"/>
        <v>3317.4689374387476</v>
      </c>
      <c r="J306" s="28">
        <f t="shared" si="336"/>
        <v>-12581.03430921056</v>
      </c>
      <c r="K306" s="28">
        <f t="shared" si="337"/>
        <v>1368.7161283759463</v>
      </c>
      <c r="L306" s="28">
        <f t="shared" si="299"/>
        <v>-1364.4658820047512</v>
      </c>
      <c r="M306" s="28">
        <f t="shared" si="300"/>
        <v>107.78078178152293</v>
      </c>
      <c r="N306" s="28">
        <f>Paramètres!$D$26*Calculs!K306</f>
        <v>27.374322567518927</v>
      </c>
      <c r="O306" s="28">
        <f>Paramètres!$D$26*I306</f>
        <v>66.349378748774953</v>
      </c>
      <c r="P306" s="28">
        <f>Paramètres!$D$26*J306</f>
        <v>-251.62068618421119</v>
      </c>
      <c r="Q306" s="105">
        <f>IF($T306&gt;25000,Paramètres!$D$9,-5)</f>
        <v>6</v>
      </c>
      <c r="R306" s="105">
        <f t="shared" si="274"/>
        <v>107157.26733879049</v>
      </c>
      <c r="S306" s="105">
        <f t="shared" si="275"/>
        <v>33705.938698956525</v>
      </c>
      <c r="T306" s="105">
        <f t="shared" si="301"/>
        <v>112333.29981396803</v>
      </c>
      <c r="U306" s="105">
        <f t="shared" si="302"/>
        <v>17.46078382788075</v>
      </c>
      <c r="V306" s="105">
        <f t="shared" si="276"/>
        <v>73.356536747225618</v>
      </c>
      <c r="W306" s="105">
        <f t="shared" si="303"/>
        <v>69.976454286379209</v>
      </c>
      <c r="X306" s="105">
        <f t="shared" si="304"/>
        <v>22.01084571417789</v>
      </c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44">
        <f t="shared" si="305"/>
        <v>-74031.684244640259</v>
      </c>
      <c r="AL306" s="44">
        <f t="shared" si="306"/>
        <v>-33283.462038464277</v>
      </c>
      <c r="AM306" s="44">
        <f t="shared" si="277"/>
        <v>-107.45885949134207</v>
      </c>
      <c r="AN306" s="44">
        <f t="shared" si="278"/>
        <v>23.800237511386506</v>
      </c>
      <c r="AO306" s="44">
        <f t="shared" si="338"/>
        <v>-3245.5342152034659</v>
      </c>
      <c r="AP306" s="44">
        <f t="shared" si="339"/>
        <v>-10319.350365784218</v>
      </c>
      <c r="AQ306" s="44">
        <f t="shared" si="307"/>
        <v>509.26844882494521</v>
      </c>
      <c r="AR306" s="44">
        <f t="shared" si="308"/>
        <v>465.95923885524473</v>
      </c>
      <c r="AS306" s="44">
        <f t="shared" si="309"/>
        <v>205.5148186725396</v>
      </c>
      <c r="AT306" s="44">
        <f>Paramètres!$D$26*Calculs!AQ306</f>
        <v>10.185368976498905</v>
      </c>
      <c r="AU306" s="44">
        <f>Paramètres!$D$26*AO306</f>
        <v>-64.910684304069321</v>
      </c>
      <c r="AV306" s="44">
        <f>Paramètres!$D$26*AP306</f>
        <v>-206.38700731568434</v>
      </c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1">
        <f>Paramètres!$D$16</f>
        <v>30000</v>
      </c>
      <c r="BH306" s="41">
        <f>Paramètres!$E$16</f>
        <v>-25000</v>
      </c>
      <c r="BI306" s="100"/>
      <c r="BJ306" s="100"/>
      <c r="BK306" s="110">
        <f>Paramètres!$D$20</f>
        <v>523598775598.29883</v>
      </c>
      <c r="BL306" s="41">
        <f>Paramètres!$D$21</f>
        <v>10000</v>
      </c>
      <c r="BM306" s="41"/>
      <c r="BN306" s="41"/>
      <c r="BO306" s="41">
        <f>IF(AND($BR$6&gt;200,A306&lt;950),Paramètres!$D$22,0)</f>
        <v>1</v>
      </c>
      <c r="BP306" s="41">
        <f t="shared" si="279"/>
        <v>-3125.5830941502427</v>
      </c>
      <c r="BQ306" s="41">
        <f t="shared" si="280"/>
        <v>-25422.476660492252</v>
      </c>
      <c r="BR306" s="41">
        <f t="shared" si="310"/>
        <v>25613.894456558362</v>
      </c>
      <c r="BS306" s="41">
        <f t="shared" si="311"/>
        <v>-97.009092858895642</v>
      </c>
      <c r="BT306" s="41">
        <f t="shared" si="312"/>
        <v>645.10418531576352</v>
      </c>
      <c r="BU306" s="41">
        <f t="shared" si="313"/>
        <v>-78.720037634583065</v>
      </c>
      <c r="BV306" s="41">
        <f t="shared" si="314"/>
        <v>-640.28319171029693</v>
      </c>
      <c r="BW306" s="41">
        <f>Paramètres!$D$22</f>
        <v>1</v>
      </c>
      <c r="BX306" s="41">
        <f t="shared" si="281"/>
        <v>104031.68424464026</v>
      </c>
      <c r="BY306" s="41">
        <f t="shared" si="282"/>
        <v>8283.4620384642767</v>
      </c>
      <c r="BZ306" s="41">
        <f t="shared" si="315"/>
        <v>104360.94609632097</v>
      </c>
      <c r="CA306" s="41">
        <f t="shared" si="316"/>
        <v>4.552538057044079</v>
      </c>
      <c r="CB306" s="41">
        <f t="shared" si="317"/>
        <v>47.420763827650909</v>
      </c>
      <c r="CC306" s="41">
        <f t="shared" si="318"/>
        <v>47.271149924269892</v>
      </c>
      <c r="CD306" s="41">
        <f t="shared" si="319"/>
        <v>3.7639376768276906</v>
      </c>
      <c r="CE306" s="2">
        <f>Paramètres!$F$16</f>
        <v>15000</v>
      </c>
      <c r="CF306" s="2">
        <f>Paramètres!$G$16</f>
        <v>15000</v>
      </c>
      <c r="CG306" s="111">
        <f>Paramètres!$F$20</f>
        <v>992600579172.61572</v>
      </c>
      <c r="CH306" s="2">
        <f>Paramètres!$F$21</f>
        <v>13332</v>
      </c>
      <c r="CI306" s="2"/>
      <c r="CJ306" s="2"/>
      <c r="CK306" s="2">
        <f>IF(CN306&gt;20000,Paramètres!$F$22,-2)</f>
        <v>1</v>
      </c>
      <c r="CL306" s="2">
        <f t="shared" si="283"/>
        <v>-18125.583094150243</v>
      </c>
      <c r="CM306" s="2">
        <f t="shared" si="284"/>
        <v>14577.523339507748</v>
      </c>
      <c r="CN306" s="2">
        <f t="shared" si="285"/>
        <v>23260.286954739793</v>
      </c>
      <c r="CO306" s="2">
        <f t="shared" si="286"/>
        <v>141.19197493789528</v>
      </c>
      <c r="CP306" s="2">
        <f t="shared" si="287"/>
        <v>1198.0990944722057</v>
      </c>
      <c r="CQ306" s="2">
        <f t="shared" si="288"/>
        <v>-933.61895036539772</v>
      </c>
      <c r="CR306" s="2">
        <f t="shared" si="289"/>
        <v>750.86423253057706</v>
      </c>
      <c r="CS306" s="2">
        <f>Paramètres!$F$22</f>
        <v>1</v>
      </c>
      <c r="CT306" s="2">
        <f t="shared" si="290"/>
        <v>89031.684244640259</v>
      </c>
      <c r="CU306" s="2">
        <f t="shared" si="291"/>
        <v>48283.462038464277</v>
      </c>
      <c r="CV306" s="2">
        <f t="shared" si="320"/>
        <v>101281.45687072804</v>
      </c>
      <c r="CW306" s="2">
        <f t="shared" si="321"/>
        <v>28.471762444847389</v>
      </c>
      <c r="CX306" s="2">
        <f t="shared" si="292"/>
        <v>94.302585609232324</v>
      </c>
      <c r="CY306" s="2">
        <f t="shared" si="322"/>
        <v>82.896892331738201</v>
      </c>
      <c r="CZ306" s="2">
        <f t="shared" si="323"/>
        <v>44.956455535626873</v>
      </c>
      <c r="DA306" s="2"/>
      <c r="DB306" s="2"/>
      <c r="DC306" s="13">
        <f>Paramètres!$H$16</f>
        <v>-20000</v>
      </c>
      <c r="DD306" s="13">
        <f>Paramètres!$I$16</f>
        <v>0</v>
      </c>
      <c r="DE306" s="13"/>
      <c r="DF306" s="13"/>
      <c r="DG306" s="112">
        <f>Paramètres!$H$20</f>
        <v>1047197551196.5977</v>
      </c>
      <c r="DH306" s="13">
        <f>Paramètres!$H$21</f>
        <v>10000</v>
      </c>
      <c r="DI306" s="13">
        <f>IF(DL306&lt;66666,Paramètres!$H$22,5)</f>
        <v>1</v>
      </c>
      <c r="DJ306" s="13">
        <f t="shared" si="293"/>
        <v>-53125.583094150243</v>
      </c>
      <c r="DK306" s="13">
        <f t="shared" si="294"/>
        <v>-422.47666049225137</v>
      </c>
      <c r="DL306" s="13">
        <f t="shared" si="324"/>
        <v>53127.262922365226</v>
      </c>
      <c r="DM306" s="13">
        <f t="shared" si="325"/>
        <v>-179.54436981344753</v>
      </c>
      <c r="DN306" s="13">
        <f t="shared" si="326"/>
        <v>352.13802823911396</v>
      </c>
      <c r="DO306" s="13">
        <f t="shared" si="327"/>
        <v>-352.12689400477052</v>
      </c>
      <c r="DP306" s="13">
        <f t="shared" si="328"/>
        <v>-2.8002590387571895</v>
      </c>
      <c r="DQ306" s="13">
        <f>IF(DT306&lt;66666,Paramètres!$H$22,5)</f>
        <v>1</v>
      </c>
      <c r="DR306" s="13">
        <f t="shared" si="295"/>
        <v>54031.684244640259</v>
      </c>
      <c r="DS306" s="13">
        <f t="shared" si="296"/>
        <v>33283.462038464277</v>
      </c>
      <c r="DT306" s="13">
        <f t="shared" si="329"/>
        <v>63460.316321134094</v>
      </c>
      <c r="DU306" s="13">
        <f t="shared" si="330"/>
        <v>31.633026673534395</v>
      </c>
      <c r="DV306" s="13">
        <f t="shared" si="331"/>
        <v>250.63731184030021</v>
      </c>
      <c r="DW306" s="13">
        <f t="shared" si="332"/>
        <v>213.39881170385129</v>
      </c>
      <c r="DX306" s="13">
        <f t="shared" si="333"/>
        <v>131.45344898448315</v>
      </c>
    </row>
    <row r="307" spans="1:128" x14ac:dyDescent="0.35">
      <c r="A307" s="106">
        <f t="shared" si="334"/>
        <v>301</v>
      </c>
      <c r="B307" s="106">
        <f>A307*Paramètres!$D$25</f>
        <v>150.5</v>
      </c>
      <c r="C307" s="102">
        <f>Paramètres!$D$7</f>
        <v>155093840495.72119</v>
      </c>
      <c r="D307" s="28">
        <f>Paramètres!$D$8</f>
        <v>6666</v>
      </c>
      <c r="E307" s="28">
        <f t="shared" si="297"/>
        <v>34443.201092368428</v>
      </c>
      <c r="F307" s="28">
        <f t="shared" si="298"/>
        <v>-5841.0952986676475</v>
      </c>
      <c r="G307" s="28">
        <f t="shared" si="272"/>
        <v>-81.224518859365517</v>
      </c>
      <c r="H307" s="28">
        <f t="shared" si="273"/>
        <v>-168.63367931681441</v>
      </c>
      <c r="I307" s="28">
        <f t="shared" si="335"/>
        <v>1886.6536766852214</v>
      </c>
      <c r="J307" s="28">
        <f t="shared" si="336"/>
        <v>-12221.632841244826</v>
      </c>
      <c r="K307" s="28">
        <f t="shared" si="337"/>
        <v>1189.9928361920338</v>
      </c>
      <c r="L307" s="28">
        <f t="shared" si="299"/>
        <v>-1166.6537342265813</v>
      </c>
      <c r="M307" s="28">
        <f t="shared" si="300"/>
        <v>-234.52508310100595</v>
      </c>
      <c r="N307" s="28">
        <f>Paramètres!$D$26*Calculs!K307</f>
        <v>23.799856723840676</v>
      </c>
      <c r="O307" s="28">
        <f>Paramètres!$D$26*I307</f>
        <v>37.733073533704427</v>
      </c>
      <c r="P307" s="28">
        <f>Paramètres!$D$26*J307</f>
        <v>-244.43265682489653</v>
      </c>
      <c r="Q307" s="105">
        <f>IF($T307&gt;25000,Paramètres!$D$9,-5)</f>
        <v>6</v>
      </c>
      <c r="R307" s="105">
        <f t="shared" si="274"/>
        <v>109981.16263489661</v>
      </c>
      <c r="S307" s="105">
        <f t="shared" si="275"/>
        <v>32550.663218020607</v>
      </c>
      <c r="T307" s="105">
        <f t="shared" si="301"/>
        <v>114697.00000634967</v>
      </c>
      <c r="U307" s="105">
        <f t="shared" si="302"/>
        <v>16.486952235636089</v>
      </c>
      <c r="V307" s="105">
        <f t="shared" si="276"/>
        <v>70.379307435532411</v>
      </c>
      <c r="W307" s="105">
        <f t="shared" si="303"/>
        <v>67.485619124913171</v>
      </c>
      <c r="X307" s="105">
        <f t="shared" si="304"/>
        <v>19.973435519017272</v>
      </c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44">
        <f t="shared" si="305"/>
        <v>-75537.961542528181</v>
      </c>
      <c r="AL307" s="44">
        <f t="shared" si="306"/>
        <v>-38391.758516688256</v>
      </c>
      <c r="AM307" s="44">
        <f t="shared" si="277"/>
        <v>-105.32309604402516</v>
      </c>
      <c r="AN307" s="44">
        <f t="shared" si="278"/>
        <v>26.0543853411207</v>
      </c>
      <c r="AO307" s="44">
        <f t="shared" si="338"/>
        <v>-2714.6642920441518</v>
      </c>
      <c r="AP307" s="44">
        <f t="shared" si="339"/>
        <v>-9907.4485397959925</v>
      </c>
      <c r="AQ307" s="44">
        <f t="shared" si="307"/>
        <v>460.3224042135671</v>
      </c>
      <c r="AR307" s="44">
        <f t="shared" si="308"/>
        <v>413.54330824623855</v>
      </c>
      <c r="AS307" s="44">
        <f t="shared" si="309"/>
        <v>202.18468791111559</v>
      </c>
      <c r="AT307" s="44">
        <f>Paramètres!$D$26*Calculs!AQ307</f>
        <v>9.2064480842713419</v>
      </c>
      <c r="AU307" s="44">
        <f>Paramètres!$D$26*AO307</f>
        <v>-54.293285840883037</v>
      </c>
      <c r="AV307" s="44">
        <f>Paramètres!$D$26*AP307</f>
        <v>-198.14897079591987</v>
      </c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1">
        <f>Paramètres!$D$16</f>
        <v>30000</v>
      </c>
      <c r="BH307" s="41">
        <f>Paramètres!$E$16</f>
        <v>-25000</v>
      </c>
      <c r="BI307" s="100"/>
      <c r="BJ307" s="100"/>
      <c r="BK307" s="110">
        <f>Paramètres!$D$20</f>
        <v>523598775598.29883</v>
      </c>
      <c r="BL307" s="41">
        <f>Paramètres!$D$21</f>
        <v>10000</v>
      </c>
      <c r="BM307" s="41"/>
      <c r="BN307" s="41"/>
      <c r="BO307" s="41">
        <f>IF(AND($BR$6&gt;200,A307&lt;950),Paramètres!$D$22,0)</f>
        <v>1</v>
      </c>
      <c r="BP307" s="41">
        <f t="shared" si="279"/>
        <v>-4443.2010923684284</v>
      </c>
      <c r="BQ307" s="41">
        <f t="shared" si="280"/>
        <v>-19158.904701332351</v>
      </c>
      <c r="BR307" s="41">
        <f t="shared" si="310"/>
        <v>19667.375658738987</v>
      </c>
      <c r="BS307" s="41">
        <f t="shared" si="311"/>
        <v>-103.05682660553953</v>
      </c>
      <c r="BT307" s="41">
        <f t="shared" si="312"/>
        <v>958.76373764691323</v>
      </c>
      <c r="BU307" s="41">
        <f t="shared" si="313"/>
        <v>-216.60134836256722</v>
      </c>
      <c r="BV307" s="41">
        <f t="shared" si="314"/>
        <v>-933.97631689149205</v>
      </c>
      <c r="BW307" s="41">
        <f>Paramètres!$D$22</f>
        <v>1</v>
      </c>
      <c r="BX307" s="41">
        <f t="shared" si="281"/>
        <v>105537.96154252818</v>
      </c>
      <c r="BY307" s="41">
        <f t="shared" si="282"/>
        <v>13391.758516688256</v>
      </c>
      <c r="BZ307" s="41">
        <f t="shared" si="315"/>
        <v>106384.21181134655</v>
      </c>
      <c r="CA307" s="41">
        <f t="shared" si="316"/>
        <v>7.2316393532090757</v>
      </c>
      <c r="CB307" s="41">
        <f t="shared" si="317"/>
        <v>45.65764812393342</v>
      </c>
      <c r="CC307" s="41">
        <f t="shared" si="318"/>
        <v>45.294457041905098</v>
      </c>
      <c r="CD307" s="41">
        <f t="shared" si="319"/>
        <v>5.7474336436304476</v>
      </c>
      <c r="CE307" s="2">
        <f>Paramètres!$F$16</f>
        <v>15000</v>
      </c>
      <c r="CF307" s="2">
        <f>Paramètres!$G$16</f>
        <v>15000</v>
      </c>
      <c r="CG307" s="111">
        <f>Paramètres!$F$20</f>
        <v>992600579172.61572</v>
      </c>
      <c r="CH307" s="2">
        <f>Paramètres!$F$21</f>
        <v>13332</v>
      </c>
      <c r="CI307" s="2"/>
      <c r="CJ307" s="2"/>
      <c r="CK307" s="2">
        <f>IF(CN307&gt;20000,Paramètres!$F$22,-2)</f>
        <v>1</v>
      </c>
      <c r="CL307" s="2">
        <f t="shared" si="283"/>
        <v>-19443.201092368428</v>
      </c>
      <c r="CM307" s="2">
        <f t="shared" si="284"/>
        <v>20841.095298667649</v>
      </c>
      <c r="CN307" s="2">
        <f t="shared" si="285"/>
        <v>28502.44414022109</v>
      </c>
      <c r="CO307" s="2">
        <f t="shared" si="286"/>
        <v>133.01259248151652</v>
      </c>
      <c r="CP307" s="2">
        <f t="shared" si="287"/>
        <v>908.06572015423001</v>
      </c>
      <c r="CQ307" s="2">
        <f t="shared" si="288"/>
        <v>-619.44527687470418</v>
      </c>
      <c r="CR307" s="2">
        <f t="shared" si="289"/>
        <v>663.9810999394798</v>
      </c>
      <c r="CS307" s="2">
        <f>Paramètres!$F$22</f>
        <v>1</v>
      </c>
      <c r="CT307" s="2">
        <f t="shared" si="290"/>
        <v>90537.961542528181</v>
      </c>
      <c r="CU307" s="2">
        <f t="shared" si="291"/>
        <v>53391.758516688256</v>
      </c>
      <c r="CV307" s="2">
        <f t="shared" si="320"/>
        <v>105108.52657030572</v>
      </c>
      <c r="CW307" s="2">
        <f t="shared" si="321"/>
        <v>30.528567767767299</v>
      </c>
      <c r="CX307" s="2">
        <f t="shared" si="292"/>
        <v>87.720549573077804</v>
      </c>
      <c r="CY307" s="2">
        <f t="shared" si="322"/>
        <v>75.560375574520378</v>
      </c>
      <c r="CZ307" s="2">
        <f t="shared" si="323"/>
        <v>44.559224190286614</v>
      </c>
      <c r="DA307" s="2"/>
      <c r="DB307" s="2"/>
      <c r="DC307" s="13">
        <f>Paramètres!$H$16</f>
        <v>-20000</v>
      </c>
      <c r="DD307" s="13">
        <f>Paramètres!$I$16</f>
        <v>0</v>
      </c>
      <c r="DE307" s="13"/>
      <c r="DF307" s="13"/>
      <c r="DG307" s="112">
        <f>Paramètres!$H$20</f>
        <v>1047197551196.5977</v>
      </c>
      <c r="DH307" s="13">
        <f>Paramètres!$H$21</f>
        <v>10000</v>
      </c>
      <c r="DI307" s="13">
        <f>IF(DL307&lt;66666,Paramètres!$H$22,5)</f>
        <v>1</v>
      </c>
      <c r="DJ307" s="13">
        <f t="shared" si="293"/>
        <v>-54443.201092368428</v>
      </c>
      <c r="DK307" s="13">
        <f t="shared" si="294"/>
        <v>5841.0952986676475</v>
      </c>
      <c r="DL307" s="13">
        <f t="shared" si="324"/>
        <v>54755.643905191951</v>
      </c>
      <c r="DM307" s="13">
        <f t="shared" si="325"/>
        <v>173.87628200610899</v>
      </c>
      <c r="DN307" s="13">
        <f t="shared" si="326"/>
        <v>332.50442239115819</v>
      </c>
      <c r="DO307" s="13">
        <f t="shared" si="327"/>
        <v>-330.60710898930989</v>
      </c>
      <c r="DP307" s="13">
        <f t="shared" si="328"/>
        <v>35.470133851006302</v>
      </c>
      <c r="DQ307" s="13">
        <f>IF(DT307&lt;66666,Paramètres!$H$22,5)</f>
        <v>5</v>
      </c>
      <c r="DR307" s="13">
        <f t="shared" si="295"/>
        <v>55537.961542528181</v>
      </c>
      <c r="DS307" s="13">
        <f t="shared" si="296"/>
        <v>38391.758516688256</v>
      </c>
      <c r="DT307" s="13">
        <f t="shared" si="329"/>
        <v>67515.866981792104</v>
      </c>
      <c r="DU307" s="13">
        <f t="shared" si="330"/>
        <v>34.654964393651525</v>
      </c>
      <c r="DV307" s="13">
        <f t="shared" si="331"/>
        <v>1111.8607083345328</v>
      </c>
      <c r="DW307" s="13">
        <f t="shared" si="332"/>
        <v>914.60689198858245</v>
      </c>
      <c r="DX307" s="13">
        <f t="shared" si="333"/>
        <v>632.24083059001703</v>
      </c>
    </row>
    <row r="308" spans="1:128" x14ac:dyDescent="0.35">
      <c r="A308" s="106">
        <f t="shared" si="334"/>
        <v>302</v>
      </c>
      <c r="B308" s="106">
        <f>A308*Paramètres!$D$25</f>
        <v>151</v>
      </c>
      <c r="C308" s="102">
        <f>Paramètres!$D$7</f>
        <v>155093840495.72119</v>
      </c>
      <c r="D308" s="28">
        <f>Paramètres!$D$8</f>
        <v>6666</v>
      </c>
      <c r="E308" s="28">
        <f t="shared" si="297"/>
        <v>35094.864497154391</v>
      </c>
      <c r="F308" s="28">
        <f t="shared" si="298"/>
        <v>-12010.542990065311</v>
      </c>
      <c r="G308" s="28">
        <f t="shared" si="272"/>
        <v>-86.802219680664265</v>
      </c>
      <c r="H308" s="28">
        <f t="shared" si="273"/>
        <v>-150.39892355963502</v>
      </c>
      <c r="I308" s="28">
        <f t="shared" si="335"/>
        <v>682.26686892493569</v>
      </c>
      <c r="J308" s="28">
        <f t="shared" si="336"/>
        <v>-12211.725267520935</v>
      </c>
      <c r="K308" s="28">
        <f t="shared" si="337"/>
        <v>1443.0017779639311</v>
      </c>
      <c r="L308" s="28">
        <f t="shared" si="299"/>
        <v>-1254.6693380765796</v>
      </c>
      <c r="M308" s="28">
        <f t="shared" si="300"/>
        <v>-712.78256382822929</v>
      </c>
      <c r="N308" s="28">
        <f>Paramètres!$D$26*Calculs!K308</f>
        <v>28.860035559278622</v>
      </c>
      <c r="O308" s="28">
        <f>Paramètres!$D$26*I308</f>
        <v>13.645337378498715</v>
      </c>
      <c r="P308" s="28">
        <f>Paramètres!$D$26*J308</f>
        <v>-244.23450535041869</v>
      </c>
      <c r="Q308" s="105">
        <f>IF($T308&gt;25000,Paramètres!$D$9,-5)</f>
        <v>6</v>
      </c>
      <c r="R308" s="105">
        <f t="shared" si="274"/>
        <v>111886.77235864309</v>
      </c>
      <c r="S308" s="105">
        <f t="shared" si="275"/>
        <v>31284.393624543161</v>
      </c>
      <c r="T308" s="105">
        <f t="shared" si="301"/>
        <v>116178.15247838199</v>
      </c>
      <c r="U308" s="105">
        <f t="shared" si="302"/>
        <v>15.62139680416845</v>
      </c>
      <c r="V308" s="105">
        <f t="shared" si="276"/>
        <v>68.604995068307133</v>
      </c>
      <c r="W308" s="105">
        <f t="shared" si="303"/>
        <v>66.070868765982766</v>
      </c>
      <c r="X308" s="105">
        <f t="shared" si="304"/>
        <v>18.473918069287009</v>
      </c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44">
        <f t="shared" si="305"/>
        <v>-76791.907861488697</v>
      </c>
      <c r="AL308" s="44">
        <f t="shared" si="306"/>
        <v>-43294.936614608472</v>
      </c>
      <c r="AM308" s="44">
        <f t="shared" si="277"/>
        <v>-103.29680921285069</v>
      </c>
      <c r="AN308" s="44">
        <f t="shared" si="278"/>
        <v>32.495047258780644</v>
      </c>
      <c r="AO308" s="44">
        <f t="shared" si="338"/>
        <v>-2246.8276979570301</v>
      </c>
      <c r="AP308" s="44">
        <f t="shared" si="339"/>
        <v>-9507.1148810889572</v>
      </c>
      <c r="AQ308" s="44">
        <f t="shared" si="307"/>
        <v>1307.6805770594542</v>
      </c>
      <c r="AR308" s="44">
        <f t="shared" si="308"/>
        <v>1102.9473437299212</v>
      </c>
      <c r="AS308" s="44">
        <f t="shared" si="309"/>
        <v>702.5209239429513</v>
      </c>
      <c r="AT308" s="44">
        <f>Paramètres!$D$26*Calculs!AQ308</f>
        <v>26.153611541189086</v>
      </c>
      <c r="AU308" s="44">
        <f>Paramètres!$D$26*AO308</f>
        <v>-44.936553959140603</v>
      </c>
      <c r="AV308" s="44">
        <f>Paramètres!$D$26*AP308</f>
        <v>-190.14229762177914</v>
      </c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1">
        <f>Paramètres!$D$16</f>
        <v>30000</v>
      </c>
      <c r="BH308" s="41">
        <f>Paramètres!$E$16</f>
        <v>-25000</v>
      </c>
      <c r="BI308" s="100"/>
      <c r="BJ308" s="100"/>
      <c r="BK308" s="110">
        <f>Paramètres!$D$20</f>
        <v>523598775598.29883</v>
      </c>
      <c r="BL308" s="41">
        <f>Paramètres!$D$21</f>
        <v>10000</v>
      </c>
      <c r="BM308" s="41"/>
      <c r="BN308" s="41"/>
      <c r="BO308" s="41">
        <f>IF(AND($BR$6&gt;200,A308&lt;950),Paramètres!$D$22,0)</f>
        <v>1</v>
      </c>
      <c r="BP308" s="41">
        <f t="shared" si="279"/>
        <v>-5094.8644971543908</v>
      </c>
      <c r="BQ308" s="41">
        <f t="shared" si="280"/>
        <v>-12989.457009934689</v>
      </c>
      <c r="BR308" s="41">
        <f t="shared" si="310"/>
        <v>13952.907856690867</v>
      </c>
      <c r="BS308" s="41">
        <f t="shared" si="311"/>
        <v>-111.41663866417137</v>
      </c>
      <c r="BT308" s="41">
        <f t="shared" si="312"/>
        <v>1444.2065658764022</v>
      </c>
      <c r="BU308" s="41">
        <f t="shared" si="313"/>
        <v>-527.34790730467921</v>
      </c>
      <c r="BV308" s="41">
        <f t="shared" si="314"/>
        <v>-1344.4838376053044</v>
      </c>
      <c r="BW308" s="41">
        <f>Paramètres!$D$22</f>
        <v>1</v>
      </c>
      <c r="BX308" s="41">
        <f t="shared" si="281"/>
        <v>106791.9078614887</v>
      </c>
      <c r="BY308" s="41">
        <f t="shared" si="282"/>
        <v>18294.936614608472</v>
      </c>
      <c r="BZ308" s="41">
        <f t="shared" si="315"/>
        <v>108347.66398233621</v>
      </c>
      <c r="CA308" s="41">
        <f t="shared" si="316"/>
        <v>9.7211949725185089</v>
      </c>
      <c r="CB308" s="41">
        <f t="shared" si="317"/>
        <v>44.038624155399894</v>
      </c>
      <c r="CC308" s="41">
        <f t="shared" si="318"/>
        <v>43.40627679722671</v>
      </c>
      <c r="CD308" s="41">
        <f t="shared" si="319"/>
        <v>7.4360979083864374</v>
      </c>
      <c r="CE308" s="2">
        <f>Paramètres!$F$16</f>
        <v>15000</v>
      </c>
      <c r="CF308" s="2">
        <f>Paramètres!$G$16</f>
        <v>15000</v>
      </c>
      <c r="CG308" s="111">
        <f>Paramètres!$F$20</f>
        <v>992600579172.61572</v>
      </c>
      <c r="CH308" s="2">
        <f>Paramètres!$F$21</f>
        <v>13332</v>
      </c>
      <c r="CI308" s="2"/>
      <c r="CJ308" s="2"/>
      <c r="CK308" s="2">
        <f>IF(CN308&gt;20000,Paramètres!$F$22,-2)</f>
        <v>1</v>
      </c>
      <c r="CL308" s="2">
        <f t="shared" si="283"/>
        <v>-20094.864497154391</v>
      </c>
      <c r="CM308" s="2">
        <f t="shared" si="284"/>
        <v>27010.542990065311</v>
      </c>
      <c r="CN308" s="2">
        <f t="shared" si="285"/>
        <v>33665.605768753994</v>
      </c>
      <c r="CO308" s="2">
        <f t="shared" si="286"/>
        <v>126.64791002733594</v>
      </c>
      <c r="CP308" s="2">
        <f t="shared" si="287"/>
        <v>703.88167934224873</v>
      </c>
      <c r="CQ308" s="2">
        <f t="shared" si="288"/>
        <v>-420.14413955799932</v>
      </c>
      <c r="CR308" s="2">
        <f t="shared" si="289"/>
        <v>564.73739074788796</v>
      </c>
      <c r="CS308" s="2">
        <f>Paramètres!$F$22</f>
        <v>1</v>
      </c>
      <c r="CT308" s="2">
        <f t="shared" si="290"/>
        <v>91791.907861488697</v>
      </c>
      <c r="CU308" s="2">
        <f t="shared" si="291"/>
        <v>58294.936614608472</v>
      </c>
      <c r="CV308" s="2">
        <f t="shared" si="320"/>
        <v>108738.46598032018</v>
      </c>
      <c r="CW308" s="2">
        <f t="shared" si="321"/>
        <v>32.41869442405109</v>
      </c>
      <c r="CX308" s="2">
        <f t="shared" si="292"/>
        <v>82.08964055629761</v>
      </c>
      <c r="CY308" s="2">
        <f t="shared" si="322"/>
        <v>69.296220563660825</v>
      </c>
      <c r="CZ308" s="2">
        <f t="shared" si="323"/>
        <v>44.008441261360446</v>
      </c>
      <c r="DA308" s="2"/>
      <c r="DB308" s="2"/>
      <c r="DC308" s="13">
        <f>Paramètres!$H$16</f>
        <v>-20000</v>
      </c>
      <c r="DD308" s="13">
        <f>Paramètres!$I$16</f>
        <v>0</v>
      </c>
      <c r="DE308" s="13"/>
      <c r="DF308" s="13"/>
      <c r="DG308" s="112">
        <f>Paramètres!$H$20</f>
        <v>1047197551196.5977</v>
      </c>
      <c r="DH308" s="13">
        <f>Paramètres!$H$21</f>
        <v>10000</v>
      </c>
      <c r="DI308" s="13">
        <f>IF(DL308&lt;66666,Paramètres!$H$22,5)</f>
        <v>1</v>
      </c>
      <c r="DJ308" s="13">
        <f t="shared" si="293"/>
        <v>-55094.864497154391</v>
      </c>
      <c r="DK308" s="13">
        <f t="shared" si="294"/>
        <v>12010.542990065311</v>
      </c>
      <c r="DL308" s="13">
        <f t="shared" si="324"/>
        <v>56388.80418022722</v>
      </c>
      <c r="DM308" s="13">
        <f t="shared" si="325"/>
        <v>167.70206508020098</v>
      </c>
      <c r="DN308" s="13">
        <f t="shared" si="326"/>
        <v>314.39155501994065</v>
      </c>
      <c r="DO308" s="13">
        <f t="shared" si="327"/>
        <v>-307.17729121390096</v>
      </c>
      <c r="DP308" s="13">
        <f t="shared" si="328"/>
        <v>66.96388302918713</v>
      </c>
      <c r="DQ308" s="13">
        <f>IF(DT308&lt;66666,Paramètres!$H$22,5)</f>
        <v>5</v>
      </c>
      <c r="DR308" s="13">
        <f t="shared" si="295"/>
        <v>56791.907861488697</v>
      </c>
      <c r="DS308" s="13">
        <f t="shared" si="296"/>
        <v>43294.936614608472</v>
      </c>
      <c r="DT308" s="13">
        <f t="shared" si="329"/>
        <v>71412.690293888154</v>
      </c>
      <c r="DU308" s="13">
        <f t="shared" si="330"/>
        <v>37.319846603146537</v>
      </c>
      <c r="DV308" s="13">
        <f t="shared" si="331"/>
        <v>997.23502414154734</v>
      </c>
      <c r="DW308" s="13">
        <f t="shared" si="332"/>
        <v>793.06464123146611</v>
      </c>
      <c r="DX308" s="13">
        <f t="shared" si="333"/>
        <v>604.58760176090141</v>
      </c>
    </row>
    <row r="309" spans="1:128" x14ac:dyDescent="0.35">
      <c r="A309" s="106">
        <f t="shared" si="334"/>
        <v>303</v>
      </c>
      <c r="B309" s="106">
        <f>A309*Paramètres!$D$25</f>
        <v>151.5</v>
      </c>
      <c r="C309" s="102">
        <f>Paramètres!$D$7</f>
        <v>155093840495.72119</v>
      </c>
      <c r="D309" s="28">
        <f>Paramètres!$D$8</f>
        <v>6666</v>
      </c>
      <c r="E309" s="28">
        <f t="shared" si="297"/>
        <v>35122.330597097716</v>
      </c>
      <c r="F309" s="28">
        <f t="shared" si="298"/>
        <v>-18294.601264782832</v>
      </c>
      <c r="G309" s="28">
        <f t="shared" si="272"/>
        <v>-92.646172336893684</v>
      </c>
      <c r="H309" s="28">
        <f t="shared" si="273"/>
        <v>-150.52168614412253</v>
      </c>
      <c r="I309" s="28">
        <f t="shared" si="335"/>
        <v>-586.04780653014268</v>
      </c>
      <c r="J309" s="28">
        <f t="shared" si="336"/>
        <v>-12680.273325998745</v>
      </c>
      <c r="K309" s="28">
        <f t="shared" si="337"/>
        <v>2029.21351563495</v>
      </c>
      <c r="L309" s="28">
        <f t="shared" si="299"/>
        <v>-1766.5156192341346</v>
      </c>
      <c r="M309" s="28">
        <f t="shared" si="300"/>
        <v>-998.56399846849854</v>
      </c>
      <c r="N309" s="28">
        <f>Paramètres!$D$26*Calculs!K309</f>
        <v>40.584270312698997</v>
      </c>
      <c r="O309" s="28">
        <f>Paramètres!$D$26*I309</f>
        <v>-11.720956130602854</v>
      </c>
      <c r="P309" s="28">
        <f>Paramètres!$D$26*J309</f>
        <v>-253.60546651997493</v>
      </c>
      <c r="Q309" s="105">
        <f>IF($T309&gt;25000,Paramètres!$D$9,-5)</f>
        <v>6</v>
      </c>
      <c r="R309" s="105">
        <f t="shared" si="274"/>
        <v>112761.91547163244</v>
      </c>
      <c r="S309" s="105">
        <f t="shared" si="275"/>
        <v>29578.262559384384</v>
      </c>
      <c r="T309" s="105">
        <f t="shared" si="301"/>
        <v>116576.68376164875</v>
      </c>
      <c r="U309" s="105">
        <f t="shared" si="302"/>
        <v>14.69796901340966</v>
      </c>
      <c r="V309" s="105">
        <f t="shared" si="276"/>
        <v>68.139017315298332</v>
      </c>
      <c r="W309" s="105">
        <f t="shared" si="303"/>
        <v>65.909287028076136</v>
      </c>
      <c r="X309" s="105">
        <f t="shared" si="304"/>
        <v>17.288480677757693</v>
      </c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44">
        <f t="shared" si="305"/>
        <v>-77639.584874534732</v>
      </c>
      <c r="AL309" s="44">
        <f t="shared" si="306"/>
        <v>-47872.863824167216</v>
      </c>
      <c r="AM309" s="44">
        <f t="shared" si="277"/>
        <v>-97.269943194007496</v>
      </c>
      <c r="AN309" s="44">
        <f t="shared" si="278"/>
        <v>34.762656689961958</v>
      </c>
      <c r="AO309" s="44">
        <f t="shared" si="338"/>
        <v>-1098.9438002679683</v>
      </c>
      <c r="AP309" s="44">
        <f t="shared" si="339"/>
        <v>-8614.4516595242258</v>
      </c>
      <c r="AQ309" s="44">
        <f t="shared" si="307"/>
        <v>1182.9740217662627</v>
      </c>
      <c r="AR309" s="44">
        <f t="shared" si="308"/>
        <v>971.83800735833643</v>
      </c>
      <c r="AS309" s="44">
        <f t="shared" si="309"/>
        <v>674.50605899993536</v>
      </c>
      <c r="AT309" s="44">
        <f>Paramètres!$D$26*Calculs!AQ309</f>
        <v>23.659480435325253</v>
      </c>
      <c r="AU309" s="44">
        <f>Paramètres!$D$26*AO309</f>
        <v>-21.978876005359368</v>
      </c>
      <c r="AV309" s="44">
        <f>Paramètres!$D$26*AP309</f>
        <v>-172.28903319048453</v>
      </c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1">
        <f>Paramètres!$D$16</f>
        <v>30000</v>
      </c>
      <c r="BH309" s="41">
        <f>Paramètres!$E$16</f>
        <v>-25000</v>
      </c>
      <c r="BI309" s="100"/>
      <c r="BJ309" s="100"/>
      <c r="BK309" s="110">
        <f>Paramètres!$D$20</f>
        <v>523598775598.29883</v>
      </c>
      <c r="BL309" s="41">
        <f>Paramètres!$D$21</f>
        <v>10000</v>
      </c>
      <c r="BM309" s="41"/>
      <c r="BN309" s="41"/>
      <c r="BO309" s="41">
        <f>IF(AND($BR$6&gt;200,A309&lt;950),Paramètres!$D$22,0)</f>
        <v>1</v>
      </c>
      <c r="BP309" s="41">
        <f t="shared" si="279"/>
        <v>-5122.3305970977162</v>
      </c>
      <c r="BQ309" s="41">
        <f t="shared" si="280"/>
        <v>-6705.398735217168</v>
      </c>
      <c r="BR309" s="41">
        <f t="shared" si="310"/>
        <v>8438.0473419041355</v>
      </c>
      <c r="BS309" s="41">
        <f t="shared" si="311"/>
        <v>-127.37662232576136</v>
      </c>
      <c r="BT309" s="41">
        <f t="shared" si="312"/>
        <v>1972.3432265811771</v>
      </c>
      <c r="BU309" s="41">
        <f t="shared" si="313"/>
        <v>-1197.3142183408688</v>
      </c>
      <c r="BV309" s="41">
        <f t="shared" si="314"/>
        <v>-1567.3469513797647</v>
      </c>
      <c r="BW309" s="41">
        <f>Paramètres!$D$22</f>
        <v>1</v>
      </c>
      <c r="BX309" s="41">
        <f t="shared" si="281"/>
        <v>107639.58487453473</v>
      </c>
      <c r="BY309" s="41">
        <f t="shared" si="282"/>
        <v>22872.863824167216</v>
      </c>
      <c r="BZ309" s="41">
        <f t="shared" si="315"/>
        <v>110042.93767198813</v>
      </c>
      <c r="CA309" s="41">
        <f t="shared" si="316"/>
        <v>11.996620233505734</v>
      </c>
      <c r="CB309" s="41">
        <f t="shared" si="317"/>
        <v>42.708738784800644</v>
      </c>
      <c r="CC309" s="41">
        <f t="shared" si="318"/>
        <v>41.775974093075355</v>
      </c>
      <c r="CD309" s="41">
        <f t="shared" si="319"/>
        <v>8.8771818255024701</v>
      </c>
      <c r="CE309" s="2">
        <f>Paramètres!$F$16</f>
        <v>15000</v>
      </c>
      <c r="CF309" s="2">
        <f>Paramètres!$G$16</f>
        <v>15000</v>
      </c>
      <c r="CG309" s="111">
        <f>Paramètres!$F$20</f>
        <v>992600579172.61572</v>
      </c>
      <c r="CH309" s="2">
        <f>Paramètres!$F$21</f>
        <v>13332</v>
      </c>
      <c r="CI309" s="2"/>
      <c r="CJ309" s="2"/>
      <c r="CK309" s="2">
        <f>IF(CN309&gt;20000,Paramètres!$F$22,-2)</f>
        <v>1</v>
      </c>
      <c r="CL309" s="2">
        <f t="shared" si="283"/>
        <v>-20122.330597097716</v>
      </c>
      <c r="CM309" s="2">
        <f t="shared" si="284"/>
        <v>33294.601264782832</v>
      </c>
      <c r="CN309" s="2">
        <f t="shared" si="285"/>
        <v>38902.938989744376</v>
      </c>
      <c r="CO309" s="2">
        <f t="shared" si="286"/>
        <v>121.14759775939822</v>
      </c>
      <c r="CP309" s="2">
        <f t="shared" si="287"/>
        <v>555.22861967469714</v>
      </c>
      <c r="CQ309" s="2">
        <f t="shared" si="288"/>
        <v>-287.18894078953218</v>
      </c>
      <c r="CR309" s="2">
        <f t="shared" si="289"/>
        <v>475.18557679506233</v>
      </c>
      <c r="CS309" s="2">
        <f>Paramètres!$F$22</f>
        <v>1</v>
      </c>
      <c r="CT309" s="2">
        <f t="shared" si="290"/>
        <v>92639.584874534732</v>
      </c>
      <c r="CU309" s="2">
        <f t="shared" si="291"/>
        <v>62872.863824167216</v>
      </c>
      <c r="CV309" s="2">
        <f t="shared" si="320"/>
        <v>111960.21476925811</v>
      </c>
      <c r="CW309" s="2">
        <f t="shared" si="321"/>
        <v>34.164051278454806</v>
      </c>
      <c r="CX309" s="2">
        <f t="shared" si="292"/>
        <v>77.530893635409015</v>
      </c>
      <c r="CY309" s="2">
        <f t="shared" si="322"/>
        <v>64.151625790808524</v>
      </c>
      <c r="CZ309" s="2">
        <f t="shared" si="323"/>
        <v>43.538584913857477</v>
      </c>
      <c r="DA309" s="2"/>
      <c r="DB309" s="2"/>
      <c r="DC309" s="13">
        <f>Paramètres!$H$16</f>
        <v>-20000</v>
      </c>
      <c r="DD309" s="13">
        <f>Paramètres!$I$16</f>
        <v>0</v>
      </c>
      <c r="DE309" s="13"/>
      <c r="DF309" s="13"/>
      <c r="DG309" s="112">
        <f>Paramètres!$H$20</f>
        <v>1047197551196.5977</v>
      </c>
      <c r="DH309" s="13">
        <f>Paramètres!$H$21</f>
        <v>10000</v>
      </c>
      <c r="DI309" s="13">
        <f>IF(DL309&lt;66666,Paramètres!$H$22,5)</f>
        <v>1</v>
      </c>
      <c r="DJ309" s="13">
        <f t="shared" si="293"/>
        <v>-55122.330597097716</v>
      </c>
      <c r="DK309" s="13">
        <f t="shared" si="294"/>
        <v>18294.601264782832</v>
      </c>
      <c r="DL309" s="13">
        <f t="shared" si="324"/>
        <v>58078.944256013543</v>
      </c>
      <c r="DM309" s="13">
        <f t="shared" si="325"/>
        <v>161.6394628773528</v>
      </c>
      <c r="DN309" s="13">
        <f t="shared" si="326"/>
        <v>297.13885048845117</v>
      </c>
      <c r="DO309" s="13">
        <f t="shared" si="327"/>
        <v>-282.01246010373376</v>
      </c>
      <c r="DP309" s="13">
        <f t="shared" si="328"/>
        <v>93.597376116203847</v>
      </c>
      <c r="DQ309" s="13">
        <f>IF(DT309&lt;66666,Paramètres!$H$22,5)</f>
        <v>5</v>
      </c>
      <c r="DR309" s="13">
        <f t="shared" si="295"/>
        <v>57639.584874534732</v>
      </c>
      <c r="DS309" s="13">
        <f t="shared" si="296"/>
        <v>47872.863824167216</v>
      </c>
      <c r="DT309" s="13">
        <f t="shared" si="329"/>
        <v>74927.517209873913</v>
      </c>
      <c r="DU309" s="13">
        <f t="shared" si="330"/>
        <v>39.711507169554046</v>
      </c>
      <c r="DV309" s="13">
        <f t="shared" si="331"/>
        <v>908.26894696264696</v>
      </c>
      <c r="DW309" s="13">
        <f t="shared" si="332"/>
        <v>698.70518878555367</v>
      </c>
      <c r="DX309" s="13">
        <f t="shared" si="333"/>
        <v>580.31331122142933</v>
      </c>
    </row>
    <row r="310" spans="1:128" x14ac:dyDescent="0.35">
      <c r="A310" s="106">
        <f t="shared" si="334"/>
        <v>304</v>
      </c>
      <c r="B310" s="106">
        <f>A310*Paramètres!$D$25</f>
        <v>152</v>
      </c>
      <c r="C310" s="102">
        <f>Paramètres!$D$7</f>
        <v>155093840495.72119</v>
      </c>
      <c r="D310" s="28">
        <f>Paramètres!$D$8</f>
        <v>6666</v>
      </c>
      <c r="E310" s="28">
        <f t="shared" si="297"/>
        <v>34387.677789024114</v>
      </c>
      <c r="F310" s="28">
        <f t="shared" si="298"/>
        <v>-24884.378927399328</v>
      </c>
      <c r="G310" s="28">
        <f t="shared" si="272"/>
        <v>-99.89074084559158</v>
      </c>
      <c r="H310" s="28">
        <f t="shared" si="273"/>
        <v>168.03326046114788</v>
      </c>
      <c r="I310" s="28">
        <f t="shared" si="335"/>
        <v>-2340.8424696336747</v>
      </c>
      <c r="J310" s="28">
        <f t="shared" si="336"/>
        <v>-13425.231857947269</v>
      </c>
      <c r="K310" s="28">
        <f t="shared" si="337"/>
        <v>2262.2293021707678</v>
      </c>
      <c r="L310" s="28">
        <f t="shared" si="299"/>
        <v>-2213.0668281617332</v>
      </c>
      <c r="M310" s="28">
        <f t="shared" si="300"/>
        <v>469.05930295667679</v>
      </c>
      <c r="N310" s="28">
        <f>Paramètres!$D$26*Calculs!K310</f>
        <v>45.24458604341536</v>
      </c>
      <c r="O310" s="28">
        <f>Paramètres!$D$26*I310</f>
        <v>-46.816849392673497</v>
      </c>
      <c r="P310" s="28">
        <f>Paramètres!$D$26*J310</f>
        <v>-268.5046371589454</v>
      </c>
      <c r="Q310" s="105">
        <f>IF($T310&gt;25000,Paramètres!$D$9,-5)</f>
        <v>6</v>
      </c>
      <c r="R310" s="105">
        <f t="shared" si="274"/>
        <v>112333.77506185326</v>
      </c>
      <c r="S310" s="105">
        <f t="shared" si="275"/>
        <v>27127.084211780017</v>
      </c>
      <c r="T310" s="105">
        <f t="shared" si="301"/>
        <v>115562.77825268848</v>
      </c>
      <c r="U310" s="105">
        <f t="shared" si="302"/>
        <v>13.576234757520188</v>
      </c>
      <c r="V310" s="105">
        <f t="shared" si="276"/>
        <v>69.333942313012244</v>
      </c>
      <c r="W310" s="105">
        <f t="shared" si="303"/>
        <v>67.39664447068823</v>
      </c>
      <c r="X310" s="105">
        <f t="shared" si="304"/>
        <v>16.275376209346412</v>
      </c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44">
        <f t="shared" si="305"/>
        <v>-77946.097272829138</v>
      </c>
      <c r="AL310" s="44">
        <f t="shared" si="306"/>
        <v>-52011.463139179345</v>
      </c>
      <c r="AM310" s="44">
        <f t="shared" si="277"/>
        <v>-90.775389704886067</v>
      </c>
      <c r="AN310" s="44">
        <f t="shared" si="278"/>
        <v>36.748012213650803</v>
      </c>
      <c r="AO310" s="44">
        <f t="shared" si="338"/>
        <v>-105.12691690427251</v>
      </c>
      <c r="AP310" s="44">
        <f t="shared" si="339"/>
        <v>-7767.6565673338055</v>
      </c>
      <c r="AQ310" s="44">
        <f t="shared" si="307"/>
        <v>1086.4466540507879</v>
      </c>
      <c r="AR310" s="44">
        <f t="shared" si="308"/>
        <v>870.54207569751372</v>
      </c>
      <c r="AS310" s="44">
        <f t="shared" si="309"/>
        <v>650.01755863854692</v>
      </c>
      <c r="AT310" s="44">
        <f>Paramètres!$D$26*Calculs!AQ310</f>
        <v>21.728933081015757</v>
      </c>
      <c r="AU310" s="44">
        <f>Paramètres!$D$26*AO310</f>
        <v>-2.1025383380854503</v>
      </c>
      <c r="AV310" s="44">
        <f>Paramètres!$D$26*AP310</f>
        <v>-155.35313134667612</v>
      </c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1">
        <f>Paramètres!$D$16</f>
        <v>30000</v>
      </c>
      <c r="BH310" s="41">
        <f>Paramètres!$E$16</f>
        <v>-25000</v>
      </c>
      <c r="BI310" s="100"/>
      <c r="BJ310" s="100"/>
      <c r="BK310" s="110">
        <f>Paramètres!$D$20</f>
        <v>523598775598.29883</v>
      </c>
      <c r="BL310" s="41">
        <f>Paramètres!$D$21</f>
        <v>10000</v>
      </c>
      <c r="BM310" s="41"/>
      <c r="BN310" s="41"/>
      <c r="BO310" s="41">
        <f>IF(AND($BR$6&gt;200,A310&lt;950),Paramètres!$D$22,0)</f>
        <v>1</v>
      </c>
      <c r="BP310" s="41">
        <f t="shared" si="279"/>
        <v>-4387.6777890241137</v>
      </c>
      <c r="BQ310" s="41">
        <f t="shared" si="280"/>
        <v>-115.62107260067205</v>
      </c>
      <c r="BR310" s="41">
        <f t="shared" si="310"/>
        <v>4389.2009082206368</v>
      </c>
      <c r="BS310" s="41">
        <f t="shared" si="311"/>
        <v>-178.49053027954309</v>
      </c>
      <c r="BT310" s="41">
        <f t="shared" si="312"/>
        <v>1764.4692808823779</v>
      </c>
      <c r="BU310" s="41">
        <f t="shared" si="313"/>
        <v>-1763.8569833162414</v>
      </c>
      <c r="BV310" s="41">
        <f t="shared" si="314"/>
        <v>-46.479948193864324</v>
      </c>
      <c r="BW310" s="41">
        <f>Paramètres!$D$22</f>
        <v>1</v>
      </c>
      <c r="BX310" s="41">
        <f t="shared" si="281"/>
        <v>107946.09727282914</v>
      </c>
      <c r="BY310" s="41">
        <f t="shared" si="282"/>
        <v>27011.463139179345</v>
      </c>
      <c r="BZ310" s="41">
        <f t="shared" si="315"/>
        <v>111274.3414150555</v>
      </c>
      <c r="CA310" s="41">
        <f t="shared" si="316"/>
        <v>14.048701201868647</v>
      </c>
      <c r="CB310" s="41">
        <f t="shared" si="317"/>
        <v>41.780004316277655</v>
      </c>
      <c r="CC310" s="41">
        <f t="shared" si="318"/>
        <v>40.530353652346349</v>
      </c>
      <c r="CD310" s="41">
        <f t="shared" si="319"/>
        <v>10.141952153501542</v>
      </c>
      <c r="CE310" s="2">
        <f>Paramètres!$F$16</f>
        <v>15000</v>
      </c>
      <c r="CF310" s="2">
        <f>Paramètres!$G$16</f>
        <v>15000</v>
      </c>
      <c r="CG310" s="111">
        <f>Paramètres!$F$20</f>
        <v>992600579172.61572</v>
      </c>
      <c r="CH310" s="2">
        <f>Paramètres!$F$21</f>
        <v>13332</v>
      </c>
      <c r="CI310" s="2"/>
      <c r="CJ310" s="2"/>
      <c r="CK310" s="2">
        <f>IF(CN310&gt;20000,Paramètres!$F$22,-2)</f>
        <v>1</v>
      </c>
      <c r="CL310" s="2">
        <f t="shared" si="283"/>
        <v>-19387.677789024114</v>
      </c>
      <c r="CM310" s="2">
        <f t="shared" si="284"/>
        <v>39884.378927399332</v>
      </c>
      <c r="CN310" s="2">
        <f t="shared" si="285"/>
        <v>44346.879625013018</v>
      </c>
      <c r="CO310" s="2">
        <f t="shared" si="286"/>
        <v>115.92424851532911</v>
      </c>
      <c r="CP310" s="2">
        <f t="shared" si="287"/>
        <v>443.28450636057534</v>
      </c>
      <c r="CQ310" s="2">
        <f t="shared" si="288"/>
        <v>-193.79620958354889</v>
      </c>
      <c r="CR310" s="2">
        <f t="shared" si="289"/>
        <v>398.67804395324822</v>
      </c>
      <c r="CS310" s="2">
        <f>Paramètres!$F$22</f>
        <v>1</v>
      </c>
      <c r="CT310" s="2">
        <f t="shared" si="290"/>
        <v>92946.097272829138</v>
      </c>
      <c r="CU310" s="2">
        <f t="shared" si="291"/>
        <v>67011.463139179337</v>
      </c>
      <c r="CV310" s="2">
        <f t="shared" si="320"/>
        <v>114584.08785823539</v>
      </c>
      <c r="CW310" s="2">
        <f t="shared" si="321"/>
        <v>35.79051950678307</v>
      </c>
      <c r="CX310" s="2">
        <f t="shared" si="292"/>
        <v>74.091109315059498</v>
      </c>
      <c r="CY310" s="2">
        <f t="shared" si="322"/>
        <v>60.099788567234221</v>
      </c>
      <c r="CZ310" s="2">
        <f t="shared" si="323"/>
        <v>43.330219174495753</v>
      </c>
      <c r="DA310" s="2"/>
      <c r="DB310" s="2"/>
      <c r="DC310" s="13">
        <f>Paramètres!$H$16</f>
        <v>-20000</v>
      </c>
      <c r="DD310" s="13">
        <f>Paramètres!$I$16</f>
        <v>0</v>
      </c>
      <c r="DE310" s="13"/>
      <c r="DF310" s="13"/>
      <c r="DG310" s="112">
        <f>Paramètres!$H$20</f>
        <v>1047197551196.5977</v>
      </c>
      <c r="DH310" s="13">
        <f>Paramètres!$H$21</f>
        <v>10000</v>
      </c>
      <c r="DI310" s="13">
        <f>IF(DL310&lt;66666,Paramètres!$H$22,5)</f>
        <v>1</v>
      </c>
      <c r="DJ310" s="13">
        <f t="shared" si="293"/>
        <v>-54387.677789024114</v>
      </c>
      <c r="DK310" s="13">
        <f t="shared" si="294"/>
        <v>24884.378927399328</v>
      </c>
      <c r="DL310" s="13">
        <f t="shared" si="324"/>
        <v>59810.13133144837</v>
      </c>
      <c r="DM310" s="13">
        <f t="shared" si="325"/>
        <v>155.4141488243522</v>
      </c>
      <c r="DN310" s="13">
        <f t="shared" si="326"/>
        <v>280.87838440387225</v>
      </c>
      <c r="DO310" s="13">
        <f t="shared" si="327"/>
        <v>-255.41363526194289</v>
      </c>
      <c r="DP310" s="13">
        <f t="shared" si="328"/>
        <v>116.86120719729293</v>
      </c>
      <c r="DQ310" s="13">
        <f>IF(DT310&lt;66666,Paramètres!$H$22,5)</f>
        <v>5</v>
      </c>
      <c r="DR310" s="13">
        <f t="shared" si="295"/>
        <v>57946.097272829138</v>
      </c>
      <c r="DS310" s="13">
        <f t="shared" si="296"/>
        <v>52011.463139179345</v>
      </c>
      <c r="DT310" s="13">
        <f t="shared" si="329"/>
        <v>77864.898940603453</v>
      </c>
      <c r="DU310" s="13">
        <f t="shared" si="330"/>
        <v>41.910627183073117</v>
      </c>
      <c r="DV310" s="13">
        <f t="shared" si="331"/>
        <v>842.6712445788462</v>
      </c>
      <c r="DW310" s="13">
        <f t="shared" si="332"/>
        <v>627.10554526796113</v>
      </c>
      <c r="DX310" s="13">
        <f t="shared" si="333"/>
        <v>562.87961549005729</v>
      </c>
    </row>
    <row r="311" spans="1:128" x14ac:dyDescent="0.35">
      <c r="A311" s="106">
        <f t="shared" si="334"/>
        <v>305</v>
      </c>
      <c r="B311" s="106">
        <f>A311*Paramètres!$D$25</f>
        <v>152.5</v>
      </c>
      <c r="C311" s="102">
        <f>Paramètres!$D$7</f>
        <v>155093840495.72119</v>
      </c>
      <c r="D311" s="28">
        <f>Paramètres!$D$8</f>
        <v>6666</v>
      </c>
      <c r="E311" s="28">
        <f t="shared" si="297"/>
        <v>32663.989847166842</v>
      </c>
      <c r="F311" s="28">
        <f t="shared" si="298"/>
        <v>-31479.730030633793</v>
      </c>
      <c r="G311" s="28">
        <f t="shared" si="272"/>
        <v>-109.55677382911519</v>
      </c>
      <c r="H311" s="28">
        <f t="shared" si="273"/>
        <v>115.67135624492917</v>
      </c>
      <c r="I311" s="28">
        <f t="shared" si="335"/>
        <v>-4507.0924484027346</v>
      </c>
      <c r="J311" s="28">
        <f t="shared" si="336"/>
        <v>-12687.667917831646</v>
      </c>
      <c r="K311" s="28">
        <f t="shared" si="337"/>
        <v>2595.4265072093363</v>
      </c>
      <c r="L311" s="28">
        <f t="shared" si="299"/>
        <v>-1124.3609718037496</v>
      </c>
      <c r="M311" s="28">
        <f t="shared" si="300"/>
        <v>2339.24157782162</v>
      </c>
      <c r="N311" s="28">
        <f>Paramètres!$D$26*Calculs!K311</f>
        <v>51.908530144186727</v>
      </c>
      <c r="O311" s="28">
        <f>Paramètres!$D$26*I311</f>
        <v>-90.141848968054688</v>
      </c>
      <c r="P311" s="28">
        <f>Paramètres!$D$26*J311</f>
        <v>-253.75335835663293</v>
      </c>
      <c r="Q311" s="105">
        <f>IF($T311&gt;25000,Paramètres!$D$9,-5)</f>
        <v>6</v>
      </c>
      <c r="R311" s="105">
        <f t="shared" si="274"/>
        <v>110445.01505952374</v>
      </c>
      <c r="S311" s="105">
        <f t="shared" si="275"/>
        <v>24253.057002552814</v>
      </c>
      <c r="T311" s="105">
        <f t="shared" si="301"/>
        <v>113076.5763784326</v>
      </c>
      <c r="U311" s="105">
        <f t="shared" si="302"/>
        <v>12.38522567084088</v>
      </c>
      <c r="V311" s="105">
        <f t="shared" si="276"/>
        <v>72.400323154438226</v>
      </c>
      <c r="W311" s="105">
        <f t="shared" si="303"/>
        <v>70.715395152620331</v>
      </c>
      <c r="X311" s="105">
        <f t="shared" si="304"/>
        <v>15.528672875550093</v>
      </c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44">
        <f t="shared" si="305"/>
        <v>-77781.025212356893</v>
      </c>
      <c r="AL311" s="44">
        <f t="shared" si="306"/>
        <v>-55732.787033186607</v>
      </c>
      <c r="AM311" s="44">
        <f t="shared" si="277"/>
        <v>-83.709153473337125</v>
      </c>
      <c r="AN311" s="44">
        <f t="shared" si="278"/>
        <v>38.506634813118666</v>
      </c>
      <c r="AO311" s="44">
        <f t="shared" si="338"/>
        <v>767.5176971313266</v>
      </c>
      <c r="AP311" s="44">
        <f t="shared" si="339"/>
        <v>-6962.2858773485823</v>
      </c>
      <c r="AQ311" s="44">
        <f t="shared" si="307"/>
        <v>1016.09672409935</v>
      </c>
      <c r="AR311" s="44">
        <f t="shared" si="308"/>
        <v>795.13233195822988</v>
      </c>
      <c r="AS311" s="44">
        <f t="shared" si="309"/>
        <v>632.62716302740102</v>
      </c>
      <c r="AT311" s="44">
        <f>Paramètres!$D$26*Calculs!AQ311</f>
        <v>20.321934481987</v>
      </c>
      <c r="AU311" s="44">
        <f>Paramètres!$D$26*AO311</f>
        <v>15.350353942626532</v>
      </c>
      <c r="AV311" s="44">
        <f>Paramètres!$D$26*AP311</f>
        <v>-139.24571754697166</v>
      </c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1">
        <f>Paramètres!$D$16</f>
        <v>30000</v>
      </c>
      <c r="BH311" s="41">
        <f>Paramètres!$E$16</f>
        <v>-25000</v>
      </c>
      <c r="BI311" s="100"/>
      <c r="BJ311" s="100"/>
      <c r="BK311" s="110">
        <f>Paramètres!$D$20</f>
        <v>523598775598.29883</v>
      </c>
      <c r="BL311" s="41">
        <f>Paramètres!$D$21</f>
        <v>10000</v>
      </c>
      <c r="BM311" s="41"/>
      <c r="BN311" s="41"/>
      <c r="BO311" s="41">
        <f>IF(AND($BR$6&gt;200,A311&lt;950),Paramètres!$D$22,0)</f>
        <v>1</v>
      </c>
      <c r="BP311" s="41">
        <f t="shared" si="279"/>
        <v>-2663.9898471668421</v>
      </c>
      <c r="BQ311" s="41">
        <f t="shared" si="280"/>
        <v>6479.7300306337929</v>
      </c>
      <c r="BR311" s="41">
        <f t="shared" si="310"/>
        <v>7005.9791018604556</v>
      </c>
      <c r="BS311" s="41">
        <f t="shared" si="311"/>
        <v>112.34887104784443</v>
      </c>
      <c r="BT311" s="41">
        <f t="shared" si="312"/>
        <v>2015.2179700765139</v>
      </c>
      <c r="BU311" s="41">
        <f t="shared" si="313"/>
        <v>-766.27693774969771</v>
      </c>
      <c r="BV311" s="41">
        <f t="shared" si="314"/>
        <v>1863.8463245644077</v>
      </c>
      <c r="BW311" s="41">
        <f>Paramètres!$D$22</f>
        <v>1</v>
      </c>
      <c r="BX311" s="41">
        <f t="shared" si="281"/>
        <v>107781.02521235689</v>
      </c>
      <c r="BY311" s="41">
        <f t="shared" si="282"/>
        <v>30732.787033186607</v>
      </c>
      <c r="BZ311" s="41">
        <f t="shared" si="315"/>
        <v>112076.99850840901</v>
      </c>
      <c r="CA311" s="41">
        <f t="shared" si="316"/>
        <v>15.915022340783025</v>
      </c>
      <c r="CB311" s="41">
        <f t="shared" si="317"/>
        <v>41.190783504600859</v>
      </c>
      <c r="CC311" s="41">
        <f t="shared" si="318"/>
        <v>39.611918007360117</v>
      </c>
      <c r="CD311" s="41">
        <f t="shared" si="319"/>
        <v>11.294981075729062</v>
      </c>
      <c r="CE311" s="2">
        <f>Paramètres!$F$16</f>
        <v>15000</v>
      </c>
      <c r="CF311" s="2">
        <f>Paramètres!$G$16</f>
        <v>15000</v>
      </c>
      <c r="CG311" s="111">
        <f>Paramètres!$F$20</f>
        <v>992600579172.61572</v>
      </c>
      <c r="CH311" s="2">
        <f>Paramètres!$F$21</f>
        <v>13332</v>
      </c>
      <c r="CI311" s="2"/>
      <c r="CJ311" s="2"/>
      <c r="CK311" s="2">
        <f>IF(CN311&gt;20000,Paramètres!$F$22,-2)</f>
        <v>1</v>
      </c>
      <c r="CL311" s="2">
        <f t="shared" si="283"/>
        <v>-17663.989847166842</v>
      </c>
      <c r="CM311" s="2">
        <f t="shared" si="284"/>
        <v>46479.730030633793</v>
      </c>
      <c r="CN311" s="2">
        <f t="shared" si="285"/>
        <v>49723.051405172373</v>
      </c>
      <c r="CO311" s="2">
        <f t="shared" si="286"/>
        <v>110.80861401858677</v>
      </c>
      <c r="CP311" s="2">
        <f t="shared" si="287"/>
        <v>361.77036504970317</v>
      </c>
      <c r="CQ311" s="2">
        <f t="shared" si="288"/>
        <v>-128.51801879920532</v>
      </c>
      <c r="CR311" s="2">
        <f t="shared" si="289"/>
        <v>338.17290824683545</v>
      </c>
      <c r="CS311" s="2">
        <f>Paramètres!$F$22</f>
        <v>1</v>
      </c>
      <c r="CT311" s="2">
        <f t="shared" si="290"/>
        <v>92781.025212356893</v>
      </c>
      <c r="CU311" s="2">
        <f t="shared" si="291"/>
        <v>70732.787033186614</v>
      </c>
      <c r="CV311" s="2">
        <f t="shared" si="320"/>
        <v>116668.10104282206</v>
      </c>
      <c r="CW311" s="2">
        <f t="shared" si="321"/>
        <v>37.320543363279263</v>
      </c>
      <c r="CX311" s="2">
        <f t="shared" si="292"/>
        <v>71.518535552365847</v>
      </c>
      <c r="CY311" s="2">
        <f t="shared" si="322"/>
        <v>56.8755554510943</v>
      </c>
      <c r="CZ311" s="2">
        <f t="shared" si="323"/>
        <v>43.359798427627815</v>
      </c>
      <c r="DA311" s="2"/>
      <c r="DB311" s="2"/>
      <c r="DC311" s="13">
        <f>Paramètres!$H$16</f>
        <v>-20000</v>
      </c>
      <c r="DD311" s="13">
        <f>Paramètres!$I$16</f>
        <v>0</v>
      </c>
      <c r="DE311" s="13"/>
      <c r="DF311" s="13"/>
      <c r="DG311" s="112">
        <f>Paramètres!$H$20</f>
        <v>1047197551196.5977</v>
      </c>
      <c r="DH311" s="13">
        <f>Paramètres!$H$21</f>
        <v>10000</v>
      </c>
      <c r="DI311" s="13">
        <f>IF(DL311&lt;66666,Paramètres!$H$22,5)</f>
        <v>1</v>
      </c>
      <c r="DJ311" s="13">
        <f t="shared" si="293"/>
        <v>-52663.989847166842</v>
      </c>
      <c r="DK311" s="13">
        <f t="shared" si="294"/>
        <v>31479.730030633793</v>
      </c>
      <c r="DL311" s="13">
        <f t="shared" si="324"/>
        <v>61355.27059205329</v>
      </c>
      <c r="DM311" s="13">
        <f t="shared" si="325"/>
        <v>149.13126456438903</v>
      </c>
      <c r="DN311" s="13">
        <f t="shared" si="326"/>
        <v>267.45191592160154</v>
      </c>
      <c r="DO311" s="13">
        <f t="shared" si="327"/>
        <v>-229.5660152548466</v>
      </c>
      <c r="DP311" s="13">
        <f t="shared" si="328"/>
        <v>137.22234501037704</v>
      </c>
      <c r="DQ311" s="13">
        <f>IF(DT311&lt;66666,Paramètres!$H$22,5)</f>
        <v>5</v>
      </c>
      <c r="DR311" s="13">
        <f t="shared" si="295"/>
        <v>57781.025212356893</v>
      </c>
      <c r="DS311" s="13">
        <f t="shared" si="296"/>
        <v>55732.787033186607</v>
      </c>
      <c r="DT311" s="13">
        <f t="shared" si="329"/>
        <v>80279.45207260421</v>
      </c>
      <c r="DU311" s="13">
        <f t="shared" si="330"/>
        <v>43.966269681987782</v>
      </c>
      <c r="DV311" s="13">
        <f t="shared" si="331"/>
        <v>793.88830730785708</v>
      </c>
      <c r="DW311" s="13">
        <f t="shared" si="332"/>
        <v>571.40001726549633</v>
      </c>
      <c r="DX311" s="13">
        <f t="shared" si="333"/>
        <v>551.14486729817691</v>
      </c>
    </row>
    <row r="312" spans="1:128" x14ac:dyDescent="0.35">
      <c r="A312" s="106">
        <f t="shared" si="334"/>
        <v>306</v>
      </c>
      <c r="B312" s="106">
        <f>A312*Paramètres!$D$25</f>
        <v>153</v>
      </c>
      <c r="C312" s="102">
        <f>Paramètres!$D$7</f>
        <v>155093840495.72119</v>
      </c>
      <c r="D312" s="28">
        <f>Paramètres!$D$8</f>
        <v>6666</v>
      </c>
      <c r="E312" s="28">
        <f t="shared" si="297"/>
        <v>30129.353380014538</v>
      </c>
      <c r="F312" s="28">
        <f t="shared" si="298"/>
        <v>-37238.753595094211</v>
      </c>
      <c r="G312" s="28">
        <f t="shared" si="272"/>
        <v>-118.7638905361044</v>
      </c>
      <c r="H312" s="28">
        <f t="shared" si="273"/>
        <v>98.512748349905394</v>
      </c>
      <c r="I312" s="28">
        <f t="shared" si="335"/>
        <v>-5541.3115712384297</v>
      </c>
      <c r="J312" s="28">
        <f t="shared" si="336"/>
        <v>-10094.672981653393</v>
      </c>
      <c r="K312" s="28">
        <f t="shared" si="337"/>
        <v>2095.6487705675686</v>
      </c>
      <c r="L312" s="28">
        <f t="shared" si="299"/>
        <v>-310.2177645981547</v>
      </c>
      <c r="M312" s="28">
        <f t="shared" si="300"/>
        <v>2072.5609057658803</v>
      </c>
      <c r="N312" s="28">
        <f>Paramètres!$D$26*Calculs!K312</f>
        <v>41.912975411351375</v>
      </c>
      <c r="O312" s="28">
        <f>Paramètres!$D$26*I312</f>
        <v>-110.82623142476859</v>
      </c>
      <c r="P312" s="28">
        <f>Paramètres!$D$26*J312</f>
        <v>-201.89345963306786</v>
      </c>
      <c r="Q312" s="105">
        <f>IF($T312&gt;25000,Paramètres!$D$9,-5)</f>
        <v>6</v>
      </c>
      <c r="R312" s="105">
        <f t="shared" si="274"/>
        <v>107327.83666081622</v>
      </c>
      <c r="S312" s="105">
        <f t="shared" si="275"/>
        <v>21817.019586009832</v>
      </c>
      <c r="T312" s="105">
        <f t="shared" si="301"/>
        <v>109522.81436261206</v>
      </c>
      <c r="U312" s="105">
        <f t="shared" si="302"/>
        <v>11.490221136601788</v>
      </c>
      <c r="V312" s="105">
        <f t="shared" si="276"/>
        <v>77.148564343029477</v>
      </c>
      <c r="W312" s="105">
        <f t="shared" si="303"/>
        <v>75.602408143117955</v>
      </c>
      <c r="X312" s="105">
        <f t="shared" si="304"/>
        <v>15.368046822936584</v>
      </c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44">
        <f t="shared" si="305"/>
        <v>-77198.48328080168</v>
      </c>
      <c r="AL312" s="44">
        <f t="shared" si="306"/>
        <v>-59055.773181104043</v>
      </c>
      <c r="AM312" s="44">
        <f t="shared" si="277"/>
        <v>-75.966401032979846</v>
      </c>
      <c r="AN312" s="44">
        <f t="shared" si="278"/>
        <v>40.071254141921116</v>
      </c>
      <c r="AO312" s="44">
        <f t="shared" si="338"/>
        <v>1547.29967514693</v>
      </c>
      <c r="AP312" s="44">
        <f t="shared" si="339"/>
        <v>-6190.4129967742092</v>
      </c>
      <c r="AQ312" s="44">
        <f t="shared" si="307"/>
        <v>965.18552820581999</v>
      </c>
      <c r="AR312" s="44">
        <f t="shared" si="308"/>
        <v>738.60288587657112</v>
      </c>
      <c r="AS312" s="44">
        <f t="shared" si="309"/>
        <v>621.32831967708387</v>
      </c>
      <c r="AT312" s="44">
        <f>Paramètres!$D$26*Calculs!AQ312</f>
        <v>19.3037105641164</v>
      </c>
      <c r="AU312" s="44">
        <f>Paramètres!$D$26*AO312</f>
        <v>30.945993502938599</v>
      </c>
      <c r="AV312" s="44">
        <f>Paramètres!$D$26*AP312</f>
        <v>-123.80825993548419</v>
      </c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1">
        <f>Paramètres!$D$16</f>
        <v>30000</v>
      </c>
      <c r="BH312" s="41">
        <f>Paramètres!$E$16</f>
        <v>-25000</v>
      </c>
      <c r="BI312" s="100"/>
      <c r="BJ312" s="100"/>
      <c r="BK312" s="110">
        <f>Paramètres!$D$20</f>
        <v>523598775598.29883</v>
      </c>
      <c r="BL312" s="41">
        <f>Paramètres!$D$21</f>
        <v>10000</v>
      </c>
      <c r="BM312" s="41"/>
      <c r="BN312" s="41"/>
      <c r="BO312" s="41">
        <f>IF(AND($BR$6&gt;200,A312&lt;950),Paramètres!$D$22,0)</f>
        <v>1</v>
      </c>
      <c r="BP312" s="41">
        <f t="shared" si="279"/>
        <v>-129.35338001453783</v>
      </c>
      <c r="BQ312" s="41">
        <f t="shared" si="280"/>
        <v>12238.753595094211</v>
      </c>
      <c r="BR312" s="41">
        <f t="shared" si="310"/>
        <v>12239.43715447539</v>
      </c>
      <c r="BS312" s="41">
        <f t="shared" si="311"/>
        <v>90.605545877892794</v>
      </c>
      <c r="BT312" s="41">
        <f t="shared" si="312"/>
        <v>1623.1604465358896</v>
      </c>
      <c r="BU312" s="41">
        <f t="shared" si="313"/>
        <v>-17.154489002670189</v>
      </c>
      <c r="BV312" s="41">
        <f t="shared" si="314"/>
        <v>1623.0697947733627</v>
      </c>
      <c r="BW312" s="41">
        <f>Paramètres!$D$22</f>
        <v>1</v>
      </c>
      <c r="BX312" s="41">
        <f t="shared" si="281"/>
        <v>107198.48328080168</v>
      </c>
      <c r="BY312" s="41">
        <f t="shared" si="282"/>
        <v>34055.773181104043</v>
      </c>
      <c r="BZ312" s="41">
        <f t="shared" si="315"/>
        <v>112478.04454500052</v>
      </c>
      <c r="CA312" s="41">
        <f t="shared" si="316"/>
        <v>17.624477206959007</v>
      </c>
      <c r="CB312" s="41">
        <f t="shared" si="317"/>
        <v>40.901020858690117</v>
      </c>
      <c r="CC312" s="41">
        <f t="shared" si="318"/>
        <v>38.981184447368655</v>
      </c>
      <c r="CD312" s="41">
        <f t="shared" si="319"/>
        <v>12.383891406307962</v>
      </c>
      <c r="CE312" s="2">
        <f>Paramètres!$F$16</f>
        <v>15000</v>
      </c>
      <c r="CF312" s="2">
        <f>Paramètres!$G$16</f>
        <v>15000</v>
      </c>
      <c r="CG312" s="111">
        <f>Paramètres!$F$20</f>
        <v>992600579172.61572</v>
      </c>
      <c r="CH312" s="2">
        <f>Paramètres!$F$21</f>
        <v>13332</v>
      </c>
      <c r="CI312" s="2"/>
      <c r="CJ312" s="2"/>
      <c r="CK312" s="2">
        <f>IF(CN312&gt;20000,Paramètres!$F$22,-2)</f>
        <v>1</v>
      </c>
      <c r="CL312" s="2">
        <f t="shared" si="283"/>
        <v>-15129.353380014538</v>
      </c>
      <c r="CM312" s="2">
        <f t="shared" si="284"/>
        <v>52238.753595094211</v>
      </c>
      <c r="CN312" s="2">
        <f t="shared" si="285"/>
        <v>54385.519312279488</v>
      </c>
      <c r="CO312" s="2">
        <f t="shared" si="286"/>
        <v>106.15203874436239</v>
      </c>
      <c r="CP312" s="2">
        <f t="shared" si="287"/>
        <v>307.46239115524969</v>
      </c>
      <c r="CQ312" s="2">
        <f t="shared" si="288"/>
        <v>-85.532090631370352</v>
      </c>
      <c r="CR312" s="2">
        <f t="shared" si="289"/>
        <v>295.3258936279222</v>
      </c>
      <c r="CS312" s="2">
        <f>Paramètres!$F$22</f>
        <v>1</v>
      </c>
      <c r="CT312" s="2">
        <f t="shared" si="290"/>
        <v>92198.48328080168</v>
      </c>
      <c r="CU312" s="2">
        <f t="shared" si="291"/>
        <v>74055.773181104043</v>
      </c>
      <c r="CV312" s="2">
        <f t="shared" si="320"/>
        <v>118257.42201118455</v>
      </c>
      <c r="CW312" s="2">
        <f t="shared" si="321"/>
        <v>38.772167643454722</v>
      </c>
      <c r="CX312" s="2">
        <f t="shared" si="292"/>
        <v>69.645054638967181</v>
      </c>
      <c r="CY312" s="2">
        <f t="shared" si="322"/>
        <v>54.298227515174773</v>
      </c>
      <c r="CZ312" s="2">
        <f t="shared" si="323"/>
        <v>43.613485579291208</v>
      </c>
      <c r="DA312" s="2"/>
      <c r="DB312" s="2"/>
      <c r="DC312" s="13">
        <f>Paramètres!$H$16</f>
        <v>-20000</v>
      </c>
      <c r="DD312" s="13">
        <f>Paramètres!$I$16</f>
        <v>0</v>
      </c>
      <c r="DE312" s="13"/>
      <c r="DF312" s="13"/>
      <c r="DG312" s="112">
        <f>Paramètres!$H$20</f>
        <v>1047197551196.5977</v>
      </c>
      <c r="DH312" s="13">
        <f>Paramètres!$H$21</f>
        <v>10000</v>
      </c>
      <c r="DI312" s="13">
        <f>IF(DL312&lt;66666,Paramètres!$H$22,5)</f>
        <v>1</v>
      </c>
      <c r="DJ312" s="13">
        <f t="shared" si="293"/>
        <v>-50129.353380014538</v>
      </c>
      <c r="DK312" s="13">
        <f t="shared" si="294"/>
        <v>37238.753595094211</v>
      </c>
      <c r="DL312" s="13">
        <f t="shared" si="324"/>
        <v>62447.39257658815</v>
      </c>
      <c r="DM312" s="13">
        <f t="shared" si="325"/>
        <v>143.39306853657615</v>
      </c>
      <c r="DN312" s="13">
        <f t="shared" si="326"/>
        <v>258.52680127538497</v>
      </c>
      <c r="DO312" s="13">
        <f t="shared" si="327"/>
        <v>-207.53118496411415</v>
      </c>
      <c r="DP312" s="13">
        <f t="shared" si="328"/>
        <v>154.16521736459563</v>
      </c>
      <c r="DQ312" s="13">
        <f>IF(DT312&lt;66666,Paramètres!$H$22,5)</f>
        <v>5</v>
      </c>
      <c r="DR312" s="13">
        <f t="shared" si="295"/>
        <v>57198.48328080168</v>
      </c>
      <c r="DS312" s="13">
        <f t="shared" si="296"/>
        <v>59055.773181104043</v>
      </c>
      <c r="DT312" s="13">
        <f t="shared" si="329"/>
        <v>82214.663142545061</v>
      </c>
      <c r="DU312" s="13">
        <f t="shared" si="330"/>
        <v>45.915285372029985</v>
      </c>
      <c r="DV312" s="13">
        <f t="shared" si="331"/>
        <v>757.76209442200548</v>
      </c>
      <c r="DW312" s="13">
        <f t="shared" si="332"/>
        <v>527.19114610338852</v>
      </c>
      <c r="DX312" s="13">
        <f t="shared" si="333"/>
        <v>544.30955091107853</v>
      </c>
    </row>
    <row r="313" spans="1:128" x14ac:dyDescent="0.35">
      <c r="A313" s="106">
        <f t="shared" si="334"/>
        <v>307</v>
      </c>
      <c r="B313" s="106">
        <f>A313*Paramètres!$D$25</f>
        <v>153.5</v>
      </c>
      <c r="C313" s="102">
        <f>Paramètres!$D$7</f>
        <v>155093840495.72119</v>
      </c>
      <c r="D313" s="28">
        <f>Paramètres!$D$8</f>
        <v>6666</v>
      </c>
      <c r="E313" s="28">
        <f t="shared" si="297"/>
        <v>27281.143153245783</v>
      </c>
      <c r="F313" s="28">
        <f t="shared" si="298"/>
        <v>-41767.949859479435</v>
      </c>
      <c r="G313" s="28">
        <f t="shared" si="272"/>
        <v>-126.28182401426834</v>
      </c>
      <c r="H313" s="28">
        <f t="shared" si="273"/>
        <v>92.236464774689694</v>
      </c>
      <c r="I313" s="28">
        <f t="shared" si="335"/>
        <v>-5740.7031044118157</v>
      </c>
      <c r="J313" s="28">
        <f t="shared" si="336"/>
        <v>-7820.2186162544449</v>
      </c>
      <c r="K313" s="28">
        <f t="shared" si="337"/>
        <v>1581.60244373258</v>
      </c>
      <c r="L313" s="28">
        <f t="shared" si="299"/>
        <v>-61.720078208234554</v>
      </c>
      <c r="M313" s="28">
        <f t="shared" si="300"/>
        <v>1580.3977100612487</v>
      </c>
      <c r="N313" s="28">
        <f>Paramètres!$D$26*Calculs!K313</f>
        <v>31.632048874651602</v>
      </c>
      <c r="O313" s="28">
        <f>Paramètres!$D$26*I313</f>
        <v>-114.81406208823631</v>
      </c>
      <c r="P313" s="28">
        <f>Paramètres!$D$26*J313</f>
        <v>-156.4043723250889</v>
      </c>
      <c r="Q313" s="105">
        <f>IF($T313&gt;25000,Paramètres!$D$9,-5)</f>
        <v>6</v>
      </c>
      <c r="R313" s="105">
        <f t="shared" si="274"/>
        <v>103521.32587500486</v>
      </c>
      <c r="S313" s="105">
        <f t="shared" si="275"/>
        <v>20227.697740092437</v>
      </c>
      <c r="T313" s="105">
        <f t="shared" si="301"/>
        <v>105479.02477167435</v>
      </c>
      <c r="U313" s="105">
        <f t="shared" si="302"/>
        <v>11.056089211855552</v>
      </c>
      <c r="V313" s="105">
        <f t="shared" si="276"/>
        <v>83.141330577148594</v>
      </c>
      <c r="W313" s="105">
        <f t="shared" si="303"/>
        <v>81.598221020619718</v>
      </c>
      <c r="X313" s="105">
        <f t="shared" si="304"/>
        <v>15.944001267210153</v>
      </c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44">
        <f t="shared" si="305"/>
        <v>-76240.182721759076</v>
      </c>
      <c r="AL313" s="44">
        <f t="shared" si="306"/>
        <v>-61995.647599571872</v>
      </c>
      <c r="AM313" s="44">
        <f t="shared" si="277"/>
        <v>-67.504946789262306</v>
      </c>
      <c r="AN313" s="44">
        <f t="shared" si="278"/>
        <v>41.492687145884311</v>
      </c>
      <c r="AO313" s="44">
        <f t="shared" si="338"/>
        <v>2254.9565675205627</v>
      </c>
      <c r="AP313" s="44">
        <f t="shared" si="339"/>
        <v>-5445.2764171616418</v>
      </c>
      <c r="AQ313" s="44">
        <f t="shared" si="307"/>
        <v>929.28641913193951</v>
      </c>
      <c r="AR313" s="44">
        <f t="shared" si="308"/>
        <v>696.07296620904992</v>
      </c>
      <c r="AS313" s="44">
        <f t="shared" si="309"/>
        <v>615.67497471961428</v>
      </c>
      <c r="AT313" s="44">
        <f>Paramètres!$D$26*Calculs!AQ313</f>
        <v>18.585728382638791</v>
      </c>
      <c r="AU313" s="44">
        <f>Paramètres!$D$26*AO313</f>
        <v>45.099131350411255</v>
      </c>
      <c r="AV313" s="44">
        <f>Paramètres!$D$26*AP313</f>
        <v>-108.90552834323285</v>
      </c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1">
        <f>Paramètres!$D$16</f>
        <v>30000</v>
      </c>
      <c r="BH313" s="41">
        <f>Paramètres!$E$16</f>
        <v>-25000</v>
      </c>
      <c r="BI313" s="100"/>
      <c r="BJ313" s="100"/>
      <c r="BK313" s="110">
        <f>Paramètres!$D$20</f>
        <v>523598775598.29883</v>
      </c>
      <c r="BL313" s="41">
        <f>Paramètres!$D$21</f>
        <v>10000</v>
      </c>
      <c r="BM313" s="41"/>
      <c r="BN313" s="41"/>
      <c r="BO313" s="41">
        <f>IF(AND($BR$6&gt;200,A313&lt;950),Paramètres!$D$22,0)</f>
        <v>1</v>
      </c>
      <c r="BP313" s="41">
        <f t="shared" si="279"/>
        <v>2718.8568467542173</v>
      </c>
      <c r="BQ313" s="41">
        <f t="shared" si="280"/>
        <v>16767.949859479435</v>
      </c>
      <c r="BR313" s="41">
        <f t="shared" si="310"/>
        <v>16986.945724383731</v>
      </c>
      <c r="BS313" s="41">
        <f t="shared" si="311"/>
        <v>80.789872931706043</v>
      </c>
      <c r="BT313" s="41">
        <f t="shared" si="312"/>
        <v>1161.2693057157383</v>
      </c>
      <c r="BU313" s="41">
        <f t="shared" si="313"/>
        <v>185.86772772450809</v>
      </c>
      <c r="BV313" s="41">
        <f t="shared" si="314"/>
        <v>1146.2982108456947</v>
      </c>
      <c r="BW313" s="41">
        <f>Paramètres!$D$22</f>
        <v>1</v>
      </c>
      <c r="BX313" s="41">
        <f t="shared" si="281"/>
        <v>106240.18272175908</v>
      </c>
      <c r="BY313" s="41">
        <f t="shared" si="282"/>
        <v>36995.647599571872</v>
      </c>
      <c r="BZ313" s="41">
        <f t="shared" si="315"/>
        <v>112497.35270691691</v>
      </c>
      <c r="CA313" s="41">
        <f t="shared" si="316"/>
        <v>19.199471722554247</v>
      </c>
      <c r="CB313" s="41">
        <f t="shared" si="317"/>
        <v>40.887147291221652</v>
      </c>
      <c r="CC313" s="41">
        <f t="shared" si="318"/>
        <v>38.612979725022299</v>
      </c>
      <c r="CD313" s="41">
        <f t="shared" si="319"/>
        <v>13.446063006288155</v>
      </c>
      <c r="CE313" s="2">
        <f>Paramètres!$F$16</f>
        <v>15000</v>
      </c>
      <c r="CF313" s="2">
        <f>Paramètres!$G$16</f>
        <v>15000</v>
      </c>
      <c r="CG313" s="111">
        <f>Paramètres!$F$20</f>
        <v>992600579172.61572</v>
      </c>
      <c r="CH313" s="2">
        <f>Paramètres!$F$21</f>
        <v>13332</v>
      </c>
      <c r="CI313" s="2"/>
      <c r="CJ313" s="2"/>
      <c r="CK313" s="2">
        <f>IF(CN313&gt;20000,Paramètres!$F$22,-2)</f>
        <v>1</v>
      </c>
      <c r="CL313" s="2">
        <f t="shared" si="283"/>
        <v>-12281.143153245783</v>
      </c>
      <c r="CM313" s="2">
        <f t="shared" si="284"/>
        <v>56767.949859479435</v>
      </c>
      <c r="CN313" s="2">
        <f t="shared" si="285"/>
        <v>58081.207015685257</v>
      </c>
      <c r="CO313" s="2">
        <f t="shared" si="286"/>
        <v>102.20721022880994</v>
      </c>
      <c r="CP313" s="2">
        <f t="shared" si="287"/>
        <v>272.42889999630927</v>
      </c>
      <c r="CQ313" s="2">
        <f t="shared" si="288"/>
        <v>-57.604490193056968</v>
      </c>
      <c r="CR313" s="2">
        <f t="shared" si="289"/>
        <v>266.26908994999229</v>
      </c>
      <c r="CS313" s="2">
        <f>Paramètres!$F$22</f>
        <v>1</v>
      </c>
      <c r="CT313" s="2">
        <f t="shared" si="290"/>
        <v>91240.182721759076</v>
      </c>
      <c r="CU313" s="2">
        <f t="shared" si="291"/>
        <v>76995.647599571879</v>
      </c>
      <c r="CV313" s="2">
        <f t="shared" si="320"/>
        <v>119386.35052792862</v>
      </c>
      <c r="CW313" s="2">
        <f t="shared" si="321"/>
        <v>40.16030709102845</v>
      </c>
      <c r="CX313" s="2">
        <f t="shared" si="292"/>
        <v>68.358362679875938</v>
      </c>
      <c r="CY313" s="2">
        <f t="shared" si="322"/>
        <v>52.242400189736088</v>
      </c>
      <c r="CZ313" s="2">
        <f t="shared" si="323"/>
        <v>44.086249224547537</v>
      </c>
      <c r="DA313" s="2"/>
      <c r="DB313" s="2"/>
      <c r="DC313" s="13">
        <f>Paramètres!$H$16</f>
        <v>-20000</v>
      </c>
      <c r="DD313" s="13">
        <f>Paramètres!$I$16</f>
        <v>0</v>
      </c>
      <c r="DE313" s="13"/>
      <c r="DF313" s="13"/>
      <c r="DG313" s="112">
        <f>Paramètres!$H$20</f>
        <v>1047197551196.5977</v>
      </c>
      <c r="DH313" s="13">
        <f>Paramètres!$H$21</f>
        <v>10000</v>
      </c>
      <c r="DI313" s="13">
        <f>IF(DL313&lt;66666,Paramètres!$H$22,5)</f>
        <v>1</v>
      </c>
      <c r="DJ313" s="13">
        <f t="shared" si="293"/>
        <v>-47281.143153245779</v>
      </c>
      <c r="DK313" s="13">
        <f t="shared" si="294"/>
        <v>41767.949859479435</v>
      </c>
      <c r="DL313" s="13">
        <f t="shared" si="324"/>
        <v>63087.781173074298</v>
      </c>
      <c r="DM313" s="13">
        <f t="shared" si="325"/>
        <v>138.5427652497076</v>
      </c>
      <c r="DN313" s="13">
        <f t="shared" si="326"/>
        <v>253.49695566947349</v>
      </c>
      <c r="DO313" s="13">
        <f t="shared" si="327"/>
        <v>-189.98331573968568</v>
      </c>
      <c r="DP313" s="13">
        <f t="shared" si="328"/>
        <v>167.83040926556163</v>
      </c>
      <c r="DQ313" s="13">
        <f>IF(DT313&lt;66666,Paramètres!$H$22,5)</f>
        <v>5</v>
      </c>
      <c r="DR313" s="13">
        <f t="shared" si="295"/>
        <v>56240.182721759076</v>
      </c>
      <c r="DS313" s="13">
        <f t="shared" si="296"/>
        <v>61995.647599571872</v>
      </c>
      <c r="DT313" s="13">
        <f t="shared" si="329"/>
        <v>83704.351582621734</v>
      </c>
      <c r="DU313" s="13">
        <f t="shared" si="330"/>
        <v>47.786835034739532</v>
      </c>
      <c r="DV313" s="13">
        <f t="shared" si="331"/>
        <v>731.5946007010715</v>
      </c>
      <c r="DW313" s="13">
        <f t="shared" si="332"/>
        <v>491.5516725682748</v>
      </c>
      <c r="DX313" s="13">
        <f t="shared" si="333"/>
        <v>541.8557123167493</v>
      </c>
    </row>
    <row r="314" spans="1:128" x14ac:dyDescent="0.35">
      <c r="A314" s="106">
        <f t="shared" si="334"/>
        <v>308</v>
      </c>
      <c r="B314" s="106">
        <f>A314*Paramètres!$D$25</f>
        <v>154</v>
      </c>
      <c r="C314" s="102">
        <f>Paramètres!$D$7</f>
        <v>155093840495.72119</v>
      </c>
      <c r="D314" s="28">
        <f>Paramètres!$D$8</f>
        <v>6666</v>
      </c>
      <c r="E314" s="28">
        <f t="shared" si="297"/>
        <v>24395.361581487818</v>
      </c>
      <c r="F314" s="28">
        <f t="shared" si="298"/>
        <v>-45282.959740091341</v>
      </c>
      <c r="G314" s="28">
        <f t="shared" si="272"/>
        <v>-133.07412255054535</v>
      </c>
      <c r="H314" s="28">
        <f t="shared" si="273"/>
        <v>89.182242086456554</v>
      </c>
      <c r="I314" s="28">
        <f t="shared" si="335"/>
        <v>-5687.6091205318144</v>
      </c>
      <c r="J314" s="28">
        <f t="shared" si="336"/>
        <v>-6083.4165338681069</v>
      </c>
      <c r="K314" s="28">
        <f t="shared" si="337"/>
        <v>1264.7881115534271</v>
      </c>
      <c r="L314" s="28">
        <f t="shared" si="299"/>
        <v>18.051161553169607</v>
      </c>
      <c r="M314" s="28">
        <f t="shared" si="300"/>
        <v>1264.6592911505716</v>
      </c>
      <c r="N314" s="28">
        <f>Paramètres!$D$26*Calculs!K314</f>
        <v>25.295762231068544</v>
      </c>
      <c r="O314" s="28">
        <f>Paramètres!$D$26*I314</f>
        <v>-113.75218241063629</v>
      </c>
      <c r="P314" s="28">
        <f>Paramètres!$D$26*J314</f>
        <v>-121.66833067736214</v>
      </c>
      <c r="Q314" s="105">
        <f>IF($T314&gt;25000,Paramètres!$D$9,-5)</f>
        <v>6</v>
      </c>
      <c r="R314" s="105">
        <f t="shared" si="274"/>
        <v>99334.047777934349</v>
      </c>
      <c r="S314" s="105">
        <f t="shared" si="275"/>
        <v>19281.407324381449</v>
      </c>
      <c r="T314" s="105">
        <f t="shared" si="301"/>
        <v>101188.0710180684</v>
      </c>
      <c r="U314" s="105">
        <f t="shared" si="302"/>
        <v>10.984895064045084</v>
      </c>
      <c r="V314" s="105">
        <f t="shared" si="276"/>
        <v>90.295507296569184</v>
      </c>
      <c r="W314" s="105">
        <f t="shared" si="303"/>
        <v>88.641063572885187</v>
      </c>
      <c r="X314" s="105">
        <f t="shared" si="304"/>
        <v>17.205827112129906</v>
      </c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44">
        <f t="shared" si="305"/>
        <v>-74938.686196446535</v>
      </c>
      <c r="AL314" s="44">
        <f t="shared" si="306"/>
        <v>-64564.36706447279</v>
      </c>
      <c r="AM314" s="44">
        <f t="shared" si="277"/>
        <v>-58.384691934210885</v>
      </c>
      <c r="AN314" s="44">
        <f t="shared" si="278"/>
        <v>42.821194395536956</v>
      </c>
      <c r="AO314" s="44">
        <f t="shared" si="338"/>
        <v>2905.930402379201</v>
      </c>
      <c r="AP314" s="44">
        <f t="shared" si="339"/>
        <v>-4720.6959140987947</v>
      </c>
      <c r="AQ314" s="44">
        <f t="shared" si="307"/>
        <v>905.28255546762898</v>
      </c>
      <c r="AR314" s="44">
        <f t="shared" si="308"/>
        <v>664.00527350365292</v>
      </c>
      <c r="AS314" s="44">
        <f t="shared" si="309"/>
        <v>615.3320258147952</v>
      </c>
      <c r="AT314" s="44">
        <f>Paramètres!$D$26*Calculs!AQ314</f>
        <v>18.105651109352578</v>
      </c>
      <c r="AU314" s="44">
        <f>Paramètres!$D$26*AO314</f>
        <v>58.118608047584019</v>
      </c>
      <c r="AV314" s="44">
        <f>Paramètres!$D$26*AP314</f>
        <v>-94.413918281975896</v>
      </c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1">
        <f>Paramètres!$D$16</f>
        <v>30000</v>
      </c>
      <c r="BH314" s="41">
        <f>Paramètres!$E$16</f>
        <v>-25000</v>
      </c>
      <c r="BI314" s="100"/>
      <c r="BJ314" s="100"/>
      <c r="BK314" s="110">
        <f>Paramètres!$D$20</f>
        <v>523598775598.29883</v>
      </c>
      <c r="BL314" s="41">
        <f>Paramètres!$D$21</f>
        <v>10000</v>
      </c>
      <c r="BM314" s="41"/>
      <c r="BN314" s="41"/>
      <c r="BO314" s="41">
        <f>IF(AND($BR$6&gt;200,A314&lt;950),Paramètres!$D$22,0)</f>
        <v>1</v>
      </c>
      <c r="BP314" s="41">
        <f t="shared" si="279"/>
        <v>5604.6384185121824</v>
      </c>
      <c r="BQ314" s="41">
        <f t="shared" si="280"/>
        <v>20282.959740091341</v>
      </c>
      <c r="BR314" s="41">
        <f t="shared" si="310"/>
        <v>21043.061270177135</v>
      </c>
      <c r="BS314" s="41">
        <f t="shared" si="311"/>
        <v>74.553325697701382</v>
      </c>
      <c r="BT314" s="41">
        <f t="shared" si="312"/>
        <v>871.2349097054838</v>
      </c>
      <c r="BU314" s="41">
        <f t="shared" si="313"/>
        <v>232.04592638831599</v>
      </c>
      <c r="BV314" s="41">
        <f t="shared" si="314"/>
        <v>839.76482180197968</v>
      </c>
      <c r="BW314" s="41">
        <f>Paramètres!$D$22</f>
        <v>1</v>
      </c>
      <c r="BX314" s="41">
        <f t="shared" si="281"/>
        <v>104938.68619644654</v>
      </c>
      <c r="BY314" s="41">
        <f t="shared" si="282"/>
        <v>39564.36706447279</v>
      </c>
      <c r="BZ314" s="41">
        <f t="shared" si="315"/>
        <v>112149.30673815428</v>
      </c>
      <c r="CA314" s="41">
        <f t="shared" si="316"/>
        <v>20.65762961732749</v>
      </c>
      <c r="CB314" s="41">
        <f t="shared" si="317"/>
        <v>41.138313400993802</v>
      </c>
      <c r="CC314" s="41">
        <f t="shared" si="318"/>
        <v>38.493332559935247</v>
      </c>
      <c r="CD314" s="41">
        <f t="shared" si="319"/>
        <v>14.512896950940398</v>
      </c>
      <c r="CE314" s="2">
        <f>Paramètres!$F$16</f>
        <v>15000</v>
      </c>
      <c r="CF314" s="2">
        <f>Paramètres!$G$16</f>
        <v>15000</v>
      </c>
      <c r="CG314" s="111">
        <f>Paramètres!$F$20</f>
        <v>992600579172.61572</v>
      </c>
      <c r="CH314" s="2">
        <f>Paramètres!$F$21</f>
        <v>13332</v>
      </c>
      <c r="CI314" s="2"/>
      <c r="CJ314" s="2"/>
      <c r="CK314" s="2">
        <f>IF(CN314&gt;20000,Paramètres!$F$22,-2)</f>
        <v>1</v>
      </c>
      <c r="CL314" s="2">
        <f t="shared" si="283"/>
        <v>-9395.3615814878176</v>
      </c>
      <c r="CM314" s="2">
        <f t="shared" si="284"/>
        <v>60282.959740091341</v>
      </c>
      <c r="CN314" s="2">
        <f t="shared" si="285"/>
        <v>61010.720814233711</v>
      </c>
      <c r="CO314" s="2">
        <f t="shared" si="286"/>
        <v>98.858529065084966</v>
      </c>
      <c r="CP314" s="2">
        <f t="shared" si="287"/>
        <v>248.64250440951417</v>
      </c>
      <c r="CQ314" s="2">
        <f t="shared" si="288"/>
        <v>-38.289766163671665</v>
      </c>
      <c r="CR314" s="2">
        <f t="shared" si="289"/>
        <v>245.67659393228044</v>
      </c>
      <c r="CS314" s="2">
        <f>Paramètres!$F$22</f>
        <v>1</v>
      </c>
      <c r="CT314" s="2">
        <f t="shared" si="290"/>
        <v>89938.686196446535</v>
      </c>
      <c r="CU314" s="2">
        <f t="shared" si="291"/>
        <v>79564.367064472783</v>
      </c>
      <c r="CV314" s="2">
        <f t="shared" si="320"/>
        <v>120081.03839121747</v>
      </c>
      <c r="CW314" s="2">
        <f t="shared" si="321"/>
        <v>41.497619678656953</v>
      </c>
      <c r="CX314" s="2">
        <f t="shared" si="292"/>
        <v>67.584127330749567</v>
      </c>
      <c r="CY314" s="2">
        <f t="shared" si="322"/>
        <v>50.619379223369016</v>
      </c>
      <c r="CZ314" s="2">
        <f t="shared" si="323"/>
        <v>44.780494795164195</v>
      </c>
      <c r="DA314" s="2"/>
      <c r="DB314" s="2"/>
      <c r="DC314" s="13">
        <f>Paramètres!$H$16</f>
        <v>-20000</v>
      </c>
      <c r="DD314" s="13">
        <f>Paramètres!$I$16</f>
        <v>0</v>
      </c>
      <c r="DE314" s="13"/>
      <c r="DF314" s="13"/>
      <c r="DG314" s="112">
        <f>Paramètres!$H$20</f>
        <v>1047197551196.5977</v>
      </c>
      <c r="DH314" s="13">
        <f>Paramètres!$H$21</f>
        <v>10000</v>
      </c>
      <c r="DI314" s="13">
        <f>IF(DL314&lt;66666,Paramètres!$H$22,5)</f>
        <v>1</v>
      </c>
      <c r="DJ314" s="13">
        <f t="shared" si="293"/>
        <v>-44395.361581487814</v>
      </c>
      <c r="DK314" s="13">
        <f t="shared" si="294"/>
        <v>45282.959740091341</v>
      </c>
      <c r="DL314" s="13">
        <f t="shared" si="324"/>
        <v>63415.255047770464</v>
      </c>
      <c r="DM314" s="13">
        <f t="shared" si="325"/>
        <v>134.43292908364836</v>
      </c>
      <c r="DN314" s="13">
        <f t="shared" si="326"/>
        <v>250.98066345214627</v>
      </c>
      <c r="DO314" s="13">
        <f t="shared" si="327"/>
        <v>-175.70499867147473</v>
      </c>
      <c r="DP314" s="13">
        <f t="shared" si="328"/>
        <v>179.21787541631156</v>
      </c>
      <c r="DQ314" s="13">
        <f>IF(DT314&lt;66666,Paramètres!$H$22,5)</f>
        <v>5</v>
      </c>
      <c r="DR314" s="13">
        <f t="shared" si="295"/>
        <v>54938.686196446535</v>
      </c>
      <c r="DS314" s="13">
        <f t="shared" si="296"/>
        <v>64564.36706447279</v>
      </c>
      <c r="DT314" s="13">
        <f t="shared" si="329"/>
        <v>84775.095018688153</v>
      </c>
      <c r="DU314" s="13">
        <f t="shared" si="330"/>
        <v>49.605093989335735</v>
      </c>
      <c r="DV314" s="13">
        <f t="shared" si="331"/>
        <v>713.60870127176702</v>
      </c>
      <c r="DW314" s="13">
        <f t="shared" si="332"/>
        <v>462.45568344784425</v>
      </c>
      <c r="DX314" s="13">
        <f t="shared" si="333"/>
        <v>543.48148025260741</v>
      </c>
    </row>
    <row r="315" spans="1:128" x14ac:dyDescent="0.35">
      <c r="A315" s="106">
        <f t="shared" si="334"/>
        <v>309</v>
      </c>
      <c r="B315" s="106">
        <f>A315*Paramètres!$D$25</f>
        <v>154.5</v>
      </c>
      <c r="C315" s="102">
        <f>Paramètres!$D$7</f>
        <v>155093840495.72119</v>
      </c>
      <c r="D315" s="28">
        <f>Paramètres!$D$8</f>
        <v>6666</v>
      </c>
      <c r="E315" s="28">
        <f t="shared" si="297"/>
        <v>21556.069811610203</v>
      </c>
      <c r="F315" s="28">
        <f t="shared" si="298"/>
        <v>-48008.50318423775</v>
      </c>
      <c r="G315" s="28">
        <f t="shared" si="272"/>
        <v>-139.7875544311791</v>
      </c>
      <c r="H315" s="28">
        <f t="shared" si="273"/>
        <v>87.294814575945239</v>
      </c>
      <c r="I315" s="28">
        <f t="shared" si="335"/>
        <v>-5555.8057765680087</v>
      </c>
      <c r="J315" s="28">
        <f t="shared" si="336"/>
        <v>-4697.0889120401735</v>
      </c>
      <c r="K315" s="28">
        <f t="shared" si="337"/>
        <v>1070.5502239047157</v>
      </c>
      <c r="L315" s="28">
        <f t="shared" si="299"/>
        <v>50.526601300660417</v>
      </c>
      <c r="M315" s="28">
        <f t="shared" si="300"/>
        <v>1069.3572108811168</v>
      </c>
      <c r="N315" s="28">
        <f>Paramètres!$D$26*Calculs!K315</f>
        <v>21.411004478094316</v>
      </c>
      <c r="O315" s="28">
        <f>Paramètres!$D$26*I315</f>
        <v>-111.11611553136018</v>
      </c>
      <c r="P315" s="28">
        <f>Paramètres!$D$26*J315</f>
        <v>-93.941778240803472</v>
      </c>
      <c r="Q315" s="105">
        <f>IF($T315&gt;25000,Paramètres!$D$9,-5)</f>
        <v>6</v>
      </c>
      <c r="R315" s="105">
        <f t="shared" si="274"/>
        <v>94875.789488491224</v>
      </c>
      <c r="S315" s="105">
        <f t="shared" si="275"/>
        <v>18762.378830830741</v>
      </c>
      <c r="T315" s="105">
        <f t="shared" si="301"/>
        <v>96713.196051294406</v>
      </c>
      <c r="U315" s="105">
        <f t="shared" si="302"/>
        <v>11.186323653012039</v>
      </c>
      <c r="V315" s="105">
        <f t="shared" si="276"/>
        <v>98.784053393152433</v>
      </c>
      <c r="W315" s="105">
        <f t="shared" si="303"/>
        <v>96.90730362770563</v>
      </c>
      <c r="X315" s="105">
        <f t="shared" si="304"/>
        <v>19.164125557636673</v>
      </c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44">
        <f t="shared" si="305"/>
        <v>-73319.719676881024</v>
      </c>
      <c r="AL315" s="44">
        <f t="shared" si="306"/>
        <v>-66770.882015068491</v>
      </c>
      <c r="AM315" s="44">
        <f t="shared" si="277"/>
        <v>-48.795990669301069</v>
      </c>
      <c r="AN315" s="44">
        <f t="shared" si="278"/>
        <v>44.080358615486723</v>
      </c>
      <c r="AO315" s="44">
        <f t="shared" si="338"/>
        <v>3511.8170678352699</v>
      </c>
      <c r="AP315" s="44">
        <f t="shared" si="339"/>
        <v>-4010.9499700020237</v>
      </c>
      <c r="AQ315" s="44">
        <f t="shared" si="307"/>
        <v>891.20380296098494</v>
      </c>
      <c r="AR315" s="44">
        <f t="shared" si="308"/>
        <v>640.20945880403372</v>
      </c>
      <c r="AS315" s="44">
        <f t="shared" si="309"/>
        <v>619.9806991108419</v>
      </c>
      <c r="AT315" s="44">
        <f>Paramètres!$D$26*Calculs!AQ315</f>
        <v>17.824076059219699</v>
      </c>
      <c r="AU315" s="44">
        <f>Paramètres!$D$26*AO315</f>
        <v>70.236341356705395</v>
      </c>
      <c r="AV315" s="44">
        <f>Paramètres!$D$26*AP315</f>
        <v>-80.218999400040474</v>
      </c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1">
        <f>Paramètres!$D$16</f>
        <v>30000</v>
      </c>
      <c r="BH315" s="41">
        <f>Paramètres!$E$16</f>
        <v>-25000</v>
      </c>
      <c r="BI315" s="100"/>
      <c r="BJ315" s="100"/>
      <c r="BK315" s="110">
        <f>Paramètres!$D$20</f>
        <v>523598775598.29883</v>
      </c>
      <c r="BL315" s="41">
        <f>Paramètres!$D$21</f>
        <v>10000</v>
      </c>
      <c r="BM315" s="41"/>
      <c r="BN315" s="41"/>
      <c r="BO315" s="41">
        <f>IF(AND($BR$6&gt;200,A315&lt;950),Paramètres!$D$22,0)</f>
        <v>1</v>
      </c>
      <c r="BP315" s="41">
        <f t="shared" si="279"/>
        <v>8443.930188389797</v>
      </c>
      <c r="BQ315" s="41">
        <f t="shared" si="280"/>
        <v>23008.50318423775</v>
      </c>
      <c r="BR315" s="41">
        <f t="shared" si="310"/>
        <v>24509.00193409514</v>
      </c>
      <c r="BS315" s="41">
        <f t="shared" si="311"/>
        <v>69.84728122205064</v>
      </c>
      <c r="BT315" s="41">
        <f t="shared" si="312"/>
        <v>691.88557485249669</v>
      </c>
      <c r="BU315" s="41">
        <f t="shared" si="313"/>
        <v>238.37092624653692</v>
      </c>
      <c r="BV315" s="41">
        <f t="shared" si="314"/>
        <v>649.52671246788441</v>
      </c>
      <c r="BW315" s="41">
        <f>Paramètres!$D$22</f>
        <v>1</v>
      </c>
      <c r="BX315" s="41">
        <f t="shared" si="281"/>
        <v>103319.71967688102</v>
      </c>
      <c r="BY315" s="41">
        <f t="shared" si="282"/>
        <v>41770.882015068491</v>
      </c>
      <c r="BZ315" s="41">
        <f t="shared" si="315"/>
        <v>111444.0265713064</v>
      </c>
      <c r="CA315" s="41">
        <f t="shared" si="316"/>
        <v>22.012873180196152</v>
      </c>
      <c r="CB315" s="41">
        <f t="shared" si="317"/>
        <v>41.654395529518922</v>
      </c>
      <c r="CC315" s="41">
        <f t="shared" si="318"/>
        <v>38.61777613236297</v>
      </c>
      <c r="CD315" s="41">
        <f t="shared" si="319"/>
        <v>15.612688222093686</v>
      </c>
      <c r="CE315" s="2">
        <f>Paramètres!$F$16</f>
        <v>15000</v>
      </c>
      <c r="CF315" s="2">
        <f>Paramètres!$G$16</f>
        <v>15000</v>
      </c>
      <c r="CG315" s="111">
        <f>Paramètres!$F$20</f>
        <v>992600579172.61572</v>
      </c>
      <c r="CH315" s="2">
        <f>Paramètres!$F$21</f>
        <v>13332</v>
      </c>
      <c r="CI315" s="2"/>
      <c r="CJ315" s="2"/>
      <c r="CK315" s="2">
        <f>IF(CN315&gt;20000,Paramètres!$F$22,-2)</f>
        <v>1</v>
      </c>
      <c r="CL315" s="2">
        <f t="shared" si="283"/>
        <v>-6556.069811610203</v>
      </c>
      <c r="CM315" s="2">
        <f t="shared" si="284"/>
        <v>63008.50318423775</v>
      </c>
      <c r="CN315" s="2">
        <f t="shared" si="285"/>
        <v>63348.666322921163</v>
      </c>
      <c r="CO315" s="2">
        <f t="shared" si="286"/>
        <v>95.940281755423129</v>
      </c>
      <c r="CP315" s="2">
        <f t="shared" si="287"/>
        <v>231.77535682423016</v>
      </c>
      <c r="CQ315" s="2">
        <f t="shared" si="288"/>
        <v>-23.986857311322922</v>
      </c>
      <c r="CR315" s="2">
        <f t="shared" si="289"/>
        <v>230.53079340366969</v>
      </c>
      <c r="CS315" s="2">
        <f>Paramètres!$F$22</f>
        <v>1</v>
      </c>
      <c r="CT315" s="2">
        <f t="shared" si="290"/>
        <v>88319.719676881024</v>
      </c>
      <c r="CU315" s="2">
        <f t="shared" si="291"/>
        <v>81770.882015068491</v>
      </c>
      <c r="CV315" s="2">
        <f t="shared" si="320"/>
        <v>120361.33112144073</v>
      </c>
      <c r="CW315" s="2">
        <f t="shared" si="321"/>
        <v>42.795083857469386</v>
      </c>
      <c r="CX315" s="2">
        <f t="shared" si="292"/>
        <v>67.275435592230124</v>
      </c>
      <c r="CY315" s="2">
        <f t="shared" si="322"/>
        <v>49.365918084195961</v>
      </c>
      <c r="CZ315" s="2">
        <f t="shared" si="323"/>
        <v>45.705474134164263</v>
      </c>
      <c r="DA315" s="2"/>
      <c r="DB315" s="2"/>
      <c r="DC315" s="13">
        <f>Paramètres!$H$16</f>
        <v>-20000</v>
      </c>
      <c r="DD315" s="13">
        <f>Paramètres!$I$16</f>
        <v>0</v>
      </c>
      <c r="DE315" s="13"/>
      <c r="DF315" s="13"/>
      <c r="DG315" s="112">
        <f>Paramètres!$H$20</f>
        <v>1047197551196.5977</v>
      </c>
      <c r="DH315" s="13">
        <f>Paramètres!$H$21</f>
        <v>10000</v>
      </c>
      <c r="DI315" s="13">
        <f>IF(DL315&lt;66666,Paramètres!$H$22,5)</f>
        <v>1</v>
      </c>
      <c r="DJ315" s="13">
        <f t="shared" si="293"/>
        <v>-41556.069811610199</v>
      </c>
      <c r="DK315" s="13">
        <f t="shared" si="294"/>
        <v>48008.50318423775</v>
      </c>
      <c r="DL315" s="13">
        <f t="shared" si="324"/>
        <v>63495.852747863675</v>
      </c>
      <c r="DM315" s="13">
        <f t="shared" si="325"/>
        <v>130.87940203231793</v>
      </c>
      <c r="DN315" s="13">
        <f t="shared" si="326"/>
        <v>250.36702661555938</v>
      </c>
      <c r="DO315" s="13">
        <f t="shared" si="327"/>
        <v>-163.85746763455359</v>
      </c>
      <c r="DP315" s="13">
        <f t="shared" si="328"/>
        <v>189.29970500956264</v>
      </c>
      <c r="DQ315" s="13">
        <f>IF(DT315&lt;66666,Paramètres!$H$22,5)</f>
        <v>5</v>
      </c>
      <c r="DR315" s="13">
        <f t="shared" si="295"/>
        <v>53319.719676881024</v>
      </c>
      <c r="DS315" s="13">
        <f t="shared" si="296"/>
        <v>66770.882015068491</v>
      </c>
      <c r="DT315" s="13">
        <f t="shared" si="329"/>
        <v>85447.897525283624</v>
      </c>
      <c r="DU315" s="13">
        <f t="shared" si="330"/>
        <v>51.390973551883434</v>
      </c>
      <c r="DV315" s="13">
        <f t="shared" si="331"/>
        <v>702.64213593506543</v>
      </c>
      <c r="DW315" s="13">
        <f t="shared" si="332"/>
        <v>438.45059745486429</v>
      </c>
      <c r="DX315" s="13">
        <f t="shared" si="333"/>
        <v>549.0601467807179</v>
      </c>
    </row>
    <row r="316" spans="1:128" x14ac:dyDescent="0.35">
      <c r="A316" s="106">
        <f t="shared" si="334"/>
        <v>310</v>
      </c>
      <c r="B316" s="106">
        <f>A316*Paramètres!$D$25</f>
        <v>155</v>
      </c>
      <c r="C316" s="102">
        <f>Paramètres!$D$7</f>
        <v>155093840495.72119</v>
      </c>
      <c r="D316" s="28">
        <f>Paramètres!$D$8</f>
        <v>6666</v>
      </c>
      <c r="E316" s="28">
        <f t="shared" si="297"/>
        <v>18790.798573651366</v>
      </c>
      <c r="F316" s="28">
        <f t="shared" si="298"/>
        <v>-50089.708337537559</v>
      </c>
      <c r="G316" s="28">
        <f t="shared" si="272"/>
        <v>-146.77064418087437</v>
      </c>
      <c r="H316" s="28">
        <f t="shared" si="273"/>
        <v>85.878517664577615</v>
      </c>
      <c r="I316" s="28">
        <f t="shared" si="335"/>
        <v>-5394.1630597359881</v>
      </c>
      <c r="J316" s="28">
        <f t="shared" si="336"/>
        <v>-3533.7899229182531</v>
      </c>
      <c r="K316" s="28">
        <f t="shared" si="337"/>
        <v>945.79876662880702</v>
      </c>
      <c r="L316" s="28">
        <f t="shared" si="299"/>
        <v>67.975897777829289</v>
      </c>
      <c r="M316" s="28">
        <f t="shared" si="300"/>
        <v>943.35284187724301</v>
      </c>
      <c r="N316" s="28">
        <f>Paramètres!$D$26*Calculs!K316</f>
        <v>18.915975332576142</v>
      </c>
      <c r="O316" s="28">
        <f>Paramètres!$D$26*I316</f>
        <v>-107.88326119471976</v>
      </c>
      <c r="P316" s="28">
        <f>Paramètres!$D$26*J316</f>
        <v>-70.675798458365065</v>
      </c>
      <c r="Q316" s="105">
        <f>IF($T316&gt;25000,Paramètres!$D$9,-5)</f>
        <v>6</v>
      </c>
      <c r="R316" s="105">
        <f t="shared" si="274"/>
        <v>90194.55735191374</v>
      </c>
      <c r="S316" s="105">
        <f t="shared" si="275"/>
        <v>18531.653487754236</v>
      </c>
      <c r="T316" s="105">
        <f t="shared" si="301"/>
        <v>92078.663961299142</v>
      </c>
      <c r="U316" s="105">
        <f t="shared" si="302"/>
        <v>11.610587552401608</v>
      </c>
      <c r="V316" s="105">
        <f t="shared" si="276"/>
        <v>108.8986520943232</v>
      </c>
      <c r="W316" s="105">
        <f t="shared" si="303"/>
        <v>106.67037616874816</v>
      </c>
      <c r="X316" s="105">
        <f t="shared" si="304"/>
        <v>21.916826320847786</v>
      </c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44">
        <f t="shared" si="305"/>
        <v>-71403.758778262374</v>
      </c>
      <c r="AL316" s="44">
        <f t="shared" si="306"/>
        <v>-68621.361825291795</v>
      </c>
      <c r="AM316" s="44">
        <f t="shared" si="277"/>
        <v>-39.045595378409963</v>
      </c>
      <c r="AN316" s="44">
        <f t="shared" si="278"/>
        <v>45.283568963645656</v>
      </c>
      <c r="AO316" s="44">
        <f t="shared" si="338"/>
        <v>4081.790185282598</v>
      </c>
      <c r="AP316" s="44">
        <f t="shared" si="339"/>
        <v>-3310.7502714911411</v>
      </c>
      <c r="AQ316" s="44">
        <f t="shared" si="307"/>
        <v>885.93364396623031</v>
      </c>
      <c r="AR316" s="44">
        <f t="shared" si="308"/>
        <v>623.34159529912881</v>
      </c>
      <c r="AS316" s="44">
        <f t="shared" si="309"/>
        <v>629.54243469461255</v>
      </c>
      <c r="AT316" s="44">
        <f>Paramètres!$D$26*Calculs!AQ316</f>
        <v>17.718672879324608</v>
      </c>
      <c r="AU316" s="44">
        <f>Paramètres!$D$26*AO316</f>
        <v>81.635803705651966</v>
      </c>
      <c r="AV316" s="44">
        <f>Paramètres!$D$26*AP316</f>
        <v>-66.215005429822824</v>
      </c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1">
        <f>Paramètres!$D$16</f>
        <v>30000</v>
      </c>
      <c r="BH316" s="41">
        <f>Paramètres!$E$16</f>
        <v>-25000</v>
      </c>
      <c r="BI316" s="100"/>
      <c r="BJ316" s="100"/>
      <c r="BK316" s="110">
        <f>Paramètres!$D$20</f>
        <v>523598775598.29883</v>
      </c>
      <c r="BL316" s="41">
        <f>Paramètres!$D$21</f>
        <v>10000</v>
      </c>
      <c r="BM316" s="41"/>
      <c r="BN316" s="41"/>
      <c r="BO316" s="41">
        <f>IF(AND($BR$6&gt;200,A316&lt;950),Paramètres!$D$22,0)</f>
        <v>1</v>
      </c>
      <c r="BP316" s="41">
        <f t="shared" si="279"/>
        <v>11209.201426348634</v>
      </c>
      <c r="BQ316" s="41">
        <f t="shared" si="280"/>
        <v>25089.708337537559</v>
      </c>
      <c r="BR316" s="41">
        <f t="shared" si="310"/>
        <v>27479.804604093493</v>
      </c>
      <c r="BS316" s="41">
        <f t="shared" si="311"/>
        <v>65.926583919716194</v>
      </c>
      <c r="BT316" s="41">
        <f t="shared" si="312"/>
        <v>575.3825526906395</v>
      </c>
      <c r="BU316" s="41">
        <f t="shared" si="313"/>
        <v>234.70250328327595</v>
      </c>
      <c r="BV316" s="41">
        <f t="shared" si="314"/>
        <v>525.33781216790442</v>
      </c>
      <c r="BW316" s="41">
        <f>Paramètres!$D$22</f>
        <v>1</v>
      </c>
      <c r="BX316" s="41">
        <f t="shared" si="281"/>
        <v>101403.75877826237</v>
      </c>
      <c r="BY316" s="41">
        <f t="shared" si="282"/>
        <v>43621.361825291795</v>
      </c>
      <c r="BZ316" s="41">
        <f t="shared" si="315"/>
        <v>110388.15834070722</v>
      </c>
      <c r="CA316" s="41">
        <f t="shared" si="316"/>
        <v>23.27616633767515</v>
      </c>
      <c r="CB316" s="41">
        <f t="shared" si="317"/>
        <v>42.44528392752779</v>
      </c>
      <c r="CC316" s="41">
        <f t="shared" si="318"/>
        <v>38.990697891502755</v>
      </c>
      <c r="CD316" s="41">
        <f t="shared" si="319"/>
        <v>16.772823424278084</v>
      </c>
      <c r="CE316" s="2">
        <f>Paramètres!$F$16</f>
        <v>15000</v>
      </c>
      <c r="CF316" s="2">
        <f>Paramètres!$G$16</f>
        <v>15000</v>
      </c>
      <c r="CG316" s="111">
        <f>Paramètres!$F$20</f>
        <v>992600579172.61572</v>
      </c>
      <c r="CH316" s="2">
        <f>Paramètres!$F$21</f>
        <v>13332</v>
      </c>
      <c r="CI316" s="2"/>
      <c r="CJ316" s="2"/>
      <c r="CK316" s="2">
        <f>IF(CN316&gt;20000,Paramètres!$F$22,-2)</f>
        <v>1</v>
      </c>
      <c r="CL316" s="2">
        <f t="shared" si="283"/>
        <v>-3790.7985736513656</v>
      </c>
      <c r="CM316" s="2">
        <f t="shared" si="284"/>
        <v>65089.708337537559</v>
      </c>
      <c r="CN316" s="2">
        <f t="shared" si="285"/>
        <v>65200.00218781978</v>
      </c>
      <c r="CO316" s="2">
        <f t="shared" si="286"/>
        <v>93.333118199393994</v>
      </c>
      <c r="CP316" s="2">
        <f t="shared" si="287"/>
        <v>219.58142778197197</v>
      </c>
      <c r="CQ316" s="2">
        <f t="shared" si="288"/>
        <v>-12.766701461732907</v>
      </c>
      <c r="CR316" s="2">
        <f t="shared" si="289"/>
        <v>219.20997869749533</v>
      </c>
      <c r="CS316" s="2">
        <f>Paramètres!$F$22</f>
        <v>1</v>
      </c>
      <c r="CT316" s="2">
        <f t="shared" si="290"/>
        <v>86403.758778262374</v>
      </c>
      <c r="CU316" s="2">
        <f t="shared" si="291"/>
        <v>83621.361825291795</v>
      </c>
      <c r="CV316" s="2">
        <f t="shared" si="320"/>
        <v>120242.01297603313</v>
      </c>
      <c r="CW316" s="2">
        <f t="shared" si="321"/>
        <v>44.062459869738646</v>
      </c>
      <c r="CX316" s="2">
        <f t="shared" si="292"/>
        <v>67.406585506401882</v>
      </c>
      <c r="CY316" s="2">
        <f t="shared" si="322"/>
        <v>48.437166095367616</v>
      </c>
      <c r="CZ316" s="2">
        <f t="shared" si="323"/>
        <v>46.877379515941783</v>
      </c>
      <c r="DA316" s="2"/>
      <c r="DB316" s="2"/>
      <c r="DC316" s="13">
        <f>Paramètres!$H$16</f>
        <v>-20000</v>
      </c>
      <c r="DD316" s="13">
        <f>Paramètres!$I$16</f>
        <v>0</v>
      </c>
      <c r="DE316" s="13"/>
      <c r="DF316" s="13"/>
      <c r="DG316" s="112">
        <f>Paramètres!$H$20</f>
        <v>1047197551196.5977</v>
      </c>
      <c r="DH316" s="13">
        <f>Paramètres!$H$21</f>
        <v>10000</v>
      </c>
      <c r="DI316" s="13">
        <f>IF(DL316&lt;66666,Paramètres!$H$22,5)</f>
        <v>1</v>
      </c>
      <c r="DJ316" s="13">
        <f t="shared" si="293"/>
        <v>-38790.798573651366</v>
      </c>
      <c r="DK316" s="13">
        <f t="shared" si="294"/>
        <v>50089.708337537559</v>
      </c>
      <c r="DL316" s="13">
        <f t="shared" si="324"/>
        <v>63353.807583452886</v>
      </c>
      <c r="DM316" s="13">
        <f t="shared" si="325"/>
        <v>127.75515042569498</v>
      </c>
      <c r="DN316" s="13">
        <f t="shared" si="326"/>
        <v>251.4499957466119</v>
      </c>
      <c r="DO316" s="13">
        <f t="shared" si="327"/>
        <v>-153.95990404371375</v>
      </c>
      <c r="DP316" s="13">
        <f t="shared" si="328"/>
        <v>198.80505101184326</v>
      </c>
      <c r="DQ316" s="13">
        <f>IF(DT316&lt;66666,Paramètres!$H$22,5)</f>
        <v>5</v>
      </c>
      <c r="DR316" s="13">
        <f t="shared" si="295"/>
        <v>51403.758778262374</v>
      </c>
      <c r="DS316" s="13">
        <f t="shared" si="296"/>
        <v>68621.361825291795</v>
      </c>
      <c r="DT316" s="13">
        <f t="shared" si="329"/>
        <v>85739.359195712444</v>
      </c>
      <c r="DU316" s="13">
        <f t="shared" si="330"/>
        <v>53.163388200032706</v>
      </c>
      <c r="DV316" s="13">
        <f t="shared" si="331"/>
        <v>697.96915003696427</v>
      </c>
      <c r="DW316" s="13">
        <f t="shared" si="332"/>
        <v>418.45703256624159</v>
      </c>
      <c r="DX316" s="13">
        <f t="shared" si="333"/>
        <v>558.61851589360856</v>
      </c>
    </row>
    <row r="317" spans="1:128" x14ac:dyDescent="0.35">
      <c r="A317" s="106">
        <f t="shared" si="334"/>
        <v>311</v>
      </c>
      <c r="B317" s="106">
        <f>A317*Paramètres!$D$25</f>
        <v>155.5</v>
      </c>
      <c r="C317" s="102">
        <f>Paramètres!$D$7</f>
        <v>155093840495.72119</v>
      </c>
      <c r="D317" s="28">
        <f>Paramètres!$D$8</f>
        <v>6666</v>
      </c>
      <c r="E317" s="28">
        <f t="shared" si="297"/>
        <v>16110.71101822783</v>
      </c>
      <c r="F317" s="28">
        <f t="shared" si="298"/>
        <v>-51620.765088527376</v>
      </c>
      <c r="G317" s="28">
        <f t="shared" si="272"/>
        <v>-154.22550718550318</v>
      </c>
      <c r="H317" s="28">
        <f t="shared" si="273"/>
        <v>84.664215531744574</v>
      </c>
      <c r="I317" s="28">
        <f t="shared" si="335"/>
        <v>-5218.3039007634388</v>
      </c>
      <c r="J317" s="28">
        <f t="shared" si="336"/>
        <v>-2519.761282582645</v>
      </c>
      <c r="K317" s="28">
        <f t="shared" si="337"/>
        <v>862.53192360593641</v>
      </c>
      <c r="L317" s="28">
        <f t="shared" si="299"/>
        <v>80.208961966531405</v>
      </c>
      <c r="M317" s="28">
        <f t="shared" si="300"/>
        <v>858.7944117538309</v>
      </c>
      <c r="N317" s="28">
        <f>Paramètres!$D$26*Calculs!K317</f>
        <v>17.25063847211873</v>
      </c>
      <c r="O317" s="28">
        <f>Paramètres!$D$26*I317</f>
        <v>-104.36607801526878</v>
      </c>
      <c r="P317" s="28">
        <f>Paramètres!$D$26*J317</f>
        <v>-50.3952256516529</v>
      </c>
      <c r="Q317" s="105">
        <f>IF($T317&gt;25000,Paramètres!$D$9,-5)</f>
        <v>6</v>
      </c>
      <c r="R317" s="105">
        <f t="shared" si="274"/>
        <v>85317.739305024123</v>
      </c>
      <c r="S317" s="105">
        <f t="shared" si="275"/>
        <v>18498.586263836347</v>
      </c>
      <c r="T317" s="105">
        <f t="shared" si="301"/>
        <v>87300.139369193756</v>
      </c>
      <c r="U317" s="105">
        <f t="shared" si="302"/>
        <v>12.233510000960697</v>
      </c>
      <c r="V317" s="105">
        <f t="shared" si="276"/>
        <v>121.03995945449631</v>
      </c>
      <c r="W317" s="105">
        <f t="shared" si="303"/>
        <v>118.29140000059978</v>
      </c>
      <c r="X317" s="105">
        <f t="shared" si="304"/>
        <v>25.647933067680423</v>
      </c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44">
        <f t="shared" si="305"/>
        <v>-69207.028286796296</v>
      </c>
      <c r="AL317" s="44">
        <f t="shared" si="306"/>
        <v>-70119.351352363723</v>
      </c>
      <c r="AM317" s="44">
        <f t="shared" si="277"/>
        <v>-29.491970008953256</v>
      </c>
      <c r="AN317" s="44">
        <f t="shared" si="278"/>
        <v>46.441744049256293</v>
      </c>
      <c r="AO317" s="44">
        <f t="shared" si="338"/>
        <v>4623.4959768760755</v>
      </c>
      <c r="AP317" s="44">
        <f t="shared" si="339"/>
        <v>-2614.992831366706</v>
      </c>
      <c r="AQ317" s="44">
        <f t="shared" si="307"/>
        <v>888.93136896251997</v>
      </c>
      <c r="AR317" s="44">
        <f t="shared" si="308"/>
        <v>612.55527272186009</v>
      </c>
      <c r="AS317" s="44">
        <f t="shared" si="309"/>
        <v>644.18554515467622</v>
      </c>
      <c r="AT317" s="44">
        <f>Paramètres!$D$26*Calculs!AQ317</f>
        <v>17.778627379250398</v>
      </c>
      <c r="AU317" s="44">
        <f>Paramètres!$D$26*AO317</f>
        <v>92.469919537521506</v>
      </c>
      <c r="AV317" s="44">
        <f>Paramètres!$D$26*AP317</f>
        <v>-52.299856627334123</v>
      </c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1">
        <f>Paramètres!$D$16</f>
        <v>30000</v>
      </c>
      <c r="BH317" s="41">
        <f>Paramètres!$E$16</f>
        <v>-25000</v>
      </c>
      <c r="BI317" s="100"/>
      <c r="BJ317" s="100"/>
      <c r="BK317" s="110">
        <f>Paramètres!$D$20</f>
        <v>523598775598.29883</v>
      </c>
      <c r="BL317" s="41">
        <f>Paramètres!$D$21</f>
        <v>10000</v>
      </c>
      <c r="BM317" s="41"/>
      <c r="BN317" s="41"/>
      <c r="BO317" s="41">
        <f>IF(AND($BR$6&gt;200,A317&lt;950),Paramètres!$D$22,0)</f>
        <v>1</v>
      </c>
      <c r="BP317" s="41">
        <f t="shared" si="279"/>
        <v>13889.28898177217</v>
      </c>
      <c r="BQ317" s="41">
        <f t="shared" si="280"/>
        <v>26620.765088527376</v>
      </c>
      <c r="BR317" s="41">
        <f t="shared" si="310"/>
        <v>30026.279861443636</v>
      </c>
      <c r="BS317" s="41">
        <f t="shared" si="311"/>
        <v>62.446859961036068</v>
      </c>
      <c r="BT317" s="41">
        <f t="shared" si="312"/>
        <v>495.99045897222078</v>
      </c>
      <c r="BU317" s="41">
        <f t="shared" si="313"/>
        <v>229.43084686668118</v>
      </c>
      <c r="BV317" s="41">
        <f t="shared" si="314"/>
        <v>439.73630950549409</v>
      </c>
      <c r="BW317" s="41">
        <f>Paramètres!$D$22</f>
        <v>1</v>
      </c>
      <c r="BX317" s="41">
        <f t="shared" si="281"/>
        <v>99207.028286796296</v>
      </c>
      <c r="BY317" s="41">
        <f t="shared" si="282"/>
        <v>45119.351352363723</v>
      </c>
      <c r="BZ317" s="41">
        <f t="shared" si="315"/>
        <v>108985.27573922656</v>
      </c>
      <c r="CA317" s="41">
        <f t="shared" si="316"/>
        <v>24.456038229587058</v>
      </c>
      <c r="CB317" s="41">
        <f t="shared" si="317"/>
        <v>43.53127524315051</v>
      </c>
      <c r="CC317" s="41">
        <f t="shared" si="318"/>
        <v>39.625613874124205</v>
      </c>
      <c r="CD317" s="41">
        <f t="shared" si="319"/>
        <v>18.02172714791077</v>
      </c>
      <c r="CE317" s="2">
        <f>Paramètres!$F$16</f>
        <v>15000</v>
      </c>
      <c r="CF317" s="2">
        <f>Paramètres!$G$16</f>
        <v>15000</v>
      </c>
      <c r="CG317" s="111">
        <f>Paramètres!$F$20</f>
        <v>992600579172.61572</v>
      </c>
      <c r="CH317" s="2">
        <f>Paramètres!$F$21</f>
        <v>13332</v>
      </c>
      <c r="CI317" s="2"/>
      <c r="CJ317" s="2"/>
      <c r="CK317" s="2">
        <f>IF(CN317&gt;20000,Paramètres!$F$22,-2)</f>
        <v>1</v>
      </c>
      <c r="CL317" s="2">
        <f t="shared" si="283"/>
        <v>-1110.7110182278302</v>
      </c>
      <c r="CM317" s="2">
        <f t="shared" si="284"/>
        <v>66620.765088527376</v>
      </c>
      <c r="CN317" s="2">
        <f t="shared" si="285"/>
        <v>66630.023412473456</v>
      </c>
      <c r="CO317" s="2">
        <f t="shared" si="286"/>
        <v>90.955155019952414</v>
      </c>
      <c r="CP317" s="2">
        <f t="shared" si="287"/>
        <v>210.7958391552026</v>
      </c>
      <c r="CQ317" s="2">
        <f t="shared" si="288"/>
        <v>-3.5139303448366133</v>
      </c>
      <c r="CR317" s="2">
        <f t="shared" si="289"/>
        <v>210.76654881332018</v>
      </c>
      <c r="CS317" s="2">
        <f>Paramètres!$F$22</f>
        <v>1</v>
      </c>
      <c r="CT317" s="2">
        <f t="shared" si="290"/>
        <v>84207.028286796296</v>
      </c>
      <c r="CU317" s="2">
        <f t="shared" si="291"/>
        <v>85119.351352363723</v>
      </c>
      <c r="CV317" s="2">
        <f t="shared" si="320"/>
        <v>119733.56917565121</v>
      </c>
      <c r="CW317" s="2">
        <f t="shared" si="321"/>
        <v>45.308704145846669</v>
      </c>
      <c r="CX317" s="2">
        <f t="shared" si="292"/>
        <v>67.969741499645124</v>
      </c>
      <c r="CY317" s="2">
        <f t="shared" si="322"/>
        <v>47.80221607451066</v>
      </c>
      <c r="CZ317" s="2">
        <f t="shared" si="323"/>
        <v>48.320118976409553</v>
      </c>
      <c r="DA317" s="2"/>
      <c r="DB317" s="2"/>
      <c r="DC317" s="13">
        <f>Paramètres!$H$16</f>
        <v>-20000</v>
      </c>
      <c r="DD317" s="13">
        <f>Paramètres!$I$16</f>
        <v>0</v>
      </c>
      <c r="DE317" s="13"/>
      <c r="DF317" s="13"/>
      <c r="DG317" s="112">
        <f>Paramètres!$H$20</f>
        <v>1047197551196.5977</v>
      </c>
      <c r="DH317" s="13">
        <f>Paramètres!$H$21</f>
        <v>10000</v>
      </c>
      <c r="DI317" s="13">
        <f>IF(DL317&lt;66666,Paramètres!$H$22,5)</f>
        <v>1</v>
      </c>
      <c r="DJ317" s="13">
        <f t="shared" si="293"/>
        <v>-36110.711018227827</v>
      </c>
      <c r="DK317" s="13">
        <f t="shared" si="294"/>
        <v>51620.765088527376</v>
      </c>
      <c r="DL317" s="13">
        <f t="shared" si="324"/>
        <v>62997.514542772937</v>
      </c>
      <c r="DM317" s="13">
        <f t="shared" si="325"/>
        <v>124.97426887737402</v>
      </c>
      <c r="DN317" s="13">
        <f t="shared" si="326"/>
        <v>254.19712676005125</v>
      </c>
      <c r="DO317" s="13">
        <f t="shared" si="327"/>
        <v>-145.70795455531317</v>
      </c>
      <c r="DP317" s="13">
        <f t="shared" si="328"/>
        <v>208.29155343501654</v>
      </c>
      <c r="DQ317" s="13">
        <f>IF(DT317&lt;66666,Paramètres!$H$22,5)</f>
        <v>5</v>
      </c>
      <c r="DR317" s="13">
        <f t="shared" si="295"/>
        <v>49207.028286796296</v>
      </c>
      <c r="DS317" s="13">
        <f t="shared" si="296"/>
        <v>70119.351352363723</v>
      </c>
      <c r="DT317" s="13">
        <f t="shared" si="329"/>
        <v>85662.448405901887</v>
      </c>
      <c r="DU317" s="13">
        <f t="shared" si="330"/>
        <v>54.94031793599143</v>
      </c>
      <c r="DV317" s="13">
        <f t="shared" si="331"/>
        <v>699.19774926977152</v>
      </c>
      <c r="DW317" s="13">
        <f t="shared" si="332"/>
        <v>401.63973907628247</v>
      </c>
      <c r="DX317" s="13">
        <f t="shared" si="333"/>
        <v>572.33120881064133</v>
      </c>
    </row>
    <row r="318" spans="1:128" x14ac:dyDescent="0.35">
      <c r="A318" s="106">
        <f t="shared" si="334"/>
        <v>312</v>
      </c>
      <c r="B318" s="106">
        <f>A318*Paramètres!$D$25</f>
        <v>156</v>
      </c>
      <c r="C318" s="102">
        <f>Paramètres!$D$7</f>
        <v>155093840495.72119</v>
      </c>
      <c r="D318" s="28">
        <f>Paramètres!$D$8</f>
        <v>6666</v>
      </c>
      <c r="E318" s="28">
        <f t="shared" si="297"/>
        <v>13521.611308337744</v>
      </c>
      <c r="F318" s="28">
        <f t="shared" si="298"/>
        <v>-52665.947126880244</v>
      </c>
      <c r="G318" s="28">
        <f t="shared" si="272"/>
        <v>-162.25761634244165</v>
      </c>
      <c r="H318" s="28">
        <f t="shared" si="273"/>
        <v>83.541556718136988</v>
      </c>
      <c r="I318" s="28">
        <f t="shared" si="335"/>
        <v>-5033.728860781639</v>
      </c>
      <c r="J318" s="28">
        <f t="shared" si="336"/>
        <v>-1610.5716451771611</v>
      </c>
      <c r="K318" s="28">
        <f t="shared" si="337"/>
        <v>805.80670561248826</v>
      </c>
      <c r="L318" s="28">
        <f t="shared" si="299"/>
        <v>90.639188896747839</v>
      </c>
      <c r="M318" s="28">
        <f t="shared" si="300"/>
        <v>800.69281515834211</v>
      </c>
      <c r="N318" s="28">
        <f>Paramètres!$D$26*Calculs!K318</f>
        <v>16.116134112249764</v>
      </c>
      <c r="O318" s="28">
        <f>Paramètres!$D$26*I318</f>
        <v>-100.67457721563278</v>
      </c>
      <c r="P318" s="28">
        <f>Paramètres!$D$26*J318</f>
        <v>-32.211432903543226</v>
      </c>
      <c r="Q318" s="105">
        <f>IF($T318&gt;25000,Paramètres!$D$9,-5)</f>
        <v>6</v>
      </c>
      <c r="R318" s="105">
        <f t="shared" si="274"/>
        <v>80263.752788515529</v>
      </c>
      <c r="S318" s="105">
        <f t="shared" si="275"/>
        <v>18599.85425487817</v>
      </c>
      <c r="T318" s="105">
        <f t="shared" si="301"/>
        <v>82390.682664963053</v>
      </c>
      <c r="U318" s="105">
        <f t="shared" si="302"/>
        <v>13.047097302128249</v>
      </c>
      <c r="V318" s="105">
        <f t="shared" si="276"/>
        <v>135.74979191756819</v>
      </c>
      <c r="W318" s="105">
        <f t="shared" si="303"/>
        <v>132.24538730758192</v>
      </c>
      <c r="X318" s="105">
        <f t="shared" si="304"/>
        <v>30.645775263985538</v>
      </c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44">
        <f t="shared" si="305"/>
        <v>-66742.141480177786</v>
      </c>
      <c r="AL318" s="44">
        <f t="shared" si="306"/>
        <v>-71265.801381758414</v>
      </c>
      <c r="AM318" s="44">
        <f t="shared" si="277"/>
        <v>-20.455042030668071</v>
      </c>
      <c r="AN318" s="44">
        <f t="shared" si="278"/>
        <v>47.56472011421269</v>
      </c>
      <c r="AO318" s="44">
        <f t="shared" si="338"/>
        <v>5143.5813300604141</v>
      </c>
      <c r="AP318" s="44">
        <f t="shared" si="339"/>
        <v>-1918.5074295846957</v>
      </c>
      <c r="AQ318" s="44">
        <f t="shared" si="307"/>
        <v>900.11515505325519</v>
      </c>
      <c r="AR318" s="44">
        <f t="shared" si="308"/>
        <v>607.35896902551713</v>
      </c>
      <c r="AS318" s="44">
        <f t="shared" si="309"/>
        <v>664.32098800264214</v>
      </c>
      <c r="AT318" s="44">
        <f>Paramètres!$D$26*Calculs!AQ318</f>
        <v>18.002303101065106</v>
      </c>
      <c r="AU318" s="44">
        <f>Paramètres!$D$26*AO318</f>
        <v>102.87162660120828</v>
      </c>
      <c r="AV318" s="44">
        <f>Paramètres!$D$26*AP318</f>
        <v>-38.370148591693912</v>
      </c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1">
        <f>Paramètres!$D$16</f>
        <v>30000</v>
      </c>
      <c r="BH318" s="41">
        <f>Paramètres!$E$16</f>
        <v>-25000</v>
      </c>
      <c r="BI318" s="100"/>
      <c r="BJ318" s="100"/>
      <c r="BK318" s="110">
        <f>Paramètres!$D$20</f>
        <v>523598775598.29883</v>
      </c>
      <c r="BL318" s="41">
        <f>Paramètres!$D$21</f>
        <v>10000</v>
      </c>
      <c r="BM318" s="41"/>
      <c r="BN318" s="41"/>
      <c r="BO318" s="41">
        <f>IF(AND($BR$6&gt;200,A318&lt;950),Paramètres!$D$22,0)</f>
        <v>1</v>
      </c>
      <c r="BP318" s="41">
        <f t="shared" si="279"/>
        <v>16478.388691662258</v>
      </c>
      <c r="BQ318" s="41">
        <f t="shared" si="280"/>
        <v>27665.947126880244</v>
      </c>
      <c r="BR318" s="41">
        <f t="shared" si="310"/>
        <v>32201.582636585361</v>
      </c>
      <c r="BS318" s="41">
        <f t="shared" si="311"/>
        <v>59.221130382117586</v>
      </c>
      <c r="BT318" s="41">
        <f t="shared" si="312"/>
        <v>439.8133597261936</v>
      </c>
      <c r="BU318" s="41">
        <f t="shared" si="313"/>
        <v>225.06395338221813</v>
      </c>
      <c r="BV318" s="41">
        <f t="shared" si="314"/>
        <v>377.86506623609563</v>
      </c>
      <c r="BW318" s="41">
        <f>Paramètres!$D$22</f>
        <v>1</v>
      </c>
      <c r="BX318" s="41">
        <f t="shared" si="281"/>
        <v>96742.141480177786</v>
      </c>
      <c r="BY318" s="41">
        <f t="shared" si="282"/>
        <v>46265.801381758414</v>
      </c>
      <c r="BZ318" s="41">
        <f t="shared" si="315"/>
        <v>107236.03086494323</v>
      </c>
      <c r="CA318" s="41">
        <f t="shared" si="316"/>
        <v>25.558914722055363</v>
      </c>
      <c r="CB318" s="41">
        <f t="shared" si="317"/>
        <v>44.944517779461982</v>
      </c>
      <c r="CC318" s="41">
        <f t="shared" si="318"/>
        <v>40.546343078056807</v>
      </c>
      <c r="CD318" s="41">
        <f t="shared" si="319"/>
        <v>19.390815904053358</v>
      </c>
      <c r="CE318" s="2">
        <f>Paramètres!$F$16</f>
        <v>15000</v>
      </c>
      <c r="CF318" s="2">
        <f>Paramètres!$G$16</f>
        <v>15000</v>
      </c>
      <c r="CG318" s="111">
        <f>Paramètres!$F$20</f>
        <v>992600579172.61572</v>
      </c>
      <c r="CH318" s="2">
        <f>Paramètres!$F$21</f>
        <v>13332</v>
      </c>
      <c r="CI318" s="2"/>
      <c r="CJ318" s="2"/>
      <c r="CK318" s="2">
        <f>IF(CN318&gt;20000,Paramètres!$F$22,-2)</f>
        <v>1</v>
      </c>
      <c r="CL318" s="2">
        <f t="shared" si="283"/>
        <v>1478.388691662256</v>
      </c>
      <c r="CM318" s="2">
        <f t="shared" si="284"/>
        <v>67665.947126880244</v>
      </c>
      <c r="CN318" s="2">
        <f t="shared" si="285"/>
        <v>67682.095370203984</v>
      </c>
      <c r="CO318" s="2">
        <f t="shared" si="286"/>
        <v>88.748381395357427</v>
      </c>
      <c r="CP318" s="2">
        <f t="shared" si="287"/>
        <v>204.65784131733466</v>
      </c>
      <c r="CQ318" s="2">
        <f t="shared" si="288"/>
        <v>4.4703674821030361</v>
      </c>
      <c r="CR318" s="2">
        <f t="shared" si="289"/>
        <v>204.60901208706886</v>
      </c>
      <c r="CS318" s="2">
        <f>Paramètres!$F$22</f>
        <v>1</v>
      </c>
      <c r="CT318" s="2">
        <f t="shared" si="290"/>
        <v>81742.141480177786</v>
      </c>
      <c r="CU318" s="2">
        <f t="shared" si="291"/>
        <v>86265.801381758414</v>
      </c>
      <c r="CV318" s="2">
        <f t="shared" si="320"/>
        <v>118842.61096846701</v>
      </c>
      <c r="CW318" s="2">
        <f t="shared" si="321"/>
        <v>46.542331921467799</v>
      </c>
      <c r="CX318" s="2">
        <f t="shared" si="292"/>
        <v>68.973624850135039</v>
      </c>
      <c r="CY318" s="2">
        <f t="shared" si="322"/>
        <v>47.441332321421413</v>
      </c>
      <c r="CZ318" s="2">
        <f t="shared" si="323"/>
        <v>50.066764550304441</v>
      </c>
      <c r="DA318" s="2"/>
      <c r="DB318" s="2"/>
      <c r="DC318" s="13">
        <f>Paramètres!$H$16</f>
        <v>-20000</v>
      </c>
      <c r="DD318" s="13">
        <f>Paramètres!$I$16</f>
        <v>0</v>
      </c>
      <c r="DE318" s="13"/>
      <c r="DF318" s="13"/>
      <c r="DG318" s="112">
        <f>Paramètres!$H$20</f>
        <v>1047197551196.5977</v>
      </c>
      <c r="DH318" s="13">
        <f>Paramètres!$H$21</f>
        <v>10000</v>
      </c>
      <c r="DI318" s="13">
        <f>IF(DL318&lt;66666,Paramètres!$H$22,5)</f>
        <v>1</v>
      </c>
      <c r="DJ318" s="13">
        <f t="shared" si="293"/>
        <v>-33521.611308337742</v>
      </c>
      <c r="DK318" s="13">
        <f t="shared" si="294"/>
        <v>52665.947126880244</v>
      </c>
      <c r="DL318" s="13">
        <f t="shared" si="324"/>
        <v>62429.163148953252</v>
      </c>
      <c r="DM318" s="13">
        <f t="shared" si="325"/>
        <v>122.47654857917733</v>
      </c>
      <c r="DN318" s="13">
        <f t="shared" si="326"/>
        <v>258.67213763803426</v>
      </c>
      <c r="DO318" s="13">
        <f t="shared" si="327"/>
        <v>-138.89513196757332</v>
      </c>
      <c r="DP318" s="13">
        <f t="shared" si="328"/>
        <v>218.21873683517768</v>
      </c>
      <c r="DQ318" s="13">
        <f>IF(DT318&lt;66666,Paramètres!$H$22,5)</f>
        <v>5</v>
      </c>
      <c r="DR318" s="13">
        <f t="shared" si="295"/>
        <v>46742.141480177786</v>
      </c>
      <c r="DS318" s="13">
        <f t="shared" si="296"/>
        <v>71265.801381758414</v>
      </c>
      <c r="DT318" s="13">
        <f t="shared" si="329"/>
        <v>85227.0041520714</v>
      </c>
      <c r="DU318" s="13">
        <f t="shared" si="330"/>
        <v>56.739748232324324</v>
      </c>
      <c r="DV318" s="13">
        <f t="shared" si="331"/>
        <v>706.21481636420435</v>
      </c>
      <c r="DW318" s="13">
        <f t="shared" si="332"/>
        <v>387.31847012941284</v>
      </c>
      <c r="DX318" s="13">
        <f t="shared" si="333"/>
        <v>590.52838166250569</v>
      </c>
    </row>
    <row r="319" spans="1:128" x14ac:dyDescent="0.35">
      <c r="A319" s="106">
        <f t="shared" si="334"/>
        <v>313</v>
      </c>
      <c r="B319" s="106">
        <f>A319*Paramètres!$D$25</f>
        <v>156.5</v>
      </c>
      <c r="C319" s="102">
        <f>Paramètres!$D$7</f>
        <v>155093840495.72119</v>
      </c>
      <c r="D319" s="28">
        <f>Paramètres!$D$8</f>
        <v>6666</v>
      </c>
      <c r="E319" s="28">
        <f t="shared" si="297"/>
        <v>11027.406675171111</v>
      </c>
      <c r="F319" s="28">
        <f t="shared" si="298"/>
        <v>-53271.059745679238</v>
      </c>
      <c r="G319" s="28">
        <f t="shared" si="272"/>
        <v>-170.87648906586173</v>
      </c>
      <c r="H319" s="28">
        <f t="shared" si="273"/>
        <v>82.466124242168604</v>
      </c>
      <c r="I319" s="28">
        <f t="shared" si="335"/>
        <v>-4842.415094669258</v>
      </c>
      <c r="J319" s="28">
        <f t="shared" si="336"/>
        <v>-777.66739711527578</v>
      </c>
      <c r="K319" s="28">
        <f t="shared" si="337"/>
        <v>767.25752373731552</v>
      </c>
      <c r="L319" s="28">
        <f t="shared" si="299"/>
        <v>100.59694060809818</v>
      </c>
      <c r="M319" s="28">
        <f t="shared" si="300"/>
        <v>760.63418492190317</v>
      </c>
      <c r="N319" s="28">
        <f>Paramètres!$D$26*Calculs!K319</f>
        <v>15.34515047474631</v>
      </c>
      <c r="O319" s="28">
        <f>Paramètres!$D$26*I319</f>
        <v>-96.848301893385155</v>
      </c>
      <c r="P319" s="28">
        <f>Paramètres!$D$26*J319</f>
        <v>-15.553347942305516</v>
      </c>
      <c r="Q319" s="105">
        <f>IF($T319&gt;25000,Paramètres!$D$9,-5)</f>
        <v>6</v>
      </c>
      <c r="R319" s="105">
        <f t="shared" si="274"/>
        <v>75045.917748062304</v>
      </c>
      <c r="S319" s="105">
        <f t="shared" si="275"/>
        <v>18787.915103870859</v>
      </c>
      <c r="T319" s="105">
        <f t="shared" si="301"/>
        <v>77361.977253681878</v>
      </c>
      <c r="U319" s="105">
        <f t="shared" si="302"/>
        <v>14.055237662393424</v>
      </c>
      <c r="V319" s="105">
        <f t="shared" si="276"/>
        <v>153.77007428550257</v>
      </c>
      <c r="W319" s="105">
        <f t="shared" si="303"/>
        <v>149.1665124988005</v>
      </c>
      <c r="X319" s="105">
        <f t="shared" si="304"/>
        <v>37.344173504231897</v>
      </c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44">
        <f t="shared" si="305"/>
        <v>-64018.511072891197</v>
      </c>
      <c r="AL319" s="44">
        <f t="shared" si="306"/>
        <v>-72058.974849550097</v>
      </c>
      <c r="AM319" s="44">
        <f t="shared" si="277"/>
        <v>-12.148244459641683</v>
      </c>
      <c r="AN319" s="44">
        <f t="shared" si="278"/>
        <v>48.661780644020325</v>
      </c>
      <c r="AO319" s="44">
        <f t="shared" si="338"/>
        <v>5648.0686724847228</v>
      </c>
      <c r="AP319" s="44">
        <f t="shared" si="339"/>
        <v>-1215.8162929903599</v>
      </c>
      <c r="AQ319" s="44">
        <f t="shared" si="307"/>
        <v>919.83208344221066</v>
      </c>
      <c r="AR319" s="44">
        <f t="shared" si="308"/>
        <v>607.55153283647303</v>
      </c>
      <c r="AS319" s="44">
        <f t="shared" si="309"/>
        <v>690.63173738084902</v>
      </c>
      <c r="AT319" s="44">
        <f>Paramètres!$D$26*Calculs!AQ319</f>
        <v>18.396641668844214</v>
      </c>
      <c r="AU319" s="44">
        <f>Paramètres!$D$26*AO319</f>
        <v>112.96137344969446</v>
      </c>
      <c r="AV319" s="44">
        <f>Paramètres!$D$26*AP319</f>
        <v>-24.316325859807197</v>
      </c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1">
        <f>Paramètres!$D$16</f>
        <v>30000</v>
      </c>
      <c r="BH319" s="41">
        <f>Paramètres!$E$16</f>
        <v>-25000</v>
      </c>
      <c r="BI319" s="100"/>
      <c r="BJ319" s="100"/>
      <c r="BK319" s="110">
        <f>Paramètres!$D$20</f>
        <v>523598775598.29883</v>
      </c>
      <c r="BL319" s="41">
        <f>Paramètres!$D$21</f>
        <v>10000</v>
      </c>
      <c r="BM319" s="41"/>
      <c r="BN319" s="41"/>
      <c r="BO319" s="41">
        <f>IF(AND($BR$6&gt;200,A319&lt;950),Paramètres!$D$22,0)</f>
        <v>1</v>
      </c>
      <c r="BP319" s="41">
        <f t="shared" si="279"/>
        <v>18972.593324828889</v>
      </c>
      <c r="BQ319" s="41">
        <f t="shared" si="280"/>
        <v>28271.059745679238</v>
      </c>
      <c r="BR319" s="41">
        <f t="shared" si="310"/>
        <v>34047.204240775878</v>
      </c>
      <c r="BS319" s="41">
        <f t="shared" si="311"/>
        <v>56.134598655661456</v>
      </c>
      <c r="BT319" s="41">
        <f t="shared" si="312"/>
        <v>398.96218829247857</v>
      </c>
      <c r="BU319" s="41">
        <f t="shared" si="313"/>
        <v>222.31920415338377</v>
      </c>
      <c r="BV319" s="41">
        <f t="shared" si="314"/>
        <v>331.27782773939037</v>
      </c>
      <c r="BW319" s="41">
        <f>Paramètres!$D$22</f>
        <v>1</v>
      </c>
      <c r="BX319" s="41">
        <f t="shared" si="281"/>
        <v>94018.511072891197</v>
      </c>
      <c r="BY319" s="41">
        <f t="shared" si="282"/>
        <v>47058.974849550097</v>
      </c>
      <c r="BZ319" s="41">
        <f t="shared" si="315"/>
        <v>105138.13550873895</v>
      </c>
      <c r="CA319" s="41">
        <f t="shared" si="316"/>
        <v>26.589285589128423</v>
      </c>
      <c r="CB319" s="41">
        <f t="shared" si="317"/>
        <v>46.731672538842581</v>
      </c>
      <c r="CC319" s="41">
        <f t="shared" si="318"/>
        <v>41.789235188431725</v>
      </c>
      <c r="CD319" s="41">
        <f t="shared" si="319"/>
        <v>20.916716774951883</v>
      </c>
      <c r="CE319" s="2">
        <f>Paramètres!$F$16</f>
        <v>15000</v>
      </c>
      <c r="CF319" s="2">
        <f>Paramètres!$G$16</f>
        <v>15000</v>
      </c>
      <c r="CG319" s="111">
        <f>Paramètres!$F$20</f>
        <v>992600579172.61572</v>
      </c>
      <c r="CH319" s="2">
        <f>Paramètres!$F$21</f>
        <v>13332</v>
      </c>
      <c r="CI319" s="2"/>
      <c r="CJ319" s="2"/>
      <c r="CK319" s="2">
        <f>IF(CN319&gt;20000,Paramètres!$F$22,-2)</f>
        <v>1</v>
      </c>
      <c r="CL319" s="2">
        <f t="shared" si="283"/>
        <v>3972.5933248288893</v>
      </c>
      <c r="CM319" s="2">
        <f t="shared" si="284"/>
        <v>68271.059745679231</v>
      </c>
      <c r="CN319" s="2">
        <f t="shared" si="285"/>
        <v>68386.541779231527</v>
      </c>
      <c r="CO319" s="2">
        <f t="shared" si="286"/>
        <v>86.669797410389037</v>
      </c>
      <c r="CP319" s="2">
        <f t="shared" si="287"/>
        <v>200.69363509053451</v>
      </c>
      <c r="CQ319" s="2">
        <f t="shared" si="288"/>
        <v>11.658349352860945</v>
      </c>
      <c r="CR319" s="2">
        <f t="shared" si="289"/>
        <v>200.35473055612957</v>
      </c>
      <c r="CS319" s="2">
        <f>Paramètres!$F$22</f>
        <v>1</v>
      </c>
      <c r="CT319" s="2">
        <f t="shared" si="290"/>
        <v>79018.511072891197</v>
      </c>
      <c r="CU319" s="2">
        <f t="shared" si="291"/>
        <v>87058.974849550097</v>
      </c>
      <c r="CV319" s="2">
        <f t="shared" si="320"/>
        <v>117572.06383334106</v>
      </c>
      <c r="CW319" s="2">
        <f t="shared" si="321"/>
        <v>47.771749634136938</v>
      </c>
      <c r="CX319" s="2">
        <f t="shared" si="292"/>
        <v>70.443873271249245</v>
      </c>
      <c r="CY319" s="2">
        <f t="shared" si="322"/>
        <v>47.344324821854855</v>
      </c>
      <c r="CZ319" s="2">
        <f t="shared" si="323"/>
        <v>52.161807758344821</v>
      </c>
      <c r="DA319" s="2"/>
      <c r="DB319" s="2"/>
      <c r="DC319" s="13">
        <f>Paramètres!$H$16</f>
        <v>-20000</v>
      </c>
      <c r="DD319" s="13">
        <f>Paramètres!$I$16</f>
        <v>0</v>
      </c>
      <c r="DE319" s="13"/>
      <c r="DF319" s="13"/>
      <c r="DG319" s="112">
        <f>Paramètres!$H$20</f>
        <v>1047197551196.5977</v>
      </c>
      <c r="DH319" s="13">
        <f>Paramètres!$H$21</f>
        <v>10000</v>
      </c>
      <c r="DI319" s="13">
        <f>IF(DL319&lt;66666,Paramètres!$H$22,5)</f>
        <v>1</v>
      </c>
      <c r="DJ319" s="13">
        <f t="shared" si="293"/>
        <v>-31027.406675171111</v>
      </c>
      <c r="DK319" s="13">
        <f t="shared" si="294"/>
        <v>53271.059745679238</v>
      </c>
      <c r="DL319" s="13">
        <f t="shared" si="324"/>
        <v>61648.242241074317</v>
      </c>
      <c r="DM319" s="13">
        <f t="shared" si="325"/>
        <v>120.21840220921551</v>
      </c>
      <c r="DN319" s="13">
        <f t="shared" si="326"/>
        <v>265.01345794999662</v>
      </c>
      <c r="DO319" s="13">
        <f t="shared" si="327"/>
        <v>-133.38061289814652</v>
      </c>
      <c r="DP319" s="13">
        <f t="shared" si="328"/>
        <v>229.0016266263832</v>
      </c>
      <c r="DQ319" s="13">
        <f>IF(DT319&lt;66666,Paramètres!$H$22,5)</f>
        <v>5</v>
      </c>
      <c r="DR319" s="13">
        <f t="shared" si="295"/>
        <v>44018.511072891197</v>
      </c>
      <c r="DS319" s="13">
        <f t="shared" si="296"/>
        <v>72058.974849550097</v>
      </c>
      <c r="DT319" s="13">
        <f t="shared" si="329"/>
        <v>84440.068530540273</v>
      </c>
      <c r="DU319" s="13">
        <f t="shared" si="330"/>
        <v>58.580583460970622</v>
      </c>
      <c r="DV319" s="13">
        <f t="shared" si="331"/>
        <v>719.16488727815556</v>
      </c>
      <c r="DW319" s="13">
        <f t="shared" si="332"/>
        <v>374.89983256513466</v>
      </c>
      <c r="DX319" s="13">
        <f t="shared" si="333"/>
        <v>613.71675114537663</v>
      </c>
    </row>
    <row r="320" spans="1:128" x14ac:dyDescent="0.35">
      <c r="A320" s="106">
        <f t="shared" si="334"/>
        <v>314</v>
      </c>
      <c r="B320" s="106">
        <f>A320*Paramètres!$D$25</f>
        <v>157</v>
      </c>
      <c r="C320" s="102">
        <f>Paramètres!$D$7</f>
        <v>155093840495.72119</v>
      </c>
      <c r="D320" s="28">
        <f>Paramètres!$D$8</f>
        <v>6666</v>
      </c>
      <c r="E320" s="28">
        <f t="shared" si="297"/>
        <v>8631.3483629885068</v>
      </c>
      <c r="F320" s="28">
        <f t="shared" si="298"/>
        <v>-53469.734898006398</v>
      </c>
      <c r="G320" s="28">
        <f t="shared" si="272"/>
        <v>-179.98174585074432</v>
      </c>
      <c r="H320" s="28">
        <f t="shared" si="273"/>
        <v>81.423390415449518</v>
      </c>
      <c r="I320" s="28">
        <f t="shared" si="335"/>
        <v>-4644.9698521677747</v>
      </c>
      <c r="J320" s="28">
        <f t="shared" si="336"/>
        <v>-1.4798642510670899</v>
      </c>
      <c r="K320" s="28">
        <f t="shared" si="337"/>
        <v>741.99516592088798</v>
      </c>
      <c r="L320" s="28">
        <f t="shared" si="299"/>
        <v>110.65498662768908</v>
      </c>
      <c r="M320" s="28">
        <f t="shared" si="300"/>
        <v>733.69768991349019</v>
      </c>
      <c r="N320" s="28">
        <f>Paramètres!$D$26*Calculs!K320</f>
        <v>14.839903318417759</v>
      </c>
      <c r="O320" s="28">
        <f>Paramètres!$D$26*I320</f>
        <v>-92.899397043355492</v>
      </c>
      <c r="P320" s="28">
        <f>Paramètres!$D$26*J320</f>
        <v>-2.9597285021341797E-2</v>
      </c>
      <c r="Q320" s="105">
        <f>IF($T320&gt;25000,Paramètres!$D$9,-5)</f>
        <v>6</v>
      </c>
      <c r="R320" s="105">
        <f t="shared" si="274"/>
        <v>69673.937216428225</v>
      </c>
      <c r="S320" s="105">
        <f t="shared" si="275"/>
        <v>19024.490163693656</v>
      </c>
      <c r="T320" s="105">
        <f t="shared" si="301"/>
        <v>72224.571672161954</v>
      </c>
      <c r="U320" s="105">
        <f t="shared" si="302"/>
        <v>15.272344598703746</v>
      </c>
      <c r="V320" s="105">
        <f t="shared" si="276"/>
        <v>176.13679034079325</v>
      </c>
      <c r="W320" s="105">
        <f t="shared" si="303"/>
        <v>169.91646177443172</v>
      </c>
      <c r="X320" s="105">
        <f t="shared" si="304"/>
        <v>46.395742580700684</v>
      </c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44">
        <f t="shared" si="305"/>
        <v>-61042.588853439716</v>
      </c>
      <c r="AL320" s="44">
        <f t="shared" si="306"/>
        <v>-72494.225061700054</v>
      </c>
      <c r="AM320" s="44">
        <f t="shared" si="277"/>
        <v>-4.6615461925583972</v>
      </c>
      <c r="AN320" s="44">
        <f t="shared" si="278"/>
        <v>49.742137352380738</v>
      </c>
      <c r="AO320" s="44">
        <f t="shared" si="338"/>
        <v>6142.6588318715012</v>
      </c>
      <c r="AP320" s="44">
        <f t="shared" si="339"/>
        <v>-500.86822974970369</v>
      </c>
      <c r="AQ320" s="44">
        <f t="shared" si="307"/>
        <v>948.88991218473586</v>
      </c>
      <c r="AR320" s="44">
        <f t="shared" si="308"/>
        <v>613.19990507422176</v>
      </c>
      <c r="AS320" s="44">
        <f t="shared" si="309"/>
        <v>724.1394491829052</v>
      </c>
      <c r="AT320" s="44">
        <f>Paramètres!$D$26*Calculs!AQ320</f>
        <v>18.977798243694718</v>
      </c>
      <c r="AU320" s="44">
        <f>Paramètres!$D$26*AO320</f>
        <v>122.85317663743002</v>
      </c>
      <c r="AV320" s="44">
        <f>Paramètres!$D$26*AP320</f>
        <v>-10.017364594994074</v>
      </c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1">
        <f>Paramètres!$D$16</f>
        <v>30000</v>
      </c>
      <c r="BH320" s="41">
        <f>Paramètres!$E$16</f>
        <v>-25000</v>
      </c>
      <c r="BI320" s="100"/>
      <c r="BJ320" s="100"/>
      <c r="BK320" s="110">
        <f>Paramètres!$D$20</f>
        <v>523598775598.29883</v>
      </c>
      <c r="BL320" s="41">
        <f>Paramètres!$D$21</f>
        <v>10000</v>
      </c>
      <c r="BM320" s="41"/>
      <c r="BN320" s="41"/>
      <c r="BO320" s="41">
        <f>IF(AND($BR$6&gt;200,A320&lt;950),Paramètres!$D$22,0)</f>
        <v>1</v>
      </c>
      <c r="BP320" s="41">
        <f t="shared" si="279"/>
        <v>21368.651637011491</v>
      </c>
      <c r="BQ320" s="41">
        <f t="shared" si="280"/>
        <v>28469.734898006398</v>
      </c>
      <c r="BR320" s="41">
        <f t="shared" si="310"/>
        <v>35596.981303850996</v>
      </c>
      <c r="BS320" s="41">
        <f t="shared" si="311"/>
        <v>53.109048600971647</v>
      </c>
      <c r="BT320" s="41">
        <f t="shared" si="312"/>
        <v>368.71422068974363</v>
      </c>
      <c r="BU320" s="41">
        <f t="shared" si="313"/>
        <v>221.33690686515993</v>
      </c>
      <c r="BV320" s="41">
        <f t="shared" si="314"/>
        <v>294.89006459731479</v>
      </c>
      <c r="BW320" s="41">
        <f>Paramètres!$D$22</f>
        <v>1</v>
      </c>
      <c r="BX320" s="41">
        <f t="shared" si="281"/>
        <v>91042.588853439724</v>
      </c>
      <c r="BY320" s="41">
        <f t="shared" si="282"/>
        <v>47494.225061700054</v>
      </c>
      <c r="BZ320" s="41">
        <f t="shared" si="315"/>
        <v>102686.19381079369</v>
      </c>
      <c r="CA320" s="41">
        <f t="shared" si="316"/>
        <v>27.549716772928914</v>
      </c>
      <c r="CB320" s="41">
        <f t="shared" si="317"/>
        <v>48.958214426739509</v>
      </c>
      <c r="CC320" s="41">
        <f t="shared" si="318"/>
        <v>43.406834177387402</v>
      </c>
      <c r="CD320" s="41">
        <f t="shared" si="319"/>
        <v>22.644061176197997</v>
      </c>
      <c r="CE320" s="2">
        <f>Paramètres!$F$16</f>
        <v>15000</v>
      </c>
      <c r="CF320" s="2">
        <f>Paramètres!$G$16</f>
        <v>15000</v>
      </c>
      <c r="CG320" s="111">
        <f>Paramètres!$F$20</f>
        <v>992600579172.61572</v>
      </c>
      <c r="CH320" s="2">
        <f>Paramètres!$F$21</f>
        <v>13332</v>
      </c>
      <c r="CI320" s="2"/>
      <c r="CJ320" s="2"/>
      <c r="CK320" s="2">
        <f>IF(CN320&gt;20000,Paramètres!$F$22,-2)</f>
        <v>1</v>
      </c>
      <c r="CL320" s="2">
        <f t="shared" si="283"/>
        <v>6368.6516370114932</v>
      </c>
      <c r="CM320" s="2">
        <f t="shared" si="284"/>
        <v>68469.734898006398</v>
      </c>
      <c r="CN320" s="2">
        <f t="shared" si="285"/>
        <v>68765.284269585361</v>
      </c>
      <c r="CO320" s="2">
        <f t="shared" si="286"/>
        <v>84.685973699181304</v>
      </c>
      <c r="CP320" s="2">
        <f t="shared" si="287"/>
        <v>198.60879225151362</v>
      </c>
      <c r="CQ320" s="2">
        <f t="shared" si="288"/>
        <v>18.394022846451413</v>
      </c>
      <c r="CR320" s="2">
        <f t="shared" si="289"/>
        <v>197.75518269600198</v>
      </c>
      <c r="CS320" s="2">
        <f>Paramètres!$F$22</f>
        <v>1</v>
      </c>
      <c r="CT320" s="2">
        <f t="shared" si="290"/>
        <v>76042.588853439724</v>
      </c>
      <c r="CU320" s="2">
        <f t="shared" si="291"/>
        <v>87494.225061700054</v>
      </c>
      <c r="CV320" s="2">
        <f t="shared" si="320"/>
        <v>115921.15742469404</v>
      </c>
      <c r="CW320" s="2">
        <f t="shared" si="321"/>
        <v>49.005588172617671</v>
      </c>
      <c r="CX320" s="2">
        <f t="shared" si="292"/>
        <v>72.42506612642407</v>
      </c>
      <c r="CY320" s="2">
        <f t="shared" si="322"/>
        <v>47.50978724235582</v>
      </c>
      <c r="CZ320" s="2">
        <f t="shared" si="323"/>
        <v>54.664525238979103</v>
      </c>
      <c r="DA320" s="2"/>
      <c r="DB320" s="2"/>
      <c r="DC320" s="13">
        <f>Paramètres!$H$16</f>
        <v>-20000</v>
      </c>
      <c r="DD320" s="13">
        <f>Paramètres!$I$16</f>
        <v>0</v>
      </c>
      <c r="DE320" s="13"/>
      <c r="DF320" s="13"/>
      <c r="DG320" s="112">
        <f>Paramètres!$H$20</f>
        <v>1047197551196.5977</v>
      </c>
      <c r="DH320" s="13">
        <f>Paramètres!$H$21</f>
        <v>10000</v>
      </c>
      <c r="DI320" s="13">
        <f>IF(DL320&lt;66666,Paramètres!$H$22,5)</f>
        <v>1</v>
      </c>
      <c r="DJ320" s="13">
        <f t="shared" si="293"/>
        <v>-28631.348362988509</v>
      </c>
      <c r="DK320" s="13">
        <f t="shared" si="294"/>
        <v>53469.734898006398</v>
      </c>
      <c r="DL320" s="13">
        <f t="shared" si="324"/>
        <v>60652.837189581558</v>
      </c>
      <c r="DM320" s="13">
        <f t="shared" si="325"/>
        <v>118.16763815989577</v>
      </c>
      <c r="DN320" s="13">
        <f t="shared" si="326"/>
        <v>273.43532905635288</v>
      </c>
      <c r="DO320" s="13">
        <f t="shared" si="327"/>
        <v>-129.07594308392225</v>
      </c>
      <c r="DP320" s="13">
        <f t="shared" si="328"/>
        <v>241.05244262017351</v>
      </c>
      <c r="DQ320" s="13">
        <f>IF(DT320&lt;66666,Paramètres!$H$22,5)</f>
        <v>5</v>
      </c>
      <c r="DR320" s="13">
        <f t="shared" si="295"/>
        <v>41042.588853439716</v>
      </c>
      <c r="DS320" s="13">
        <f t="shared" si="296"/>
        <v>72494.225061700054</v>
      </c>
      <c r="DT320" s="13">
        <f t="shared" si="329"/>
        <v>83306.102820195068</v>
      </c>
      <c r="DU320" s="13">
        <f t="shared" si="330"/>
        <v>60.483640197371315</v>
      </c>
      <c r="DV320" s="13">
        <f t="shared" si="331"/>
        <v>738.45677436046469</v>
      </c>
      <c r="DW320" s="13">
        <f t="shared" si="332"/>
        <v>363.81701640190693</v>
      </c>
      <c r="DX320" s="13">
        <f t="shared" si="333"/>
        <v>642.61620441386071</v>
      </c>
    </row>
    <row r="321" spans="1:128" x14ac:dyDescent="0.35">
      <c r="A321" s="106">
        <f t="shared" si="334"/>
        <v>315</v>
      </c>
      <c r="B321" s="106">
        <f>A321*Paramètres!$D$25</f>
        <v>157.5</v>
      </c>
      <c r="C321" s="102">
        <f>Paramètres!$D$7</f>
        <v>155093840495.72119</v>
      </c>
      <c r="D321" s="28">
        <f>Paramètres!$D$8</f>
        <v>6666</v>
      </c>
      <c r="E321" s="28">
        <f t="shared" si="297"/>
        <v>6336.5271835615413</v>
      </c>
      <c r="F321" s="28">
        <f t="shared" si="298"/>
        <v>-53287.050407653558</v>
      </c>
      <c r="G321" s="28">
        <f t="shared" si="272"/>
        <v>170.63797592909711</v>
      </c>
      <c r="H321" s="28">
        <f t="shared" si="273"/>
        <v>80.413949138289908</v>
      </c>
      <c r="I321" s="28">
        <f t="shared" si="335"/>
        <v>-4441.4154684967298</v>
      </c>
      <c r="J321" s="28">
        <f t="shared" si="336"/>
        <v>732.24742294744453</v>
      </c>
      <c r="K321" s="28">
        <f t="shared" si="337"/>
        <v>727.0895207484682</v>
      </c>
      <c r="L321" s="28">
        <f t="shared" si="299"/>
        <v>121.08126741513468</v>
      </c>
      <c r="M321" s="28">
        <f t="shared" si="300"/>
        <v>716.93688555087033</v>
      </c>
      <c r="N321" s="28">
        <f>Paramètres!$D$26*Calculs!K321</f>
        <v>14.541790414969364</v>
      </c>
      <c r="O321" s="28">
        <f>Paramètres!$D$26*I321</f>
        <v>-88.828309369934601</v>
      </c>
      <c r="P321" s="28">
        <f>Paramètres!$D$26*J321</f>
        <v>14.644948458948891</v>
      </c>
      <c r="Q321" s="105">
        <f>IF($T321&gt;25000,Paramètres!$D$9,-5)</f>
        <v>6</v>
      </c>
      <c r="R321" s="105">
        <f t="shared" si="274"/>
        <v>64154.486644796947</v>
      </c>
      <c r="S321" s="105">
        <f t="shared" si="275"/>
        <v>19276.573906625621</v>
      </c>
      <c r="T321" s="105">
        <f t="shared" si="301"/>
        <v>66987.942633245795</v>
      </c>
      <c r="U321" s="105">
        <f t="shared" si="302"/>
        <v>16.724008241301451</v>
      </c>
      <c r="V321" s="105">
        <f t="shared" si="276"/>
        <v>204.33062375111365</v>
      </c>
      <c r="W321" s="105">
        <f t="shared" si="303"/>
        <v>195.68784705530055</v>
      </c>
      <c r="X321" s="105">
        <f t="shared" si="304"/>
        <v>58.79855710287854</v>
      </c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44">
        <f t="shared" si="305"/>
        <v>-57817.959461235405</v>
      </c>
      <c r="AL321" s="44">
        <f t="shared" si="306"/>
        <v>-72563.624314279179</v>
      </c>
      <c r="AM321" s="44">
        <f t="shared" si="277"/>
        <v>2.0143121921395668</v>
      </c>
      <c r="AN321" s="44">
        <f t="shared" si="278"/>
        <v>50.815524566752188</v>
      </c>
      <c r="AO321" s="44">
        <f t="shared" si="338"/>
        <v>6633.0055603082928</v>
      </c>
      <c r="AP321" s="44">
        <f t="shared" si="339"/>
        <v>233.28858402819557</v>
      </c>
      <c r="AQ321" s="44">
        <f t="shared" si="307"/>
        <v>988.65307709569254</v>
      </c>
      <c r="AR321" s="44">
        <f t="shared" si="308"/>
        <v>624.65009959608187</v>
      </c>
      <c r="AS321" s="44">
        <f t="shared" si="309"/>
        <v>766.32053340973857</v>
      </c>
      <c r="AT321" s="44">
        <f>Paramètres!$D$26*Calculs!AQ321</f>
        <v>19.773061541913851</v>
      </c>
      <c r="AU321" s="44">
        <f>Paramètres!$D$26*AO321</f>
        <v>132.66011120616585</v>
      </c>
      <c r="AV321" s="44">
        <f>Paramètres!$D$26*AP321</f>
        <v>4.6657716805639113</v>
      </c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1">
        <f>Paramètres!$D$16</f>
        <v>30000</v>
      </c>
      <c r="BH321" s="41">
        <f>Paramètres!$E$16</f>
        <v>-25000</v>
      </c>
      <c r="BI321" s="100"/>
      <c r="BJ321" s="100"/>
      <c r="BK321" s="110">
        <f>Paramètres!$D$20</f>
        <v>523598775598.29883</v>
      </c>
      <c r="BL321" s="41">
        <f>Paramètres!$D$21</f>
        <v>10000</v>
      </c>
      <c r="BM321" s="41"/>
      <c r="BN321" s="41"/>
      <c r="BO321" s="41">
        <f>IF(AND($BR$6&gt;200,A321&lt;950),Paramètres!$D$22,0)</f>
        <v>1</v>
      </c>
      <c r="BP321" s="41">
        <f t="shared" si="279"/>
        <v>23663.472816438458</v>
      </c>
      <c r="BQ321" s="41">
        <f t="shared" si="280"/>
        <v>28287.050407653558</v>
      </c>
      <c r="BR321" s="41">
        <f t="shared" si="310"/>
        <v>36879.766356356638</v>
      </c>
      <c r="BS321" s="41">
        <f t="shared" si="311"/>
        <v>50.08590332562288</v>
      </c>
      <c r="BT321" s="41">
        <f t="shared" si="312"/>
        <v>346.10288773500514</v>
      </c>
      <c r="BU321" s="41">
        <f t="shared" si="313"/>
        <v>222.07288941234052</v>
      </c>
      <c r="BV321" s="41">
        <f t="shared" si="314"/>
        <v>265.4634451041498</v>
      </c>
      <c r="BW321" s="41">
        <f>Paramètres!$D$22</f>
        <v>1</v>
      </c>
      <c r="BX321" s="41">
        <f t="shared" si="281"/>
        <v>87817.959461235412</v>
      </c>
      <c r="BY321" s="41">
        <f t="shared" si="282"/>
        <v>47563.624314279179</v>
      </c>
      <c r="BZ321" s="41">
        <f t="shared" si="315"/>
        <v>99871.379092536197</v>
      </c>
      <c r="CA321" s="41">
        <f t="shared" si="316"/>
        <v>28.440690366871248</v>
      </c>
      <c r="CB321" s="41">
        <f t="shared" si="317"/>
        <v>51.715156584300111</v>
      </c>
      <c r="CC321" s="41">
        <f t="shared" si="318"/>
        <v>45.4736839094166</v>
      </c>
      <c r="CD321" s="41">
        <f t="shared" si="319"/>
        <v>24.629281196274182</v>
      </c>
      <c r="CE321" s="2">
        <f>Paramètres!$F$16</f>
        <v>15000</v>
      </c>
      <c r="CF321" s="2">
        <f>Paramètres!$G$16</f>
        <v>15000</v>
      </c>
      <c r="CG321" s="111">
        <f>Paramètres!$F$20</f>
        <v>992600579172.61572</v>
      </c>
      <c r="CH321" s="2">
        <f>Paramètres!$F$21</f>
        <v>13332</v>
      </c>
      <c r="CI321" s="2"/>
      <c r="CJ321" s="2"/>
      <c r="CK321" s="2">
        <f>IF(CN321&gt;20000,Paramètres!$F$22,-2)</f>
        <v>1</v>
      </c>
      <c r="CL321" s="2">
        <f t="shared" si="283"/>
        <v>8663.4728164384578</v>
      </c>
      <c r="CM321" s="2">
        <f t="shared" si="284"/>
        <v>68287.050407653558</v>
      </c>
      <c r="CN321" s="2">
        <f t="shared" si="285"/>
        <v>68834.417369645729</v>
      </c>
      <c r="CO321" s="2">
        <f t="shared" si="286"/>
        <v>82.769600218382436</v>
      </c>
      <c r="CP321" s="2">
        <f t="shared" si="287"/>
        <v>198.23167739457827</v>
      </c>
      <c r="CQ321" s="2">
        <f t="shared" si="288"/>
        <v>24.949361294692174</v>
      </c>
      <c r="CR321" s="2">
        <f t="shared" si="289"/>
        <v>196.65535155101952</v>
      </c>
      <c r="CS321" s="2">
        <f>Paramètres!$F$22</f>
        <v>1</v>
      </c>
      <c r="CT321" s="2">
        <f t="shared" si="290"/>
        <v>72817.959461235412</v>
      </c>
      <c r="CU321" s="2">
        <f t="shared" si="291"/>
        <v>87563.624314279179</v>
      </c>
      <c r="CV321" s="2">
        <f t="shared" si="320"/>
        <v>113885.22082847427</v>
      </c>
      <c r="CW321" s="2">
        <f t="shared" si="321"/>
        <v>50.253070517206936</v>
      </c>
      <c r="CX321" s="2">
        <f t="shared" si="292"/>
        <v>74.984737356724651</v>
      </c>
      <c r="CY321" s="2">
        <f t="shared" si="322"/>
        <v>47.945075975022029</v>
      </c>
      <c r="CZ321" s="2">
        <f t="shared" si="323"/>
        <v>57.653972336746598</v>
      </c>
      <c r="DA321" s="2"/>
      <c r="DB321" s="2"/>
      <c r="DC321" s="13">
        <f>Paramètres!$H$16</f>
        <v>-20000</v>
      </c>
      <c r="DD321" s="13">
        <f>Paramètres!$I$16</f>
        <v>0</v>
      </c>
      <c r="DE321" s="13"/>
      <c r="DF321" s="13"/>
      <c r="DG321" s="112">
        <f>Paramètres!$H$20</f>
        <v>1047197551196.5977</v>
      </c>
      <c r="DH321" s="13">
        <f>Paramètres!$H$21</f>
        <v>10000</v>
      </c>
      <c r="DI321" s="13">
        <f>IF(DL321&lt;66666,Paramètres!$H$22,5)</f>
        <v>1</v>
      </c>
      <c r="DJ321" s="13">
        <f t="shared" si="293"/>
        <v>-26336.527183561542</v>
      </c>
      <c r="DK321" s="13">
        <f t="shared" si="294"/>
        <v>53287.050407653558</v>
      </c>
      <c r="DL321" s="13">
        <f t="shared" si="324"/>
        <v>59440.074068243615</v>
      </c>
      <c r="DM321" s="13">
        <f t="shared" si="325"/>
        <v>116.30036857012345</v>
      </c>
      <c r="DN321" s="13">
        <f t="shared" si="326"/>
        <v>284.24178035782757</v>
      </c>
      <c r="DO321" s="13">
        <f t="shared" si="327"/>
        <v>-125.94098329189802</v>
      </c>
      <c r="DP321" s="13">
        <f t="shared" si="328"/>
        <v>254.81808889570095</v>
      </c>
      <c r="DQ321" s="13">
        <f>IF(DT321&lt;66666,Paramètres!$H$22,5)</f>
        <v>5</v>
      </c>
      <c r="DR321" s="13">
        <f t="shared" si="295"/>
        <v>37817.959461235405</v>
      </c>
      <c r="DS321" s="13">
        <f t="shared" si="296"/>
        <v>72563.624314279179</v>
      </c>
      <c r="DT321" s="13">
        <f t="shared" si="329"/>
        <v>81827.120390708442</v>
      </c>
      <c r="DU321" s="13">
        <f t="shared" si="330"/>
        <v>62.472841255210909</v>
      </c>
      <c r="DV321" s="13">
        <f t="shared" si="331"/>
        <v>764.79798834003725</v>
      </c>
      <c r="DW321" s="13">
        <f t="shared" si="332"/>
        <v>353.46593135595862</v>
      </c>
      <c r="DX321" s="13">
        <f t="shared" si="333"/>
        <v>678.21663083386011</v>
      </c>
    </row>
    <row r="322" spans="1:128" x14ac:dyDescent="0.35">
      <c r="A322" s="106">
        <f t="shared" si="334"/>
        <v>316</v>
      </c>
      <c r="B322" s="106">
        <f>A322*Paramètres!$D$25</f>
        <v>158</v>
      </c>
      <c r="C322" s="102">
        <f>Paramètres!$D$7</f>
        <v>155093840495.72119</v>
      </c>
      <c r="D322" s="28">
        <f>Paramètres!$D$8</f>
        <v>6666</v>
      </c>
      <c r="E322" s="28">
        <f t="shared" si="297"/>
        <v>4146.0897661669596</v>
      </c>
      <c r="F322" s="28">
        <f t="shared" si="298"/>
        <v>-52741.692474792115</v>
      </c>
      <c r="G322" s="28">
        <f t="shared" si="272"/>
        <v>161.27262627132092</v>
      </c>
      <c r="H322" s="28">
        <f t="shared" si="273"/>
        <v>79.447628701711395</v>
      </c>
      <c r="I322" s="28">
        <f t="shared" si="335"/>
        <v>-4231.5058917116603</v>
      </c>
      <c r="J322" s="28">
        <f t="shared" si="336"/>
        <v>1434.5393600393659</v>
      </c>
      <c r="K322" s="28">
        <f t="shared" si="337"/>
        <v>720.79735562029703</v>
      </c>
      <c r="L322" s="28">
        <f t="shared" si="299"/>
        <v>132.00264344313101</v>
      </c>
      <c r="M322" s="28">
        <f t="shared" si="300"/>
        <v>708.60717608082302</v>
      </c>
      <c r="N322" s="28">
        <f>Paramètres!$D$26*Calculs!K322</f>
        <v>14.415947112405942</v>
      </c>
      <c r="O322" s="28">
        <f>Paramètres!$D$26*I322</f>
        <v>-84.630117834233204</v>
      </c>
      <c r="P322" s="28">
        <f>Paramètres!$D$26*J322</f>
        <v>28.690787200787319</v>
      </c>
      <c r="Q322" s="105">
        <f>IF($T322&gt;25000,Paramètres!$D$9,-5)</f>
        <v>6</v>
      </c>
      <c r="R322" s="105">
        <f t="shared" si="274"/>
        <v>58491.383922349196</v>
      </c>
      <c r="S322" s="105">
        <f t="shared" si="275"/>
        <v>19513.707414120538</v>
      </c>
      <c r="T322" s="105">
        <f t="shared" si="301"/>
        <v>61660.577115329957</v>
      </c>
      <c r="U322" s="105">
        <f t="shared" si="302"/>
        <v>18.449564070081191</v>
      </c>
      <c r="V322" s="105">
        <f t="shared" si="276"/>
        <v>240.5255194092108</v>
      </c>
      <c r="W322" s="105">
        <f t="shared" si="303"/>
        <v>228.1631336757124</v>
      </c>
      <c r="X322" s="105">
        <f t="shared" si="304"/>
        <v>76.119050955392495</v>
      </c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44">
        <f t="shared" si="305"/>
        <v>-54345.294156182237</v>
      </c>
      <c r="AL322" s="44">
        <f t="shared" si="306"/>
        <v>-72255.399888912652</v>
      </c>
      <c r="AM322" s="44">
        <f t="shared" si="277"/>
        <v>7.9494501537390097</v>
      </c>
      <c r="AN322" s="44">
        <f t="shared" si="278"/>
        <v>51.893049850523013</v>
      </c>
      <c r="AO322" s="44">
        <f t="shared" si="338"/>
        <v>7124.995548698208</v>
      </c>
      <c r="AP322" s="44">
        <f t="shared" si="339"/>
        <v>994.94334575737025</v>
      </c>
      <c r="AQ322" s="44">
        <f t="shared" si="307"/>
        <v>1041.2249532001013</v>
      </c>
      <c r="AR322" s="44">
        <f t="shared" si="308"/>
        <v>642.57253829569777</v>
      </c>
      <c r="AS322" s="44">
        <f t="shared" si="309"/>
        <v>819.2984414697595</v>
      </c>
      <c r="AT322" s="44">
        <f>Paramètres!$D$26*Calculs!AQ322</f>
        <v>20.824499064002026</v>
      </c>
      <c r="AU322" s="44">
        <f>Paramètres!$D$26*AO322</f>
        <v>142.49991097396418</v>
      </c>
      <c r="AV322" s="44">
        <f>Paramètres!$D$26*AP322</f>
        <v>19.898866915147405</v>
      </c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1">
        <f>Paramètres!$D$16</f>
        <v>30000</v>
      </c>
      <c r="BH322" s="41">
        <f>Paramètres!$E$16</f>
        <v>-25000</v>
      </c>
      <c r="BI322" s="100"/>
      <c r="BJ322" s="100"/>
      <c r="BK322" s="110">
        <f>Paramètres!$D$20</f>
        <v>523598775598.29883</v>
      </c>
      <c r="BL322" s="41">
        <f>Paramètres!$D$21</f>
        <v>10000</v>
      </c>
      <c r="BM322" s="41"/>
      <c r="BN322" s="41"/>
      <c r="BO322" s="41">
        <f>IF(AND($BR$6&gt;200,A322&lt;950),Paramètres!$D$22,0)</f>
        <v>1</v>
      </c>
      <c r="BP322" s="41">
        <f t="shared" si="279"/>
        <v>25853.910233833041</v>
      </c>
      <c r="BQ322" s="41">
        <f t="shared" si="280"/>
        <v>27741.692474792115</v>
      </c>
      <c r="BR322" s="41">
        <f t="shared" si="310"/>
        <v>37921.315585631179</v>
      </c>
      <c r="BS322" s="41">
        <f t="shared" si="311"/>
        <v>47.017278524074712</v>
      </c>
      <c r="BT322" s="41">
        <f t="shared" si="312"/>
        <v>329.18226396869795</v>
      </c>
      <c r="BU322" s="41">
        <f t="shared" si="313"/>
        <v>224.42915209517233</v>
      </c>
      <c r="BV322" s="41">
        <f t="shared" si="314"/>
        <v>240.8163586665149</v>
      </c>
      <c r="BW322" s="41">
        <f>Paramètres!$D$22</f>
        <v>1</v>
      </c>
      <c r="BX322" s="41">
        <f t="shared" si="281"/>
        <v>84345.294156182237</v>
      </c>
      <c r="BY322" s="41">
        <f t="shared" si="282"/>
        <v>47255.399888912652</v>
      </c>
      <c r="BZ322" s="41">
        <f t="shared" si="315"/>
        <v>96680.926065868625</v>
      </c>
      <c r="CA322" s="41">
        <f t="shared" si="316"/>
        <v>29.260220081683475</v>
      </c>
      <c r="CB322" s="41">
        <f t="shared" si="317"/>
        <v>55.129576791333456</v>
      </c>
      <c r="CC322" s="41">
        <f t="shared" si="318"/>
        <v>48.095529908379973</v>
      </c>
      <c r="CD322" s="41">
        <f t="shared" si="319"/>
        <v>26.946061679281812</v>
      </c>
      <c r="CE322" s="2">
        <f>Paramètres!$F$16</f>
        <v>15000</v>
      </c>
      <c r="CF322" s="2">
        <f>Paramètres!$G$16</f>
        <v>15000</v>
      </c>
      <c r="CG322" s="111">
        <f>Paramètres!$F$20</f>
        <v>992600579172.61572</v>
      </c>
      <c r="CH322" s="2">
        <f>Paramètres!$F$21</f>
        <v>13332</v>
      </c>
      <c r="CI322" s="2"/>
      <c r="CJ322" s="2"/>
      <c r="CK322" s="2">
        <f>IF(CN322&gt;20000,Paramètres!$F$22,-2)</f>
        <v>1</v>
      </c>
      <c r="CL322" s="2">
        <f t="shared" si="283"/>
        <v>10853.910233833041</v>
      </c>
      <c r="CM322" s="2">
        <f t="shared" si="284"/>
        <v>67741.692474792115</v>
      </c>
      <c r="CN322" s="2">
        <f t="shared" si="285"/>
        <v>68605.715991551406</v>
      </c>
      <c r="CO322" s="2">
        <f t="shared" si="286"/>
        <v>80.897155770676079</v>
      </c>
      <c r="CP322" s="2">
        <f t="shared" si="287"/>
        <v>199.48325966663339</v>
      </c>
      <c r="CQ322" s="2">
        <f t="shared" si="288"/>
        <v>31.559664705498882</v>
      </c>
      <c r="CR322" s="2">
        <f t="shared" si="289"/>
        <v>196.97095839463736</v>
      </c>
      <c r="CS322" s="2">
        <f>Paramètres!$F$22</f>
        <v>1</v>
      </c>
      <c r="CT322" s="2">
        <f t="shared" si="290"/>
        <v>69345.294156182237</v>
      </c>
      <c r="CU322" s="2">
        <f t="shared" si="291"/>
        <v>87255.399888912652</v>
      </c>
      <c r="CV322" s="2">
        <f t="shared" si="320"/>
        <v>111455.25842857976</v>
      </c>
      <c r="CW322" s="2">
        <f t="shared" si="321"/>
        <v>51.524454665168939</v>
      </c>
      <c r="CX322" s="2">
        <f t="shared" si="292"/>
        <v>78.220105672823081</v>
      </c>
      <c r="CY322" s="2">
        <f t="shared" si="322"/>
        <v>48.66702848556389</v>
      </c>
      <c r="CZ322" s="2">
        <f t="shared" si="323"/>
        <v>61.236470096282673</v>
      </c>
      <c r="DA322" s="2"/>
      <c r="DB322" s="2"/>
      <c r="DC322" s="13">
        <f>Paramètres!$H$16</f>
        <v>-20000</v>
      </c>
      <c r="DD322" s="13">
        <f>Paramètres!$I$16</f>
        <v>0</v>
      </c>
      <c r="DE322" s="13"/>
      <c r="DF322" s="13"/>
      <c r="DG322" s="112">
        <f>Paramètres!$H$20</f>
        <v>1047197551196.5977</v>
      </c>
      <c r="DH322" s="13">
        <f>Paramètres!$H$21</f>
        <v>10000</v>
      </c>
      <c r="DI322" s="13">
        <f>IF(DL322&lt;66666,Paramètres!$H$22,5)</f>
        <v>1</v>
      </c>
      <c r="DJ322" s="13">
        <f t="shared" si="293"/>
        <v>-24146.089766166959</v>
      </c>
      <c r="DK322" s="13">
        <f t="shared" si="294"/>
        <v>52741.692474792115</v>
      </c>
      <c r="DL322" s="13">
        <f t="shared" si="324"/>
        <v>58006.204634515918</v>
      </c>
      <c r="DM322" s="13">
        <f t="shared" si="325"/>
        <v>114.59915367295686</v>
      </c>
      <c r="DN322" s="13">
        <f t="shared" si="326"/>
        <v>297.85225737482727</v>
      </c>
      <c r="DO322" s="13">
        <f t="shared" si="327"/>
        <v>-123.9861733575402</v>
      </c>
      <c r="DP322" s="13">
        <f t="shared" si="328"/>
        <v>270.81985901967073</v>
      </c>
      <c r="DQ322" s="13">
        <f>IF(DT322&lt;66666,Paramètres!$H$22,5)</f>
        <v>5</v>
      </c>
      <c r="DR322" s="13">
        <f t="shared" si="295"/>
        <v>34345.294156182237</v>
      </c>
      <c r="DS322" s="13">
        <f t="shared" si="296"/>
        <v>72255.399888912652</v>
      </c>
      <c r="DT322" s="13">
        <f t="shared" si="329"/>
        <v>80002.762725929439</v>
      </c>
      <c r="DU322" s="13">
        <f t="shared" si="330"/>
        <v>64.576769680191191</v>
      </c>
      <c r="DV322" s="13">
        <f t="shared" si="331"/>
        <v>799.26219451480779</v>
      </c>
      <c r="DW322" s="13">
        <f t="shared" si="332"/>
        <v>343.1243402501874</v>
      </c>
      <c r="DX322" s="13">
        <f t="shared" si="333"/>
        <v>721.86268964983924</v>
      </c>
    </row>
    <row r="323" spans="1:128" x14ac:dyDescent="0.35">
      <c r="A323" s="106">
        <f t="shared" si="334"/>
        <v>317</v>
      </c>
      <c r="B323" s="106">
        <f>A323*Paramètres!$D$25</f>
        <v>158.5</v>
      </c>
      <c r="C323" s="102">
        <f>Paramètres!$D$7</f>
        <v>155093840495.72119</v>
      </c>
      <c r="D323" s="28">
        <f>Paramètres!$D$8</f>
        <v>6666</v>
      </c>
      <c r="E323" s="28">
        <f t="shared" si="297"/>
        <v>2063.3374811719123</v>
      </c>
      <c r="F323" s="28">
        <f t="shared" si="298"/>
        <v>-51847.271000752226</v>
      </c>
      <c r="G323" s="28">
        <f t="shared" si="272"/>
        <v>152.22621148609019</v>
      </c>
      <c r="H323" s="28">
        <f t="shared" si="273"/>
        <v>78.541746647840142</v>
      </c>
      <c r="I323" s="28">
        <f t="shared" si="335"/>
        <v>-4014.8731304342959</v>
      </c>
      <c r="J323" s="28">
        <f t="shared" si="336"/>
        <v>2114.4557489194017</v>
      </c>
      <c r="K323" s="28">
        <f t="shared" si="337"/>
        <v>722.16091616369999</v>
      </c>
      <c r="L323" s="28">
        <f t="shared" si="299"/>
        <v>143.46007685856083</v>
      </c>
      <c r="M323" s="28">
        <f t="shared" si="300"/>
        <v>707.7680376946463</v>
      </c>
      <c r="N323" s="28">
        <f>Paramètres!$D$26*Calculs!K323</f>
        <v>14.443218323273999</v>
      </c>
      <c r="O323" s="28">
        <f>Paramètres!$D$26*I323</f>
        <v>-80.297462608685919</v>
      </c>
      <c r="P323" s="28">
        <f>Paramètres!$D$26*J323</f>
        <v>42.289114978388035</v>
      </c>
      <c r="Q323" s="105">
        <f>IF($T323&gt;25000,Paramètres!$D$9,-5)</f>
        <v>6</v>
      </c>
      <c r="R323" s="105">
        <f t="shared" si="274"/>
        <v>52685.490728431119</v>
      </c>
      <c r="S323" s="105">
        <f t="shared" si="275"/>
        <v>19705.832604914292</v>
      </c>
      <c r="T323" s="105">
        <f t="shared" si="301"/>
        <v>56250.162417085558</v>
      </c>
      <c r="U323" s="105">
        <f t="shared" si="302"/>
        <v>20.50718882075655</v>
      </c>
      <c r="V323" s="105">
        <f t="shared" si="276"/>
        <v>288.01373609343273</v>
      </c>
      <c r="W323" s="105">
        <f t="shared" si="303"/>
        <v>269.76179926553112</v>
      </c>
      <c r="X323" s="105">
        <f t="shared" si="304"/>
        <v>100.89838371114182</v>
      </c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44">
        <f t="shared" si="305"/>
        <v>-50622.153247259208</v>
      </c>
      <c r="AL323" s="44">
        <f t="shared" si="306"/>
        <v>-71553.103605666518</v>
      </c>
      <c r="AM323" s="44">
        <f t="shared" si="277"/>
        <v>13.242009626154882</v>
      </c>
      <c r="AN323" s="44">
        <f t="shared" si="278"/>
        <v>52.988563909953044</v>
      </c>
      <c r="AO323" s="44">
        <f t="shared" si="338"/>
        <v>7625.0681760199423</v>
      </c>
      <c r="AP323" s="44">
        <f t="shared" si="339"/>
        <v>1794.3429203119824</v>
      </c>
      <c r="AQ323" s="44">
        <f t="shared" si="307"/>
        <v>1109.7648234318524</v>
      </c>
      <c r="AR323" s="44">
        <f t="shared" si="308"/>
        <v>668.05003231984369</v>
      </c>
      <c r="AS323" s="44">
        <f t="shared" si="309"/>
        <v>886.16427238079621</v>
      </c>
      <c r="AT323" s="44">
        <f>Paramètres!$D$26*Calculs!AQ323</f>
        <v>22.19529646863705</v>
      </c>
      <c r="AU323" s="44">
        <f>Paramètres!$D$26*AO323</f>
        <v>152.50136352039885</v>
      </c>
      <c r="AV323" s="44">
        <f>Paramètres!$D$26*AP323</f>
        <v>35.886858406239647</v>
      </c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1">
        <f>Paramètres!$D$16</f>
        <v>30000</v>
      </c>
      <c r="BH323" s="41">
        <f>Paramètres!$E$16</f>
        <v>-25000</v>
      </c>
      <c r="BI323" s="100"/>
      <c r="BJ323" s="100"/>
      <c r="BK323" s="110">
        <f>Paramètres!$D$20</f>
        <v>523598775598.29883</v>
      </c>
      <c r="BL323" s="41">
        <f>Paramètres!$D$21</f>
        <v>10000</v>
      </c>
      <c r="BM323" s="41"/>
      <c r="BN323" s="41"/>
      <c r="BO323" s="41">
        <f>IF(AND($BR$6&gt;200,A323&lt;950),Paramètres!$D$22,0)</f>
        <v>1</v>
      </c>
      <c r="BP323" s="41">
        <f t="shared" si="279"/>
        <v>27936.662518828089</v>
      </c>
      <c r="BQ323" s="41">
        <f t="shared" si="280"/>
        <v>26847.271000752226</v>
      </c>
      <c r="BR323" s="41">
        <f t="shared" si="310"/>
        <v>38745.749094303566</v>
      </c>
      <c r="BS323" s="41">
        <f t="shared" si="311"/>
        <v>43.860809966313099</v>
      </c>
      <c r="BT323" s="41">
        <f t="shared" si="312"/>
        <v>316.62183133065287</v>
      </c>
      <c r="BU323" s="41">
        <f t="shared" si="313"/>
        <v>228.29232766797145</v>
      </c>
      <c r="BV323" s="41">
        <f t="shared" si="314"/>
        <v>219.39005721115976</v>
      </c>
      <c r="BW323" s="41">
        <f>Paramètres!$D$22</f>
        <v>1</v>
      </c>
      <c r="BX323" s="41">
        <f t="shared" si="281"/>
        <v>80622.153247259208</v>
      </c>
      <c r="BY323" s="41">
        <f t="shared" si="282"/>
        <v>46553.103605666518</v>
      </c>
      <c r="BZ323" s="41">
        <f t="shared" si="315"/>
        <v>93097.38476211064</v>
      </c>
      <c r="CA323" s="41">
        <f t="shared" si="316"/>
        <v>30.003134877328673</v>
      </c>
      <c r="CB323" s="41">
        <f t="shared" si="317"/>
        <v>59.381402451426659</v>
      </c>
      <c r="CC323" s="41">
        <f t="shared" si="318"/>
        <v>51.424178463330193</v>
      </c>
      <c r="CD323" s="41">
        <f t="shared" si="319"/>
        <v>29.693514889111185</v>
      </c>
      <c r="CE323" s="2">
        <f>Paramètres!$F$16</f>
        <v>15000</v>
      </c>
      <c r="CF323" s="2">
        <f>Paramètres!$G$16</f>
        <v>15000</v>
      </c>
      <c r="CG323" s="111">
        <f>Paramètres!$F$20</f>
        <v>992600579172.61572</v>
      </c>
      <c r="CH323" s="2">
        <f>Paramètres!$F$21</f>
        <v>13332</v>
      </c>
      <c r="CI323" s="2"/>
      <c r="CJ323" s="2"/>
      <c r="CK323" s="2">
        <f>IF(CN323&gt;20000,Paramètres!$F$22,-2)</f>
        <v>1</v>
      </c>
      <c r="CL323" s="2">
        <f t="shared" si="283"/>
        <v>12936.662518828089</v>
      </c>
      <c r="CM323" s="2">
        <f t="shared" si="284"/>
        <v>66847.271000752226</v>
      </c>
      <c r="CN323" s="2">
        <f t="shared" si="285"/>
        <v>68087.553028244904</v>
      </c>
      <c r="CO323" s="2">
        <f t="shared" si="286"/>
        <v>79.047192278915134</v>
      </c>
      <c r="CP323" s="2">
        <f t="shared" si="287"/>
        <v>202.3622620370538</v>
      </c>
      <c r="CQ323" s="2">
        <f t="shared" si="288"/>
        <v>38.448911351448245</v>
      </c>
      <c r="CR323" s="2">
        <f t="shared" si="289"/>
        <v>198.67603356379374</v>
      </c>
      <c r="CS323" s="2">
        <f>Paramètres!$F$22</f>
        <v>1</v>
      </c>
      <c r="CT323" s="2">
        <f t="shared" si="290"/>
        <v>65622.153247259208</v>
      </c>
      <c r="CU323" s="2">
        <f t="shared" si="291"/>
        <v>86553.103605666518</v>
      </c>
      <c r="CV323" s="2">
        <f t="shared" si="320"/>
        <v>108617.24881702727</v>
      </c>
      <c r="CW323" s="2">
        <f t="shared" si="321"/>
        <v>52.831608683062846</v>
      </c>
      <c r="CX323" s="2">
        <f t="shared" si="292"/>
        <v>82.268885917069497</v>
      </c>
      <c r="CY323" s="2">
        <f t="shared" si="322"/>
        <v>49.703536942144517</v>
      </c>
      <c r="CZ323" s="2">
        <f t="shared" si="323"/>
        <v>65.557059158237649</v>
      </c>
      <c r="DA323" s="2"/>
      <c r="DB323" s="2"/>
      <c r="DC323" s="13">
        <f>Paramètres!$H$16</f>
        <v>-20000</v>
      </c>
      <c r="DD323" s="13">
        <f>Paramètres!$I$16</f>
        <v>0</v>
      </c>
      <c r="DE323" s="13"/>
      <c r="DF323" s="13"/>
      <c r="DG323" s="112">
        <f>Paramètres!$H$20</f>
        <v>1047197551196.5977</v>
      </c>
      <c r="DH323" s="13">
        <f>Paramètres!$H$21</f>
        <v>10000</v>
      </c>
      <c r="DI323" s="13">
        <f>IF(DL323&lt;66666,Paramètres!$H$22,5)</f>
        <v>1</v>
      </c>
      <c r="DJ323" s="13">
        <f t="shared" si="293"/>
        <v>-22063.337481171911</v>
      </c>
      <c r="DK323" s="13">
        <f t="shared" si="294"/>
        <v>51847.271000752226</v>
      </c>
      <c r="DL323" s="13">
        <f t="shared" si="324"/>
        <v>56346.5204873693</v>
      </c>
      <c r="DM323" s="13">
        <f t="shared" si="325"/>
        <v>113.05192684267072</v>
      </c>
      <c r="DN323" s="13">
        <f t="shared" si="326"/>
        <v>314.84196510756385</v>
      </c>
      <c r="DO323" s="13">
        <f t="shared" si="327"/>
        <v>-123.28116216085888</v>
      </c>
      <c r="DP323" s="13">
        <f t="shared" si="328"/>
        <v>289.70194691969277</v>
      </c>
      <c r="DQ323" s="13">
        <f>IF(DT323&lt;66666,Paramètres!$H$22,5)</f>
        <v>5</v>
      </c>
      <c r="DR323" s="13">
        <f t="shared" si="295"/>
        <v>30622.153247259208</v>
      </c>
      <c r="DS323" s="13">
        <f t="shared" si="296"/>
        <v>71553.103605666518</v>
      </c>
      <c r="DT323" s="13">
        <f t="shared" si="329"/>
        <v>77830.346941934375</v>
      </c>
      <c r="DU323" s="13">
        <f t="shared" si="330"/>
        <v>66.830818013111909</v>
      </c>
      <c r="DV323" s="13">
        <f t="shared" si="331"/>
        <v>843.40137135589828</v>
      </c>
      <c r="DW323" s="13">
        <f t="shared" si="332"/>
        <v>331.8341374204208</v>
      </c>
      <c r="DX323" s="13">
        <f t="shared" si="333"/>
        <v>775.37860329483897</v>
      </c>
    </row>
    <row r="324" spans="1:128" x14ac:dyDescent="0.35">
      <c r="A324" s="106">
        <f t="shared" si="334"/>
        <v>318</v>
      </c>
      <c r="B324" s="106">
        <f>A324*Paramètres!$D$25</f>
        <v>159</v>
      </c>
      <c r="C324" s="102">
        <f>Paramètres!$D$7</f>
        <v>155093840495.72119</v>
      </c>
      <c r="D324" s="28">
        <f>Paramètres!$D$8</f>
        <v>6666</v>
      </c>
      <c r="E324" s="28">
        <f t="shared" si="297"/>
        <v>91.765935169404486</v>
      </c>
      <c r="F324" s="28">
        <f t="shared" si="298"/>
        <v>-50613.101116868864</v>
      </c>
      <c r="G324" s="28">
        <f t="shared" si="272"/>
        <v>143.74829263970798</v>
      </c>
      <c r="H324" s="28">
        <f t="shared" si="273"/>
        <v>77.721636082143263</v>
      </c>
      <c r="I324" s="28">
        <f t="shared" si="335"/>
        <v>-3791.1155909670488</v>
      </c>
      <c r="J324" s="28">
        <f t="shared" si="336"/>
        <v>2779.9346716356599</v>
      </c>
      <c r="K324" s="28">
        <f t="shared" si="337"/>
        <v>730.80839960339711</v>
      </c>
      <c r="L324" s="28">
        <f t="shared" si="299"/>
        <v>155.41475076117575</v>
      </c>
      <c r="M324" s="28">
        <f t="shared" si="300"/>
        <v>714.09185135857706</v>
      </c>
      <c r="N324" s="28">
        <f>Paramètres!$D$26*Calculs!K324</f>
        <v>14.616167992067943</v>
      </c>
      <c r="O324" s="28">
        <f>Paramètres!$D$26*I324</f>
        <v>-75.822311819340982</v>
      </c>
      <c r="P324" s="28">
        <f>Paramètres!$D$26*J324</f>
        <v>55.598693432713198</v>
      </c>
      <c r="Q324" s="105">
        <f>IF($T324&gt;25000,Paramètres!$D$9,-5)</f>
        <v>6</v>
      </c>
      <c r="R324" s="105">
        <f t="shared" si="274"/>
        <v>46734.372586338679</v>
      </c>
      <c r="S324" s="105">
        <f t="shared" si="275"/>
        <v>19821.289960546455</v>
      </c>
      <c r="T324" s="105">
        <f t="shared" si="301"/>
        <v>50764.013993564222</v>
      </c>
      <c r="U324" s="105">
        <f t="shared" si="302"/>
        <v>22.983091937344764</v>
      </c>
      <c r="V324" s="105">
        <f t="shared" si="276"/>
        <v>351.96272853467633</v>
      </c>
      <c r="W324" s="105">
        <f t="shared" si="303"/>
        <v>324.02396890697588</v>
      </c>
      <c r="X324" s="105">
        <f t="shared" si="304"/>
        <v>137.4271801767955</v>
      </c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44">
        <f t="shared" si="305"/>
        <v>-46642.606651169277</v>
      </c>
      <c r="AL324" s="44">
        <f t="shared" si="306"/>
        <v>-70434.391077415319</v>
      </c>
      <c r="AM324" s="44">
        <f t="shared" si="277"/>
        <v>17.997285309858469</v>
      </c>
      <c r="AN324" s="44">
        <f t="shared" si="278"/>
        <v>54.12109634406049</v>
      </c>
      <c r="AO324" s="44">
        <f t="shared" si="338"/>
        <v>8140.6168448193866</v>
      </c>
      <c r="AP324" s="44">
        <f t="shared" si="339"/>
        <v>2644.6203342865388</v>
      </c>
      <c r="AQ324" s="44">
        <f t="shared" si="307"/>
        <v>1199.0355845824358</v>
      </c>
      <c r="AR324" s="44">
        <f t="shared" si="308"/>
        <v>702.72365209142663</v>
      </c>
      <c r="AS324" s="44">
        <f t="shared" si="309"/>
        <v>971.52756105332969</v>
      </c>
      <c r="AT324" s="44">
        <f>Paramètres!$D$26*Calculs!AQ324</f>
        <v>23.980711691648718</v>
      </c>
      <c r="AU324" s="44">
        <f>Paramètres!$D$26*AO324</f>
        <v>162.81233689638773</v>
      </c>
      <c r="AV324" s="44">
        <f>Paramètres!$D$26*AP324</f>
        <v>52.892406685730776</v>
      </c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1">
        <f>Paramètres!$D$16</f>
        <v>30000</v>
      </c>
      <c r="BH324" s="41">
        <f>Paramètres!$E$16</f>
        <v>-25000</v>
      </c>
      <c r="BI324" s="100"/>
      <c r="BJ324" s="100"/>
      <c r="BK324" s="110">
        <f>Paramètres!$D$20</f>
        <v>523598775598.29883</v>
      </c>
      <c r="BL324" s="41">
        <f>Paramètres!$D$21</f>
        <v>10000</v>
      </c>
      <c r="BM324" s="41"/>
      <c r="BN324" s="41"/>
      <c r="BO324" s="41">
        <f>IF(AND($BR$6&gt;200,A324&lt;950),Paramètres!$D$22,0)</f>
        <v>1</v>
      </c>
      <c r="BP324" s="41">
        <f t="shared" si="279"/>
        <v>29908.234064830594</v>
      </c>
      <c r="BQ324" s="41">
        <f t="shared" si="280"/>
        <v>25613.101116868864</v>
      </c>
      <c r="BR324" s="41">
        <f t="shared" si="310"/>
        <v>39376.813148090616</v>
      </c>
      <c r="BS324" s="41">
        <f t="shared" si="311"/>
        <v>40.576406365917634</v>
      </c>
      <c r="BT324" s="41">
        <f t="shared" si="312"/>
        <v>307.46997043495736</v>
      </c>
      <c r="BU324" s="41">
        <f t="shared" si="313"/>
        <v>233.53550245650482</v>
      </c>
      <c r="BV324" s="41">
        <f t="shared" si="314"/>
        <v>199.99737951198605</v>
      </c>
      <c r="BW324" s="41">
        <f>Paramètres!$D$22</f>
        <v>1</v>
      </c>
      <c r="BX324" s="41">
        <f t="shared" si="281"/>
        <v>76642.606651169277</v>
      </c>
      <c r="BY324" s="41">
        <f t="shared" si="282"/>
        <v>45434.391077415319</v>
      </c>
      <c r="BZ324" s="41">
        <f t="shared" si="315"/>
        <v>89097.547928443993</v>
      </c>
      <c r="CA324" s="41">
        <f t="shared" si="316"/>
        <v>30.659823901011944</v>
      </c>
      <c r="CB324" s="41">
        <f t="shared" si="317"/>
        <v>64.730973492900745</v>
      </c>
      <c r="CC324" s="41">
        <f t="shared" si="318"/>
        <v>55.682234302879529</v>
      </c>
      <c r="CD324" s="41">
        <f t="shared" si="319"/>
        <v>33.008903531893409</v>
      </c>
      <c r="CE324" s="2">
        <f>Paramètres!$F$16</f>
        <v>15000</v>
      </c>
      <c r="CF324" s="2">
        <f>Paramètres!$G$16</f>
        <v>15000</v>
      </c>
      <c r="CG324" s="111">
        <f>Paramètres!$F$20</f>
        <v>992600579172.61572</v>
      </c>
      <c r="CH324" s="2">
        <f>Paramètres!$F$21</f>
        <v>13332</v>
      </c>
      <c r="CI324" s="2"/>
      <c r="CJ324" s="2"/>
      <c r="CK324" s="2">
        <f>IF(CN324&gt;20000,Paramètres!$F$22,-2)</f>
        <v>1</v>
      </c>
      <c r="CL324" s="2">
        <f t="shared" si="283"/>
        <v>14908.234064830596</v>
      </c>
      <c r="CM324" s="2">
        <f t="shared" si="284"/>
        <v>65613.101116868871</v>
      </c>
      <c r="CN324" s="2">
        <f t="shared" si="285"/>
        <v>67285.470059324347</v>
      </c>
      <c r="CO324" s="2">
        <f t="shared" si="286"/>
        <v>77.198917833420808</v>
      </c>
      <c r="CP324" s="2">
        <f t="shared" si="287"/>
        <v>206.94062341697074</v>
      </c>
      <c r="CQ324" s="2">
        <f t="shared" si="288"/>
        <v>45.851195640040444</v>
      </c>
      <c r="CR324" s="2">
        <f t="shared" si="289"/>
        <v>201.79714933215294</v>
      </c>
      <c r="CS324" s="2">
        <f>Paramètres!$F$22</f>
        <v>1</v>
      </c>
      <c r="CT324" s="2">
        <f t="shared" si="290"/>
        <v>61642.606651169277</v>
      </c>
      <c r="CU324" s="2">
        <f t="shared" si="291"/>
        <v>85434.391077415319</v>
      </c>
      <c r="CV324" s="2">
        <f t="shared" si="320"/>
        <v>105351.0613782297</v>
      </c>
      <c r="CW324" s="2">
        <f t="shared" si="321"/>
        <v>54.188804623803421</v>
      </c>
      <c r="CX324" s="2">
        <f t="shared" si="292"/>
        <v>87.326659786206264</v>
      </c>
      <c r="CY324" s="2">
        <f t="shared" si="322"/>
        <v>51.096238319189588</v>
      </c>
      <c r="CZ324" s="2">
        <f t="shared" si="323"/>
        <v>70.817511528183459</v>
      </c>
      <c r="DA324" s="2"/>
      <c r="DB324" s="2"/>
      <c r="DC324" s="13">
        <f>Paramètres!$H$16</f>
        <v>-20000</v>
      </c>
      <c r="DD324" s="13">
        <f>Paramètres!$I$16</f>
        <v>0</v>
      </c>
      <c r="DE324" s="13"/>
      <c r="DF324" s="13"/>
      <c r="DG324" s="112">
        <f>Paramètres!$H$20</f>
        <v>1047197551196.5977</v>
      </c>
      <c r="DH324" s="13">
        <f>Paramètres!$H$21</f>
        <v>10000</v>
      </c>
      <c r="DI324" s="13">
        <f>IF(DL324&lt;66666,Paramètres!$H$22,5)</f>
        <v>1</v>
      </c>
      <c r="DJ324" s="13">
        <f t="shared" si="293"/>
        <v>-20091.765935169406</v>
      </c>
      <c r="DK324" s="13">
        <f t="shared" si="294"/>
        <v>50613.101116868864</v>
      </c>
      <c r="DL324" s="13">
        <f t="shared" si="324"/>
        <v>54455.165623290748</v>
      </c>
      <c r="DM324" s="13">
        <f t="shared" si="325"/>
        <v>111.65147853037497</v>
      </c>
      <c r="DN324" s="13">
        <f t="shared" si="326"/>
        <v>336.00396035733053</v>
      </c>
      <c r="DO324" s="13">
        <f t="shared" si="327"/>
        <v>-123.97194733536952</v>
      </c>
      <c r="DP324" s="13">
        <f t="shared" si="328"/>
        <v>312.29732251443801</v>
      </c>
      <c r="DQ324" s="13">
        <f>IF(DT324&lt;66666,Paramètres!$H$22,5)</f>
        <v>5</v>
      </c>
      <c r="DR324" s="13">
        <f t="shared" si="295"/>
        <v>26642.606651169277</v>
      </c>
      <c r="DS324" s="13">
        <f t="shared" si="296"/>
        <v>70434.391077415319</v>
      </c>
      <c r="DT324" s="13">
        <f t="shared" si="329"/>
        <v>75304.926370159956</v>
      </c>
      <c r="DU324" s="13">
        <f t="shared" si="330"/>
        <v>69.280307690045873</v>
      </c>
      <c r="DV324" s="13">
        <f t="shared" si="331"/>
        <v>899.42379040237176</v>
      </c>
      <c r="DW324" s="13">
        <f t="shared" si="332"/>
        <v>318.21283700092152</v>
      </c>
      <c r="DX324" s="13">
        <f t="shared" si="333"/>
        <v>841.25129724095791</v>
      </c>
    </row>
    <row r="325" spans="1:128" x14ac:dyDescent="0.35">
      <c r="A325" s="106">
        <f t="shared" si="334"/>
        <v>319</v>
      </c>
      <c r="B325" s="106">
        <f>A325*Paramètres!$D$25</f>
        <v>159.5</v>
      </c>
      <c r="C325" s="102">
        <f>Paramètres!$D$7</f>
        <v>155093840495.72119</v>
      </c>
      <c r="D325" s="28">
        <f>Paramètres!$D$8</f>
        <v>6666</v>
      </c>
      <c r="E325" s="28">
        <f t="shared" si="297"/>
        <v>-1764.9381726238259</v>
      </c>
      <c r="F325" s="28">
        <f t="shared" si="298"/>
        <v>-49044.610818211389</v>
      </c>
      <c r="G325" s="28">
        <f t="shared" si="272"/>
        <v>135.99422826794157</v>
      </c>
      <c r="H325" s="28">
        <f t="shared" si="273"/>
        <v>77.022762564570471</v>
      </c>
      <c r="I325" s="28">
        <f t="shared" si="335"/>
        <v>-3559.8785283865323</v>
      </c>
      <c r="J325" s="28">
        <f t="shared" si="336"/>
        <v>3438.4278295615236</v>
      </c>
      <c r="K325" s="28">
        <f t="shared" si="337"/>
        <v>746.88270920416778</v>
      </c>
      <c r="L325" s="28">
        <f t="shared" si="299"/>
        <v>167.72292181143166</v>
      </c>
      <c r="M325" s="28">
        <f t="shared" si="300"/>
        <v>727.80684443552309</v>
      </c>
      <c r="N325" s="28">
        <f>Paramètres!$D$26*Calculs!K325</f>
        <v>14.937654184083357</v>
      </c>
      <c r="O325" s="28">
        <f>Paramètres!$D$26*I325</f>
        <v>-71.197570567730651</v>
      </c>
      <c r="P325" s="28">
        <f>Paramètres!$D$26*J325</f>
        <v>68.768556591230478</v>
      </c>
      <c r="Q325" s="105">
        <f>IF($T325&gt;25000,Paramètres!$D$9,-5)</f>
        <v>6</v>
      </c>
      <c r="R325" s="105">
        <f t="shared" si="274"/>
        <v>40631.679143112895</v>
      </c>
      <c r="S325" s="105">
        <f t="shared" si="275"/>
        <v>19824.588201797327</v>
      </c>
      <c r="T325" s="105">
        <f t="shared" si="301"/>
        <v>45210.039232008159</v>
      </c>
      <c r="U325" s="105">
        <f t="shared" si="302"/>
        <v>26.008194600024616</v>
      </c>
      <c r="V325" s="105">
        <f t="shared" si="276"/>
        <v>440.82416871848625</v>
      </c>
      <c r="W325" s="105">
        <f t="shared" si="303"/>
        <v>396.18249588285966</v>
      </c>
      <c r="X325" s="105">
        <f t="shared" si="304"/>
        <v>193.3012614608925</v>
      </c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44">
        <f t="shared" si="305"/>
        <v>-42396.617315736723</v>
      </c>
      <c r="AL325" s="44">
        <f t="shared" si="306"/>
        <v>-68869.199020008717</v>
      </c>
      <c r="AM325" s="44">
        <f t="shared" si="277"/>
        <v>22.317577729467711</v>
      </c>
      <c r="AN325" s="44">
        <f t="shared" si="278"/>
        <v>55.319561271542767</v>
      </c>
      <c r="AO325" s="44">
        <f t="shared" si="338"/>
        <v>8680.5281600144244</v>
      </c>
      <c r="AP325" s="44">
        <f t="shared" si="339"/>
        <v>3563.2554886541375</v>
      </c>
      <c r="AQ325" s="44">
        <f t="shared" si="307"/>
        <v>1316.3740842593954</v>
      </c>
      <c r="AR325" s="44">
        <f t="shared" si="308"/>
        <v>749.01527852996651</v>
      </c>
      <c r="AS325" s="44">
        <f t="shared" si="309"/>
        <v>1082.5048924778303</v>
      </c>
      <c r="AT325" s="44">
        <f>Paramètres!$D$26*Calculs!AQ325</f>
        <v>26.327481685187909</v>
      </c>
      <c r="AU325" s="44">
        <f>Paramètres!$D$26*AO325</f>
        <v>173.61056320028848</v>
      </c>
      <c r="AV325" s="44">
        <f>Paramètres!$D$26*AP325</f>
        <v>71.265109773082756</v>
      </c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1">
        <f>Paramètres!$D$16</f>
        <v>30000</v>
      </c>
      <c r="BH325" s="41">
        <f>Paramètres!$E$16</f>
        <v>-25000</v>
      </c>
      <c r="BI325" s="100"/>
      <c r="BJ325" s="100"/>
      <c r="BK325" s="110">
        <f>Paramètres!$D$20</f>
        <v>523598775598.29883</v>
      </c>
      <c r="BL325" s="41">
        <f>Paramètres!$D$21</f>
        <v>10000</v>
      </c>
      <c r="BM325" s="41"/>
      <c r="BN325" s="41"/>
      <c r="BO325" s="41">
        <f>IF(AND($BR$6&gt;200,A325&lt;950),Paramètres!$D$22,0)</f>
        <v>1</v>
      </c>
      <c r="BP325" s="41">
        <f t="shared" si="279"/>
        <v>31764.938172623824</v>
      </c>
      <c r="BQ325" s="41">
        <f t="shared" si="280"/>
        <v>24044.610818211389</v>
      </c>
      <c r="BR325" s="41">
        <f t="shared" si="310"/>
        <v>39839.109007479856</v>
      </c>
      <c r="BS325" s="41">
        <f t="shared" si="311"/>
        <v>37.124061785668516</v>
      </c>
      <c r="BT325" s="41">
        <f t="shared" si="312"/>
        <v>301.00652929437069</v>
      </c>
      <c r="BU325" s="41">
        <f t="shared" si="313"/>
        <v>240.00169759812121</v>
      </c>
      <c r="BV325" s="41">
        <f t="shared" si="314"/>
        <v>181.67034933599604</v>
      </c>
      <c r="BW325" s="41">
        <f>Paramètres!$D$22</f>
        <v>1</v>
      </c>
      <c r="BX325" s="41">
        <f t="shared" si="281"/>
        <v>72396.617315736716</v>
      </c>
      <c r="BY325" s="41">
        <f t="shared" si="282"/>
        <v>43869.199020008717</v>
      </c>
      <c r="BZ325" s="41">
        <f t="shared" si="315"/>
        <v>84650.911521485483</v>
      </c>
      <c r="CA325" s="41">
        <f t="shared" si="316"/>
        <v>31.214039045517641</v>
      </c>
      <c r="CB325" s="41">
        <f t="shared" si="317"/>
        <v>71.566071932082465</v>
      </c>
      <c r="CC325" s="41">
        <f t="shared" si="318"/>
        <v>61.20597438743966</v>
      </c>
      <c r="CD325" s="41">
        <f t="shared" si="319"/>
        <v>37.08815647982631</v>
      </c>
      <c r="CE325" s="2">
        <f>Paramètres!$F$16</f>
        <v>15000</v>
      </c>
      <c r="CF325" s="2">
        <f>Paramètres!$G$16</f>
        <v>15000</v>
      </c>
      <c r="CG325" s="111">
        <f>Paramètres!$F$20</f>
        <v>992600579172.61572</v>
      </c>
      <c r="CH325" s="2">
        <f>Paramètres!$F$21</f>
        <v>13332</v>
      </c>
      <c r="CI325" s="2"/>
      <c r="CJ325" s="2"/>
      <c r="CK325" s="2">
        <f>IF(CN325&gt;20000,Paramètres!$F$22,-2)</f>
        <v>1</v>
      </c>
      <c r="CL325" s="2">
        <f t="shared" si="283"/>
        <v>16764.938172623824</v>
      </c>
      <c r="CM325" s="2">
        <f t="shared" si="284"/>
        <v>64044.610818211389</v>
      </c>
      <c r="CN325" s="2">
        <f t="shared" si="285"/>
        <v>66202.532631222333</v>
      </c>
      <c r="CO325" s="2">
        <f t="shared" si="286"/>
        <v>75.330849163665363</v>
      </c>
      <c r="CP325" s="2">
        <f t="shared" si="287"/>
        <v>213.3673341969567</v>
      </c>
      <c r="CQ325" s="2">
        <f t="shared" si="288"/>
        <v>54.032527513645647</v>
      </c>
      <c r="CR325" s="2">
        <f t="shared" si="289"/>
        <v>206.4124639473182</v>
      </c>
      <c r="CS325" s="2">
        <f>Paramètres!$F$22</f>
        <v>1</v>
      </c>
      <c r="CT325" s="2">
        <f t="shared" si="290"/>
        <v>57396.617315736723</v>
      </c>
      <c r="CU325" s="2">
        <f t="shared" si="291"/>
        <v>83869.199020008717</v>
      </c>
      <c r="CV325" s="2">
        <f t="shared" si="320"/>
        <v>101628.80607163974</v>
      </c>
      <c r="CW325" s="2">
        <f t="shared" si="321"/>
        <v>55.613872443407246</v>
      </c>
      <c r="CX325" s="2">
        <f t="shared" si="292"/>
        <v>93.67539917268914</v>
      </c>
      <c r="CY325" s="2">
        <f t="shared" si="322"/>
        <v>52.90479388711536</v>
      </c>
      <c r="CZ325" s="2">
        <f t="shared" si="323"/>
        <v>77.305647878563761</v>
      </c>
      <c r="DA325" s="2"/>
      <c r="DB325" s="2"/>
      <c r="DC325" s="13">
        <f>Paramètres!$H$16</f>
        <v>-20000</v>
      </c>
      <c r="DD325" s="13">
        <f>Paramètres!$I$16</f>
        <v>0</v>
      </c>
      <c r="DE325" s="13"/>
      <c r="DF325" s="13"/>
      <c r="DG325" s="112">
        <f>Paramètres!$H$20</f>
        <v>1047197551196.5977</v>
      </c>
      <c r="DH325" s="13">
        <f>Paramètres!$H$21</f>
        <v>10000</v>
      </c>
      <c r="DI325" s="13">
        <f>IF(DL325&lt;66666,Paramètres!$H$22,5)</f>
        <v>1</v>
      </c>
      <c r="DJ325" s="13">
        <f t="shared" si="293"/>
        <v>-18235.061827376176</v>
      </c>
      <c r="DK325" s="13">
        <f t="shared" si="294"/>
        <v>49044.610818211389</v>
      </c>
      <c r="DL325" s="13">
        <f t="shared" si="324"/>
        <v>52324.863403147545</v>
      </c>
      <c r="DM325" s="13">
        <f t="shared" si="325"/>
        <v>110.39541701011521</v>
      </c>
      <c r="DN325" s="13">
        <f t="shared" si="326"/>
        <v>362.44580654731857</v>
      </c>
      <c r="DO325" s="13">
        <f t="shared" si="327"/>
        <v>-126.31130330033523</v>
      </c>
      <c r="DP325" s="13">
        <f t="shared" si="328"/>
        <v>339.72403115220891</v>
      </c>
      <c r="DQ325" s="13">
        <f>IF(DT325&lt;66666,Paramètres!$H$22,5)</f>
        <v>5</v>
      </c>
      <c r="DR325" s="13">
        <f t="shared" si="295"/>
        <v>22396.617315736723</v>
      </c>
      <c r="DS325" s="13">
        <f t="shared" si="296"/>
        <v>68869.199020008717</v>
      </c>
      <c r="DT325" s="13">
        <f t="shared" si="329"/>
        <v>72419.438280375587</v>
      </c>
      <c r="DU325" s="13">
        <f t="shared" si="330"/>
        <v>71.985208400553432</v>
      </c>
      <c r="DV325" s="13">
        <f t="shared" si="331"/>
        <v>970.47422512222431</v>
      </c>
      <c r="DW325" s="13">
        <f t="shared" si="332"/>
        <v>300.13129556044191</v>
      </c>
      <c r="DX325" s="13">
        <f t="shared" si="333"/>
        <v>922.89838392522518</v>
      </c>
    </row>
    <row r="326" spans="1:128" x14ac:dyDescent="0.35">
      <c r="A326" s="106">
        <f t="shared" si="334"/>
        <v>320</v>
      </c>
      <c r="B326" s="106">
        <f>A326*Paramètres!$D$25</f>
        <v>160</v>
      </c>
      <c r="C326" s="102">
        <f>Paramètres!$D$7</f>
        <v>155093840495.72119</v>
      </c>
      <c r="D326" s="28">
        <f>Paramètres!$D$8</f>
        <v>6666</v>
      </c>
      <c r="E326" s="28">
        <f t="shared" si="297"/>
        <v>-3502.9467063642342</v>
      </c>
      <c r="F326" s="28">
        <f t="shared" si="298"/>
        <v>-47143.445192321749</v>
      </c>
      <c r="G326" s="28">
        <f t="shared" ref="G326:G389" si="340">IFERROR(DEGREES(ATAN2(I326,J326)),0)</f>
        <v>129.02444390382331</v>
      </c>
      <c r="H326" s="28">
        <f t="shared" ref="H326:H389" si="341">IFERROR(DEGREES(ATAN2(L326,M326)),0)</f>
        <v>76.494288108679584</v>
      </c>
      <c r="I326" s="28">
        <f t="shared" si="335"/>
        <v>-3320.9580360073701</v>
      </c>
      <c r="J326" s="28">
        <f t="shared" si="336"/>
        <v>4097.4661174058165</v>
      </c>
      <c r="K326" s="28">
        <f t="shared" si="337"/>
        <v>771.07677569392285</v>
      </c>
      <c r="L326" s="28">
        <f t="shared" si="299"/>
        <v>180.07904330737557</v>
      </c>
      <c r="M326" s="28">
        <f t="shared" si="300"/>
        <v>749.75391441194665</v>
      </c>
      <c r="N326" s="28">
        <f>Paramètres!$D$26*Calculs!K326</f>
        <v>15.421535513878457</v>
      </c>
      <c r="O326" s="28">
        <f>Paramètres!$D$26*I326</f>
        <v>-66.419160720147403</v>
      </c>
      <c r="P326" s="28">
        <f>Paramètres!$D$26*J326</f>
        <v>81.949322348116326</v>
      </c>
      <c r="Q326" s="105">
        <f>IF($T326&gt;25000,Paramètres!$D$9,-5)</f>
        <v>6</v>
      </c>
      <c r="R326" s="105">
        <f t="shared" ref="R326:R389" si="342">E326-AK326</f>
        <v>34366.152709732785</v>
      </c>
      <c r="S326" s="105">
        <f t="shared" ref="S326:S389" si="343">F326-AL326</f>
        <v>19673.499860240445</v>
      </c>
      <c r="T326" s="105">
        <f t="shared" si="301"/>
        <v>39598.977875944664</v>
      </c>
      <c r="U326" s="105">
        <f t="shared" si="302"/>
        <v>29.789727712933463</v>
      </c>
      <c r="V326" s="105">
        <f t="shared" ref="V326:V389" si="344">Q326*C326*(T326)/(ABS(T326)^2+D326^2)^(3/2)</f>
        <v>569.08126938955149</v>
      </c>
      <c r="W326" s="105">
        <f t="shared" si="303"/>
        <v>493.87976299182088</v>
      </c>
      <c r="X326" s="105">
        <f t="shared" si="304"/>
        <v>282.73003179210752</v>
      </c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44">
        <f t="shared" si="305"/>
        <v>-37869.099416097022</v>
      </c>
      <c r="AL326" s="44">
        <f t="shared" si="306"/>
        <v>-66816.945052562194</v>
      </c>
      <c r="AM326" s="44">
        <f t="shared" ref="AM326:AM389" si="345">IFERROR(DEGREES(ATAN2(AO326,AP326)),0)</f>
        <v>26.299643368600705</v>
      </c>
      <c r="AN326" s="44">
        <f t="shared" ref="AN326:AN389" si="346">IFERROR(DEGREES(ATAN2(AR326,AS326)),0)</f>
        <v>56.632537913584891</v>
      </c>
      <c r="AO326" s="44">
        <f t="shared" si="338"/>
        <v>9255.9328753441023</v>
      </c>
      <c r="AP326" s="44">
        <f t="shared" si="339"/>
        <v>4574.4952713588846</v>
      </c>
      <c r="AQ326" s="44">
        <f t="shared" si="307"/>
        <v>1473.481661083018</v>
      </c>
      <c r="AR326" s="44">
        <f t="shared" si="308"/>
        <v>810.4245597178566</v>
      </c>
      <c r="AS326" s="44">
        <f t="shared" si="309"/>
        <v>1230.5934497445078</v>
      </c>
      <c r="AT326" s="44">
        <f>Paramètres!$D$26*Calculs!AQ326</f>
        <v>29.469633221660359</v>
      </c>
      <c r="AU326" s="44">
        <f>Paramètres!$D$26*AO326</f>
        <v>185.11865750688204</v>
      </c>
      <c r="AV326" s="44">
        <f>Paramètres!$D$26*AP326</f>
        <v>91.489905427177689</v>
      </c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1">
        <f>Paramètres!$D$16</f>
        <v>30000</v>
      </c>
      <c r="BH326" s="41">
        <f>Paramètres!$E$16</f>
        <v>-25000</v>
      </c>
      <c r="BI326" s="100"/>
      <c r="BJ326" s="100"/>
      <c r="BK326" s="110">
        <f>Paramètres!$D$20</f>
        <v>523598775598.29883</v>
      </c>
      <c r="BL326" s="41">
        <f>Paramètres!$D$21</f>
        <v>10000</v>
      </c>
      <c r="BM326" s="41"/>
      <c r="BN326" s="41"/>
      <c r="BO326" s="41">
        <f>IF(AND($BR$6&gt;200,A326&lt;950),Paramètres!$D$22,0)</f>
        <v>1</v>
      </c>
      <c r="BP326" s="41">
        <f t="shared" ref="BP326:BP389" si="347">BG326-$E326</f>
        <v>33502.946706364237</v>
      </c>
      <c r="BQ326" s="41">
        <f t="shared" ref="BQ326:BQ389" si="348">BH326-$F326</f>
        <v>22143.445192321749</v>
      </c>
      <c r="BR326" s="41">
        <f t="shared" si="310"/>
        <v>40159.427324039862</v>
      </c>
      <c r="BS326" s="41">
        <f t="shared" si="311"/>
        <v>33.462320056775745</v>
      </c>
      <c r="BT326" s="41">
        <f t="shared" si="312"/>
        <v>296.64286694576919</v>
      </c>
      <c r="BU326" s="41">
        <f t="shared" si="313"/>
        <v>247.47390150551186</v>
      </c>
      <c r="BV326" s="41">
        <f t="shared" si="314"/>
        <v>163.56545657150699</v>
      </c>
      <c r="BW326" s="41">
        <f>Paramètres!$D$22</f>
        <v>1</v>
      </c>
      <c r="BX326" s="41">
        <f t="shared" ref="BX326:BX389" si="349">BG326-$AK326</f>
        <v>67869.099416097015</v>
      </c>
      <c r="BY326" s="41">
        <f t="shared" ref="BY326:BY389" si="350">BH326-$AL326</f>
        <v>41816.945052562194</v>
      </c>
      <c r="BZ326" s="41">
        <f t="shared" si="315"/>
        <v>79717.448209793234</v>
      </c>
      <c r="CA326" s="41">
        <f t="shared" si="316"/>
        <v>31.638931661411462</v>
      </c>
      <c r="CB326" s="41">
        <f t="shared" si="317"/>
        <v>80.486048154360915</v>
      </c>
      <c r="CC326" s="41">
        <f t="shared" si="318"/>
        <v>68.523462886334912</v>
      </c>
      <c r="CD326" s="41">
        <f t="shared" si="319"/>
        <v>42.220125314489351</v>
      </c>
      <c r="CE326" s="2">
        <f>Paramètres!$F$16</f>
        <v>15000</v>
      </c>
      <c r="CF326" s="2">
        <f>Paramètres!$G$16</f>
        <v>15000</v>
      </c>
      <c r="CG326" s="111">
        <f>Paramètres!$F$20</f>
        <v>992600579172.61572</v>
      </c>
      <c r="CH326" s="2">
        <f>Paramètres!$F$21</f>
        <v>13332</v>
      </c>
      <c r="CI326" s="2"/>
      <c r="CJ326" s="2"/>
      <c r="CK326" s="2">
        <f>IF(CN326&gt;20000,Paramètres!$F$22,-2)</f>
        <v>1</v>
      </c>
      <c r="CL326" s="2">
        <f t="shared" ref="CL326:CL389" si="351">CE326-$E326</f>
        <v>18502.946706364233</v>
      </c>
      <c r="CM326" s="2">
        <f t="shared" ref="CM326:CM389" si="352">CF326-$F326</f>
        <v>62143.445192321749</v>
      </c>
      <c r="CN326" s="2">
        <f t="shared" ref="CN326:CN389" si="353">SQRT((CL326)^2+(CM326)^2)</f>
        <v>64839.546707157446</v>
      </c>
      <c r="CO326" s="2">
        <f t="shared" ref="CO326:CO389" si="354">DEGREES(ATAN2(CL326,CM326))</f>
        <v>73.419323657638131</v>
      </c>
      <c r="CP326" s="2">
        <f t="shared" ref="CP326:CP389" si="355">CK326*$CG326*(CN326)/(ABS(CN326)^2+$CH326^2)^(3/2)</f>
        <v>221.88066397410219</v>
      </c>
      <c r="CQ326" s="2">
        <f t="shared" ref="CQ326:CQ389" si="356">CP326*COS(RADIANS(CO326))</f>
        <v>63.317008047996339</v>
      </c>
      <c r="CR326" s="2">
        <f t="shared" ref="CR326:CR389" si="357">CP326*SIN(RADIANS(CO326))</f>
        <v>212.65461560342021</v>
      </c>
      <c r="CS326" s="2">
        <f>Paramètres!$F$22</f>
        <v>1</v>
      </c>
      <c r="CT326" s="2">
        <f t="shared" ref="CT326:CT389" si="358">$CE326-AK326</f>
        <v>52869.099416097022</v>
      </c>
      <c r="CU326" s="2">
        <f t="shared" ref="CU326:CU389" si="359">$CE326-AL326</f>
        <v>81816.945052562194</v>
      </c>
      <c r="CV326" s="2">
        <f t="shared" si="320"/>
        <v>97412.28962919992</v>
      </c>
      <c r="CW326" s="2">
        <f t="shared" si="321"/>
        <v>57.129954758814741</v>
      </c>
      <c r="CX326" s="2">
        <f t="shared" ref="CX326:CX389" si="360">CS326*$CG326*(CV326)/(ABS(CV326)^2+$CH326^2)^(3/2)</f>
        <v>101.73202270788039</v>
      </c>
      <c r="CY326" s="2">
        <f t="shared" si="322"/>
        <v>55.213571540272426</v>
      </c>
      <c r="CZ326" s="2">
        <f t="shared" si="323"/>
        <v>85.445104962214842</v>
      </c>
      <c r="DA326" s="2"/>
      <c r="DB326" s="2"/>
      <c r="DC326" s="13">
        <f>Paramètres!$H$16</f>
        <v>-20000</v>
      </c>
      <c r="DD326" s="13">
        <f>Paramètres!$I$16</f>
        <v>0</v>
      </c>
      <c r="DE326" s="13"/>
      <c r="DF326" s="13"/>
      <c r="DG326" s="112">
        <f>Paramètres!$H$20</f>
        <v>1047197551196.5977</v>
      </c>
      <c r="DH326" s="13">
        <f>Paramètres!$H$21</f>
        <v>10000</v>
      </c>
      <c r="DI326" s="13">
        <f>IF(DL326&lt;66666,Paramètres!$H$22,5)</f>
        <v>1</v>
      </c>
      <c r="DJ326" s="13">
        <f t="shared" ref="DJ326:DJ389" si="361">DC326-$E326</f>
        <v>-16497.053293635767</v>
      </c>
      <c r="DK326" s="13">
        <f t="shared" ref="DK326:DK389" si="362">DD326-$F326</f>
        <v>47143.445192321749</v>
      </c>
      <c r="DL326" s="13">
        <f t="shared" si="324"/>
        <v>49946.543343603902</v>
      </c>
      <c r="DM326" s="13">
        <f t="shared" si="325"/>
        <v>109.28663285696712</v>
      </c>
      <c r="DN326" s="13">
        <f t="shared" si="326"/>
        <v>395.7437596145989</v>
      </c>
      <c r="DO326" s="13">
        <f t="shared" si="327"/>
        <v>-130.71186624613262</v>
      </c>
      <c r="DP326" s="13">
        <f t="shared" si="328"/>
        <v>373.53384223701948</v>
      </c>
      <c r="DQ326" s="13">
        <f>IF(DT326&lt;66666,Paramètres!$H$22,5)</f>
        <v>5</v>
      </c>
      <c r="DR326" s="13">
        <f t="shared" ref="DR326:DR389" si="363">DC326-AK326</f>
        <v>17869.099416097022</v>
      </c>
      <c r="DS326" s="13">
        <f t="shared" ref="DS326:DS389" si="364">DD326-AL326</f>
        <v>66816.945052562194</v>
      </c>
      <c r="DT326" s="13">
        <f t="shared" si="329"/>
        <v>69165.084111128468</v>
      </c>
      <c r="DU326" s="13">
        <f t="shared" si="330"/>
        <v>75.027563322821123</v>
      </c>
      <c r="DV326" s="13">
        <f t="shared" si="331"/>
        <v>1061.0785716451071</v>
      </c>
      <c r="DW326" s="13">
        <f t="shared" si="332"/>
        <v>274.13425037628127</v>
      </c>
      <c r="DX326" s="13">
        <f t="shared" si="333"/>
        <v>1025.055192648208</v>
      </c>
    </row>
    <row r="327" spans="1:128" x14ac:dyDescent="0.35">
      <c r="A327" s="106">
        <f t="shared" si="334"/>
        <v>321</v>
      </c>
      <c r="B327" s="106">
        <f>A327*Paramètres!$D$25</f>
        <v>160.5</v>
      </c>
      <c r="C327" s="102">
        <f>Paramètres!$D$7</f>
        <v>155093840495.72119</v>
      </c>
      <c r="D327" s="28">
        <f>Paramètres!$D$8</f>
        <v>6666</v>
      </c>
      <c r="E327" s="28">
        <f t="shared" ref="E327:E390" si="365">$E326+$I326*($B327-$B326)+$L326*($B327-$B326)^2</f>
        <v>-5118.4059635410758</v>
      </c>
      <c r="F327" s="28">
        <f t="shared" ref="F327:F390" si="366">$F326+$J326*($B327-$B326)+$M326*($B327-$B326)^2</f>
        <v>-44907.273655015859</v>
      </c>
      <c r="G327" s="28">
        <f t="shared" si="340"/>
        <v>122.82931972980487</v>
      </c>
      <c r="H327" s="28">
        <f t="shared" si="341"/>
        <v>76.204169463958792</v>
      </c>
      <c r="I327" s="28">
        <f t="shared" si="335"/>
        <v>-3074.459831979847</v>
      </c>
      <c r="J327" s="28">
        <f t="shared" si="336"/>
        <v>4765.2707094696461</v>
      </c>
      <c r="K327" s="28">
        <f t="shared" si="337"/>
        <v>804.79384713800346</v>
      </c>
      <c r="L327" s="28">
        <f t="shared" ref="L327:L390" si="367">BU327+CQ327+DO327</f>
        <v>191.91338347262482</v>
      </c>
      <c r="M327" s="28">
        <f t="shared" ref="M327:M390" si="368">BV327+CR327+DP327</f>
        <v>781.57686099018906</v>
      </c>
      <c r="N327" s="28">
        <f>Paramètres!$D$26*Calculs!K327</f>
        <v>16.095876942760068</v>
      </c>
      <c r="O327" s="28">
        <f>Paramètres!$D$26*I327</f>
        <v>-61.48919663959694</v>
      </c>
      <c r="P327" s="28">
        <f>Paramètres!$D$26*J327</f>
        <v>95.30541418939292</v>
      </c>
      <c r="Q327" s="105">
        <f>IF($T327&gt;25000,Paramètres!$D$9,-5)</f>
        <v>6</v>
      </c>
      <c r="R327" s="105">
        <f t="shared" si="342"/>
        <v>27920.120874954431</v>
      </c>
      <c r="S327" s="105">
        <f t="shared" si="343"/>
        <v>19314.775399430764</v>
      </c>
      <c r="T327" s="105">
        <f t="shared" ref="T327:T390" si="369">SQRT((R327)^2+(S327)^2)</f>
        <v>33949.870373869206</v>
      </c>
      <c r="U327" s="105">
        <f t="shared" ref="U327:U390" si="370">DEGREES(ATAN2(R327,S327))</f>
        <v>34.674979440370592</v>
      </c>
      <c r="V327" s="105">
        <f t="shared" si="344"/>
        <v>762.8282615540287</v>
      </c>
      <c r="W327" s="105">
        <f t="shared" ref="W327:W390" si="371">V327*COS(RADIANS(U327))</f>
        <v>627.34428835442156</v>
      </c>
      <c r="X327" s="105">
        <f t="shared" ref="X327:X390" si="372">V327*SIN(RADIANS(U327))</f>
        <v>433.98859489003394</v>
      </c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44">
        <f t="shared" ref="AK327:AK390" si="373">AK326+AO326*($B327-$B326)+AR326*($B327-$B326)^2</f>
        <v>-33038.526838495505</v>
      </c>
      <c r="AL327" s="44">
        <f t="shared" ref="AL327:AL390" si="374">AL326+AP326*($B327-$B326)+AS326*($B327-$B326)^2</f>
        <v>-64222.049054446623</v>
      </c>
      <c r="AM327" s="44">
        <f t="shared" si="345"/>
        <v>30.037659390360684</v>
      </c>
      <c r="AN327" s="44">
        <f t="shared" si="346"/>
        <v>58.150032085192997</v>
      </c>
      <c r="AO327" s="44">
        <f t="shared" si="338"/>
        <v>9881.238777555076</v>
      </c>
      <c r="AP327" s="44">
        <f t="shared" si="339"/>
        <v>5713.5988156762151</v>
      </c>
      <c r="AQ327" s="44">
        <f t="shared" ref="AQ327:AQ390" si="375">SQRT(AR327^2+AS327^2)</f>
        <v>1689.8928780222318</v>
      </c>
      <c r="AR327" s="44">
        <f t="shared" ref="AR327:AR390" si="376">CC326+CY326+DW326+W326</f>
        <v>891.75104779470951</v>
      </c>
      <c r="AS327" s="44">
        <f t="shared" ref="AS327:AS390" si="377">CD326+CZ326+DX326+X326</f>
        <v>1435.45045471702</v>
      </c>
      <c r="AT327" s="44">
        <f>Paramètres!$D$26*Calculs!AQ327</f>
        <v>33.797857560444633</v>
      </c>
      <c r="AU327" s="44">
        <f>Paramètres!$D$26*AO327</f>
        <v>197.62477555110152</v>
      </c>
      <c r="AV327" s="44">
        <f>Paramètres!$D$26*AP327</f>
        <v>114.27197631352431</v>
      </c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1">
        <f>Paramètres!$D$16</f>
        <v>30000</v>
      </c>
      <c r="BH327" s="41">
        <f>Paramètres!$E$16</f>
        <v>-25000</v>
      </c>
      <c r="BI327" s="100"/>
      <c r="BJ327" s="100"/>
      <c r="BK327" s="110">
        <f>Paramètres!$D$20</f>
        <v>523598775598.29883</v>
      </c>
      <c r="BL327" s="41">
        <f>Paramètres!$D$21</f>
        <v>10000</v>
      </c>
      <c r="BM327" s="41"/>
      <c r="BN327" s="41"/>
      <c r="BO327" s="41">
        <f>IF(AND($BR$6&gt;200,A327&lt;950),Paramètres!$D$22,0)</f>
        <v>1</v>
      </c>
      <c r="BP327" s="41">
        <f t="shared" si="347"/>
        <v>35118.405963541074</v>
      </c>
      <c r="BQ327" s="41">
        <f t="shared" si="348"/>
        <v>19907.273655015859</v>
      </c>
      <c r="BR327" s="41">
        <f t="shared" ref="BR327:BR390" si="378">SQRT((BP327)^2+(BQ327)^2)</f>
        <v>40368.328944802335</v>
      </c>
      <c r="BS327" s="41">
        <f t="shared" ref="BS327:BS390" si="379">DEGREES(ATAN2(BP327,BQ327))</f>
        <v>29.547233050899735</v>
      </c>
      <c r="BT327" s="41">
        <f t="shared" ref="BT327:BT390" si="380">BO327*BK327*(BR327)/(BR327^2+BL327^2)^(3/2)</f>
        <v>293.84623668746258</v>
      </c>
      <c r="BU327" s="41">
        <f t="shared" ref="BU327:BU390" si="381">BT327*COS(RADIANS(BS327))</f>
        <v>255.63137490678258</v>
      </c>
      <c r="BV327" s="41">
        <f t="shared" ref="BV327:BV390" si="382">BT327*SIN(RADIANS(BS327))</f>
        <v>144.90759462033813</v>
      </c>
      <c r="BW327" s="41">
        <f>Paramètres!$D$22</f>
        <v>1</v>
      </c>
      <c r="BX327" s="41">
        <f t="shared" si="349"/>
        <v>63038.526838495505</v>
      </c>
      <c r="BY327" s="41">
        <f t="shared" si="350"/>
        <v>39222.049054446623</v>
      </c>
      <c r="BZ327" s="41">
        <f t="shared" ref="BZ327:BZ390" si="383">SQRT((BX327)^2+(BY327)^2)</f>
        <v>74244.360041670065</v>
      </c>
      <c r="CA327" s="41">
        <f t="shared" ref="CA327:CA390" si="384">DEGREES(ATAN2(BX327,BY327))</f>
        <v>31.889531657200848</v>
      </c>
      <c r="CB327" s="41">
        <f t="shared" ref="CB327:CB390" si="385">BW327*BK327*(BZ327)/(BZ327^2+BL327^2)^(3/2)</f>
        <v>92.461190218242621</v>
      </c>
      <c r="CC327" s="41">
        <f t="shared" ref="CC327:CC390" si="386">CB327*COS(RADIANS(CA327))</f>
        <v>78.505858462792077</v>
      </c>
      <c r="CD327" s="41">
        <f t="shared" ref="CD327:CD390" si="387">CB327*SIN(RADIANS(CA327))</f>
        <v>48.845694626999659</v>
      </c>
      <c r="CE327" s="2">
        <f>Paramètres!$F$16</f>
        <v>15000</v>
      </c>
      <c r="CF327" s="2">
        <f>Paramètres!$G$16</f>
        <v>15000</v>
      </c>
      <c r="CG327" s="111">
        <f>Paramètres!$F$20</f>
        <v>992600579172.61572</v>
      </c>
      <c r="CH327" s="2">
        <f>Paramètres!$F$21</f>
        <v>13332</v>
      </c>
      <c r="CI327" s="2"/>
      <c r="CJ327" s="2"/>
      <c r="CK327" s="2">
        <f>IF(CN327&gt;20000,Paramètres!$F$22,-2)</f>
        <v>1</v>
      </c>
      <c r="CL327" s="2">
        <f t="shared" si="351"/>
        <v>20118.405963541074</v>
      </c>
      <c r="CM327" s="2">
        <f t="shared" si="352"/>
        <v>59907.273655015859</v>
      </c>
      <c r="CN327" s="2">
        <f t="shared" si="353"/>
        <v>63195.187279497812</v>
      </c>
      <c r="CO327" s="2">
        <f t="shared" si="354"/>
        <v>71.43662222376841</v>
      </c>
      <c r="CP327" s="2">
        <f t="shared" si="355"/>
        <v>232.83048739307384</v>
      </c>
      <c r="CQ327" s="2">
        <f t="shared" si="356"/>
        <v>74.122389183624804</v>
      </c>
      <c r="CR327" s="2">
        <f t="shared" si="357"/>
        <v>220.71680335082686</v>
      </c>
      <c r="CS327" s="2">
        <f>Paramètres!$F$22</f>
        <v>1</v>
      </c>
      <c r="CT327" s="2">
        <f t="shared" si="358"/>
        <v>48038.526838495505</v>
      </c>
      <c r="CU327" s="2">
        <f t="shared" si="359"/>
        <v>79222.04905444663</v>
      </c>
      <c r="CV327" s="2">
        <f t="shared" ref="CV327:CV390" si="388">SQRT((CT327)^2+(CU327)^2)</f>
        <v>92648.977960892807</v>
      </c>
      <c r="CW327" s="2">
        <f t="shared" ref="CW327:CW390" si="389">DEGREES(ATAN2(CT327,CU327))</f>
        <v>58.768288880224581</v>
      </c>
      <c r="CX327" s="2">
        <f t="shared" si="360"/>
        <v>112.13517298926867</v>
      </c>
      <c r="CY327" s="2">
        <f t="shared" ref="CY327:CY390" si="390">CX327*COS(RADIANS(CW327))</f>
        <v>58.142125641775507</v>
      </c>
      <c r="CZ327" s="2">
        <f t="shared" ref="CZ327:CZ390" si="391">CX327*SIN(RADIANS(CW327))</f>
        <v>95.884254427873614</v>
      </c>
      <c r="DA327" s="2"/>
      <c r="DB327" s="2"/>
      <c r="DC327" s="13">
        <f>Paramètres!$H$16</f>
        <v>-20000</v>
      </c>
      <c r="DD327" s="13">
        <f>Paramètres!$I$16</f>
        <v>0</v>
      </c>
      <c r="DE327" s="13"/>
      <c r="DF327" s="13"/>
      <c r="DG327" s="112">
        <f>Paramètres!$H$20</f>
        <v>1047197551196.5977</v>
      </c>
      <c r="DH327" s="13">
        <f>Paramètres!$H$21</f>
        <v>10000</v>
      </c>
      <c r="DI327" s="13">
        <f>IF(DL327&lt;66666,Paramètres!$H$22,5)</f>
        <v>1</v>
      </c>
      <c r="DJ327" s="13">
        <f t="shared" si="361"/>
        <v>-14881.594036458924</v>
      </c>
      <c r="DK327" s="13">
        <f t="shared" si="362"/>
        <v>44907.273655015859</v>
      </c>
      <c r="DL327" s="13">
        <f t="shared" ref="DL327:DL390" si="392">SQRT((DJ327)^2+(DK327)^2)</f>
        <v>47308.826535779248</v>
      </c>
      <c r="DM327" s="13">
        <f t="shared" ref="DM327:DM390" si="393">DEGREES(ATAN2(DJ327,DK327))</f>
        <v>108.33441874953186</v>
      </c>
      <c r="DN327" s="13">
        <f t="shared" ref="DN327:DN390" si="394">DI327*DG327*(DL327)/(ABS(DL327)^2+DH327^2)^(3/2)</f>
        <v>438.19678458478876</v>
      </c>
      <c r="DO327" s="13">
        <f t="shared" ref="DO327:DO390" si="395">DN327*COS(RADIANS(DM327))</f>
        <v>-137.84038061778259</v>
      </c>
      <c r="DP327" s="13">
        <f t="shared" ref="DP327:DP390" si="396">DN327*SIN(RADIANS(DM327))</f>
        <v>415.95246301902409</v>
      </c>
      <c r="DQ327" s="13">
        <f>IF(DT327&lt;66666,Paramètres!$H$22,5)</f>
        <v>1</v>
      </c>
      <c r="DR327" s="13">
        <f t="shared" si="363"/>
        <v>13038.526838495505</v>
      </c>
      <c r="DS327" s="13">
        <f t="shared" si="364"/>
        <v>64222.049054446623</v>
      </c>
      <c r="DT327" s="13">
        <f t="shared" ref="DT327:DT390" si="397">SQRT((DR327)^2+(DS327)^2)</f>
        <v>65532.242193212922</v>
      </c>
      <c r="DU327" s="13">
        <f t="shared" ref="DU327:DU390" si="398">DEGREES(ATAN2(DR327,DS327))</f>
        <v>78.52364382398045</v>
      </c>
      <c r="DV327" s="13">
        <f t="shared" ref="DV327:DV390" si="399">DQ327*DG327*(DT327)/(ABS(DT327)^2+DH327^2)^(3/2)</f>
        <v>235.57173631755438</v>
      </c>
      <c r="DW327" s="13">
        <f t="shared" ref="DW327:DW390" si="400">DV327*COS(RADIANS(DU327))</f>
        <v>46.87018639330995</v>
      </c>
      <c r="DX327" s="13">
        <f t="shared" ref="DX327:DX390" si="401">DV327*SIN(RADIANS(DU327))</f>
        <v>230.86192535609624</v>
      </c>
    </row>
    <row r="328" spans="1:128" x14ac:dyDescent="0.35">
      <c r="A328" s="106">
        <f t="shared" ref="A328:A391" si="402">A327+1</f>
        <v>322</v>
      </c>
      <c r="B328" s="106">
        <f>A328*Paramètres!$D$25</f>
        <v>161</v>
      </c>
      <c r="C328" s="102">
        <f>Paramètres!$D$7</f>
        <v>155093840495.72119</v>
      </c>
      <c r="D328" s="28">
        <f>Paramètres!$D$8</f>
        <v>6666</v>
      </c>
      <c r="E328" s="28">
        <f t="shared" si="365"/>
        <v>-6607.657533662843</v>
      </c>
      <c r="F328" s="28">
        <f t="shared" si="366"/>
        <v>-42329.244085033482</v>
      </c>
      <c r="G328" s="28">
        <f t="shared" si="340"/>
        <v>117.36060472306549</v>
      </c>
      <c r="H328" s="28">
        <f t="shared" si="341"/>
        <v>76.245867936231861</v>
      </c>
      <c r="I328" s="28">
        <f t="shared" ref="I328:I391" si="403">I327+L327-O327</f>
        <v>-2821.0572518676249</v>
      </c>
      <c r="J328" s="28">
        <f t="shared" ref="J328:J391" si="404">J327+M327-P327</f>
        <v>5451.5421562704423</v>
      </c>
      <c r="K328" s="28">
        <f t="shared" ref="K328:K391" si="405">SQRT(L328^2+M328^2)</f>
        <v>850.50155411723802</v>
      </c>
      <c r="L328" s="28">
        <f t="shared" si="367"/>
        <v>202.21179908137489</v>
      </c>
      <c r="M328" s="28">
        <f t="shared" si="368"/>
        <v>826.11335896964579</v>
      </c>
      <c r="N328" s="28">
        <f>Paramètres!$D$26*Calculs!K328</f>
        <v>17.01003108234476</v>
      </c>
      <c r="O328" s="28">
        <f>Paramètres!$D$26*I328</f>
        <v>-56.421145037352503</v>
      </c>
      <c r="P328" s="28">
        <f>Paramètres!$D$26*J328</f>
        <v>109.03084312540885</v>
      </c>
      <c r="Q328" s="105">
        <f>IF($T328&gt;25000,Paramètres!$D$9,-5)</f>
        <v>6</v>
      </c>
      <c r="R328" s="105">
        <f t="shared" si="342"/>
        <v>21267.312154106447</v>
      </c>
      <c r="S328" s="105">
        <f t="shared" si="343"/>
        <v>18677.14294789578</v>
      </c>
      <c r="T328" s="105">
        <f t="shared" si="369"/>
        <v>28304.314776308169</v>
      </c>
      <c r="U328" s="105">
        <f t="shared" si="370"/>
        <v>41.289890999035734</v>
      </c>
      <c r="V328" s="105">
        <f t="shared" si="344"/>
        <v>1071.2091109448647</v>
      </c>
      <c r="W328" s="105">
        <f t="shared" si="371"/>
        <v>804.8857117663382</v>
      </c>
      <c r="X328" s="105">
        <f t="shared" si="372"/>
        <v>706.85780066834002</v>
      </c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44">
        <f t="shared" si="373"/>
        <v>-27874.969687769291</v>
      </c>
      <c r="AL328" s="44">
        <f t="shared" si="374"/>
        <v>-61006.387032929262</v>
      </c>
      <c r="AM328" s="44">
        <f t="shared" si="345"/>
        <v>33.63201788289841</v>
      </c>
      <c r="AN328" s="44">
        <f t="shared" si="346"/>
        <v>44.954671297539441</v>
      </c>
      <c r="AO328" s="44">
        <f t="shared" ref="AO328:AO391" si="406">AO327+AR327-AU327</f>
        <v>10575.365049798684</v>
      </c>
      <c r="AP328" s="44">
        <f t="shared" ref="AP328:AP391" si="407">AP327+AS327-AV327</f>
        <v>7034.7772940797104</v>
      </c>
      <c r="AQ328" s="44">
        <f t="shared" si="375"/>
        <v>1145.8265416063766</v>
      </c>
      <c r="AR328" s="44">
        <f t="shared" si="376"/>
        <v>810.86245885229914</v>
      </c>
      <c r="AS328" s="44">
        <f t="shared" si="377"/>
        <v>809.5804693010034</v>
      </c>
      <c r="AT328" s="44">
        <f>Paramètres!$D$26*Calculs!AQ328</f>
        <v>22.916530832127531</v>
      </c>
      <c r="AU328" s="44">
        <f>Paramètres!$D$26*AO328</f>
        <v>211.50730099597368</v>
      </c>
      <c r="AV328" s="44">
        <f>Paramètres!$D$26*AP328</f>
        <v>140.6955458815942</v>
      </c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1">
        <f>Paramètres!$D$16</f>
        <v>30000</v>
      </c>
      <c r="BH328" s="41">
        <f>Paramètres!$E$16</f>
        <v>-25000</v>
      </c>
      <c r="BI328" s="100"/>
      <c r="BJ328" s="100"/>
      <c r="BK328" s="110">
        <f>Paramètres!$D$20</f>
        <v>523598775598.29883</v>
      </c>
      <c r="BL328" s="41">
        <f>Paramètres!$D$21</f>
        <v>10000</v>
      </c>
      <c r="BM328" s="41"/>
      <c r="BN328" s="41"/>
      <c r="BO328" s="41">
        <f>IF(AND($BR$6&gt;200,A328&lt;950),Paramètres!$D$22,0)</f>
        <v>1</v>
      </c>
      <c r="BP328" s="41">
        <f t="shared" si="347"/>
        <v>36607.657533662845</v>
      </c>
      <c r="BQ328" s="41">
        <f t="shared" si="348"/>
        <v>17329.244085033482</v>
      </c>
      <c r="BR328" s="41">
        <f t="shared" si="378"/>
        <v>40502.139334368621</v>
      </c>
      <c r="BS328" s="41">
        <f t="shared" si="379"/>
        <v>25.331824879559353</v>
      </c>
      <c r="BT328" s="41">
        <f t="shared" si="380"/>
        <v>292.07491298913936</v>
      </c>
      <c r="BU328" s="41">
        <f t="shared" si="381"/>
        <v>263.99045987696257</v>
      </c>
      <c r="BV328" s="41">
        <f t="shared" si="382"/>
        <v>124.96716325324482</v>
      </c>
      <c r="BW328" s="41">
        <f>Paramètres!$D$22</f>
        <v>1</v>
      </c>
      <c r="BX328" s="41">
        <f t="shared" si="349"/>
        <v>57874.969687769291</v>
      </c>
      <c r="BY328" s="41">
        <f t="shared" si="350"/>
        <v>36006.387032929262</v>
      </c>
      <c r="BZ328" s="41">
        <f t="shared" si="383"/>
        <v>68161.367529747455</v>
      </c>
      <c r="CA328" s="41">
        <f t="shared" si="384"/>
        <v>31.887433647437625</v>
      </c>
      <c r="CB328" s="41">
        <f t="shared" si="385"/>
        <v>109.15638809107259</v>
      </c>
      <c r="CC328" s="41">
        <f t="shared" si="386"/>
        <v>92.683331936380426</v>
      </c>
      <c r="CD328" s="41">
        <f t="shared" si="387"/>
        <v>57.662093634029418</v>
      </c>
      <c r="CE328" s="2">
        <f>Paramètres!$F$16</f>
        <v>15000</v>
      </c>
      <c r="CF328" s="2">
        <f>Paramètres!$G$16</f>
        <v>15000</v>
      </c>
      <c r="CG328" s="111">
        <f>Paramètres!$F$20</f>
        <v>992600579172.61572</v>
      </c>
      <c r="CH328" s="2">
        <f>Paramètres!$F$21</f>
        <v>13332</v>
      </c>
      <c r="CI328" s="2"/>
      <c r="CJ328" s="2"/>
      <c r="CK328" s="2">
        <f>IF(CN328&gt;20000,Paramètres!$F$22,-2)</f>
        <v>1</v>
      </c>
      <c r="CL328" s="2">
        <f t="shared" si="351"/>
        <v>21607.657533662845</v>
      </c>
      <c r="CM328" s="2">
        <f t="shared" si="352"/>
        <v>57329.244085033482</v>
      </c>
      <c r="CN328" s="2">
        <f t="shared" si="353"/>
        <v>61266.084348956101</v>
      </c>
      <c r="CO328" s="2">
        <f t="shared" si="354"/>
        <v>69.348341522430871</v>
      </c>
      <c r="CP328" s="2">
        <f t="shared" si="355"/>
        <v>246.71437777439263</v>
      </c>
      <c r="CQ328" s="2">
        <f t="shared" si="356"/>
        <v>87.012575395160368</v>
      </c>
      <c r="CR328" s="2">
        <f t="shared" si="357"/>
        <v>230.86098831051393</v>
      </c>
      <c r="CS328" s="2">
        <f>Paramètres!$F$22</f>
        <v>1</v>
      </c>
      <c r="CT328" s="2">
        <f t="shared" si="358"/>
        <v>42874.969687769291</v>
      </c>
      <c r="CU328" s="2">
        <f t="shared" si="359"/>
        <v>76006.387032929255</v>
      </c>
      <c r="CV328" s="2">
        <f t="shared" si="388"/>
        <v>87265.307514077853</v>
      </c>
      <c r="CW328" s="2">
        <f t="shared" si="389"/>
        <v>60.572788424031899</v>
      </c>
      <c r="CX328" s="2">
        <f t="shared" si="360"/>
        <v>125.91026256783492</v>
      </c>
      <c r="CY328" s="2">
        <f t="shared" si="390"/>
        <v>61.861911047573081</v>
      </c>
      <c r="CZ328" s="2">
        <f t="shared" si="391"/>
        <v>109.66539190393333</v>
      </c>
      <c r="DA328" s="2"/>
      <c r="DB328" s="2"/>
      <c r="DC328" s="13">
        <f>Paramètres!$H$16</f>
        <v>-20000</v>
      </c>
      <c r="DD328" s="13">
        <f>Paramètres!$I$16</f>
        <v>0</v>
      </c>
      <c r="DE328" s="13"/>
      <c r="DF328" s="13"/>
      <c r="DG328" s="112">
        <f>Paramètres!$H$20</f>
        <v>1047197551196.5977</v>
      </c>
      <c r="DH328" s="13">
        <f>Paramètres!$H$21</f>
        <v>10000</v>
      </c>
      <c r="DI328" s="13">
        <f>IF(DL328&lt;66666,Paramètres!$H$22,5)</f>
        <v>1</v>
      </c>
      <c r="DJ328" s="13">
        <f t="shared" si="361"/>
        <v>-13392.342466337157</v>
      </c>
      <c r="DK328" s="13">
        <f t="shared" si="362"/>
        <v>42329.244085033482</v>
      </c>
      <c r="DL328" s="13">
        <f t="shared" si="392"/>
        <v>44397.294304337956</v>
      </c>
      <c r="DM328" s="13">
        <f t="shared" si="393"/>
        <v>107.55659573237287</v>
      </c>
      <c r="DN328" s="13">
        <f t="shared" si="394"/>
        <v>493.26160226797424</v>
      </c>
      <c r="DO328" s="13">
        <f t="shared" si="395"/>
        <v>-148.79123619074804</v>
      </c>
      <c r="DP328" s="13">
        <f t="shared" si="396"/>
        <v>470.28520740588709</v>
      </c>
      <c r="DQ328" s="13">
        <f>IF(DT328&lt;66666,Paramètres!$H$22,5)</f>
        <v>1</v>
      </c>
      <c r="DR328" s="13">
        <f t="shared" si="363"/>
        <v>7874.9696877692913</v>
      </c>
      <c r="DS328" s="13">
        <f t="shared" si="364"/>
        <v>61006.387032929262</v>
      </c>
      <c r="DT328" s="13">
        <f t="shared" si="397"/>
        <v>61512.554868049861</v>
      </c>
      <c r="DU328" s="13">
        <f t="shared" si="398"/>
        <v>82.644685008498001</v>
      </c>
      <c r="DV328" s="13">
        <f t="shared" si="399"/>
        <v>266.13870267617688</v>
      </c>
      <c r="DW328" s="13">
        <f t="shared" si="400"/>
        <v>34.071649613853531</v>
      </c>
      <c r="DX328" s="13">
        <f t="shared" si="401"/>
        <v>263.94872940544587</v>
      </c>
    </row>
    <row r="329" spans="1:128" x14ac:dyDescent="0.35">
      <c r="A329" s="106">
        <f t="shared" si="402"/>
        <v>323</v>
      </c>
      <c r="B329" s="106">
        <f>A329*Paramètres!$D$25</f>
        <v>161.5</v>
      </c>
      <c r="C329" s="102">
        <f>Paramètres!$D$7</f>
        <v>155093840495.72119</v>
      </c>
      <c r="D329" s="28">
        <f>Paramètres!$D$8</f>
        <v>6666</v>
      </c>
      <c r="E329" s="28">
        <f t="shared" si="365"/>
        <v>-7967.6332098263119</v>
      </c>
      <c r="F329" s="28">
        <f t="shared" si="366"/>
        <v>-39396.944667155847</v>
      </c>
      <c r="G329" s="28">
        <f t="shared" si="340"/>
        <v>112.55782110317482</v>
      </c>
      <c r="H329" s="28">
        <f t="shared" si="341"/>
        <v>76.746402166027792</v>
      </c>
      <c r="I329" s="28">
        <f t="shared" si="403"/>
        <v>-2562.4243077488977</v>
      </c>
      <c r="J329" s="28">
        <f t="shared" si="404"/>
        <v>6168.624672114679</v>
      </c>
      <c r="K329" s="28">
        <f t="shared" si="405"/>
        <v>912.43785007723864</v>
      </c>
      <c r="L329" s="28">
        <f t="shared" si="367"/>
        <v>209.18688193146738</v>
      </c>
      <c r="M329" s="28">
        <f t="shared" si="368"/>
        <v>888.13494395917326</v>
      </c>
      <c r="N329" s="28">
        <f>Paramètres!$D$26*Calculs!K329</f>
        <v>18.248757001544774</v>
      </c>
      <c r="O329" s="28">
        <f>Paramètres!$D$26*I329</f>
        <v>-51.248486154977954</v>
      </c>
      <c r="P329" s="28">
        <f>Paramètres!$D$26*J329</f>
        <v>123.37249344229359</v>
      </c>
      <c r="Q329" s="105">
        <f>IF($T329&gt;25000,Paramètres!$D$9,-5)</f>
        <v>-5</v>
      </c>
      <c r="R329" s="105">
        <f t="shared" si="342"/>
        <v>14416.938338330565</v>
      </c>
      <c r="S329" s="105">
        <f t="shared" si="343"/>
        <v>17889.658601408308</v>
      </c>
      <c r="T329" s="105">
        <f t="shared" si="369"/>
        <v>22975.813281060757</v>
      </c>
      <c r="U329" s="105">
        <f t="shared" si="370"/>
        <v>51.135314476883181</v>
      </c>
      <c r="V329" s="105">
        <f t="shared" si="344"/>
        <v>-1301.2867886560882</v>
      </c>
      <c r="W329" s="105">
        <f t="shared" si="371"/>
        <v>-816.53568311349363</v>
      </c>
      <c r="X329" s="105">
        <f t="shared" si="372"/>
        <v>-1013.2209949133779</v>
      </c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44">
        <f t="shared" si="373"/>
        <v>-22384.571548156877</v>
      </c>
      <c r="AL329" s="44">
        <f t="shared" si="374"/>
        <v>-57286.603268564155</v>
      </c>
      <c r="AM329" s="44">
        <f t="shared" si="345"/>
        <v>34.58171965443838</v>
      </c>
      <c r="AN329" s="44">
        <f t="shared" si="346"/>
        <v>48.881565938106725</v>
      </c>
      <c r="AO329" s="44">
        <f t="shared" si="406"/>
        <v>11174.720207655009</v>
      </c>
      <c r="AP329" s="44">
        <f t="shared" si="407"/>
        <v>7703.6622174991189</v>
      </c>
      <c r="AQ329" s="44">
        <f t="shared" si="375"/>
        <v>1510.7602266312358</v>
      </c>
      <c r="AR329" s="44">
        <f t="shared" si="376"/>
        <v>993.50260436414521</v>
      </c>
      <c r="AS329" s="44">
        <f t="shared" si="377"/>
        <v>1138.1340156117485</v>
      </c>
      <c r="AT329" s="44">
        <f>Paramètres!$D$26*Calculs!AQ329</f>
        <v>30.215204532624718</v>
      </c>
      <c r="AU329" s="44">
        <f>Paramètres!$D$26*AO329</f>
        <v>223.49440415310019</v>
      </c>
      <c r="AV329" s="44">
        <f>Paramètres!$D$26*AP329</f>
        <v>154.07324434998239</v>
      </c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1">
        <f>Paramètres!$D$16</f>
        <v>30000</v>
      </c>
      <c r="BH329" s="41">
        <f>Paramètres!$E$16</f>
        <v>-25000</v>
      </c>
      <c r="BI329" s="100"/>
      <c r="BJ329" s="100"/>
      <c r="BK329" s="110">
        <f>Paramètres!$D$20</f>
        <v>523598775598.29883</v>
      </c>
      <c r="BL329" s="41">
        <f>Paramètres!$D$21</f>
        <v>10000</v>
      </c>
      <c r="BM329" s="41"/>
      <c r="BN329" s="41"/>
      <c r="BO329" s="41">
        <f>IF(AND($BR$6&gt;200,A329&lt;950),Paramètres!$D$22,0)</f>
        <v>1</v>
      </c>
      <c r="BP329" s="41">
        <f t="shared" si="347"/>
        <v>37967.633209826308</v>
      </c>
      <c r="BQ329" s="41">
        <f t="shared" si="348"/>
        <v>14396.944667155847</v>
      </c>
      <c r="BR329" s="41">
        <f t="shared" si="378"/>
        <v>40605.580740891426</v>
      </c>
      <c r="BS329" s="41">
        <f t="shared" si="379"/>
        <v>20.766223610254585</v>
      </c>
      <c r="BT329" s="41">
        <f t="shared" si="380"/>
        <v>290.71619058126078</v>
      </c>
      <c r="BU329" s="41">
        <f t="shared" si="381"/>
        <v>271.82977045891045</v>
      </c>
      <c r="BV329" s="41">
        <f t="shared" si="382"/>
        <v>103.07511512647463</v>
      </c>
      <c r="BW329" s="41">
        <f>Paramètres!$D$22</f>
        <v>1</v>
      </c>
      <c r="BX329" s="41">
        <f t="shared" si="349"/>
        <v>52384.571548156877</v>
      </c>
      <c r="BY329" s="41">
        <f t="shared" si="350"/>
        <v>32286.603268564155</v>
      </c>
      <c r="BZ329" s="41">
        <f t="shared" si="383"/>
        <v>61535.096383329284</v>
      </c>
      <c r="CA329" s="41">
        <f t="shared" si="384"/>
        <v>31.647106991916722</v>
      </c>
      <c r="CB329" s="41">
        <f t="shared" si="385"/>
        <v>132.97563933041312</v>
      </c>
      <c r="CC329" s="41">
        <f t="shared" si="386"/>
        <v>113.20160854664854</v>
      </c>
      <c r="CD329" s="41">
        <f t="shared" si="387"/>
        <v>69.770455622587576</v>
      </c>
      <c r="CE329" s="2">
        <f>Paramètres!$F$16</f>
        <v>15000</v>
      </c>
      <c r="CF329" s="2">
        <f>Paramètres!$G$16</f>
        <v>15000</v>
      </c>
      <c r="CG329" s="111">
        <f>Paramètres!$F$20</f>
        <v>992600579172.61572</v>
      </c>
      <c r="CH329" s="2">
        <f>Paramètres!$F$21</f>
        <v>13332</v>
      </c>
      <c r="CI329" s="2"/>
      <c r="CJ329" s="2"/>
      <c r="CK329" s="2">
        <f>IF(CN329&gt;20000,Paramètres!$F$22,-2)</f>
        <v>1</v>
      </c>
      <c r="CL329" s="2">
        <f t="shared" si="351"/>
        <v>22967.633209826312</v>
      </c>
      <c r="CM329" s="2">
        <f t="shared" si="352"/>
        <v>54396.944667155847</v>
      </c>
      <c r="CN329" s="2">
        <f t="shared" si="353"/>
        <v>59046.928492367253</v>
      </c>
      <c r="CO329" s="2">
        <f t="shared" si="354"/>
        <v>67.109417636997335</v>
      </c>
      <c r="CP329" s="2">
        <f t="shared" si="355"/>
        <v>264.23388116345836</v>
      </c>
      <c r="CQ329" s="2">
        <f t="shared" si="356"/>
        <v>102.77972147112847</v>
      </c>
      <c r="CR329" s="2">
        <f t="shared" si="357"/>
        <v>243.42529204875547</v>
      </c>
      <c r="CS329" s="2">
        <f>Paramètres!$F$22</f>
        <v>1</v>
      </c>
      <c r="CT329" s="2">
        <f t="shared" si="358"/>
        <v>37384.571548156877</v>
      </c>
      <c r="CU329" s="2">
        <f t="shared" si="359"/>
        <v>72286.603268564155</v>
      </c>
      <c r="CV329" s="2">
        <f t="shared" si="388"/>
        <v>81381.565492106689</v>
      </c>
      <c r="CW329" s="2">
        <f t="shared" si="389"/>
        <v>62.65328270569011</v>
      </c>
      <c r="CX329" s="2">
        <f t="shared" si="360"/>
        <v>144.03565163796483</v>
      </c>
      <c r="CY329" s="2">
        <f t="shared" si="390"/>
        <v>66.166226854743485</v>
      </c>
      <c r="CZ329" s="2">
        <f t="shared" si="391"/>
        <v>127.9386547005235</v>
      </c>
      <c r="DA329" s="2"/>
      <c r="DB329" s="2"/>
      <c r="DC329" s="13">
        <f>Paramètres!$H$16</f>
        <v>-20000</v>
      </c>
      <c r="DD329" s="13">
        <f>Paramètres!$I$16</f>
        <v>0</v>
      </c>
      <c r="DE329" s="13"/>
      <c r="DF329" s="13"/>
      <c r="DG329" s="112">
        <f>Paramètres!$H$20</f>
        <v>1047197551196.5977</v>
      </c>
      <c r="DH329" s="13">
        <f>Paramètres!$H$21</f>
        <v>10000</v>
      </c>
      <c r="DI329" s="13">
        <f>IF(DL329&lt;66666,Paramètres!$H$22,5)</f>
        <v>1</v>
      </c>
      <c r="DJ329" s="13">
        <f t="shared" si="361"/>
        <v>-12032.366790173688</v>
      </c>
      <c r="DK329" s="13">
        <f t="shared" si="362"/>
        <v>39396.944667155847</v>
      </c>
      <c r="DL329" s="13">
        <f t="shared" si="392"/>
        <v>41193.410876986309</v>
      </c>
      <c r="DM329" s="13">
        <f t="shared" si="393"/>
        <v>106.98338951312934</v>
      </c>
      <c r="DN329" s="13">
        <f t="shared" si="394"/>
        <v>566.33259780441404</v>
      </c>
      <c r="DO329" s="13">
        <f t="shared" si="395"/>
        <v>-165.42260999857155</v>
      </c>
      <c r="DP329" s="13">
        <f t="shared" si="396"/>
        <v>541.63453678394319</v>
      </c>
      <c r="DQ329" s="13">
        <f>IF(DT329&lt;66666,Paramètres!$H$22,5)</f>
        <v>1</v>
      </c>
      <c r="DR329" s="13">
        <f t="shared" si="363"/>
        <v>2384.5715481568768</v>
      </c>
      <c r="DS329" s="13">
        <f t="shared" si="364"/>
        <v>57286.603268564155</v>
      </c>
      <c r="DT329" s="13">
        <f t="shared" si="397"/>
        <v>57336.211032105573</v>
      </c>
      <c r="DU329" s="13">
        <f t="shared" si="398"/>
        <v>87.616422499501368</v>
      </c>
      <c r="DV329" s="13">
        <f t="shared" si="399"/>
        <v>304.54395254354063</v>
      </c>
      <c r="DW329" s="13">
        <f t="shared" si="400"/>
        <v>12.665762723524232</v>
      </c>
      <c r="DX329" s="13">
        <f t="shared" si="401"/>
        <v>304.28045859942063</v>
      </c>
    </row>
    <row r="330" spans="1:128" x14ac:dyDescent="0.35">
      <c r="A330" s="106">
        <f t="shared" si="402"/>
        <v>324</v>
      </c>
      <c r="B330" s="106">
        <f>A330*Paramètres!$D$25</f>
        <v>162</v>
      </c>
      <c r="C330" s="102">
        <f>Paramètres!$D$7</f>
        <v>155093840495.72119</v>
      </c>
      <c r="D330" s="28">
        <f>Paramètres!$D$8</f>
        <v>6666</v>
      </c>
      <c r="E330" s="28">
        <f t="shared" si="365"/>
        <v>-9196.5486432178932</v>
      </c>
      <c r="F330" s="28">
        <f t="shared" si="366"/>
        <v>-36090.598595108713</v>
      </c>
      <c r="G330" s="28">
        <f t="shared" si="340"/>
        <v>108.36694359773266</v>
      </c>
      <c r="H330" s="28">
        <f t="shared" si="341"/>
        <v>77.874654819252058</v>
      </c>
      <c r="I330" s="28">
        <f t="shared" si="403"/>
        <v>-2301.9889396624526</v>
      </c>
      <c r="J330" s="28">
        <f t="shared" si="404"/>
        <v>6933.3871226315587</v>
      </c>
      <c r="K330" s="28">
        <f t="shared" si="405"/>
        <v>998.01192559222466</v>
      </c>
      <c r="L330" s="28">
        <f t="shared" si="367"/>
        <v>209.63347433719164</v>
      </c>
      <c r="M330" s="28">
        <f t="shared" si="368"/>
        <v>975.74669359502218</v>
      </c>
      <c r="N330" s="28">
        <f>Paramètres!$D$26*Calculs!K330</f>
        <v>19.960238511844494</v>
      </c>
      <c r="O330" s="28">
        <f>Paramètres!$D$26*I330</f>
        <v>-46.039778793249056</v>
      </c>
      <c r="P330" s="28">
        <f>Paramètres!$D$26*J330</f>
        <v>138.66774245263119</v>
      </c>
      <c r="Q330" s="105">
        <f>IF($T330&gt;25000,Paramètres!$D$9,-5)</f>
        <v>-5</v>
      </c>
      <c r="R330" s="105">
        <f t="shared" si="342"/>
        <v>7352.2871500204437</v>
      </c>
      <c r="S330" s="105">
        <f t="shared" si="343"/>
        <v>17059.640060802943</v>
      </c>
      <c r="T330" s="105">
        <f t="shared" si="369"/>
        <v>18576.529421302257</v>
      </c>
      <c r="U330" s="105">
        <f t="shared" si="370"/>
        <v>66.685140946308564</v>
      </c>
      <c r="V330" s="105">
        <f t="shared" si="344"/>
        <v>-1873.8269143368366</v>
      </c>
      <c r="W330" s="105">
        <f t="shared" si="371"/>
        <v>-741.63010921958266</v>
      </c>
      <c r="X330" s="105">
        <f t="shared" si="372"/>
        <v>-1720.8172726911071</v>
      </c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44">
        <f t="shared" si="373"/>
        <v>-16548.835793238337</v>
      </c>
      <c r="AL330" s="44">
        <f t="shared" si="374"/>
        <v>-53150.238655911657</v>
      </c>
      <c r="AM330" s="44">
        <f t="shared" si="345"/>
        <v>36.029405640871488</v>
      </c>
      <c r="AN330" s="44">
        <f t="shared" si="346"/>
        <v>-140.69547364008071</v>
      </c>
      <c r="AO330" s="44">
        <f t="shared" si="406"/>
        <v>11944.728407866054</v>
      </c>
      <c r="AP330" s="44">
        <f t="shared" si="407"/>
        <v>8687.7229887608864</v>
      </c>
      <c r="AQ330" s="44">
        <f t="shared" si="375"/>
        <v>807.0690336493617</v>
      </c>
      <c r="AR330" s="44">
        <f t="shared" si="376"/>
        <v>-624.50208498857739</v>
      </c>
      <c r="AS330" s="44">
        <f t="shared" si="377"/>
        <v>-511.23142599084622</v>
      </c>
      <c r="AT330" s="44">
        <f>Paramètres!$D$26*Calculs!AQ330</f>
        <v>16.141380672987236</v>
      </c>
      <c r="AU330" s="44">
        <f>Paramètres!$D$26*AO330</f>
        <v>238.89456815732109</v>
      </c>
      <c r="AV330" s="44">
        <f>Paramètres!$D$26*AP330</f>
        <v>173.75445977521773</v>
      </c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1">
        <f>Paramètres!$D$16</f>
        <v>30000</v>
      </c>
      <c r="BH330" s="41">
        <f>Paramètres!$E$16</f>
        <v>-25000</v>
      </c>
      <c r="BI330" s="100"/>
      <c r="BJ330" s="100"/>
      <c r="BK330" s="110">
        <f>Paramètres!$D$20</f>
        <v>523598775598.29883</v>
      </c>
      <c r="BL330" s="41">
        <f>Paramètres!$D$21</f>
        <v>10000</v>
      </c>
      <c r="BM330" s="41"/>
      <c r="BN330" s="41"/>
      <c r="BO330" s="41">
        <f>IF(AND($BR$6&gt;200,A330&lt;950),Paramètres!$D$22,0)</f>
        <v>1</v>
      </c>
      <c r="BP330" s="41">
        <f t="shared" si="347"/>
        <v>39196.548643217895</v>
      </c>
      <c r="BQ330" s="41">
        <f t="shared" si="348"/>
        <v>11090.598595108713</v>
      </c>
      <c r="BR330" s="41">
        <f t="shared" si="378"/>
        <v>40735.375323396416</v>
      </c>
      <c r="BS330" s="41">
        <f t="shared" si="379"/>
        <v>15.798772909011154</v>
      </c>
      <c r="BT330" s="41">
        <f t="shared" si="380"/>
        <v>289.02424391765152</v>
      </c>
      <c r="BU330" s="41">
        <f t="shared" si="381"/>
        <v>278.10601340601414</v>
      </c>
      <c r="BV330" s="41">
        <f t="shared" si="382"/>
        <v>78.689636417917271</v>
      </c>
      <c r="BW330" s="41">
        <f>Paramètres!$D$22</f>
        <v>1</v>
      </c>
      <c r="BX330" s="41">
        <f t="shared" si="349"/>
        <v>46548.835793238337</v>
      </c>
      <c r="BY330" s="41">
        <f t="shared" si="350"/>
        <v>28150.238655911657</v>
      </c>
      <c r="BZ330" s="41">
        <f t="shared" si="383"/>
        <v>54398.805594338643</v>
      </c>
      <c r="CA330" s="41">
        <f t="shared" si="384"/>
        <v>31.163298154162167</v>
      </c>
      <c r="CB330" s="41">
        <f t="shared" si="385"/>
        <v>168.333200873713</v>
      </c>
      <c r="CC330" s="41">
        <f t="shared" si="386"/>
        <v>144.04203254852609</v>
      </c>
      <c r="CD330" s="41">
        <f t="shared" si="387"/>
        <v>87.10889378059602</v>
      </c>
      <c r="CE330" s="2">
        <f>Paramètres!$F$16</f>
        <v>15000</v>
      </c>
      <c r="CF330" s="2">
        <f>Paramètres!$G$16</f>
        <v>15000</v>
      </c>
      <c r="CG330" s="111">
        <f>Paramètres!$F$20</f>
        <v>992600579172.61572</v>
      </c>
      <c r="CH330" s="2">
        <f>Paramètres!$F$21</f>
        <v>13332</v>
      </c>
      <c r="CI330" s="2"/>
      <c r="CJ330" s="2"/>
      <c r="CK330" s="2">
        <f>IF(CN330&gt;20000,Paramètres!$F$22,-2)</f>
        <v>1</v>
      </c>
      <c r="CL330" s="2">
        <f t="shared" si="351"/>
        <v>24196.548643217895</v>
      </c>
      <c r="CM330" s="2">
        <f t="shared" si="352"/>
        <v>51090.598595108713</v>
      </c>
      <c r="CN330" s="2">
        <f t="shared" si="353"/>
        <v>56530.719357267466</v>
      </c>
      <c r="CO330" s="2">
        <f t="shared" si="354"/>
        <v>64.657727199603485</v>
      </c>
      <c r="CP330" s="2">
        <f t="shared" si="355"/>
        <v>286.38141356894965</v>
      </c>
      <c r="CQ330" s="2">
        <f t="shared" si="356"/>
        <v>122.57834116953894</v>
      </c>
      <c r="CR330" s="2">
        <f t="shared" si="357"/>
        <v>258.82207076266485</v>
      </c>
      <c r="CS330" s="2">
        <f>Paramètres!$F$22</f>
        <v>1</v>
      </c>
      <c r="CT330" s="2">
        <f t="shared" si="358"/>
        <v>31548.835793238337</v>
      </c>
      <c r="CU330" s="2">
        <f t="shared" si="359"/>
        <v>68150.238655911657</v>
      </c>
      <c r="CV330" s="2">
        <f t="shared" si="388"/>
        <v>75098.495782315324</v>
      </c>
      <c r="CW330" s="2">
        <f t="shared" si="389"/>
        <v>65.159134482565776</v>
      </c>
      <c r="CX330" s="2">
        <f t="shared" si="360"/>
        <v>167.99572497764217</v>
      </c>
      <c r="CY330" s="2">
        <f t="shared" si="390"/>
        <v>70.57490947153903</v>
      </c>
      <c r="CZ330" s="2">
        <f t="shared" si="391"/>
        <v>152.45243771041399</v>
      </c>
      <c r="DA330" s="2"/>
      <c r="DB330" s="2"/>
      <c r="DC330" s="13">
        <f>Paramètres!$H$16</f>
        <v>-20000</v>
      </c>
      <c r="DD330" s="13">
        <f>Paramètres!$I$16</f>
        <v>0</v>
      </c>
      <c r="DE330" s="13"/>
      <c r="DF330" s="13"/>
      <c r="DG330" s="112">
        <f>Paramètres!$H$20</f>
        <v>1047197551196.5977</v>
      </c>
      <c r="DH330" s="13">
        <f>Paramètres!$H$21</f>
        <v>10000</v>
      </c>
      <c r="DI330" s="13">
        <f>IF(DL330&lt;66666,Paramètres!$H$22,5)</f>
        <v>1</v>
      </c>
      <c r="DJ330" s="13">
        <f t="shared" si="361"/>
        <v>-10803.451356782107</v>
      </c>
      <c r="DK330" s="13">
        <f t="shared" si="362"/>
        <v>36090.598595108713</v>
      </c>
      <c r="DL330" s="13">
        <f t="shared" si="392"/>
        <v>37672.879743545222</v>
      </c>
      <c r="DM330" s="13">
        <f t="shared" si="393"/>
        <v>106.66467850004406</v>
      </c>
      <c r="DN330" s="13">
        <f t="shared" si="394"/>
        <v>666.21643384360698</v>
      </c>
      <c r="DO330" s="13">
        <f t="shared" si="395"/>
        <v>-191.05088023836143</v>
      </c>
      <c r="DP330" s="13">
        <f t="shared" si="396"/>
        <v>638.23498641444007</v>
      </c>
      <c r="DQ330" s="13">
        <f>IF(DT330&lt;66666,Paramètres!$H$22,5)</f>
        <v>1</v>
      </c>
      <c r="DR330" s="13">
        <f t="shared" si="363"/>
        <v>-3451.1642067616631</v>
      </c>
      <c r="DS330" s="13">
        <f t="shared" si="364"/>
        <v>53150.238655911657</v>
      </c>
      <c r="DT330" s="13">
        <f t="shared" si="397"/>
        <v>53262.166718623062</v>
      </c>
      <c r="DU330" s="13">
        <f t="shared" si="398"/>
        <v>93.715128093791819</v>
      </c>
      <c r="DV330" s="13">
        <f t="shared" si="399"/>
        <v>350.44747518781196</v>
      </c>
      <c r="DW330" s="13">
        <f t="shared" si="400"/>
        <v>-22.707521252515786</v>
      </c>
      <c r="DX330" s="13">
        <f t="shared" si="401"/>
        <v>349.71102548258131</v>
      </c>
    </row>
    <row r="331" spans="1:128" x14ac:dyDescent="0.35">
      <c r="A331" s="106">
        <f t="shared" si="402"/>
        <v>325</v>
      </c>
      <c r="B331" s="106">
        <f>A331*Paramètres!$D$25</f>
        <v>162.5</v>
      </c>
      <c r="C331" s="102">
        <f>Paramètres!$D$7</f>
        <v>155093840495.72119</v>
      </c>
      <c r="D331" s="28">
        <f>Paramètres!$D$8</f>
        <v>6666</v>
      </c>
      <c r="E331" s="28">
        <f t="shared" si="365"/>
        <v>-10295.134744464822</v>
      </c>
      <c r="F331" s="28">
        <f t="shared" si="366"/>
        <v>-32379.968360394178</v>
      </c>
      <c r="G331" s="28">
        <f t="shared" si="340"/>
        <v>104.75360424172547</v>
      </c>
      <c r="H331" s="28">
        <f t="shared" si="341"/>
        <v>79.84794164118621</v>
      </c>
      <c r="I331" s="28">
        <f t="shared" si="403"/>
        <v>-2046.3156865320118</v>
      </c>
      <c r="J331" s="28">
        <f t="shared" si="404"/>
        <v>7770.4660737739496</v>
      </c>
      <c r="K331" s="28">
        <f t="shared" si="405"/>
        <v>1120.6578752093244</v>
      </c>
      <c r="L331" s="28">
        <f t="shared" si="367"/>
        <v>197.52846051667123</v>
      </c>
      <c r="M331" s="28">
        <f t="shared" si="368"/>
        <v>1103.1122248232914</v>
      </c>
      <c r="N331" s="28">
        <f>Paramètres!$D$26*Calculs!K331</f>
        <v>22.41315750418649</v>
      </c>
      <c r="O331" s="28">
        <f>Paramètres!$D$26*I331</f>
        <v>-40.926313730640238</v>
      </c>
      <c r="P331" s="28">
        <f>Paramètres!$D$26*J331</f>
        <v>155.409321475479</v>
      </c>
      <c r="Q331" s="105">
        <f>IF($T331&gt;25000,Paramètres!$D$9,-5)</f>
        <v>-5</v>
      </c>
      <c r="R331" s="105">
        <f t="shared" si="342"/>
        <v>437.4623660876332</v>
      </c>
      <c r="S331" s="105">
        <f t="shared" si="343"/>
        <v>16554.216657634748</v>
      </c>
      <c r="T331" s="105">
        <f t="shared" si="369"/>
        <v>16559.995847513212</v>
      </c>
      <c r="U331" s="105">
        <f t="shared" si="370"/>
        <v>88.486251829367973</v>
      </c>
      <c r="V331" s="105">
        <f t="shared" si="344"/>
        <v>-2257.4337520829117</v>
      </c>
      <c r="W331" s="105">
        <f t="shared" si="371"/>
        <v>-59.634212445805815</v>
      </c>
      <c r="X331" s="105">
        <f t="shared" si="372"/>
        <v>-2256.6459416020721</v>
      </c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44">
        <f t="shared" si="373"/>
        <v>-10732.597110552455</v>
      </c>
      <c r="AL331" s="44">
        <f t="shared" si="374"/>
        <v>-48934.185018028926</v>
      </c>
      <c r="AM331" s="44">
        <f t="shared" si="345"/>
        <v>35.836134197158295</v>
      </c>
      <c r="AN331" s="44">
        <f t="shared" si="346"/>
        <v>-115.91114384648557</v>
      </c>
      <c r="AO331" s="44">
        <f t="shared" si="406"/>
        <v>11081.331754720157</v>
      </c>
      <c r="AP331" s="44">
        <f t="shared" si="407"/>
        <v>8002.7371029948226</v>
      </c>
      <c r="AQ331" s="44">
        <f t="shared" si="375"/>
        <v>1258.009034784066</v>
      </c>
      <c r="AR331" s="44">
        <f t="shared" si="376"/>
        <v>-549.7206884520333</v>
      </c>
      <c r="AS331" s="44">
        <f t="shared" si="377"/>
        <v>-1131.5449157175158</v>
      </c>
      <c r="AT331" s="44">
        <f>Paramètres!$D$26*Calculs!AQ331</f>
        <v>25.160180695681319</v>
      </c>
      <c r="AU331" s="44">
        <f>Paramètres!$D$26*AO331</f>
        <v>221.62663509440313</v>
      </c>
      <c r="AV331" s="44">
        <f>Paramètres!$D$26*AP331</f>
        <v>160.05474205989645</v>
      </c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1">
        <f>Paramètres!$D$16</f>
        <v>30000</v>
      </c>
      <c r="BH331" s="41">
        <f>Paramètres!$E$16</f>
        <v>-25000</v>
      </c>
      <c r="BI331" s="100"/>
      <c r="BJ331" s="100"/>
      <c r="BK331" s="110">
        <f>Paramètres!$D$20</f>
        <v>523598775598.29883</v>
      </c>
      <c r="BL331" s="41">
        <f>Paramètres!$D$21</f>
        <v>10000</v>
      </c>
      <c r="BM331" s="41"/>
      <c r="BN331" s="41"/>
      <c r="BO331" s="41">
        <f>IF(AND($BR$6&gt;200,A331&lt;950),Paramètres!$D$22,0)</f>
        <v>1</v>
      </c>
      <c r="BP331" s="41">
        <f t="shared" si="347"/>
        <v>40295.13474446482</v>
      </c>
      <c r="BQ331" s="41">
        <f t="shared" si="348"/>
        <v>7379.9683603941776</v>
      </c>
      <c r="BR331" s="41">
        <f t="shared" si="378"/>
        <v>40965.37339113358</v>
      </c>
      <c r="BS331" s="41">
        <f t="shared" si="379"/>
        <v>10.378577116035073</v>
      </c>
      <c r="BT331" s="41">
        <f t="shared" si="380"/>
        <v>286.06097832729324</v>
      </c>
      <c r="BU331" s="41">
        <f t="shared" si="381"/>
        <v>281.38070552352275</v>
      </c>
      <c r="BV331" s="41">
        <f t="shared" si="382"/>
        <v>51.534278695376265</v>
      </c>
      <c r="BW331" s="41">
        <f>Paramètres!$D$22</f>
        <v>1</v>
      </c>
      <c r="BX331" s="41">
        <f t="shared" si="349"/>
        <v>40732.597110552451</v>
      </c>
      <c r="BY331" s="41">
        <f t="shared" si="350"/>
        <v>23934.185018028926</v>
      </c>
      <c r="BZ331" s="41">
        <f t="shared" si="383"/>
        <v>47243.93802222488</v>
      </c>
      <c r="CA331" s="41">
        <f t="shared" si="384"/>
        <v>30.438192753387028</v>
      </c>
      <c r="CB331" s="41">
        <f t="shared" si="385"/>
        <v>219.66192095586388</v>
      </c>
      <c r="CC331" s="41">
        <f t="shared" si="386"/>
        <v>189.38727170914734</v>
      </c>
      <c r="CD331" s="41">
        <f t="shared" si="387"/>
        <v>111.28261693807254</v>
      </c>
      <c r="CE331" s="2">
        <f>Paramètres!$F$16</f>
        <v>15000</v>
      </c>
      <c r="CF331" s="2">
        <f>Paramètres!$G$16</f>
        <v>15000</v>
      </c>
      <c r="CG331" s="111">
        <f>Paramètres!$F$20</f>
        <v>992600579172.61572</v>
      </c>
      <c r="CH331" s="2">
        <f>Paramètres!$F$21</f>
        <v>13332</v>
      </c>
      <c r="CI331" s="2"/>
      <c r="CJ331" s="2"/>
      <c r="CK331" s="2">
        <f>IF(CN331&gt;20000,Paramètres!$F$22,-2)</f>
        <v>1</v>
      </c>
      <c r="CL331" s="2">
        <f t="shared" si="351"/>
        <v>25295.13474446482</v>
      </c>
      <c r="CM331" s="2">
        <f t="shared" si="352"/>
        <v>47379.968360394181</v>
      </c>
      <c r="CN331" s="2">
        <f t="shared" si="353"/>
        <v>53709.452087808393</v>
      </c>
      <c r="CO331" s="2">
        <f t="shared" si="354"/>
        <v>61.903211084010742</v>
      </c>
      <c r="CP331" s="2">
        <f t="shared" si="355"/>
        <v>314.5736016593288</v>
      </c>
      <c r="CQ331" s="2">
        <f t="shared" si="356"/>
        <v>148.15235180607135</v>
      </c>
      <c r="CR331" s="2">
        <f t="shared" si="357"/>
        <v>277.50212884814442</v>
      </c>
      <c r="CS331" s="2">
        <f>Paramètres!$F$22</f>
        <v>1</v>
      </c>
      <c r="CT331" s="2">
        <f t="shared" si="358"/>
        <v>25732.597110552455</v>
      </c>
      <c r="CU331" s="2">
        <f t="shared" si="359"/>
        <v>63934.185018028926</v>
      </c>
      <c r="CV331" s="2">
        <f t="shared" si="388"/>
        <v>68918.405146764431</v>
      </c>
      <c r="CW331" s="2">
        <f t="shared" si="389"/>
        <v>68.075918417059995</v>
      </c>
      <c r="CX331" s="2">
        <f t="shared" si="360"/>
        <v>197.77494636526561</v>
      </c>
      <c r="CY331" s="2">
        <f t="shared" si="390"/>
        <v>73.844758922391151</v>
      </c>
      <c r="CZ331" s="2">
        <f t="shared" si="391"/>
        <v>183.47174438991314</v>
      </c>
      <c r="DA331" s="2"/>
      <c r="DB331" s="2"/>
      <c r="DC331" s="13">
        <f>Paramètres!$H$16</f>
        <v>-20000</v>
      </c>
      <c r="DD331" s="13">
        <f>Paramètres!$I$16</f>
        <v>0</v>
      </c>
      <c r="DE331" s="13"/>
      <c r="DF331" s="13"/>
      <c r="DG331" s="112">
        <f>Paramètres!$H$20</f>
        <v>1047197551196.5977</v>
      </c>
      <c r="DH331" s="13">
        <f>Paramètres!$H$21</f>
        <v>10000</v>
      </c>
      <c r="DI331" s="13">
        <f>IF(DL331&lt;66666,Paramètres!$H$22,5)</f>
        <v>1</v>
      </c>
      <c r="DJ331" s="13">
        <f t="shared" si="361"/>
        <v>-9704.8652555351782</v>
      </c>
      <c r="DK331" s="13">
        <f t="shared" si="362"/>
        <v>32379.968360394178</v>
      </c>
      <c r="DL331" s="13">
        <f t="shared" si="392"/>
        <v>33803.058451096134</v>
      </c>
      <c r="DM331" s="13">
        <f t="shared" si="393"/>
        <v>106.68442934893764</v>
      </c>
      <c r="DN331" s="13">
        <f t="shared" si="394"/>
        <v>808.09622189419508</v>
      </c>
      <c r="DO331" s="13">
        <f t="shared" si="395"/>
        <v>-232.00459681292287</v>
      </c>
      <c r="DP331" s="13">
        <f t="shared" si="396"/>
        <v>774.07581727977083</v>
      </c>
      <c r="DQ331" s="13">
        <f>IF(DT331&lt;66666,Paramètres!$H$22,5)</f>
        <v>1</v>
      </c>
      <c r="DR331" s="13">
        <f t="shared" si="363"/>
        <v>-9267.402889447545</v>
      </c>
      <c r="DS331" s="13">
        <f t="shared" si="364"/>
        <v>48934.185018028926</v>
      </c>
      <c r="DT331" s="13">
        <f t="shared" si="397"/>
        <v>49804.008068568408</v>
      </c>
      <c r="DU331" s="13">
        <f t="shared" si="398"/>
        <v>100.72395663753224</v>
      </c>
      <c r="DV331" s="13">
        <f t="shared" si="399"/>
        <v>397.88032289210139</v>
      </c>
      <c r="DW331" s="13">
        <f t="shared" si="400"/>
        <v>-74.036556434333804</v>
      </c>
      <c r="DX331" s="13">
        <f t="shared" si="401"/>
        <v>390.93137461205208</v>
      </c>
    </row>
    <row r="332" spans="1:128" x14ac:dyDescent="0.35">
      <c r="A332" s="106">
        <f t="shared" si="402"/>
        <v>326</v>
      </c>
      <c r="B332" s="106">
        <f>A332*Paramètres!$D$25</f>
        <v>163</v>
      </c>
      <c r="C332" s="102">
        <f>Paramètres!$D$7</f>
        <v>155093840495.72119</v>
      </c>
      <c r="D332" s="28">
        <f>Paramètres!$D$8</f>
        <v>6666</v>
      </c>
      <c r="E332" s="28">
        <f t="shared" si="365"/>
        <v>-11268.910472601659</v>
      </c>
      <c r="F332" s="28">
        <f t="shared" si="366"/>
        <v>-28218.957267301383</v>
      </c>
      <c r="G332" s="28">
        <f t="shared" si="340"/>
        <v>101.7152173038391</v>
      </c>
      <c r="H332" s="28">
        <f t="shared" si="341"/>
        <v>82.937159837894214</v>
      </c>
      <c r="I332" s="28">
        <f t="shared" si="403"/>
        <v>-1807.8609122847004</v>
      </c>
      <c r="J332" s="28">
        <f t="shared" si="404"/>
        <v>8718.1689771217607</v>
      </c>
      <c r="K332" s="28">
        <f t="shared" si="405"/>
        <v>1305.880446032505</v>
      </c>
      <c r="L332" s="28">
        <f t="shared" si="367"/>
        <v>160.56826829794136</v>
      </c>
      <c r="M332" s="28">
        <f t="shared" si="368"/>
        <v>1295.9712846146917</v>
      </c>
      <c r="N332" s="28">
        <f>Paramètres!$D$26*Calculs!K332</f>
        <v>26.117608920650099</v>
      </c>
      <c r="O332" s="28">
        <f>Paramètres!$D$26*I332</f>
        <v>-36.157218245694011</v>
      </c>
      <c r="P332" s="28">
        <f>Paramètres!$D$26*J332</f>
        <v>174.36337954243521</v>
      </c>
      <c r="Q332" s="105">
        <f>IF($T332&gt;25000,Paramètres!$D$9,-5)</f>
        <v>-5</v>
      </c>
      <c r="R332" s="105">
        <f t="shared" si="342"/>
        <v>-5939.5490672962742</v>
      </c>
      <c r="S332" s="105">
        <f t="shared" si="343"/>
        <v>16996.745428159506</v>
      </c>
      <c r="T332" s="105">
        <f t="shared" si="369"/>
        <v>18004.65490567595</v>
      </c>
      <c r="U332" s="105">
        <f t="shared" si="370"/>
        <v>109.2620770329201</v>
      </c>
      <c r="V332" s="105">
        <f t="shared" si="344"/>
        <v>-1972.9259508460866</v>
      </c>
      <c r="W332" s="105">
        <f t="shared" si="371"/>
        <v>650.84782533089856</v>
      </c>
      <c r="X332" s="105">
        <f t="shared" si="372"/>
        <v>-1862.4805813172859</v>
      </c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44">
        <f t="shared" si="373"/>
        <v>-5329.3614053053852</v>
      </c>
      <c r="AL332" s="44">
        <f t="shared" si="374"/>
        <v>-45215.702695460888</v>
      </c>
      <c r="AM332" s="44">
        <f t="shared" si="345"/>
        <v>33.061541781834258</v>
      </c>
      <c r="AN332" s="44">
        <f t="shared" si="346"/>
        <v>-85.285334833128644</v>
      </c>
      <c r="AO332" s="44">
        <f t="shared" si="406"/>
        <v>10309.984431173722</v>
      </c>
      <c r="AP332" s="44">
        <f t="shared" si="407"/>
        <v>6711.1374452174105</v>
      </c>
      <c r="AQ332" s="44">
        <f t="shared" si="375"/>
        <v>1576.2937823642887</v>
      </c>
      <c r="AR332" s="44">
        <f t="shared" si="376"/>
        <v>129.56126175139883</v>
      </c>
      <c r="AS332" s="44">
        <f t="shared" si="377"/>
        <v>-1570.9602056620342</v>
      </c>
      <c r="AT332" s="44">
        <f>Paramètres!$D$26*Calculs!AQ332</f>
        <v>31.525875647285776</v>
      </c>
      <c r="AU332" s="44">
        <f>Paramètres!$D$26*AO332</f>
        <v>206.19968862347443</v>
      </c>
      <c r="AV332" s="44">
        <f>Paramètres!$D$26*AP332</f>
        <v>134.22274890434821</v>
      </c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1">
        <f>Paramètres!$D$16</f>
        <v>30000</v>
      </c>
      <c r="BH332" s="41">
        <f>Paramètres!$E$16</f>
        <v>-25000</v>
      </c>
      <c r="BI332" s="100"/>
      <c r="BJ332" s="100"/>
      <c r="BK332" s="110">
        <f>Paramètres!$D$20</f>
        <v>523598775598.29883</v>
      </c>
      <c r="BL332" s="41">
        <f>Paramètres!$D$21</f>
        <v>10000</v>
      </c>
      <c r="BM332" s="41"/>
      <c r="BN332" s="41"/>
      <c r="BO332" s="41">
        <f>IF(AND($BR$6&gt;200,A332&lt;950),Paramètres!$D$22,0)</f>
        <v>1</v>
      </c>
      <c r="BP332" s="41">
        <f t="shared" si="347"/>
        <v>41268.910472601659</v>
      </c>
      <c r="BQ332" s="41">
        <f t="shared" si="348"/>
        <v>3218.9572673013827</v>
      </c>
      <c r="BR332" s="41">
        <f t="shared" si="378"/>
        <v>41394.25875027023</v>
      </c>
      <c r="BS332" s="41">
        <f t="shared" si="379"/>
        <v>4.4600159742928733</v>
      </c>
      <c r="BT332" s="41">
        <f t="shared" si="380"/>
        <v>280.65184643173433</v>
      </c>
      <c r="BU332" s="41">
        <f t="shared" si="381"/>
        <v>279.8019888273995</v>
      </c>
      <c r="BV332" s="41">
        <f t="shared" si="382"/>
        <v>21.824434787036385</v>
      </c>
      <c r="BW332" s="41">
        <f>Paramètres!$D$22</f>
        <v>1</v>
      </c>
      <c r="BX332" s="41">
        <f t="shared" si="349"/>
        <v>35329.361405305383</v>
      </c>
      <c r="BY332" s="41">
        <f t="shared" si="350"/>
        <v>20215.702695460888</v>
      </c>
      <c r="BZ332" s="41">
        <f t="shared" si="383"/>
        <v>40704.280030212372</v>
      </c>
      <c r="CA332" s="41">
        <f t="shared" si="384"/>
        <v>29.778485706914395</v>
      </c>
      <c r="CB332" s="41">
        <f t="shared" si="385"/>
        <v>289.42828541242386</v>
      </c>
      <c r="CC332" s="41">
        <f t="shared" si="386"/>
        <v>251.20986020791304</v>
      </c>
      <c r="CD332" s="41">
        <f t="shared" si="387"/>
        <v>143.74400346134885</v>
      </c>
      <c r="CE332" s="2">
        <f>Paramètres!$F$16</f>
        <v>15000</v>
      </c>
      <c r="CF332" s="2">
        <f>Paramètres!$G$16</f>
        <v>15000</v>
      </c>
      <c r="CG332" s="111">
        <f>Paramètres!$F$20</f>
        <v>992600579172.61572</v>
      </c>
      <c r="CH332" s="2">
        <f>Paramètres!$F$21</f>
        <v>13332</v>
      </c>
      <c r="CI332" s="2"/>
      <c r="CJ332" s="2"/>
      <c r="CK332" s="2">
        <f>IF(CN332&gt;20000,Paramètres!$F$22,-2)</f>
        <v>1</v>
      </c>
      <c r="CL332" s="2">
        <f t="shared" si="351"/>
        <v>26268.910472601659</v>
      </c>
      <c r="CM332" s="2">
        <f t="shared" si="352"/>
        <v>43218.957267301383</v>
      </c>
      <c r="CN332" s="2">
        <f t="shared" si="353"/>
        <v>50576.021242189308</v>
      </c>
      <c r="CO332" s="2">
        <f t="shared" si="354"/>
        <v>58.70835123315905</v>
      </c>
      <c r="CP332" s="2">
        <f t="shared" si="355"/>
        <v>350.85054797943883</v>
      </c>
      <c r="CQ332" s="2">
        <f t="shared" si="356"/>
        <v>182.22986719340747</v>
      </c>
      <c r="CR332" s="2">
        <f t="shared" si="357"/>
        <v>299.81391315305166</v>
      </c>
      <c r="CS332" s="2">
        <f>Paramètres!$F$22</f>
        <v>1</v>
      </c>
      <c r="CT332" s="2">
        <f t="shared" si="358"/>
        <v>20329.361405305386</v>
      </c>
      <c r="CU332" s="2">
        <f t="shared" si="359"/>
        <v>60215.702695460888</v>
      </c>
      <c r="CV332" s="2">
        <f t="shared" si="388"/>
        <v>63554.809308624754</v>
      </c>
      <c r="CW332" s="2">
        <f t="shared" si="389"/>
        <v>71.344856327724443</v>
      </c>
      <c r="CX332" s="2">
        <f t="shared" si="360"/>
        <v>230.36915977137639</v>
      </c>
      <c r="CY332" s="2">
        <f t="shared" si="390"/>
        <v>73.688489613535907</v>
      </c>
      <c r="CZ332" s="2">
        <f t="shared" si="391"/>
        <v>218.2657927212731</v>
      </c>
      <c r="DA332" s="2"/>
      <c r="DB332" s="2"/>
      <c r="DC332" s="13">
        <f>Paramètres!$H$16</f>
        <v>-20000</v>
      </c>
      <c r="DD332" s="13">
        <f>Paramètres!$I$16</f>
        <v>0</v>
      </c>
      <c r="DE332" s="13"/>
      <c r="DF332" s="13"/>
      <c r="DG332" s="112">
        <f>Paramètres!$H$20</f>
        <v>1047197551196.5977</v>
      </c>
      <c r="DH332" s="13">
        <f>Paramètres!$H$21</f>
        <v>10000</v>
      </c>
      <c r="DI332" s="13">
        <f>IF(DL332&lt;66666,Paramètres!$H$22,5)</f>
        <v>1</v>
      </c>
      <c r="DJ332" s="13">
        <f t="shared" si="361"/>
        <v>-8731.0895273983406</v>
      </c>
      <c r="DK332" s="13">
        <f t="shared" si="362"/>
        <v>28218.957267301383</v>
      </c>
      <c r="DL332" s="13">
        <f t="shared" si="392"/>
        <v>29538.813002374121</v>
      </c>
      <c r="DM332" s="13">
        <f t="shared" si="393"/>
        <v>107.19233453977228</v>
      </c>
      <c r="DN332" s="13">
        <f t="shared" si="394"/>
        <v>1019.9043907208651</v>
      </c>
      <c r="DO332" s="13">
        <f t="shared" si="395"/>
        <v>-301.46358772286561</v>
      </c>
      <c r="DP332" s="13">
        <f t="shared" si="396"/>
        <v>974.33293667460362</v>
      </c>
      <c r="DQ332" s="13">
        <f>IF(DT332&lt;66666,Paramètres!$H$22,5)</f>
        <v>1</v>
      </c>
      <c r="DR332" s="13">
        <f t="shared" si="363"/>
        <v>-14670.638594694614</v>
      </c>
      <c r="DS332" s="13">
        <f t="shared" si="364"/>
        <v>45215.702695460888</v>
      </c>
      <c r="DT332" s="13">
        <f t="shared" si="397"/>
        <v>47536.169460953119</v>
      </c>
      <c r="DU332" s="13">
        <f t="shared" si="398"/>
        <v>107.97611786925427</v>
      </c>
      <c r="DV332" s="13">
        <f t="shared" si="399"/>
        <v>434.2812591972866</v>
      </c>
      <c r="DW332" s="13">
        <f t="shared" si="400"/>
        <v>-134.02811952203402</v>
      </c>
      <c r="DX332" s="13">
        <f t="shared" si="401"/>
        <v>413.08192319123356</v>
      </c>
    </row>
    <row r="333" spans="1:128" x14ac:dyDescent="0.35">
      <c r="A333" s="106">
        <f t="shared" si="402"/>
        <v>327</v>
      </c>
      <c r="B333" s="106">
        <f>A333*Paramètres!$D$25</f>
        <v>163.5</v>
      </c>
      <c r="C333" s="102">
        <f>Paramètres!$D$7</f>
        <v>155093840495.72119</v>
      </c>
      <c r="D333" s="28">
        <f>Paramètres!$D$8</f>
        <v>6666</v>
      </c>
      <c r="E333" s="28">
        <f t="shared" si="365"/>
        <v>-12132.698861669525</v>
      </c>
      <c r="F333" s="28">
        <f t="shared" si="366"/>
        <v>-23535.879957586829</v>
      </c>
      <c r="G333" s="28">
        <f t="shared" si="340"/>
        <v>99.298923488558458</v>
      </c>
      <c r="H333" s="28">
        <f t="shared" si="341"/>
        <v>87.490311331968257</v>
      </c>
      <c r="I333" s="28">
        <f t="shared" si="403"/>
        <v>-1611.1354257410651</v>
      </c>
      <c r="J333" s="28">
        <f t="shared" si="404"/>
        <v>9839.7768821940172</v>
      </c>
      <c r="K333" s="28">
        <f t="shared" si="405"/>
        <v>1604.551764237661</v>
      </c>
      <c r="L333" s="28">
        <f t="shared" si="367"/>
        <v>70.260634056751428</v>
      </c>
      <c r="M333" s="28">
        <f t="shared" si="368"/>
        <v>1603.0127284024084</v>
      </c>
      <c r="N333" s="28">
        <f>Paramètres!$D$26*Calculs!K333</f>
        <v>32.091035284753218</v>
      </c>
      <c r="O333" s="28">
        <f>Paramètres!$D$26*I333</f>
        <v>-32.222708514821299</v>
      </c>
      <c r="P333" s="28">
        <f>Paramètres!$D$26*J333</f>
        <v>196.79553764388035</v>
      </c>
      <c r="Q333" s="105">
        <f>IF($T333&gt;25000,Paramètres!$D$9,-5)</f>
        <v>-5</v>
      </c>
      <c r="R333" s="105">
        <f t="shared" si="342"/>
        <v>-11990.719987388851</v>
      </c>
      <c r="S333" s="105">
        <f t="shared" si="343"/>
        <v>18716.994066680865</v>
      </c>
      <c r="T333" s="105">
        <f t="shared" si="369"/>
        <v>22228.432979140325</v>
      </c>
      <c r="U333" s="105">
        <f t="shared" si="370"/>
        <v>122.6449562848404</v>
      </c>
      <c r="V333" s="105">
        <f t="shared" si="344"/>
        <v>-1379.2656438486342</v>
      </c>
      <c r="W333" s="105">
        <f t="shared" si="371"/>
        <v>744.01952396440072</v>
      </c>
      <c r="X333" s="105">
        <f t="shared" si="372"/>
        <v>-1161.3822214331396</v>
      </c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44">
        <f t="shared" si="373"/>
        <v>-141.97887428067475</v>
      </c>
      <c r="AL333" s="44">
        <f t="shared" si="374"/>
        <v>-42252.874024267694</v>
      </c>
      <c r="AM333" s="44">
        <f t="shared" si="345"/>
        <v>26.066984073498443</v>
      </c>
      <c r="AN333" s="44">
        <f t="shared" si="346"/>
        <v>-52.257523351201236</v>
      </c>
      <c r="AO333" s="44">
        <f t="shared" si="406"/>
        <v>10233.346004301646</v>
      </c>
      <c r="AP333" s="44">
        <f t="shared" si="407"/>
        <v>5005.9544906510282</v>
      </c>
      <c r="AQ333" s="44">
        <f t="shared" si="375"/>
        <v>1375.1013861721995</v>
      </c>
      <c r="AR333" s="44">
        <f t="shared" si="376"/>
        <v>841.71805563031353</v>
      </c>
      <c r="AS333" s="44">
        <f t="shared" si="377"/>
        <v>-1087.3888619434304</v>
      </c>
      <c r="AT333" s="44">
        <f>Paramètres!$D$26*Calculs!AQ333</f>
        <v>27.502027723443991</v>
      </c>
      <c r="AU333" s="44">
        <f>Paramètres!$D$26*AO333</f>
        <v>204.66692008603292</v>
      </c>
      <c r="AV333" s="44">
        <f>Paramètres!$D$26*AP333</f>
        <v>100.11908981302057</v>
      </c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1">
        <f>Paramètres!$D$16</f>
        <v>30000</v>
      </c>
      <c r="BH333" s="41">
        <f>Paramètres!$E$16</f>
        <v>-25000</v>
      </c>
      <c r="BI333" s="100"/>
      <c r="BJ333" s="100"/>
      <c r="BK333" s="110">
        <f>Paramètres!$D$20</f>
        <v>523598775598.29883</v>
      </c>
      <c r="BL333" s="41">
        <f>Paramètres!$D$21</f>
        <v>10000</v>
      </c>
      <c r="BM333" s="41"/>
      <c r="BN333" s="41"/>
      <c r="BO333" s="41">
        <f>IF(AND($BR$6&gt;200,A333&lt;950),Paramètres!$D$22,0)</f>
        <v>1</v>
      </c>
      <c r="BP333" s="41">
        <f t="shared" si="347"/>
        <v>42132.698861669523</v>
      </c>
      <c r="BQ333" s="41">
        <f t="shared" si="348"/>
        <v>-1464.1200424131712</v>
      </c>
      <c r="BR333" s="41">
        <f t="shared" si="378"/>
        <v>42158.130424233997</v>
      </c>
      <c r="BS333" s="41">
        <f t="shared" si="379"/>
        <v>-1.990239382001193</v>
      </c>
      <c r="BT333" s="41">
        <f t="shared" si="380"/>
        <v>271.37927798599014</v>
      </c>
      <c r="BU333" s="41">
        <f t="shared" si="381"/>
        <v>271.21557055832784</v>
      </c>
      <c r="BV333" s="41">
        <f t="shared" si="382"/>
        <v>-9.4247974470543188</v>
      </c>
      <c r="BW333" s="41">
        <f>Paramètres!$D$22</f>
        <v>1</v>
      </c>
      <c r="BX333" s="41">
        <f t="shared" si="349"/>
        <v>30141.978874280674</v>
      </c>
      <c r="BY333" s="41">
        <f t="shared" si="350"/>
        <v>17252.874024267694</v>
      </c>
      <c r="BZ333" s="41">
        <f t="shared" si="383"/>
        <v>34730.398105331784</v>
      </c>
      <c r="CA333" s="41">
        <f t="shared" si="384"/>
        <v>29.786256784284941</v>
      </c>
      <c r="CB333" s="41">
        <f t="shared" si="385"/>
        <v>385.2064843103368</v>
      </c>
      <c r="CC333" s="41">
        <f t="shared" si="386"/>
        <v>334.31478893804007</v>
      </c>
      <c r="CD333" s="41">
        <f t="shared" si="387"/>
        <v>191.35740762260411</v>
      </c>
      <c r="CE333" s="2">
        <f>Paramètres!$F$16</f>
        <v>15000</v>
      </c>
      <c r="CF333" s="2">
        <f>Paramètres!$G$16</f>
        <v>15000</v>
      </c>
      <c r="CG333" s="111">
        <f>Paramètres!$F$20</f>
        <v>992600579172.61572</v>
      </c>
      <c r="CH333" s="2">
        <f>Paramètres!$F$21</f>
        <v>13332</v>
      </c>
      <c r="CI333" s="2"/>
      <c r="CJ333" s="2"/>
      <c r="CK333" s="2">
        <f>IF(CN333&gt;20000,Paramètres!$F$22,-2)</f>
        <v>1</v>
      </c>
      <c r="CL333" s="2">
        <f t="shared" si="351"/>
        <v>27132.698861669523</v>
      </c>
      <c r="CM333" s="2">
        <f t="shared" si="352"/>
        <v>38535.879957586832</v>
      </c>
      <c r="CN333" s="2">
        <f t="shared" si="353"/>
        <v>47129.580855589891</v>
      </c>
      <c r="CO333" s="2">
        <f t="shared" si="354"/>
        <v>54.851035508205996</v>
      </c>
      <c r="CP333" s="2">
        <f t="shared" si="355"/>
        <v>398.14303905845782</v>
      </c>
      <c r="CQ333" s="2">
        <f t="shared" si="356"/>
        <v>229.21263008350709</v>
      </c>
      <c r="CR333" s="2">
        <f t="shared" si="357"/>
        <v>325.54485061340779</v>
      </c>
      <c r="CS333" s="2">
        <f>Paramètres!$F$22</f>
        <v>1</v>
      </c>
      <c r="CT333" s="2">
        <f t="shared" si="358"/>
        <v>15141.978874280674</v>
      </c>
      <c r="CU333" s="2">
        <f t="shared" si="359"/>
        <v>57252.874024267694</v>
      </c>
      <c r="CV333" s="2">
        <f t="shared" si="388"/>
        <v>59221.373745192948</v>
      </c>
      <c r="CW333" s="2">
        <f t="shared" si="389"/>
        <v>75.185859700195692</v>
      </c>
      <c r="CX333" s="2">
        <f t="shared" si="360"/>
        <v>262.79196653864551</v>
      </c>
      <c r="CY333" s="2">
        <f t="shared" si="390"/>
        <v>67.19179502285418</v>
      </c>
      <c r="CZ333" s="2">
        <f t="shared" si="391"/>
        <v>254.05684473923415</v>
      </c>
      <c r="DA333" s="2"/>
      <c r="DB333" s="2"/>
      <c r="DC333" s="13">
        <f>Paramètres!$H$16</f>
        <v>-20000</v>
      </c>
      <c r="DD333" s="13">
        <f>Paramètres!$I$16</f>
        <v>0</v>
      </c>
      <c r="DE333" s="13"/>
      <c r="DF333" s="13"/>
      <c r="DG333" s="112">
        <f>Paramètres!$H$20</f>
        <v>1047197551196.5977</v>
      </c>
      <c r="DH333" s="13">
        <f>Paramètres!$H$21</f>
        <v>10000</v>
      </c>
      <c r="DI333" s="13">
        <f>IF(DL333&lt;66666,Paramètres!$H$22,5)</f>
        <v>1</v>
      </c>
      <c r="DJ333" s="13">
        <f t="shared" si="361"/>
        <v>-7867.3011383304747</v>
      </c>
      <c r="DK333" s="13">
        <f t="shared" si="362"/>
        <v>23535.879957586829</v>
      </c>
      <c r="DL333" s="13">
        <f t="shared" si="392"/>
        <v>24815.964067090226</v>
      </c>
      <c r="DM333" s="13">
        <f t="shared" si="393"/>
        <v>108.48315356849879</v>
      </c>
      <c r="DN333" s="13">
        <f t="shared" si="394"/>
        <v>1356.8849962019415</v>
      </c>
      <c r="DO333" s="13">
        <f t="shared" si="395"/>
        <v>-430.16756658508348</v>
      </c>
      <c r="DP333" s="13">
        <f t="shared" si="396"/>
        <v>1286.8926752360549</v>
      </c>
      <c r="DQ333" s="13">
        <f>IF(DT333&lt;66666,Paramètres!$H$22,5)</f>
        <v>1</v>
      </c>
      <c r="DR333" s="13">
        <f t="shared" si="363"/>
        <v>-19858.021125719326</v>
      </c>
      <c r="DS333" s="13">
        <f t="shared" si="364"/>
        <v>42252.874024267694</v>
      </c>
      <c r="DT333" s="13">
        <f t="shared" si="397"/>
        <v>46686.682965703942</v>
      </c>
      <c r="DU333" s="13">
        <f t="shared" si="398"/>
        <v>115.17260303014046</v>
      </c>
      <c r="DV333" s="13">
        <f t="shared" si="399"/>
        <v>449.18000376859982</v>
      </c>
      <c r="DW333" s="13">
        <f t="shared" si="400"/>
        <v>-191.05718028072465</v>
      </c>
      <c r="DX333" s="13">
        <f t="shared" si="401"/>
        <v>406.52162260910308</v>
      </c>
    </row>
    <row r="334" spans="1:128" x14ac:dyDescent="0.35">
      <c r="A334" s="106">
        <f t="shared" si="402"/>
        <v>328</v>
      </c>
      <c r="B334" s="106">
        <f>A334*Paramètres!$D$25</f>
        <v>164</v>
      </c>
      <c r="C334" s="102">
        <f>Paramètres!$D$7</f>
        <v>155093840495.72119</v>
      </c>
      <c r="D334" s="28">
        <f>Paramètres!$D$8</f>
        <v>6666</v>
      </c>
      <c r="E334" s="28">
        <f t="shared" si="365"/>
        <v>-12920.70141602587</v>
      </c>
      <c r="F334" s="28">
        <f t="shared" si="366"/>
        <v>-18215.238334389218</v>
      </c>
      <c r="G334" s="28">
        <f t="shared" si="340"/>
        <v>97.640622574899666</v>
      </c>
      <c r="H334" s="28">
        <f t="shared" si="341"/>
        <v>94.08194137866235</v>
      </c>
      <c r="I334" s="28">
        <f t="shared" si="403"/>
        <v>-1508.6520831694922</v>
      </c>
      <c r="J334" s="28">
        <f t="shared" si="404"/>
        <v>11245.994072952544</v>
      </c>
      <c r="K334" s="28">
        <f t="shared" si="405"/>
        <v>2120.8586000602804</v>
      </c>
      <c r="L334" s="28">
        <f t="shared" si="367"/>
        <v>-150.96921559679879</v>
      </c>
      <c r="M334" s="28">
        <f t="shared" si="368"/>
        <v>2115.4785504447309</v>
      </c>
      <c r="N334" s="28">
        <f>Paramètres!$D$26*Calculs!K334</f>
        <v>42.417172001205607</v>
      </c>
      <c r="O334" s="28">
        <f>Paramètres!$D$26*I334</f>
        <v>-30.173041663389846</v>
      </c>
      <c r="P334" s="28">
        <f>Paramètres!$D$26*J334</f>
        <v>224.91988145905088</v>
      </c>
      <c r="Q334" s="105">
        <f>IF($T334&gt;25000,Paramètres!$D$9,-5)</f>
        <v>6</v>
      </c>
      <c r="R334" s="105">
        <f t="shared" si="342"/>
        <v>-18105.825057803595</v>
      </c>
      <c r="S334" s="105">
        <f t="shared" si="343"/>
        <v>21806.505660038823</v>
      </c>
      <c r="T334" s="105">
        <f t="shared" si="369"/>
        <v>28343.334139178012</v>
      </c>
      <c r="U334" s="105">
        <f t="shared" si="370"/>
        <v>129.70266779153656</v>
      </c>
      <c r="V334" s="105">
        <f t="shared" si="344"/>
        <v>1068.4934758559673</v>
      </c>
      <c r="W334" s="105">
        <f t="shared" si="371"/>
        <v>-682.55752319948078</v>
      </c>
      <c r="X334" s="105">
        <f t="shared" si="372"/>
        <v>822.06662471514835</v>
      </c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44">
        <f t="shared" si="373"/>
        <v>5185.1236417777263</v>
      </c>
      <c r="AL334" s="44">
        <f t="shared" si="374"/>
        <v>-40021.743994428041</v>
      </c>
      <c r="AM334" s="44">
        <f t="shared" si="345"/>
        <v>19.35485517521872</v>
      </c>
      <c r="AN334" s="44">
        <f t="shared" si="346"/>
        <v>-17.963102692601147</v>
      </c>
      <c r="AO334" s="44">
        <f t="shared" si="406"/>
        <v>10870.397139845927</v>
      </c>
      <c r="AP334" s="44">
        <f t="shared" si="407"/>
        <v>3818.4465388945773</v>
      </c>
      <c r="AQ334" s="44">
        <f t="shared" si="375"/>
        <v>1003.3782811969666</v>
      </c>
      <c r="AR334" s="44">
        <f t="shared" si="376"/>
        <v>954.46892764457039</v>
      </c>
      <c r="AS334" s="44">
        <f t="shared" si="377"/>
        <v>-309.44634646219833</v>
      </c>
      <c r="AT334" s="44">
        <f>Paramètres!$D$26*Calculs!AQ334</f>
        <v>20.067565623939331</v>
      </c>
      <c r="AU334" s="44">
        <f>Paramètres!$D$26*AO334</f>
        <v>217.40794279691855</v>
      </c>
      <c r="AV334" s="44">
        <f>Paramètres!$D$26*AP334</f>
        <v>76.368930777891549</v>
      </c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1">
        <f>Paramètres!$D$16</f>
        <v>30000</v>
      </c>
      <c r="BH334" s="41">
        <f>Paramètres!$E$16</f>
        <v>-25000</v>
      </c>
      <c r="BI334" s="100"/>
      <c r="BJ334" s="100"/>
      <c r="BK334" s="110">
        <f>Paramètres!$D$20</f>
        <v>523598775598.29883</v>
      </c>
      <c r="BL334" s="41">
        <f>Paramètres!$D$21</f>
        <v>10000</v>
      </c>
      <c r="BM334" s="41"/>
      <c r="BN334" s="41"/>
      <c r="BO334" s="41">
        <f>IF(AND($BR$6&gt;200,A334&lt;950),Paramètres!$D$22,0)</f>
        <v>1</v>
      </c>
      <c r="BP334" s="41">
        <f t="shared" si="347"/>
        <v>42920.70141602587</v>
      </c>
      <c r="BQ334" s="41">
        <f t="shared" si="348"/>
        <v>-6784.7616656107821</v>
      </c>
      <c r="BR334" s="41">
        <f t="shared" si="378"/>
        <v>43453.648879038759</v>
      </c>
      <c r="BS334" s="41">
        <f t="shared" si="379"/>
        <v>-8.9827969205150549</v>
      </c>
      <c r="BT334" s="41">
        <f t="shared" si="380"/>
        <v>256.64236376202348</v>
      </c>
      <c r="BU334" s="41">
        <f t="shared" si="381"/>
        <v>253.49471332996549</v>
      </c>
      <c r="BV334" s="41">
        <f t="shared" si="382"/>
        <v>-40.071600805525563</v>
      </c>
      <c r="BW334" s="41">
        <f>Paramètres!$D$22</f>
        <v>1</v>
      </c>
      <c r="BX334" s="41">
        <f t="shared" si="349"/>
        <v>24814.876358222275</v>
      </c>
      <c r="BY334" s="41">
        <f t="shared" si="350"/>
        <v>15021.743994428041</v>
      </c>
      <c r="BZ334" s="41">
        <f t="shared" si="383"/>
        <v>29007.428036763165</v>
      </c>
      <c r="CA334" s="41">
        <f t="shared" si="384"/>
        <v>31.188715128525644</v>
      </c>
      <c r="CB334" s="41">
        <f t="shared" si="385"/>
        <v>525.80557384350061</v>
      </c>
      <c r="CC334" s="41">
        <f t="shared" si="386"/>
        <v>449.80893469266488</v>
      </c>
      <c r="CD334" s="41">
        <f t="shared" si="387"/>
        <v>272.29290067047816</v>
      </c>
      <c r="CE334" s="2">
        <f>Paramètres!$F$16</f>
        <v>15000</v>
      </c>
      <c r="CF334" s="2">
        <f>Paramètres!$G$16</f>
        <v>15000</v>
      </c>
      <c r="CG334" s="111">
        <f>Paramètres!$F$20</f>
        <v>992600579172.61572</v>
      </c>
      <c r="CH334" s="2">
        <f>Paramètres!$F$21</f>
        <v>13332</v>
      </c>
      <c r="CI334" s="2"/>
      <c r="CJ334" s="2"/>
      <c r="CK334" s="2">
        <f>IF(CN334&gt;20000,Paramètres!$F$22,-2)</f>
        <v>1</v>
      </c>
      <c r="CL334" s="2">
        <f t="shared" si="351"/>
        <v>27920.70141602587</v>
      </c>
      <c r="CM334" s="2">
        <f t="shared" si="352"/>
        <v>33215.238334389214</v>
      </c>
      <c r="CN334" s="2">
        <f t="shared" si="353"/>
        <v>43391.446451727643</v>
      </c>
      <c r="CO334" s="2">
        <f t="shared" si="354"/>
        <v>49.949619266949348</v>
      </c>
      <c r="CP334" s="2">
        <f t="shared" si="355"/>
        <v>460.46942878423016</v>
      </c>
      <c r="CQ334" s="2">
        <f t="shared" si="356"/>
        <v>296.29409673160563</v>
      </c>
      <c r="CR334" s="2">
        <f t="shared" si="357"/>
        <v>352.47964918116497</v>
      </c>
      <c r="CS334" s="2">
        <f>Paramètres!$F$22</f>
        <v>1</v>
      </c>
      <c r="CT334" s="2">
        <f t="shared" si="358"/>
        <v>9814.8763582222746</v>
      </c>
      <c r="CU334" s="2">
        <f t="shared" si="359"/>
        <v>55021.743994428041</v>
      </c>
      <c r="CV334" s="2">
        <f t="shared" si="388"/>
        <v>55890.286366376487</v>
      </c>
      <c r="CW334" s="2">
        <f t="shared" si="389"/>
        <v>79.88585924270167</v>
      </c>
      <c r="CX334" s="2">
        <f t="shared" si="360"/>
        <v>292.44927533997713</v>
      </c>
      <c r="CY334" s="2">
        <f t="shared" si="390"/>
        <v>51.356929175449295</v>
      </c>
      <c r="CZ334" s="2">
        <f t="shared" si="391"/>
        <v>287.90457528935804</v>
      </c>
      <c r="DA334" s="2"/>
      <c r="DB334" s="2"/>
      <c r="DC334" s="13">
        <f>Paramètres!$H$16</f>
        <v>-20000</v>
      </c>
      <c r="DD334" s="13">
        <f>Paramètres!$I$16</f>
        <v>0</v>
      </c>
      <c r="DE334" s="13"/>
      <c r="DF334" s="13"/>
      <c r="DG334" s="112">
        <f>Paramètres!$H$20</f>
        <v>1047197551196.5977</v>
      </c>
      <c r="DH334" s="13">
        <f>Paramètres!$H$21</f>
        <v>10000</v>
      </c>
      <c r="DI334" s="13">
        <f>IF(DL334&lt;66666,Paramètres!$H$22,5)</f>
        <v>1</v>
      </c>
      <c r="DJ334" s="13">
        <f t="shared" si="361"/>
        <v>-7079.2985839741305</v>
      </c>
      <c r="DK334" s="13">
        <f t="shared" si="362"/>
        <v>18215.238334389218</v>
      </c>
      <c r="DL334" s="13">
        <f t="shared" si="392"/>
        <v>19542.552955529136</v>
      </c>
      <c r="DM334" s="13">
        <f t="shared" si="393"/>
        <v>111.23846828394224</v>
      </c>
      <c r="DN334" s="13">
        <f t="shared" si="394"/>
        <v>1934.4573001119209</v>
      </c>
      <c r="DO334" s="13">
        <f t="shared" si="395"/>
        <v>-700.75802565836989</v>
      </c>
      <c r="DP334" s="13">
        <f t="shared" si="396"/>
        <v>1803.0705020690914</v>
      </c>
      <c r="DQ334" s="13">
        <f>IF(DT334&lt;66666,Paramètres!$H$22,5)</f>
        <v>1</v>
      </c>
      <c r="DR334" s="13">
        <f t="shared" si="363"/>
        <v>-25185.123641777725</v>
      </c>
      <c r="DS334" s="13">
        <f t="shared" si="364"/>
        <v>40021.743994428041</v>
      </c>
      <c r="DT334" s="13">
        <f t="shared" si="397"/>
        <v>47286.683592816786</v>
      </c>
      <c r="DU334" s="13">
        <f t="shared" si="398"/>
        <v>122.18163306036062</v>
      </c>
      <c r="DV334" s="13">
        <f t="shared" si="399"/>
        <v>438.58091203628874</v>
      </c>
      <c r="DW334" s="13">
        <f t="shared" si="400"/>
        <v>-233.59038226642514</v>
      </c>
      <c r="DX334" s="13">
        <f t="shared" si="401"/>
        <v>371.19907019712241</v>
      </c>
    </row>
    <row r="335" spans="1:128" x14ac:dyDescent="0.35">
      <c r="A335" s="106">
        <f t="shared" si="402"/>
        <v>329</v>
      </c>
      <c r="B335" s="106">
        <f>A335*Paramètres!$D$25</f>
        <v>164.5</v>
      </c>
      <c r="C335" s="102">
        <f>Paramètres!$D$7</f>
        <v>155093840495.72119</v>
      </c>
      <c r="D335" s="28">
        <f>Paramètres!$D$8</f>
        <v>6666</v>
      </c>
      <c r="E335" s="28">
        <f t="shared" si="365"/>
        <v>-13712.769761509815</v>
      </c>
      <c r="F335" s="28">
        <f t="shared" si="366"/>
        <v>-12063.371660301764</v>
      </c>
      <c r="G335" s="28">
        <f t="shared" si="340"/>
        <v>97.070810372262471</v>
      </c>
      <c r="H335" s="28">
        <f t="shared" si="341"/>
        <v>104.32775714120304</v>
      </c>
      <c r="I335" s="28">
        <f t="shared" si="403"/>
        <v>-1629.4482571029014</v>
      </c>
      <c r="J335" s="28">
        <f t="shared" si="404"/>
        <v>13136.552741938225</v>
      </c>
      <c r="K335" s="28">
        <f t="shared" si="405"/>
        <v>3024.1345455547794</v>
      </c>
      <c r="L335" s="28">
        <f t="shared" si="367"/>
        <v>-748.37781838082958</v>
      </c>
      <c r="M335" s="28">
        <f t="shared" si="368"/>
        <v>2930.0717381274753</v>
      </c>
      <c r="N335" s="28">
        <f>Paramètres!$D$26*Calculs!K335</f>
        <v>60.482690911095588</v>
      </c>
      <c r="O335" s="28">
        <f>Paramètres!$D$26*I335</f>
        <v>-32.588965142058029</v>
      </c>
      <c r="P335" s="28">
        <f>Paramètres!$D$26*J335</f>
        <v>262.73105483876452</v>
      </c>
      <c r="Q335" s="105">
        <f>IF($T335&gt;25000,Paramètres!$D$9,-5)</f>
        <v>6</v>
      </c>
      <c r="R335" s="105">
        <f t="shared" si="342"/>
        <v>-24571.709205121646</v>
      </c>
      <c r="S335" s="105">
        <f t="shared" si="343"/>
        <v>26126.510651294539</v>
      </c>
      <c r="T335" s="105">
        <f t="shared" si="369"/>
        <v>35865.90933007648</v>
      </c>
      <c r="U335" s="105">
        <f t="shared" si="370"/>
        <v>133.24341665667032</v>
      </c>
      <c r="V335" s="105">
        <f t="shared" si="344"/>
        <v>687.47822053573088</v>
      </c>
      <c r="W335" s="105">
        <f t="shared" si="371"/>
        <v>-470.99084438081479</v>
      </c>
      <c r="X335" s="105">
        <f t="shared" si="372"/>
        <v>500.79329889728172</v>
      </c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44">
        <f t="shared" si="373"/>
        <v>10858.939443611833</v>
      </c>
      <c r="AL335" s="44">
        <f t="shared" si="374"/>
        <v>-38189.882311596302</v>
      </c>
      <c r="AM335" s="44">
        <f t="shared" si="345"/>
        <v>16.47433687900697</v>
      </c>
      <c r="AN335" s="44">
        <f t="shared" si="346"/>
        <v>103.3148816358558</v>
      </c>
      <c r="AO335" s="44">
        <f t="shared" si="406"/>
        <v>11607.458124693578</v>
      </c>
      <c r="AP335" s="44">
        <f t="shared" si="407"/>
        <v>3432.6312616544874</v>
      </c>
      <c r="AQ335" s="44">
        <f t="shared" si="375"/>
        <v>1801.8998824722576</v>
      </c>
      <c r="AR335" s="44">
        <f t="shared" si="376"/>
        <v>-414.98204159779175</v>
      </c>
      <c r="AS335" s="44">
        <f t="shared" si="377"/>
        <v>1753.463170872107</v>
      </c>
      <c r="AT335" s="44">
        <f>Paramètres!$D$26*Calculs!AQ335</f>
        <v>36.037997649445153</v>
      </c>
      <c r="AU335" s="44">
        <f>Paramètres!$D$26*AO335</f>
        <v>232.14916249387156</v>
      </c>
      <c r="AV335" s="44">
        <f>Paramètres!$D$26*AP335</f>
        <v>68.652625233089751</v>
      </c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1">
        <f>Paramètres!$D$16</f>
        <v>30000</v>
      </c>
      <c r="BH335" s="41">
        <f>Paramètres!$E$16</f>
        <v>-25000</v>
      </c>
      <c r="BI335" s="100"/>
      <c r="BJ335" s="100"/>
      <c r="BK335" s="110">
        <f>Paramètres!$D$20</f>
        <v>523598775598.29883</v>
      </c>
      <c r="BL335" s="41">
        <f>Paramètres!$D$21</f>
        <v>10000</v>
      </c>
      <c r="BM335" s="41"/>
      <c r="BN335" s="41"/>
      <c r="BO335" s="41">
        <f>IF(AND($BR$6&gt;200,A335&lt;950),Paramètres!$D$22,0)</f>
        <v>1</v>
      </c>
      <c r="BP335" s="41">
        <f t="shared" si="347"/>
        <v>43712.769761509815</v>
      </c>
      <c r="BQ335" s="41">
        <f t="shared" si="348"/>
        <v>-12936.628339698236</v>
      </c>
      <c r="BR335" s="41">
        <f t="shared" si="378"/>
        <v>45586.868646818133</v>
      </c>
      <c r="BS335" s="41">
        <f t="shared" si="379"/>
        <v>-16.485919758047626</v>
      </c>
      <c r="BT335" s="41">
        <f t="shared" si="380"/>
        <v>234.8026212477231</v>
      </c>
      <c r="BU335" s="41">
        <f t="shared" si="381"/>
        <v>225.14976848968345</v>
      </c>
      <c r="BV335" s="41">
        <f t="shared" si="382"/>
        <v>-66.632219637677181</v>
      </c>
      <c r="BW335" s="41">
        <f>Paramètres!$D$22</f>
        <v>1</v>
      </c>
      <c r="BX335" s="41">
        <f t="shared" si="349"/>
        <v>19141.060556388169</v>
      </c>
      <c r="BY335" s="41">
        <f t="shared" si="350"/>
        <v>13189.882311596302</v>
      </c>
      <c r="BZ335" s="41">
        <f t="shared" si="383"/>
        <v>23245.498373170663</v>
      </c>
      <c r="CA335" s="41">
        <f t="shared" si="384"/>
        <v>34.570275148625669</v>
      </c>
      <c r="CB335" s="41">
        <f t="shared" si="385"/>
        <v>751.11790248769262</v>
      </c>
      <c r="CC335" s="41">
        <f t="shared" si="386"/>
        <v>618.49365523167103</v>
      </c>
      <c r="CD335" s="41">
        <f t="shared" si="387"/>
        <v>426.19678773505291</v>
      </c>
      <c r="CE335" s="2">
        <f>Paramètres!$F$16</f>
        <v>15000</v>
      </c>
      <c r="CF335" s="2">
        <f>Paramètres!$G$16</f>
        <v>15000</v>
      </c>
      <c r="CG335" s="111">
        <f>Paramètres!$F$20</f>
        <v>992600579172.61572</v>
      </c>
      <c r="CH335" s="2">
        <f>Paramètres!$F$21</f>
        <v>13332</v>
      </c>
      <c r="CI335" s="2"/>
      <c r="CJ335" s="2"/>
      <c r="CK335" s="2">
        <f>IF(CN335&gt;20000,Paramètres!$F$22,-2)</f>
        <v>1</v>
      </c>
      <c r="CL335" s="2">
        <f t="shared" si="351"/>
        <v>28712.769761509815</v>
      </c>
      <c r="CM335" s="2">
        <f t="shared" si="352"/>
        <v>27063.371660301764</v>
      </c>
      <c r="CN335" s="2">
        <f t="shared" si="353"/>
        <v>39456.928833870195</v>
      </c>
      <c r="CO335" s="2">
        <f t="shared" si="354"/>
        <v>43.306157174848074</v>
      </c>
      <c r="CP335" s="2">
        <f t="shared" si="355"/>
        <v>542.12819930773071</v>
      </c>
      <c r="CQ335" s="2">
        <f t="shared" si="356"/>
        <v>394.50617744437267</v>
      </c>
      <c r="CR335" s="2">
        <f t="shared" si="357"/>
        <v>371.84386567869018</v>
      </c>
      <c r="CS335" s="2">
        <f>Paramètres!$F$22</f>
        <v>1</v>
      </c>
      <c r="CT335" s="2">
        <f t="shared" si="358"/>
        <v>4141.0605563881672</v>
      </c>
      <c r="CU335" s="2">
        <f t="shared" si="359"/>
        <v>53189.882311596302</v>
      </c>
      <c r="CV335" s="2">
        <f t="shared" si="388"/>
        <v>53350.838445643371</v>
      </c>
      <c r="CW335" s="2">
        <f t="shared" si="389"/>
        <v>85.548257672039</v>
      </c>
      <c r="CX335" s="2">
        <f t="shared" si="360"/>
        <v>318.44278982255662</v>
      </c>
      <c r="CY335" s="2">
        <f t="shared" si="390"/>
        <v>24.717341185630037</v>
      </c>
      <c r="CZ335" s="2">
        <f t="shared" si="391"/>
        <v>317.48206789468617</v>
      </c>
      <c r="DA335" s="2"/>
      <c r="DB335" s="2"/>
      <c r="DC335" s="13">
        <f>Paramètres!$H$16</f>
        <v>-20000</v>
      </c>
      <c r="DD335" s="13">
        <f>Paramètres!$I$16</f>
        <v>0</v>
      </c>
      <c r="DE335" s="13"/>
      <c r="DF335" s="13"/>
      <c r="DG335" s="112">
        <f>Paramètres!$H$20</f>
        <v>1047197551196.5977</v>
      </c>
      <c r="DH335" s="13">
        <f>Paramètres!$H$21</f>
        <v>10000</v>
      </c>
      <c r="DI335" s="13">
        <f>IF(DL335&lt;66666,Paramètres!$H$22,5)</f>
        <v>1</v>
      </c>
      <c r="DJ335" s="13">
        <f t="shared" si="361"/>
        <v>-6287.230238490185</v>
      </c>
      <c r="DK335" s="13">
        <f t="shared" si="362"/>
        <v>12063.371660301764</v>
      </c>
      <c r="DL335" s="13">
        <f t="shared" si="392"/>
        <v>13603.462790273552</v>
      </c>
      <c r="DM335" s="13">
        <f t="shared" si="393"/>
        <v>117.52778221088161</v>
      </c>
      <c r="DN335" s="13">
        <f t="shared" si="394"/>
        <v>2959.9673787617508</v>
      </c>
      <c r="DO335" s="13">
        <f t="shared" si="395"/>
        <v>-1368.0337643148857</v>
      </c>
      <c r="DP335" s="13">
        <f t="shared" si="396"/>
        <v>2624.8600920864624</v>
      </c>
      <c r="DQ335" s="13">
        <f>IF(DT335&lt;66666,Paramètres!$H$22,5)</f>
        <v>1</v>
      </c>
      <c r="DR335" s="13">
        <f t="shared" si="363"/>
        <v>-30858.939443611831</v>
      </c>
      <c r="DS335" s="13">
        <f t="shared" si="364"/>
        <v>38189.882311596302</v>
      </c>
      <c r="DT335" s="13">
        <f t="shared" si="397"/>
        <v>49099.299939592602</v>
      </c>
      <c r="DU335" s="13">
        <f t="shared" si="398"/>
        <v>128.93958591252166</v>
      </c>
      <c r="DV335" s="13">
        <f t="shared" si="399"/>
        <v>408.69655787041677</v>
      </c>
      <c r="DW335" s="13">
        <f t="shared" si="400"/>
        <v>-256.86603160640584</v>
      </c>
      <c r="DX335" s="13">
        <f t="shared" si="401"/>
        <v>317.88790197474299</v>
      </c>
    </row>
    <row r="336" spans="1:128" x14ac:dyDescent="0.35">
      <c r="A336" s="106">
        <f t="shared" si="402"/>
        <v>330</v>
      </c>
      <c r="B336" s="106">
        <f>A336*Paramètres!$D$25</f>
        <v>165</v>
      </c>
      <c r="C336" s="102">
        <f>Paramètres!$D$7</f>
        <v>155093840495.72119</v>
      </c>
      <c r="D336" s="28">
        <f>Paramètres!$D$8</f>
        <v>6666</v>
      </c>
      <c r="E336" s="28">
        <f t="shared" si="365"/>
        <v>-14714.588344656473</v>
      </c>
      <c r="F336" s="28">
        <f t="shared" si="366"/>
        <v>-4762.5773548007819</v>
      </c>
      <c r="G336" s="28">
        <f t="shared" si="340"/>
        <v>98.440873417851023</v>
      </c>
      <c r="H336" s="28">
        <f t="shared" si="341"/>
        <v>127.45890406755295</v>
      </c>
      <c r="I336" s="28">
        <f t="shared" si="403"/>
        <v>-2345.2371103416731</v>
      </c>
      <c r="J336" s="28">
        <f t="shared" si="404"/>
        <v>15803.893425226936</v>
      </c>
      <c r="K336" s="28">
        <f t="shared" si="405"/>
        <v>3739.7656298699817</v>
      </c>
      <c r="L336" s="28">
        <f t="shared" si="367"/>
        <v>-2274.4964070083124</v>
      </c>
      <c r="M336" s="28">
        <f t="shared" si="368"/>
        <v>2968.5877216048539</v>
      </c>
      <c r="N336" s="28">
        <f>Paramètres!$D$26*Calculs!K336</f>
        <v>74.795312597399629</v>
      </c>
      <c r="O336" s="28">
        <f>Paramètres!$D$26*I336</f>
        <v>-46.904742206833461</v>
      </c>
      <c r="P336" s="28">
        <f>Paramètres!$D$26*J336</f>
        <v>316.07786850453874</v>
      </c>
      <c r="Q336" s="105">
        <f>IF($T336&gt;25000,Paramètres!$D$9,-5)</f>
        <v>6</v>
      </c>
      <c r="R336" s="105">
        <f t="shared" si="342"/>
        <v>-31273.511340215649</v>
      </c>
      <c r="S336" s="105">
        <f t="shared" si="343"/>
        <v>31272.623533250251</v>
      </c>
      <c r="T336" s="105">
        <f t="shared" si="369"/>
        <v>44226.796110491588</v>
      </c>
      <c r="U336" s="105">
        <f t="shared" si="370"/>
        <v>135.00081328114422</v>
      </c>
      <c r="V336" s="105">
        <f t="shared" si="344"/>
        <v>459.98253293986943</v>
      </c>
      <c r="W336" s="105">
        <f t="shared" si="371"/>
        <v>-325.26138507201557</v>
      </c>
      <c r="X336" s="105">
        <f t="shared" si="372"/>
        <v>325.2521514007434</v>
      </c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44">
        <f t="shared" si="373"/>
        <v>16558.922995559176</v>
      </c>
      <c r="AL336" s="44">
        <f t="shared" si="374"/>
        <v>-36035.200888051033</v>
      </c>
      <c r="AM336" s="44">
        <f t="shared" si="345"/>
        <v>25.028150398984145</v>
      </c>
      <c r="AN336" s="44">
        <f t="shared" si="346"/>
        <v>93.101151203539089</v>
      </c>
      <c r="AO336" s="44">
        <f t="shared" si="406"/>
        <v>10960.326920601914</v>
      </c>
      <c r="AP336" s="44">
        <f t="shared" si="407"/>
        <v>5117.441807293505</v>
      </c>
      <c r="AQ336" s="44">
        <f t="shared" si="375"/>
        <v>1564.6513576769617</v>
      </c>
      <c r="AR336" s="44">
        <f t="shared" si="376"/>
        <v>-84.645879569919543</v>
      </c>
      <c r="AS336" s="44">
        <f t="shared" si="377"/>
        <v>1562.3600565017637</v>
      </c>
      <c r="AT336" s="44">
        <f>Paramètres!$D$26*Calculs!AQ336</f>
        <v>31.293027153539235</v>
      </c>
      <c r="AU336" s="44">
        <f>Paramètres!$D$26*AO336</f>
        <v>219.2065384120383</v>
      </c>
      <c r="AV336" s="44">
        <f>Paramètres!$D$26*AP336</f>
        <v>102.34883614587011</v>
      </c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1">
        <f>Paramètres!$D$16</f>
        <v>30000</v>
      </c>
      <c r="BH336" s="41">
        <f>Paramètres!$E$16</f>
        <v>-25000</v>
      </c>
      <c r="BI336" s="100"/>
      <c r="BJ336" s="100"/>
      <c r="BK336" s="110">
        <f>Paramètres!$D$20</f>
        <v>523598775598.29883</v>
      </c>
      <c r="BL336" s="41">
        <f>Paramètres!$D$21</f>
        <v>10000</v>
      </c>
      <c r="BM336" s="41"/>
      <c r="BN336" s="41"/>
      <c r="BO336" s="41">
        <f>IF(AND($BR$6&gt;200,A336&lt;950),Paramètres!$D$22,0)</f>
        <v>1</v>
      </c>
      <c r="BP336" s="41">
        <f t="shared" si="347"/>
        <v>44714.588344656469</v>
      </c>
      <c r="BQ336" s="41">
        <f t="shared" si="348"/>
        <v>-20237.422645199218</v>
      </c>
      <c r="BR336" s="41">
        <f t="shared" si="378"/>
        <v>49081.031836673013</v>
      </c>
      <c r="BS336" s="41">
        <f t="shared" si="379"/>
        <v>-24.351082027022635</v>
      </c>
      <c r="BT336" s="41">
        <f t="shared" si="380"/>
        <v>204.49132913514126</v>
      </c>
      <c r="BU336" s="41">
        <f t="shared" si="381"/>
        <v>186.29896846417464</v>
      </c>
      <c r="BV336" s="41">
        <f t="shared" si="382"/>
        <v>-84.317246400965558</v>
      </c>
      <c r="BW336" s="41">
        <f>Paramètres!$D$22</f>
        <v>1</v>
      </c>
      <c r="BX336" s="41">
        <f t="shared" si="349"/>
        <v>13441.077004440824</v>
      </c>
      <c r="BY336" s="41">
        <f t="shared" si="350"/>
        <v>11035.200888051033</v>
      </c>
      <c r="BZ336" s="41">
        <f t="shared" si="383"/>
        <v>17390.750693370032</v>
      </c>
      <c r="CA336" s="41">
        <f t="shared" si="384"/>
        <v>39.386190670575502</v>
      </c>
      <c r="CB336" s="41">
        <f t="shared" si="385"/>
        <v>1127.893617636104</v>
      </c>
      <c r="CC336" s="41">
        <f t="shared" si="386"/>
        <v>871.7337873887052</v>
      </c>
      <c r="CD336" s="41">
        <f t="shared" si="387"/>
        <v>715.69841178334434</v>
      </c>
      <c r="CE336" s="2">
        <f>Paramètres!$F$16</f>
        <v>15000</v>
      </c>
      <c r="CF336" s="2">
        <f>Paramètres!$G$16</f>
        <v>15000</v>
      </c>
      <c r="CG336" s="111">
        <f>Paramètres!$F$20</f>
        <v>992600579172.61572</v>
      </c>
      <c r="CH336" s="2">
        <f>Paramètres!$F$21</f>
        <v>13332</v>
      </c>
      <c r="CI336" s="2"/>
      <c r="CJ336" s="2"/>
      <c r="CK336" s="2">
        <f>IF(CN336&gt;20000,Paramètres!$F$22,-2)</f>
        <v>1</v>
      </c>
      <c r="CL336" s="2">
        <f t="shared" si="351"/>
        <v>29714.588344656473</v>
      </c>
      <c r="CM336" s="2">
        <f t="shared" si="352"/>
        <v>19762.577354800782</v>
      </c>
      <c r="CN336" s="2">
        <f t="shared" si="353"/>
        <v>35686.35907734045</v>
      </c>
      <c r="CO336" s="2">
        <f t="shared" si="354"/>
        <v>33.627082799024237</v>
      </c>
      <c r="CP336" s="2">
        <f t="shared" si="355"/>
        <v>640.70722879937068</v>
      </c>
      <c r="CQ336" s="2">
        <f t="shared" si="356"/>
        <v>533.4910045588706</v>
      </c>
      <c r="CR336" s="2">
        <f t="shared" si="357"/>
        <v>354.81417825466923</v>
      </c>
      <c r="CS336" s="2">
        <f>Paramètres!$F$22</f>
        <v>1</v>
      </c>
      <c r="CT336" s="2">
        <f t="shared" si="358"/>
        <v>-1558.9229955591763</v>
      </c>
      <c r="CU336" s="2">
        <f t="shared" si="359"/>
        <v>51035.200888051033</v>
      </c>
      <c r="CV336" s="2">
        <f t="shared" si="388"/>
        <v>51059.004794353445</v>
      </c>
      <c r="CW336" s="2">
        <f t="shared" si="389"/>
        <v>91.749614814829656</v>
      </c>
      <c r="CX336" s="2">
        <f t="shared" si="360"/>
        <v>344.8769986771847</v>
      </c>
      <c r="CY336" s="2">
        <f t="shared" si="390"/>
        <v>-10.52971333935495</v>
      </c>
      <c r="CZ336" s="2">
        <f t="shared" si="391"/>
        <v>344.71621568120906</v>
      </c>
      <c r="DA336" s="2"/>
      <c r="DB336" s="2"/>
      <c r="DC336" s="13">
        <f>Paramètres!$H$16</f>
        <v>-20000</v>
      </c>
      <c r="DD336" s="13">
        <f>Paramètres!$I$16</f>
        <v>0</v>
      </c>
      <c r="DE336" s="13"/>
      <c r="DF336" s="13"/>
      <c r="DG336" s="112">
        <f>Paramètres!$H$20</f>
        <v>1047197551196.5977</v>
      </c>
      <c r="DH336" s="13">
        <f>Paramètres!$H$21</f>
        <v>10000</v>
      </c>
      <c r="DI336" s="13">
        <f>IF(DL336&lt;66666,Paramètres!$H$22,5)</f>
        <v>1</v>
      </c>
      <c r="DJ336" s="13">
        <f t="shared" si="361"/>
        <v>-5285.4116553435269</v>
      </c>
      <c r="DK336" s="13">
        <f t="shared" si="362"/>
        <v>4762.5773548007819</v>
      </c>
      <c r="DL336" s="13">
        <f t="shared" si="392"/>
        <v>7114.6130904570218</v>
      </c>
      <c r="DM336" s="13">
        <f t="shared" si="393"/>
        <v>137.97862657444739</v>
      </c>
      <c r="DN336" s="13">
        <f t="shared" si="394"/>
        <v>4030.5638359144341</v>
      </c>
      <c r="DO336" s="13">
        <f t="shared" si="395"/>
        <v>-2994.2863800313576</v>
      </c>
      <c r="DP336" s="13">
        <f t="shared" si="396"/>
        <v>2698.0907897511502</v>
      </c>
      <c r="DQ336" s="13">
        <f>IF(DT336&lt;66666,Paramètres!$H$22,5)</f>
        <v>1</v>
      </c>
      <c r="DR336" s="13">
        <f t="shared" si="363"/>
        <v>-36558.922995559173</v>
      </c>
      <c r="DS336" s="13">
        <f t="shared" si="364"/>
        <v>36035.200888051033</v>
      </c>
      <c r="DT336" s="13">
        <f t="shared" si="397"/>
        <v>51333.133097809441</v>
      </c>
      <c r="DU336" s="13">
        <f t="shared" si="398"/>
        <v>135.41334675883516</v>
      </c>
      <c r="DV336" s="13">
        <f t="shared" si="399"/>
        <v>375.81042707777289</v>
      </c>
      <c r="DW336" s="13">
        <f t="shared" si="400"/>
        <v>-267.64827384071754</v>
      </c>
      <c r="DX336" s="13">
        <f t="shared" si="401"/>
        <v>263.81409858167615</v>
      </c>
    </row>
    <row r="337" spans="1:128" x14ac:dyDescent="0.35">
      <c r="A337" s="106">
        <f t="shared" si="402"/>
        <v>331</v>
      </c>
      <c r="B337" s="106">
        <f>A337*Paramètres!$D$25</f>
        <v>165.5</v>
      </c>
      <c r="C337" s="102">
        <f>Paramètres!$D$7</f>
        <v>155093840495.72119</v>
      </c>
      <c r="D337" s="28">
        <f>Paramètres!$D$8</f>
        <v>6666</v>
      </c>
      <c r="E337" s="28">
        <f t="shared" si="365"/>
        <v>-16455.831001579387</v>
      </c>
      <c r="F337" s="28">
        <f t="shared" si="366"/>
        <v>3881.5162882138993</v>
      </c>
      <c r="G337" s="28">
        <f t="shared" si="340"/>
        <v>103.91559257711586</v>
      </c>
      <c r="H337" s="28">
        <f t="shared" si="341"/>
        <v>-123.39202323147377</v>
      </c>
      <c r="I337" s="28">
        <f t="shared" si="403"/>
        <v>-4572.8287751431517</v>
      </c>
      <c r="J337" s="28">
        <f t="shared" si="404"/>
        <v>18456.403278327252</v>
      </c>
      <c r="K337" s="28">
        <f t="shared" si="405"/>
        <v>3196.8199956662552</v>
      </c>
      <c r="L337" s="28">
        <f t="shared" si="367"/>
        <v>-1759.4162592873226</v>
      </c>
      <c r="M337" s="28">
        <f t="shared" si="368"/>
        <v>-2669.1033159559411</v>
      </c>
      <c r="N337" s="28">
        <f>Paramètres!$D$26*Calculs!K337</f>
        <v>63.936399913325104</v>
      </c>
      <c r="O337" s="28">
        <f>Paramètres!$D$26*I337</f>
        <v>-91.456575502863032</v>
      </c>
      <c r="P337" s="28">
        <f>Paramètres!$D$26*J337</f>
        <v>369.12806556654505</v>
      </c>
      <c r="Q337" s="105">
        <f>IF($T337&gt;25000,Paramètres!$D$9,-5)</f>
        <v>6</v>
      </c>
      <c r="R337" s="105">
        <f t="shared" si="342"/>
        <v>-38473.75598754704</v>
      </c>
      <c r="S337" s="105">
        <f t="shared" si="343"/>
        <v>36967.406258492738</v>
      </c>
      <c r="T337" s="105">
        <f t="shared" si="369"/>
        <v>53355.590384417636</v>
      </c>
      <c r="U337" s="105">
        <f t="shared" si="370"/>
        <v>136.14388501124139</v>
      </c>
      <c r="V337" s="105">
        <f t="shared" si="344"/>
        <v>319.37155256983965</v>
      </c>
      <c r="W337" s="105">
        <f t="shared" si="371"/>
        <v>-230.29307883967439</v>
      </c>
      <c r="X337" s="105">
        <f t="shared" si="372"/>
        <v>221.27649316954879</v>
      </c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44">
        <f t="shared" si="373"/>
        <v>22017.924985967653</v>
      </c>
      <c r="AL337" s="44">
        <f t="shared" si="374"/>
        <v>-33085.88997027884</v>
      </c>
      <c r="AM337" s="44">
        <f t="shared" si="345"/>
        <v>31.6839629996037</v>
      </c>
      <c r="AN337" s="44">
        <f t="shared" si="346"/>
        <v>80.761525794072739</v>
      </c>
      <c r="AO337" s="44">
        <f t="shared" si="406"/>
        <v>10656.474502619956</v>
      </c>
      <c r="AP337" s="44">
        <f t="shared" si="407"/>
        <v>6577.4530276493979</v>
      </c>
      <c r="AQ337" s="44">
        <f t="shared" si="375"/>
        <v>1671.1579991900035</v>
      </c>
      <c r="AR337" s="44">
        <f t="shared" si="376"/>
        <v>268.29441513661715</v>
      </c>
      <c r="AS337" s="44">
        <f t="shared" si="377"/>
        <v>1649.480877446973</v>
      </c>
      <c r="AT337" s="44">
        <f>Paramètres!$D$26*Calculs!AQ337</f>
        <v>33.423159983800069</v>
      </c>
      <c r="AU337" s="44">
        <f>Paramètres!$D$26*AO337</f>
        <v>213.12949005239912</v>
      </c>
      <c r="AV337" s="44">
        <f>Paramètres!$D$26*AP337</f>
        <v>131.54906055298795</v>
      </c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1">
        <f>Paramètres!$D$16</f>
        <v>30000</v>
      </c>
      <c r="BH337" s="41">
        <f>Paramètres!$E$16</f>
        <v>-25000</v>
      </c>
      <c r="BI337" s="100"/>
      <c r="BJ337" s="100"/>
      <c r="BK337" s="110">
        <f>Paramètres!$D$20</f>
        <v>523598775598.29883</v>
      </c>
      <c r="BL337" s="41">
        <f>Paramètres!$D$21</f>
        <v>10000</v>
      </c>
      <c r="BM337" s="41"/>
      <c r="BN337" s="41"/>
      <c r="BO337" s="41">
        <f>IF(AND($BR$6&gt;200,A337&lt;950),Paramètres!$D$22,0)</f>
        <v>1</v>
      </c>
      <c r="BP337" s="41">
        <f t="shared" si="347"/>
        <v>46455.831001579383</v>
      </c>
      <c r="BQ337" s="41">
        <f t="shared" si="348"/>
        <v>-28881.516288213897</v>
      </c>
      <c r="BR337" s="41">
        <f t="shared" si="378"/>
        <v>54701.793546040783</v>
      </c>
      <c r="BS337" s="41">
        <f t="shared" si="379"/>
        <v>-31.869151005544971</v>
      </c>
      <c r="BT337" s="41">
        <f t="shared" si="380"/>
        <v>166.56381572600148</v>
      </c>
      <c r="BU337" s="41">
        <f t="shared" si="381"/>
        <v>141.4553339614472</v>
      </c>
      <c r="BV337" s="41">
        <f t="shared" si="382"/>
        <v>-87.94255626862811</v>
      </c>
      <c r="BW337" s="41">
        <f>Paramètres!$D$22</f>
        <v>1</v>
      </c>
      <c r="BX337" s="41">
        <f t="shared" si="349"/>
        <v>7982.0750140323471</v>
      </c>
      <c r="BY337" s="41">
        <f t="shared" si="350"/>
        <v>8085.8899702788403</v>
      </c>
      <c r="BZ337" s="41">
        <f t="shared" si="383"/>
        <v>11362.004142804008</v>
      </c>
      <c r="CA337" s="41">
        <f t="shared" si="384"/>
        <v>45.370182290272808</v>
      </c>
      <c r="CB337" s="41">
        <f t="shared" si="385"/>
        <v>1715.6541952573139</v>
      </c>
      <c r="CC337" s="41">
        <f t="shared" si="386"/>
        <v>1205.2874046306715</v>
      </c>
      <c r="CD337" s="41">
        <f t="shared" si="387"/>
        <v>1220.9633859959445</v>
      </c>
      <c r="CE337" s="2">
        <f>Paramètres!$F$16</f>
        <v>15000</v>
      </c>
      <c r="CF337" s="2">
        <f>Paramètres!$G$16</f>
        <v>15000</v>
      </c>
      <c r="CG337" s="111">
        <f>Paramètres!$F$20</f>
        <v>992600579172.61572</v>
      </c>
      <c r="CH337" s="2">
        <f>Paramètres!$F$21</f>
        <v>13332</v>
      </c>
      <c r="CI337" s="2"/>
      <c r="CJ337" s="2"/>
      <c r="CK337" s="2">
        <f>IF(CN337&gt;20000,Paramètres!$F$22,-2)</f>
        <v>1</v>
      </c>
      <c r="CL337" s="2">
        <f t="shared" si="351"/>
        <v>31455.831001579387</v>
      </c>
      <c r="CM337" s="2">
        <f t="shared" si="352"/>
        <v>11118.483711786101</v>
      </c>
      <c r="CN337" s="2">
        <f t="shared" si="353"/>
        <v>33363.003222869127</v>
      </c>
      <c r="CO337" s="2">
        <f t="shared" si="354"/>
        <v>19.466635275192679</v>
      </c>
      <c r="CP337" s="2">
        <f t="shared" si="355"/>
        <v>714.06043807572507</v>
      </c>
      <c r="CQ337" s="2">
        <f t="shared" si="356"/>
        <v>673.24168375907186</v>
      </c>
      <c r="CR337" s="2">
        <f t="shared" si="357"/>
        <v>237.9662675131631</v>
      </c>
      <c r="CS337" s="2">
        <f>Paramètres!$F$22</f>
        <v>1</v>
      </c>
      <c r="CT337" s="2">
        <f t="shared" si="358"/>
        <v>-7017.9249859676529</v>
      </c>
      <c r="CU337" s="2">
        <f t="shared" si="359"/>
        <v>48085.88997027884</v>
      </c>
      <c r="CV337" s="2">
        <f t="shared" si="388"/>
        <v>48595.309293618375</v>
      </c>
      <c r="CW337" s="2">
        <f t="shared" si="389"/>
        <v>98.30344440003104</v>
      </c>
      <c r="CX337" s="2">
        <f t="shared" si="360"/>
        <v>376.97420155581005</v>
      </c>
      <c r="CY337" s="2">
        <f t="shared" si="390"/>
        <v>-54.440988371508254</v>
      </c>
      <c r="CZ337" s="2">
        <f t="shared" si="391"/>
        <v>373.02242214614097</v>
      </c>
      <c r="DA337" s="2"/>
      <c r="DB337" s="2"/>
      <c r="DC337" s="13">
        <f>Paramètres!$H$16</f>
        <v>-20000</v>
      </c>
      <c r="DD337" s="13">
        <f>Paramètres!$I$16</f>
        <v>0</v>
      </c>
      <c r="DE337" s="13"/>
      <c r="DF337" s="13"/>
      <c r="DG337" s="112">
        <f>Paramètres!$H$20</f>
        <v>1047197551196.5977</v>
      </c>
      <c r="DH337" s="13">
        <f>Paramètres!$H$21</f>
        <v>10000</v>
      </c>
      <c r="DI337" s="13">
        <f>IF(DL337&lt;66666,Paramètres!$H$22,5)</f>
        <v>1</v>
      </c>
      <c r="DJ337" s="13">
        <f t="shared" si="361"/>
        <v>-3544.1689984206132</v>
      </c>
      <c r="DK337" s="13">
        <f t="shared" si="362"/>
        <v>-3881.5162882138993</v>
      </c>
      <c r="DL337" s="13">
        <f t="shared" si="392"/>
        <v>5256.1680514454229</v>
      </c>
      <c r="DM337" s="13">
        <f t="shared" si="393"/>
        <v>-132.39885351471506</v>
      </c>
      <c r="DN337" s="13">
        <f t="shared" si="394"/>
        <v>3817.5301385005782</v>
      </c>
      <c r="DO337" s="13">
        <f t="shared" si="395"/>
        <v>-2574.1132770078416</v>
      </c>
      <c r="DP337" s="13">
        <f t="shared" si="396"/>
        <v>-2819.1270272004758</v>
      </c>
      <c r="DQ337" s="13">
        <f>IF(DT337&lt;66666,Paramètres!$H$22,5)</f>
        <v>1</v>
      </c>
      <c r="DR337" s="13">
        <f t="shared" si="363"/>
        <v>-42017.924985967649</v>
      </c>
      <c r="DS337" s="13">
        <f t="shared" si="364"/>
        <v>33085.88997027884</v>
      </c>
      <c r="DT337" s="13">
        <f t="shared" si="397"/>
        <v>53480.670669427869</v>
      </c>
      <c r="DU337" s="13">
        <f t="shared" si="398"/>
        <v>141.7822831700021</v>
      </c>
      <c r="DV337" s="13">
        <f t="shared" si="399"/>
        <v>347.7345256971563</v>
      </c>
      <c r="DW337" s="13">
        <f t="shared" si="400"/>
        <v>-273.20306632068008</v>
      </c>
      <c r="DX337" s="13">
        <f t="shared" si="401"/>
        <v>215.12643936718783</v>
      </c>
    </row>
    <row r="338" spans="1:128" x14ac:dyDescent="0.35">
      <c r="A338" s="106">
        <f t="shared" si="402"/>
        <v>332</v>
      </c>
      <c r="B338" s="106">
        <f>A338*Paramètres!$D$25</f>
        <v>166</v>
      </c>
      <c r="C338" s="102">
        <f>Paramètres!$D$7</f>
        <v>155093840495.72119</v>
      </c>
      <c r="D338" s="28">
        <f>Paramètres!$D$8</f>
        <v>6666</v>
      </c>
      <c r="E338" s="28">
        <f t="shared" si="365"/>
        <v>-19182.099453972791</v>
      </c>
      <c r="F338" s="28">
        <f t="shared" si="366"/>
        <v>12442.442098388539</v>
      </c>
      <c r="G338" s="28">
        <f t="shared" si="340"/>
        <v>112.0365457098259</v>
      </c>
      <c r="H338" s="28">
        <f t="shared" si="341"/>
        <v>-79.837254624079321</v>
      </c>
      <c r="I338" s="28">
        <f t="shared" si="403"/>
        <v>-6240.7884589276109</v>
      </c>
      <c r="J338" s="28">
        <f t="shared" si="404"/>
        <v>15418.171896804766</v>
      </c>
      <c r="K338" s="28">
        <f t="shared" si="405"/>
        <v>3270.8783582118308</v>
      </c>
      <c r="L338" s="28">
        <f t="shared" si="367"/>
        <v>577.1293578453774</v>
      </c>
      <c r="M338" s="28">
        <f t="shared" si="368"/>
        <v>-3219.5600535681119</v>
      </c>
      <c r="N338" s="28">
        <f>Paramètres!$D$26*Calculs!K338</f>
        <v>65.417567164236615</v>
      </c>
      <c r="O338" s="28">
        <f>Paramètres!$D$26*I338</f>
        <v>-124.81576917855222</v>
      </c>
      <c r="P338" s="28">
        <f>Paramètres!$D$26*J338</f>
        <v>308.36343793609535</v>
      </c>
      <c r="Q338" s="105">
        <f>IF($T338&gt;25000,Paramètres!$D$9,-5)</f>
        <v>6</v>
      </c>
      <c r="R338" s="105">
        <f t="shared" si="342"/>
        <v>-46595.335295034572</v>
      </c>
      <c r="S338" s="105">
        <f t="shared" si="343"/>
        <v>41827.235335480938</v>
      </c>
      <c r="T338" s="105">
        <f t="shared" si="369"/>
        <v>62615.037228020556</v>
      </c>
      <c r="U338" s="105">
        <f t="shared" si="370"/>
        <v>138.08662898192964</v>
      </c>
      <c r="V338" s="105">
        <f t="shared" si="344"/>
        <v>233.37093617693202</v>
      </c>
      <c r="W338" s="105">
        <f t="shared" si="371"/>
        <v>-173.66430654159365</v>
      </c>
      <c r="X338" s="105">
        <f t="shared" si="372"/>
        <v>155.89324066656988</v>
      </c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44">
        <f t="shared" si="373"/>
        <v>27413.235841061785</v>
      </c>
      <c r="AL338" s="44">
        <f t="shared" si="374"/>
        <v>-29384.793237092399</v>
      </c>
      <c r="AM338" s="44">
        <f t="shared" si="345"/>
        <v>37.080380491660435</v>
      </c>
      <c r="AN338" s="44">
        <f t="shared" si="346"/>
        <v>72.316121609391871</v>
      </c>
      <c r="AO338" s="44">
        <f t="shared" si="406"/>
        <v>10711.639427704175</v>
      </c>
      <c r="AP338" s="44">
        <f t="shared" si="407"/>
        <v>8095.3848445433841</v>
      </c>
      <c r="AQ338" s="44">
        <f t="shared" si="375"/>
        <v>2131.0891139900823</v>
      </c>
      <c r="AR338" s="44">
        <f t="shared" si="376"/>
        <v>647.35027109880878</v>
      </c>
      <c r="AS338" s="44">
        <f t="shared" si="377"/>
        <v>2030.3887406788222</v>
      </c>
      <c r="AT338" s="44">
        <f>Paramètres!$D$26*Calculs!AQ338</f>
        <v>42.62178227980165</v>
      </c>
      <c r="AU338" s="44">
        <f>Paramètres!$D$26*AO338</f>
        <v>214.2327885540835</v>
      </c>
      <c r="AV338" s="44">
        <f>Paramètres!$D$26*AP338</f>
        <v>161.9076968908677</v>
      </c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1">
        <f>Paramètres!$D$16</f>
        <v>30000</v>
      </c>
      <c r="BH338" s="41">
        <f>Paramètres!$E$16</f>
        <v>-25000</v>
      </c>
      <c r="BI338" s="100"/>
      <c r="BJ338" s="100"/>
      <c r="BK338" s="110">
        <f>Paramètres!$D$20</f>
        <v>523598775598.29883</v>
      </c>
      <c r="BL338" s="41">
        <f>Paramètres!$D$21</f>
        <v>10000</v>
      </c>
      <c r="BM338" s="41"/>
      <c r="BN338" s="41"/>
      <c r="BO338" s="41">
        <f>IF(AND($BR$6&gt;200,A338&lt;950),Paramètres!$D$22,0)</f>
        <v>1</v>
      </c>
      <c r="BP338" s="41">
        <f t="shared" si="347"/>
        <v>49182.099453972791</v>
      </c>
      <c r="BQ338" s="41">
        <f t="shared" si="348"/>
        <v>-37442.442098388536</v>
      </c>
      <c r="BR338" s="41">
        <f t="shared" si="378"/>
        <v>61812.744454454121</v>
      </c>
      <c r="BS338" s="41">
        <f t="shared" si="379"/>
        <v>-37.282099203190562</v>
      </c>
      <c r="BT338" s="41">
        <f t="shared" si="380"/>
        <v>131.82933448835374</v>
      </c>
      <c r="BU338" s="41">
        <f t="shared" si="381"/>
        <v>104.89169340369028</v>
      </c>
      <c r="BV338" s="41">
        <f t="shared" si="382"/>
        <v>-79.854280327033749</v>
      </c>
      <c r="BW338" s="41">
        <f>Paramètres!$D$22</f>
        <v>1</v>
      </c>
      <c r="BX338" s="41">
        <f t="shared" si="349"/>
        <v>2586.7641589382147</v>
      </c>
      <c r="BY338" s="41">
        <f t="shared" si="350"/>
        <v>4384.7932370923991</v>
      </c>
      <c r="BZ338" s="41">
        <f t="shared" si="383"/>
        <v>5090.9488846401282</v>
      </c>
      <c r="CA338" s="41">
        <f t="shared" si="384"/>
        <v>59.461952684800266</v>
      </c>
      <c r="CB338" s="41">
        <f t="shared" si="385"/>
        <v>1886.543710807784</v>
      </c>
      <c r="CC338" s="41">
        <f t="shared" si="386"/>
        <v>958.57251093434195</v>
      </c>
      <c r="CD338" s="41">
        <f t="shared" si="387"/>
        <v>1624.8648910199995</v>
      </c>
      <c r="CE338" s="2">
        <f>Paramètres!$F$16</f>
        <v>15000</v>
      </c>
      <c r="CF338" s="2">
        <f>Paramètres!$G$16</f>
        <v>15000</v>
      </c>
      <c r="CG338" s="111">
        <f>Paramètres!$F$20</f>
        <v>992600579172.61572</v>
      </c>
      <c r="CH338" s="2">
        <f>Paramètres!$F$21</f>
        <v>13332</v>
      </c>
      <c r="CI338" s="2"/>
      <c r="CJ338" s="2"/>
      <c r="CK338" s="2">
        <f>IF(CN338&gt;20000,Paramètres!$F$22,-2)</f>
        <v>1</v>
      </c>
      <c r="CL338" s="2">
        <f t="shared" si="351"/>
        <v>34182.099453972791</v>
      </c>
      <c r="CM338" s="2">
        <f t="shared" si="352"/>
        <v>2557.5579016114607</v>
      </c>
      <c r="CN338" s="2">
        <f t="shared" si="353"/>
        <v>34277.646148785978</v>
      </c>
      <c r="CO338" s="2">
        <f t="shared" si="354"/>
        <v>4.2789863495512073</v>
      </c>
      <c r="CP338" s="2">
        <f t="shared" si="355"/>
        <v>683.88588755187027</v>
      </c>
      <c r="CQ338" s="2">
        <f t="shared" si="356"/>
        <v>681.9796004077258</v>
      </c>
      <c r="CR338" s="2">
        <f t="shared" si="357"/>
        <v>51.026775523522936</v>
      </c>
      <c r="CS338" s="2">
        <f>Paramètres!$F$22</f>
        <v>1</v>
      </c>
      <c r="CT338" s="2">
        <f t="shared" si="358"/>
        <v>-12413.235841061785</v>
      </c>
      <c r="CU338" s="2">
        <f t="shared" si="359"/>
        <v>44384.793237092395</v>
      </c>
      <c r="CV338" s="2">
        <f t="shared" si="388"/>
        <v>46087.94088202752</v>
      </c>
      <c r="CW338" s="2">
        <f t="shared" si="389"/>
        <v>105.62488040865621</v>
      </c>
      <c r="CX338" s="2">
        <f t="shared" si="360"/>
        <v>414.23709128279614</v>
      </c>
      <c r="CY338" s="2">
        <f t="shared" si="390"/>
        <v>-111.56980784563484</v>
      </c>
      <c r="CZ338" s="2">
        <f t="shared" si="391"/>
        <v>398.9292490802344</v>
      </c>
      <c r="DA338" s="2"/>
      <c r="DB338" s="2"/>
      <c r="DC338" s="13">
        <f>Paramètres!$H$16</f>
        <v>-20000</v>
      </c>
      <c r="DD338" s="13">
        <f>Paramètres!$I$16</f>
        <v>0</v>
      </c>
      <c r="DE338" s="13"/>
      <c r="DF338" s="13"/>
      <c r="DG338" s="112">
        <f>Paramètres!$H$20</f>
        <v>1047197551196.5977</v>
      </c>
      <c r="DH338" s="13">
        <f>Paramètres!$H$21</f>
        <v>10000</v>
      </c>
      <c r="DI338" s="13">
        <f>IF(DL338&lt;66666,Paramètres!$H$22,5)</f>
        <v>1</v>
      </c>
      <c r="DJ338" s="13">
        <f t="shared" si="361"/>
        <v>-817.9005460272092</v>
      </c>
      <c r="DK338" s="13">
        <f t="shared" si="362"/>
        <v>-12442.442098388539</v>
      </c>
      <c r="DL338" s="13">
        <f t="shared" si="392"/>
        <v>12469.295355991171</v>
      </c>
      <c r="DM338" s="13">
        <f t="shared" si="393"/>
        <v>-93.760911670540551</v>
      </c>
      <c r="DN338" s="13">
        <f t="shared" si="394"/>
        <v>3197.6187823830141</v>
      </c>
      <c r="DO338" s="13">
        <f t="shared" si="395"/>
        <v>-209.74193596603868</v>
      </c>
      <c r="DP338" s="13">
        <f t="shared" si="396"/>
        <v>-3190.7325487646012</v>
      </c>
      <c r="DQ338" s="13">
        <f>IF(DT338&lt;66666,Paramètres!$H$22,5)</f>
        <v>1</v>
      </c>
      <c r="DR338" s="13">
        <f t="shared" si="363"/>
        <v>-47413.235841061789</v>
      </c>
      <c r="DS338" s="13">
        <f t="shared" si="364"/>
        <v>29384.793237092399</v>
      </c>
      <c r="DT338" s="13">
        <f t="shared" si="397"/>
        <v>55780.650825414516</v>
      </c>
      <c r="DU338" s="13">
        <f t="shared" si="398"/>
        <v>148.21105057383002</v>
      </c>
      <c r="DV338" s="13">
        <f t="shared" si="399"/>
        <v>320.96239967322578</v>
      </c>
      <c r="DW338" s="13">
        <f t="shared" si="400"/>
        <v>-272.81621362664873</v>
      </c>
      <c r="DX338" s="13">
        <f t="shared" si="401"/>
        <v>169.08038202705328</v>
      </c>
    </row>
    <row r="339" spans="1:128" x14ac:dyDescent="0.35">
      <c r="A339" s="106">
        <f t="shared" si="402"/>
        <v>333</v>
      </c>
      <c r="B339" s="106">
        <f>A339*Paramètres!$D$25</f>
        <v>166.5</v>
      </c>
      <c r="C339" s="102">
        <f>Paramètres!$D$7</f>
        <v>155093840495.72119</v>
      </c>
      <c r="D339" s="28">
        <f>Paramètres!$D$8</f>
        <v>6666</v>
      </c>
      <c r="E339" s="28">
        <f t="shared" si="365"/>
        <v>-22158.21134397525</v>
      </c>
      <c r="F339" s="28">
        <f t="shared" si="366"/>
        <v>19346.638033398893</v>
      </c>
      <c r="G339" s="28">
        <f t="shared" si="340"/>
        <v>114.97755145731576</v>
      </c>
      <c r="H339" s="28">
        <f t="shared" si="341"/>
        <v>-66.82721195916551</v>
      </c>
      <c r="I339" s="28">
        <f t="shared" si="403"/>
        <v>-5538.8433319036822</v>
      </c>
      <c r="J339" s="28">
        <f t="shared" si="404"/>
        <v>11890.248405300559</v>
      </c>
      <c r="K339" s="28">
        <f t="shared" si="405"/>
        <v>2253.6452021293644</v>
      </c>
      <c r="L339" s="28">
        <f t="shared" si="367"/>
        <v>886.82140486493995</v>
      </c>
      <c r="M339" s="28">
        <f t="shared" si="368"/>
        <v>-2071.8263665071158</v>
      </c>
      <c r="N339" s="28">
        <f>Paramètres!$D$26*Calculs!K339</f>
        <v>45.07290404258729</v>
      </c>
      <c r="O339" s="28">
        <f>Paramètres!$D$26*I339</f>
        <v>-110.77686663807364</v>
      </c>
      <c r="P339" s="28">
        <f>Paramètres!$D$26*J339</f>
        <v>237.80496810601119</v>
      </c>
      <c r="Q339" s="105">
        <f>IF($T339&gt;25000,Paramètres!$D$9,-5)</f>
        <v>6</v>
      </c>
      <c r="R339" s="105">
        <f t="shared" si="342"/>
        <v>-55089.104466663826</v>
      </c>
      <c r="S339" s="105">
        <f t="shared" si="343"/>
        <v>44176.141663049893</v>
      </c>
      <c r="T339" s="105">
        <f t="shared" si="369"/>
        <v>70614.027807319217</v>
      </c>
      <c r="U339" s="105">
        <f t="shared" si="370"/>
        <v>141.27375447825932</v>
      </c>
      <c r="V339" s="105">
        <f t="shared" si="344"/>
        <v>184.15531267864628</v>
      </c>
      <c r="W339" s="105">
        <f t="shared" si="371"/>
        <v>-143.66764753778213</v>
      </c>
      <c r="X339" s="105">
        <f t="shared" si="372"/>
        <v>115.20757891184759</v>
      </c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44">
        <f t="shared" si="373"/>
        <v>32930.893122688576</v>
      </c>
      <c r="AL339" s="44">
        <f t="shared" si="374"/>
        <v>-24829.503629651001</v>
      </c>
      <c r="AM339" s="44">
        <f t="shared" si="345"/>
        <v>41.79800905351923</v>
      </c>
      <c r="AN339" s="44">
        <f t="shared" si="346"/>
        <v>80.322755971172967</v>
      </c>
      <c r="AO339" s="44">
        <f t="shared" si="406"/>
        <v>11144.7569102489</v>
      </c>
      <c r="AP339" s="44">
        <f t="shared" si="407"/>
        <v>9963.8658883313383</v>
      </c>
      <c r="AQ339" s="44">
        <f t="shared" si="375"/>
        <v>2382.672453895213</v>
      </c>
      <c r="AR339" s="44">
        <f t="shared" si="376"/>
        <v>400.52218292046473</v>
      </c>
      <c r="AS339" s="44">
        <f t="shared" si="377"/>
        <v>2348.7677627938574</v>
      </c>
      <c r="AT339" s="44">
        <f>Paramètres!$D$26*Calculs!AQ339</f>
        <v>47.653449077904263</v>
      </c>
      <c r="AU339" s="44">
        <f>Paramètres!$D$26*AO339</f>
        <v>222.895138204978</v>
      </c>
      <c r="AV339" s="44">
        <f>Paramètres!$D$26*AP339</f>
        <v>199.27731776662677</v>
      </c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1">
        <f>Paramètres!$D$16</f>
        <v>30000</v>
      </c>
      <c r="BH339" s="41">
        <f>Paramètres!$E$16</f>
        <v>-25000</v>
      </c>
      <c r="BI339" s="100"/>
      <c r="BJ339" s="100"/>
      <c r="BK339" s="110">
        <f>Paramètres!$D$20</f>
        <v>523598775598.29883</v>
      </c>
      <c r="BL339" s="41">
        <f>Paramètres!$D$21</f>
        <v>10000</v>
      </c>
      <c r="BM339" s="41"/>
      <c r="BN339" s="41"/>
      <c r="BO339" s="41">
        <f>IF(AND($BR$6&gt;200,A339&lt;950),Paramètres!$D$22,0)</f>
        <v>1</v>
      </c>
      <c r="BP339" s="41">
        <f t="shared" si="347"/>
        <v>52158.21134397525</v>
      </c>
      <c r="BQ339" s="41">
        <f t="shared" si="348"/>
        <v>-44346.638033398893</v>
      </c>
      <c r="BR339" s="41">
        <f t="shared" si="378"/>
        <v>68462.422652635432</v>
      </c>
      <c r="BS339" s="41">
        <f t="shared" si="379"/>
        <v>-40.372289520926934</v>
      </c>
      <c r="BT339" s="41">
        <f t="shared" si="380"/>
        <v>108.22851131833485</v>
      </c>
      <c r="BU339" s="41">
        <f t="shared" si="381"/>
        <v>82.454072585586843</v>
      </c>
      <c r="BV339" s="41">
        <f t="shared" si="382"/>
        <v>-70.105182235222188</v>
      </c>
      <c r="BW339" s="41">
        <f>Paramètres!$D$22</f>
        <v>1</v>
      </c>
      <c r="BX339" s="41">
        <f t="shared" si="349"/>
        <v>-2930.8931226885761</v>
      </c>
      <c r="BY339" s="41">
        <f t="shared" si="350"/>
        <v>-170.49637034899933</v>
      </c>
      <c r="BZ339" s="41">
        <f t="shared" si="383"/>
        <v>2935.8480050788348</v>
      </c>
      <c r="CA339" s="41">
        <f t="shared" si="384"/>
        <v>-176.67073303724501</v>
      </c>
      <c r="CB339" s="41">
        <f t="shared" si="385"/>
        <v>1357.9140098909158</v>
      </c>
      <c r="CC339" s="41">
        <f t="shared" si="386"/>
        <v>-1355.6222344980974</v>
      </c>
      <c r="CD339" s="41">
        <f t="shared" si="387"/>
        <v>-78.859467360688754</v>
      </c>
      <c r="CE339" s="2">
        <f>Paramètres!$F$16</f>
        <v>15000</v>
      </c>
      <c r="CF339" s="2">
        <f>Paramètres!$G$16</f>
        <v>15000</v>
      </c>
      <c r="CG339" s="111">
        <f>Paramètres!$F$20</f>
        <v>992600579172.61572</v>
      </c>
      <c r="CH339" s="2">
        <f>Paramètres!$F$21</f>
        <v>13332</v>
      </c>
      <c r="CI339" s="2"/>
      <c r="CJ339" s="2"/>
      <c r="CK339" s="2">
        <f>IF(CN339&gt;20000,Paramètres!$F$22,-2)</f>
        <v>1</v>
      </c>
      <c r="CL339" s="2">
        <f t="shared" si="351"/>
        <v>37158.21134397525</v>
      </c>
      <c r="CM339" s="2">
        <f t="shared" si="352"/>
        <v>-4346.6380333988927</v>
      </c>
      <c r="CN339" s="2">
        <f t="shared" si="353"/>
        <v>37411.574846254749</v>
      </c>
      <c r="CO339" s="2">
        <f t="shared" si="354"/>
        <v>-6.6719389787752172</v>
      </c>
      <c r="CP339" s="2">
        <f t="shared" si="355"/>
        <v>592.76275906277908</v>
      </c>
      <c r="CQ339" s="2">
        <f t="shared" si="356"/>
        <v>588.74837449666029</v>
      </c>
      <c r="CR339" s="2">
        <f t="shared" si="357"/>
        <v>-68.869732533664632</v>
      </c>
      <c r="CS339" s="2">
        <f>Paramètres!$F$22</f>
        <v>1</v>
      </c>
      <c r="CT339" s="2">
        <f t="shared" si="358"/>
        <v>-17930.893122688576</v>
      </c>
      <c r="CU339" s="2">
        <f t="shared" si="359"/>
        <v>39829.503629651001</v>
      </c>
      <c r="CV339" s="2">
        <f t="shared" si="388"/>
        <v>43679.586623062984</v>
      </c>
      <c r="CW339" s="2">
        <f t="shared" si="389"/>
        <v>114.23685611581182</v>
      </c>
      <c r="CX339" s="2">
        <f t="shared" si="360"/>
        <v>455.18858671362403</v>
      </c>
      <c r="CY339" s="2">
        <f t="shared" si="390"/>
        <v>-186.85932102480376</v>
      </c>
      <c r="CZ339" s="2">
        <f t="shared" si="391"/>
        <v>415.06655324236345</v>
      </c>
      <c r="DA339" s="2"/>
      <c r="DB339" s="2"/>
      <c r="DC339" s="13">
        <f>Paramètres!$H$16</f>
        <v>-20000</v>
      </c>
      <c r="DD339" s="13">
        <f>Paramètres!$I$16</f>
        <v>0</v>
      </c>
      <c r="DE339" s="13"/>
      <c r="DF339" s="13"/>
      <c r="DG339" s="112">
        <f>Paramètres!$H$20</f>
        <v>1047197551196.5977</v>
      </c>
      <c r="DH339" s="13">
        <f>Paramètres!$H$21</f>
        <v>10000</v>
      </c>
      <c r="DI339" s="13">
        <f>IF(DL339&lt;66666,Paramètres!$H$22,5)</f>
        <v>1</v>
      </c>
      <c r="DJ339" s="13">
        <f t="shared" si="361"/>
        <v>2158.2113439752502</v>
      </c>
      <c r="DK339" s="13">
        <f t="shared" si="362"/>
        <v>-19346.638033398893</v>
      </c>
      <c r="DL339" s="13">
        <f t="shared" si="392"/>
        <v>19466.645304227946</v>
      </c>
      <c r="DM339" s="13">
        <f t="shared" si="393"/>
        <v>-83.634695049022199</v>
      </c>
      <c r="DN339" s="13">
        <f t="shared" si="394"/>
        <v>1944.8409367971135</v>
      </c>
      <c r="DO339" s="13">
        <f t="shared" si="395"/>
        <v>215.6189577826928</v>
      </c>
      <c r="DP339" s="13">
        <f t="shared" si="396"/>
        <v>-1932.8514517382291</v>
      </c>
      <c r="DQ339" s="13">
        <f>IF(DT339&lt;66666,Paramètres!$H$22,5)</f>
        <v>1</v>
      </c>
      <c r="DR339" s="13">
        <f t="shared" si="363"/>
        <v>-52930.893122688576</v>
      </c>
      <c r="DS339" s="13">
        <f t="shared" si="364"/>
        <v>24829.503629651001</v>
      </c>
      <c r="DT339" s="13">
        <f t="shared" si="397"/>
        <v>58465.23494573791</v>
      </c>
      <c r="DU339" s="13">
        <f t="shared" si="398"/>
        <v>154.869061995463</v>
      </c>
      <c r="DV339" s="13">
        <f t="shared" si="399"/>
        <v>293.39219041356699</v>
      </c>
      <c r="DW339" s="13">
        <f t="shared" si="400"/>
        <v>-265.6195718400017</v>
      </c>
      <c r="DX339" s="13">
        <f t="shared" si="401"/>
        <v>124.60024258084299</v>
      </c>
    </row>
    <row r="340" spans="1:128" x14ac:dyDescent="0.35">
      <c r="A340" s="106">
        <f t="shared" si="402"/>
        <v>334</v>
      </c>
      <c r="B340" s="106">
        <f>A340*Paramètres!$D$25</f>
        <v>167</v>
      </c>
      <c r="C340" s="102">
        <f>Paramètres!$D$7</f>
        <v>155093840495.72119</v>
      </c>
      <c r="D340" s="28">
        <f>Paramètres!$D$8</f>
        <v>6666</v>
      </c>
      <c r="E340" s="28">
        <f t="shared" si="365"/>
        <v>-24705.927658710858</v>
      </c>
      <c r="F340" s="28">
        <f t="shared" si="366"/>
        <v>24773.805644422395</v>
      </c>
      <c r="G340" s="28">
        <f t="shared" si="340"/>
        <v>115.36111082239042</v>
      </c>
      <c r="H340" s="28">
        <f t="shared" si="341"/>
        <v>-61.342923106884861</v>
      </c>
      <c r="I340" s="28">
        <f t="shared" si="403"/>
        <v>-4541.245060400669</v>
      </c>
      <c r="J340" s="28">
        <f t="shared" si="404"/>
        <v>9580.6170706874327</v>
      </c>
      <c r="K340" s="28">
        <f t="shared" si="405"/>
        <v>1691.3993206534235</v>
      </c>
      <c r="L340" s="28">
        <f t="shared" si="367"/>
        <v>811.13802794044238</v>
      </c>
      <c r="M340" s="28">
        <f t="shared" si="368"/>
        <v>-1484.2125055179101</v>
      </c>
      <c r="N340" s="28">
        <f>Paramètres!$D$26*Calculs!K340</f>
        <v>33.827986413068473</v>
      </c>
      <c r="O340" s="28">
        <f>Paramètres!$D$26*I340</f>
        <v>-90.824901208013387</v>
      </c>
      <c r="P340" s="28">
        <f>Paramètres!$D$26*J340</f>
        <v>191.61234141374865</v>
      </c>
      <c r="Q340" s="105">
        <f>IF($T340&gt;25000,Paramètres!$D$9,-5)</f>
        <v>6</v>
      </c>
      <c r="R340" s="105">
        <f t="shared" si="342"/>
        <v>-63309.32978225399</v>
      </c>
      <c r="S340" s="105">
        <f t="shared" si="343"/>
        <v>44034.184389209258</v>
      </c>
      <c r="T340" s="105">
        <f t="shared" si="369"/>
        <v>77117.317330811449</v>
      </c>
      <c r="U340" s="105">
        <f t="shared" si="370"/>
        <v>145.17983417160352</v>
      </c>
      <c r="V340" s="105">
        <f t="shared" si="344"/>
        <v>154.73644271077407</v>
      </c>
      <c r="W340" s="105">
        <f t="shared" si="371"/>
        <v>-127.0306180243027</v>
      </c>
      <c r="X340" s="105">
        <f t="shared" si="372"/>
        <v>88.35490245112814</v>
      </c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44">
        <f t="shared" si="373"/>
        <v>38603.402123543136</v>
      </c>
      <c r="AL340" s="44">
        <f t="shared" si="374"/>
        <v>-19260.378744786867</v>
      </c>
      <c r="AM340" s="44">
        <f t="shared" si="345"/>
        <v>46.933038269045099</v>
      </c>
      <c r="AN340" s="44">
        <f t="shared" si="346"/>
        <v>163.55737541518087</v>
      </c>
      <c r="AO340" s="44">
        <f t="shared" si="406"/>
        <v>11322.383954964385</v>
      </c>
      <c r="AP340" s="44">
        <f t="shared" si="407"/>
        <v>12113.35633335857</v>
      </c>
      <c r="AQ340" s="44">
        <f t="shared" si="375"/>
        <v>2034.9925120734031</v>
      </c>
      <c r="AR340" s="44">
        <f t="shared" si="376"/>
        <v>-1951.768774900685</v>
      </c>
      <c r="AS340" s="44">
        <f t="shared" si="377"/>
        <v>576.01490737436529</v>
      </c>
      <c r="AT340" s="44">
        <f>Paramètres!$D$26*Calculs!AQ340</f>
        <v>40.699850241468063</v>
      </c>
      <c r="AU340" s="44">
        <f>Paramètres!$D$26*AO340</f>
        <v>226.44767909928771</v>
      </c>
      <c r="AV340" s="44">
        <f>Paramètres!$D$26*AP340</f>
        <v>242.2671266671714</v>
      </c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1">
        <f>Paramètres!$D$16</f>
        <v>30000</v>
      </c>
      <c r="BH340" s="41">
        <f>Paramètres!$E$16</f>
        <v>-25000</v>
      </c>
      <c r="BI340" s="100"/>
      <c r="BJ340" s="100"/>
      <c r="BK340" s="110">
        <f>Paramètres!$D$20</f>
        <v>523598775598.29883</v>
      </c>
      <c r="BL340" s="41">
        <f>Paramètres!$D$21</f>
        <v>10000</v>
      </c>
      <c r="BM340" s="41"/>
      <c r="BN340" s="41"/>
      <c r="BO340" s="41">
        <f>IF(AND($BR$6&gt;200,A340&lt;950),Paramètres!$D$22,0)</f>
        <v>1</v>
      </c>
      <c r="BP340" s="41">
        <f t="shared" si="347"/>
        <v>54705.927658710862</v>
      </c>
      <c r="BQ340" s="41">
        <f t="shared" si="348"/>
        <v>-49773.805644422391</v>
      </c>
      <c r="BR340" s="41">
        <f t="shared" si="378"/>
        <v>73960.599303472656</v>
      </c>
      <c r="BS340" s="41">
        <f t="shared" si="379"/>
        <v>-42.297273508813696</v>
      </c>
      <c r="BT340" s="41">
        <f t="shared" si="380"/>
        <v>93.152891449259855</v>
      </c>
      <c r="BU340" s="41">
        <f t="shared" si="381"/>
        <v>68.901758352621712</v>
      </c>
      <c r="BV340" s="41">
        <f t="shared" si="382"/>
        <v>-62.689782909773363</v>
      </c>
      <c r="BW340" s="41">
        <f>Paramètres!$D$22</f>
        <v>1</v>
      </c>
      <c r="BX340" s="41">
        <f t="shared" si="349"/>
        <v>-8603.4021235431355</v>
      </c>
      <c r="BY340" s="41">
        <f t="shared" si="350"/>
        <v>-5739.6212552131328</v>
      </c>
      <c r="BZ340" s="41">
        <f t="shared" si="383"/>
        <v>10342.23284657046</v>
      </c>
      <c r="CA340" s="41">
        <f t="shared" si="384"/>
        <v>-146.29140284934891</v>
      </c>
      <c r="CB340" s="41">
        <f t="shared" si="385"/>
        <v>1818.7696833574105</v>
      </c>
      <c r="CC340" s="41">
        <f t="shared" si="386"/>
        <v>-1512.9814990794612</v>
      </c>
      <c r="CD340" s="41">
        <f t="shared" si="387"/>
        <v>-1009.3612557173381</v>
      </c>
      <c r="CE340" s="2">
        <f>Paramètres!$F$16</f>
        <v>15000</v>
      </c>
      <c r="CF340" s="2">
        <f>Paramètres!$G$16</f>
        <v>15000</v>
      </c>
      <c r="CG340" s="111">
        <f>Paramètres!$F$20</f>
        <v>992600579172.61572</v>
      </c>
      <c r="CH340" s="2">
        <f>Paramètres!$F$21</f>
        <v>13332</v>
      </c>
      <c r="CI340" s="2"/>
      <c r="CJ340" s="2"/>
      <c r="CK340" s="2">
        <f>IF(CN340&gt;20000,Paramètres!$F$22,-2)</f>
        <v>1</v>
      </c>
      <c r="CL340" s="2">
        <f t="shared" si="351"/>
        <v>39705.927658710862</v>
      </c>
      <c r="CM340" s="2">
        <f t="shared" si="352"/>
        <v>-9773.8056444223948</v>
      </c>
      <c r="CN340" s="2">
        <f t="shared" si="353"/>
        <v>40891.172250422504</v>
      </c>
      <c r="CO340" s="2">
        <f t="shared" si="354"/>
        <v>-13.828703811310476</v>
      </c>
      <c r="CP340" s="2">
        <f t="shared" si="355"/>
        <v>510.15986599880205</v>
      </c>
      <c r="CQ340" s="2">
        <f t="shared" si="356"/>
        <v>495.37270806700258</v>
      </c>
      <c r="CR340" s="2">
        <f t="shared" si="357"/>
        <v>-121.93838189134684</v>
      </c>
      <c r="CS340" s="2">
        <f>Paramètres!$F$22</f>
        <v>1</v>
      </c>
      <c r="CT340" s="2">
        <f t="shared" si="358"/>
        <v>-23603.402123543136</v>
      </c>
      <c r="CU340" s="2">
        <f t="shared" si="359"/>
        <v>34260.378744786867</v>
      </c>
      <c r="CV340" s="2">
        <f t="shared" si="388"/>
        <v>41604.015954495604</v>
      </c>
      <c r="CW340" s="2">
        <f t="shared" si="389"/>
        <v>124.56457497952404</v>
      </c>
      <c r="CX340" s="2">
        <f t="shared" si="360"/>
        <v>495.25057274372892</v>
      </c>
      <c r="CY340" s="2">
        <f t="shared" si="390"/>
        <v>-280.97283765035536</v>
      </c>
      <c r="CZ340" s="2">
        <f t="shared" si="391"/>
        <v>407.8325567015201</v>
      </c>
      <c r="DA340" s="2"/>
      <c r="DB340" s="2"/>
      <c r="DC340" s="13">
        <f>Paramètres!$H$16</f>
        <v>-20000</v>
      </c>
      <c r="DD340" s="13">
        <f>Paramètres!$I$16</f>
        <v>0</v>
      </c>
      <c r="DE340" s="13"/>
      <c r="DF340" s="13"/>
      <c r="DG340" s="112">
        <f>Paramètres!$H$20</f>
        <v>1047197551196.5977</v>
      </c>
      <c r="DH340" s="13">
        <f>Paramètres!$H$21</f>
        <v>10000</v>
      </c>
      <c r="DI340" s="13">
        <f>IF(DL340&lt;66666,Paramètres!$H$22,5)</f>
        <v>1</v>
      </c>
      <c r="DJ340" s="13">
        <f t="shared" si="361"/>
        <v>4705.9276587108579</v>
      </c>
      <c r="DK340" s="13">
        <f t="shared" si="362"/>
        <v>-24773.805644422395</v>
      </c>
      <c r="DL340" s="13">
        <f t="shared" si="392"/>
        <v>25216.803945715143</v>
      </c>
      <c r="DM340" s="13">
        <f t="shared" si="393"/>
        <v>-79.244478086535764</v>
      </c>
      <c r="DN340" s="13">
        <f t="shared" si="394"/>
        <v>1322.8231463967647</v>
      </c>
      <c r="DO340" s="13">
        <f t="shared" si="395"/>
        <v>246.86356152081808</v>
      </c>
      <c r="DP340" s="13">
        <f t="shared" si="396"/>
        <v>-1299.5843407167899</v>
      </c>
      <c r="DQ340" s="13">
        <f>IF(DT340&lt;66666,Paramètres!$H$22,5)</f>
        <v>1</v>
      </c>
      <c r="DR340" s="13">
        <f t="shared" si="363"/>
        <v>-58603.402123543136</v>
      </c>
      <c r="DS340" s="13">
        <f t="shared" si="364"/>
        <v>19260.378744786867</v>
      </c>
      <c r="DT340" s="13">
        <f t="shared" si="397"/>
        <v>61687.283372234328</v>
      </c>
      <c r="DU340" s="13">
        <f t="shared" si="398"/>
        <v>161.80656419673923</v>
      </c>
      <c r="DV340" s="13">
        <f t="shared" si="399"/>
        <v>264.69099679263695</v>
      </c>
      <c r="DW340" s="13">
        <f t="shared" si="400"/>
        <v>-251.4585190908615</v>
      </c>
      <c r="DX340" s="13">
        <f t="shared" si="401"/>
        <v>82.643432647189769</v>
      </c>
    </row>
    <row r="341" spans="1:128" x14ac:dyDescent="0.35">
      <c r="A341" s="106">
        <f t="shared" si="402"/>
        <v>335</v>
      </c>
      <c r="B341" s="106">
        <f>A341*Paramètres!$D$25</f>
        <v>167.5</v>
      </c>
      <c r="C341" s="102">
        <f>Paramètres!$D$7</f>
        <v>155093840495.72119</v>
      </c>
      <c r="D341" s="28">
        <f>Paramètres!$D$8</f>
        <v>6666</v>
      </c>
      <c r="E341" s="28">
        <f t="shared" si="365"/>
        <v>-26773.765681926081</v>
      </c>
      <c r="F341" s="28">
        <f t="shared" si="366"/>
        <v>29193.061053386635</v>
      </c>
      <c r="G341" s="28">
        <f t="shared" si="340"/>
        <v>114.72083948050145</v>
      </c>
      <c r="H341" s="28">
        <f t="shared" si="341"/>
        <v>-58.817435468339085</v>
      </c>
      <c r="I341" s="28">
        <f t="shared" si="403"/>
        <v>-3639.2821312522133</v>
      </c>
      <c r="J341" s="28">
        <f t="shared" si="404"/>
        <v>7904.7922237557741</v>
      </c>
      <c r="K341" s="28">
        <f t="shared" si="405"/>
        <v>1368.352065087905</v>
      </c>
      <c r="L341" s="28">
        <f t="shared" si="367"/>
        <v>708.4871230991946</v>
      </c>
      <c r="M341" s="28">
        <f t="shared" si="368"/>
        <v>-1170.6551031080678</v>
      </c>
      <c r="N341" s="28">
        <f>Paramètres!$D$26*Calculs!K341</f>
        <v>27.3670413017581</v>
      </c>
      <c r="O341" s="28">
        <f>Paramètres!$D$26*I341</f>
        <v>-72.785642625044261</v>
      </c>
      <c r="P341" s="28">
        <f>Paramètres!$D$26*J341</f>
        <v>158.09584447511548</v>
      </c>
      <c r="Q341" s="105">
        <f>IF($T341&gt;25000,Paramètres!$D$9,-5)</f>
        <v>6</v>
      </c>
      <c r="R341" s="105">
        <f t="shared" si="342"/>
        <v>-70550.417589226243</v>
      </c>
      <c r="S341" s="105">
        <f t="shared" si="343"/>
        <v>42252.757904650629</v>
      </c>
      <c r="T341" s="105">
        <f t="shared" si="369"/>
        <v>82235.375432737099</v>
      </c>
      <c r="U341" s="105">
        <f t="shared" si="370"/>
        <v>149.08254070270053</v>
      </c>
      <c r="V341" s="105">
        <f t="shared" si="344"/>
        <v>136.25799657487593</v>
      </c>
      <c r="W341" s="105">
        <f t="shared" si="371"/>
        <v>-116.89687689322558</v>
      </c>
      <c r="X341" s="105">
        <f t="shared" si="372"/>
        <v>70.009726490031113</v>
      </c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44">
        <f t="shared" si="373"/>
        <v>43776.651907300162</v>
      </c>
      <c r="AL341" s="44">
        <f t="shared" si="374"/>
        <v>-13059.696851263991</v>
      </c>
      <c r="AM341" s="44">
        <f t="shared" si="345"/>
        <v>53.697427214039905</v>
      </c>
      <c r="AN341" s="44">
        <f t="shared" si="346"/>
        <v>-168.79048392810719</v>
      </c>
      <c r="AO341" s="44">
        <f t="shared" si="406"/>
        <v>9144.1675009644114</v>
      </c>
      <c r="AP341" s="44">
        <f t="shared" si="407"/>
        <v>12447.104114065763</v>
      </c>
      <c r="AQ341" s="44">
        <f t="shared" si="375"/>
        <v>2214.6934418349151</v>
      </c>
      <c r="AR341" s="44">
        <f t="shared" si="376"/>
        <v>-2172.4434738449809</v>
      </c>
      <c r="AS341" s="44">
        <f t="shared" si="377"/>
        <v>-430.53036391749993</v>
      </c>
      <c r="AT341" s="44">
        <f>Paramètres!$D$26*Calculs!AQ341</f>
        <v>44.293868836698302</v>
      </c>
      <c r="AU341" s="44">
        <f>Paramètres!$D$26*AO341</f>
        <v>182.88335001928823</v>
      </c>
      <c r="AV341" s="44">
        <f>Paramètres!$D$26*AP341</f>
        <v>248.94208228131527</v>
      </c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1">
        <f>Paramètres!$D$16</f>
        <v>30000</v>
      </c>
      <c r="BH341" s="41">
        <f>Paramètres!$E$16</f>
        <v>-25000</v>
      </c>
      <c r="BI341" s="100"/>
      <c r="BJ341" s="100"/>
      <c r="BK341" s="110">
        <f>Paramètres!$D$20</f>
        <v>523598775598.29883</v>
      </c>
      <c r="BL341" s="41">
        <f>Paramètres!$D$21</f>
        <v>10000</v>
      </c>
      <c r="BM341" s="41"/>
      <c r="BN341" s="41"/>
      <c r="BO341" s="41">
        <f>IF(AND($BR$6&gt;200,A341&lt;950),Paramètres!$D$22,0)</f>
        <v>1</v>
      </c>
      <c r="BP341" s="41">
        <f t="shared" si="347"/>
        <v>56773.765681926081</v>
      </c>
      <c r="BQ341" s="41">
        <f t="shared" si="348"/>
        <v>-54193.061053386635</v>
      </c>
      <c r="BR341" s="41">
        <f t="shared" si="378"/>
        <v>78486.612463797544</v>
      </c>
      <c r="BS341" s="41">
        <f t="shared" si="379"/>
        <v>-43.667738474315925</v>
      </c>
      <c r="BT341" s="41">
        <f t="shared" si="380"/>
        <v>82.969270430673291</v>
      </c>
      <c r="BU341" s="41">
        <f t="shared" si="381"/>
        <v>60.016323425910912</v>
      </c>
      <c r="BV341" s="41">
        <f t="shared" si="382"/>
        <v>-57.288225301842381</v>
      </c>
      <c r="BW341" s="41">
        <f>Paramètres!$D$22</f>
        <v>1</v>
      </c>
      <c r="BX341" s="41">
        <f t="shared" si="349"/>
        <v>-13776.651907300162</v>
      </c>
      <c r="BY341" s="41">
        <f t="shared" si="350"/>
        <v>-11940.303148736009</v>
      </c>
      <c r="BZ341" s="41">
        <f t="shared" si="383"/>
        <v>18230.934618352188</v>
      </c>
      <c r="CA341" s="41">
        <f t="shared" si="384"/>
        <v>-139.08433866416806</v>
      </c>
      <c r="CB341" s="41">
        <f t="shared" si="385"/>
        <v>1061.7659195360623</v>
      </c>
      <c r="CC341" s="41">
        <f t="shared" si="386"/>
        <v>-802.34940153632806</v>
      </c>
      <c r="CD341" s="41">
        <f t="shared" si="387"/>
        <v>-695.4008238006021</v>
      </c>
      <c r="CE341" s="2">
        <f>Paramètres!$F$16</f>
        <v>15000</v>
      </c>
      <c r="CF341" s="2">
        <f>Paramètres!$G$16</f>
        <v>15000</v>
      </c>
      <c r="CG341" s="111">
        <f>Paramètres!$F$20</f>
        <v>992600579172.61572</v>
      </c>
      <c r="CH341" s="2">
        <f>Paramètres!$F$21</f>
        <v>13332</v>
      </c>
      <c r="CI341" s="2"/>
      <c r="CJ341" s="2"/>
      <c r="CK341" s="2">
        <f>IF(CN341&gt;20000,Paramètres!$F$22,-2)</f>
        <v>1</v>
      </c>
      <c r="CL341" s="2">
        <f t="shared" si="351"/>
        <v>41773.765681926081</v>
      </c>
      <c r="CM341" s="2">
        <f t="shared" si="352"/>
        <v>-14193.061053386635</v>
      </c>
      <c r="CN341" s="2">
        <f t="shared" si="353"/>
        <v>44119.04896202575</v>
      </c>
      <c r="CO341" s="2">
        <f t="shared" si="354"/>
        <v>-18.765714130744485</v>
      </c>
      <c r="CP341" s="2">
        <f t="shared" si="355"/>
        <v>447.29859063917928</v>
      </c>
      <c r="CQ341" s="2">
        <f t="shared" si="356"/>
        <v>423.52106300613468</v>
      </c>
      <c r="CR341" s="2">
        <f t="shared" si="357"/>
        <v>-143.89558150947434</v>
      </c>
      <c r="CS341" s="2">
        <f>Paramètres!$F$22</f>
        <v>1</v>
      </c>
      <c r="CT341" s="2">
        <f t="shared" si="358"/>
        <v>-28776.651907300162</v>
      </c>
      <c r="CU341" s="2">
        <f t="shared" si="359"/>
        <v>28059.696851263991</v>
      </c>
      <c r="CV341" s="2">
        <f t="shared" si="388"/>
        <v>40192.565013678293</v>
      </c>
      <c r="CW341" s="2">
        <f t="shared" si="389"/>
        <v>135.72271215655442</v>
      </c>
      <c r="CX341" s="2">
        <f t="shared" si="360"/>
        <v>525.39118330070426</v>
      </c>
      <c r="CY341" s="2">
        <f t="shared" si="390"/>
        <v>-376.16407890025459</v>
      </c>
      <c r="CZ341" s="2">
        <f t="shared" si="391"/>
        <v>366.79214990950561</v>
      </c>
      <c r="DA341" s="2"/>
      <c r="DB341" s="2"/>
      <c r="DC341" s="13">
        <f>Paramètres!$H$16</f>
        <v>-20000</v>
      </c>
      <c r="DD341" s="13">
        <f>Paramètres!$I$16</f>
        <v>0</v>
      </c>
      <c r="DE341" s="13"/>
      <c r="DF341" s="13"/>
      <c r="DG341" s="112">
        <f>Paramètres!$H$20</f>
        <v>1047197551196.5977</v>
      </c>
      <c r="DH341" s="13">
        <f>Paramètres!$H$21</f>
        <v>10000</v>
      </c>
      <c r="DI341" s="13">
        <f>IF(DL341&lt;66666,Paramètres!$H$22,5)</f>
        <v>1</v>
      </c>
      <c r="DJ341" s="13">
        <f t="shared" si="361"/>
        <v>6773.765681926081</v>
      </c>
      <c r="DK341" s="13">
        <f t="shared" si="362"/>
        <v>-29193.061053386635</v>
      </c>
      <c r="DL341" s="13">
        <f t="shared" si="392"/>
        <v>29968.628850522993</v>
      </c>
      <c r="DM341" s="13">
        <f t="shared" si="393"/>
        <v>-76.936632118018025</v>
      </c>
      <c r="DN341" s="13">
        <f t="shared" si="394"/>
        <v>995.22709889247017</v>
      </c>
      <c r="DO341" s="13">
        <f t="shared" si="395"/>
        <v>224.94973666714895</v>
      </c>
      <c r="DP341" s="13">
        <f t="shared" si="396"/>
        <v>-969.47129629675112</v>
      </c>
      <c r="DQ341" s="13">
        <f>IF(DT341&lt;66666,Paramètres!$H$22,5)</f>
        <v>1</v>
      </c>
      <c r="DR341" s="13">
        <f t="shared" si="363"/>
        <v>-63776.651907300162</v>
      </c>
      <c r="DS341" s="13">
        <f t="shared" si="364"/>
        <v>13059.696851263991</v>
      </c>
      <c r="DT341" s="13">
        <f t="shared" si="397"/>
        <v>65100.053842925874</v>
      </c>
      <c r="DU341" s="13">
        <f t="shared" si="398"/>
        <v>168.42738998410584</v>
      </c>
      <c r="DV341" s="13">
        <f t="shared" si="399"/>
        <v>238.6014561428085</v>
      </c>
      <c r="DW341" s="13">
        <f t="shared" si="400"/>
        <v>-233.75098966447979</v>
      </c>
      <c r="DX341" s="13">
        <f t="shared" si="401"/>
        <v>47.865746670712632</v>
      </c>
    </row>
    <row r="342" spans="1:128" x14ac:dyDescent="0.35">
      <c r="A342" s="106">
        <f t="shared" si="402"/>
        <v>336</v>
      </c>
      <c r="B342" s="106">
        <f>A342*Paramètres!$D$25</f>
        <v>168</v>
      </c>
      <c r="C342" s="102">
        <f>Paramètres!$D$7</f>
        <v>155093840495.72119</v>
      </c>
      <c r="D342" s="28">
        <f>Paramètres!$D$8</f>
        <v>6666</v>
      </c>
      <c r="E342" s="28">
        <f t="shared" si="365"/>
        <v>-28416.284966777388</v>
      </c>
      <c r="F342" s="28">
        <f t="shared" si="366"/>
        <v>32852.79338948751</v>
      </c>
      <c r="G342" s="28">
        <f t="shared" si="340"/>
        <v>113.49021887158575</v>
      </c>
      <c r="H342" s="28">
        <f t="shared" si="341"/>
        <v>-57.620409758329821</v>
      </c>
      <c r="I342" s="28">
        <f t="shared" si="403"/>
        <v>-2858.0093655279748</v>
      </c>
      <c r="J342" s="28">
        <f t="shared" si="404"/>
        <v>6576.0412761725902</v>
      </c>
      <c r="K342" s="28">
        <f t="shared" si="405"/>
        <v>1165.3170333128928</v>
      </c>
      <c r="L342" s="28">
        <f t="shared" si="367"/>
        <v>624.0575656450734</v>
      </c>
      <c r="M342" s="28">
        <f t="shared" si="368"/>
        <v>-984.13207593813684</v>
      </c>
      <c r="N342" s="28">
        <f>Paramètres!$D$26*Calculs!K342</f>
        <v>23.306340666257856</v>
      </c>
      <c r="O342" s="28">
        <f>Paramètres!$D$26*I342</f>
        <v>-57.160187310559493</v>
      </c>
      <c r="P342" s="28">
        <f>Paramètres!$D$26*J342</f>
        <v>131.5208255234518</v>
      </c>
      <c r="Q342" s="105">
        <f>IF($T342&gt;25000,Paramètres!$D$9,-5)</f>
        <v>6</v>
      </c>
      <c r="R342" s="105">
        <f t="shared" si="342"/>
        <v>-76221.90975609851</v>
      </c>
      <c r="S342" s="105">
        <f t="shared" si="343"/>
        <v>39796.57077469799</v>
      </c>
      <c r="T342" s="105">
        <f t="shared" si="369"/>
        <v>85985.734702288682</v>
      </c>
      <c r="U342" s="105">
        <f t="shared" si="370"/>
        <v>152.43028192488109</v>
      </c>
      <c r="V342" s="105">
        <f t="shared" si="344"/>
        <v>124.73533889539627</v>
      </c>
      <c r="W342" s="105">
        <f t="shared" si="371"/>
        <v>-110.5714311519187</v>
      </c>
      <c r="X342" s="105">
        <f t="shared" si="372"/>
        <v>57.730956880740003</v>
      </c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44">
        <f t="shared" si="373"/>
        <v>47805.624789321118</v>
      </c>
      <c r="AL342" s="44">
        <f t="shared" si="374"/>
        <v>-6943.7773852104838</v>
      </c>
      <c r="AM342" s="44">
        <f t="shared" si="345"/>
        <v>60.019009390633734</v>
      </c>
      <c r="AN342" s="44">
        <f t="shared" si="346"/>
        <v>-172.15351139004525</v>
      </c>
      <c r="AO342" s="44">
        <f t="shared" si="406"/>
        <v>6788.8406771001419</v>
      </c>
      <c r="AP342" s="44">
        <f t="shared" si="407"/>
        <v>11767.631667866948</v>
      </c>
      <c r="AQ342" s="44">
        <f t="shared" si="375"/>
        <v>1543.6135873434919</v>
      </c>
      <c r="AR342" s="44">
        <f t="shared" si="376"/>
        <v>-1529.1613469942879</v>
      </c>
      <c r="AS342" s="44">
        <f t="shared" si="377"/>
        <v>-210.73320073035276</v>
      </c>
      <c r="AT342" s="44">
        <f>Paramètres!$D$26*Calculs!AQ342</f>
        <v>30.872271746869838</v>
      </c>
      <c r="AU342" s="44">
        <f>Paramètres!$D$26*AO342</f>
        <v>135.77681354200283</v>
      </c>
      <c r="AV342" s="44">
        <f>Paramètres!$D$26*AP342</f>
        <v>235.35263335733896</v>
      </c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1">
        <f>Paramètres!$D$16</f>
        <v>30000</v>
      </c>
      <c r="BH342" s="41">
        <f>Paramètres!$E$16</f>
        <v>-25000</v>
      </c>
      <c r="BI342" s="100"/>
      <c r="BJ342" s="100"/>
      <c r="BK342" s="110">
        <f>Paramètres!$D$20</f>
        <v>523598775598.29883</v>
      </c>
      <c r="BL342" s="41">
        <f>Paramètres!$D$21</f>
        <v>10000</v>
      </c>
      <c r="BM342" s="41"/>
      <c r="BN342" s="41"/>
      <c r="BO342" s="41">
        <f>IF(AND($BR$6&gt;200,A342&lt;950),Paramètres!$D$22,0)</f>
        <v>1</v>
      </c>
      <c r="BP342" s="41">
        <f t="shared" si="347"/>
        <v>58416.284966777384</v>
      </c>
      <c r="BQ342" s="41">
        <f t="shared" si="348"/>
        <v>-57852.79338948751</v>
      </c>
      <c r="BR342" s="41">
        <f t="shared" si="378"/>
        <v>82215.619272048731</v>
      </c>
      <c r="BS342" s="41">
        <f t="shared" si="379"/>
        <v>-44.722321387128545</v>
      </c>
      <c r="BT342" s="41">
        <f t="shared" si="380"/>
        <v>75.774485509530152</v>
      </c>
      <c r="BU342" s="41">
        <f t="shared" si="381"/>
        <v>53.839695886600765</v>
      </c>
      <c r="BV342" s="41">
        <f t="shared" si="382"/>
        <v>-53.320350721580397</v>
      </c>
      <c r="BW342" s="41">
        <f>Paramètres!$D$22</f>
        <v>1</v>
      </c>
      <c r="BX342" s="41">
        <f t="shared" si="349"/>
        <v>-17805.624789321118</v>
      </c>
      <c r="BY342" s="41">
        <f t="shared" si="350"/>
        <v>-18056.222614789516</v>
      </c>
      <c r="BZ342" s="41">
        <f t="shared" si="383"/>
        <v>25358.774600775232</v>
      </c>
      <c r="CA342" s="41">
        <f t="shared" si="384"/>
        <v>-134.59963122104182</v>
      </c>
      <c r="CB342" s="41">
        <f t="shared" si="385"/>
        <v>655.51786216474625</v>
      </c>
      <c r="CC342" s="41">
        <f t="shared" si="386"/>
        <v>-460.27086403641016</v>
      </c>
      <c r="CD342" s="41">
        <f t="shared" si="387"/>
        <v>-466.74875397392941</v>
      </c>
      <c r="CE342" s="2">
        <f>Paramètres!$F$16</f>
        <v>15000</v>
      </c>
      <c r="CF342" s="2">
        <f>Paramètres!$G$16</f>
        <v>15000</v>
      </c>
      <c r="CG342" s="111">
        <f>Paramètres!$F$20</f>
        <v>992600579172.61572</v>
      </c>
      <c r="CH342" s="2">
        <f>Paramètres!$F$21</f>
        <v>13332</v>
      </c>
      <c r="CI342" s="2"/>
      <c r="CJ342" s="2"/>
      <c r="CK342" s="2">
        <f>IF(CN342&gt;20000,Paramètres!$F$22,-2)</f>
        <v>1</v>
      </c>
      <c r="CL342" s="2">
        <f t="shared" si="351"/>
        <v>43416.284966777384</v>
      </c>
      <c r="CM342" s="2">
        <f t="shared" si="352"/>
        <v>-17852.79338948751</v>
      </c>
      <c r="CN342" s="2">
        <f t="shared" si="353"/>
        <v>46943.54089887286</v>
      </c>
      <c r="CO342" s="2">
        <f t="shared" si="354"/>
        <v>-22.352484047552608</v>
      </c>
      <c r="CP342" s="2">
        <f t="shared" si="355"/>
        <v>400.95107308951049</v>
      </c>
      <c r="CQ342" s="2">
        <f t="shared" si="356"/>
        <v>370.82430753337883</v>
      </c>
      <c r="CR342" s="2">
        <f t="shared" si="357"/>
        <v>-152.48310055222538</v>
      </c>
      <c r="CS342" s="2">
        <f>Paramètres!$F$22</f>
        <v>1</v>
      </c>
      <c r="CT342" s="2">
        <f t="shared" si="358"/>
        <v>-32805.624789321118</v>
      </c>
      <c r="CU342" s="2">
        <f t="shared" si="359"/>
        <v>21943.777385210484</v>
      </c>
      <c r="CV342" s="2">
        <f t="shared" si="388"/>
        <v>39468.194584366225</v>
      </c>
      <c r="CW342" s="2">
        <f t="shared" si="389"/>
        <v>146.2213210876522</v>
      </c>
      <c r="CX342" s="2">
        <f t="shared" si="360"/>
        <v>541.86629387240498</v>
      </c>
      <c r="CY342" s="2">
        <f t="shared" si="390"/>
        <v>-450.39461546081213</v>
      </c>
      <c r="CZ342" s="2">
        <f t="shared" si="391"/>
        <v>301.27026205538897</v>
      </c>
      <c r="DA342" s="2"/>
      <c r="DB342" s="2"/>
      <c r="DC342" s="13">
        <f>Paramètres!$H$16</f>
        <v>-20000</v>
      </c>
      <c r="DD342" s="13">
        <f>Paramètres!$I$16</f>
        <v>0</v>
      </c>
      <c r="DE342" s="13"/>
      <c r="DF342" s="13"/>
      <c r="DG342" s="112">
        <f>Paramètres!$H$20</f>
        <v>1047197551196.5977</v>
      </c>
      <c r="DH342" s="13">
        <f>Paramètres!$H$21</f>
        <v>10000</v>
      </c>
      <c r="DI342" s="13">
        <f>IF(DL342&lt;66666,Paramètres!$H$22,5)</f>
        <v>1</v>
      </c>
      <c r="DJ342" s="13">
        <f t="shared" si="361"/>
        <v>8416.284966777388</v>
      </c>
      <c r="DK342" s="13">
        <f t="shared" si="362"/>
        <v>-32852.79338948751</v>
      </c>
      <c r="DL342" s="13">
        <f t="shared" si="392"/>
        <v>33913.712361438069</v>
      </c>
      <c r="DM342" s="13">
        <f t="shared" si="393"/>
        <v>-75.630892718895211</v>
      </c>
      <c r="DN342" s="13">
        <f t="shared" si="394"/>
        <v>803.463278954727</v>
      </c>
      <c r="DO342" s="13">
        <f t="shared" si="395"/>
        <v>199.3935622250938</v>
      </c>
      <c r="DP342" s="13">
        <f t="shared" si="396"/>
        <v>-778.32862466433107</v>
      </c>
      <c r="DQ342" s="13">
        <f>IF(DT342&lt;66666,Paramètres!$H$22,5)</f>
        <v>5</v>
      </c>
      <c r="DR342" s="13">
        <f t="shared" si="363"/>
        <v>-67805.624789321126</v>
      </c>
      <c r="DS342" s="13">
        <f t="shared" si="364"/>
        <v>6943.7773852104838</v>
      </c>
      <c r="DT342" s="13">
        <f t="shared" si="397"/>
        <v>68160.243525427344</v>
      </c>
      <c r="DU342" s="13">
        <f t="shared" si="398"/>
        <v>174.15288850861222</v>
      </c>
      <c r="DV342" s="13">
        <f t="shared" si="399"/>
        <v>1091.5987444382827</v>
      </c>
      <c r="DW342" s="13">
        <f t="shared" si="400"/>
        <v>-1085.9194606349108</v>
      </c>
      <c r="DX342" s="13">
        <f t="shared" si="401"/>
        <v>111.20586258655389</v>
      </c>
    </row>
    <row r="343" spans="1:128" x14ac:dyDescent="0.35">
      <c r="A343" s="106">
        <f t="shared" si="402"/>
        <v>337</v>
      </c>
      <c r="B343" s="106">
        <f>A343*Paramètres!$D$25</f>
        <v>168.5</v>
      </c>
      <c r="C343" s="102">
        <f>Paramètres!$D$7</f>
        <v>155093840495.72119</v>
      </c>
      <c r="D343" s="28">
        <f>Paramètres!$D$8</f>
        <v>6666</v>
      </c>
      <c r="E343" s="28">
        <f t="shared" si="365"/>
        <v>-29689.27525813011</v>
      </c>
      <c r="F343" s="28">
        <f t="shared" si="366"/>
        <v>35894.781008589271</v>
      </c>
      <c r="G343" s="28">
        <f t="shared" si="340"/>
        <v>111.73476853222877</v>
      </c>
      <c r="H343" s="28">
        <f t="shared" si="341"/>
        <v>-57.08409807612037</v>
      </c>
      <c r="I343" s="28">
        <f t="shared" si="403"/>
        <v>-2176.7916125723418</v>
      </c>
      <c r="J343" s="28">
        <f t="shared" si="404"/>
        <v>5460.3883747110012</v>
      </c>
      <c r="K343" s="28">
        <f t="shared" si="405"/>
        <v>1029.7416722304306</v>
      </c>
      <c r="L343" s="28">
        <f t="shared" si="367"/>
        <v>559.5693044054691</v>
      </c>
      <c r="M343" s="28">
        <f t="shared" si="368"/>
        <v>-864.43629325422421</v>
      </c>
      <c r="N343" s="28">
        <f>Paramètres!$D$26*Calculs!K343</f>
        <v>20.594833444608611</v>
      </c>
      <c r="O343" s="28">
        <f>Paramètres!$D$26*I343</f>
        <v>-43.535832251446834</v>
      </c>
      <c r="P343" s="28">
        <f>Paramètres!$D$26*J343</f>
        <v>109.20776749422002</v>
      </c>
      <c r="Q343" s="105">
        <f>IF($T343&gt;25000,Paramètres!$D$9,-5)</f>
        <v>6</v>
      </c>
      <c r="R343" s="105">
        <f t="shared" si="342"/>
        <v>-80507.030049252731</v>
      </c>
      <c r="S343" s="105">
        <f t="shared" si="343"/>
        <v>37007.425860048868</v>
      </c>
      <c r="T343" s="105">
        <f t="shared" si="369"/>
        <v>88605.482088515811</v>
      </c>
      <c r="U343" s="105">
        <f t="shared" si="370"/>
        <v>155.31273106146915</v>
      </c>
      <c r="V343" s="105">
        <f t="shared" si="344"/>
        <v>117.52977625043771</v>
      </c>
      <c r="W343" s="105">
        <f t="shared" si="371"/>
        <v>-106.78767278556806</v>
      </c>
      <c r="X343" s="105">
        <f t="shared" si="372"/>
        <v>49.088096790570305</v>
      </c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44">
        <f t="shared" si="373"/>
        <v>50817.754791122621</v>
      </c>
      <c r="AL343" s="44">
        <f t="shared" si="374"/>
        <v>-1112.6448514595979</v>
      </c>
      <c r="AM343" s="44">
        <f t="shared" si="345"/>
        <v>65.649454948861958</v>
      </c>
      <c r="AN343" s="44">
        <f t="shared" si="346"/>
        <v>179.90596455132348</v>
      </c>
      <c r="AO343" s="44">
        <f t="shared" si="406"/>
        <v>5123.9025165638513</v>
      </c>
      <c r="AP343" s="44">
        <f t="shared" si="407"/>
        <v>11321.545833779257</v>
      </c>
      <c r="AQ343" s="44">
        <f t="shared" si="375"/>
        <v>2107.1592092370261</v>
      </c>
      <c r="AR343" s="44">
        <f t="shared" si="376"/>
        <v>-2107.1563712840521</v>
      </c>
      <c r="AS343" s="44">
        <f t="shared" si="377"/>
        <v>3.4583275487534522</v>
      </c>
      <c r="AT343" s="44">
        <f>Paramètres!$D$26*Calculs!AQ343</f>
        <v>42.14318418474052</v>
      </c>
      <c r="AU343" s="44">
        <f>Paramètres!$D$26*AO343</f>
        <v>102.47805033127703</v>
      </c>
      <c r="AV343" s="44">
        <f>Paramètres!$D$26*AP343</f>
        <v>226.43091667558514</v>
      </c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1">
        <f>Paramètres!$D$16</f>
        <v>30000</v>
      </c>
      <c r="BH343" s="41">
        <f>Paramètres!$E$16</f>
        <v>-25000</v>
      </c>
      <c r="BI343" s="100"/>
      <c r="BJ343" s="100"/>
      <c r="BK343" s="110">
        <f>Paramètres!$D$20</f>
        <v>523598775598.29883</v>
      </c>
      <c r="BL343" s="41">
        <f>Paramètres!$D$21</f>
        <v>10000</v>
      </c>
      <c r="BM343" s="41"/>
      <c r="BN343" s="41"/>
      <c r="BO343" s="41">
        <f>IF(AND($BR$6&gt;200,A343&lt;950),Paramètres!$D$22,0)</f>
        <v>1</v>
      </c>
      <c r="BP343" s="41">
        <f t="shared" si="347"/>
        <v>59689.27525813011</v>
      </c>
      <c r="BQ343" s="41">
        <f t="shared" si="348"/>
        <v>-60894.781008589271</v>
      </c>
      <c r="BR343" s="41">
        <f t="shared" si="378"/>
        <v>85270.064705762168</v>
      </c>
      <c r="BS343" s="41">
        <f t="shared" si="379"/>
        <v>-45.572779626829224</v>
      </c>
      <c r="BT343" s="41">
        <f t="shared" si="380"/>
        <v>70.551624456438518</v>
      </c>
      <c r="BU343" s="41">
        <f t="shared" si="381"/>
        <v>49.386327389569928</v>
      </c>
      <c r="BV343" s="41">
        <f t="shared" si="382"/>
        <v>-50.383751154638617</v>
      </c>
      <c r="BW343" s="41">
        <f>Paramètres!$D$22</f>
        <v>1</v>
      </c>
      <c r="BX343" s="41">
        <f t="shared" si="349"/>
        <v>-20817.754791122621</v>
      </c>
      <c r="BY343" s="41">
        <f t="shared" si="350"/>
        <v>-23887.355148540402</v>
      </c>
      <c r="BZ343" s="41">
        <f t="shared" si="383"/>
        <v>31685.716822186754</v>
      </c>
      <c r="CA343" s="41">
        <f t="shared" si="384"/>
        <v>-131.07204795505669</v>
      </c>
      <c r="CB343" s="41">
        <f t="shared" si="385"/>
        <v>452.29064614982224</v>
      </c>
      <c r="CC343" s="41">
        <f t="shared" si="386"/>
        <v>-297.15836377330834</v>
      </c>
      <c r="CD343" s="41">
        <f t="shared" si="387"/>
        <v>-340.97468444767838</v>
      </c>
      <c r="CE343" s="2">
        <f>Paramètres!$F$16</f>
        <v>15000</v>
      </c>
      <c r="CF343" s="2">
        <f>Paramètres!$G$16</f>
        <v>15000</v>
      </c>
      <c r="CG343" s="111">
        <f>Paramètres!$F$20</f>
        <v>992600579172.61572</v>
      </c>
      <c r="CH343" s="2">
        <f>Paramètres!$F$21</f>
        <v>13332</v>
      </c>
      <c r="CI343" s="2"/>
      <c r="CJ343" s="2"/>
      <c r="CK343" s="2">
        <f>IF(CN343&gt;20000,Paramètres!$F$22,-2)</f>
        <v>1</v>
      </c>
      <c r="CL343" s="2">
        <f t="shared" si="351"/>
        <v>44689.27525813011</v>
      </c>
      <c r="CM343" s="2">
        <f t="shared" si="352"/>
        <v>-20894.781008589271</v>
      </c>
      <c r="CN343" s="2">
        <f t="shared" si="353"/>
        <v>49332.780141543037</v>
      </c>
      <c r="CO343" s="2">
        <f t="shared" si="354"/>
        <v>-25.058766288928688</v>
      </c>
      <c r="CP343" s="2">
        <f t="shared" si="355"/>
        <v>366.93040117429956</v>
      </c>
      <c r="CQ343" s="2">
        <f t="shared" si="356"/>
        <v>332.39265355827337</v>
      </c>
      <c r="CR343" s="2">
        <f t="shared" si="357"/>
        <v>-155.41249359823712</v>
      </c>
      <c r="CS343" s="2">
        <f>Paramètres!$F$22</f>
        <v>1</v>
      </c>
      <c r="CT343" s="2">
        <f t="shared" si="358"/>
        <v>-35817.754791122621</v>
      </c>
      <c r="CU343" s="2">
        <f t="shared" si="359"/>
        <v>16112.644851459598</v>
      </c>
      <c r="CV343" s="2">
        <f t="shared" si="388"/>
        <v>39275.041468931071</v>
      </c>
      <c r="CW343" s="2">
        <f t="shared" si="389"/>
        <v>155.77936510224779</v>
      </c>
      <c r="CX343" s="2">
        <f t="shared" si="360"/>
        <v>546.38130868759868</v>
      </c>
      <c r="CY343" s="2">
        <f t="shared" si="390"/>
        <v>-498.28468679036939</v>
      </c>
      <c r="CZ343" s="2">
        <f t="shared" si="391"/>
        <v>224.15375391323803</v>
      </c>
      <c r="DA343" s="2"/>
      <c r="DB343" s="2"/>
      <c r="DC343" s="13">
        <f>Paramètres!$H$16</f>
        <v>-20000</v>
      </c>
      <c r="DD343" s="13">
        <f>Paramètres!$I$16</f>
        <v>0</v>
      </c>
      <c r="DE343" s="13"/>
      <c r="DF343" s="13"/>
      <c r="DG343" s="112">
        <f>Paramètres!$H$20</f>
        <v>1047197551196.5977</v>
      </c>
      <c r="DH343" s="13">
        <f>Paramètres!$H$21</f>
        <v>10000</v>
      </c>
      <c r="DI343" s="13">
        <f>IF(DL343&lt;66666,Paramètres!$H$22,5)</f>
        <v>1</v>
      </c>
      <c r="DJ343" s="13">
        <f t="shared" si="361"/>
        <v>9689.2752581301102</v>
      </c>
      <c r="DK343" s="13">
        <f t="shared" si="362"/>
        <v>-35894.781008589271</v>
      </c>
      <c r="DL343" s="13">
        <f t="shared" si="392"/>
        <v>37179.5287582077</v>
      </c>
      <c r="DM343" s="13">
        <f t="shared" si="393"/>
        <v>-74.893870005412879</v>
      </c>
      <c r="DN343" s="13">
        <f t="shared" si="394"/>
        <v>682.21412518726538</v>
      </c>
      <c r="DO343" s="13">
        <f t="shared" si="395"/>
        <v>177.79032345762576</v>
      </c>
      <c r="DP343" s="13">
        <f t="shared" si="396"/>
        <v>-658.64004850134847</v>
      </c>
      <c r="DQ343" s="13">
        <f>IF(DT343&lt;66666,Paramètres!$H$22,5)</f>
        <v>5</v>
      </c>
      <c r="DR343" s="13">
        <f t="shared" si="363"/>
        <v>-70817.754791122628</v>
      </c>
      <c r="DS343" s="13">
        <f t="shared" si="364"/>
        <v>1112.6448514595979</v>
      </c>
      <c r="DT343" s="13">
        <f t="shared" si="397"/>
        <v>70826.49484635712</v>
      </c>
      <c r="DU343" s="13">
        <f t="shared" si="398"/>
        <v>179.09987813717075</v>
      </c>
      <c r="DV343" s="13">
        <f t="shared" si="399"/>
        <v>1013.3246503449647</v>
      </c>
      <c r="DW343" s="13">
        <f t="shared" si="400"/>
        <v>-1013.1996051421251</v>
      </c>
      <c r="DX343" s="13">
        <f t="shared" si="401"/>
        <v>15.918766804841194</v>
      </c>
    </row>
    <row r="344" spans="1:128" x14ac:dyDescent="0.35">
      <c r="A344" s="106">
        <f t="shared" si="402"/>
        <v>338</v>
      </c>
      <c r="B344" s="106">
        <f>A344*Paramètres!$D$25</f>
        <v>169</v>
      </c>
      <c r="C344" s="102">
        <f>Paramètres!$D$7</f>
        <v>155093840495.72119</v>
      </c>
      <c r="D344" s="28">
        <f>Paramètres!$D$8</f>
        <v>6666</v>
      </c>
      <c r="E344" s="28">
        <f t="shared" si="365"/>
        <v>-30637.778738314915</v>
      </c>
      <c r="F344" s="28">
        <f t="shared" si="366"/>
        <v>38408.866122631218</v>
      </c>
      <c r="G344" s="28">
        <f t="shared" si="340"/>
        <v>109.32787499941892</v>
      </c>
      <c r="H344" s="28">
        <f t="shared" si="341"/>
        <v>-56.90528866913705</v>
      </c>
      <c r="I344" s="28">
        <f t="shared" si="403"/>
        <v>-1573.6864759154257</v>
      </c>
      <c r="J344" s="28">
        <f t="shared" si="404"/>
        <v>4486.7443139625566</v>
      </c>
      <c r="K344" s="28">
        <f t="shared" si="405"/>
        <v>935.9222767853089</v>
      </c>
      <c r="L344" s="28">
        <f t="shared" si="367"/>
        <v>511.03661799966858</v>
      </c>
      <c r="M344" s="28">
        <f t="shared" si="368"/>
        <v>-784.08678298161431</v>
      </c>
      <c r="N344" s="28">
        <f>Paramètres!$D$26*Calculs!K344</f>
        <v>18.718445535706177</v>
      </c>
      <c r="O344" s="28">
        <f>Paramètres!$D$26*I344</f>
        <v>-31.473729518308517</v>
      </c>
      <c r="P344" s="28">
        <f>Paramètres!$D$26*J344</f>
        <v>89.734886279251128</v>
      </c>
      <c r="Q344" s="105">
        <f>IF($T344&gt;25000,Paramètres!$D$9,-5)</f>
        <v>6</v>
      </c>
      <c r="R344" s="105">
        <f t="shared" si="342"/>
        <v>-83490.695694898444</v>
      </c>
      <c r="S344" s="105">
        <f t="shared" si="343"/>
        <v>33859.873475314002</v>
      </c>
      <c r="T344" s="105">
        <f t="shared" si="369"/>
        <v>90095.434398100362</v>
      </c>
      <c r="U344" s="105">
        <f t="shared" si="370"/>
        <v>157.92485481758538</v>
      </c>
      <c r="V344" s="105">
        <f t="shared" si="344"/>
        <v>113.70610962607775</v>
      </c>
      <c r="W344" s="105">
        <f t="shared" si="371"/>
        <v>-105.37051362107407</v>
      </c>
      <c r="X344" s="105">
        <f t="shared" si="372"/>
        <v>42.733291770335853</v>
      </c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44">
        <f t="shared" si="373"/>
        <v>52852.916956583533</v>
      </c>
      <c r="AL344" s="44">
        <f t="shared" si="374"/>
        <v>4548.9926473172191</v>
      </c>
      <c r="AM344" s="44">
        <f t="shared" si="345"/>
        <v>75.287385149819812</v>
      </c>
      <c r="AN344" s="44">
        <f t="shared" si="346"/>
        <v>-178.45047689457027</v>
      </c>
      <c r="AO344" s="44">
        <f t="shared" si="406"/>
        <v>2914.268094948522</v>
      </c>
      <c r="AP344" s="44">
        <f t="shared" si="407"/>
        <v>11098.573244652425</v>
      </c>
      <c r="AQ344" s="44">
        <f t="shared" si="375"/>
        <v>1916.1310082656987</v>
      </c>
      <c r="AR344" s="44">
        <f t="shared" si="376"/>
        <v>-1915.4303284913708</v>
      </c>
      <c r="AS344" s="44">
        <f t="shared" si="377"/>
        <v>-51.814066939028848</v>
      </c>
      <c r="AT344" s="44">
        <f>Paramètres!$D$26*Calculs!AQ344</f>
        <v>38.322620165313978</v>
      </c>
      <c r="AU344" s="44">
        <f>Paramètres!$D$26*AO344</f>
        <v>58.285361898970443</v>
      </c>
      <c r="AV344" s="44">
        <f>Paramètres!$D$26*AP344</f>
        <v>221.97146489304851</v>
      </c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1">
        <f>Paramètres!$D$16</f>
        <v>30000</v>
      </c>
      <c r="BH344" s="41">
        <f>Paramètres!$E$16</f>
        <v>-25000</v>
      </c>
      <c r="BI344" s="100"/>
      <c r="BJ344" s="100"/>
      <c r="BK344" s="110">
        <f>Paramètres!$D$20</f>
        <v>523598775598.29883</v>
      </c>
      <c r="BL344" s="41">
        <f>Paramètres!$D$21</f>
        <v>10000</v>
      </c>
      <c r="BM344" s="41"/>
      <c r="BN344" s="41"/>
      <c r="BO344" s="41">
        <f>IF(AND($BR$6&gt;200,A344&lt;950),Paramètres!$D$22,0)</f>
        <v>1</v>
      </c>
      <c r="BP344" s="41">
        <f t="shared" si="347"/>
        <v>60637.778738314912</v>
      </c>
      <c r="BQ344" s="41">
        <f t="shared" si="348"/>
        <v>-63408.866122631218</v>
      </c>
      <c r="BR344" s="41">
        <f t="shared" si="378"/>
        <v>87736.107237981589</v>
      </c>
      <c r="BS344" s="41">
        <f t="shared" si="379"/>
        <v>-46.279721906542285</v>
      </c>
      <c r="BT344" s="41">
        <f t="shared" si="380"/>
        <v>66.71653860303239</v>
      </c>
      <c r="BU344" s="41">
        <f t="shared" si="381"/>
        <v>46.110351067018613</v>
      </c>
      <c r="BV344" s="41">
        <f t="shared" si="382"/>
        <v>-48.217549166731885</v>
      </c>
      <c r="BW344" s="41">
        <f>Paramètres!$D$22</f>
        <v>1</v>
      </c>
      <c r="BX344" s="41">
        <f t="shared" si="349"/>
        <v>-22852.916956583533</v>
      </c>
      <c r="BY344" s="41">
        <f t="shared" si="350"/>
        <v>-29548.99264731722</v>
      </c>
      <c r="BZ344" s="41">
        <f t="shared" si="383"/>
        <v>37355.036874506099</v>
      </c>
      <c r="CA344" s="41">
        <f t="shared" si="384"/>
        <v>-127.71803412460875</v>
      </c>
      <c r="CB344" s="41">
        <f t="shared" si="385"/>
        <v>338.2301037420736</v>
      </c>
      <c r="CC344" s="41">
        <f t="shared" si="386"/>
        <v>-206.9210773101783</v>
      </c>
      <c r="CD344" s="41">
        <f t="shared" si="387"/>
        <v>-267.55050147994319</v>
      </c>
      <c r="CE344" s="2">
        <f>Paramètres!$F$16</f>
        <v>15000</v>
      </c>
      <c r="CF344" s="2">
        <f>Paramètres!$G$16</f>
        <v>15000</v>
      </c>
      <c r="CG344" s="111">
        <f>Paramètres!$F$20</f>
        <v>992600579172.61572</v>
      </c>
      <c r="CH344" s="2">
        <f>Paramètres!$F$21</f>
        <v>13332</v>
      </c>
      <c r="CI344" s="2"/>
      <c r="CJ344" s="2"/>
      <c r="CK344" s="2">
        <f>IF(CN344&gt;20000,Paramètres!$F$22,-2)</f>
        <v>1</v>
      </c>
      <c r="CL344" s="2">
        <f t="shared" si="351"/>
        <v>45637.778738314912</v>
      </c>
      <c r="CM344" s="2">
        <f t="shared" si="352"/>
        <v>-23408.866122631218</v>
      </c>
      <c r="CN344" s="2">
        <f t="shared" si="353"/>
        <v>51291.147982031558</v>
      </c>
      <c r="CO344" s="2">
        <f t="shared" si="354"/>
        <v>-27.154529403125519</v>
      </c>
      <c r="CP344" s="2">
        <f t="shared" si="355"/>
        <v>342.05797055904111</v>
      </c>
      <c r="CQ344" s="2">
        <f t="shared" si="356"/>
        <v>304.35594815540793</v>
      </c>
      <c r="CR344" s="2">
        <f t="shared" si="357"/>
        <v>-156.11249804353417</v>
      </c>
      <c r="CS344" s="2">
        <f>Paramètres!$F$22</f>
        <v>1</v>
      </c>
      <c r="CT344" s="2">
        <f t="shared" si="358"/>
        <v>-37852.916956583533</v>
      </c>
      <c r="CU344" s="2">
        <f t="shared" si="359"/>
        <v>10451.00735268278</v>
      </c>
      <c r="CV344" s="2">
        <f t="shared" si="388"/>
        <v>39269.159359576806</v>
      </c>
      <c r="CW344" s="2">
        <f t="shared" si="389"/>
        <v>164.56542847589807</v>
      </c>
      <c r="CX344" s="2">
        <f t="shared" si="360"/>
        <v>546.51962848431401</v>
      </c>
      <c r="CY344" s="2">
        <f t="shared" si="390"/>
        <v>-526.80939570748592</v>
      </c>
      <c r="CZ344" s="2">
        <f t="shared" si="391"/>
        <v>145.44952702895287</v>
      </c>
      <c r="DA344" s="2"/>
      <c r="DB344" s="2"/>
      <c r="DC344" s="13">
        <f>Paramètres!$H$16</f>
        <v>-20000</v>
      </c>
      <c r="DD344" s="13">
        <f>Paramètres!$I$16</f>
        <v>0</v>
      </c>
      <c r="DE344" s="13"/>
      <c r="DF344" s="13"/>
      <c r="DG344" s="112">
        <f>Paramètres!$H$20</f>
        <v>1047197551196.5977</v>
      </c>
      <c r="DH344" s="13">
        <f>Paramètres!$H$21</f>
        <v>10000</v>
      </c>
      <c r="DI344" s="13">
        <f>IF(DL344&lt;66666,Paramètres!$H$22,5)</f>
        <v>1</v>
      </c>
      <c r="DJ344" s="13">
        <f t="shared" si="361"/>
        <v>10637.778738314915</v>
      </c>
      <c r="DK344" s="13">
        <f t="shared" si="362"/>
        <v>-38408.866122631218</v>
      </c>
      <c r="DL344" s="13">
        <f t="shared" si="392"/>
        <v>39854.778048705186</v>
      </c>
      <c r="DM344" s="13">
        <f t="shared" si="393"/>
        <v>-74.519315007417163</v>
      </c>
      <c r="DN344" s="13">
        <f t="shared" si="394"/>
        <v>601.58183146141812</v>
      </c>
      <c r="DO344" s="13">
        <f t="shared" si="395"/>
        <v>160.57031877724208</v>
      </c>
      <c r="DP344" s="13">
        <f t="shared" si="396"/>
        <v>-579.7567357713483</v>
      </c>
      <c r="DQ344" s="13">
        <f>IF(DT344&lt;66666,Paramètres!$H$22,5)</f>
        <v>5</v>
      </c>
      <c r="DR344" s="13">
        <f t="shared" si="363"/>
        <v>-72852.916956583533</v>
      </c>
      <c r="DS344" s="13">
        <f t="shared" si="364"/>
        <v>-4548.9926473172191</v>
      </c>
      <c r="DT344" s="13">
        <f t="shared" si="397"/>
        <v>72994.800110612006</v>
      </c>
      <c r="DU344" s="13">
        <f t="shared" si="398"/>
        <v>-176.42704573596137</v>
      </c>
      <c r="DV344" s="13">
        <f t="shared" si="399"/>
        <v>955.65664356973502</v>
      </c>
      <c r="DW344" s="13">
        <f t="shared" si="400"/>
        <v>-953.79909236673882</v>
      </c>
      <c r="DX344" s="13">
        <f t="shared" si="401"/>
        <v>-59.555955196411077</v>
      </c>
    </row>
    <row r="345" spans="1:128" x14ac:dyDescent="0.35">
      <c r="A345" s="106">
        <f t="shared" si="402"/>
        <v>339</v>
      </c>
      <c r="B345" s="106">
        <f>A345*Paramètres!$D$25</f>
        <v>169.5</v>
      </c>
      <c r="C345" s="102">
        <f>Paramètres!$D$7</f>
        <v>155093840495.72119</v>
      </c>
      <c r="D345" s="28">
        <f>Paramètres!$D$8</f>
        <v>6666</v>
      </c>
      <c r="E345" s="28">
        <f t="shared" si="365"/>
        <v>-31296.862821772713</v>
      </c>
      <c r="F345" s="28">
        <f t="shared" si="366"/>
        <v>40456.216583867092</v>
      </c>
      <c r="G345" s="28">
        <f t="shared" si="340"/>
        <v>105.92945026933809</v>
      </c>
      <c r="H345" s="28">
        <f t="shared" si="341"/>
        <v>-56.934503925668338</v>
      </c>
      <c r="I345" s="28">
        <f t="shared" si="403"/>
        <v>-1031.1761283974486</v>
      </c>
      <c r="J345" s="28">
        <f t="shared" si="404"/>
        <v>3612.9226447016913</v>
      </c>
      <c r="K345" s="28">
        <f t="shared" si="405"/>
        <v>870.03045531983969</v>
      </c>
      <c r="L345" s="28">
        <f t="shared" si="367"/>
        <v>474.68633855800283</v>
      </c>
      <c r="M345" s="28">
        <f t="shared" si="368"/>
        <v>-729.12678813114849</v>
      </c>
      <c r="N345" s="28">
        <f>Paramètres!$D$26*Calculs!K345</f>
        <v>17.400609106396793</v>
      </c>
      <c r="O345" s="28">
        <f>Paramètres!$D$26*I345</f>
        <v>-20.623522567948971</v>
      </c>
      <c r="P345" s="28">
        <f>Paramètres!$D$26*J345</f>
        <v>72.258452894033823</v>
      </c>
      <c r="Q345" s="105">
        <f>IF($T345&gt;25000,Paramètres!$D$9,-5)</f>
        <v>6</v>
      </c>
      <c r="R345" s="105">
        <f t="shared" si="342"/>
        <v>-85128.056243707659</v>
      </c>
      <c r="S345" s="105">
        <f t="shared" si="343"/>
        <v>30370.890830958415</v>
      </c>
      <c r="T345" s="105">
        <f t="shared" si="369"/>
        <v>90383.499432683224</v>
      </c>
      <c r="U345" s="105">
        <f t="shared" si="370"/>
        <v>160.36527142884921</v>
      </c>
      <c r="V345" s="105">
        <f t="shared" si="344"/>
        <v>112.98834201245306</v>
      </c>
      <c r="W345" s="105">
        <f t="shared" si="371"/>
        <v>-106.41851658867374</v>
      </c>
      <c r="X345" s="105">
        <f t="shared" si="372"/>
        <v>37.966626895067193</v>
      </c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44">
        <f t="shared" si="373"/>
        <v>53831.19342193495</v>
      </c>
      <c r="AL345" s="44">
        <f t="shared" si="374"/>
        <v>10085.325752908675</v>
      </c>
      <c r="AM345" s="44">
        <f t="shared" si="345"/>
        <v>85.034112498961548</v>
      </c>
      <c r="AN345" s="44">
        <f t="shared" si="346"/>
        <v>-175.56926496306554</v>
      </c>
      <c r="AO345" s="44">
        <f t="shared" si="406"/>
        <v>940.5524045581808</v>
      </c>
      <c r="AP345" s="44">
        <f t="shared" si="407"/>
        <v>10824.787712820347</v>
      </c>
      <c r="AQ345" s="44">
        <f t="shared" si="375"/>
        <v>1798.2743034528532</v>
      </c>
      <c r="AR345" s="44">
        <f t="shared" si="376"/>
        <v>-1792.9000790054772</v>
      </c>
      <c r="AS345" s="44">
        <f t="shared" si="377"/>
        <v>-138.92363787706554</v>
      </c>
      <c r="AT345" s="44">
        <f>Paramètres!$D$26*Calculs!AQ345</f>
        <v>35.965486069057064</v>
      </c>
      <c r="AU345" s="44">
        <f>Paramètres!$D$26*AO345</f>
        <v>18.811048091163617</v>
      </c>
      <c r="AV345" s="44">
        <f>Paramètres!$D$26*AP345</f>
        <v>216.49575425640694</v>
      </c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1">
        <f>Paramètres!$D$16</f>
        <v>30000</v>
      </c>
      <c r="BH345" s="41">
        <f>Paramètres!$E$16</f>
        <v>-25000</v>
      </c>
      <c r="BI345" s="100"/>
      <c r="BJ345" s="100"/>
      <c r="BK345" s="110">
        <f>Paramètres!$D$20</f>
        <v>523598775598.29883</v>
      </c>
      <c r="BL345" s="41">
        <f>Paramètres!$D$21</f>
        <v>10000</v>
      </c>
      <c r="BM345" s="41"/>
      <c r="BN345" s="41"/>
      <c r="BO345" s="41">
        <f>IF(AND($BR$6&gt;200,A345&lt;950),Paramètres!$D$22,0)</f>
        <v>1</v>
      </c>
      <c r="BP345" s="41">
        <f t="shared" si="347"/>
        <v>61296.862821772709</v>
      </c>
      <c r="BQ345" s="41">
        <f t="shared" si="348"/>
        <v>-65456.216583867092</v>
      </c>
      <c r="BR345" s="41">
        <f t="shared" si="378"/>
        <v>89676.204654664878</v>
      </c>
      <c r="BS345" s="41">
        <f t="shared" si="379"/>
        <v>-46.879464655631494</v>
      </c>
      <c r="BT345" s="41">
        <f t="shared" si="380"/>
        <v>63.913626754132075</v>
      </c>
      <c r="BU345" s="41">
        <f t="shared" si="381"/>
        <v>43.687228141252739</v>
      </c>
      <c r="BV345" s="41">
        <f t="shared" si="382"/>
        <v>-46.651664302580265</v>
      </c>
      <c r="BW345" s="41">
        <f>Paramètres!$D$22</f>
        <v>1</v>
      </c>
      <c r="BX345" s="41">
        <f t="shared" si="349"/>
        <v>-23831.19342193495</v>
      </c>
      <c r="BY345" s="41">
        <f t="shared" si="350"/>
        <v>-35085.325752908677</v>
      </c>
      <c r="BZ345" s="41">
        <f t="shared" si="383"/>
        <v>42413.510384090965</v>
      </c>
      <c r="CA345" s="41">
        <f t="shared" si="384"/>
        <v>-124.18573293591118</v>
      </c>
      <c r="CB345" s="41">
        <f t="shared" si="385"/>
        <v>268.37847933480975</v>
      </c>
      <c r="CC345" s="41">
        <f t="shared" si="386"/>
        <v>-150.79580523737167</v>
      </c>
      <c r="CD345" s="41">
        <f t="shared" si="387"/>
        <v>-222.00818294125463</v>
      </c>
      <c r="CE345" s="2">
        <f>Paramètres!$F$16</f>
        <v>15000</v>
      </c>
      <c r="CF345" s="2">
        <f>Paramètres!$G$16</f>
        <v>15000</v>
      </c>
      <c r="CG345" s="111">
        <f>Paramètres!$F$20</f>
        <v>992600579172.61572</v>
      </c>
      <c r="CH345" s="2">
        <f>Paramètres!$F$21</f>
        <v>13332</v>
      </c>
      <c r="CI345" s="2"/>
      <c r="CJ345" s="2"/>
      <c r="CK345" s="2">
        <f>IF(CN345&gt;20000,Paramètres!$F$22,-2)</f>
        <v>1</v>
      </c>
      <c r="CL345" s="2">
        <f t="shared" si="351"/>
        <v>46296.862821772709</v>
      </c>
      <c r="CM345" s="2">
        <f t="shared" si="352"/>
        <v>-25456.216583867092</v>
      </c>
      <c r="CN345" s="2">
        <f t="shared" si="353"/>
        <v>52833.876158226267</v>
      </c>
      <c r="CO345" s="2">
        <f t="shared" si="354"/>
        <v>-28.804087164892682</v>
      </c>
      <c r="CP345" s="2">
        <f t="shared" si="355"/>
        <v>324.14284837969342</v>
      </c>
      <c r="CQ345" s="2">
        <f t="shared" si="356"/>
        <v>284.03740322120524</v>
      </c>
      <c r="CR345" s="2">
        <f t="shared" si="357"/>
        <v>-156.17727019978093</v>
      </c>
      <c r="CS345" s="2">
        <f>Paramètres!$F$22</f>
        <v>1</v>
      </c>
      <c r="CT345" s="2">
        <f t="shared" si="358"/>
        <v>-38831.19342193495</v>
      </c>
      <c r="CU345" s="2">
        <f t="shared" si="359"/>
        <v>4914.674247091325</v>
      </c>
      <c r="CV345" s="2">
        <f t="shared" si="388"/>
        <v>39140.970932345903</v>
      </c>
      <c r="CW345" s="2">
        <f t="shared" si="389"/>
        <v>172.78670616006823</v>
      </c>
      <c r="CX345" s="2">
        <f t="shared" si="360"/>
        <v>549.54621002006616</v>
      </c>
      <c r="CY345" s="2">
        <f t="shared" si="390"/>
        <v>-545.19687854614733</v>
      </c>
      <c r="CZ345" s="2">
        <f t="shared" si="391"/>
        <v>69.002902627034857</v>
      </c>
      <c r="DA345" s="2"/>
      <c r="DB345" s="2"/>
      <c r="DC345" s="13">
        <f>Paramètres!$H$16</f>
        <v>-20000</v>
      </c>
      <c r="DD345" s="13">
        <f>Paramètres!$I$16</f>
        <v>0</v>
      </c>
      <c r="DE345" s="13"/>
      <c r="DF345" s="13"/>
      <c r="DG345" s="112">
        <f>Paramètres!$H$20</f>
        <v>1047197551196.5977</v>
      </c>
      <c r="DH345" s="13">
        <f>Paramètres!$H$21</f>
        <v>10000</v>
      </c>
      <c r="DI345" s="13">
        <f>IF(DL345&lt;66666,Paramètres!$H$22,5)</f>
        <v>1</v>
      </c>
      <c r="DJ345" s="13">
        <f t="shared" si="361"/>
        <v>11296.862821772713</v>
      </c>
      <c r="DK345" s="13">
        <f t="shared" si="362"/>
        <v>-40456.216583867092</v>
      </c>
      <c r="DL345" s="13">
        <f t="shared" si="392"/>
        <v>42003.863749597047</v>
      </c>
      <c r="DM345" s="13">
        <f t="shared" si="393"/>
        <v>-74.398312814047785</v>
      </c>
      <c r="DN345" s="13">
        <f t="shared" si="394"/>
        <v>546.43130777445162</v>
      </c>
      <c r="DO345" s="13">
        <f t="shared" si="395"/>
        <v>146.96170719554488</v>
      </c>
      <c r="DP345" s="13">
        <f t="shared" si="396"/>
        <v>-526.29785362878727</v>
      </c>
      <c r="DQ345" s="13">
        <f>IF(DT345&lt;66666,Paramètres!$H$22,5)</f>
        <v>5</v>
      </c>
      <c r="DR345" s="13">
        <f t="shared" si="363"/>
        <v>-73831.19342193495</v>
      </c>
      <c r="DS345" s="13">
        <f t="shared" si="364"/>
        <v>-10085.325752908675</v>
      </c>
      <c r="DT345" s="13">
        <f t="shared" si="397"/>
        <v>74516.836471024813</v>
      </c>
      <c r="DU345" s="13">
        <f t="shared" si="398"/>
        <v>-172.22155062431784</v>
      </c>
      <c r="DV345" s="13">
        <f t="shared" si="399"/>
        <v>918.04154618710447</v>
      </c>
      <c r="DW345" s="13">
        <f t="shared" si="400"/>
        <v>-909.59447791732282</v>
      </c>
      <c r="DX345" s="13">
        <f t="shared" si="401"/>
        <v>-124.25041757645059</v>
      </c>
    </row>
    <row r="346" spans="1:128" x14ac:dyDescent="0.35">
      <c r="A346" s="106">
        <f t="shared" si="402"/>
        <v>340</v>
      </c>
      <c r="B346" s="106">
        <f>A346*Paramètres!$D$25</f>
        <v>170</v>
      </c>
      <c r="C346" s="102">
        <f>Paramètres!$D$7</f>
        <v>155093840495.72119</v>
      </c>
      <c r="D346" s="28">
        <f>Paramètres!$D$8</f>
        <v>6666</v>
      </c>
      <c r="E346" s="28">
        <f t="shared" si="365"/>
        <v>-31693.779301331935</v>
      </c>
      <c r="F346" s="28">
        <f t="shared" si="366"/>
        <v>42080.39620918515</v>
      </c>
      <c r="G346" s="28">
        <f t="shared" si="340"/>
        <v>100.79089216049995</v>
      </c>
      <c r="H346" s="28">
        <f t="shared" si="341"/>
        <v>-57.093414375042585</v>
      </c>
      <c r="I346" s="28">
        <f t="shared" si="403"/>
        <v>-535.86626727149678</v>
      </c>
      <c r="J346" s="28">
        <f t="shared" si="404"/>
        <v>2811.5374036765093</v>
      </c>
      <c r="K346" s="28">
        <f t="shared" si="405"/>
        <v>824.09861061753497</v>
      </c>
      <c r="L346" s="28">
        <f t="shared" si="367"/>
        <v>447.70883753467285</v>
      </c>
      <c r="M346" s="28">
        <f t="shared" si="368"/>
        <v>-691.87810835081598</v>
      </c>
      <c r="N346" s="28">
        <f>Paramètres!$D$26*Calculs!K346</f>
        <v>16.481972212350701</v>
      </c>
      <c r="O346" s="28">
        <f>Paramètres!$D$26*I346</f>
        <v>-10.717325345429936</v>
      </c>
      <c r="P346" s="28">
        <f>Paramètres!$D$26*J346</f>
        <v>56.230748073530187</v>
      </c>
      <c r="Q346" s="105">
        <f>IF($T346&gt;25000,Paramètres!$D$9,-5)</f>
        <v>6</v>
      </c>
      <c r="R346" s="105">
        <f t="shared" si="342"/>
        <v>-85547.023905794602</v>
      </c>
      <c r="S346" s="105">
        <f t="shared" si="343"/>
        <v>26617.407509335568</v>
      </c>
      <c r="T346" s="105">
        <f t="shared" si="369"/>
        <v>89592.296999555852</v>
      </c>
      <c r="U346" s="105">
        <f t="shared" si="370"/>
        <v>162.71680534268972</v>
      </c>
      <c r="V346" s="105">
        <f t="shared" si="344"/>
        <v>114.97623378777661</v>
      </c>
      <c r="W346" s="105">
        <f t="shared" si="371"/>
        <v>-109.78482469860008</v>
      </c>
      <c r="X346" s="105">
        <f t="shared" si="372"/>
        <v>34.158843685334446</v>
      </c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44">
        <f t="shared" si="373"/>
        <v>53853.24460446267</v>
      </c>
      <c r="AL346" s="44">
        <f t="shared" si="374"/>
        <v>15462.988699849582</v>
      </c>
      <c r="AM346" s="44">
        <f t="shared" si="345"/>
        <v>94.756637921351611</v>
      </c>
      <c r="AN346" s="44">
        <f t="shared" si="346"/>
        <v>-172.04324784142335</v>
      </c>
      <c r="AO346" s="44">
        <f t="shared" si="406"/>
        <v>-871.15872253845998</v>
      </c>
      <c r="AP346" s="44">
        <f t="shared" si="407"/>
        <v>10469.368320686875</v>
      </c>
      <c r="AQ346" s="44">
        <f t="shared" si="375"/>
        <v>1728.6476511983242</v>
      </c>
      <c r="AR346" s="44">
        <f t="shared" si="376"/>
        <v>-1712.0056782895156</v>
      </c>
      <c r="AS346" s="44">
        <f t="shared" si="377"/>
        <v>-239.2890709956032</v>
      </c>
      <c r="AT346" s="44">
        <f>Paramètres!$D$26*Calculs!AQ346</f>
        <v>34.572953023966484</v>
      </c>
      <c r="AU346" s="44">
        <f>Paramètres!$D$26*AO346</f>
        <v>-17.423174450769199</v>
      </c>
      <c r="AV346" s="44">
        <f>Paramètres!$D$26*AP346</f>
        <v>209.38736641373751</v>
      </c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1">
        <f>Paramètres!$D$16</f>
        <v>30000</v>
      </c>
      <c r="BH346" s="41">
        <f>Paramètres!$E$16</f>
        <v>-25000</v>
      </c>
      <c r="BI346" s="100"/>
      <c r="BJ346" s="100"/>
      <c r="BK346" s="110">
        <f>Paramètres!$D$20</f>
        <v>523598775598.29883</v>
      </c>
      <c r="BL346" s="41">
        <f>Paramètres!$D$21</f>
        <v>10000</v>
      </c>
      <c r="BM346" s="41"/>
      <c r="BN346" s="41"/>
      <c r="BO346" s="41">
        <f>IF(AND($BR$6&gt;200,A346&lt;950),Paramètres!$D$22,0)</f>
        <v>1</v>
      </c>
      <c r="BP346" s="41">
        <f t="shared" si="347"/>
        <v>61693.779301331931</v>
      </c>
      <c r="BQ346" s="41">
        <f t="shared" si="348"/>
        <v>-67080.396209185157</v>
      </c>
      <c r="BR346" s="41">
        <f t="shared" si="378"/>
        <v>91136.721249245718</v>
      </c>
      <c r="BS346" s="41">
        <f t="shared" si="379"/>
        <v>-47.395283014454556</v>
      </c>
      <c r="BT346" s="41">
        <f t="shared" si="380"/>
        <v>61.917803550834449</v>
      </c>
      <c r="BU346" s="41">
        <f t="shared" si="381"/>
        <v>41.914425433864537</v>
      </c>
      <c r="BV346" s="41">
        <f t="shared" si="382"/>
        <v>-45.574064303161911</v>
      </c>
      <c r="BW346" s="41">
        <f>Paramètres!$D$22</f>
        <v>1</v>
      </c>
      <c r="BX346" s="41">
        <f t="shared" si="349"/>
        <v>-23853.24460446267</v>
      </c>
      <c r="BY346" s="41">
        <f t="shared" si="350"/>
        <v>-40462.988699849579</v>
      </c>
      <c r="BZ346" s="41">
        <f t="shared" si="383"/>
        <v>46970.530470545913</v>
      </c>
      <c r="CA346" s="41">
        <f t="shared" si="384"/>
        <v>-120.51967829494926</v>
      </c>
      <c r="CB346" s="41">
        <f t="shared" si="385"/>
        <v>222.05980518845237</v>
      </c>
      <c r="CC346" s="41">
        <f t="shared" si="386"/>
        <v>-112.76957694359032</v>
      </c>
      <c r="CD346" s="41">
        <f t="shared" si="387"/>
        <v>-191.29448396725161</v>
      </c>
      <c r="CE346" s="2">
        <f>Paramètres!$F$16</f>
        <v>15000</v>
      </c>
      <c r="CF346" s="2">
        <f>Paramètres!$G$16</f>
        <v>15000</v>
      </c>
      <c r="CG346" s="111">
        <f>Paramètres!$F$20</f>
        <v>992600579172.61572</v>
      </c>
      <c r="CH346" s="2">
        <f>Paramètres!$F$21</f>
        <v>13332</v>
      </c>
      <c r="CI346" s="2"/>
      <c r="CJ346" s="2"/>
      <c r="CK346" s="2">
        <f>IF(CN346&gt;20000,Paramètres!$F$22,-2)</f>
        <v>1</v>
      </c>
      <c r="CL346" s="2">
        <f t="shared" si="351"/>
        <v>46693.779301331931</v>
      </c>
      <c r="CM346" s="2">
        <f t="shared" si="352"/>
        <v>-27080.39620918515</v>
      </c>
      <c r="CN346" s="2">
        <f t="shared" si="353"/>
        <v>53978.300124104906</v>
      </c>
      <c r="CO346" s="2">
        <f t="shared" si="354"/>
        <v>-30.111900629488193</v>
      </c>
      <c r="CP346" s="2">
        <f t="shared" si="355"/>
        <v>311.71744795709787</v>
      </c>
      <c r="CQ346" s="2">
        <f t="shared" si="356"/>
        <v>269.65031662386963</v>
      </c>
      <c r="CR346" s="2">
        <f t="shared" si="357"/>
        <v>-156.38565824759274</v>
      </c>
      <c r="CS346" s="2">
        <f>Paramètres!$F$22</f>
        <v>1</v>
      </c>
      <c r="CT346" s="2">
        <f t="shared" si="358"/>
        <v>-38853.24460446267</v>
      </c>
      <c r="CU346" s="2">
        <f t="shared" si="359"/>
        <v>-462.98869984958219</v>
      </c>
      <c r="CV346" s="2">
        <f t="shared" si="388"/>
        <v>38856.003073275511</v>
      </c>
      <c r="CW346" s="2">
        <f t="shared" si="389"/>
        <v>-179.31727599016799</v>
      </c>
      <c r="CX346" s="2">
        <f t="shared" si="360"/>
        <v>556.35876313903509</v>
      </c>
      <c r="CY346" s="2">
        <f t="shared" si="390"/>
        <v>-556.31926606842865</v>
      </c>
      <c r="CZ346" s="2">
        <f t="shared" si="391"/>
        <v>-6.6292927738836918</v>
      </c>
      <c r="DA346" s="2"/>
      <c r="DB346" s="2"/>
      <c r="DC346" s="13">
        <f>Paramètres!$H$16</f>
        <v>-20000</v>
      </c>
      <c r="DD346" s="13">
        <f>Paramètres!$I$16</f>
        <v>0</v>
      </c>
      <c r="DE346" s="13"/>
      <c r="DF346" s="13"/>
      <c r="DG346" s="112">
        <f>Paramètres!$H$20</f>
        <v>1047197551196.5977</v>
      </c>
      <c r="DH346" s="13">
        <f>Paramètres!$H$21</f>
        <v>10000</v>
      </c>
      <c r="DI346" s="13">
        <f>IF(DL346&lt;66666,Paramètres!$H$22,5)</f>
        <v>1</v>
      </c>
      <c r="DJ346" s="13">
        <f t="shared" si="361"/>
        <v>11693.779301331935</v>
      </c>
      <c r="DK346" s="13">
        <f t="shared" si="362"/>
        <v>-42080.39620918515</v>
      </c>
      <c r="DL346" s="13">
        <f t="shared" si="392"/>
        <v>43674.983909215851</v>
      </c>
      <c r="DM346" s="13">
        <f t="shared" si="393"/>
        <v>-74.469846599229285</v>
      </c>
      <c r="DN346" s="13">
        <f t="shared" si="394"/>
        <v>508.48327354807998</v>
      </c>
      <c r="DO346" s="13">
        <f t="shared" si="395"/>
        <v>136.14409547693865</v>
      </c>
      <c r="DP346" s="13">
        <f t="shared" si="396"/>
        <v>-489.91838580006134</v>
      </c>
      <c r="DQ346" s="13">
        <f>IF(DT346&lt;66666,Paramètres!$H$22,5)</f>
        <v>5</v>
      </c>
      <c r="DR346" s="13">
        <f t="shared" si="363"/>
        <v>-73853.24460446267</v>
      </c>
      <c r="DS346" s="13">
        <f t="shared" si="364"/>
        <v>-15462.988699849582</v>
      </c>
      <c r="DT346" s="13">
        <f t="shared" si="397"/>
        <v>75454.660281113654</v>
      </c>
      <c r="DU346" s="13">
        <f t="shared" si="398"/>
        <v>-168.17454809489521</v>
      </c>
      <c r="DV346" s="13">
        <f t="shared" si="399"/>
        <v>895.94999310602498</v>
      </c>
      <c r="DW346" s="13">
        <f t="shared" si="400"/>
        <v>-876.93475456264161</v>
      </c>
      <c r="DX346" s="13">
        <f t="shared" si="401"/>
        <v>-183.6078058984578</v>
      </c>
    </row>
    <row r="347" spans="1:128" x14ac:dyDescent="0.35">
      <c r="A347" s="106">
        <f t="shared" si="402"/>
        <v>341</v>
      </c>
      <c r="B347" s="106">
        <f>A347*Paramètres!$D$25</f>
        <v>170.5</v>
      </c>
      <c r="C347" s="102">
        <f>Paramètres!$D$7</f>
        <v>155093840495.72119</v>
      </c>
      <c r="D347" s="28">
        <f>Paramètres!$D$8</f>
        <v>6666</v>
      </c>
      <c r="E347" s="28">
        <f t="shared" si="365"/>
        <v>-31849.785225584015</v>
      </c>
      <c r="F347" s="28">
        <f t="shared" si="366"/>
        <v>43313.195383935701</v>
      </c>
      <c r="G347" s="28">
        <f t="shared" si="340"/>
        <v>92.149291654633103</v>
      </c>
      <c r="H347" s="28">
        <f t="shared" si="341"/>
        <v>-57.339380259265916</v>
      </c>
      <c r="I347" s="28">
        <f t="shared" si="403"/>
        <v>-77.440104391393987</v>
      </c>
      <c r="J347" s="28">
        <f t="shared" si="404"/>
        <v>2063.4285472521628</v>
      </c>
      <c r="K347" s="28">
        <f t="shared" si="405"/>
        <v>793.33486463458701</v>
      </c>
      <c r="L347" s="28">
        <f t="shared" si="367"/>
        <v>428.13252880988887</v>
      </c>
      <c r="M347" s="28">
        <f t="shared" si="368"/>
        <v>-667.89426200531784</v>
      </c>
      <c r="N347" s="28">
        <f>Paramètres!$D$26*Calculs!K347</f>
        <v>15.866697292691741</v>
      </c>
      <c r="O347" s="28">
        <f>Paramètres!$D$26*I347</f>
        <v>-1.5488020878278799</v>
      </c>
      <c r="P347" s="28">
        <f>Paramètres!$D$26*J347</f>
        <v>41.268570945043258</v>
      </c>
      <c r="Q347" s="105">
        <f>IF($T347&gt;25000,Paramètres!$D$9,-5)</f>
        <v>6</v>
      </c>
      <c r="R347" s="105">
        <f t="shared" si="342"/>
        <v>-84839.449049205083</v>
      </c>
      <c r="S347" s="105">
        <f t="shared" si="343"/>
        <v>22675.344791491581</v>
      </c>
      <c r="T347" s="105">
        <f t="shared" si="369"/>
        <v>87817.44346304833</v>
      </c>
      <c r="U347" s="105">
        <f t="shared" si="370"/>
        <v>165.03612181902375</v>
      </c>
      <c r="V347" s="105">
        <f t="shared" si="344"/>
        <v>119.63036364380568</v>
      </c>
      <c r="W347" s="105">
        <f t="shared" si="371"/>
        <v>-115.57355510317451</v>
      </c>
      <c r="X347" s="105">
        <f t="shared" si="372"/>
        <v>30.88975989486919</v>
      </c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44">
        <f t="shared" si="373"/>
        <v>52989.663823621064</v>
      </c>
      <c r="AL347" s="44">
        <f t="shared" si="374"/>
        <v>20637.85059244412</v>
      </c>
      <c r="AM347" s="44">
        <f t="shared" si="345"/>
        <v>104.36171961594479</v>
      </c>
      <c r="AN347" s="44">
        <f t="shared" si="346"/>
        <v>-168.15172240397044</v>
      </c>
      <c r="AO347" s="44">
        <f t="shared" si="406"/>
        <v>-2565.7412263772062</v>
      </c>
      <c r="AP347" s="44">
        <f t="shared" si="407"/>
        <v>10020.691883277535</v>
      </c>
      <c r="AQ347" s="44">
        <f t="shared" si="375"/>
        <v>1691.8538208248513</v>
      </c>
      <c r="AR347" s="44">
        <f t="shared" si="376"/>
        <v>-1655.8084222732605</v>
      </c>
      <c r="AS347" s="44">
        <f t="shared" si="377"/>
        <v>-347.37273895425869</v>
      </c>
      <c r="AT347" s="44">
        <f>Paramètres!$D$26*Calculs!AQ347</f>
        <v>33.837076416497027</v>
      </c>
      <c r="AU347" s="44">
        <f>Paramètres!$D$26*AO347</f>
        <v>-51.314824527544125</v>
      </c>
      <c r="AV347" s="44">
        <f>Paramètres!$D$26*AP347</f>
        <v>200.41383766555072</v>
      </c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1">
        <f>Paramètres!$D$16</f>
        <v>30000</v>
      </c>
      <c r="BH347" s="41">
        <f>Paramètres!$E$16</f>
        <v>-25000</v>
      </c>
      <c r="BI347" s="100"/>
      <c r="BJ347" s="100"/>
      <c r="BK347" s="110">
        <f>Paramètres!$D$20</f>
        <v>523598775598.29883</v>
      </c>
      <c r="BL347" s="41">
        <f>Paramètres!$D$21</f>
        <v>10000</v>
      </c>
      <c r="BM347" s="41"/>
      <c r="BN347" s="41"/>
      <c r="BO347" s="41">
        <f>IF(AND($BR$6&gt;200,A347&lt;950),Paramètres!$D$22,0)</f>
        <v>1</v>
      </c>
      <c r="BP347" s="41">
        <f t="shared" si="347"/>
        <v>61849.785225584012</v>
      </c>
      <c r="BQ347" s="41">
        <f t="shared" si="348"/>
        <v>-68313.195383935701</v>
      </c>
      <c r="BR347" s="41">
        <f t="shared" si="378"/>
        <v>92152.528972430504</v>
      </c>
      <c r="BS347" s="41">
        <f t="shared" si="379"/>
        <v>-47.842760624516089</v>
      </c>
      <c r="BT347" s="41">
        <f t="shared" si="380"/>
        <v>60.583974456201737</v>
      </c>
      <c r="BU347" s="41">
        <f t="shared" si="381"/>
        <v>40.661996474881072</v>
      </c>
      <c r="BV347" s="41">
        <f t="shared" si="382"/>
        <v>-44.911245847632237</v>
      </c>
      <c r="BW347" s="41">
        <f>Paramètres!$D$22</f>
        <v>1</v>
      </c>
      <c r="BX347" s="41">
        <f t="shared" si="349"/>
        <v>-22989.663823621064</v>
      </c>
      <c r="BY347" s="41">
        <f t="shared" si="350"/>
        <v>-45637.85059244412</v>
      </c>
      <c r="BZ347" s="41">
        <f t="shared" si="383"/>
        <v>51101.252914398916</v>
      </c>
      <c r="CA347" s="41">
        <f t="shared" si="384"/>
        <v>-116.73627660303795</v>
      </c>
      <c r="CB347" s="41">
        <f t="shared" si="385"/>
        <v>189.51983411766776</v>
      </c>
      <c r="CC347" s="41">
        <f t="shared" si="386"/>
        <v>-85.262043996692896</v>
      </c>
      <c r="CD347" s="41">
        <f t="shared" si="387"/>
        <v>-169.25764791433889</v>
      </c>
      <c r="CE347" s="2">
        <f>Paramètres!$F$16</f>
        <v>15000</v>
      </c>
      <c r="CF347" s="2">
        <f>Paramètres!$G$16</f>
        <v>15000</v>
      </c>
      <c r="CG347" s="111">
        <f>Paramètres!$F$20</f>
        <v>992600579172.61572</v>
      </c>
      <c r="CH347" s="2">
        <f>Paramètres!$F$21</f>
        <v>13332</v>
      </c>
      <c r="CI347" s="2"/>
      <c r="CJ347" s="2"/>
      <c r="CK347" s="2">
        <f>IF(CN347&gt;20000,Paramètres!$F$22,-2)</f>
        <v>1</v>
      </c>
      <c r="CL347" s="2">
        <f t="shared" si="351"/>
        <v>46849.785225584012</v>
      </c>
      <c r="CM347" s="2">
        <f t="shared" si="352"/>
        <v>-28313.195383935701</v>
      </c>
      <c r="CN347" s="2">
        <f t="shared" si="353"/>
        <v>54740.655901553357</v>
      </c>
      <c r="CO347" s="2">
        <f t="shared" si="354"/>
        <v>-31.146244019500049</v>
      </c>
      <c r="CP347" s="2">
        <f t="shared" si="355"/>
        <v>303.81998424016177</v>
      </c>
      <c r="CQ347" s="2">
        <f t="shared" si="356"/>
        <v>260.02430505199681</v>
      </c>
      <c r="CR347" s="2">
        <f t="shared" si="357"/>
        <v>-157.14306731739157</v>
      </c>
      <c r="CS347" s="2">
        <f>Paramètres!$F$22</f>
        <v>1</v>
      </c>
      <c r="CT347" s="2">
        <f t="shared" si="358"/>
        <v>-37989.663823621064</v>
      </c>
      <c r="CU347" s="2">
        <f t="shared" si="359"/>
        <v>-5637.8505924441197</v>
      </c>
      <c r="CV347" s="2">
        <f t="shared" si="388"/>
        <v>38405.7276553181</v>
      </c>
      <c r="CW347" s="2">
        <f t="shared" si="389"/>
        <v>-171.55863911563108</v>
      </c>
      <c r="CX347" s="2">
        <f t="shared" si="360"/>
        <v>567.36543107753789</v>
      </c>
      <c r="CY347" s="2">
        <f t="shared" si="390"/>
        <v>-561.21894591404498</v>
      </c>
      <c r="CZ347" s="2">
        <f t="shared" si="391"/>
        <v>-83.287616900284974</v>
      </c>
      <c r="DA347" s="2"/>
      <c r="DB347" s="2"/>
      <c r="DC347" s="13">
        <f>Paramètres!$H$16</f>
        <v>-20000</v>
      </c>
      <c r="DD347" s="13">
        <f>Paramètres!$I$16</f>
        <v>0</v>
      </c>
      <c r="DE347" s="13"/>
      <c r="DF347" s="13"/>
      <c r="DG347" s="112">
        <f>Paramètres!$H$20</f>
        <v>1047197551196.5977</v>
      </c>
      <c r="DH347" s="13">
        <f>Paramètres!$H$21</f>
        <v>10000</v>
      </c>
      <c r="DI347" s="13">
        <f>IF(DL347&lt;66666,Paramètres!$H$22,5)</f>
        <v>1</v>
      </c>
      <c r="DJ347" s="13">
        <f t="shared" si="361"/>
        <v>11849.785225584015</v>
      </c>
      <c r="DK347" s="13">
        <f t="shared" si="362"/>
        <v>-43313.195383935701</v>
      </c>
      <c r="DL347" s="13">
        <f t="shared" si="392"/>
        <v>44904.902897784537</v>
      </c>
      <c r="DM347" s="13">
        <f t="shared" si="393"/>
        <v>-74.699217498135994</v>
      </c>
      <c r="DN347" s="13">
        <f t="shared" si="394"/>
        <v>482.95900321269579</v>
      </c>
      <c r="DO347" s="13">
        <f t="shared" si="395"/>
        <v>127.44622728301098</v>
      </c>
      <c r="DP347" s="13">
        <f t="shared" si="396"/>
        <v>-465.83994884029408</v>
      </c>
      <c r="DQ347" s="13">
        <f>IF(DT347&lt;66666,Paramètres!$H$22,5)</f>
        <v>5</v>
      </c>
      <c r="DR347" s="13">
        <f t="shared" si="363"/>
        <v>-72989.663823621057</v>
      </c>
      <c r="DS347" s="13">
        <f t="shared" si="364"/>
        <v>-20637.85059244412</v>
      </c>
      <c r="DT347" s="13">
        <f t="shared" si="397"/>
        <v>75851.248520780879</v>
      </c>
      <c r="DU347" s="13">
        <f t="shared" si="398"/>
        <v>-164.21173279626015</v>
      </c>
      <c r="DV347" s="13">
        <f t="shared" si="399"/>
        <v>886.84500966711073</v>
      </c>
      <c r="DW347" s="13">
        <f t="shared" si="400"/>
        <v>-853.38765520153879</v>
      </c>
      <c r="DX347" s="13">
        <f t="shared" si="401"/>
        <v>-241.29563013257666</v>
      </c>
    </row>
    <row r="348" spans="1:128" x14ac:dyDescent="0.35">
      <c r="A348" s="106">
        <f t="shared" si="402"/>
        <v>342</v>
      </c>
      <c r="B348" s="106">
        <f>A348*Paramètres!$D$25</f>
        <v>171</v>
      </c>
      <c r="C348" s="102">
        <f>Paramètres!$D$7</f>
        <v>155093840495.72119</v>
      </c>
      <c r="D348" s="28">
        <f>Paramètres!$D$8</f>
        <v>6666</v>
      </c>
      <c r="E348" s="28">
        <f t="shared" si="365"/>
        <v>-31781.472145577241</v>
      </c>
      <c r="F348" s="28">
        <f t="shared" si="366"/>
        <v>44177.936092060452</v>
      </c>
      <c r="G348" s="28">
        <f t="shared" si="340"/>
        <v>75.420547354453575</v>
      </c>
      <c r="H348" s="28">
        <f t="shared" si="341"/>
        <v>-57.649038273071042</v>
      </c>
      <c r="I348" s="28">
        <f t="shared" si="403"/>
        <v>352.24122650632273</v>
      </c>
      <c r="J348" s="28">
        <f t="shared" si="404"/>
        <v>1354.2657143018018</v>
      </c>
      <c r="K348" s="28">
        <f t="shared" si="405"/>
        <v>774.8161840181516</v>
      </c>
      <c r="L348" s="28">
        <f t="shared" si="367"/>
        <v>414.60720523953097</v>
      </c>
      <c r="M348" s="28">
        <f t="shared" si="368"/>
        <v>-654.55403472892567</v>
      </c>
      <c r="N348" s="28">
        <f>Paramètres!$D$26*Calculs!K348</f>
        <v>15.496323680363032</v>
      </c>
      <c r="O348" s="28">
        <f>Paramètres!$D$26*I348</f>
        <v>7.0448245301264549</v>
      </c>
      <c r="P348" s="28">
        <f>Paramètres!$D$26*J348</f>
        <v>27.085314286036038</v>
      </c>
      <c r="Q348" s="105">
        <f>IF($T348&gt;25000,Paramètres!$D$9,-5)</f>
        <v>6</v>
      </c>
      <c r="R348" s="105">
        <f t="shared" si="342"/>
        <v>-83074.313250441381</v>
      </c>
      <c r="S348" s="105">
        <f t="shared" si="343"/>
        <v>18616.582742716131</v>
      </c>
      <c r="T348" s="105">
        <f t="shared" si="369"/>
        <v>85134.708991391148</v>
      </c>
      <c r="U348" s="105">
        <f t="shared" si="370"/>
        <v>167.36895095752362</v>
      </c>
      <c r="V348" s="105">
        <f t="shared" si="344"/>
        <v>127.21866138781643</v>
      </c>
      <c r="W348" s="105">
        <f t="shared" si="371"/>
        <v>-124.13976687818356</v>
      </c>
      <c r="X348" s="105">
        <f t="shared" si="372"/>
        <v>27.819167578095048</v>
      </c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44">
        <f t="shared" si="373"/>
        <v>51292.841104864143</v>
      </c>
      <c r="AL348" s="44">
        <f t="shared" si="374"/>
        <v>25561.353349344321</v>
      </c>
      <c r="AM348" s="44">
        <f t="shared" si="345"/>
        <v>113.76042125435586</v>
      </c>
      <c r="AN348" s="44">
        <f t="shared" si="346"/>
        <v>-164.00883142757743</v>
      </c>
      <c r="AO348" s="44">
        <f t="shared" si="406"/>
        <v>-4170.2348241229229</v>
      </c>
      <c r="AP348" s="44">
        <f t="shared" si="407"/>
        <v>9472.9053066577271</v>
      </c>
      <c r="AQ348" s="44">
        <f t="shared" si="375"/>
        <v>1680.4693557703395</v>
      </c>
      <c r="AR348" s="44">
        <f t="shared" si="376"/>
        <v>-1615.4422002154513</v>
      </c>
      <c r="AS348" s="44">
        <f t="shared" si="377"/>
        <v>-462.95113505233132</v>
      </c>
      <c r="AT348" s="44">
        <f>Paramètres!$D$26*Calculs!AQ348</f>
        <v>33.60938711540679</v>
      </c>
      <c r="AU348" s="44">
        <f>Paramètres!$D$26*AO348</f>
        <v>-83.404696482458462</v>
      </c>
      <c r="AV348" s="44">
        <f>Paramètres!$D$26*AP348</f>
        <v>189.45810613315456</v>
      </c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1">
        <f>Paramètres!$D$16</f>
        <v>30000</v>
      </c>
      <c r="BH348" s="41">
        <f>Paramètres!$E$16</f>
        <v>-25000</v>
      </c>
      <c r="BI348" s="100"/>
      <c r="BJ348" s="100"/>
      <c r="BK348" s="110">
        <f>Paramètres!$D$20</f>
        <v>523598775598.29883</v>
      </c>
      <c r="BL348" s="41">
        <f>Paramètres!$D$21</f>
        <v>10000</v>
      </c>
      <c r="BM348" s="41"/>
      <c r="BN348" s="41"/>
      <c r="BO348" s="41">
        <f>IF(AND($BR$6&gt;200,A348&lt;950),Paramètres!$D$22,0)</f>
        <v>1</v>
      </c>
      <c r="BP348" s="41">
        <f t="shared" si="347"/>
        <v>61781.472145577238</v>
      </c>
      <c r="BQ348" s="41">
        <f t="shared" si="348"/>
        <v>-69177.936092060452</v>
      </c>
      <c r="BR348" s="41">
        <f t="shared" si="378"/>
        <v>92749.863301419129</v>
      </c>
      <c r="BS348" s="41">
        <f t="shared" si="379"/>
        <v>-48.232577361671289</v>
      </c>
      <c r="BT348" s="41">
        <f t="shared" si="380"/>
        <v>59.819540433926711</v>
      </c>
      <c r="BU348" s="41">
        <f t="shared" si="381"/>
        <v>39.846304237338181</v>
      </c>
      <c r="BV348" s="41">
        <f t="shared" si="382"/>
        <v>-44.616694816533396</v>
      </c>
      <c r="BW348" s="41">
        <f>Paramètres!$D$22</f>
        <v>1</v>
      </c>
      <c r="BX348" s="41">
        <f t="shared" si="349"/>
        <v>-21292.841104864143</v>
      </c>
      <c r="BY348" s="41">
        <f t="shared" si="350"/>
        <v>-50561.353349344325</v>
      </c>
      <c r="BZ348" s="41">
        <f t="shared" si="383"/>
        <v>54861.968018238687</v>
      </c>
      <c r="CA348" s="41">
        <f t="shared" si="384"/>
        <v>-112.83736009788821</v>
      </c>
      <c r="CB348" s="41">
        <f t="shared" si="385"/>
        <v>165.63948529286159</v>
      </c>
      <c r="CC348" s="41">
        <f t="shared" si="386"/>
        <v>-64.287435694247478</v>
      </c>
      <c r="CD348" s="41">
        <f t="shared" si="387"/>
        <v>-152.65505134106144</v>
      </c>
      <c r="CE348" s="2">
        <f>Paramètres!$F$16</f>
        <v>15000</v>
      </c>
      <c r="CF348" s="2">
        <f>Paramètres!$G$16</f>
        <v>15000</v>
      </c>
      <c r="CG348" s="111">
        <f>Paramètres!$F$20</f>
        <v>992600579172.61572</v>
      </c>
      <c r="CH348" s="2">
        <f>Paramètres!$F$21</f>
        <v>13332</v>
      </c>
      <c r="CI348" s="2"/>
      <c r="CJ348" s="2"/>
      <c r="CK348" s="2">
        <f>IF(CN348&gt;20000,Paramètres!$F$22,-2)</f>
        <v>1</v>
      </c>
      <c r="CL348" s="2">
        <f t="shared" si="351"/>
        <v>46781.472145577238</v>
      </c>
      <c r="CM348" s="2">
        <f t="shared" si="352"/>
        <v>-29177.936092060452</v>
      </c>
      <c r="CN348" s="2">
        <f t="shared" si="353"/>
        <v>55134.908095505001</v>
      </c>
      <c r="CO348" s="2">
        <f t="shared" si="354"/>
        <v>-31.952082678913726</v>
      </c>
      <c r="CP348" s="2">
        <f t="shared" si="355"/>
        <v>299.84929747774578</v>
      </c>
      <c r="CQ348" s="2">
        <f t="shared" si="356"/>
        <v>254.41942396145362</v>
      </c>
      <c r="CR348" s="2">
        <f t="shared" si="357"/>
        <v>-158.6831998323068</v>
      </c>
      <c r="CS348" s="2">
        <f>Paramètres!$F$22</f>
        <v>1</v>
      </c>
      <c r="CT348" s="2">
        <f t="shared" si="358"/>
        <v>-36292.841104864143</v>
      </c>
      <c r="CU348" s="2">
        <f t="shared" si="359"/>
        <v>-10561.353349344321</v>
      </c>
      <c r="CV348" s="2">
        <f t="shared" si="388"/>
        <v>37798.313454870215</v>
      </c>
      <c r="CW348" s="2">
        <f t="shared" si="389"/>
        <v>-163.77480532598571</v>
      </c>
      <c r="CX348" s="2">
        <f t="shared" si="360"/>
        <v>582.69891778261808</v>
      </c>
      <c r="CY348" s="2">
        <f t="shared" si="390"/>
        <v>-559.49055135252365</v>
      </c>
      <c r="CZ348" s="2">
        <f t="shared" si="391"/>
        <v>-162.81385608197891</v>
      </c>
      <c r="DA348" s="2"/>
      <c r="DB348" s="2"/>
      <c r="DC348" s="13">
        <f>Paramètres!$H$16</f>
        <v>-20000</v>
      </c>
      <c r="DD348" s="13">
        <f>Paramètres!$I$16</f>
        <v>0</v>
      </c>
      <c r="DE348" s="13"/>
      <c r="DF348" s="13"/>
      <c r="DG348" s="112">
        <f>Paramètres!$H$20</f>
        <v>1047197551196.5977</v>
      </c>
      <c r="DH348" s="13">
        <f>Paramètres!$H$21</f>
        <v>10000</v>
      </c>
      <c r="DI348" s="13">
        <f>IF(DL348&lt;66666,Paramètres!$H$22,5)</f>
        <v>1</v>
      </c>
      <c r="DJ348" s="13">
        <f t="shared" si="361"/>
        <v>11781.472145577241</v>
      </c>
      <c r="DK348" s="13">
        <f t="shared" si="362"/>
        <v>-44177.936092060452</v>
      </c>
      <c r="DL348" s="13">
        <f t="shared" si="392"/>
        <v>45721.910757001286</v>
      </c>
      <c r="DM348" s="13">
        <f t="shared" si="393"/>
        <v>-75.067748336903875</v>
      </c>
      <c r="DN348" s="13">
        <f t="shared" si="394"/>
        <v>467.02502078128975</v>
      </c>
      <c r="DO348" s="13">
        <f t="shared" si="395"/>
        <v>120.34147704073916</v>
      </c>
      <c r="DP348" s="13">
        <f t="shared" si="396"/>
        <v>-451.25414008008545</v>
      </c>
      <c r="DQ348" s="13">
        <f>IF(DT348&lt;66666,Paramètres!$H$22,5)</f>
        <v>5</v>
      </c>
      <c r="DR348" s="13">
        <f t="shared" si="363"/>
        <v>-71292.841104864143</v>
      </c>
      <c r="DS348" s="13">
        <f t="shared" si="364"/>
        <v>-25561.353349344321</v>
      </c>
      <c r="DT348" s="13">
        <f t="shared" si="397"/>
        <v>75736.72806408687</v>
      </c>
      <c r="DU348" s="13">
        <f t="shared" si="398"/>
        <v>-160.27519957762189</v>
      </c>
      <c r="DV348" s="13">
        <f t="shared" si="399"/>
        <v>889.46002535123307</v>
      </c>
      <c r="DW348" s="13">
        <f t="shared" si="400"/>
        <v>-837.27055389606801</v>
      </c>
      <c r="DX348" s="13">
        <f t="shared" si="401"/>
        <v>-300.19519695755906</v>
      </c>
    </row>
    <row r="349" spans="1:128" x14ac:dyDescent="0.35">
      <c r="A349" s="106">
        <f t="shared" si="402"/>
        <v>343</v>
      </c>
      <c r="B349" s="106">
        <f>A349*Paramètres!$D$25</f>
        <v>171.5</v>
      </c>
      <c r="C349" s="102">
        <f>Paramètres!$D$7</f>
        <v>155093840495.72119</v>
      </c>
      <c r="D349" s="28">
        <f>Paramètres!$D$8</f>
        <v>6666</v>
      </c>
      <c r="E349" s="28">
        <f t="shared" si="365"/>
        <v>-31501.699731014196</v>
      </c>
      <c r="F349" s="28">
        <f t="shared" si="366"/>
        <v>44691.430440529119</v>
      </c>
      <c r="G349" s="28">
        <f t="shared" si="340"/>
        <v>41.51729233643281</v>
      </c>
      <c r="H349" s="28">
        <f t="shared" si="341"/>
        <v>-58.010269576475253</v>
      </c>
      <c r="I349" s="28">
        <f t="shared" si="403"/>
        <v>759.80360721572731</v>
      </c>
      <c r="J349" s="28">
        <f t="shared" si="404"/>
        <v>672.62636528684016</v>
      </c>
      <c r="K349" s="28">
        <f t="shared" si="405"/>
        <v>766.81310022534149</v>
      </c>
      <c r="L349" s="28">
        <f t="shared" si="367"/>
        <v>406.23246993389921</v>
      </c>
      <c r="M349" s="28">
        <f t="shared" si="368"/>
        <v>-650.36721246431478</v>
      </c>
      <c r="N349" s="28">
        <f>Paramètres!$D$26*Calculs!K349</f>
        <v>15.33626200450683</v>
      </c>
      <c r="O349" s="28">
        <f>Paramètres!$D$26*I349</f>
        <v>15.196072144314547</v>
      </c>
      <c r="P349" s="28">
        <f>Paramètres!$D$26*J349</f>
        <v>13.452527305736803</v>
      </c>
      <c r="Q349" s="105">
        <f>IF($T349&gt;25000,Paramètres!$D$9,-5)</f>
        <v>6</v>
      </c>
      <c r="R349" s="105">
        <f t="shared" si="342"/>
        <v>-80305.562873763018</v>
      </c>
      <c r="S349" s="105">
        <f t="shared" si="343"/>
        <v>14509.362221619016</v>
      </c>
      <c r="T349" s="105">
        <f t="shared" si="369"/>
        <v>81605.790361652951</v>
      </c>
      <c r="U349" s="105">
        <f t="shared" si="370"/>
        <v>169.75846292425683</v>
      </c>
      <c r="V349" s="105">
        <f t="shared" si="344"/>
        <v>138.34757206981251</v>
      </c>
      <c r="W349" s="105">
        <f t="shared" si="371"/>
        <v>-136.14327608430935</v>
      </c>
      <c r="X349" s="105">
        <f t="shared" si="372"/>
        <v>24.597948586081117</v>
      </c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44">
        <f t="shared" si="373"/>
        <v>48803.863142748822</v>
      </c>
      <c r="AL349" s="44">
        <f t="shared" si="374"/>
        <v>30182.068218910103</v>
      </c>
      <c r="AM349" s="44">
        <f t="shared" si="345"/>
        <v>122.88185105497963</v>
      </c>
      <c r="AN349" s="44">
        <f t="shared" si="346"/>
        <v>-159.65340483911012</v>
      </c>
      <c r="AO349" s="44">
        <f t="shared" si="406"/>
        <v>-5702.272327855916</v>
      </c>
      <c r="AP349" s="44">
        <f t="shared" si="407"/>
        <v>8820.4960654722418</v>
      </c>
      <c r="AQ349" s="44">
        <f t="shared" si="375"/>
        <v>1690.6754984256495</v>
      </c>
      <c r="AR349" s="44">
        <f t="shared" si="376"/>
        <v>-1585.1883078210228</v>
      </c>
      <c r="AS349" s="44">
        <f t="shared" si="377"/>
        <v>-587.84493680250432</v>
      </c>
      <c r="AT349" s="44">
        <f>Paramètres!$D$26*Calculs!AQ349</f>
        <v>33.813509968512989</v>
      </c>
      <c r="AU349" s="44">
        <f>Paramètres!$D$26*AO349</f>
        <v>-114.04544655711832</v>
      </c>
      <c r="AV349" s="44">
        <f>Paramètres!$D$26*AP349</f>
        <v>176.40992130944483</v>
      </c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1">
        <f>Paramètres!$D$16</f>
        <v>30000</v>
      </c>
      <c r="BH349" s="41">
        <f>Paramètres!$E$16</f>
        <v>-25000</v>
      </c>
      <c r="BI349" s="100"/>
      <c r="BJ349" s="100"/>
      <c r="BK349" s="110">
        <f>Paramètres!$D$20</f>
        <v>523598775598.29883</v>
      </c>
      <c r="BL349" s="41">
        <f>Paramètres!$D$21</f>
        <v>10000</v>
      </c>
      <c r="BM349" s="41"/>
      <c r="BN349" s="41"/>
      <c r="BO349" s="41">
        <f>IF(AND($BR$6&gt;200,A349&lt;950),Paramètres!$D$22,0)</f>
        <v>1</v>
      </c>
      <c r="BP349" s="41">
        <f t="shared" si="347"/>
        <v>61501.699731014196</v>
      </c>
      <c r="BQ349" s="41">
        <f t="shared" si="348"/>
        <v>-69691.430440529119</v>
      </c>
      <c r="BR349" s="41">
        <f t="shared" si="378"/>
        <v>92948.128257921038</v>
      </c>
      <c r="BS349" s="41">
        <f t="shared" si="379"/>
        <v>-48.572053700070704</v>
      </c>
      <c r="BT349" s="41">
        <f t="shared" si="380"/>
        <v>59.568989504020053</v>
      </c>
      <c r="BU349" s="41">
        <f t="shared" si="381"/>
        <v>39.415469406657643</v>
      </c>
      <c r="BV349" s="41">
        <f t="shared" si="382"/>
        <v>-44.664138657124987</v>
      </c>
      <c r="BW349" s="41">
        <f>Paramètres!$D$22</f>
        <v>1</v>
      </c>
      <c r="BX349" s="41">
        <f t="shared" si="349"/>
        <v>-18803.863142748822</v>
      </c>
      <c r="BY349" s="41">
        <f t="shared" si="350"/>
        <v>-55182.068218910106</v>
      </c>
      <c r="BZ349" s="41">
        <f t="shared" si="383"/>
        <v>58297.906669173601</v>
      </c>
      <c r="CA349" s="41">
        <f t="shared" si="384"/>
        <v>-108.81707687121029</v>
      </c>
      <c r="CB349" s="41">
        <f t="shared" si="385"/>
        <v>147.50325175261779</v>
      </c>
      <c r="CC349" s="41">
        <f t="shared" si="386"/>
        <v>-47.576853398979281</v>
      </c>
      <c r="CD349" s="41">
        <f t="shared" si="387"/>
        <v>-139.6196701695294</v>
      </c>
      <c r="CE349" s="2">
        <f>Paramètres!$F$16</f>
        <v>15000</v>
      </c>
      <c r="CF349" s="2">
        <f>Paramètres!$G$16</f>
        <v>15000</v>
      </c>
      <c r="CG349" s="111">
        <f>Paramètres!$F$20</f>
        <v>992600579172.61572</v>
      </c>
      <c r="CH349" s="2">
        <f>Paramètres!$F$21</f>
        <v>13332</v>
      </c>
      <c r="CI349" s="2"/>
      <c r="CJ349" s="2"/>
      <c r="CK349" s="2">
        <f>IF(CN349&gt;20000,Paramètres!$F$22,-2)</f>
        <v>1</v>
      </c>
      <c r="CL349" s="2">
        <f t="shared" si="351"/>
        <v>46501.699731014196</v>
      </c>
      <c r="CM349" s="2">
        <f t="shared" si="352"/>
        <v>-29691.430440529119</v>
      </c>
      <c r="CN349" s="2">
        <f t="shared" si="353"/>
        <v>55172.358291794859</v>
      </c>
      <c r="CO349" s="2">
        <f t="shared" si="354"/>
        <v>-32.558314583034246</v>
      </c>
      <c r="CP349" s="2">
        <f t="shared" si="355"/>
        <v>299.47604480001309</v>
      </c>
      <c r="CQ349" s="2">
        <f t="shared" si="356"/>
        <v>252.41163406990049</v>
      </c>
      <c r="CR349" s="2">
        <f t="shared" si="357"/>
        <v>-161.16534489530338</v>
      </c>
      <c r="CS349" s="2">
        <f>Paramètres!$F$22</f>
        <v>1</v>
      </c>
      <c r="CT349" s="2">
        <f t="shared" si="358"/>
        <v>-33803.863142748822</v>
      </c>
      <c r="CU349" s="2">
        <f t="shared" si="359"/>
        <v>-15182.068218910103</v>
      </c>
      <c r="CV349" s="2">
        <f t="shared" si="388"/>
        <v>37056.664161488319</v>
      </c>
      <c r="CW349" s="2">
        <f t="shared" si="389"/>
        <v>-155.81408914636327</v>
      </c>
      <c r="CX349" s="2">
        <f t="shared" si="360"/>
        <v>602.21136281644135</v>
      </c>
      <c r="CY349" s="2">
        <f t="shared" si="390"/>
        <v>-549.34978504653509</v>
      </c>
      <c r="CZ349" s="2">
        <f t="shared" si="391"/>
        <v>-246.72523011350356</v>
      </c>
      <c r="DA349" s="2"/>
      <c r="DB349" s="2"/>
      <c r="DC349" s="13">
        <f>Paramètres!$H$16</f>
        <v>-20000</v>
      </c>
      <c r="DD349" s="13">
        <f>Paramètres!$I$16</f>
        <v>0</v>
      </c>
      <c r="DE349" s="13"/>
      <c r="DF349" s="13"/>
      <c r="DG349" s="112">
        <f>Paramètres!$H$20</f>
        <v>1047197551196.5977</v>
      </c>
      <c r="DH349" s="13">
        <f>Paramètres!$H$21</f>
        <v>10000</v>
      </c>
      <c r="DI349" s="13">
        <f>IF(DL349&lt;66666,Paramètres!$H$22,5)</f>
        <v>1</v>
      </c>
      <c r="DJ349" s="13">
        <f t="shared" si="361"/>
        <v>11501.699731014196</v>
      </c>
      <c r="DK349" s="13">
        <f t="shared" si="362"/>
        <v>-44691.430440529119</v>
      </c>
      <c r="DL349" s="13">
        <f t="shared" si="392"/>
        <v>46147.730729940173</v>
      </c>
      <c r="DM349" s="13">
        <f t="shared" si="393"/>
        <v>-75.567662122383538</v>
      </c>
      <c r="DN349" s="13">
        <f t="shared" si="394"/>
        <v>459.0232894967055</v>
      </c>
      <c r="DO349" s="13">
        <f t="shared" si="395"/>
        <v>114.40536645734107</v>
      </c>
      <c r="DP349" s="13">
        <f t="shared" si="396"/>
        <v>-444.5377289118864</v>
      </c>
      <c r="DQ349" s="13">
        <f>IF(DT349&lt;66666,Paramètres!$H$22,5)</f>
        <v>5</v>
      </c>
      <c r="DR349" s="13">
        <f t="shared" si="363"/>
        <v>-68803.863142748829</v>
      </c>
      <c r="DS349" s="13">
        <f t="shared" si="364"/>
        <v>-30182.068218910103</v>
      </c>
      <c r="DT349" s="13">
        <f t="shared" si="397"/>
        <v>75132.74136711008</v>
      </c>
      <c r="DU349" s="13">
        <f t="shared" si="398"/>
        <v>-156.31446561406696</v>
      </c>
      <c r="DV349" s="13">
        <f t="shared" si="399"/>
        <v>903.44325270464435</v>
      </c>
      <c r="DW349" s="13">
        <f t="shared" si="400"/>
        <v>-827.34084748225848</v>
      </c>
      <c r="DX349" s="13">
        <f t="shared" si="401"/>
        <v>-362.9281374389235</v>
      </c>
    </row>
    <row r="350" spans="1:128" x14ac:dyDescent="0.35">
      <c r="A350" s="106">
        <f t="shared" si="402"/>
        <v>344</v>
      </c>
      <c r="B350" s="106">
        <f>A350*Paramètres!$D$25</f>
        <v>172</v>
      </c>
      <c r="C350" s="102">
        <f>Paramètres!$D$7</f>
        <v>155093840495.72119</v>
      </c>
      <c r="D350" s="28">
        <f>Paramètres!$D$8</f>
        <v>6666</v>
      </c>
      <c r="E350" s="28">
        <f t="shared" si="365"/>
        <v>-31020.239809922859</v>
      </c>
      <c r="F350" s="28">
        <f t="shared" si="366"/>
        <v>44865.151820056461</v>
      </c>
      <c r="G350" s="28">
        <f t="shared" si="340"/>
        <v>0.43843855169783208</v>
      </c>
      <c r="H350" s="28">
        <f t="shared" si="341"/>
        <v>-58.418166946964924</v>
      </c>
      <c r="I350" s="28">
        <f t="shared" si="403"/>
        <v>1150.8400050053122</v>
      </c>
      <c r="J350" s="28">
        <f t="shared" si="404"/>
        <v>8.8066255167885767</v>
      </c>
      <c r="K350" s="28">
        <f t="shared" si="405"/>
        <v>768.43220385266864</v>
      </c>
      <c r="L350" s="28">
        <f t="shared" si="367"/>
        <v>402.44010174524556</v>
      </c>
      <c r="M350" s="28">
        <f t="shared" si="368"/>
        <v>-654.62204089470265</v>
      </c>
      <c r="N350" s="28">
        <f>Paramètres!$D$26*Calculs!K350</f>
        <v>15.368644077053373</v>
      </c>
      <c r="O350" s="28">
        <f>Paramètres!$D$26*I350</f>
        <v>23.016800100106245</v>
      </c>
      <c r="P350" s="28">
        <f>Paramètres!$D$26*J350</f>
        <v>0.17613251033577154</v>
      </c>
      <c r="Q350" s="105">
        <f>IF($T350&gt;25000,Paramètres!$D$9,-5)</f>
        <v>6</v>
      </c>
      <c r="R350" s="105">
        <f t="shared" si="342"/>
        <v>-76576.669711788476</v>
      </c>
      <c r="S350" s="105">
        <f t="shared" si="343"/>
        <v>10419.796802610865</v>
      </c>
      <c r="T350" s="105">
        <f t="shared" si="369"/>
        <v>77282.329866251064</v>
      </c>
      <c r="U350" s="105">
        <f t="shared" si="370"/>
        <v>172.25134474841019</v>
      </c>
      <c r="V350" s="105">
        <f t="shared" si="344"/>
        <v>154.08367652370563</v>
      </c>
      <c r="W350" s="105">
        <f t="shared" si="371"/>
        <v>-152.67674804258897</v>
      </c>
      <c r="X350" s="105">
        <f t="shared" si="372"/>
        <v>20.774743757788322</v>
      </c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44">
        <f t="shared" si="373"/>
        <v>45556.429901865609</v>
      </c>
      <c r="AL350" s="44">
        <f t="shared" si="374"/>
        <v>34445.355017445596</v>
      </c>
      <c r="AM350" s="44">
        <f t="shared" si="345"/>
        <v>131.68241610675432</v>
      </c>
      <c r="AN350" s="44">
        <f t="shared" si="346"/>
        <v>-155.08923045302055</v>
      </c>
      <c r="AO350" s="44">
        <f t="shared" si="406"/>
        <v>-7173.4151891198208</v>
      </c>
      <c r="AP350" s="44">
        <f t="shared" si="407"/>
        <v>8056.2412073602918</v>
      </c>
      <c r="AQ350" s="44">
        <f t="shared" si="375"/>
        <v>1720.4754374931413</v>
      </c>
      <c r="AR350" s="44">
        <f t="shared" si="376"/>
        <v>-1560.4107620120822</v>
      </c>
      <c r="AS350" s="44">
        <f t="shared" si="377"/>
        <v>-724.6750891358754</v>
      </c>
      <c r="AT350" s="44">
        <f>Paramètres!$D$26*Calculs!AQ350</f>
        <v>34.409508749862823</v>
      </c>
      <c r="AU350" s="44">
        <f>Paramètres!$D$26*AO350</f>
        <v>-143.46830378239642</v>
      </c>
      <c r="AV350" s="44">
        <f>Paramètres!$D$26*AP350</f>
        <v>161.12482414720583</v>
      </c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1">
        <f>Paramètres!$D$16</f>
        <v>30000</v>
      </c>
      <c r="BH350" s="41">
        <f>Paramètres!$E$16</f>
        <v>-25000</v>
      </c>
      <c r="BI350" s="100"/>
      <c r="BJ350" s="100"/>
      <c r="BK350" s="110">
        <f>Paramètres!$D$20</f>
        <v>523598775598.29883</v>
      </c>
      <c r="BL350" s="41">
        <f>Paramètres!$D$21</f>
        <v>10000</v>
      </c>
      <c r="BM350" s="41"/>
      <c r="BN350" s="41"/>
      <c r="BO350" s="41">
        <f>IF(AND($BR$6&gt;200,A350&lt;950),Paramètres!$D$22,0)</f>
        <v>1</v>
      </c>
      <c r="BP350" s="41">
        <f t="shared" si="347"/>
        <v>61020.239809922859</v>
      </c>
      <c r="BQ350" s="41">
        <f t="shared" si="348"/>
        <v>-69865.151820056461</v>
      </c>
      <c r="BR350" s="41">
        <f t="shared" si="378"/>
        <v>92761.032256546358</v>
      </c>
      <c r="BS350" s="41">
        <f t="shared" si="379"/>
        <v>-48.866029611964329</v>
      </c>
      <c r="BT350" s="41">
        <f t="shared" si="380"/>
        <v>59.80538429598883</v>
      </c>
      <c r="BU350" s="41">
        <f t="shared" si="381"/>
        <v>39.341292382052927</v>
      </c>
      <c r="BV350" s="41">
        <f t="shared" si="382"/>
        <v>-45.043830926118304</v>
      </c>
      <c r="BW350" s="41">
        <f>Paramètres!$D$22</f>
        <v>1</v>
      </c>
      <c r="BX350" s="41">
        <f t="shared" si="349"/>
        <v>-15556.429901865609</v>
      </c>
      <c r="BY350" s="41">
        <f t="shared" si="350"/>
        <v>-59445.355017445596</v>
      </c>
      <c r="BZ350" s="41">
        <f t="shared" si="383"/>
        <v>61447.15407927207</v>
      </c>
      <c r="CA350" s="41">
        <f t="shared" si="384"/>
        <v>-104.66503526127651</v>
      </c>
      <c r="CB350" s="41">
        <f t="shared" si="385"/>
        <v>133.34179613129862</v>
      </c>
      <c r="CC350" s="41">
        <f t="shared" si="386"/>
        <v>-33.757825493908932</v>
      </c>
      <c r="CD350" s="41">
        <f t="shared" si="387"/>
        <v>-128.99784422014034</v>
      </c>
      <c r="CE350" s="2">
        <f>Paramètres!$F$16</f>
        <v>15000</v>
      </c>
      <c r="CF350" s="2">
        <f>Paramètres!$G$16</f>
        <v>15000</v>
      </c>
      <c r="CG350" s="111">
        <f>Paramètres!$F$20</f>
        <v>992600579172.61572</v>
      </c>
      <c r="CH350" s="2">
        <f>Paramètres!$F$21</f>
        <v>13332</v>
      </c>
      <c r="CI350" s="2"/>
      <c r="CJ350" s="2"/>
      <c r="CK350" s="2">
        <f>IF(CN350&gt;20000,Paramètres!$F$22,-2)</f>
        <v>1</v>
      </c>
      <c r="CL350" s="2">
        <f t="shared" si="351"/>
        <v>46020.239809922859</v>
      </c>
      <c r="CM350" s="2">
        <f t="shared" si="352"/>
        <v>-29865.151820056461</v>
      </c>
      <c r="CN350" s="2">
        <f t="shared" si="353"/>
        <v>54861.550884000993</v>
      </c>
      <c r="CO350" s="2">
        <f t="shared" si="354"/>
        <v>-32.981833006946552</v>
      </c>
      <c r="CP350" s="2">
        <f t="shared" si="355"/>
        <v>302.59432366249905</v>
      </c>
      <c r="CQ350" s="2">
        <f t="shared" si="356"/>
        <v>253.82919577890817</v>
      </c>
      <c r="CR350" s="2">
        <f t="shared" si="357"/>
        <v>-164.72420612344121</v>
      </c>
      <c r="CS350" s="2">
        <f>Paramètres!$F$22</f>
        <v>1</v>
      </c>
      <c r="CT350" s="2">
        <f t="shared" si="358"/>
        <v>-30556.429901865609</v>
      </c>
      <c r="CU350" s="2">
        <f t="shared" si="359"/>
        <v>-19445.355017445596</v>
      </c>
      <c r="CV350" s="2">
        <f t="shared" si="388"/>
        <v>36219.017657884142</v>
      </c>
      <c r="CW350" s="2">
        <f t="shared" si="389"/>
        <v>-147.52833502945614</v>
      </c>
      <c r="CX350" s="2">
        <f t="shared" si="360"/>
        <v>625.35182781331355</v>
      </c>
      <c r="CY350" s="2">
        <f t="shared" si="390"/>
        <v>-527.58248362988149</v>
      </c>
      <c r="CZ350" s="2">
        <f t="shared" si="391"/>
        <v>-335.74042282152743</v>
      </c>
      <c r="DA350" s="2"/>
      <c r="DB350" s="2"/>
      <c r="DC350" s="13">
        <f>Paramètres!$H$16</f>
        <v>-20000</v>
      </c>
      <c r="DD350" s="13">
        <f>Paramètres!$I$16</f>
        <v>0</v>
      </c>
      <c r="DE350" s="13"/>
      <c r="DF350" s="13"/>
      <c r="DG350" s="112">
        <f>Paramètres!$H$20</f>
        <v>1047197551196.5977</v>
      </c>
      <c r="DH350" s="13">
        <f>Paramètres!$H$21</f>
        <v>10000</v>
      </c>
      <c r="DI350" s="13">
        <f>IF(DL350&lt;66666,Paramètres!$H$22,5)</f>
        <v>1</v>
      </c>
      <c r="DJ350" s="13">
        <f t="shared" si="361"/>
        <v>11020.239809922859</v>
      </c>
      <c r="DK350" s="13">
        <f t="shared" si="362"/>
        <v>-44865.151820056461</v>
      </c>
      <c r="DL350" s="13">
        <f t="shared" si="392"/>
        <v>46198.78281194131</v>
      </c>
      <c r="DM350" s="13">
        <f t="shared" si="393"/>
        <v>-76.199636789985675</v>
      </c>
      <c r="DN350" s="13">
        <f t="shared" si="394"/>
        <v>458.07743143481048</v>
      </c>
      <c r="DO350" s="13">
        <f t="shared" si="395"/>
        <v>109.26961358428443</v>
      </c>
      <c r="DP350" s="13">
        <f t="shared" si="396"/>
        <v>-444.85400384514321</v>
      </c>
      <c r="DQ350" s="13">
        <f>IF(DT350&lt;66666,Paramètres!$H$22,5)</f>
        <v>5</v>
      </c>
      <c r="DR350" s="13">
        <f t="shared" si="363"/>
        <v>-65556.429901865602</v>
      </c>
      <c r="DS350" s="13">
        <f t="shared" si="364"/>
        <v>-34445.355017445596</v>
      </c>
      <c r="DT350" s="13">
        <f t="shared" si="397"/>
        <v>74054.898445383631</v>
      </c>
      <c r="DU350" s="13">
        <f t="shared" si="398"/>
        <v>-152.28118936186456</v>
      </c>
      <c r="DV350" s="13">
        <f t="shared" si="399"/>
        <v>929.22175269744832</v>
      </c>
      <c r="DW350" s="13">
        <f t="shared" si="400"/>
        <v>-822.58516280223603</v>
      </c>
      <c r="DX350" s="13">
        <f t="shared" si="401"/>
        <v>-432.2114246797932</v>
      </c>
    </row>
    <row r="351" spans="1:128" x14ac:dyDescent="0.35">
      <c r="A351" s="106">
        <f t="shared" si="402"/>
        <v>345</v>
      </c>
      <c r="B351" s="106">
        <f>A351*Paramètres!$D$25</f>
        <v>172.5</v>
      </c>
      <c r="C351" s="102">
        <f>Paramètres!$D$7</f>
        <v>155093840495.72119</v>
      </c>
      <c r="D351" s="28">
        <f>Paramètres!$D$8</f>
        <v>6666</v>
      </c>
      <c r="E351" s="28">
        <f t="shared" si="365"/>
        <v>-30344.209781983893</v>
      </c>
      <c r="F351" s="28">
        <f t="shared" si="366"/>
        <v>44705.899622591183</v>
      </c>
      <c r="G351" s="28">
        <f t="shared" si="340"/>
        <v>-22.886750209471387</v>
      </c>
      <c r="H351" s="28">
        <f t="shared" si="341"/>
        <v>-58.873093381692726</v>
      </c>
      <c r="I351" s="28">
        <f t="shared" si="403"/>
        <v>1530.2633066504516</v>
      </c>
      <c r="J351" s="28">
        <f t="shared" si="404"/>
        <v>-645.99154788824978</v>
      </c>
      <c r="K351" s="28">
        <f t="shared" si="405"/>
        <v>779.43502453081771</v>
      </c>
      <c r="L351" s="28">
        <f t="shared" si="367"/>
        <v>402.91754269054695</v>
      </c>
      <c r="M351" s="28">
        <f t="shared" si="368"/>
        <v>-667.21541593219183</v>
      </c>
      <c r="N351" s="28">
        <f>Paramètres!$D$26*Calculs!K351</f>
        <v>15.588700490616354</v>
      </c>
      <c r="O351" s="28">
        <f>Paramètres!$D$26*I351</f>
        <v>30.605266133009032</v>
      </c>
      <c r="P351" s="28">
        <f>Paramètres!$D$26*J351</f>
        <v>-12.919830957764995</v>
      </c>
      <c r="Q351" s="105">
        <f>IF($T351&gt;25000,Paramètres!$D$9,-5)</f>
        <v>6</v>
      </c>
      <c r="R351" s="105">
        <f t="shared" si="342"/>
        <v>-71923.829398786562</v>
      </c>
      <c r="S351" s="105">
        <f t="shared" si="343"/>
        <v>6413.592773749413</v>
      </c>
      <c r="T351" s="105">
        <f t="shared" si="369"/>
        <v>72209.219685946227</v>
      </c>
      <c r="U351" s="105">
        <f t="shared" si="370"/>
        <v>174.90429779554506</v>
      </c>
      <c r="V351" s="105">
        <f t="shared" si="344"/>
        <v>176.21074375953646</v>
      </c>
      <c r="W351" s="105">
        <f t="shared" si="371"/>
        <v>-175.51431143440027</v>
      </c>
      <c r="X351" s="105">
        <f t="shared" si="372"/>
        <v>15.65096476251121</v>
      </c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44">
        <f t="shared" si="373"/>
        <v>41579.619616802673</v>
      </c>
      <c r="AL351" s="44">
        <f t="shared" si="374"/>
        <v>38292.30684884177</v>
      </c>
      <c r="AM351" s="44">
        <f t="shared" si="345"/>
        <v>140.14797337740185</v>
      </c>
      <c r="AN351" s="44">
        <f t="shared" si="346"/>
        <v>-150.30808874823836</v>
      </c>
      <c r="AO351" s="44">
        <f t="shared" si="406"/>
        <v>-8590.3576473495068</v>
      </c>
      <c r="AP351" s="44">
        <f t="shared" si="407"/>
        <v>7170.4412940772108</v>
      </c>
      <c r="AQ351" s="44">
        <f t="shared" si="375"/>
        <v>1768.8496040793357</v>
      </c>
      <c r="AR351" s="44">
        <f t="shared" si="376"/>
        <v>-1536.6022199686156</v>
      </c>
      <c r="AS351" s="44">
        <f t="shared" si="377"/>
        <v>-876.17494796367271</v>
      </c>
      <c r="AT351" s="44">
        <f>Paramètres!$D$26*Calculs!AQ351</f>
        <v>35.376992081586714</v>
      </c>
      <c r="AU351" s="44">
        <f>Paramètres!$D$26*AO351</f>
        <v>-171.80715294699013</v>
      </c>
      <c r="AV351" s="44">
        <f>Paramètres!$D$26*AP351</f>
        <v>143.40882588154423</v>
      </c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1">
        <f>Paramètres!$D$16</f>
        <v>30000</v>
      </c>
      <c r="BH351" s="41">
        <f>Paramètres!$E$16</f>
        <v>-25000</v>
      </c>
      <c r="BI351" s="100"/>
      <c r="BJ351" s="100"/>
      <c r="BK351" s="110">
        <f>Paramètres!$D$20</f>
        <v>523598775598.29883</v>
      </c>
      <c r="BL351" s="41">
        <f>Paramètres!$D$21</f>
        <v>10000</v>
      </c>
      <c r="BM351" s="41"/>
      <c r="BN351" s="41"/>
      <c r="BO351" s="41">
        <f>IF(AND($BR$6&gt;200,A351&lt;950),Paramètres!$D$22,0)</f>
        <v>1</v>
      </c>
      <c r="BP351" s="41">
        <f t="shared" si="347"/>
        <v>60344.209781983896</v>
      </c>
      <c r="BQ351" s="41">
        <f t="shared" si="348"/>
        <v>-69705.899622591183</v>
      </c>
      <c r="BR351" s="41">
        <f t="shared" si="378"/>
        <v>92197.267293596276</v>
      </c>
      <c r="BS351" s="41">
        <f t="shared" si="379"/>
        <v>-49.117349037617956</v>
      </c>
      <c r="BT351" s="41">
        <f t="shared" si="380"/>
        <v>60.526217733092459</v>
      </c>
      <c r="BU351" s="41">
        <f t="shared" si="381"/>
        <v>39.615130550072713</v>
      </c>
      <c r="BV351" s="41">
        <f t="shared" si="382"/>
        <v>-45.760949122307466</v>
      </c>
      <c r="BW351" s="41">
        <f>Paramètres!$D$22</f>
        <v>1</v>
      </c>
      <c r="BX351" s="41">
        <f t="shared" si="349"/>
        <v>-11579.619616802673</v>
      </c>
      <c r="BY351" s="41">
        <f t="shared" si="350"/>
        <v>-63292.30684884177</v>
      </c>
      <c r="BZ351" s="41">
        <f t="shared" si="383"/>
        <v>64342.860495301145</v>
      </c>
      <c r="CA351" s="41">
        <f t="shared" si="384"/>
        <v>-100.3678630405746</v>
      </c>
      <c r="CB351" s="41">
        <f t="shared" si="385"/>
        <v>122.0252297178739</v>
      </c>
      <c r="CC351" s="41">
        <f t="shared" si="386"/>
        <v>-21.96056769793649</v>
      </c>
      <c r="CD351" s="41">
        <f t="shared" si="387"/>
        <v>-120.03287113988503</v>
      </c>
      <c r="CE351" s="2">
        <f>Paramètres!$F$16</f>
        <v>15000</v>
      </c>
      <c r="CF351" s="2">
        <f>Paramètres!$G$16</f>
        <v>15000</v>
      </c>
      <c r="CG351" s="111">
        <f>Paramètres!$F$20</f>
        <v>992600579172.61572</v>
      </c>
      <c r="CH351" s="2">
        <f>Paramètres!$F$21</f>
        <v>13332</v>
      </c>
      <c r="CI351" s="2"/>
      <c r="CJ351" s="2"/>
      <c r="CK351" s="2">
        <f>IF(CN351&gt;20000,Paramètres!$F$22,-2)</f>
        <v>1</v>
      </c>
      <c r="CL351" s="2">
        <f t="shared" si="351"/>
        <v>45344.209781983896</v>
      </c>
      <c r="CM351" s="2">
        <f t="shared" si="352"/>
        <v>-29705.899622591183</v>
      </c>
      <c r="CN351" s="2">
        <f t="shared" si="353"/>
        <v>54208.281960785542</v>
      </c>
      <c r="CO351" s="2">
        <f t="shared" si="354"/>
        <v>-33.229610659211666</v>
      </c>
      <c r="CP351" s="2">
        <f t="shared" si="355"/>
        <v>309.30393626569293</v>
      </c>
      <c r="CQ351" s="2">
        <f t="shared" si="356"/>
        <v>258.7269336919918</v>
      </c>
      <c r="CR351" s="2">
        <f t="shared" si="357"/>
        <v>-169.49719399385791</v>
      </c>
      <c r="CS351" s="2">
        <f>Paramètres!$F$22</f>
        <v>1</v>
      </c>
      <c r="CT351" s="2">
        <f t="shared" si="358"/>
        <v>-26579.619616802673</v>
      </c>
      <c r="CU351" s="2">
        <f t="shared" si="359"/>
        <v>-23292.30684884177</v>
      </c>
      <c r="CV351" s="2">
        <f t="shared" si="388"/>
        <v>35341.303559921536</v>
      </c>
      <c r="CW351" s="2">
        <f t="shared" si="389"/>
        <v>-138.77120135517561</v>
      </c>
      <c r="CX351" s="2">
        <f t="shared" si="360"/>
        <v>650.93149394050931</v>
      </c>
      <c r="CY351" s="2">
        <f t="shared" si="390"/>
        <v>-489.55498984922667</v>
      </c>
      <c r="CZ351" s="2">
        <f t="shared" si="391"/>
        <v>-429.00783409787158</v>
      </c>
      <c r="DA351" s="2"/>
      <c r="DB351" s="2"/>
      <c r="DC351" s="13">
        <f>Paramètres!$H$16</f>
        <v>-20000</v>
      </c>
      <c r="DD351" s="13">
        <f>Paramètres!$I$16</f>
        <v>0</v>
      </c>
      <c r="DE351" s="13"/>
      <c r="DF351" s="13"/>
      <c r="DG351" s="112">
        <f>Paramètres!$H$20</f>
        <v>1047197551196.5977</v>
      </c>
      <c r="DH351" s="13">
        <f>Paramètres!$H$21</f>
        <v>10000</v>
      </c>
      <c r="DI351" s="13">
        <f>IF(DL351&lt;66666,Paramètres!$H$22,5)</f>
        <v>1</v>
      </c>
      <c r="DJ351" s="13">
        <f t="shared" si="361"/>
        <v>10344.209781983893</v>
      </c>
      <c r="DK351" s="13">
        <f t="shared" si="362"/>
        <v>-44705.899622591183</v>
      </c>
      <c r="DL351" s="13">
        <f t="shared" si="392"/>
        <v>45887.0366996921</v>
      </c>
      <c r="DM351" s="13">
        <f t="shared" si="393"/>
        <v>-76.971969453167574</v>
      </c>
      <c r="DN351" s="13">
        <f t="shared" si="394"/>
        <v>463.89805684442047</v>
      </c>
      <c r="DO351" s="13">
        <f t="shared" si="395"/>
        <v>104.57547844848241</v>
      </c>
      <c r="DP351" s="13">
        <f t="shared" si="396"/>
        <v>-451.95727281602643</v>
      </c>
      <c r="DQ351" s="13">
        <f>IF(DT351&lt;66666,Paramètres!$H$22,5)</f>
        <v>5</v>
      </c>
      <c r="DR351" s="13">
        <f t="shared" si="363"/>
        <v>-61579.619616802673</v>
      </c>
      <c r="DS351" s="13">
        <f t="shared" si="364"/>
        <v>-38292.30684884177</v>
      </c>
      <c r="DT351" s="13">
        <f t="shared" si="397"/>
        <v>72514.483490927261</v>
      </c>
      <c r="DU351" s="13">
        <f t="shared" si="398"/>
        <v>-148.12524246143482</v>
      </c>
      <c r="DV351" s="13">
        <f t="shared" si="399"/>
        <v>968.00304898568106</v>
      </c>
      <c r="DW351" s="13">
        <f t="shared" si="400"/>
        <v>-822.03246406494145</v>
      </c>
      <c r="DX351" s="13">
        <f t="shared" si="401"/>
        <v>-511.16781086928341</v>
      </c>
    </row>
    <row r="352" spans="1:128" x14ac:dyDescent="0.35">
      <c r="A352" s="106">
        <f t="shared" si="402"/>
        <v>346</v>
      </c>
      <c r="B352" s="106">
        <f>A352*Paramètres!$D$25</f>
        <v>173</v>
      </c>
      <c r="C352" s="102">
        <f>Paramètres!$D$7</f>
        <v>155093840495.72119</v>
      </c>
      <c r="D352" s="28">
        <f>Paramètres!$D$8</f>
        <v>6666</v>
      </c>
      <c r="E352" s="28">
        <f t="shared" si="365"/>
        <v>-29478.348742986032</v>
      </c>
      <c r="F352" s="28">
        <f t="shared" si="366"/>
        <v>44216.099994664015</v>
      </c>
      <c r="G352" s="28">
        <f t="shared" si="340"/>
        <v>-34.350076087357913</v>
      </c>
      <c r="H352" s="28">
        <f t="shared" si="341"/>
        <v>-59.379993662994863</v>
      </c>
      <c r="I352" s="28">
        <f t="shared" si="403"/>
        <v>1902.5755832079894</v>
      </c>
      <c r="J352" s="28">
        <f t="shared" si="404"/>
        <v>-1300.2871328626766</v>
      </c>
      <c r="K352" s="28">
        <f t="shared" si="405"/>
        <v>800.16771935007148</v>
      </c>
      <c r="L352" s="28">
        <f t="shared" si="367"/>
        <v>407.55897494568512</v>
      </c>
      <c r="M352" s="28">
        <f t="shared" si="368"/>
        <v>-688.59571668078001</v>
      </c>
      <c r="N352" s="28">
        <f>Paramètres!$D$26*Calculs!K352</f>
        <v>16.00335438700143</v>
      </c>
      <c r="O352" s="28">
        <f>Paramètres!$D$26*I352</f>
        <v>38.05151166415979</v>
      </c>
      <c r="P352" s="28">
        <f>Paramètres!$D$26*J352</f>
        <v>-26.005742657253531</v>
      </c>
      <c r="Q352" s="105">
        <f>IF($T352&gt;25000,Paramètres!$D$9,-5)</f>
        <v>6</v>
      </c>
      <c r="R352" s="105">
        <f t="shared" si="342"/>
        <v>-66378.638981121796</v>
      </c>
      <c r="S352" s="105">
        <f t="shared" si="343"/>
        <v>2557.6162357745561</v>
      </c>
      <c r="T352" s="105">
        <f t="shared" si="369"/>
        <v>66427.894094240255</v>
      </c>
      <c r="U352" s="105">
        <f t="shared" si="370"/>
        <v>177.79344433895824</v>
      </c>
      <c r="V352" s="105">
        <f t="shared" si="344"/>
        <v>207.73880079450612</v>
      </c>
      <c r="W352" s="105">
        <f t="shared" si="371"/>
        <v>-207.58476613373981</v>
      </c>
      <c r="X352" s="105">
        <f t="shared" si="372"/>
        <v>7.9983888840221011</v>
      </c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44">
        <f t="shared" si="373"/>
        <v>36900.290238135764</v>
      </c>
      <c r="AL352" s="44">
        <f t="shared" si="374"/>
        <v>41658.483758889459</v>
      </c>
      <c r="AM352" s="44">
        <f t="shared" si="345"/>
        <v>148.28987767711635</v>
      </c>
      <c r="AN352" s="44">
        <f t="shared" si="346"/>
        <v>-145.30941300028348</v>
      </c>
      <c r="AO352" s="44">
        <f t="shared" si="406"/>
        <v>-9955.1527143711319</v>
      </c>
      <c r="AP352" s="44">
        <f t="shared" si="407"/>
        <v>6150.8575202319935</v>
      </c>
      <c r="AQ352" s="44">
        <f t="shared" si="375"/>
        <v>1835.3118544516183</v>
      </c>
      <c r="AR352" s="44">
        <f t="shared" si="376"/>
        <v>-1509.0623330465048</v>
      </c>
      <c r="AS352" s="44">
        <f t="shared" si="377"/>
        <v>-1044.5575513445287</v>
      </c>
      <c r="AT352" s="44">
        <f>Paramètres!$D$26*Calculs!AQ352</f>
        <v>36.706237089032363</v>
      </c>
      <c r="AU352" s="44">
        <f>Paramètres!$D$26*AO352</f>
        <v>-199.10305428742265</v>
      </c>
      <c r="AV352" s="44">
        <f>Paramètres!$D$26*AP352</f>
        <v>123.01715040463988</v>
      </c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1">
        <f>Paramètres!$D$16</f>
        <v>30000</v>
      </c>
      <c r="BH352" s="41">
        <f>Paramètres!$E$16</f>
        <v>-25000</v>
      </c>
      <c r="BI352" s="100"/>
      <c r="BJ352" s="100"/>
      <c r="BK352" s="110">
        <f>Paramètres!$D$20</f>
        <v>523598775598.29883</v>
      </c>
      <c r="BL352" s="41">
        <f>Paramètres!$D$21</f>
        <v>10000</v>
      </c>
      <c r="BM352" s="41"/>
      <c r="BN352" s="41"/>
      <c r="BO352" s="41">
        <f>IF(AND($BR$6&gt;200,A352&lt;950),Paramètres!$D$22,0)</f>
        <v>1</v>
      </c>
      <c r="BP352" s="41">
        <f t="shared" si="347"/>
        <v>59478.348742986032</v>
      </c>
      <c r="BQ352" s="41">
        <f t="shared" si="348"/>
        <v>-69216.099994664022</v>
      </c>
      <c r="BR352" s="41">
        <f t="shared" si="378"/>
        <v>91260.848493007099</v>
      </c>
      <c r="BS352" s="41">
        <f t="shared" si="379"/>
        <v>-49.327077990481229</v>
      </c>
      <c r="BT352" s="41">
        <f t="shared" si="380"/>
        <v>61.75248026252325</v>
      </c>
      <c r="BU352" s="41">
        <f t="shared" si="381"/>
        <v>40.246563750502055</v>
      </c>
      <c r="BV352" s="41">
        <f t="shared" si="382"/>
        <v>-46.835701391674469</v>
      </c>
      <c r="BW352" s="41">
        <f>Paramètres!$D$22</f>
        <v>1</v>
      </c>
      <c r="BX352" s="41">
        <f t="shared" si="349"/>
        <v>-6900.2902381357635</v>
      </c>
      <c r="BY352" s="41">
        <f t="shared" si="350"/>
        <v>-66658.483758889459</v>
      </c>
      <c r="BZ352" s="41">
        <f t="shared" si="383"/>
        <v>67014.680946824199</v>
      </c>
      <c r="CA352" s="41">
        <f t="shared" si="384"/>
        <v>-95.910040377489622</v>
      </c>
      <c r="CB352" s="41">
        <f t="shared" si="385"/>
        <v>112.80081938982484</v>
      </c>
      <c r="CC352" s="41">
        <f t="shared" si="386"/>
        <v>-11.614744439460143</v>
      </c>
      <c r="CD352" s="41">
        <f t="shared" si="387"/>
        <v>-112.20125920247915</v>
      </c>
      <c r="CE352" s="2">
        <f>Paramètres!$F$16</f>
        <v>15000</v>
      </c>
      <c r="CF352" s="2">
        <f>Paramètres!$G$16</f>
        <v>15000</v>
      </c>
      <c r="CG352" s="111">
        <f>Paramètres!$F$20</f>
        <v>992600579172.61572</v>
      </c>
      <c r="CH352" s="2">
        <f>Paramètres!$F$21</f>
        <v>13332</v>
      </c>
      <c r="CI352" s="2"/>
      <c r="CJ352" s="2"/>
      <c r="CK352" s="2">
        <f>IF(CN352&gt;20000,Paramètres!$F$22,-2)</f>
        <v>1</v>
      </c>
      <c r="CL352" s="2">
        <f t="shared" si="351"/>
        <v>44478.348742986032</v>
      </c>
      <c r="CM352" s="2">
        <f t="shared" si="352"/>
        <v>-29216.099994664015</v>
      </c>
      <c r="CN352" s="2">
        <f t="shared" si="353"/>
        <v>53215.636854226352</v>
      </c>
      <c r="CO352" s="2">
        <f t="shared" si="354"/>
        <v>-33.299357312199412</v>
      </c>
      <c r="CP352" s="2">
        <f t="shared" si="355"/>
        <v>319.91942774888508</v>
      </c>
      <c r="CQ352" s="2">
        <f t="shared" si="356"/>
        <v>267.39298293188307</v>
      </c>
      <c r="CR352" s="2">
        <f t="shared" si="357"/>
        <v>-175.64006641414082</v>
      </c>
      <c r="CS352" s="2">
        <f>Paramètres!$F$22</f>
        <v>1</v>
      </c>
      <c r="CT352" s="2">
        <f t="shared" si="358"/>
        <v>-21900.290238135764</v>
      </c>
      <c r="CU352" s="2">
        <f t="shared" si="359"/>
        <v>-26658.483758889459</v>
      </c>
      <c r="CV352" s="2">
        <f t="shared" si="388"/>
        <v>34500.687947308492</v>
      </c>
      <c r="CW352" s="2">
        <f t="shared" si="389"/>
        <v>-129.4035480474069</v>
      </c>
      <c r="CX352" s="2">
        <f t="shared" si="360"/>
        <v>676.79046543288359</v>
      </c>
      <c r="CY352" s="2">
        <f t="shared" si="390"/>
        <v>-429.61194414499886</v>
      </c>
      <c r="CZ352" s="2">
        <f t="shared" si="391"/>
        <v>-522.9521120990081</v>
      </c>
      <c r="DA352" s="2"/>
      <c r="DB352" s="2"/>
      <c r="DC352" s="13">
        <f>Paramètres!$H$16</f>
        <v>-20000</v>
      </c>
      <c r="DD352" s="13">
        <f>Paramètres!$I$16</f>
        <v>0</v>
      </c>
      <c r="DE352" s="13"/>
      <c r="DF352" s="13"/>
      <c r="DG352" s="112">
        <f>Paramètres!$H$20</f>
        <v>1047197551196.5977</v>
      </c>
      <c r="DH352" s="13">
        <f>Paramètres!$H$21</f>
        <v>10000</v>
      </c>
      <c r="DI352" s="13">
        <f>IF(DL352&lt;66666,Paramètres!$H$22,5)</f>
        <v>1</v>
      </c>
      <c r="DJ352" s="13">
        <f t="shared" si="361"/>
        <v>9478.3487429860324</v>
      </c>
      <c r="DK352" s="13">
        <f t="shared" si="362"/>
        <v>-44216.099994664015</v>
      </c>
      <c r="DL352" s="13">
        <f t="shared" si="392"/>
        <v>45220.599217964722</v>
      </c>
      <c r="DM352" s="13">
        <f t="shared" si="393"/>
        <v>-77.900943714425438</v>
      </c>
      <c r="DN352" s="13">
        <f t="shared" si="394"/>
        <v>476.70923935210698</v>
      </c>
      <c r="DO352" s="13">
        <f t="shared" si="395"/>
        <v>99.919428263299977</v>
      </c>
      <c r="DP352" s="13">
        <f t="shared" si="396"/>
        <v>-466.11994887496468</v>
      </c>
      <c r="DQ352" s="13">
        <f>IF(DT352&lt;66666,Paramètres!$H$22,5)</f>
        <v>5</v>
      </c>
      <c r="DR352" s="13">
        <f t="shared" si="363"/>
        <v>-56900.290238135764</v>
      </c>
      <c r="DS352" s="13">
        <f t="shared" si="364"/>
        <v>-41658.483758889459</v>
      </c>
      <c r="DT352" s="13">
        <f t="shared" si="397"/>
        <v>70520.013459114882</v>
      </c>
      <c r="DU352" s="13">
        <f t="shared" si="398"/>
        <v>-143.79097408537697</v>
      </c>
      <c r="DV352" s="13">
        <f t="shared" si="399"/>
        <v>1021.8906637355964</v>
      </c>
      <c r="DW352" s="13">
        <f t="shared" si="400"/>
        <v>-824.53012281269116</v>
      </c>
      <c r="DX352" s="13">
        <f t="shared" si="401"/>
        <v>-603.66431500003887</v>
      </c>
    </row>
    <row r="353" spans="1:128" x14ac:dyDescent="0.35">
      <c r="A353" s="106">
        <f t="shared" si="402"/>
        <v>347</v>
      </c>
      <c r="B353" s="106">
        <f>A353*Paramètres!$D$25</f>
        <v>173.5</v>
      </c>
      <c r="C353" s="102">
        <f>Paramètres!$D$7</f>
        <v>155093840495.72119</v>
      </c>
      <c r="D353" s="28">
        <f>Paramètres!$D$8</f>
        <v>6666</v>
      </c>
      <c r="E353" s="28">
        <f t="shared" si="365"/>
        <v>-28425.171207645617</v>
      </c>
      <c r="F353" s="28">
        <f t="shared" si="366"/>
        <v>43393.807499062481</v>
      </c>
      <c r="G353" s="28">
        <f t="shared" si="340"/>
        <v>-40.824089441922183</v>
      </c>
      <c r="H353" s="28">
        <f t="shared" si="341"/>
        <v>-59.948648924767099</v>
      </c>
      <c r="I353" s="28">
        <f t="shared" si="403"/>
        <v>2272.0830464895143</v>
      </c>
      <c r="J353" s="28">
        <f t="shared" si="404"/>
        <v>-1962.8771068862031</v>
      </c>
      <c r="K353" s="28">
        <f t="shared" si="405"/>
        <v>831.57278978470265</v>
      </c>
      <c r="L353" s="28">
        <f t="shared" si="367"/>
        <v>416.43167068970882</v>
      </c>
      <c r="M353" s="28">
        <f t="shared" si="368"/>
        <v>-719.79022524405764</v>
      </c>
      <c r="N353" s="28">
        <f>Paramètres!$D$26*Calculs!K353</f>
        <v>16.631455795694052</v>
      </c>
      <c r="O353" s="28">
        <f>Paramètres!$D$26*I353</f>
        <v>45.441660929790288</v>
      </c>
      <c r="P353" s="28">
        <f>Paramètres!$D$26*J353</f>
        <v>-39.257542137724066</v>
      </c>
      <c r="Q353" s="105">
        <f>IF($T353&gt;25000,Paramètres!$D$9,-5)</f>
        <v>6</v>
      </c>
      <c r="R353" s="105">
        <f t="shared" si="342"/>
        <v>-59970.619505334194</v>
      </c>
      <c r="S353" s="105">
        <f t="shared" si="343"/>
        <v>-1078.9656321068396</v>
      </c>
      <c r="T353" s="105">
        <f t="shared" si="369"/>
        <v>59980.324863148562</v>
      </c>
      <c r="U353" s="105">
        <f t="shared" si="370"/>
        <v>-178.96927014532795</v>
      </c>
      <c r="V353" s="105">
        <f t="shared" si="344"/>
        <v>253.94010812843831</v>
      </c>
      <c r="W353" s="105">
        <f t="shared" si="371"/>
        <v>-253.89901832743391</v>
      </c>
      <c r="X353" s="105">
        <f t="shared" si="372"/>
        <v>-4.5680421022930489</v>
      </c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44">
        <f t="shared" si="373"/>
        <v>31545.448297688574</v>
      </c>
      <c r="AL353" s="44">
        <f t="shared" si="374"/>
        <v>44472.773131169321</v>
      </c>
      <c r="AM353" s="44">
        <f t="shared" si="345"/>
        <v>156.13711457625405</v>
      </c>
      <c r="AN353" s="44">
        <f t="shared" si="346"/>
        <v>-140.12485274555249</v>
      </c>
      <c r="AO353" s="44">
        <f t="shared" si="406"/>
        <v>-11265.111993130213</v>
      </c>
      <c r="AP353" s="44">
        <f t="shared" si="407"/>
        <v>4983.282818482824</v>
      </c>
      <c r="AQ353" s="44">
        <f t="shared" si="375"/>
        <v>1919.805080464298</v>
      </c>
      <c r="AR353" s="44">
        <f t="shared" si="376"/>
        <v>-1473.3415775308899</v>
      </c>
      <c r="AS353" s="44">
        <f t="shared" si="377"/>
        <v>-1230.819297417504</v>
      </c>
      <c r="AT353" s="44">
        <f>Paramètres!$D$26*Calculs!AQ353</f>
        <v>38.396101609285964</v>
      </c>
      <c r="AU353" s="44">
        <f>Paramètres!$D$26*AO353</f>
        <v>-225.30223986260427</v>
      </c>
      <c r="AV353" s="44">
        <f>Paramètres!$D$26*AP353</f>
        <v>99.665656369656489</v>
      </c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1">
        <f>Paramètres!$D$16</f>
        <v>30000</v>
      </c>
      <c r="BH353" s="41">
        <f>Paramètres!$E$16</f>
        <v>-25000</v>
      </c>
      <c r="BI353" s="100"/>
      <c r="BJ353" s="100"/>
      <c r="BK353" s="110">
        <f>Paramètres!$D$20</f>
        <v>523598775598.29883</v>
      </c>
      <c r="BL353" s="41">
        <f>Paramètres!$D$21</f>
        <v>10000</v>
      </c>
      <c r="BM353" s="41"/>
      <c r="BN353" s="41"/>
      <c r="BO353" s="41">
        <f>IF(AND($BR$6&gt;200,A353&lt;950),Paramètres!$D$22,0)</f>
        <v>1</v>
      </c>
      <c r="BP353" s="41">
        <f t="shared" si="347"/>
        <v>58425.171207645617</v>
      </c>
      <c r="BQ353" s="41">
        <f t="shared" si="348"/>
        <v>-68393.807499062474</v>
      </c>
      <c r="BR353" s="41">
        <f t="shared" si="378"/>
        <v>89951.17305995246</v>
      </c>
      <c r="BS353" s="41">
        <f t="shared" si="379"/>
        <v>-49.494506855896113</v>
      </c>
      <c r="BT353" s="41">
        <f t="shared" si="380"/>
        <v>63.530618335748237</v>
      </c>
      <c r="BU353" s="41">
        <f t="shared" si="381"/>
        <v>41.264467454135087</v>
      </c>
      <c r="BV353" s="41">
        <f t="shared" si="382"/>
        <v>-48.305105235876844</v>
      </c>
      <c r="BW353" s="41">
        <f>Paramètres!$D$22</f>
        <v>1</v>
      </c>
      <c r="BX353" s="41">
        <f t="shared" si="349"/>
        <v>-1545.4482976885738</v>
      </c>
      <c r="BY353" s="41">
        <f t="shared" si="350"/>
        <v>-69472.773131169321</v>
      </c>
      <c r="BZ353" s="41">
        <f t="shared" si="383"/>
        <v>69489.960548094648</v>
      </c>
      <c r="CA353" s="41">
        <f t="shared" si="384"/>
        <v>-91.27435625663415</v>
      </c>
      <c r="CB353" s="41">
        <f t="shared" si="385"/>
        <v>105.1481594476451</v>
      </c>
      <c r="CC353" s="41">
        <f t="shared" si="386"/>
        <v>-2.3384823180462444</v>
      </c>
      <c r="CD353" s="41">
        <f t="shared" si="387"/>
        <v>-105.12215244978378</v>
      </c>
      <c r="CE353" s="2">
        <f>Paramètres!$F$16</f>
        <v>15000</v>
      </c>
      <c r="CF353" s="2">
        <f>Paramètres!$G$16</f>
        <v>15000</v>
      </c>
      <c r="CG353" s="111">
        <f>Paramètres!$F$20</f>
        <v>992600579172.61572</v>
      </c>
      <c r="CH353" s="2">
        <f>Paramètres!$F$21</f>
        <v>13332</v>
      </c>
      <c r="CI353" s="2"/>
      <c r="CJ353" s="2"/>
      <c r="CK353" s="2">
        <f>IF(CN353&gt;20000,Paramètres!$F$22,-2)</f>
        <v>1</v>
      </c>
      <c r="CL353" s="2">
        <f t="shared" si="351"/>
        <v>43425.171207645617</v>
      </c>
      <c r="CM353" s="2">
        <f t="shared" si="352"/>
        <v>-28393.807499062481</v>
      </c>
      <c r="CN353" s="2">
        <f t="shared" si="353"/>
        <v>51884.041850140689</v>
      </c>
      <c r="CO353" s="2">
        <f t="shared" si="354"/>
        <v>-33.178905698342632</v>
      </c>
      <c r="CP353" s="2">
        <f t="shared" si="355"/>
        <v>335.00746265091254</v>
      </c>
      <c r="CQ353" s="2">
        <f t="shared" si="356"/>
        <v>280.38980585733555</v>
      </c>
      <c r="CR353" s="2">
        <f t="shared" si="357"/>
        <v>-183.33454885287784</v>
      </c>
      <c r="CS353" s="2">
        <f>Paramètres!$F$22</f>
        <v>1</v>
      </c>
      <c r="CT353" s="2">
        <f t="shared" si="358"/>
        <v>-16545.448297688574</v>
      </c>
      <c r="CU353" s="2">
        <f t="shared" si="359"/>
        <v>-29472.773131169321</v>
      </c>
      <c r="CV353" s="2">
        <f t="shared" si="388"/>
        <v>33799.352292800846</v>
      </c>
      <c r="CW353" s="2">
        <f t="shared" si="389"/>
        <v>-119.30901677279361</v>
      </c>
      <c r="CX353" s="2">
        <f t="shared" si="360"/>
        <v>699.44518810661054</v>
      </c>
      <c r="CY353" s="2">
        <f t="shared" si="390"/>
        <v>-342.39218836598587</v>
      </c>
      <c r="CZ353" s="2">
        <f t="shared" si="391"/>
        <v>-609.91078077981456</v>
      </c>
      <c r="DA353" s="2"/>
      <c r="DB353" s="2"/>
      <c r="DC353" s="13">
        <f>Paramètres!$H$16</f>
        <v>-20000</v>
      </c>
      <c r="DD353" s="13">
        <f>Paramètres!$I$16</f>
        <v>0</v>
      </c>
      <c r="DE353" s="13"/>
      <c r="DF353" s="13"/>
      <c r="DG353" s="112">
        <f>Paramètres!$H$20</f>
        <v>1047197551196.5977</v>
      </c>
      <c r="DH353" s="13">
        <f>Paramètres!$H$21</f>
        <v>10000</v>
      </c>
      <c r="DI353" s="13">
        <f>IF(DL353&lt;66666,Paramètres!$H$22,5)</f>
        <v>1</v>
      </c>
      <c r="DJ353" s="13">
        <f t="shared" si="361"/>
        <v>8425.171207645617</v>
      </c>
      <c r="DK353" s="13">
        <f t="shared" si="362"/>
        <v>-43393.807499062481</v>
      </c>
      <c r="DL353" s="13">
        <f t="shared" si="392"/>
        <v>44204.140520361121</v>
      </c>
      <c r="DM353" s="13">
        <f t="shared" si="393"/>
        <v>-79.012380603240615</v>
      </c>
      <c r="DN353" s="13">
        <f t="shared" si="394"/>
        <v>497.26626184876142</v>
      </c>
      <c r="DO353" s="13">
        <f t="shared" si="395"/>
        <v>94.777397378238163</v>
      </c>
      <c r="DP353" s="13">
        <f t="shared" si="396"/>
        <v>-488.15057115530294</v>
      </c>
      <c r="DQ353" s="13">
        <f>IF(DT353&lt;66666,Paramètres!$H$22,5)</f>
        <v>5</v>
      </c>
      <c r="DR353" s="13">
        <f t="shared" si="363"/>
        <v>-51545.448297688577</v>
      </c>
      <c r="DS353" s="13">
        <f t="shared" si="364"/>
        <v>-44472.773131169321</v>
      </c>
      <c r="DT353" s="13">
        <f t="shared" si="397"/>
        <v>68079.077477490413</v>
      </c>
      <c r="DU353" s="13">
        <f t="shared" si="398"/>
        <v>-139.2127828114015</v>
      </c>
      <c r="DV353" s="13">
        <f t="shared" si="399"/>
        <v>1094.1206649351961</v>
      </c>
      <c r="DW353" s="13">
        <f t="shared" si="400"/>
        <v>-828.40341343486671</v>
      </c>
      <c r="DX353" s="13">
        <f t="shared" si="401"/>
        <v>-714.7361849295844</v>
      </c>
    </row>
    <row r="354" spans="1:128" x14ac:dyDescent="0.35">
      <c r="A354" s="106">
        <f t="shared" si="402"/>
        <v>348</v>
      </c>
      <c r="B354" s="106">
        <f>A354*Paramètres!$D$25</f>
        <v>174</v>
      </c>
      <c r="C354" s="102">
        <f>Paramètres!$D$7</f>
        <v>155093840495.72119</v>
      </c>
      <c r="D354" s="28">
        <f>Paramètres!$D$8</f>
        <v>6666</v>
      </c>
      <c r="E354" s="28">
        <f t="shared" si="365"/>
        <v>-27185.021766728434</v>
      </c>
      <c r="F354" s="28">
        <f t="shared" si="366"/>
        <v>42232.421389308365</v>
      </c>
      <c r="G354" s="28">
        <f t="shared" si="340"/>
        <v>-45.003649576255995</v>
      </c>
      <c r="H354" s="28">
        <f t="shared" si="341"/>
        <v>-60.594906617925474</v>
      </c>
      <c r="I354" s="28">
        <f t="shared" si="403"/>
        <v>2643.0730562494327</v>
      </c>
      <c r="J354" s="28">
        <f t="shared" si="404"/>
        <v>-2643.4097899925364</v>
      </c>
      <c r="K354" s="28">
        <f t="shared" si="405"/>
        <v>875.27339106458669</v>
      </c>
      <c r="L354" s="28">
        <f t="shared" si="367"/>
        <v>429.74277930277509</v>
      </c>
      <c r="M354" s="28">
        <f t="shared" si="368"/>
        <v>-762.51206727685769</v>
      </c>
      <c r="N354" s="28">
        <f>Paramètres!$D$26*Calculs!K354</f>
        <v>17.505467821291735</v>
      </c>
      <c r="O354" s="28">
        <f>Paramètres!$D$26*I354</f>
        <v>52.861461124988658</v>
      </c>
      <c r="P354" s="28">
        <f>Paramètres!$D$26*J354</f>
        <v>-52.868195799850731</v>
      </c>
      <c r="Q354" s="105">
        <f>IF($T354&gt;25000,Paramètres!$D$9,-5)</f>
        <v>6</v>
      </c>
      <c r="R354" s="105">
        <f t="shared" si="342"/>
        <v>-52729.578673469179</v>
      </c>
      <c r="S354" s="105">
        <f t="shared" si="343"/>
        <v>-4424.288326747992</v>
      </c>
      <c r="T354" s="105">
        <f t="shared" si="369"/>
        <v>52914.863642267606</v>
      </c>
      <c r="U354" s="105">
        <f t="shared" si="370"/>
        <v>-175.2038175972055</v>
      </c>
      <c r="V354" s="105">
        <f t="shared" si="344"/>
        <v>324.58860868439382</v>
      </c>
      <c r="W354" s="105">
        <f t="shared" si="371"/>
        <v>-323.45203974907537</v>
      </c>
      <c r="X354" s="105">
        <f t="shared" si="372"/>
        <v>-27.139323311996964</v>
      </c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44">
        <f t="shared" si="373"/>
        <v>25544.556906740741</v>
      </c>
      <c r="AL354" s="44">
        <f t="shared" si="374"/>
        <v>46656.709716056357</v>
      </c>
      <c r="AM354" s="44">
        <f t="shared" si="345"/>
        <v>163.72659338030408</v>
      </c>
      <c r="AN354" s="44">
        <f t="shared" si="346"/>
        <v>-134.85374462626433</v>
      </c>
      <c r="AO354" s="44">
        <f t="shared" si="406"/>
        <v>-12513.151330798499</v>
      </c>
      <c r="AP354" s="44">
        <f t="shared" si="407"/>
        <v>3652.7978646956635</v>
      </c>
      <c r="AQ354" s="44">
        <f t="shared" si="375"/>
        <v>2023.300908116378</v>
      </c>
      <c r="AR354" s="44">
        <f t="shared" si="376"/>
        <v>-1427.0331024463328</v>
      </c>
      <c r="AS354" s="44">
        <f t="shared" si="377"/>
        <v>-1434.3371602614757</v>
      </c>
      <c r="AT354" s="44">
        <f>Paramètres!$D$26*Calculs!AQ354</f>
        <v>40.466018162327558</v>
      </c>
      <c r="AU354" s="44">
        <f>Paramètres!$D$26*AO354</f>
        <v>-250.26302661596998</v>
      </c>
      <c r="AV354" s="44">
        <f>Paramètres!$D$26*AP354</f>
        <v>73.055957293913266</v>
      </c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1">
        <f>Paramètres!$D$16</f>
        <v>30000</v>
      </c>
      <c r="BH354" s="41">
        <f>Paramètres!$E$16</f>
        <v>-25000</v>
      </c>
      <c r="BI354" s="100"/>
      <c r="BJ354" s="100"/>
      <c r="BK354" s="110">
        <f>Paramètres!$D$20</f>
        <v>523598775598.29883</v>
      </c>
      <c r="BL354" s="41">
        <f>Paramètres!$D$21</f>
        <v>10000</v>
      </c>
      <c r="BM354" s="41"/>
      <c r="BN354" s="41"/>
      <c r="BO354" s="41">
        <f>IF(AND($BR$6&gt;200,A354&lt;950),Paramètres!$D$22,0)</f>
        <v>1</v>
      </c>
      <c r="BP354" s="41">
        <f t="shared" si="347"/>
        <v>57185.021766728431</v>
      </c>
      <c r="BQ354" s="41">
        <f t="shared" si="348"/>
        <v>-67232.421389308365</v>
      </c>
      <c r="BR354" s="41">
        <f t="shared" si="378"/>
        <v>88262.818900886763</v>
      </c>
      <c r="BS354" s="41">
        <f t="shared" si="379"/>
        <v>-49.616933462950882</v>
      </c>
      <c r="BT354" s="41">
        <f t="shared" si="380"/>
        <v>65.937740553853644</v>
      </c>
      <c r="BU354" s="41">
        <f t="shared" si="381"/>
        <v>42.720719503137566</v>
      </c>
      <c r="BV354" s="41">
        <f t="shared" si="382"/>
        <v>-50.226743419034818</v>
      </c>
      <c r="BW354" s="41">
        <f>Paramètres!$D$22</f>
        <v>1</v>
      </c>
      <c r="BX354" s="41">
        <f t="shared" si="349"/>
        <v>4455.4430932592586</v>
      </c>
      <c r="BY354" s="41">
        <f t="shared" si="350"/>
        <v>-71656.709716056357</v>
      </c>
      <c r="BZ354" s="41">
        <f t="shared" si="383"/>
        <v>71795.090504075808</v>
      </c>
      <c r="CA354" s="41">
        <f t="shared" si="384"/>
        <v>-86.442065592535286</v>
      </c>
      <c r="CB354" s="41">
        <f t="shared" si="385"/>
        <v>98.694268684262411</v>
      </c>
      <c r="CC354" s="41">
        <f t="shared" si="386"/>
        <v>6.1247460608550526</v>
      </c>
      <c r="CD354" s="41">
        <f t="shared" si="387"/>
        <v>-98.504041322229114</v>
      </c>
      <c r="CE354" s="2">
        <f>Paramètres!$F$16</f>
        <v>15000</v>
      </c>
      <c r="CF354" s="2">
        <f>Paramètres!$G$16</f>
        <v>15000</v>
      </c>
      <c r="CG354" s="111">
        <f>Paramètres!$F$20</f>
        <v>992600579172.61572</v>
      </c>
      <c r="CH354" s="2">
        <f>Paramètres!$F$21</f>
        <v>13332</v>
      </c>
      <c r="CI354" s="2"/>
      <c r="CJ354" s="2"/>
      <c r="CK354" s="2">
        <f>IF(CN354&gt;20000,Paramètres!$F$22,-2)</f>
        <v>1</v>
      </c>
      <c r="CL354" s="2">
        <f t="shared" si="351"/>
        <v>42185.021766728431</v>
      </c>
      <c r="CM354" s="2">
        <f t="shared" si="352"/>
        <v>-27232.421389308365</v>
      </c>
      <c r="CN354" s="2">
        <f t="shared" si="353"/>
        <v>50211.36162447909</v>
      </c>
      <c r="CO354" s="2">
        <f t="shared" si="354"/>
        <v>-32.844150346154386</v>
      </c>
      <c r="CP354" s="2">
        <f t="shared" si="355"/>
        <v>355.46002482035294</v>
      </c>
      <c r="CQ354" s="2">
        <f t="shared" si="356"/>
        <v>298.6393596810567</v>
      </c>
      <c r="CR354" s="2">
        <f t="shared" si="357"/>
        <v>-192.78579329031064</v>
      </c>
      <c r="CS354" s="2">
        <f>Paramètres!$F$22</f>
        <v>1</v>
      </c>
      <c r="CT354" s="2">
        <f t="shared" si="358"/>
        <v>-10544.556906740741</v>
      </c>
      <c r="CU354" s="2">
        <f t="shared" si="359"/>
        <v>-31656.709716056357</v>
      </c>
      <c r="CV354" s="2">
        <f t="shared" si="388"/>
        <v>33366.67424850956</v>
      </c>
      <c r="CW354" s="2">
        <f t="shared" si="389"/>
        <v>-108.42243836344103</v>
      </c>
      <c r="CX354" s="2">
        <f t="shared" si="360"/>
        <v>713.93576888313146</v>
      </c>
      <c r="CY354" s="2">
        <f t="shared" si="390"/>
        <v>-225.61842054373022</v>
      </c>
      <c r="CZ354" s="2">
        <f t="shared" si="391"/>
        <v>-677.34821945739304</v>
      </c>
      <c r="DA354" s="2"/>
      <c r="DB354" s="2"/>
      <c r="DC354" s="13">
        <f>Paramètres!$H$16</f>
        <v>-20000</v>
      </c>
      <c r="DD354" s="13">
        <f>Paramètres!$I$16</f>
        <v>0</v>
      </c>
      <c r="DE354" s="13"/>
      <c r="DF354" s="13"/>
      <c r="DG354" s="112">
        <f>Paramètres!$H$20</f>
        <v>1047197551196.5977</v>
      </c>
      <c r="DH354" s="13">
        <f>Paramètres!$H$21</f>
        <v>10000</v>
      </c>
      <c r="DI354" s="13">
        <f>IF(DL354&lt;66666,Paramètres!$H$22,5)</f>
        <v>1</v>
      </c>
      <c r="DJ354" s="13">
        <f t="shared" si="361"/>
        <v>7185.0217667284342</v>
      </c>
      <c r="DK354" s="13">
        <f t="shared" si="362"/>
        <v>-42232.421389308365</v>
      </c>
      <c r="DL354" s="13">
        <f t="shared" si="392"/>
        <v>42839.257162005881</v>
      </c>
      <c r="DM354" s="13">
        <f t="shared" si="393"/>
        <v>-80.344689342835963</v>
      </c>
      <c r="DN354" s="13">
        <f t="shared" si="394"/>
        <v>526.96419607039388</v>
      </c>
      <c r="DO354" s="13">
        <f t="shared" si="395"/>
        <v>88.382700118580814</v>
      </c>
      <c r="DP354" s="13">
        <f t="shared" si="396"/>
        <v>-519.49953056751224</v>
      </c>
      <c r="DQ354" s="13">
        <f>IF(DT354&lt;66666,Paramètres!$H$22,5)</f>
        <v>1</v>
      </c>
      <c r="DR354" s="13">
        <f t="shared" si="363"/>
        <v>-45544.556906740741</v>
      </c>
      <c r="DS354" s="13">
        <f t="shared" si="364"/>
        <v>-46656.709716056357</v>
      </c>
      <c r="DT354" s="13">
        <f t="shared" si="397"/>
        <v>65200.883624071335</v>
      </c>
      <c r="DU354" s="13">
        <f t="shared" si="398"/>
        <v>-134.30891869161593</v>
      </c>
      <c r="DV354" s="13">
        <f t="shared" si="399"/>
        <v>237.88947848265414</v>
      </c>
      <c r="DW354" s="13">
        <f t="shared" si="400"/>
        <v>-166.17214810671879</v>
      </c>
      <c r="DX354" s="13">
        <f t="shared" si="401"/>
        <v>-170.2299067918087</v>
      </c>
    </row>
    <row r="355" spans="1:128" x14ac:dyDescent="0.35">
      <c r="A355" s="106">
        <f t="shared" si="402"/>
        <v>349</v>
      </c>
      <c r="B355" s="106">
        <f>A355*Paramètres!$D$25</f>
        <v>174.5</v>
      </c>
      <c r="C355" s="102">
        <f>Paramètres!$D$7</f>
        <v>155093840495.72119</v>
      </c>
      <c r="D355" s="28">
        <f>Paramètres!$D$8</f>
        <v>6666</v>
      </c>
      <c r="E355" s="28">
        <f t="shared" si="365"/>
        <v>-25756.049543778023</v>
      </c>
      <c r="F355" s="28">
        <f t="shared" si="366"/>
        <v>40720.088477492878</v>
      </c>
      <c r="G355" s="28">
        <f t="shared" si="340"/>
        <v>-47.991967416207238</v>
      </c>
      <c r="H355" s="28">
        <f t="shared" si="341"/>
        <v>-61.343270874729029</v>
      </c>
      <c r="I355" s="28">
        <f t="shared" si="403"/>
        <v>3019.9543744272191</v>
      </c>
      <c r="J355" s="28">
        <f t="shared" si="404"/>
        <v>-3353.0536614695434</v>
      </c>
      <c r="K355" s="28">
        <f t="shared" si="405"/>
        <v>933.72902159789749</v>
      </c>
      <c r="L355" s="28">
        <f t="shared" si="367"/>
        <v>447.77995133870763</v>
      </c>
      <c r="M355" s="28">
        <f t="shared" si="368"/>
        <v>-819.35523489709362</v>
      </c>
      <c r="N355" s="28">
        <f>Paramètres!$D$26*Calculs!K355</f>
        <v>18.674580431957949</v>
      </c>
      <c r="O355" s="28">
        <f>Paramètres!$D$26*I355</f>
        <v>60.399087488544382</v>
      </c>
      <c r="P355" s="28">
        <f>Paramètres!$D$26*J355</f>
        <v>-67.061073229390871</v>
      </c>
      <c r="Q355" s="105">
        <f>IF($T355&gt;25000,Paramètres!$D$9,-5)</f>
        <v>6</v>
      </c>
      <c r="R355" s="105">
        <f t="shared" si="342"/>
        <v>-44687.272509507929</v>
      </c>
      <c r="S355" s="105">
        <f t="shared" si="343"/>
        <v>-7404.4358808459438</v>
      </c>
      <c r="T355" s="105">
        <f t="shared" si="369"/>
        <v>45296.556105873897</v>
      </c>
      <c r="U355" s="105">
        <f t="shared" si="370"/>
        <v>-170.59188117805192</v>
      </c>
      <c r="V355" s="105">
        <f t="shared" si="344"/>
        <v>439.19531454988805</v>
      </c>
      <c r="W355" s="105">
        <f t="shared" si="371"/>
        <v>-433.28770205655468</v>
      </c>
      <c r="X355" s="105">
        <f t="shared" si="372"/>
        <v>-71.793395024371392</v>
      </c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44">
        <f t="shared" si="373"/>
        <v>18931.222965729907</v>
      </c>
      <c r="AL355" s="44">
        <f t="shared" si="374"/>
        <v>48124.524358338822</v>
      </c>
      <c r="AM355" s="44">
        <f t="shared" si="345"/>
        <v>171.09338121200167</v>
      </c>
      <c r="AN355" s="44">
        <f t="shared" si="346"/>
        <v>-126.078184010323</v>
      </c>
      <c r="AO355" s="44">
        <f t="shared" si="406"/>
        <v>-13689.92140662886</v>
      </c>
      <c r="AP355" s="44">
        <f t="shared" si="407"/>
        <v>2145.4047471402746</v>
      </c>
      <c r="AQ355" s="44">
        <f t="shared" si="375"/>
        <v>1204.1628681391592</v>
      </c>
      <c r="AR355" s="44">
        <f t="shared" si="376"/>
        <v>-709.11786233866928</v>
      </c>
      <c r="AS355" s="44">
        <f t="shared" si="377"/>
        <v>-973.2214908834278</v>
      </c>
      <c r="AT355" s="44">
        <f>Paramètres!$D$26*Calculs!AQ355</f>
        <v>24.083257362783183</v>
      </c>
      <c r="AU355" s="44">
        <f>Paramètres!$D$26*AO355</f>
        <v>-273.79842813257721</v>
      </c>
      <c r="AV355" s="44">
        <f>Paramètres!$D$26*AP355</f>
        <v>42.908094942805491</v>
      </c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1">
        <f>Paramètres!$D$16</f>
        <v>30000</v>
      </c>
      <c r="BH355" s="41">
        <f>Paramètres!$E$16</f>
        <v>-25000</v>
      </c>
      <c r="BI355" s="100"/>
      <c r="BJ355" s="100"/>
      <c r="BK355" s="110">
        <f>Paramètres!$D$20</f>
        <v>523598775598.29883</v>
      </c>
      <c r="BL355" s="41">
        <f>Paramètres!$D$21</f>
        <v>10000</v>
      </c>
      <c r="BM355" s="41"/>
      <c r="BN355" s="41"/>
      <c r="BO355" s="41">
        <f>IF(AND($BR$6&gt;200,A355&lt;950),Paramètres!$D$22,0)</f>
        <v>1</v>
      </c>
      <c r="BP355" s="41">
        <f t="shared" si="347"/>
        <v>55756.049543778019</v>
      </c>
      <c r="BQ355" s="41">
        <f t="shared" si="348"/>
        <v>-65720.088477492885</v>
      </c>
      <c r="BR355" s="41">
        <f t="shared" si="378"/>
        <v>86185.074637188329</v>
      </c>
      <c r="BS355" s="41">
        <f t="shared" si="379"/>
        <v>-49.689169328502544</v>
      </c>
      <c r="BT355" s="41">
        <f t="shared" si="380"/>
        <v>69.091205501437315</v>
      </c>
      <c r="BU355" s="41">
        <f t="shared" si="381"/>
        <v>44.697445505433997</v>
      </c>
      <c r="BV355" s="41">
        <f t="shared" si="382"/>
        <v>-52.685226040424268</v>
      </c>
      <c r="BW355" s="41">
        <f>Paramètres!$D$22</f>
        <v>1</v>
      </c>
      <c r="BX355" s="41">
        <f t="shared" si="349"/>
        <v>11068.777034270093</v>
      </c>
      <c r="BY355" s="41">
        <f t="shared" si="350"/>
        <v>-73124.524358338822</v>
      </c>
      <c r="BZ355" s="41">
        <f t="shared" si="383"/>
        <v>73957.514071713304</v>
      </c>
      <c r="CA355" s="41">
        <f t="shared" si="384"/>
        <v>-81.392544899978219</v>
      </c>
      <c r="CB355" s="41">
        <f t="shared" si="385"/>
        <v>93.160454279654886</v>
      </c>
      <c r="CC355" s="41">
        <f t="shared" si="386"/>
        <v>13.942765786217903</v>
      </c>
      <c r="CD355" s="41">
        <f t="shared" si="387"/>
        <v>-92.111180232490455</v>
      </c>
      <c r="CE355" s="2">
        <f>Paramètres!$F$16</f>
        <v>15000</v>
      </c>
      <c r="CF355" s="2">
        <f>Paramètres!$G$16</f>
        <v>15000</v>
      </c>
      <c r="CG355" s="111">
        <f>Paramètres!$F$20</f>
        <v>992600579172.61572</v>
      </c>
      <c r="CH355" s="2">
        <f>Paramètres!$F$21</f>
        <v>13332</v>
      </c>
      <c r="CI355" s="2"/>
      <c r="CJ355" s="2"/>
      <c r="CK355" s="2">
        <f>IF(CN355&gt;20000,Paramètres!$F$22,-2)</f>
        <v>1</v>
      </c>
      <c r="CL355" s="2">
        <f t="shared" si="351"/>
        <v>40756.049543778019</v>
      </c>
      <c r="CM355" s="2">
        <f t="shared" si="352"/>
        <v>-25720.088477492878</v>
      </c>
      <c r="CN355" s="2">
        <f t="shared" si="353"/>
        <v>48193.137744962718</v>
      </c>
      <c r="CO355" s="2">
        <f t="shared" si="354"/>
        <v>-32.254963274976625</v>
      </c>
      <c r="CP355" s="2">
        <f t="shared" si="355"/>
        <v>382.61865424830279</v>
      </c>
      <c r="CQ355" s="2">
        <f t="shared" si="356"/>
        <v>323.57355338514827</v>
      </c>
      <c r="CR355" s="2">
        <f t="shared" si="357"/>
        <v>-204.19889845072834</v>
      </c>
      <c r="CS355" s="2">
        <f>Paramètres!$F$22</f>
        <v>1</v>
      </c>
      <c r="CT355" s="2">
        <f t="shared" si="358"/>
        <v>-3931.2229657299067</v>
      </c>
      <c r="CU355" s="2">
        <f t="shared" si="359"/>
        <v>-33124.524358338822</v>
      </c>
      <c r="CV355" s="2">
        <f t="shared" si="388"/>
        <v>33356.987693322437</v>
      </c>
      <c r="CW355" s="2">
        <f t="shared" si="389"/>
        <v>-96.768212530277012</v>
      </c>
      <c r="CX355" s="2">
        <f t="shared" si="360"/>
        <v>714.26479077905208</v>
      </c>
      <c r="CY355" s="2">
        <f t="shared" si="390"/>
        <v>-84.178288967171412</v>
      </c>
      <c r="CZ355" s="2">
        <f t="shared" si="391"/>
        <v>-709.28711183356666</v>
      </c>
      <c r="DA355" s="2"/>
      <c r="DB355" s="2"/>
      <c r="DC355" s="13">
        <f>Paramètres!$H$16</f>
        <v>-20000</v>
      </c>
      <c r="DD355" s="13">
        <f>Paramètres!$I$16</f>
        <v>0</v>
      </c>
      <c r="DE355" s="13"/>
      <c r="DF355" s="13"/>
      <c r="DG355" s="112">
        <f>Paramètres!$H$20</f>
        <v>1047197551196.5977</v>
      </c>
      <c r="DH355" s="13">
        <f>Paramètres!$H$21</f>
        <v>10000</v>
      </c>
      <c r="DI355" s="13">
        <f>IF(DL355&lt;66666,Paramètres!$H$22,5)</f>
        <v>1</v>
      </c>
      <c r="DJ355" s="13">
        <f t="shared" si="361"/>
        <v>5756.0495437780228</v>
      </c>
      <c r="DK355" s="13">
        <f t="shared" si="362"/>
        <v>-40720.088477492878</v>
      </c>
      <c r="DL355" s="13">
        <f t="shared" si="392"/>
        <v>41124.903792778357</v>
      </c>
      <c r="DM355" s="13">
        <f t="shared" si="393"/>
        <v>-81.954175691020481</v>
      </c>
      <c r="DN355" s="13">
        <f t="shared" si="394"/>
        <v>568.06286937335608</v>
      </c>
      <c r="DO355" s="13">
        <f t="shared" si="395"/>
        <v>79.508952448125314</v>
      </c>
      <c r="DP355" s="13">
        <f t="shared" si="396"/>
        <v>-562.47111040594109</v>
      </c>
      <c r="DQ355" s="13">
        <f>IF(DT355&lt;66666,Paramètres!$H$22,5)</f>
        <v>1</v>
      </c>
      <c r="DR355" s="13">
        <f t="shared" si="363"/>
        <v>-38931.222965729903</v>
      </c>
      <c r="DS355" s="13">
        <f t="shared" si="364"/>
        <v>-48124.524358338822</v>
      </c>
      <c r="DT355" s="13">
        <f t="shared" si="397"/>
        <v>61899.999727978364</v>
      </c>
      <c r="DU355" s="13">
        <f t="shared" si="398"/>
        <v>-128.97176698421805</v>
      </c>
      <c r="DV355" s="13">
        <f t="shared" si="399"/>
        <v>262.94421726193718</v>
      </c>
      <c r="DW355" s="13">
        <f t="shared" si="400"/>
        <v>-165.37544418028264</v>
      </c>
      <c r="DX355" s="13">
        <f t="shared" si="401"/>
        <v>-204.42755160121408</v>
      </c>
    </row>
    <row r="356" spans="1:128" x14ac:dyDescent="0.35">
      <c r="A356" s="106">
        <f t="shared" si="402"/>
        <v>350</v>
      </c>
      <c r="B356" s="106">
        <f>A356*Paramètres!$D$25</f>
        <v>175</v>
      </c>
      <c r="C356" s="102">
        <f>Paramètres!$D$7</f>
        <v>155093840495.72119</v>
      </c>
      <c r="D356" s="28">
        <f>Paramètres!$D$8</f>
        <v>6666</v>
      </c>
      <c r="E356" s="28">
        <f t="shared" si="365"/>
        <v>-24134.127368729736</v>
      </c>
      <c r="F356" s="28">
        <f t="shared" si="366"/>
        <v>38838.722838033835</v>
      </c>
      <c r="G356" s="28">
        <f t="shared" si="340"/>
        <v>-50.308181768969739</v>
      </c>
      <c r="H356" s="28">
        <f t="shared" si="341"/>
        <v>-62.231805478432413</v>
      </c>
      <c r="I356" s="28">
        <f t="shared" si="403"/>
        <v>3407.3352382773824</v>
      </c>
      <c r="J356" s="28">
        <f t="shared" si="404"/>
        <v>-4105.3478231372465</v>
      </c>
      <c r="K356" s="28">
        <f t="shared" si="405"/>
        <v>1010.4518955225145</v>
      </c>
      <c r="L356" s="28">
        <f t="shared" si="367"/>
        <v>470.76501986808915</v>
      </c>
      <c r="M356" s="28">
        <f t="shared" si="368"/>
        <v>-894.08798741155238</v>
      </c>
      <c r="N356" s="28">
        <f>Paramètres!$D$26*Calculs!K356</f>
        <v>20.209037910450292</v>
      </c>
      <c r="O356" s="28">
        <f>Paramètres!$D$26*I356</f>
        <v>68.146704765547653</v>
      </c>
      <c r="P356" s="28">
        <f>Paramètres!$D$26*J356</f>
        <v>-82.106956462744932</v>
      </c>
      <c r="Q356" s="105">
        <f>IF($T356&gt;25000,Paramètres!$D$9,-5)</f>
        <v>6</v>
      </c>
      <c r="R356" s="105">
        <f t="shared" si="342"/>
        <v>-36043.110165560545</v>
      </c>
      <c r="S356" s="105">
        <f t="shared" si="343"/>
        <v>-10115.198521154271</v>
      </c>
      <c r="T356" s="105">
        <f t="shared" si="369"/>
        <v>37435.58509665764</v>
      </c>
      <c r="U356" s="105">
        <f t="shared" si="370"/>
        <v>-164.32366722684569</v>
      </c>
      <c r="V356" s="105">
        <f t="shared" si="344"/>
        <v>633.63870511168784</v>
      </c>
      <c r="W356" s="105">
        <f t="shared" si="371"/>
        <v>-610.0695259479935</v>
      </c>
      <c r="X356" s="105">
        <f t="shared" si="372"/>
        <v>-171.21092875516732</v>
      </c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44">
        <f t="shared" si="373"/>
        <v>11908.982796830809</v>
      </c>
      <c r="AL356" s="44">
        <f t="shared" si="374"/>
        <v>48953.921359188105</v>
      </c>
      <c r="AM356" s="44">
        <f t="shared" si="345"/>
        <v>175.42907785248187</v>
      </c>
      <c r="AN356" s="44">
        <f t="shared" si="346"/>
        <v>-121.82865773281355</v>
      </c>
      <c r="AO356" s="44">
        <f t="shared" si="406"/>
        <v>-14125.240840834953</v>
      </c>
      <c r="AP356" s="44">
        <f t="shared" si="407"/>
        <v>1129.2751613140413</v>
      </c>
      <c r="AQ356" s="44">
        <f t="shared" si="375"/>
        <v>1268.3409058873904</v>
      </c>
      <c r="AR356" s="44">
        <f t="shared" si="376"/>
        <v>-668.89866941779087</v>
      </c>
      <c r="AS356" s="44">
        <f t="shared" si="377"/>
        <v>-1077.6192386916425</v>
      </c>
      <c r="AT356" s="44">
        <f>Paramètres!$D$26*Calculs!AQ356</f>
        <v>25.366818117747808</v>
      </c>
      <c r="AU356" s="44">
        <f>Paramètres!$D$26*AO356</f>
        <v>-282.50481681669908</v>
      </c>
      <c r="AV356" s="44">
        <f>Paramètres!$D$26*AP356</f>
        <v>22.585503226280824</v>
      </c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1">
        <f>Paramètres!$D$16</f>
        <v>30000</v>
      </c>
      <c r="BH356" s="41">
        <f>Paramètres!$E$16</f>
        <v>-25000</v>
      </c>
      <c r="BI356" s="100"/>
      <c r="BJ356" s="100"/>
      <c r="BK356" s="110">
        <f>Paramètres!$D$20</f>
        <v>523598775598.29883</v>
      </c>
      <c r="BL356" s="41">
        <f>Paramètres!$D$21</f>
        <v>10000</v>
      </c>
      <c r="BM356" s="41"/>
      <c r="BN356" s="41"/>
      <c r="BO356" s="41">
        <f>IF(AND($BR$6&gt;200,A356&lt;950),Paramètres!$D$22,0)</f>
        <v>1</v>
      </c>
      <c r="BP356" s="41">
        <f t="shared" si="347"/>
        <v>54134.127368729736</v>
      </c>
      <c r="BQ356" s="41">
        <f t="shared" si="348"/>
        <v>-63838.722838033835</v>
      </c>
      <c r="BR356" s="41">
        <f t="shared" si="378"/>
        <v>83701.172510097836</v>
      </c>
      <c r="BS356" s="41">
        <f t="shared" si="379"/>
        <v>-49.702634726146542</v>
      </c>
      <c r="BT356" s="41">
        <f t="shared" si="380"/>
        <v>73.164900232343086</v>
      </c>
      <c r="BU356" s="41">
        <f t="shared" si="381"/>
        <v>47.319743670499207</v>
      </c>
      <c r="BV356" s="41">
        <f t="shared" si="382"/>
        <v>-55.802728293220284</v>
      </c>
      <c r="BW356" s="41">
        <f>Paramètres!$D$22</f>
        <v>1</v>
      </c>
      <c r="BX356" s="41">
        <f t="shared" si="349"/>
        <v>18091.017203169191</v>
      </c>
      <c r="BY356" s="41">
        <f t="shared" si="350"/>
        <v>-73953.921359188098</v>
      </c>
      <c r="BZ356" s="41">
        <f t="shared" si="383"/>
        <v>76134.534791028578</v>
      </c>
      <c r="CA356" s="41">
        <f t="shared" si="384"/>
        <v>-76.253941677305576</v>
      </c>
      <c r="CB356" s="41">
        <f t="shared" si="385"/>
        <v>88.042520952271374</v>
      </c>
      <c r="CC356" s="41">
        <f t="shared" si="386"/>
        <v>20.920581777109781</v>
      </c>
      <c r="CD356" s="41">
        <f t="shared" si="387"/>
        <v>-85.52084397232295</v>
      </c>
      <c r="CE356" s="2">
        <f>Paramètres!$F$16</f>
        <v>15000</v>
      </c>
      <c r="CF356" s="2">
        <f>Paramètres!$G$16</f>
        <v>15000</v>
      </c>
      <c r="CG356" s="111">
        <f>Paramètres!$F$20</f>
        <v>992600579172.61572</v>
      </c>
      <c r="CH356" s="2">
        <f>Paramètres!$F$21</f>
        <v>13332</v>
      </c>
      <c r="CI356" s="2"/>
      <c r="CJ356" s="2"/>
      <c r="CK356" s="2">
        <f>IF(CN356&gt;20000,Paramètres!$F$22,-2)</f>
        <v>1</v>
      </c>
      <c r="CL356" s="2">
        <f t="shared" si="351"/>
        <v>39134.127368729736</v>
      </c>
      <c r="CM356" s="2">
        <f t="shared" si="352"/>
        <v>-23838.722838033835</v>
      </c>
      <c r="CN356" s="2">
        <f t="shared" si="353"/>
        <v>45823.18879629131</v>
      </c>
      <c r="CO356" s="2">
        <f t="shared" si="354"/>
        <v>-31.347864201247848</v>
      </c>
      <c r="CP356" s="2">
        <f t="shared" si="355"/>
        <v>418.47574673041493</v>
      </c>
      <c r="CQ356" s="2">
        <f t="shared" si="356"/>
        <v>357.38855377515296</v>
      </c>
      <c r="CR356" s="2">
        <f t="shared" si="357"/>
        <v>-217.70478229033688</v>
      </c>
      <c r="CS356" s="2">
        <f>Paramètres!$F$22</f>
        <v>1</v>
      </c>
      <c r="CT356" s="2">
        <f t="shared" si="358"/>
        <v>3091.0172031691909</v>
      </c>
      <c r="CU356" s="2">
        <f t="shared" si="359"/>
        <v>-33953.921359188105</v>
      </c>
      <c r="CV356" s="2">
        <f t="shared" si="388"/>
        <v>34094.327431644961</v>
      </c>
      <c r="CW356" s="2">
        <f t="shared" si="389"/>
        <v>-84.798379473199716</v>
      </c>
      <c r="CX356" s="2">
        <f t="shared" si="360"/>
        <v>689.79343443441508</v>
      </c>
      <c r="CY356" s="2">
        <f t="shared" si="390"/>
        <v>62.537188238854988</v>
      </c>
      <c r="CZ356" s="2">
        <f t="shared" si="391"/>
        <v>-686.95275112339687</v>
      </c>
      <c r="DA356" s="2"/>
      <c r="DB356" s="2"/>
      <c r="DC356" s="13">
        <f>Paramètres!$H$16</f>
        <v>-20000</v>
      </c>
      <c r="DD356" s="13">
        <f>Paramètres!$I$16</f>
        <v>0</v>
      </c>
      <c r="DE356" s="13"/>
      <c r="DF356" s="13"/>
      <c r="DG356" s="112">
        <f>Paramètres!$H$20</f>
        <v>1047197551196.5977</v>
      </c>
      <c r="DH356" s="13">
        <f>Paramètres!$H$21</f>
        <v>10000</v>
      </c>
      <c r="DI356" s="13">
        <f>IF(DL356&lt;66666,Paramètres!$H$22,5)</f>
        <v>1</v>
      </c>
      <c r="DJ356" s="13">
        <f t="shared" si="361"/>
        <v>4134.1273687297362</v>
      </c>
      <c r="DK356" s="13">
        <f t="shared" si="362"/>
        <v>-38838.722838033835</v>
      </c>
      <c r="DL356" s="13">
        <f t="shared" si="392"/>
        <v>39058.12848550851</v>
      </c>
      <c r="DM356" s="13">
        <f t="shared" si="393"/>
        <v>-83.92411805248426</v>
      </c>
      <c r="DN356" s="13">
        <f t="shared" si="394"/>
        <v>624.0862270530065</v>
      </c>
      <c r="DO356" s="13">
        <f t="shared" si="395"/>
        <v>66.056722422436948</v>
      </c>
      <c r="DP356" s="13">
        <f t="shared" si="396"/>
        <v>-620.5804768279952</v>
      </c>
      <c r="DQ356" s="13">
        <f>IF(DT356&lt;66666,Paramètres!$H$22,5)</f>
        <v>1</v>
      </c>
      <c r="DR356" s="13">
        <f t="shared" si="363"/>
        <v>-31908.982796830809</v>
      </c>
      <c r="DS356" s="13">
        <f t="shared" si="364"/>
        <v>-48953.921359188105</v>
      </c>
      <c r="DT356" s="13">
        <f t="shared" si="397"/>
        <v>58435.174335069954</v>
      </c>
      <c r="DU356" s="13">
        <f t="shared" si="398"/>
        <v>-123.09697972538287</v>
      </c>
      <c r="DV356" s="13">
        <f t="shared" si="399"/>
        <v>293.6812396009791</v>
      </c>
      <c r="DW356" s="13">
        <f t="shared" si="400"/>
        <v>-160.36693188327718</v>
      </c>
      <c r="DX356" s="13">
        <f t="shared" si="401"/>
        <v>-246.03072501602728</v>
      </c>
    </row>
    <row r="357" spans="1:128" x14ac:dyDescent="0.35">
      <c r="A357" s="106">
        <f t="shared" si="402"/>
        <v>351</v>
      </c>
      <c r="B357" s="106">
        <f>A357*Paramètres!$D$25</f>
        <v>175.5</v>
      </c>
      <c r="C357" s="102">
        <f>Paramètres!$D$7</f>
        <v>155093840495.72119</v>
      </c>
      <c r="D357" s="28">
        <f>Paramètres!$D$8</f>
        <v>6666</v>
      </c>
      <c r="E357" s="28">
        <f t="shared" si="365"/>
        <v>-22312.768494624022</v>
      </c>
      <c r="F357" s="28">
        <f t="shared" si="366"/>
        <v>36562.526929612322</v>
      </c>
      <c r="G357" s="28">
        <f t="shared" si="340"/>
        <v>-52.231423451827865</v>
      </c>
      <c r="H357" s="28">
        <f t="shared" si="341"/>
        <v>-63.321473287842871</v>
      </c>
      <c r="I357" s="28">
        <f t="shared" si="403"/>
        <v>3809.9535533799235</v>
      </c>
      <c r="J357" s="28">
        <f t="shared" si="404"/>
        <v>-4917.328854086054</v>
      </c>
      <c r="K357" s="28">
        <f t="shared" si="405"/>
        <v>1110.2109796313209</v>
      </c>
      <c r="L357" s="28">
        <f t="shared" si="367"/>
        <v>498.46713269924811</v>
      </c>
      <c r="M357" s="28">
        <f t="shared" si="368"/>
        <v>-992.01760917461911</v>
      </c>
      <c r="N357" s="28">
        <f>Paramètres!$D$26*Calculs!K357</f>
        <v>22.204219592626419</v>
      </c>
      <c r="O357" s="28">
        <f>Paramètres!$D$26*I357</f>
        <v>76.199071067598467</v>
      </c>
      <c r="P357" s="28">
        <f>Paramètres!$D$26*J357</f>
        <v>-98.34657708172108</v>
      </c>
      <c r="Q357" s="105">
        <f>IF($T357&gt;25000,Paramètres!$D$9,-5)</f>
        <v>6</v>
      </c>
      <c r="R357" s="105">
        <f t="shared" si="342"/>
        <v>-26991.906203682905</v>
      </c>
      <c r="S357" s="105">
        <f t="shared" si="343"/>
        <v>-12686.627200559895</v>
      </c>
      <c r="T357" s="105">
        <f t="shared" si="369"/>
        <v>29824.713078827797</v>
      </c>
      <c r="U357" s="105">
        <f t="shared" si="370"/>
        <v>-154.8257256322089</v>
      </c>
      <c r="V357" s="105">
        <f t="shared" si="344"/>
        <v>972.38284130145553</v>
      </c>
      <c r="W357" s="105">
        <f t="shared" si="371"/>
        <v>-880.02410541584106</v>
      </c>
      <c r="X357" s="105">
        <f t="shared" si="372"/>
        <v>-413.62539083637063</v>
      </c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44">
        <f t="shared" si="373"/>
        <v>4679.1377090588849</v>
      </c>
      <c r="AL357" s="44">
        <f t="shared" si="374"/>
        <v>49249.154130172217</v>
      </c>
      <c r="AM357" s="44">
        <f t="shared" si="345"/>
        <v>179.88522243377628</v>
      </c>
      <c r="AN357" s="44">
        <f t="shared" si="346"/>
        <v>-120.00347704579225</v>
      </c>
      <c r="AO357" s="44">
        <f t="shared" si="406"/>
        <v>-14511.634693436044</v>
      </c>
      <c r="AP357" s="44">
        <f t="shared" si="407"/>
        <v>29.070419396117924</v>
      </c>
      <c r="AQ357" s="44">
        <f t="shared" si="375"/>
        <v>1373.8129752258506</v>
      </c>
      <c r="AR357" s="44">
        <f t="shared" si="376"/>
        <v>-686.97868781530588</v>
      </c>
      <c r="AS357" s="44">
        <f t="shared" si="377"/>
        <v>-1189.7152488669144</v>
      </c>
      <c r="AT357" s="44">
        <f>Paramètres!$D$26*Calculs!AQ357</f>
        <v>27.47625950451701</v>
      </c>
      <c r="AU357" s="44">
        <f>Paramètres!$D$26*AO357</f>
        <v>-290.2326938687209</v>
      </c>
      <c r="AV357" s="44">
        <f>Paramètres!$D$26*AP357</f>
        <v>0.58140838792235849</v>
      </c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1">
        <f>Paramètres!$D$16</f>
        <v>30000</v>
      </c>
      <c r="BH357" s="41">
        <f>Paramètres!$E$16</f>
        <v>-25000</v>
      </c>
      <c r="BI357" s="100"/>
      <c r="BJ357" s="100"/>
      <c r="BK357" s="110">
        <f>Paramètres!$D$20</f>
        <v>523598775598.29883</v>
      </c>
      <c r="BL357" s="41">
        <f>Paramètres!$D$21</f>
        <v>10000</v>
      </c>
      <c r="BM357" s="41"/>
      <c r="BN357" s="41"/>
      <c r="BO357" s="41">
        <f>IF(AND($BR$6&gt;200,A357&lt;950),Paramètres!$D$22,0)</f>
        <v>1</v>
      </c>
      <c r="BP357" s="41">
        <f t="shared" si="347"/>
        <v>52312.768494624019</v>
      </c>
      <c r="BQ357" s="41">
        <f t="shared" si="348"/>
        <v>-61562.526929612322</v>
      </c>
      <c r="BR357" s="41">
        <f t="shared" si="378"/>
        <v>80787.19248452301</v>
      </c>
      <c r="BS357" s="41">
        <f t="shared" si="379"/>
        <v>-49.64377416831779</v>
      </c>
      <c r="BT357" s="41">
        <f t="shared" si="380"/>
        <v>78.41658172157355</v>
      </c>
      <c r="BU357" s="41">
        <f t="shared" si="381"/>
        <v>50.777708193366529</v>
      </c>
      <c r="BV357" s="41">
        <f t="shared" si="382"/>
        <v>-59.756042703023269</v>
      </c>
      <c r="BW357" s="41">
        <f>Paramètres!$D$22</f>
        <v>1</v>
      </c>
      <c r="BX357" s="41">
        <f t="shared" si="349"/>
        <v>25320.862290941113</v>
      </c>
      <c r="BY357" s="41">
        <f t="shared" si="350"/>
        <v>-74249.154130172217</v>
      </c>
      <c r="BZ357" s="41">
        <f t="shared" si="383"/>
        <v>78447.963365551259</v>
      </c>
      <c r="CA357" s="41">
        <f t="shared" si="384"/>
        <v>-71.169309787687894</v>
      </c>
      <c r="CB357" s="41">
        <f t="shared" si="385"/>
        <v>83.04908253472378</v>
      </c>
      <c r="CC357" s="41">
        <f t="shared" si="386"/>
        <v>26.805978027138629</v>
      </c>
      <c r="CD357" s="41">
        <f t="shared" si="387"/>
        <v>-78.60400531695521</v>
      </c>
      <c r="CE357" s="2">
        <f>Paramètres!$F$16</f>
        <v>15000</v>
      </c>
      <c r="CF357" s="2">
        <f>Paramètres!$G$16</f>
        <v>15000</v>
      </c>
      <c r="CG357" s="111">
        <f>Paramètres!$F$20</f>
        <v>992600579172.61572</v>
      </c>
      <c r="CH357" s="2">
        <f>Paramètres!$F$21</f>
        <v>13332</v>
      </c>
      <c r="CI357" s="2"/>
      <c r="CJ357" s="2"/>
      <c r="CK357" s="2">
        <f>IF(CN357&gt;20000,Paramètres!$F$22,-2)</f>
        <v>1</v>
      </c>
      <c r="CL357" s="2">
        <f t="shared" si="351"/>
        <v>37312.768494624019</v>
      </c>
      <c r="CM357" s="2">
        <f t="shared" si="352"/>
        <v>-21562.526929612322</v>
      </c>
      <c r="CN357" s="2">
        <f t="shared" si="353"/>
        <v>43095.072343873187</v>
      </c>
      <c r="CO357" s="2">
        <f t="shared" si="354"/>
        <v>-30.023016450418144</v>
      </c>
      <c r="CP357" s="2">
        <f t="shared" si="355"/>
        <v>465.99229093291842</v>
      </c>
      <c r="CQ357" s="2">
        <f t="shared" si="356"/>
        <v>403.46753181240314</v>
      </c>
      <c r="CR357" s="2">
        <f t="shared" si="357"/>
        <v>-233.15824236367271</v>
      </c>
      <c r="CS357" s="2">
        <f>Paramètres!$F$22</f>
        <v>1</v>
      </c>
      <c r="CT357" s="2">
        <f t="shared" si="358"/>
        <v>10320.862290941115</v>
      </c>
      <c r="CU357" s="2">
        <f t="shared" si="359"/>
        <v>-34249.154130172217</v>
      </c>
      <c r="CV357" s="2">
        <f t="shared" si="388"/>
        <v>35770.44530140578</v>
      </c>
      <c r="CW357" s="2">
        <f t="shared" si="389"/>
        <v>-73.230004002972834</v>
      </c>
      <c r="CX357" s="2">
        <f t="shared" si="360"/>
        <v>638.24905999327223</v>
      </c>
      <c r="CY357" s="2">
        <f t="shared" si="390"/>
        <v>184.15428155864461</v>
      </c>
      <c r="CZ357" s="2">
        <f t="shared" si="391"/>
        <v>-611.10478902223883</v>
      </c>
      <c r="DA357" s="2"/>
      <c r="DB357" s="2"/>
      <c r="DC357" s="13">
        <f>Paramètres!$H$16</f>
        <v>-20000</v>
      </c>
      <c r="DD357" s="13">
        <f>Paramètres!$I$16</f>
        <v>0</v>
      </c>
      <c r="DE357" s="13"/>
      <c r="DF357" s="13"/>
      <c r="DG357" s="112">
        <f>Paramètres!$H$20</f>
        <v>1047197551196.5977</v>
      </c>
      <c r="DH357" s="13">
        <f>Paramètres!$H$21</f>
        <v>10000</v>
      </c>
      <c r="DI357" s="13">
        <f>IF(DL357&lt;66666,Paramètres!$H$22,5)</f>
        <v>1</v>
      </c>
      <c r="DJ357" s="13">
        <f t="shared" si="361"/>
        <v>2312.7684946240224</v>
      </c>
      <c r="DK357" s="13">
        <f t="shared" si="362"/>
        <v>-36562.526929612322</v>
      </c>
      <c r="DL357" s="13">
        <f t="shared" si="392"/>
        <v>36635.601176838245</v>
      </c>
      <c r="DM357" s="13">
        <f t="shared" si="393"/>
        <v>-86.380568528635834</v>
      </c>
      <c r="DN357" s="13">
        <f t="shared" si="394"/>
        <v>700.50055929466714</v>
      </c>
      <c r="DO357" s="13">
        <f t="shared" si="395"/>
        <v>44.221892693478438</v>
      </c>
      <c r="DP357" s="13">
        <f t="shared" si="396"/>
        <v>-699.10332410792319</v>
      </c>
      <c r="DQ357" s="13">
        <f>IF(DT357&lt;66666,Paramètres!$H$22,5)</f>
        <v>1</v>
      </c>
      <c r="DR357" s="13">
        <f t="shared" si="363"/>
        <v>-24679.137709058887</v>
      </c>
      <c r="DS357" s="13">
        <f t="shared" si="364"/>
        <v>-49249.154130172217</v>
      </c>
      <c r="DT357" s="13">
        <f t="shared" si="397"/>
        <v>55086.65011234711</v>
      </c>
      <c r="DU357" s="13">
        <f t="shared" si="398"/>
        <v>-116.61580874531255</v>
      </c>
      <c r="DV357" s="13">
        <f t="shared" si="399"/>
        <v>328.71116859057003</v>
      </c>
      <c r="DW357" s="13">
        <f t="shared" si="400"/>
        <v>-147.26450382456747</v>
      </c>
      <c r="DX357" s="13">
        <f t="shared" si="401"/>
        <v>-293.87786284353251</v>
      </c>
    </row>
    <row r="358" spans="1:128" x14ac:dyDescent="0.35">
      <c r="A358" s="106">
        <f t="shared" si="402"/>
        <v>352</v>
      </c>
      <c r="B358" s="106">
        <f>A358*Paramètres!$D$25</f>
        <v>176</v>
      </c>
      <c r="C358" s="102">
        <f>Paramètres!$D$7</f>
        <v>155093840495.72119</v>
      </c>
      <c r="D358" s="28">
        <f>Paramètres!$D$8</f>
        <v>6666</v>
      </c>
      <c r="E358" s="28">
        <f t="shared" si="365"/>
        <v>-20283.174934759249</v>
      </c>
      <c r="F358" s="28">
        <f t="shared" si="366"/>
        <v>33855.85810027564</v>
      </c>
      <c r="G358" s="28">
        <f t="shared" si="340"/>
        <v>-53.933695310452421</v>
      </c>
      <c r="H358" s="28">
        <f t="shared" si="341"/>
        <v>-64.714798614969595</v>
      </c>
      <c r="I358" s="28">
        <f t="shared" si="403"/>
        <v>4232.2216150115737</v>
      </c>
      <c r="J358" s="28">
        <f t="shared" si="404"/>
        <v>-5810.9998861789518</v>
      </c>
      <c r="K358" s="28">
        <f t="shared" si="405"/>
        <v>1238.909379046471</v>
      </c>
      <c r="L358" s="28">
        <f t="shared" si="367"/>
        <v>529.16834907981979</v>
      </c>
      <c r="M358" s="28">
        <f t="shared" si="368"/>
        <v>-1120.2130635827502</v>
      </c>
      <c r="N358" s="28">
        <f>Paramètres!$D$26*Calculs!K358</f>
        <v>24.778187580929423</v>
      </c>
      <c r="O358" s="28">
        <f>Paramètres!$D$26*I358</f>
        <v>84.644432300231472</v>
      </c>
      <c r="P358" s="28">
        <f>Paramètres!$D$26*J358</f>
        <v>-116.21999772357904</v>
      </c>
      <c r="Q358" s="105">
        <f>IF($T358&gt;25000,Paramètres!$D$9,-5)</f>
        <v>-5</v>
      </c>
      <c r="R358" s="105">
        <f t="shared" si="342"/>
        <v>-17534.750625146284</v>
      </c>
      <c r="S358" s="105">
        <f t="shared" si="343"/>
        <v>-15110.402427377907</v>
      </c>
      <c r="T358" s="105">
        <f t="shared" si="369"/>
        <v>23147.175659319131</v>
      </c>
      <c r="U358" s="105">
        <f t="shared" si="370"/>
        <v>-139.24719723518507</v>
      </c>
      <c r="V358" s="105">
        <f t="shared" si="344"/>
        <v>-1284.2965837319055</v>
      </c>
      <c r="W358" s="105">
        <f t="shared" si="371"/>
        <v>972.89711090085882</v>
      </c>
      <c r="X358" s="105">
        <f t="shared" si="372"/>
        <v>838.38471275793506</v>
      </c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44">
        <f t="shared" si="373"/>
        <v>-2748.424309612964</v>
      </c>
      <c r="AL358" s="44">
        <f t="shared" si="374"/>
        <v>48966.260527653547</v>
      </c>
      <c r="AM358" s="44">
        <f t="shared" si="345"/>
        <v>-175.54617638769622</v>
      </c>
      <c r="AN358" s="44">
        <f t="shared" si="346"/>
        <v>-120.29582871972414</v>
      </c>
      <c r="AO358" s="44">
        <f t="shared" si="406"/>
        <v>-14908.380687382631</v>
      </c>
      <c r="AP358" s="44">
        <f t="shared" si="407"/>
        <v>-1161.2262378587191</v>
      </c>
      <c r="AQ358" s="44">
        <f t="shared" si="375"/>
        <v>1618.2068723063699</v>
      </c>
      <c r="AR358" s="44">
        <f t="shared" si="376"/>
        <v>-816.3283496546253</v>
      </c>
      <c r="AS358" s="44">
        <f t="shared" si="377"/>
        <v>-1397.2120480190972</v>
      </c>
      <c r="AT358" s="44">
        <f>Paramètres!$D$26*Calculs!AQ358</f>
        <v>32.364137446127401</v>
      </c>
      <c r="AU358" s="44">
        <f>Paramètres!$D$26*AO358</f>
        <v>-298.16761374765264</v>
      </c>
      <c r="AV358" s="44">
        <f>Paramètres!$D$26*AP358</f>
        <v>-23.224524757174382</v>
      </c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1">
        <f>Paramètres!$D$16</f>
        <v>30000</v>
      </c>
      <c r="BH358" s="41">
        <f>Paramètres!$E$16</f>
        <v>-25000</v>
      </c>
      <c r="BI358" s="100"/>
      <c r="BJ358" s="100"/>
      <c r="BK358" s="110">
        <f>Paramètres!$D$20</f>
        <v>523598775598.29883</v>
      </c>
      <c r="BL358" s="41">
        <f>Paramètres!$D$21</f>
        <v>10000</v>
      </c>
      <c r="BM358" s="41"/>
      <c r="BN358" s="41"/>
      <c r="BO358" s="41">
        <f>IF(AND($BR$6&gt;200,A358&lt;950),Paramètres!$D$22,0)</f>
        <v>1</v>
      </c>
      <c r="BP358" s="41">
        <f t="shared" si="347"/>
        <v>50283.174934759249</v>
      </c>
      <c r="BQ358" s="41">
        <f t="shared" si="348"/>
        <v>-58855.85810027564</v>
      </c>
      <c r="BR358" s="41">
        <f t="shared" si="378"/>
        <v>77410.656335154417</v>
      </c>
      <c r="BS358" s="41">
        <f t="shared" si="379"/>
        <v>-49.491263216206399</v>
      </c>
      <c r="BT358" s="41">
        <f t="shared" si="380"/>
        <v>85.234559124207792</v>
      </c>
      <c r="BU358" s="41">
        <f t="shared" si="381"/>
        <v>55.36530046165344</v>
      </c>
      <c r="BV358" s="41">
        <f t="shared" si="382"/>
        <v>-64.804425573327251</v>
      </c>
      <c r="BW358" s="41">
        <f>Paramètres!$D$22</f>
        <v>1</v>
      </c>
      <c r="BX358" s="41">
        <f t="shared" si="349"/>
        <v>32748.424309612965</v>
      </c>
      <c r="BY358" s="41">
        <f t="shared" si="350"/>
        <v>-73966.260527653547</v>
      </c>
      <c r="BZ358" s="41">
        <f t="shared" si="383"/>
        <v>80891.69914896811</v>
      </c>
      <c r="CA358" s="41">
        <f t="shared" si="384"/>
        <v>-66.118721639162942</v>
      </c>
      <c r="CB358" s="41">
        <f t="shared" si="385"/>
        <v>78.218666562962014</v>
      </c>
      <c r="CC358" s="41">
        <f t="shared" si="386"/>
        <v>31.666266236029365</v>
      </c>
      <c r="CD358" s="41">
        <f t="shared" si="387"/>
        <v>-71.52207618320891</v>
      </c>
      <c r="CE358" s="2">
        <f>Paramètres!$F$16</f>
        <v>15000</v>
      </c>
      <c r="CF358" s="2">
        <f>Paramètres!$G$16</f>
        <v>15000</v>
      </c>
      <c r="CG358" s="111">
        <f>Paramètres!$F$20</f>
        <v>992600579172.61572</v>
      </c>
      <c r="CH358" s="2">
        <f>Paramètres!$F$21</f>
        <v>13332</v>
      </c>
      <c r="CI358" s="2"/>
      <c r="CJ358" s="2"/>
      <c r="CK358" s="2">
        <f>IF(CN358&gt;20000,Paramètres!$F$22,-2)</f>
        <v>1</v>
      </c>
      <c r="CL358" s="2">
        <f t="shared" si="351"/>
        <v>35283.174934759249</v>
      </c>
      <c r="CM358" s="2">
        <f t="shared" si="352"/>
        <v>-18855.85810027564</v>
      </c>
      <c r="CN358" s="2">
        <f t="shared" si="353"/>
        <v>40005.572339044891</v>
      </c>
      <c r="CO358" s="2">
        <f t="shared" si="354"/>
        <v>-28.120715856649621</v>
      </c>
      <c r="CP358" s="2">
        <f t="shared" si="355"/>
        <v>529.57623071555395</v>
      </c>
      <c r="CQ358" s="2">
        <f t="shared" si="356"/>
        <v>467.06320387749787</v>
      </c>
      <c r="CR358" s="2">
        <f t="shared" si="357"/>
        <v>-249.60558431770008</v>
      </c>
      <c r="CS358" s="2">
        <f>Paramètres!$F$22</f>
        <v>1</v>
      </c>
      <c r="CT358" s="2">
        <f t="shared" si="358"/>
        <v>17748.424309612965</v>
      </c>
      <c r="CU358" s="2">
        <f t="shared" si="359"/>
        <v>-33966.260527653547</v>
      </c>
      <c r="CV358" s="2">
        <f t="shared" si="388"/>
        <v>38323.797041870683</v>
      </c>
      <c r="CW358" s="2">
        <f t="shared" si="389"/>
        <v>-62.411536781690408</v>
      </c>
      <c r="CX358" s="2">
        <f t="shared" si="360"/>
        <v>569.40070841794295</v>
      </c>
      <c r="CY358" s="2">
        <f t="shared" si="390"/>
        <v>263.69948061656277</v>
      </c>
      <c r="CZ358" s="2">
        <f t="shared" si="391"/>
        <v>-504.65805320970588</v>
      </c>
      <c r="DA358" s="2"/>
      <c r="DB358" s="2"/>
      <c r="DC358" s="13">
        <f>Paramètres!$H$16</f>
        <v>-20000</v>
      </c>
      <c r="DD358" s="13">
        <f>Paramètres!$I$16</f>
        <v>0</v>
      </c>
      <c r="DE358" s="13"/>
      <c r="DF358" s="13"/>
      <c r="DG358" s="112">
        <f>Paramètres!$H$20</f>
        <v>1047197551196.5977</v>
      </c>
      <c r="DH358" s="13">
        <f>Paramètres!$H$21</f>
        <v>10000</v>
      </c>
      <c r="DI358" s="13">
        <f>IF(DL358&lt;66666,Paramètres!$H$22,5)</f>
        <v>1</v>
      </c>
      <c r="DJ358" s="13">
        <f t="shared" si="361"/>
        <v>283.17493475924857</v>
      </c>
      <c r="DK358" s="13">
        <f t="shared" si="362"/>
        <v>-33855.85810027564</v>
      </c>
      <c r="DL358" s="13">
        <f t="shared" si="392"/>
        <v>33857.042336117833</v>
      </c>
      <c r="DM358" s="13">
        <f t="shared" si="393"/>
        <v>-89.520781595918265</v>
      </c>
      <c r="DN358" s="13">
        <f t="shared" si="394"/>
        <v>805.83123968113443</v>
      </c>
      <c r="DO358" s="13">
        <f t="shared" si="395"/>
        <v>6.739844740668441</v>
      </c>
      <c r="DP358" s="13">
        <f t="shared" si="396"/>
        <v>-805.80305369172288</v>
      </c>
      <c r="DQ358" s="13">
        <f>IF(DT358&lt;66666,Paramètres!$H$22,5)</f>
        <v>1</v>
      </c>
      <c r="DR358" s="13">
        <f t="shared" si="363"/>
        <v>-17251.575690387035</v>
      </c>
      <c r="DS358" s="13">
        <f t="shared" si="364"/>
        <v>-48966.260527653547</v>
      </c>
      <c r="DT358" s="13">
        <f t="shared" si="397"/>
        <v>51916.389838500851</v>
      </c>
      <c r="DU358" s="13">
        <f t="shared" si="398"/>
        <v>-109.40815413107912</v>
      </c>
      <c r="DV358" s="13">
        <f t="shared" si="399"/>
        <v>367.86441442007367</v>
      </c>
      <c r="DW358" s="13">
        <f t="shared" si="400"/>
        <v>-122.23963971511509</v>
      </c>
      <c r="DX358" s="13">
        <f t="shared" si="401"/>
        <v>-346.96065753762713</v>
      </c>
    </row>
    <row r="359" spans="1:128" x14ac:dyDescent="0.35">
      <c r="A359" s="106">
        <f t="shared" si="402"/>
        <v>353</v>
      </c>
      <c r="B359" s="106">
        <f>A359*Paramètres!$D$25</f>
        <v>176.5</v>
      </c>
      <c r="C359" s="102">
        <f>Paramètres!$D$7</f>
        <v>155093840495.72119</v>
      </c>
      <c r="D359" s="28">
        <f>Paramètres!$D$8</f>
        <v>6666</v>
      </c>
      <c r="E359" s="28">
        <f t="shared" si="365"/>
        <v>-18034.772039983509</v>
      </c>
      <c r="F359" s="28">
        <f t="shared" si="366"/>
        <v>30670.304891290478</v>
      </c>
      <c r="G359" s="28">
        <f t="shared" si="340"/>
        <v>-55.540386372315709</v>
      </c>
      <c r="H359" s="28">
        <f t="shared" si="341"/>
        <v>-66.595966782942199</v>
      </c>
      <c r="I359" s="28">
        <f t="shared" si="403"/>
        <v>4676.7455317911617</v>
      </c>
      <c r="J359" s="28">
        <f t="shared" si="404"/>
        <v>-6814.9929520381238</v>
      </c>
      <c r="K359" s="28">
        <f t="shared" si="405"/>
        <v>1401.9650296219884</v>
      </c>
      <c r="L359" s="28">
        <f t="shared" si="367"/>
        <v>556.87802462158902</v>
      </c>
      <c r="M359" s="28">
        <f t="shared" si="368"/>
        <v>-1286.6206939018739</v>
      </c>
      <c r="N359" s="28">
        <f>Paramètres!$D$26*Calculs!K359</f>
        <v>28.039300592439769</v>
      </c>
      <c r="O359" s="28">
        <f>Paramètres!$D$26*I359</f>
        <v>93.534910635823238</v>
      </c>
      <c r="P359" s="28">
        <f>Paramètres!$D$26*J359</f>
        <v>-136.29985904076247</v>
      </c>
      <c r="Q359" s="105">
        <f>IF($T359&gt;25000,Paramètres!$D$9,-5)</f>
        <v>-5</v>
      </c>
      <c r="R359" s="105">
        <f t="shared" si="342"/>
        <v>-7628.0752992655725</v>
      </c>
      <c r="S359" s="105">
        <f t="shared" si="343"/>
        <v>-17366.039505428933</v>
      </c>
      <c r="T359" s="105">
        <f t="shared" si="369"/>
        <v>18967.521210621697</v>
      </c>
      <c r="U359" s="105">
        <f t="shared" si="370"/>
        <v>-113.71360006272245</v>
      </c>
      <c r="V359" s="105">
        <f t="shared" si="344"/>
        <v>-1809.9924946525737</v>
      </c>
      <c r="W359" s="105">
        <f t="shared" si="371"/>
        <v>727.91583502137678</v>
      </c>
      <c r="X359" s="105">
        <f t="shared" si="372"/>
        <v>1657.1696858872897</v>
      </c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44">
        <f t="shared" si="373"/>
        <v>-10406.696740717936</v>
      </c>
      <c r="AL359" s="44">
        <f t="shared" si="374"/>
        <v>48036.344396719411</v>
      </c>
      <c r="AM359" s="44">
        <f t="shared" si="345"/>
        <v>-170.6673741236016</v>
      </c>
      <c r="AN359" s="44">
        <f t="shared" si="346"/>
        <v>-4.2297053489077872</v>
      </c>
      <c r="AO359" s="44">
        <f t="shared" si="406"/>
        <v>-15426.541423289602</v>
      </c>
      <c r="AP359" s="44">
        <f t="shared" si="407"/>
        <v>-2535.2137611206417</v>
      </c>
      <c r="AQ359" s="44">
        <f t="shared" si="375"/>
        <v>1149.1530830973286</v>
      </c>
      <c r="AR359" s="44">
        <f t="shared" si="376"/>
        <v>1146.0232180383359</v>
      </c>
      <c r="AS359" s="44">
        <f t="shared" si="377"/>
        <v>-84.756074172606873</v>
      </c>
      <c r="AT359" s="44">
        <f>Paramètres!$D$26*Calculs!AQ359</f>
        <v>22.983061661946572</v>
      </c>
      <c r="AU359" s="44">
        <f>Paramètres!$D$26*AO359</f>
        <v>-308.53082846579207</v>
      </c>
      <c r="AV359" s="44">
        <f>Paramètres!$D$26*AP359</f>
        <v>-50.704275222412832</v>
      </c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1">
        <f>Paramètres!$D$16</f>
        <v>30000</v>
      </c>
      <c r="BH359" s="41">
        <f>Paramètres!$E$16</f>
        <v>-25000</v>
      </c>
      <c r="BI359" s="100"/>
      <c r="BJ359" s="100"/>
      <c r="BK359" s="110">
        <f>Paramètres!$D$20</f>
        <v>523598775598.29883</v>
      </c>
      <c r="BL359" s="41">
        <f>Paramètres!$D$21</f>
        <v>10000</v>
      </c>
      <c r="BM359" s="41"/>
      <c r="BN359" s="41"/>
      <c r="BO359" s="41">
        <f>IF(AND($BR$6&gt;200,A359&lt;950),Paramètres!$D$22,0)</f>
        <v>1</v>
      </c>
      <c r="BP359" s="41">
        <f t="shared" si="347"/>
        <v>48034.772039983509</v>
      </c>
      <c r="BQ359" s="41">
        <f t="shared" si="348"/>
        <v>-55670.304891290478</v>
      </c>
      <c r="BR359" s="41">
        <f t="shared" si="378"/>
        <v>73529.056648527869</v>
      </c>
      <c r="BS359" s="41">
        <f t="shared" si="379"/>
        <v>-49.210939802706541</v>
      </c>
      <c r="BT359" s="41">
        <f t="shared" si="380"/>
        <v>94.219659008873904</v>
      </c>
      <c r="BU359" s="41">
        <f t="shared" si="381"/>
        <v>61.55144712123608</v>
      </c>
      <c r="BV359" s="41">
        <f t="shared" si="382"/>
        <v>-71.335569676215187</v>
      </c>
      <c r="BW359" s="41">
        <f>Paramètres!$D$22</f>
        <v>1</v>
      </c>
      <c r="BX359" s="41">
        <f t="shared" si="349"/>
        <v>40406.696740717933</v>
      </c>
      <c r="BY359" s="41">
        <f t="shared" si="350"/>
        <v>-73036.344396719418</v>
      </c>
      <c r="BZ359" s="41">
        <f t="shared" si="383"/>
        <v>83468.609335082088</v>
      </c>
      <c r="CA359" s="41">
        <f t="shared" si="384"/>
        <v>-61.046834865919593</v>
      </c>
      <c r="CB359" s="41">
        <f t="shared" si="385"/>
        <v>73.564511783680331</v>
      </c>
      <c r="CC359" s="41">
        <f t="shared" si="386"/>
        <v>35.612177346685378</v>
      </c>
      <c r="CD359" s="41">
        <f t="shared" si="387"/>
        <v>-64.370103453384871</v>
      </c>
      <c r="CE359" s="2">
        <f>Paramètres!$F$16</f>
        <v>15000</v>
      </c>
      <c r="CF359" s="2">
        <f>Paramètres!$G$16</f>
        <v>15000</v>
      </c>
      <c r="CG359" s="111">
        <f>Paramètres!$F$20</f>
        <v>992600579172.61572</v>
      </c>
      <c r="CH359" s="2">
        <f>Paramètres!$F$21</f>
        <v>13332</v>
      </c>
      <c r="CI359" s="2"/>
      <c r="CJ359" s="2"/>
      <c r="CK359" s="2">
        <f>IF(CN359&gt;20000,Paramètres!$F$22,-2)</f>
        <v>1</v>
      </c>
      <c r="CL359" s="2">
        <f t="shared" si="351"/>
        <v>33034.772039983509</v>
      </c>
      <c r="CM359" s="2">
        <f t="shared" si="352"/>
        <v>-15670.304891290478</v>
      </c>
      <c r="CN359" s="2">
        <f t="shared" si="353"/>
        <v>36563.022565423642</v>
      </c>
      <c r="CO359" s="2">
        <f t="shared" si="354"/>
        <v>-25.377693328035839</v>
      </c>
      <c r="CP359" s="2">
        <f t="shared" si="355"/>
        <v>615.70267979045627</v>
      </c>
      <c r="CQ359" s="2">
        <f t="shared" si="356"/>
        <v>556.28873775110492</v>
      </c>
      <c r="CR359" s="2">
        <f t="shared" si="357"/>
        <v>-263.87995405568711</v>
      </c>
      <c r="CS359" s="2">
        <f>Paramètres!$F$22</f>
        <v>1</v>
      </c>
      <c r="CT359" s="2">
        <f t="shared" si="358"/>
        <v>25406.696740717936</v>
      </c>
      <c r="CU359" s="2">
        <f t="shared" si="359"/>
        <v>-33036.344396719411</v>
      </c>
      <c r="CV359" s="2">
        <f t="shared" si="388"/>
        <v>41676.135741854254</v>
      </c>
      <c r="CW359" s="2">
        <f t="shared" si="389"/>
        <v>-52.437810841977516</v>
      </c>
      <c r="CX359" s="2">
        <f t="shared" si="360"/>
        <v>493.77650451926075</v>
      </c>
      <c r="CY359" s="2">
        <f t="shared" si="390"/>
        <v>301.01710930492413</v>
      </c>
      <c r="CZ359" s="2">
        <f t="shared" si="391"/>
        <v>-391.41274419845718</v>
      </c>
      <c r="DA359" s="2"/>
      <c r="DB359" s="2"/>
      <c r="DC359" s="13">
        <f>Paramètres!$H$16</f>
        <v>-20000</v>
      </c>
      <c r="DD359" s="13">
        <f>Paramètres!$I$16</f>
        <v>0</v>
      </c>
      <c r="DE359" s="13"/>
      <c r="DF359" s="13"/>
      <c r="DG359" s="112">
        <f>Paramètres!$H$20</f>
        <v>1047197551196.5977</v>
      </c>
      <c r="DH359" s="13">
        <f>Paramètres!$H$21</f>
        <v>10000</v>
      </c>
      <c r="DI359" s="13">
        <f>IF(DL359&lt;66666,Paramètres!$H$22,5)</f>
        <v>1</v>
      </c>
      <c r="DJ359" s="13">
        <f t="shared" si="361"/>
        <v>-1965.2279600164911</v>
      </c>
      <c r="DK359" s="13">
        <f t="shared" si="362"/>
        <v>-30670.304891290478</v>
      </c>
      <c r="DL359" s="13">
        <f t="shared" si="392"/>
        <v>30733.202291000318</v>
      </c>
      <c r="DM359" s="13">
        <f t="shared" si="393"/>
        <v>-93.666267626430809</v>
      </c>
      <c r="DN359" s="13">
        <f t="shared" si="394"/>
        <v>953.35627275882075</v>
      </c>
      <c r="DO359" s="13">
        <f t="shared" si="395"/>
        <v>-60.962160250751921</v>
      </c>
      <c r="DP359" s="13">
        <f t="shared" si="396"/>
        <v>-951.4051701699716</v>
      </c>
      <c r="DQ359" s="13">
        <f>IF(DT359&lt;66666,Paramètres!$H$22,5)</f>
        <v>1</v>
      </c>
      <c r="DR359" s="13">
        <f t="shared" si="363"/>
        <v>-9593.3032592820637</v>
      </c>
      <c r="DS359" s="13">
        <f t="shared" si="364"/>
        <v>-48036.344396719411</v>
      </c>
      <c r="DT359" s="13">
        <f t="shared" si="397"/>
        <v>48984.914518908663</v>
      </c>
      <c r="DU359" s="13">
        <f t="shared" si="398"/>
        <v>-101.29391463824577</v>
      </c>
      <c r="DV359" s="13">
        <f t="shared" si="399"/>
        <v>410.4928207877727</v>
      </c>
      <c r="DW359" s="13">
        <f t="shared" si="400"/>
        <v>-80.391731908710881</v>
      </c>
      <c r="DX359" s="13">
        <f t="shared" si="401"/>
        <v>-402.54381793665698</v>
      </c>
    </row>
    <row r="360" spans="1:128" x14ac:dyDescent="0.35">
      <c r="A360" s="106">
        <f t="shared" si="402"/>
        <v>354</v>
      </c>
      <c r="B360" s="106">
        <f>A360*Paramètres!$D$25</f>
        <v>177</v>
      </c>
      <c r="C360" s="102">
        <f>Paramètres!$D$7</f>
        <v>155093840495.72119</v>
      </c>
      <c r="D360" s="28">
        <f>Paramètres!$D$8</f>
        <v>6666</v>
      </c>
      <c r="E360" s="28">
        <f t="shared" si="365"/>
        <v>-15557.17976793253</v>
      </c>
      <c r="F360" s="28">
        <f t="shared" si="366"/>
        <v>26941.153241795946</v>
      </c>
      <c r="G360" s="28">
        <f t="shared" si="340"/>
        <v>-57.165482945726858</v>
      </c>
      <c r="H360" s="28">
        <f t="shared" si="341"/>
        <v>-69.325714733911028</v>
      </c>
      <c r="I360" s="28">
        <f t="shared" si="403"/>
        <v>5140.0886457769275</v>
      </c>
      <c r="J360" s="28">
        <f t="shared" si="404"/>
        <v>-7965.3137868992353</v>
      </c>
      <c r="K360" s="28">
        <f t="shared" si="405"/>
        <v>1597.1091557365182</v>
      </c>
      <c r="L360" s="28">
        <f t="shared" si="367"/>
        <v>563.8673323748551</v>
      </c>
      <c r="M360" s="28">
        <f t="shared" si="368"/>
        <v>-1494.2594442792988</v>
      </c>
      <c r="N360" s="28">
        <f>Paramètres!$D$26*Calculs!K360</f>
        <v>31.942183114730366</v>
      </c>
      <c r="O360" s="28">
        <f>Paramètres!$D$26*I360</f>
        <v>102.80177291553855</v>
      </c>
      <c r="P360" s="28">
        <f>Paramètres!$D$26*J360</f>
        <v>-159.30627573798472</v>
      </c>
      <c r="Q360" s="105">
        <f>IF($T360&gt;25000,Paramètres!$D$9,-5)</f>
        <v>-5</v>
      </c>
      <c r="R360" s="105">
        <f t="shared" si="342"/>
        <v>2276.2818799206234</v>
      </c>
      <c r="S360" s="105">
        <f t="shared" si="343"/>
        <v>-19806.395255819989</v>
      </c>
      <c r="T360" s="105">
        <f t="shared" si="369"/>
        <v>19936.76885121116</v>
      </c>
      <c r="U360" s="105">
        <f t="shared" si="370"/>
        <v>-83.443953638694737</v>
      </c>
      <c r="V360" s="105">
        <f t="shared" si="344"/>
        <v>-1664.2483301982031</v>
      </c>
      <c r="W360" s="105">
        <f t="shared" si="371"/>
        <v>-190.01566131355244</v>
      </c>
      <c r="X360" s="105">
        <f t="shared" si="372"/>
        <v>1653.3652207008229</v>
      </c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44">
        <f t="shared" si="373"/>
        <v>-17833.461647853153</v>
      </c>
      <c r="AL360" s="44">
        <f t="shared" si="374"/>
        <v>46747.548497615935</v>
      </c>
      <c r="AM360" s="44">
        <f t="shared" si="345"/>
        <v>-169.58045909113554</v>
      </c>
      <c r="AN360" s="44">
        <f t="shared" si="346"/>
        <v>39.066438777843437</v>
      </c>
      <c r="AO360" s="44">
        <f t="shared" si="406"/>
        <v>-13971.987376785475</v>
      </c>
      <c r="AP360" s="44">
        <f t="shared" si="407"/>
        <v>-2569.2655600708358</v>
      </c>
      <c r="AQ360" s="44">
        <f t="shared" si="375"/>
        <v>1267.5598864213903</v>
      </c>
      <c r="AR360" s="44">
        <f t="shared" si="376"/>
        <v>984.1533897642754</v>
      </c>
      <c r="AS360" s="44">
        <f t="shared" si="377"/>
        <v>798.84302029879063</v>
      </c>
      <c r="AT360" s="44">
        <f>Paramètres!$D$26*Calculs!AQ360</f>
        <v>25.351197728427806</v>
      </c>
      <c r="AU360" s="44">
        <f>Paramètres!$D$26*AO360</f>
        <v>-279.4397475357095</v>
      </c>
      <c r="AV360" s="44">
        <f>Paramètres!$D$26*AP360</f>
        <v>-51.385311201416719</v>
      </c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1">
        <f>Paramètres!$D$16</f>
        <v>30000</v>
      </c>
      <c r="BH360" s="41">
        <f>Paramètres!$E$16</f>
        <v>-25000</v>
      </c>
      <c r="BI360" s="100"/>
      <c r="BJ360" s="100"/>
      <c r="BK360" s="110">
        <f>Paramètres!$D$20</f>
        <v>523598775598.29883</v>
      </c>
      <c r="BL360" s="41">
        <f>Paramètres!$D$21</f>
        <v>10000</v>
      </c>
      <c r="BM360" s="41"/>
      <c r="BN360" s="41"/>
      <c r="BO360" s="41">
        <f>IF(AND($BR$6&gt;200,A360&lt;950),Paramètres!$D$22,0)</f>
        <v>1</v>
      </c>
      <c r="BP360" s="41">
        <f t="shared" si="347"/>
        <v>45557.179767932532</v>
      </c>
      <c r="BQ360" s="41">
        <f t="shared" si="348"/>
        <v>-51941.153241795946</v>
      </c>
      <c r="BR360" s="41">
        <f t="shared" si="378"/>
        <v>69089.362629101233</v>
      </c>
      <c r="BS360" s="41">
        <f t="shared" si="379"/>
        <v>-48.746252192376751</v>
      </c>
      <c r="BT360" s="41">
        <f t="shared" si="380"/>
        <v>106.33340882939427</v>
      </c>
      <c r="BU360" s="41">
        <f t="shared" si="381"/>
        <v>70.115717341084931</v>
      </c>
      <c r="BV360" s="41">
        <f t="shared" si="382"/>
        <v>-79.941103413852034</v>
      </c>
      <c r="BW360" s="41">
        <f>Paramètres!$D$22</f>
        <v>1</v>
      </c>
      <c r="BX360" s="41">
        <f t="shared" si="349"/>
        <v>47833.461647853153</v>
      </c>
      <c r="BY360" s="41">
        <f t="shared" si="350"/>
        <v>-71747.548497615935</v>
      </c>
      <c r="BZ360" s="41">
        <f t="shared" si="383"/>
        <v>86230.799420128242</v>
      </c>
      <c r="CA360" s="41">
        <f t="shared" si="384"/>
        <v>-56.308957987700587</v>
      </c>
      <c r="CB360" s="41">
        <f t="shared" si="385"/>
        <v>69.01941037956432</v>
      </c>
      <c r="CC360" s="41">
        <f t="shared" si="386"/>
        <v>38.286057204030705</v>
      </c>
      <c r="CD360" s="41">
        <f t="shared" si="387"/>
        <v>-57.426969560585377</v>
      </c>
      <c r="CE360" s="2">
        <f>Paramètres!$F$16</f>
        <v>15000</v>
      </c>
      <c r="CF360" s="2">
        <f>Paramètres!$G$16</f>
        <v>15000</v>
      </c>
      <c r="CG360" s="111">
        <f>Paramètres!$F$20</f>
        <v>992600579172.61572</v>
      </c>
      <c r="CH360" s="2">
        <f>Paramètres!$F$21</f>
        <v>13332</v>
      </c>
      <c r="CI360" s="2"/>
      <c r="CJ360" s="2"/>
      <c r="CK360" s="2">
        <f>IF(CN360&gt;20000,Paramètres!$F$22,-2)</f>
        <v>1</v>
      </c>
      <c r="CL360" s="2">
        <f t="shared" si="351"/>
        <v>30557.179767932532</v>
      </c>
      <c r="CM360" s="2">
        <f t="shared" si="352"/>
        <v>-11941.153241795946</v>
      </c>
      <c r="CN360" s="2">
        <f t="shared" si="353"/>
        <v>32807.504874857506</v>
      </c>
      <c r="CO360" s="2">
        <f t="shared" si="354"/>
        <v>-21.344594167376908</v>
      </c>
      <c r="CP360" s="2">
        <f t="shared" si="355"/>
        <v>733.26789183005633</v>
      </c>
      <c r="CQ360" s="2">
        <f t="shared" si="356"/>
        <v>682.97174302564986</v>
      </c>
      <c r="CR360" s="2">
        <f t="shared" si="357"/>
        <v>-266.89211194301123</v>
      </c>
      <c r="CS360" s="2">
        <f>Paramètres!$F$22</f>
        <v>1</v>
      </c>
      <c r="CT360" s="2">
        <f t="shared" si="358"/>
        <v>32833.461647853153</v>
      </c>
      <c r="CU360" s="2">
        <f t="shared" si="359"/>
        <v>-31747.548497615935</v>
      </c>
      <c r="CV360" s="2">
        <f t="shared" si="388"/>
        <v>45672.125409154323</v>
      </c>
      <c r="CW360" s="2">
        <f t="shared" si="389"/>
        <v>-44.036676919268679</v>
      </c>
      <c r="CX360" s="2">
        <f t="shared" si="360"/>
        <v>420.92205438671732</v>
      </c>
      <c r="CY360" s="2">
        <f t="shared" si="390"/>
        <v>302.59875154992807</v>
      </c>
      <c r="CZ360" s="2">
        <f t="shared" si="391"/>
        <v>-292.59079177164745</v>
      </c>
      <c r="DA360" s="2"/>
      <c r="DB360" s="2"/>
      <c r="DC360" s="13">
        <f>Paramètres!$H$16</f>
        <v>-20000</v>
      </c>
      <c r="DD360" s="13">
        <f>Paramètres!$I$16</f>
        <v>0</v>
      </c>
      <c r="DE360" s="13"/>
      <c r="DF360" s="13"/>
      <c r="DG360" s="112">
        <f>Paramètres!$H$20</f>
        <v>1047197551196.5977</v>
      </c>
      <c r="DH360" s="13">
        <f>Paramètres!$H$21</f>
        <v>10000</v>
      </c>
      <c r="DI360" s="13">
        <f>IF(DL360&lt;66666,Paramètres!$H$22,5)</f>
        <v>1</v>
      </c>
      <c r="DJ360" s="13">
        <f t="shared" si="361"/>
        <v>-4442.82023206747</v>
      </c>
      <c r="DK360" s="13">
        <f t="shared" si="362"/>
        <v>-26941.153241795946</v>
      </c>
      <c r="DL360" s="13">
        <f t="shared" si="392"/>
        <v>27305.024988313053</v>
      </c>
      <c r="DM360" s="13">
        <f t="shared" si="393"/>
        <v>-99.364271181473669</v>
      </c>
      <c r="DN360" s="13">
        <f t="shared" si="394"/>
        <v>1162.9235605388794</v>
      </c>
      <c r="DO360" s="13">
        <f t="shared" si="395"/>
        <v>-189.22012799187974</v>
      </c>
      <c r="DP360" s="13">
        <f t="shared" si="396"/>
        <v>-1147.4262289224355</v>
      </c>
      <c r="DQ360" s="13">
        <f>IF(DT360&lt;66666,Paramètres!$H$22,5)</f>
        <v>1</v>
      </c>
      <c r="DR360" s="13">
        <f t="shared" si="363"/>
        <v>-2166.5383521468466</v>
      </c>
      <c r="DS360" s="13">
        <f t="shared" si="364"/>
        <v>-46747.548497615935</v>
      </c>
      <c r="DT360" s="13">
        <f t="shared" si="397"/>
        <v>46797.726215792543</v>
      </c>
      <c r="DU360" s="13">
        <f t="shared" si="398"/>
        <v>-92.6535026203521</v>
      </c>
      <c r="DV360" s="13">
        <f t="shared" si="399"/>
        <v>447.19034164904213</v>
      </c>
      <c r="DW360" s="13">
        <f t="shared" si="400"/>
        <v>-20.703036327550269</v>
      </c>
      <c r="DX360" s="13">
        <f t="shared" si="401"/>
        <v>-446.71085273474961</v>
      </c>
    </row>
    <row r="361" spans="1:128" x14ac:dyDescent="0.35">
      <c r="A361" s="106">
        <f t="shared" si="402"/>
        <v>355</v>
      </c>
      <c r="B361" s="106">
        <f>A361*Paramètres!$D$25</f>
        <v>177.5</v>
      </c>
      <c r="C361" s="102">
        <f>Paramètres!$D$7</f>
        <v>155093840495.72119</v>
      </c>
      <c r="D361" s="28">
        <f>Paramètres!$D$8</f>
        <v>6666</v>
      </c>
      <c r="E361" s="28">
        <f t="shared" si="365"/>
        <v>-12846.168611950354</v>
      </c>
      <c r="F361" s="28">
        <f t="shared" si="366"/>
        <v>22584.931487276503</v>
      </c>
      <c r="G361" s="28">
        <f t="shared" si="340"/>
        <v>-58.941237372492076</v>
      </c>
      <c r="H361" s="28">
        <f t="shared" si="341"/>
        <v>-73.69764404409699</v>
      </c>
      <c r="I361" s="28">
        <f t="shared" si="403"/>
        <v>5601.1542052362438</v>
      </c>
      <c r="J361" s="28">
        <f t="shared" si="404"/>
        <v>-9300.2669554405493</v>
      </c>
      <c r="K361" s="28">
        <f t="shared" si="405"/>
        <v>1788.6539350369685</v>
      </c>
      <c r="L361" s="28">
        <f t="shared" si="367"/>
        <v>502.08620467697068</v>
      </c>
      <c r="M361" s="28">
        <f t="shared" si="368"/>
        <v>-1716.7388684352397</v>
      </c>
      <c r="N361" s="28">
        <f>Paramètres!$D$26*Calculs!K361</f>
        <v>35.773078700739369</v>
      </c>
      <c r="O361" s="28">
        <f>Paramètres!$D$26*I361</f>
        <v>112.02308410472487</v>
      </c>
      <c r="P361" s="28">
        <f>Paramètres!$D$26*J361</f>
        <v>-186.005339108811</v>
      </c>
      <c r="Q361" s="105">
        <f>IF($T361&gt;25000,Paramètres!$D$9,-5)</f>
        <v>6</v>
      </c>
      <c r="R361" s="105">
        <f t="shared" si="342"/>
        <v>11727.248376854466</v>
      </c>
      <c r="S361" s="105">
        <f t="shared" si="343"/>
        <v>-23077.694985378708</v>
      </c>
      <c r="T361" s="105">
        <f t="shared" si="369"/>
        <v>25886.451288861696</v>
      </c>
      <c r="U361" s="105">
        <f t="shared" si="370"/>
        <v>-63.061972630025821</v>
      </c>
      <c r="V361" s="105">
        <f t="shared" si="344"/>
        <v>1261.1737705069581</v>
      </c>
      <c r="W361" s="105">
        <f t="shared" si="371"/>
        <v>571.34513680803252</v>
      </c>
      <c r="X361" s="105">
        <f t="shared" si="372"/>
        <v>-1124.3326972300272</v>
      </c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44">
        <f t="shared" si="373"/>
        <v>-24573.41698880482</v>
      </c>
      <c r="AL361" s="44">
        <f t="shared" si="374"/>
        <v>45662.626472655211</v>
      </c>
      <c r="AM361" s="44">
        <f t="shared" si="345"/>
        <v>-172.29648049986432</v>
      </c>
      <c r="AN361" s="44">
        <f t="shared" si="346"/>
        <v>81.359985851545048</v>
      </c>
      <c r="AO361" s="44">
        <f t="shared" si="406"/>
        <v>-12708.394239485491</v>
      </c>
      <c r="AP361" s="44">
        <f t="shared" si="407"/>
        <v>-1719.0372285706285</v>
      </c>
      <c r="AQ361" s="44">
        <f t="shared" si="375"/>
        <v>866.46955648042569</v>
      </c>
      <c r="AR361" s="44">
        <f t="shared" si="376"/>
        <v>130.1661111128561</v>
      </c>
      <c r="AS361" s="44">
        <f t="shared" si="377"/>
        <v>856.63660663384053</v>
      </c>
      <c r="AT361" s="44">
        <f>Paramètres!$D$26*Calculs!AQ361</f>
        <v>17.329391129608513</v>
      </c>
      <c r="AU361" s="44">
        <f>Paramètres!$D$26*AO361</f>
        <v>-254.16788478970983</v>
      </c>
      <c r="AV361" s="44">
        <f>Paramètres!$D$26*AP361</f>
        <v>-34.380744571412571</v>
      </c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1">
        <f>Paramètres!$D$16</f>
        <v>30000</v>
      </c>
      <c r="BH361" s="41">
        <f>Paramètres!$E$16</f>
        <v>-25000</v>
      </c>
      <c r="BI361" s="100"/>
      <c r="BJ361" s="100"/>
      <c r="BK361" s="110">
        <f>Paramètres!$D$20</f>
        <v>523598775598.29883</v>
      </c>
      <c r="BL361" s="41">
        <f>Paramètres!$D$21</f>
        <v>10000</v>
      </c>
      <c r="BM361" s="41"/>
      <c r="BN361" s="41"/>
      <c r="BO361" s="41">
        <f>IF(AND($BR$6&gt;200,A361&lt;950),Paramètres!$D$22,0)</f>
        <v>1</v>
      </c>
      <c r="BP361" s="41">
        <f t="shared" si="347"/>
        <v>42846.168611950357</v>
      </c>
      <c r="BQ361" s="41">
        <f t="shared" si="348"/>
        <v>-47584.931487276503</v>
      </c>
      <c r="BR361" s="41">
        <f t="shared" si="378"/>
        <v>64032.178390028857</v>
      </c>
      <c r="BS361" s="41">
        <f t="shared" si="379"/>
        <v>-47.999664956027132</v>
      </c>
      <c r="BT361" s="41">
        <f t="shared" si="380"/>
        <v>123.16983836343003</v>
      </c>
      <c r="BU361" s="41">
        <f t="shared" si="381"/>
        <v>82.417243878243383</v>
      </c>
      <c r="BV361" s="41">
        <f t="shared" si="382"/>
        <v>-91.532546091473023</v>
      </c>
      <c r="BW361" s="41">
        <f>Paramètres!$D$22</f>
        <v>1</v>
      </c>
      <c r="BX361" s="41">
        <f t="shared" si="349"/>
        <v>54573.41698880482</v>
      </c>
      <c r="BY361" s="41">
        <f t="shared" si="350"/>
        <v>-70662.626472655218</v>
      </c>
      <c r="BZ361" s="41">
        <f t="shared" si="383"/>
        <v>89283.05898572228</v>
      </c>
      <c r="CA361" s="41">
        <f t="shared" si="384"/>
        <v>-52.320750413195867</v>
      </c>
      <c r="CB361" s="41">
        <f t="shared" si="385"/>
        <v>64.467252630983793</v>
      </c>
      <c r="CC361" s="41">
        <f t="shared" si="386"/>
        <v>39.404992390727976</v>
      </c>
      <c r="CD361" s="41">
        <f t="shared" si="387"/>
        <v>-51.022281764673728</v>
      </c>
      <c r="CE361" s="2">
        <f>Paramètres!$F$16</f>
        <v>15000</v>
      </c>
      <c r="CF361" s="2">
        <f>Paramètres!$G$16</f>
        <v>15000</v>
      </c>
      <c r="CG361" s="111">
        <f>Paramètres!$F$20</f>
        <v>992600579172.61572</v>
      </c>
      <c r="CH361" s="2">
        <f>Paramètres!$F$21</f>
        <v>13332</v>
      </c>
      <c r="CI361" s="2"/>
      <c r="CJ361" s="2"/>
      <c r="CK361" s="2">
        <f>IF(CN361&gt;20000,Paramètres!$F$22,-2)</f>
        <v>1</v>
      </c>
      <c r="CL361" s="2">
        <f t="shared" si="351"/>
        <v>27846.168611950354</v>
      </c>
      <c r="CM361" s="2">
        <f t="shared" si="352"/>
        <v>-7584.9314872765026</v>
      </c>
      <c r="CN361" s="2">
        <f t="shared" si="353"/>
        <v>28860.704981546234</v>
      </c>
      <c r="CO361" s="2">
        <f t="shared" si="354"/>
        <v>-15.236965236680213</v>
      </c>
      <c r="CP361" s="2">
        <f t="shared" si="355"/>
        <v>891.57797303133236</v>
      </c>
      <c r="CQ361" s="2">
        <f t="shared" si="356"/>
        <v>860.23645588720058</v>
      </c>
      <c r="CR361" s="2">
        <f t="shared" si="357"/>
        <v>-234.31713970020994</v>
      </c>
      <c r="CS361" s="2">
        <f>Paramètres!$F$22</f>
        <v>1</v>
      </c>
      <c r="CT361" s="2">
        <f t="shared" si="358"/>
        <v>39573.41698880482</v>
      </c>
      <c r="CU361" s="2">
        <f t="shared" si="359"/>
        <v>-30662.626472655211</v>
      </c>
      <c r="CV361" s="2">
        <f t="shared" si="388"/>
        <v>50062.480905079028</v>
      </c>
      <c r="CW361" s="2">
        <f t="shared" si="389"/>
        <v>-37.769558506551036</v>
      </c>
      <c r="CX361" s="2">
        <f t="shared" si="360"/>
        <v>357.3670672278156</v>
      </c>
      <c r="CY361" s="2">
        <f t="shared" si="390"/>
        <v>282.49171263180062</v>
      </c>
      <c r="CZ361" s="2">
        <f t="shared" si="391"/>
        <v>-218.88273808905586</v>
      </c>
      <c r="DA361" s="2"/>
      <c r="DB361" s="2"/>
      <c r="DC361" s="13">
        <f>Paramètres!$H$16</f>
        <v>-20000</v>
      </c>
      <c r="DD361" s="13">
        <f>Paramètres!$I$16</f>
        <v>0</v>
      </c>
      <c r="DE361" s="13"/>
      <c r="DF361" s="13"/>
      <c r="DG361" s="112">
        <f>Paramètres!$H$20</f>
        <v>1047197551196.5977</v>
      </c>
      <c r="DH361" s="13">
        <f>Paramètres!$H$21</f>
        <v>10000</v>
      </c>
      <c r="DI361" s="13">
        <f>IF(DL361&lt;66666,Paramètres!$H$22,5)</f>
        <v>1</v>
      </c>
      <c r="DJ361" s="13">
        <f t="shared" si="361"/>
        <v>-7153.8313880496462</v>
      </c>
      <c r="DK361" s="13">
        <f t="shared" si="362"/>
        <v>-22584.931487276503</v>
      </c>
      <c r="DL361" s="13">
        <f t="shared" si="392"/>
        <v>23690.851268234706</v>
      </c>
      <c r="DM361" s="13">
        <f t="shared" si="393"/>
        <v>-107.57572345177699</v>
      </c>
      <c r="DN361" s="13">
        <f t="shared" si="394"/>
        <v>1458.9970651524263</v>
      </c>
      <c r="DO361" s="13">
        <f t="shared" si="395"/>
        <v>-440.56749508847332</v>
      </c>
      <c r="DP361" s="13">
        <f t="shared" si="396"/>
        <v>-1390.8891826435568</v>
      </c>
      <c r="DQ361" s="13">
        <f>IF(DT361&lt;66666,Paramètres!$H$22,5)</f>
        <v>1</v>
      </c>
      <c r="DR361" s="13">
        <f t="shared" si="363"/>
        <v>4573.41698880482</v>
      </c>
      <c r="DS361" s="13">
        <f t="shared" si="364"/>
        <v>-45662.626472655211</v>
      </c>
      <c r="DT361" s="13">
        <f t="shared" si="397"/>
        <v>45891.084094132282</v>
      </c>
      <c r="DU361" s="13">
        <f t="shared" si="398"/>
        <v>-84.280518877786577</v>
      </c>
      <c r="DV361" s="13">
        <f t="shared" si="399"/>
        <v>463.82179662879525</v>
      </c>
      <c r="DW361" s="13">
        <f t="shared" si="400"/>
        <v>46.223586266320766</v>
      </c>
      <c r="DX361" s="13">
        <f t="shared" si="401"/>
        <v>-461.51277241333582</v>
      </c>
    </row>
    <row r="362" spans="1:128" x14ac:dyDescent="0.35">
      <c r="A362" s="106">
        <f t="shared" si="402"/>
        <v>356</v>
      </c>
      <c r="B362" s="106">
        <f>A362*Paramètres!$D$25</f>
        <v>178</v>
      </c>
      <c r="C362" s="102">
        <f>Paramètres!$D$7</f>
        <v>155093840495.72119</v>
      </c>
      <c r="D362" s="28">
        <f>Paramètres!$D$8</f>
        <v>6666</v>
      </c>
      <c r="E362" s="28">
        <f t="shared" si="365"/>
        <v>-9920.0699581629906</v>
      </c>
      <c r="F362" s="28">
        <f t="shared" si="366"/>
        <v>17505.613292447419</v>
      </c>
      <c r="G362" s="28">
        <f t="shared" si="340"/>
        <v>-61.050624853123395</v>
      </c>
      <c r="H362" s="28">
        <f t="shared" si="341"/>
        <v>-81.792589509697422</v>
      </c>
      <c r="I362" s="28">
        <f t="shared" si="403"/>
        <v>5991.2173258084895</v>
      </c>
      <c r="J362" s="28">
        <f t="shared" si="404"/>
        <v>-10831.000484766977</v>
      </c>
      <c r="K362" s="28">
        <f t="shared" si="405"/>
        <v>1835.985119125248</v>
      </c>
      <c r="L362" s="28">
        <f t="shared" si="367"/>
        <v>262.09963153876913</v>
      </c>
      <c r="M362" s="28">
        <f t="shared" si="368"/>
        <v>-1817.1805471104385</v>
      </c>
      <c r="N362" s="28">
        <f>Paramètres!$D$26*Calculs!K362</f>
        <v>36.719702382504963</v>
      </c>
      <c r="O362" s="28">
        <f>Paramètres!$D$26*I362</f>
        <v>119.8243465161698</v>
      </c>
      <c r="P362" s="28">
        <f>Paramètres!$D$26*J362</f>
        <v>-216.62000969533955</v>
      </c>
      <c r="Q362" s="105">
        <f>IF($T362&gt;25000,Paramètres!$D$9,-5)</f>
        <v>6</v>
      </c>
      <c r="R362" s="105">
        <f t="shared" si="342"/>
        <v>20975.002622606356</v>
      </c>
      <c r="S362" s="105">
        <f t="shared" si="343"/>
        <v>-27511.653717580939</v>
      </c>
      <c r="T362" s="105">
        <f t="shared" si="369"/>
        <v>34595.401794088597</v>
      </c>
      <c r="U362" s="105">
        <f t="shared" si="370"/>
        <v>-52.677947595861411</v>
      </c>
      <c r="V362" s="105">
        <f t="shared" si="344"/>
        <v>736.14084782247085</v>
      </c>
      <c r="W362" s="105">
        <f t="shared" si="371"/>
        <v>446.31816406081919</v>
      </c>
      <c r="X362" s="105">
        <f t="shared" si="372"/>
        <v>-585.40878389563466</v>
      </c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44">
        <f t="shared" si="373"/>
        <v>-30895.072580769349</v>
      </c>
      <c r="AL362" s="44">
        <f t="shared" si="374"/>
        <v>45017.267010028358</v>
      </c>
      <c r="AM362" s="44">
        <f t="shared" si="345"/>
        <v>-176.15623020131002</v>
      </c>
      <c r="AN362" s="44">
        <f t="shared" si="346"/>
        <v>-63.149389636688809</v>
      </c>
      <c r="AO362" s="44">
        <f t="shared" si="406"/>
        <v>-12324.060243582926</v>
      </c>
      <c r="AP362" s="44">
        <f t="shared" si="407"/>
        <v>-828.01987736537535</v>
      </c>
      <c r="AQ362" s="44">
        <f t="shared" si="375"/>
        <v>2080.001242753945</v>
      </c>
      <c r="AR362" s="44">
        <f t="shared" si="376"/>
        <v>939.46542809688185</v>
      </c>
      <c r="AS362" s="44">
        <f t="shared" si="377"/>
        <v>-1855.7504894970925</v>
      </c>
      <c r="AT362" s="44">
        <f>Paramètres!$D$26*Calculs!AQ362</f>
        <v>41.6000248550789</v>
      </c>
      <c r="AU362" s="44">
        <f>Paramètres!$D$26*AO362</f>
        <v>-246.48120487165852</v>
      </c>
      <c r="AV362" s="44">
        <f>Paramètres!$D$26*AP362</f>
        <v>-16.560397547307506</v>
      </c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1">
        <f>Paramètres!$D$16</f>
        <v>30000</v>
      </c>
      <c r="BH362" s="41">
        <f>Paramètres!$E$16</f>
        <v>-25000</v>
      </c>
      <c r="BI362" s="100"/>
      <c r="BJ362" s="100"/>
      <c r="BK362" s="110">
        <f>Paramètres!$D$20</f>
        <v>523598775598.29883</v>
      </c>
      <c r="BL362" s="41">
        <f>Paramètres!$D$21</f>
        <v>10000</v>
      </c>
      <c r="BM362" s="41"/>
      <c r="BN362" s="41"/>
      <c r="BO362" s="41">
        <f>IF(AND($BR$6&gt;200,A362&lt;950),Paramètres!$D$22,0)</f>
        <v>1</v>
      </c>
      <c r="BP362" s="41">
        <f t="shared" si="347"/>
        <v>39920.069958162989</v>
      </c>
      <c r="BQ362" s="41">
        <f t="shared" si="348"/>
        <v>-42505.613292447422</v>
      </c>
      <c r="BR362" s="41">
        <f t="shared" si="378"/>
        <v>58312.427036024754</v>
      </c>
      <c r="BS362" s="41">
        <f t="shared" si="379"/>
        <v>-46.796674960096205</v>
      </c>
      <c r="BT362" s="41">
        <f t="shared" si="380"/>
        <v>147.4329489620938</v>
      </c>
      <c r="BU362" s="41">
        <f t="shared" si="381"/>
        <v>100.9310353875177</v>
      </c>
      <c r="BV362" s="41">
        <f t="shared" si="382"/>
        <v>-107.46813730247214</v>
      </c>
      <c r="BW362" s="41">
        <f>Paramètres!$D$22</f>
        <v>1</v>
      </c>
      <c r="BX362" s="41">
        <f t="shared" si="349"/>
        <v>60895.072580769352</v>
      </c>
      <c r="BY362" s="41">
        <f t="shared" si="350"/>
        <v>-70017.267010028358</v>
      </c>
      <c r="BZ362" s="41">
        <f t="shared" si="383"/>
        <v>92793.467141662361</v>
      </c>
      <c r="CA362" s="41">
        <f t="shared" si="384"/>
        <v>-48.98602424327909</v>
      </c>
      <c r="CB362" s="41">
        <f t="shared" si="385"/>
        <v>59.764302873059329</v>
      </c>
      <c r="CC362" s="41">
        <f t="shared" si="386"/>
        <v>39.219911415078869</v>
      </c>
      <c r="CD362" s="41">
        <f t="shared" si="387"/>
        <v>-45.095126637987541</v>
      </c>
      <c r="CE362" s="2">
        <f>Paramètres!$F$16</f>
        <v>15000</v>
      </c>
      <c r="CF362" s="2">
        <f>Paramètres!$G$16</f>
        <v>15000</v>
      </c>
      <c r="CG362" s="111">
        <f>Paramètres!$F$20</f>
        <v>992600579172.61572</v>
      </c>
      <c r="CH362" s="2">
        <f>Paramètres!$F$21</f>
        <v>13332</v>
      </c>
      <c r="CI362" s="2"/>
      <c r="CJ362" s="2"/>
      <c r="CK362" s="2">
        <f>IF(CN362&gt;20000,Paramètres!$F$22,-2)</f>
        <v>1</v>
      </c>
      <c r="CL362" s="2">
        <f t="shared" si="351"/>
        <v>24920.069958162989</v>
      </c>
      <c r="CM362" s="2">
        <f t="shared" si="352"/>
        <v>-2505.6132924474186</v>
      </c>
      <c r="CN362" s="2">
        <f t="shared" si="353"/>
        <v>25045.717891308821</v>
      </c>
      <c r="CO362" s="2">
        <f t="shared" si="354"/>
        <v>-5.7415650780493754</v>
      </c>
      <c r="CP362" s="2">
        <f t="shared" si="355"/>
        <v>1088.4030307785292</v>
      </c>
      <c r="CQ362" s="2">
        <f t="shared" si="356"/>
        <v>1082.9427923521259</v>
      </c>
      <c r="CR362" s="2">
        <f t="shared" si="357"/>
        <v>-108.88556332438304</v>
      </c>
      <c r="CS362" s="2">
        <f>Paramètres!$F$22</f>
        <v>1</v>
      </c>
      <c r="CT362" s="2">
        <f t="shared" si="358"/>
        <v>45895.072580769352</v>
      </c>
      <c r="CU362" s="2">
        <f t="shared" si="359"/>
        <v>-30017.267010028358</v>
      </c>
      <c r="CV362" s="2">
        <f t="shared" si="388"/>
        <v>54839.711942582479</v>
      </c>
      <c r="CW362" s="2">
        <f t="shared" si="389"/>
        <v>-33.186338308244366</v>
      </c>
      <c r="CX362" s="2">
        <f t="shared" si="360"/>
        <v>302.81519999896358</v>
      </c>
      <c r="CY362" s="2">
        <f t="shared" si="390"/>
        <v>253.42448182557243</v>
      </c>
      <c r="CZ362" s="2">
        <f t="shared" si="391"/>
        <v>-165.75004483212794</v>
      </c>
      <c r="DA362" s="2"/>
      <c r="DB362" s="2"/>
      <c r="DC362" s="13">
        <f>Paramètres!$H$16</f>
        <v>-20000</v>
      </c>
      <c r="DD362" s="13">
        <f>Paramètres!$I$16</f>
        <v>0</v>
      </c>
      <c r="DE362" s="13"/>
      <c r="DF362" s="13"/>
      <c r="DG362" s="112">
        <f>Paramètres!$H$20</f>
        <v>1047197551196.5977</v>
      </c>
      <c r="DH362" s="13">
        <f>Paramètres!$H$21</f>
        <v>10000</v>
      </c>
      <c r="DI362" s="13">
        <f>IF(DL362&lt;66666,Paramètres!$H$22,5)</f>
        <v>1</v>
      </c>
      <c r="DJ362" s="13">
        <f t="shared" si="361"/>
        <v>-10079.930041837009</v>
      </c>
      <c r="DK362" s="13">
        <f t="shared" si="362"/>
        <v>-17505.613292447419</v>
      </c>
      <c r="DL362" s="13">
        <f t="shared" si="392"/>
        <v>20200.284314658544</v>
      </c>
      <c r="DM362" s="13">
        <f t="shared" si="393"/>
        <v>-119.93382383294613</v>
      </c>
      <c r="DN362" s="13">
        <f t="shared" si="394"/>
        <v>1847.2450463336861</v>
      </c>
      <c r="DO362" s="13">
        <f t="shared" si="395"/>
        <v>-921.7741962008746</v>
      </c>
      <c r="DP362" s="13">
        <f t="shared" si="396"/>
        <v>-1600.8268464835833</v>
      </c>
      <c r="DQ362" s="13">
        <f>IF(DT362&lt;66666,Paramètres!$H$22,5)</f>
        <v>1</v>
      </c>
      <c r="DR362" s="13">
        <f t="shared" si="363"/>
        <v>10895.072580769349</v>
      </c>
      <c r="DS362" s="13">
        <f t="shared" si="364"/>
        <v>-45017.267010028358</v>
      </c>
      <c r="DT362" s="13">
        <f t="shared" si="397"/>
        <v>46316.918459591194</v>
      </c>
      <c r="DU362" s="13">
        <f t="shared" si="398"/>
        <v>-76.394890593268556</v>
      </c>
      <c r="DV362" s="13">
        <f t="shared" si="399"/>
        <v>455.8995939926964</v>
      </c>
      <c r="DW362" s="13">
        <f t="shared" si="400"/>
        <v>107.24070882278517</v>
      </c>
      <c r="DX362" s="13">
        <f t="shared" si="401"/>
        <v>-443.10706400811529</v>
      </c>
    </row>
    <row r="363" spans="1:128" x14ac:dyDescent="0.35">
      <c r="A363" s="106">
        <f t="shared" si="402"/>
        <v>357</v>
      </c>
      <c r="B363" s="106">
        <f>A363*Paramètres!$D$25</f>
        <v>178.5</v>
      </c>
      <c r="C363" s="102">
        <f>Paramètres!$D$7</f>
        <v>155093840495.72119</v>
      </c>
      <c r="D363" s="28">
        <f>Paramètres!$D$8</f>
        <v>6666</v>
      </c>
      <c r="E363" s="28">
        <f t="shared" si="365"/>
        <v>-6858.936387374054</v>
      </c>
      <c r="F363" s="28">
        <f t="shared" si="366"/>
        <v>11635.817913286321</v>
      </c>
      <c r="G363" s="28">
        <f t="shared" si="340"/>
        <v>-63.73915656556126</v>
      </c>
      <c r="H363" s="28">
        <f t="shared" si="341"/>
        <v>-101.17305852970577</v>
      </c>
      <c r="I363" s="28">
        <f t="shared" si="403"/>
        <v>6133.4926108310892</v>
      </c>
      <c r="J363" s="28">
        <f t="shared" si="404"/>
        <v>-12431.561022182075</v>
      </c>
      <c r="K363" s="28">
        <f t="shared" si="405"/>
        <v>1440.9361350637917</v>
      </c>
      <c r="L363" s="28">
        <f t="shared" si="367"/>
        <v>-279.21461513378108</v>
      </c>
      <c r="M363" s="28">
        <f t="shared" si="368"/>
        <v>-1413.6251780540244</v>
      </c>
      <c r="N363" s="28">
        <f>Paramètres!$D$26*Calculs!K363</f>
        <v>28.818722701275835</v>
      </c>
      <c r="O363" s="28">
        <f>Paramètres!$D$26*I363</f>
        <v>122.66985221662179</v>
      </c>
      <c r="P363" s="28">
        <f>Paramètres!$D$26*J363</f>
        <v>-248.63122044364152</v>
      </c>
      <c r="Q363" s="105">
        <f>IF($T363&gt;25000,Paramètres!$D$9,-5)</f>
        <v>6</v>
      </c>
      <c r="R363" s="105">
        <f t="shared" si="342"/>
        <v>29963.299958162537</v>
      </c>
      <c r="S363" s="105">
        <f t="shared" si="343"/>
        <v>-32503.501535685078</v>
      </c>
      <c r="T363" s="105">
        <f t="shared" si="369"/>
        <v>44207.2048026462</v>
      </c>
      <c r="U363" s="105">
        <f t="shared" si="370"/>
        <v>-47.328639868884309</v>
      </c>
      <c r="V363" s="105">
        <f t="shared" si="344"/>
        <v>460.37672520563996</v>
      </c>
      <c r="W363" s="105">
        <f t="shared" si="371"/>
        <v>312.03976755995751</v>
      </c>
      <c r="X363" s="105">
        <f t="shared" si="372"/>
        <v>-338.493593103617</v>
      </c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44">
        <f t="shared" si="373"/>
        <v>-36822.236345536592</v>
      </c>
      <c r="AL363" s="44">
        <f t="shared" si="374"/>
        <v>44139.319448971401</v>
      </c>
      <c r="AM363" s="44">
        <f t="shared" si="345"/>
        <v>-166.53314895701629</v>
      </c>
      <c r="AN363" s="44">
        <f t="shared" si="346"/>
        <v>-55.675761445623415</v>
      </c>
      <c r="AO363" s="44">
        <f t="shared" si="406"/>
        <v>-11138.113610614386</v>
      </c>
      <c r="AP363" s="44">
        <f t="shared" si="407"/>
        <v>-2667.2099693151604</v>
      </c>
      <c r="AQ363" s="44">
        <f t="shared" si="375"/>
        <v>1500.6917418120167</v>
      </c>
      <c r="AR363" s="44">
        <f t="shared" si="376"/>
        <v>846.20326612425561</v>
      </c>
      <c r="AS363" s="44">
        <f t="shared" si="377"/>
        <v>-1239.3610193738655</v>
      </c>
      <c r="AT363" s="44">
        <f>Paramètres!$D$26*Calculs!AQ363</f>
        <v>30.013834836240335</v>
      </c>
      <c r="AU363" s="44">
        <f>Paramètres!$D$26*AO363</f>
        <v>-222.76227221228771</v>
      </c>
      <c r="AV363" s="44">
        <f>Paramètres!$D$26*AP363</f>
        <v>-53.34419938630321</v>
      </c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1">
        <f>Paramètres!$D$16</f>
        <v>30000</v>
      </c>
      <c r="BH363" s="41">
        <f>Paramètres!$E$16</f>
        <v>-25000</v>
      </c>
      <c r="BI363" s="100"/>
      <c r="BJ363" s="100"/>
      <c r="BK363" s="110">
        <f>Paramètres!$D$20</f>
        <v>523598775598.29883</v>
      </c>
      <c r="BL363" s="41">
        <f>Paramètres!$D$21</f>
        <v>10000</v>
      </c>
      <c r="BM363" s="41"/>
      <c r="BN363" s="41"/>
      <c r="BO363" s="41">
        <f>IF(AND($BR$6&gt;200,A363&lt;950),Paramètres!$D$22,0)</f>
        <v>1</v>
      </c>
      <c r="BP363" s="41">
        <f t="shared" si="347"/>
        <v>36858.936387374051</v>
      </c>
      <c r="BQ363" s="41">
        <f t="shared" si="348"/>
        <v>-36635.817913286322</v>
      </c>
      <c r="BR363" s="41">
        <f t="shared" si="378"/>
        <v>51968.878627347331</v>
      </c>
      <c r="BS363" s="41">
        <f t="shared" si="379"/>
        <v>-44.826059590982005</v>
      </c>
      <c r="BT363" s="41">
        <f t="shared" si="380"/>
        <v>183.58073926953782</v>
      </c>
      <c r="BU363" s="41">
        <f t="shared" si="381"/>
        <v>130.20467189996756</v>
      </c>
      <c r="BV363" s="41">
        <f t="shared" si="382"/>
        <v>-129.41650299004303</v>
      </c>
      <c r="BW363" s="41">
        <f>Paramètres!$D$22</f>
        <v>1</v>
      </c>
      <c r="BX363" s="41">
        <f t="shared" si="349"/>
        <v>66822.236345536599</v>
      </c>
      <c r="BY363" s="41">
        <f t="shared" si="350"/>
        <v>-69139.319448971393</v>
      </c>
      <c r="BZ363" s="41">
        <f t="shared" si="383"/>
        <v>96153.298248607505</v>
      </c>
      <c r="CA363" s="41">
        <f t="shared" si="384"/>
        <v>-45.976351229460896</v>
      </c>
      <c r="CB363" s="41">
        <f t="shared" si="385"/>
        <v>55.726531065816701</v>
      </c>
      <c r="CC363" s="41">
        <f t="shared" si="386"/>
        <v>38.727443545087326</v>
      </c>
      <c r="CD363" s="41">
        <f t="shared" si="387"/>
        <v>-40.070330434019482</v>
      </c>
      <c r="CE363" s="2">
        <f>Paramètres!$F$16</f>
        <v>15000</v>
      </c>
      <c r="CF363" s="2">
        <f>Paramètres!$G$16</f>
        <v>15000</v>
      </c>
      <c r="CG363" s="111">
        <f>Paramètres!$F$20</f>
        <v>992600579172.61572</v>
      </c>
      <c r="CH363" s="2">
        <f>Paramètres!$F$21</f>
        <v>13332</v>
      </c>
      <c r="CI363" s="2"/>
      <c r="CJ363" s="2"/>
      <c r="CK363" s="2">
        <f>IF(CN363&gt;20000,Paramètres!$F$22,-2)</f>
        <v>1</v>
      </c>
      <c r="CL363" s="2">
        <f t="shared" si="351"/>
        <v>21858.936387374055</v>
      </c>
      <c r="CM363" s="2">
        <f t="shared" si="352"/>
        <v>3364.1820867136794</v>
      </c>
      <c r="CN363" s="2">
        <f t="shared" si="353"/>
        <v>22116.302157002439</v>
      </c>
      <c r="CO363" s="2">
        <f t="shared" si="354"/>
        <v>8.7494110577845987</v>
      </c>
      <c r="CP363" s="2">
        <f t="shared" si="355"/>
        <v>1274.7419952551743</v>
      </c>
      <c r="CQ363" s="2">
        <f t="shared" si="356"/>
        <v>1259.907917100631</v>
      </c>
      <c r="CR363" s="2">
        <f t="shared" si="357"/>
        <v>193.90511827770914</v>
      </c>
      <c r="CS363" s="2">
        <f>Paramètres!$F$22</f>
        <v>1</v>
      </c>
      <c r="CT363" s="2">
        <f t="shared" si="358"/>
        <v>51822.236345536592</v>
      </c>
      <c r="CU363" s="2">
        <f t="shared" si="359"/>
        <v>-29139.319448971401</v>
      </c>
      <c r="CV363" s="2">
        <f t="shared" si="388"/>
        <v>59452.873082819613</v>
      </c>
      <c r="CW363" s="2">
        <f t="shared" si="389"/>
        <v>-29.348775712453609</v>
      </c>
      <c r="CX363" s="2">
        <f t="shared" si="360"/>
        <v>260.89612089215802</v>
      </c>
      <c r="CY363" s="2">
        <f t="shared" si="390"/>
        <v>227.41071604181406</v>
      </c>
      <c r="CZ363" s="2">
        <f t="shared" si="391"/>
        <v>-127.87162361495592</v>
      </c>
      <c r="DA363" s="2"/>
      <c r="DB363" s="2"/>
      <c r="DC363" s="13">
        <f>Paramètres!$H$16</f>
        <v>-20000</v>
      </c>
      <c r="DD363" s="13">
        <f>Paramètres!$I$16</f>
        <v>0</v>
      </c>
      <c r="DE363" s="13"/>
      <c r="DF363" s="13"/>
      <c r="DG363" s="112">
        <f>Paramètres!$H$20</f>
        <v>1047197551196.5977</v>
      </c>
      <c r="DH363" s="13">
        <f>Paramètres!$H$21</f>
        <v>10000</v>
      </c>
      <c r="DI363" s="13">
        <f>IF(DL363&lt;66666,Paramètres!$H$22,5)</f>
        <v>1</v>
      </c>
      <c r="DJ363" s="13">
        <f t="shared" si="361"/>
        <v>-13141.063612625945</v>
      </c>
      <c r="DK363" s="13">
        <f t="shared" si="362"/>
        <v>-11635.817913286321</v>
      </c>
      <c r="DL363" s="13">
        <f t="shared" si="392"/>
        <v>17552.202465281571</v>
      </c>
      <c r="DM363" s="13">
        <f t="shared" si="393"/>
        <v>-138.47656166179195</v>
      </c>
      <c r="DN363" s="13">
        <f t="shared" si="394"/>
        <v>2229.6801789786055</v>
      </c>
      <c r="DO363" s="13">
        <f t="shared" si="395"/>
        <v>-1669.3272041343796</v>
      </c>
      <c r="DP363" s="13">
        <f t="shared" si="396"/>
        <v>-1478.1137933416906</v>
      </c>
      <c r="DQ363" s="13">
        <f>IF(DT363&lt;66666,Paramètres!$H$22,5)</f>
        <v>1</v>
      </c>
      <c r="DR363" s="13">
        <f t="shared" si="363"/>
        <v>16822.236345536592</v>
      </c>
      <c r="DS363" s="13">
        <f t="shared" si="364"/>
        <v>-44139.319448971401</v>
      </c>
      <c r="DT363" s="13">
        <f t="shared" si="397"/>
        <v>47236.290678708436</v>
      </c>
      <c r="DU363" s="13">
        <f t="shared" si="398"/>
        <v>-69.137315595586173</v>
      </c>
      <c r="DV363" s="13">
        <f t="shared" si="399"/>
        <v>439.45694914408818</v>
      </c>
      <c r="DW363" s="13">
        <f t="shared" si="400"/>
        <v>156.50358137715742</v>
      </c>
      <c r="DX363" s="13">
        <f t="shared" si="401"/>
        <v>-410.64466289865891</v>
      </c>
    </row>
    <row r="364" spans="1:128" x14ac:dyDescent="0.35">
      <c r="A364" s="106">
        <f t="shared" si="402"/>
        <v>358</v>
      </c>
      <c r="B364" s="106">
        <f>A364*Paramètres!$D$25</f>
        <v>179</v>
      </c>
      <c r="C364" s="102">
        <f>Paramètres!$D$7</f>
        <v>155093840495.72119</v>
      </c>
      <c r="D364" s="28">
        <f>Paramètres!$D$8</f>
        <v>6666</v>
      </c>
      <c r="E364" s="28">
        <f t="shared" si="365"/>
        <v>-3861.9937357419549</v>
      </c>
      <c r="F364" s="28">
        <f t="shared" si="366"/>
        <v>5066.6311076817765</v>
      </c>
      <c r="G364" s="28">
        <f t="shared" si="340"/>
        <v>-67.142214507985599</v>
      </c>
      <c r="H364" s="28">
        <f t="shared" si="341"/>
        <v>-164.79985949414419</v>
      </c>
      <c r="I364" s="28">
        <f t="shared" si="403"/>
        <v>5731.6081434806865</v>
      </c>
      <c r="J364" s="28">
        <f t="shared" si="404"/>
        <v>-13596.554979792458</v>
      </c>
      <c r="K364" s="28">
        <f t="shared" si="405"/>
        <v>903.48671086123215</v>
      </c>
      <c r="L364" s="28">
        <f t="shared" si="367"/>
        <v>-871.87899760571031</v>
      </c>
      <c r="M364" s="28">
        <f t="shared" si="368"/>
        <v>-236.88657673432988</v>
      </c>
      <c r="N364" s="28">
        <f>Paramètres!$D$26*Calculs!K364</f>
        <v>18.069734217224642</v>
      </c>
      <c r="O364" s="28">
        <f>Paramètres!$D$26*I364</f>
        <v>114.63216286961374</v>
      </c>
      <c r="P364" s="28">
        <f>Paramètres!$D$26*J364</f>
        <v>-271.93109959584916</v>
      </c>
      <c r="Q364" s="105">
        <f>IF($T364&gt;25000,Paramètres!$D$9,-5)</f>
        <v>6</v>
      </c>
      <c r="R364" s="105">
        <f t="shared" si="342"/>
        <v>38317.748598570761</v>
      </c>
      <c r="S364" s="105">
        <f t="shared" si="343"/>
        <v>-37429.243101788583</v>
      </c>
      <c r="T364" s="105">
        <f t="shared" si="369"/>
        <v>53564.896124570798</v>
      </c>
      <c r="U364" s="105">
        <f t="shared" si="370"/>
        <v>-44.327956407469458</v>
      </c>
      <c r="V364" s="105">
        <f t="shared" si="344"/>
        <v>316.93751668855583</v>
      </c>
      <c r="W364" s="105">
        <f t="shared" si="371"/>
        <v>226.72184517420672</v>
      </c>
      <c r="X364" s="105">
        <f t="shared" si="372"/>
        <v>-221.46465723792508</v>
      </c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44">
        <f t="shared" si="373"/>
        <v>-42179.742334312716</v>
      </c>
      <c r="AL364" s="44">
        <f t="shared" si="374"/>
        <v>42495.874209470356</v>
      </c>
      <c r="AM364" s="44">
        <f t="shared" si="345"/>
        <v>-159.05932376752196</v>
      </c>
      <c r="AN364" s="44">
        <f t="shared" si="346"/>
        <v>-51.301456815950061</v>
      </c>
      <c r="AO364" s="44">
        <f t="shared" si="406"/>
        <v>-10069.148072277843</v>
      </c>
      <c r="AP364" s="44">
        <f t="shared" si="407"/>
        <v>-3853.2267893027229</v>
      </c>
      <c r="AQ364" s="44">
        <f t="shared" si="375"/>
        <v>1175.071500222336</v>
      </c>
      <c r="AR364" s="44">
        <f t="shared" si="376"/>
        <v>734.68150852401641</v>
      </c>
      <c r="AS364" s="44">
        <f t="shared" si="377"/>
        <v>-917.08021005125124</v>
      </c>
      <c r="AT364" s="44">
        <f>Paramètres!$D$26*Calculs!AQ364</f>
        <v>23.501430004446721</v>
      </c>
      <c r="AU364" s="44">
        <f>Paramètres!$D$26*AO364</f>
        <v>-201.38296144555687</v>
      </c>
      <c r="AV364" s="44">
        <f>Paramètres!$D$26*AP364</f>
        <v>-77.064535786054464</v>
      </c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1">
        <f>Paramètres!$D$16</f>
        <v>30000</v>
      </c>
      <c r="BH364" s="41">
        <f>Paramètres!$E$16</f>
        <v>-25000</v>
      </c>
      <c r="BI364" s="100"/>
      <c r="BJ364" s="100"/>
      <c r="BK364" s="110">
        <f>Paramètres!$D$20</f>
        <v>523598775598.29883</v>
      </c>
      <c r="BL364" s="41">
        <f>Paramètres!$D$21</f>
        <v>10000</v>
      </c>
      <c r="BM364" s="41"/>
      <c r="BN364" s="41"/>
      <c r="BO364" s="41">
        <f>IF(AND($BR$6&gt;200,A364&lt;950),Paramètres!$D$22,0)</f>
        <v>1</v>
      </c>
      <c r="BP364" s="41">
        <f t="shared" si="347"/>
        <v>33861.993735741955</v>
      </c>
      <c r="BQ364" s="41">
        <f t="shared" si="348"/>
        <v>-30066.631107681776</v>
      </c>
      <c r="BR364" s="41">
        <f t="shared" si="378"/>
        <v>45283.958814627113</v>
      </c>
      <c r="BS364" s="41">
        <f t="shared" si="379"/>
        <v>-41.602409142980051</v>
      </c>
      <c r="BT364" s="41">
        <f t="shared" si="380"/>
        <v>237.73458243280314</v>
      </c>
      <c r="BU364" s="41">
        <f t="shared" si="381"/>
        <v>177.77082993257505</v>
      </c>
      <c r="BV364" s="41">
        <f t="shared" si="382"/>
        <v>-157.84569588551582</v>
      </c>
      <c r="BW364" s="41">
        <f>Paramètres!$D$22</f>
        <v>1</v>
      </c>
      <c r="BX364" s="41">
        <f t="shared" si="349"/>
        <v>72179.742334312716</v>
      </c>
      <c r="BY364" s="41">
        <f t="shared" si="350"/>
        <v>-67495.874209470348</v>
      </c>
      <c r="BZ364" s="41">
        <f t="shared" si="383"/>
        <v>98821.092074255183</v>
      </c>
      <c r="CA364" s="41">
        <f t="shared" si="384"/>
        <v>-43.079368788031736</v>
      </c>
      <c r="CB364" s="41">
        <f t="shared" si="385"/>
        <v>52.803471143375496</v>
      </c>
      <c r="CC364" s="41">
        <f t="shared" si="386"/>
        <v>38.568091704777757</v>
      </c>
      <c r="CD364" s="41">
        <f t="shared" si="387"/>
        <v>-36.065341632114652</v>
      </c>
      <c r="CE364" s="2">
        <f>Paramètres!$F$16</f>
        <v>15000</v>
      </c>
      <c r="CF364" s="2">
        <f>Paramètres!$G$16</f>
        <v>15000</v>
      </c>
      <c r="CG364" s="111">
        <f>Paramètres!$F$20</f>
        <v>992600579172.61572</v>
      </c>
      <c r="CH364" s="2">
        <f>Paramètres!$F$21</f>
        <v>13332</v>
      </c>
      <c r="CI364" s="2"/>
      <c r="CJ364" s="2"/>
      <c r="CK364" s="2">
        <f>IF(CN364&gt;20000,Paramètres!$F$22,-2)</f>
        <v>1</v>
      </c>
      <c r="CL364" s="2">
        <f t="shared" si="351"/>
        <v>18861.993735741955</v>
      </c>
      <c r="CM364" s="2">
        <f t="shared" si="352"/>
        <v>9933.3688923182235</v>
      </c>
      <c r="CN364" s="2">
        <f t="shared" si="353"/>
        <v>21317.753756858252</v>
      </c>
      <c r="CO364" s="2">
        <f t="shared" si="354"/>
        <v>27.772819944960176</v>
      </c>
      <c r="CP364" s="2">
        <f t="shared" si="355"/>
        <v>1331.2073860693797</v>
      </c>
      <c r="CQ364" s="2">
        <f t="shared" si="356"/>
        <v>1177.8551184801088</v>
      </c>
      <c r="CR364" s="2">
        <f t="shared" si="357"/>
        <v>620.2986575802654</v>
      </c>
      <c r="CS364" s="2">
        <f>Paramètres!$F$22</f>
        <v>1</v>
      </c>
      <c r="CT364" s="2">
        <f t="shared" si="358"/>
        <v>57179.742334312716</v>
      </c>
      <c r="CU364" s="2">
        <f t="shared" si="359"/>
        <v>-27495.874209470356</v>
      </c>
      <c r="CV364" s="2">
        <f t="shared" si="388"/>
        <v>63447.190891019047</v>
      </c>
      <c r="CW364" s="2">
        <f t="shared" si="389"/>
        <v>-25.681384335401422</v>
      </c>
      <c r="CX364" s="2">
        <f t="shared" si="360"/>
        <v>231.10171122627554</v>
      </c>
      <c r="CY364" s="2">
        <f t="shared" si="390"/>
        <v>208.27299231631812</v>
      </c>
      <c r="CZ364" s="2">
        <f t="shared" si="391"/>
        <v>-100.15169296282386</v>
      </c>
      <c r="DA364" s="2"/>
      <c r="DB364" s="2"/>
      <c r="DC364" s="13">
        <f>Paramètres!$H$16</f>
        <v>-20000</v>
      </c>
      <c r="DD364" s="13">
        <f>Paramètres!$I$16</f>
        <v>0</v>
      </c>
      <c r="DE364" s="13"/>
      <c r="DF364" s="13"/>
      <c r="DG364" s="112">
        <f>Paramètres!$H$20</f>
        <v>1047197551196.5977</v>
      </c>
      <c r="DH364" s="13">
        <f>Paramètres!$H$21</f>
        <v>10000</v>
      </c>
      <c r="DI364" s="13">
        <f>IF(DL364&lt;66666,Paramètres!$H$22,5)</f>
        <v>1</v>
      </c>
      <c r="DJ364" s="13">
        <f t="shared" si="361"/>
        <v>-16138.006264258045</v>
      </c>
      <c r="DK364" s="13">
        <f t="shared" si="362"/>
        <v>-5066.6311076817765</v>
      </c>
      <c r="DL364" s="13">
        <f t="shared" si="392"/>
        <v>16914.668100987394</v>
      </c>
      <c r="DM364" s="13">
        <f t="shared" si="393"/>
        <v>-162.56998287743707</v>
      </c>
      <c r="DN364" s="13">
        <f t="shared" si="394"/>
        <v>2334.7064214899924</v>
      </c>
      <c r="DO364" s="13">
        <f t="shared" si="395"/>
        <v>-2227.5049460183941</v>
      </c>
      <c r="DP364" s="13">
        <f t="shared" si="396"/>
        <v>-699.33953842907943</v>
      </c>
      <c r="DQ364" s="13">
        <f>IF(DT364&lt;66666,Paramètres!$H$22,5)</f>
        <v>1</v>
      </c>
      <c r="DR364" s="13">
        <f t="shared" si="363"/>
        <v>22179.742334312716</v>
      </c>
      <c r="DS364" s="13">
        <f t="shared" si="364"/>
        <v>-42495.874209470356</v>
      </c>
      <c r="DT364" s="13">
        <f t="shared" si="397"/>
        <v>47935.793462126305</v>
      </c>
      <c r="DU364" s="13">
        <f t="shared" si="398"/>
        <v>-62.43873002639755</v>
      </c>
      <c r="DV364" s="13">
        <f t="shared" si="399"/>
        <v>427.52169401845919</v>
      </c>
      <c r="DW364" s="13">
        <f t="shared" si="400"/>
        <v>197.81295626513858</v>
      </c>
      <c r="DX364" s="13">
        <f t="shared" si="401"/>
        <v>-379.00505694523315</v>
      </c>
    </row>
    <row r="365" spans="1:128" x14ac:dyDescent="0.35">
      <c r="A365" s="106">
        <f t="shared" si="402"/>
        <v>359</v>
      </c>
      <c r="B365" s="106">
        <f>A365*Paramètres!$D$25</f>
        <v>179.5</v>
      </c>
      <c r="C365" s="102">
        <f>Paramètres!$D$7</f>
        <v>155093840495.72119</v>
      </c>
      <c r="D365" s="28">
        <f>Paramètres!$D$8</f>
        <v>6666</v>
      </c>
      <c r="E365" s="28">
        <f t="shared" si="365"/>
        <v>-1214.1594134030393</v>
      </c>
      <c r="F365" s="28">
        <f t="shared" si="366"/>
        <v>-1790.8680263980348</v>
      </c>
      <c r="G365" s="28">
        <f t="shared" si="340"/>
        <v>-70.715342524634394</v>
      </c>
      <c r="H365" s="28">
        <f t="shared" si="341"/>
        <v>137.40352829527757</v>
      </c>
      <c r="I365" s="28">
        <f t="shared" si="403"/>
        <v>4745.0969830053618</v>
      </c>
      <c r="J365" s="28">
        <f t="shared" si="404"/>
        <v>-13561.510456930939</v>
      </c>
      <c r="K365" s="28">
        <f t="shared" si="405"/>
        <v>1275.0658857320127</v>
      </c>
      <c r="L365" s="28">
        <f t="shared" si="367"/>
        <v>-938.62543023698458</v>
      </c>
      <c r="M365" s="28">
        <f t="shared" si="368"/>
        <v>863.00365854960182</v>
      </c>
      <c r="N365" s="28">
        <f>Paramètres!$D$26*Calculs!K365</f>
        <v>25.501317714640255</v>
      </c>
      <c r="O365" s="28">
        <f>Paramètres!$D$26*I365</f>
        <v>94.901939660107232</v>
      </c>
      <c r="P365" s="28">
        <f>Paramètres!$D$26*J365</f>
        <v>-271.23020913861876</v>
      </c>
      <c r="Q365" s="105">
        <f>IF($T365&gt;25000,Paramètres!$D$9,-5)</f>
        <v>6</v>
      </c>
      <c r="R365" s="105">
        <f t="shared" si="342"/>
        <v>45816.48657991759</v>
      </c>
      <c r="S365" s="105">
        <f t="shared" si="343"/>
        <v>-42130.858788704223</v>
      </c>
      <c r="T365" s="105">
        <f t="shared" si="369"/>
        <v>62242.748210546619</v>
      </c>
      <c r="U365" s="105">
        <f t="shared" si="370"/>
        <v>-42.600297927645144</v>
      </c>
      <c r="V365" s="105">
        <f t="shared" si="344"/>
        <v>236.12335599212142</v>
      </c>
      <c r="W365" s="105">
        <f t="shared" si="371"/>
        <v>173.80888347704797</v>
      </c>
      <c r="X365" s="105">
        <f t="shared" si="372"/>
        <v>-159.82712932867204</v>
      </c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44">
        <f t="shared" si="373"/>
        <v>-47030.645993320628</v>
      </c>
      <c r="AL365" s="44">
        <f t="shared" si="374"/>
        <v>40339.990762306188</v>
      </c>
      <c r="AM365" s="44">
        <f t="shared" si="345"/>
        <v>-152.80260517133726</v>
      </c>
      <c r="AN365" s="44">
        <f t="shared" si="346"/>
        <v>-47.655674980313485</v>
      </c>
      <c r="AO365" s="44">
        <f t="shared" si="406"/>
        <v>-9133.0836023082702</v>
      </c>
      <c r="AP365" s="44">
        <f t="shared" si="407"/>
        <v>-4693.242463567919</v>
      </c>
      <c r="AQ365" s="44">
        <f t="shared" si="375"/>
        <v>996.72109709940128</v>
      </c>
      <c r="AR365" s="44">
        <f t="shared" si="376"/>
        <v>671.37588546044117</v>
      </c>
      <c r="AS365" s="44">
        <f t="shared" si="377"/>
        <v>-736.68674877809678</v>
      </c>
      <c r="AT365" s="44">
        <f>Paramètres!$D$26*Calculs!AQ365</f>
        <v>19.934421941988028</v>
      </c>
      <c r="AU365" s="44">
        <f>Paramètres!$D$26*AO365</f>
        <v>-182.66167204616542</v>
      </c>
      <c r="AV365" s="44">
        <f>Paramètres!$D$26*AP365</f>
        <v>-93.864849271358381</v>
      </c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1">
        <f>Paramètres!$D$16</f>
        <v>30000</v>
      </c>
      <c r="BH365" s="41">
        <f>Paramètres!$E$16</f>
        <v>-25000</v>
      </c>
      <c r="BI365" s="100"/>
      <c r="BJ365" s="100"/>
      <c r="BK365" s="110">
        <f>Paramètres!$D$20</f>
        <v>523598775598.29883</v>
      </c>
      <c r="BL365" s="41">
        <f>Paramètres!$D$21</f>
        <v>10000</v>
      </c>
      <c r="BM365" s="41"/>
      <c r="BN365" s="41"/>
      <c r="BO365" s="41">
        <f>IF(AND($BR$6&gt;200,A365&lt;950),Paramètres!$D$22,0)</f>
        <v>1</v>
      </c>
      <c r="BP365" s="41">
        <f t="shared" si="347"/>
        <v>31214.159413403038</v>
      </c>
      <c r="BQ365" s="41">
        <f t="shared" si="348"/>
        <v>-23209.131973601965</v>
      </c>
      <c r="BR365" s="41">
        <f t="shared" si="378"/>
        <v>38897.140702799872</v>
      </c>
      <c r="BS365" s="41">
        <f t="shared" si="379"/>
        <v>-36.632462787422348</v>
      </c>
      <c r="BT365" s="41">
        <f t="shared" si="380"/>
        <v>314.39076127736394</v>
      </c>
      <c r="BU365" s="41">
        <f t="shared" si="381"/>
        <v>252.29215215570824</v>
      </c>
      <c r="BV365" s="41">
        <f t="shared" si="382"/>
        <v>-187.59056675963586</v>
      </c>
      <c r="BW365" s="41">
        <f>Paramètres!$D$22</f>
        <v>1</v>
      </c>
      <c r="BX365" s="41">
        <f t="shared" si="349"/>
        <v>77030.645993320621</v>
      </c>
      <c r="BY365" s="41">
        <f t="shared" si="350"/>
        <v>-65339.990762306188</v>
      </c>
      <c r="BZ365" s="41">
        <f t="shared" si="383"/>
        <v>101010.07283913095</v>
      </c>
      <c r="CA365" s="41">
        <f t="shared" si="384"/>
        <v>-40.305733022266715</v>
      </c>
      <c r="CB365" s="41">
        <f t="shared" si="385"/>
        <v>50.572631876379283</v>
      </c>
      <c r="CC365" s="41">
        <f t="shared" si="386"/>
        <v>38.566871535912171</v>
      </c>
      <c r="CD365" s="41">
        <f t="shared" si="387"/>
        <v>-32.713720589933232</v>
      </c>
      <c r="CE365" s="2">
        <f>Paramètres!$F$16</f>
        <v>15000</v>
      </c>
      <c r="CF365" s="2">
        <f>Paramètres!$G$16</f>
        <v>15000</v>
      </c>
      <c r="CG365" s="111">
        <f>Paramètres!$F$20</f>
        <v>992600579172.61572</v>
      </c>
      <c r="CH365" s="2">
        <f>Paramètres!$F$21</f>
        <v>13332</v>
      </c>
      <c r="CI365" s="2"/>
      <c r="CJ365" s="2"/>
      <c r="CK365" s="2">
        <f>IF(CN365&gt;20000,Paramètres!$F$22,-2)</f>
        <v>1</v>
      </c>
      <c r="CL365" s="2">
        <f t="shared" si="351"/>
        <v>16214.159413403038</v>
      </c>
      <c r="CM365" s="2">
        <f t="shared" si="352"/>
        <v>16790.868026398035</v>
      </c>
      <c r="CN365" s="2">
        <f t="shared" si="353"/>
        <v>23341.641214001258</v>
      </c>
      <c r="CO365" s="2">
        <f t="shared" si="354"/>
        <v>46.001047714213186</v>
      </c>
      <c r="CP365" s="2">
        <f t="shared" si="355"/>
        <v>1192.8395282156416</v>
      </c>
      <c r="CQ365" s="2">
        <f t="shared" si="356"/>
        <v>828.60027226772024</v>
      </c>
      <c r="CR365" s="2">
        <f t="shared" si="357"/>
        <v>858.072100042633</v>
      </c>
      <c r="CS365" s="2">
        <f>Paramètres!$F$22</f>
        <v>1</v>
      </c>
      <c r="CT365" s="2">
        <f t="shared" si="358"/>
        <v>62030.645993320628</v>
      </c>
      <c r="CU365" s="2">
        <f t="shared" si="359"/>
        <v>-25339.990762306188</v>
      </c>
      <c r="CV365" s="2">
        <f t="shared" si="388"/>
        <v>67006.836771947594</v>
      </c>
      <c r="CW365" s="2">
        <f t="shared" si="389"/>
        <v>-22.220388356698219</v>
      </c>
      <c r="CX365" s="2">
        <f t="shared" si="360"/>
        <v>208.56673548857415</v>
      </c>
      <c r="CY365" s="2">
        <f t="shared" si="390"/>
        <v>193.07775084363604</v>
      </c>
      <c r="CZ365" s="2">
        <f t="shared" si="391"/>
        <v>-78.873729983586173</v>
      </c>
      <c r="DA365" s="2"/>
      <c r="DB365" s="2"/>
      <c r="DC365" s="13">
        <f>Paramètres!$H$16</f>
        <v>-20000</v>
      </c>
      <c r="DD365" s="13">
        <f>Paramètres!$I$16</f>
        <v>0</v>
      </c>
      <c r="DE365" s="13"/>
      <c r="DF365" s="13"/>
      <c r="DG365" s="112">
        <f>Paramètres!$H$20</f>
        <v>1047197551196.5977</v>
      </c>
      <c r="DH365" s="13">
        <f>Paramètres!$H$21</f>
        <v>10000</v>
      </c>
      <c r="DI365" s="13">
        <f>IF(DL365&lt;66666,Paramètres!$H$22,5)</f>
        <v>1</v>
      </c>
      <c r="DJ365" s="13">
        <f t="shared" si="361"/>
        <v>-18785.840586596962</v>
      </c>
      <c r="DK365" s="13">
        <f t="shared" si="362"/>
        <v>1790.8680263980348</v>
      </c>
      <c r="DL365" s="13">
        <f t="shared" si="392"/>
        <v>18871.009904957617</v>
      </c>
      <c r="DM365" s="13">
        <f t="shared" si="393"/>
        <v>174.55440775093953</v>
      </c>
      <c r="DN365" s="13">
        <f t="shared" si="394"/>
        <v>2028.6737376940059</v>
      </c>
      <c r="DO365" s="13">
        <f t="shared" si="395"/>
        <v>-2019.5178546604131</v>
      </c>
      <c r="DP365" s="13">
        <f t="shared" si="396"/>
        <v>192.52212526660466</v>
      </c>
      <c r="DQ365" s="13">
        <f>IF(DT365&lt;66666,Paramètres!$H$22,5)</f>
        <v>1</v>
      </c>
      <c r="DR365" s="13">
        <f t="shared" si="363"/>
        <v>27030.645993320628</v>
      </c>
      <c r="DS365" s="13">
        <f t="shared" si="364"/>
        <v>-40339.990762306188</v>
      </c>
      <c r="DT365" s="13">
        <f t="shared" si="397"/>
        <v>48558.94024295803</v>
      </c>
      <c r="DU365" s="13">
        <f t="shared" si="398"/>
        <v>-56.175118947433184</v>
      </c>
      <c r="DV365" s="13">
        <f t="shared" si="399"/>
        <v>417.28499809519684</v>
      </c>
      <c r="DW365" s="13">
        <f t="shared" si="400"/>
        <v>232.28437452298965</v>
      </c>
      <c r="DX365" s="13">
        <f t="shared" si="401"/>
        <v>-346.65651441704063</v>
      </c>
    </row>
    <row r="366" spans="1:128" x14ac:dyDescent="0.35">
      <c r="A366" s="106">
        <f t="shared" si="402"/>
        <v>360</v>
      </c>
      <c r="B366" s="106">
        <f>A366*Paramètres!$D$25</f>
        <v>180</v>
      </c>
      <c r="C366" s="102">
        <f>Paramètres!$D$7</f>
        <v>155093840495.72119</v>
      </c>
      <c r="D366" s="28">
        <f>Paramètres!$D$8</f>
        <v>6666</v>
      </c>
      <c r="E366" s="28">
        <f t="shared" si="365"/>
        <v>923.73272054039558</v>
      </c>
      <c r="F366" s="28">
        <f t="shared" si="366"/>
        <v>-8355.8723402261021</v>
      </c>
      <c r="G366" s="28">
        <f t="shared" si="340"/>
        <v>-73.371052856012199</v>
      </c>
      <c r="H366" s="28">
        <f t="shared" si="341"/>
        <v>116.66034940595938</v>
      </c>
      <c r="I366" s="28">
        <f t="shared" si="403"/>
        <v>3711.5696131082705</v>
      </c>
      <c r="J366" s="28">
        <f t="shared" si="404"/>
        <v>-12427.276589242718</v>
      </c>
      <c r="K366" s="28">
        <f t="shared" si="405"/>
        <v>1353.0904196944837</v>
      </c>
      <c r="L366" s="28">
        <f t="shared" si="367"/>
        <v>-607.1325484165784</v>
      </c>
      <c r="M366" s="28">
        <f t="shared" si="368"/>
        <v>1209.2327123106556</v>
      </c>
      <c r="N366" s="28">
        <f>Paramètres!$D$26*Calculs!K366</f>
        <v>27.061808393889674</v>
      </c>
      <c r="O366" s="28">
        <f>Paramètres!$D$26*I366</f>
        <v>74.231392262165414</v>
      </c>
      <c r="P366" s="28">
        <f>Paramètres!$D$26*J366</f>
        <v>-248.54553178485438</v>
      </c>
      <c r="Q366" s="105">
        <f>IF($T366&gt;25000,Paramètres!$D$9,-5)</f>
        <v>6</v>
      </c>
      <c r="R366" s="105">
        <f t="shared" si="342"/>
        <v>52353.076543650044</v>
      </c>
      <c r="S366" s="105">
        <f t="shared" si="343"/>
        <v>-46165.070183553806</v>
      </c>
      <c r="T366" s="105">
        <f t="shared" si="369"/>
        <v>69800.131293843049</v>
      </c>
      <c r="U366" s="105">
        <f t="shared" si="370"/>
        <v>-41.405926137665737</v>
      </c>
      <c r="V366" s="105">
        <f t="shared" si="344"/>
        <v>188.41643627151385</v>
      </c>
      <c r="W366" s="105">
        <f t="shared" si="371"/>
        <v>141.32036612765549</v>
      </c>
      <c r="X366" s="105">
        <f t="shared" si="372"/>
        <v>-124.61664244715807</v>
      </c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44">
        <f t="shared" si="373"/>
        <v>-51429.343823109652</v>
      </c>
      <c r="AL366" s="44">
        <f t="shared" si="374"/>
        <v>37809.197843327704</v>
      </c>
      <c r="AM366" s="44">
        <f t="shared" si="345"/>
        <v>-147.1971480203855</v>
      </c>
      <c r="AN366" s="44">
        <f t="shared" si="346"/>
        <v>-44.102784138351737</v>
      </c>
      <c r="AO366" s="44">
        <f t="shared" si="406"/>
        <v>-8279.046044801662</v>
      </c>
      <c r="AP366" s="44">
        <f t="shared" si="407"/>
        <v>-5336.0643630746572</v>
      </c>
      <c r="AQ366" s="44">
        <f t="shared" si="375"/>
        <v>888.09992776940362</v>
      </c>
      <c r="AR366" s="44">
        <f t="shared" si="376"/>
        <v>637.73788037958582</v>
      </c>
      <c r="AS366" s="44">
        <f t="shared" si="377"/>
        <v>-618.07109431923209</v>
      </c>
      <c r="AT366" s="44">
        <f>Paramètres!$D$26*Calculs!AQ366</f>
        <v>17.761998555388072</v>
      </c>
      <c r="AU366" s="44">
        <f>Paramètres!$D$26*AO366</f>
        <v>-165.58092089603323</v>
      </c>
      <c r="AV366" s="44">
        <f>Paramètres!$D$26*AP366</f>
        <v>-106.72128726149315</v>
      </c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1">
        <f>Paramètres!$D$16</f>
        <v>30000</v>
      </c>
      <c r="BH366" s="41">
        <f>Paramètres!$E$16</f>
        <v>-25000</v>
      </c>
      <c r="BI366" s="100"/>
      <c r="BJ366" s="100"/>
      <c r="BK366" s="110">
        <f>Paramètres!$D$20</f>
        <v>523598775598.29883</v>
      </c>
      <c r="BL366" s="41">
        <f>Paramètres!$D$21</f>
        <v>10000</v>
      </c>
      <c r="BM366" s="41"/>
      <c r="BN366" s="41"/>
      <c r="BO366" s="41">
        <f>IF(AND($BR$6&gt;200,A366&lt;950),Paramètres!$D$22,0)</f>
        <v>1</v>
      </c>
      <c r="BP366" s="41">
        <f t="shared" si="347"/>
        <v>29076.267279459604</v>
      </c>
      <c r="BQ366" s="41">
        <f t="shared" si="348"/>
        <v>-16644.127659773898</v>
      </c>
      <c r="BR366" s="41">
        <f t="shared" si="378"/>
        <v>33503.079029567176</v>
      </c>
      <c r="BS366" s="41">
        <f t="shared" si="379"/>
        <v>-29.788116515666342</v>
      </c>
      <c r="BT366" s="41">
        <f t="shared" si="380"/>
        <v>410.42454665925658</v>
      </c>
      <c r="BU366" s="41">
        <f t="shared" si="381"/>
        <v>356.194539796892</v>
      </c>
      <c r="BV366" s="41">
        <f t="shared" si="382"/>
        <v>-203.89644018309045</v>
      </c>
      <c r="BW366" s="41">
        <f>Paramètres!$D$22</f>
        <v>1</v>
      </c>
      <c r="BX366" s="41">
        <f t="shared" si="349"/>
        <v>81429.343823109652</v>
      </c>
      <c r="BY366" s="41">
        <f t="shared" si="350"/>
        <v>-62809.197843327704</v>
      </c>
      <c r="BZ366" s="41">
        <f t="shared" si="383"/>
        <v>102838.38470719232</v>
      </c>
      <c r="CA366" s="41">
        <f t="shared" si="384"/>
        <v>-37.644213064757295</v>
      </c>
      <c r="CB366" s="41">
        <f t="shared" si="385"/>
        <v>48.815449304558435</v>
      </c>
      <c r="CC366" s="41">
        <f t="shared" si="386"/>
        <v>38.652979785887894</v>
      </c>
      <c r="CD366" s="41">
        <f t="shared" si="387"/>
        <v>-29.814346286270577</v>
      </c>
      <c r="CE366" s="2">
        <f>Paramètres!$F$16</f>
        <v>15000</v>
      </c>
      <c r="CF366" s="2">
        <f>Paramètres!$G$16</f>
        <v>15000</v>
      </c>
      <c r="CG366" s="111">
        <f>Paramètres!$F$20</f>
        <v>992600579172.61572</v>
      </c>
      <c r="CH366" s="2">
        <f>Paramètres!$F$21</f>
        <v>13332</v>
      </c>
      <c r="CI366" s="2"/>
      <c r="CJ366" s="2"/>
      <c r="CK366" s="2">
        <f>IF(CN366&gt;20000,Paramètres!$F$22,-2)</f>
        <v>1</v>
      </c>
      <c r="CL366" s="2">
        <f t="shared" si="351"/>
        <v>14076.267279459604</v>
      </c>
      <c r="CM366" s="2">
        <f t="shared" si="352"/>
        <v>23355.872340226102</v>
      </c>
      <c r="CN366" s="2">
        <f t="shared" si="353"/>
        <v>27269.728148548231</v>
      </c>
      <c r="CO366" s="2">
        <f t="shared" si="354"/>
        <v>58.92320038568085</v>
      </c>
      <c r="CP366" s="2">
        <f t="shared" si="355"/>
        <v>967.82525598553059</v>
      </c>
      <c r="CQ366" s="2">
        <f t="shared" si="356"/>
        <v>499.57839362579091</v>
      </c>
      <c r="CR366" s="2">
        <f t="shared" si="357"/>
        <v>828.91926913646557</v>
      </c>
      <c r="CS366" s="2">
        <f>Paramètres!$F$22</f>
        <v>1</v>
      </c>
      <c r="CT366" s="2">
        <f t="shared" si="358"/>
        <v>66429.343823109652</v>
      </c>
      <c r="CU366" s="2">
        <f t="shared" si="359"/>
        <v>-22809.197843327704</v>
      </c>
      <c r="CV366" s="2">
        <f t="shared" si="388"/>
        <v>70236.153276108322</v>
      </c>
      <c r="CW366" s="2">
        <f t="shared" si="389"/>
        <v>-18.950435602252728</v>
      </c>
      <c r="CX366" s="2">
        <f t="shared" si="360"/>
        <v>190.80701401089266</v>
      </c>
      <c r="CY366" s="2">
        <f t="shared" si="390"/>
        <v>180.46524683324458</v>
      </c>
      <c r="CZ366" s="2">
        <f t="shared" si="391"/>
        <v>-61.964596998359411</v>
      </c>
      <c r="DA366" s="2"/>
      <c r="DB366" s="2"/>
      <c r="DC366" s="13">
        <f>Paramètres!$H$16</f>
        <v>-20000</v>
      </c>
      <c r="DD366" s="13">
        <f>Paramètres!$I$16</f>
        <v>0</v>
      </c>
      <c r="DE366" s="13"/>
      <c r="DF366" s="13"/>
      <c r="DG366" s="112">
        <f>Paramètres!$H$20</f>
        <v>1047197551196.5977</v>
      </c>
      <c r="DH366" s="13">
        <f>Paramètres!$H$21</f>
        <v>10000</v>
      </c>
      <c r="DI366" s="13">
        <f>IF(DL366&lt;66666,Paramètres!$H$22,5)</f>
        <v>1</v>
      </c>
      <c r="DJ366" s="13">
        <f t="shared" si="361"/>
        <v>-20923.732720540396</v>
      </c>
      <c r="DK366" s="13">
        <f t="shared" si="362"/>
        <v>8355.8723402261021</v>
      </c>
      <c r="DL366" s="13">
        <f t="shared" si="392"/>
        <v>22530.4947466044</v>
      </c>
      <c r="DM366" s="13">
        <f t="shared" si="393"/>
        <v>158.23075109493709</v>
      </c>
      <c r="DN366" s="13">
        <f t="shared" si="394"/>
        <v>1575.2439927222986</v>
      </c>
      <c r="DO366" s="13">
        <f t="shared" si="395"/>
        <v>-1462.9054818392613</v>
      </c>
      <c r="DP366" s="13">
        <f t="shared" si="396"/>
        <v>584.20988335728066</v>
      </c>
      <c r="DQ366" s="13">
        <f>IF(DT366&lt;66666,Paramètres!$H$22,5)</f>
        <v>1</v>
      </c>
      <c r="DR366" s="13">
        <f t="shared" si="363"/>
        <v>31429.343823109652</v>
      </c>
      <c r="DS366" s="13">
        <f t="shared" si="364"/>
        <v>-37809.197843327704</v>
      </c>
      <c r="DT366" s="13">
        <f t="shared" si="397"/>
        <v>49166.442770523245</v>
      </c>
      <c r="DU366" s="13">
        <f t="shared" si="398"/>
        <v>-50.264545171578369</v>
      </c>
      <c r="DV366" s="13">
        <f t="shared" si="399"/>
        <v>407.64753925439982</v>
      </c>
      <c r="DW366" s="13">
        <f t="shared" si="400"/>
        <v>260.58616299880771</v>
      </c>
      <c r="DX366" s="13">
        <f t="shared" si="401"/>
        <v>-313.4826437200731</v>
      </c>
    </row>
    <row r="367" spans="1:128" x14ac:dyDescent="0.35">
      <c r="A367" s="106">
        <f t="shared" si="402"/>
        <v>361</v>
      </c>
      <c r="B367" s="106">
        <f>A367*Paramètres!$D$25</f>
        <v>180.5</v>
      </c>
      <c r="C367" s="102">
        <f>Paramètres!$D$7</f>
        <v>155093840495.72119</v>
      </c>
      <c r="D367" s="28">
        <f>Paramètres!$D$8</f>
        <v>6666</v>
      </c>
      <c r="E367" s="28">
        <f t="shared" si="365"/>
        <v>2627.7343899903863</v>
      </c>
      <c r="F367" s="28">
        <f t="shared" si="366"/>
        <v>-14267.202456769797</v>
      </c>
      <c r="G367" s="28">
        <f t="shared" si="340"/>
        <v>-74.557759594637446</v>
      </c>
      <c r="H367" s="28">
        <f t="shared" si="341"/>
        <v>101.59039958556434</v>
      </c>
      <c r="I367" s="28">
        <f t="shared" si="403"/>
        <v>3030.2056724295267</v>
      </c>
      <c r="J367" s="28">
        <f t="shared" si="404"/>
        <v>-10969.498345147209</v>
      </c>
      <c r="K367" s="28">
        <f t="shared" si="405"/>
        <v>1188.084999673129</v>
      </c>
      <c r="L367" s="28">
        <f t="shared" si="367"/>
        <v>-238.70265041989455</v>
      </c>
      <c r="M367" s="28">
        <f t="shared" si="368"/>
        <v>1163.85867317764</v>
      </c>
      <c r="N367" s="28">
        <f>Paramètres!$D$26*Calculs!K367</f>
        <v>23.761699993462582</v>
      </c>
      <c r="O367" s="28">
        <f>Paramètres!$D$26*I367</f>
        <v>60.604113448590532</v>
      </c>
      <c r="P367" s="28">
        <f>Paramètres!$D$26*J367</f>
        <v>-219.3899669029442</v>
      </c>
      <c r="Q367" s="105">
        <f>IF($T367&gt;25000,Paramètres!$D$9,-5)</f>
        <v>6</v>
      </c>
      <c r="R367" s="105">
        <f t="shared" si="342"/>
        <v>58037.166765405978</v>
      </c>
      <c r="S367" s="105">
        <f t="shared" si="343"/>
        <v>-49253.850344980361</v>
      </c>
      <c r="T367" s="105">
        <f t="shared" si="369"/>
        <v>76120.000656603166</v>
      </c>
      <c r="U367" s="105">
        <f t="shared" si="370"/>
        <v>-40.319950762552352</v>
      </c>
      <c r="V367" s="105">
        <f t="shared" si="344"/>
        <v>158.77109927785637</v>
      </c>
      <c r="W367" s="105">
        <f t="shared" si="371"/>
        <v>121.05392389426417</v>
      </c>
      <c r="X367" s="105">
        <f t="shared" si="372"/>
        <v>-102.73368228434441</v>
      </c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44">
        <f t="shared" si="373"/>
        <v>-55409.432375415592</v>
      </c>
      <c r="AL367" s="44">
        <f t="shared" si="374"/>
        <v>34986.647888210566</v>
      </c>
      <c r="AM367" s="44">
        <f t="shared" si="345"/>
        <v>-141.9679564222609</v>
      </c>
      <c r="AN367" s="44">
        <f t="shared" si="346"/>
        <v>-40.471873638770084</v>
      </c>
      <c r="AO367" s="44">
        <f t="shared" si="406"/>
        <v>-7475.7272435260429</v>
      </c>
      <c r="AP367" s="44">
        <f t="shared" si="407"/>
        <v>-5847.414170132397</v>
      </c>
      <c r="AQ367" s="44">
        <f t="shared" si="375"/>
        <v>816.35940938774991</v>
      </c>
      <c r="AR367" s="44">
        <f t="shared" si="376"/>
        <v>621.02475574559571</v>
      </c>
      <c r="AS367" s="44">
        <f t="shared" si="377"/>
        <v>-529.8782294518611</v>
      </c>
      <c r="AT367" s="44">
        <f>Paramètres!$D$26*Calculs!AQ367</f>
        <v>16.327188187754999</v>
      </c>
      <c r="AU367" s="44">
        <f>Paramètres!$D$26*AO367</f>
        <v>-149.51454487052087</v>
      </c>
      <c r="AV367" s="44">
        <f>Paramètres!$D$26*AP367</f>
        <v>-116.94828340264795</v>
      </c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1">
        <f>Paramètres!$D$16</f>
        <v>30000</v>
      </c>
      <c r="BH367" s="41">
        <f>Paramètres!$E$16</f>
        <v>-25000</v>
      </c>
      <c r="BI367" s="100"/>
      <c r="BJ367" s="100"/>
      <c r="BK367" s="110">
        <f>Paramètres!$D$20</f>
        <v>523598775598.29883</v>
      </c>
      <c r="BL367" s="41">
        <f>Paramètres!$D$21</f>
        <v>10000</v>
      </c>
      <c r="BM367" s="41"/>
      <c r="BN367" s="41"/>
      <c r="BO367" s="41">
        <f>IF(AND($BR$6&gt;200,A367&lt;950),Paramètres!$D$22,0)</f>
        <v>1</v>
      </c>
      <c r="BP367" s="41">
        <f t="shared" si="347"/>
        <v>27372.265610009614</v>
      </c>
      <c r="BQ367" s="41">
        <f t="shared" si="348"/>
        <v>-10732.797543230203</v>
      </c>
      <c r="BR367" s="41">
        <f t="shared" si="378"/>
        <v>29401.256227054029</v>
      </c>
      <c r="BS367" s="41">
        <f t="shared" si="379"/>
        <v>-21.410385521876147</v>
      </c>
      <c r="BT367" s="41">
        <f t="shared" si="380"/>
        <v>513.99137306935006</v>
      </c>
      <c r="BU367" s="41">
        <f t="shared" si="381"/>
        <v>478.52065490867972</v>
      </c>
      <c r="BV367" s="41">
        <f t="shared" si="382"/>
        <v>-187.63025986094038</v>
      </c>
      <c r="BW367" s="41">
        <f>Paramètres!$D$22</f>
        <v>1</v>
      </c>
      <c r="BX367" s="41">
        <f t="shared" si="349"/>
        <v>85409.432375415592</v>
      </c>
      <c r="BY367" s="41">
        <f t="shared" si="350"/>
        <v>-59986.647888210566</v>
      </c>
      <c r="BZ367" s="41">
        <f t="shared" si="383"/>
        <v>104370.34570966433</v>
      </c>
      <c r="CA367" s="41">
        <f t="shared" si="384"/>
        <v>-35.081986681922345</v>
      </c>
      <c r="CB367" s="41">
        <f t="shared" si="385"/>
        <v>47.412339307550774</v>
      </c>
      <c r="CC367" s="41">
        <f t="shared" si="386"/>
        <v>38.798961144703291</v>
      </c>
      <c r="CD367" s="41">
        <f t="shared" si="387"/>
        <v>-27.250147388704672</v>
      </c>
      <c r="CE367" s="2">
        <f>Paramètres!$F$16</f>
        <v>15000</v>
      </c>
      <c r="CF367" s="2">
        <f>Paramètres!$G$16</f>
        <v>15000</v>
      </c>
      <c r="CG367" s="111">
        <f>Paramètres!$F$20</f>
        <v>992600579172.61572</v>
      </c>
      <c r="CH367" s="2">
        <f>Paramètres!$F$21</f>
        <v>13332</v>
      </c>
      <c r="CI367" s="2"/>
      <c r="CJ367" s="2"/>
      <c r="CK367" s="2">
        <f>IF(CN367&gt;20000,Paramètres!$F$22,-2)</f>
        <v>1</v>
      </c>
      <c r="CL367" s="2">
        <f t="shared" si="351"/>
        <v>12372.265610009614</v>
      </c>
      <c r="CM367" s="2">
        <f t="shared" si="352"/>
        <v>29267.202456769795</v>
      </c>
      <c r="CN367" s="2">
        <f t="shared" si="353"/>
        <v>31774.865789963274</v>
      </c>
      <c r="CO367" s="2">
        <f t="shared" si="354"/>
        <v>67.084526766624876</v>
      </c>
      <c r="CP367" s="2">
        <f t="shared" si="355"/>
        <v>770.85249927045879</v>
      </c>
      <c r="CQ367" s="2">
        <f t="shared" si="356"/>
        <v>300.14892683280419</v>
      </c>
      <c r="CR367" s="2">
        <f t="shared" si="357"/>
        <v>710.01704018469059</v>
      </c>
      <c r="CS367" s="2">
        <f>Paramètres!$F$22</f>
        <v>1</v>
      </c>
      <c r="CT367" s="2">
        <f t="shared" si="358"/>
        <v>70409.432375415592</v>
      </c>
      <c r="CU367" s="2">
        <f t="shared" si="359"/>
        <v>-19986.647888210566</v>
      </c>
      <c r="CV367" s="2">
        <f t="shared" si="388"/>
        <v>73191.217104482785</v>
      </c>
      <c r="CW367" s="2">
        <f t="shared" si="389"/>
        <v>-15.847293943152206</v>
      </c>
      <c r="CX367" s="2">
        <f t="shared" si="360"/>
        <v>176.43826509358749</v>
      </c>
      <c r="CY367" s="2">
        <f t="shared" si="390"/>
        <v>169.73236114940522</v>
      </c>
      <c r="CZ367" s="2">
        <f t="shared" si="391"/>
        <v>-48.180773840640263</v>
      </c>
      <c r="DA367" s="2"/>
      <c r="DB367" s="2"/>
      <c r="DC367" s="13">
        <f>Paramètres!$H$16</f>
        <v>-20000</v>
      </c>
      <c r="DD367" s="13">
        <f>Paramètres!$I$16</f>
        <v>0</v>
      </c>
      <c r="DE367" s="13"/>
      <c r="DF367" s="13"/>
      <c r="DG367" s="112">
        <f>Paramètres!$H$20</f>
        <v>1047197551196.5977</v>
      </c>
      <c r="DH367" s="13">
        <f>Paramètres!$H$21</f>
        <v>10000</v>
      </c>
      <c r="DI367" s="13">
        <f>IF(DL367&lt;66666,Paramètres!$H$22,5)</f>
        <v>1</v>
      </c>
      <c r="DJ367" s="13">
        <f t="shared" si="361"/>
        <v>-22627.734389990386</v>
      </c>
      <c r="DK367" s="13">
        <f t="shared" si="362"/>
        <v>14267.202456769797</v>
      </c>
      <c r="DL367" s="13">
        <f t="shared" si="392"/>
        <v>26750.092141269564</v>
      </c>
      <c r="DM367" s="13">
        <f t="shared" si="393"/>
        <v>147.76781512921121</v>
      </c>
      <c r="DN367" s="13">
        <f t="shared" si="394"/>
        <v>1202.7187734855468</v>
      </c>
      <c r="DO367" s="13">
        <f t="shared" si="395"/>
        <v>-1017.3722321613784</v>
      </c>
      <c r="DP367" s="13">
        <f t="shared" si="396"/>
        <v>641.47189285388981</v>
      </c>
      <c r="DQ367" s="13">
        <f>IF(DT367&lt;66666,Paramètres!$H$22,5)</f>
        <v>1</v>
      </c>
      <c r="DR367" s="13">
        <f t="shared" si="363"/>
        <v>35409.432375415592</v>
      </c>
      <c r="DS367" s="13">
        <f t="shared" si="364"/>
        <v>-34986.647888210566</v>
      </c>
      <c r="DT367" s="13">
        <f t="shared" si="397"/>
        <v>49778.443442947857</v>
      </c>
      <c r="DU367" s="13">
        <f t="shared" si="398"/>
        <v>-44.655897381942623</v>
      </c>
      <c r="DV367" s="13">
        <f t="shared" si="399"/>
        <v>398.26531959936801</v>
      </c>
      <c r="DW367" s="13">
        <f t="shared" si="400"/>
        <v>283.30232780360245</v>
      </c>
      <c r="DX367" s="13">
        <f t="shared" si="401"/>
        <v>-279.91973109562485</v>
      </c>
    </row>
    <row r="368" spans="1:128" x14ac:dyDescent="0.35">
      <c r="A368" s="106">
        <f t="shared" si="402"/>
        <v>362</v>
      </c>
      <c r="B368" s="106">
        <f>A368*Paramètres!$D$25</f>
        <v>181</v>
      </c>
      <c r="C368" s="102">
        <f>Paramètres!$D$7</f>
        <v>155093840495.72119</v>
      </c>
      <c r="D368" s="28">
        <f>Paramètres!$D$8</f>
        <v>6666</v>
      </c>
      <c r="E368" s="28">
        <f t="shared" si="365"/>
        <v>4083.1615636001761</v>
      </c>
      <c r="F368" s="28">
        <f t="shared" si="366"/>
        <v>-19460.986961048991</v>
      </c>
      <c r="G368" s="28">
        <f t="shared" si="340"/>
        <v>-74.098983646949932</v>
      </c>
      <c r="H368" s="28">
        <f t="shared" si="341"/>
        <v>87.065882491269264</v>
      </c>
      <c r="I368" s="28">
        <f t="shared" si="403"/>
        <v>2730.8989085610419</v>
      </c>
      <c r="J368" s="28">
        <f t="shared" si="404"/>
        <v>-9586.2497050666261</v>
      </c>
      <c r="K368" s="28">
        <f t="shared" si="405"/>
        <v>1063.4260478998633</v>
      </c>
      <c r="L368" s="28">
        <f t="shared" si="367"/>
        <v>54.434260515056508</v>
      </c>
      <c r="M368" s="28">
        <f t="shared" si="368"/>
        <v>1062.0319536784668</v>
      </c>
      <c r="N368" s="28">
        <f>Paramètres!$D$26*Calculs!K368</f>
        <v>21.268520957997268</v>
      </c>
      <c r="O368" s="28">
        <f>Paramètres!$D$26*I368</f>
        <v>54.617978171220841</v>
      </c>
      <c r="P368" s="28">
        <f>Paramètres!$D$26*J368</f>
        <v>-191.72499410133253</v>
      </c>
      <c r="Q368" s="105">
        <f>IF($T368&gt;25000,Paramètres!$D$9,-5)</f>
        <v>6</v>
      </c>
      <c r="R368" s="105">
        <f t="shared" si="342"/>
        <v>63075.201371842384</v>
      </c>
      <c r="S368" s="105">
        <f t="shared" si="343"/>
        <v>-51391.458206830393</v>
      </c>
      <c r="T368" s="105">
        <f t="shared" si="369"/>
        <v>81360.696928694393</v>
      </c>
      <c r="U368" s="105">
        <f t="shared" si="370"/>
        <v>-39.171938099805359</v>
      </c>
      <c r="V368" s="105">
        <f t="shared" si="344"/>
        <v>139.17400299647076</v>
      </c>
      <c r="W368" s="105">
        <f t="shared" si="371"/>
        <v>107.89519505248734</v>
      </c>
      <c r="X368" s="105">
        <f t="shared" si="372"/>
        <v>-87.909214503642161</v>
      </c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44">
        <f t="shared" si="373"/>
        <v>-58992.039808242211</v>
      </c>
      <c r="AL368" s="44">
        <f t="shared" si="374"/>
        <v>31930.471245781402</v>
      </c>
      <c r="AM368" s="44">
        <f t="shared" si="345"/>
        <v>-136.96503157420142</v>
      </c>
      <c r="AN368" s="44">
        <f t="shared" si="346"/>
        <v>-36.775167880109073</v>
      </c>
      <c r="AO368" s="44">
        <f t="shared" si="406"/>
        <v>-6705.1879429099263</v>
      </c>
      <c r="AP368" s="44">
        <f t="shared" si="407"/>
        <v>-6260.3441161816108</v>
      </c>
      <c r="AQ368" s="44">
        <f t="shared" si="375"/>
        <v>765.16170576436127</v>
      </c>
      <c r="AR368" s="44">
        <f t="shared" si="376"/>
        <v>612.88757399197516</v>
      </c>
      <c r="AS368" s="44">
        <f t="shared" si="377"/>
        <v>-458.08433460931423</v>
      </c>
      <c r="AT368" s="44">
        <f>Paramètres!$D$26*Calculs!AQ368</f>
        <v>15.303234115287225</v>
      </c>
      <c r="AU368" s="44">
        <f>Paramètres!$D$26*AO368</f>
        <v>-134.10375885819852</v>
      </c>
      <c r="AV368" s="44">
        <f>Paramètres!$D$26*AP368</f>
        <v>-125.20688232363221</v>
      </c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1">
        <f>Paramètres!$D$16</f>
        <v>30000</v>
      </c>
      <c r="BH368" s="41">
        <f>Paramètres!$E$16</f>
        <v>-25000</v>
      </c>
      <c r="BI368" s="100"/>
      <c r="BJ368" s="100"/>
      <c r="BK368" s="110">
        <f>Paramètres!$D$20</f>
        <v>523598775598.29883</v>
      </c>
      <c r="BL368" s="41">
        <f>Paramètres!$D$21</f>
        <v>10000</v>
      </c>
      <c r="BM368" s="41"/>
      <c r="BN368" s="41"/>
      <c r="BO368" s="41">
        <f>IF(AND($BR$6&gt;200,A368&lt;950),Paramètres!$D$22,0)</f>
        <v>1</v>
      </c>
      <c r="BP368" s="41">
        <f t="shared" si="347"/>
        <v>25916.838436399823</v>
      </c>
      <c r="BQ368" s="41">
        <f t="shared" si="348"/>
        <v>-5539.0130389510086</v>
      </c>
      <c r="BR368" s="41">
        <f t="shared" si="378"/>
        <v>26502.135385363206</v>
      </c>
      <c r="BS368" s="41">
        <f t="shared" si="379"/>
        <v>-12.063903688770147</v>
      </c>
      <c r="BT368" s="41">
        <f t="shared" si="380"/>
        <v>610.5524863334374</v>
      </c>
      <c r="BU368" s="41">
        <f t="shared" si="381"/>
        <v>597.06849712891722</v>
      </c>
      <c r="BV368" s="41">
        <f t="shared" si="382"/>
        <v>-127.60700726903029</v>
      </c>
      <c r="BW368" s="41">
        <f>Paramètres!$D$22</f>
        <v>1</v>
      </c>
      <c r="BX368" s="41">
        <f t="shared" si="349"/>
        <v>88992.039808242203</v>
      </c>
      <c r="BY368" s="41">
        <f t="shared" si="350"/>
        <v>-56930.471245781402</v>
      </c>
      <c r="BZ368" s="41">
        <f t="shared" si="383"/>
        <v>105644.03298577023</v>
      </c>
      <c r="CA368" s="41">
        <f t="shared" si="384"/>
        <v>-32.608081421153038</v>
      </c>
      <c r="CB368" s="41">
        <f t="shared" si="385"/>
        <v>46.2911241171985</v>
      </c>
      <c r="CC368" s="41">
        <f t="shared" si="386"/>
        <v>38.994550319381439</v>
      </c>
      <c r="CD368" s="41">
        <f t="shared" si="387"/>
        <v>-24.945805607819235</v>
      </c>
      <c r="CE368" s="2">
        <f>Paramètres!$F$16</f>
        <v>15000</v>
      </c>
      <c r="CF368" s="2">
        <f>Paramètres!$G$16</f>
        <v>15000</v>
      </c>
      <c r="CG368" s="111">
        <f>Paramètres!$F$20</f>
        <v>992600579172.61572</v>
      </c>
      <c r="CH368" s="2">
        <f>Paramètres!$F$21</f>
        <v>13332</v>
      </c>
      <c r="CI368" s="2"/>
      <c r="CJ368" s="2"/>
      <c r="CK368" s="2">
        <f>IF(CN368&gt;20000,Paramètres!$F$22,-2)</f>
        <v>1</v>
      </c>
      <c r="CL368" s="2">
        <f t="shared" si="351"/>
        <v>10916.838436399823</v>
      </c>
      <c r="CM368" s="2">
        <f t="shared" si="352"/>
        <v>34460.986961048991</v>
      </c>
      <c r="CN368" s="2">
        <f t="shared" si="353"/>
        <v>36148.81718363749</v>
      </c>
      <c r="CO368" s="2">
        <f t="shared" si="354"/>
        <v>72.422406067086271</v>
      </c>
      <c r="CP368" s="2">
        <f t="shared" si="355"/>
        <v>627.34643890370228</v>
      </c>
      <c r="CQ368" s="2">
        <f t="shared" si="356"/>
        <v>189.45681354859028</v>
      </c>
      <c r="CR368" s="2">
        <f t="shared" si="357"/>
        <v>598.05490567770732</v>
      </c>
      <c r="CS368" s="2">
        <f>Paramètres!$F$22</f>
        <v>1</v>
      </c>
      <c r="CT368" s="2">
        <f t="shared" si="358"/>
        <v>73992.039808242203</v>
      </c>
      <c r="CU368" s="2">
        <f t="shared" si="359"/>
        <v>-16930.471245781402</v>
      </c>
      <c r="CV368" s="2">
        <f t="shared" si="388"/>
        <v>75904.300349774188</v>
      </c>
      <c r="CW368" s="2">
        <f t="shared" si="389"/>
        <v>-12.888250802452406</v>
      </c>
      <c r="CX368" s="2">
        <f t="shared" si="360"/>
        <v>164.6070486138216</v>
      </c>
      <c r="CY368" s="2">
        <f t="shared" si="390"/>
        <v>160.46009564183251</v>
      </c>
      <c r="CZ368" s="2">
        <f t="shared" si="391"/>
        <v>-36.715639174158312</v>
      </c>
      <c r="DA368" s="2"/>
      <c r="DB368" s="2"/>
      <c r="DC368" s="13">
        <f>Paramètres!$H$16</f>
        <v>-20000</v>
      </c>
      <c r="DD368" s="13">
        <f>Paramètres!$I$16</f>
        <v>0</v>
      </c>
      <c r="DE368" s="13"/>
      <c r="DF368" s="13"/>
      <c r="DG368" s="112">
        <f>Paramètres!$H$20</f>
        <v>1047197551196.5977</v>
      </c>
      <c r="DH368" s="13">
        <f>Paramètres!$H$21</f>
        <v>10000</v>
      </c>
      <c r="DI368" s="13">
        <f>IF(DL368&lt;66666,Paramètres!$H$22,5)</f>
        <v>1</v>
      </c>
      <c r="DJ368" s="13">
        <f t="shared" si="361"/>
        <v>-24083.161563600177</v>
      </c>
      <c r="DK368" s="13">
        <f t="shared" si="362"/>
        <v>19460.986961048991</v>
      </c>
      <c r="DL368" s="13">
        <f t="shared" si="392"/>
        <v>30963.344205634312</v>
      </c>
      <c r="DM368" s="13">
        <f t="shared" si="393"/>
        <v>141.05920893296519</v>
      </c>
      <c r="DN368" s="13">
        <f t="shared" si="394"/>
        <v>941.23801462616791</v>
      </c>
      <c r="DO368" s="13">
        <f t="shared" si="395"/>
        <v>-732.09105016245098</v>
      </c>
      <c r="DP368" s="13">
        <f t="shared" si="396"/>
        <v>591.58405526978993</v>
      </c>
      <c r="DQ368" s="13">
        <f>IF(DT368&lt;66666,Paramètres!$H$22,5)</f>
        <v>1</v>
      </c>
      <c r="DR368" s="13">
        <f t="shared" si="363"/>
        <v>38992.039808242211</v>
      </c>
      <c r="DS368" s="13">
        <f t="shared" si="364"/>
        <v>-31930.471245781402</v>
      </c>
      <c r="DT368" s="13">
        <f t="shared" si="397"/>
        <v>50397.759497672298</v>
      </c>
      <c r="DU368" s="13">
        <f t="shared" si="398"/>
        <v>-39.313949830547166</v>
      </c>
      <c r="DV368" s="13">
        <f t="shared" si="399"/>
        <v>389.09012041906988</v>
      </c>
      <c r="DW368" s="13">
        <f t="shared" si="400"/>
        <v>301.03357005532843</v>
      </c>
      <c r="DX368" s="13">
        <f t="shared" si="401"/>
        <v>-246.51554009325653</v>
      </c>
    </row>
    <row r="369" spans="1:128" x14ac:dyDescent="0.35">
      <c r="A369" s="106">
        <f t="shared" si="402"/>
        <v>363</v>
      </c>
      <c r="B369" s="106">
        <f>A369*Paramètres!$D$25</f>
        <v>181.5</v>
      </c>
      <c r="C369" s="102">
        <f>Paramètres!$D$7</f>
        <v>155093840495.72119</v>
      </c>
      <c r="D369" s="28">
        <f>Paramètres!$D$8</f>
        <v>6666</v>
      </c>
      <c r="E369" s="28">
        <f t="shared" si="365"/>
        <v>5462.2195830094615</v>
      </c>
      <c r="F369" s="28">
        <f t="shared" si="366"/>
        <v>-23988.603825162689</v>
      </c>
      <c r="G369" s="28">
        <f t="shared" si="340"/>
        <v>-71.855053217204457</v>
      </c>
      <c r="H369" s="28">
        <f t="shared" si="341"/>
        <v>75.457257340697154</v>
      </c>
      <c r="I369" s="28">
        <f t="shared" si="403"/>
        <v>2730.7151909048775</v>
      </c>
      <c r="J369" s="28">
        <f t="shared" si="404"/>
        <v>-8332.4927572868273</v>
      </c>
      <c r="K369" s="28">
        <f t="shared" si="405"/>
        <v>1037.9379541129615</v>
      </c>
      <c r="L369" s="28">
        <f t="shared" si="367"/>
        <v>260.62847528980365</v>
      </c>
      <c r="M369" s="28">
        <f t="shared" si="368"/>
        <v>1004.6830318345744</v>
      </c>
      <c r="N369" s="28">
        <f>Paramètres!$D$26*Calculs!K369</f>
        <v>20.758759082259232</v>
      </c>
      <c r="O369" s="28">
        <f>Paramètres!$D$26*I369</f>
        <v>54.614303818097554</v>
      </c>
      <c r="P369" s="28">
        <f>Paramètres!$D$26*J369</f>
        <v>-166.64985514573655</v>
      </c>
      <c r="Q369" s="105">
        <f>IF($T369&gt;25000,Paramètres!$D$9,-5)</f>
        <v>6</v>
      </c>
      <c r="R369" s="105">
        <f t="shared" si="342"/>
        <v>67653.631469208631</v>
      </c>
      <c r="S369" s="105">
        <f t="shared" si="343"/>
        <v>-52674.381929200958</v>
      </c>
      <c r="T369" s="105">
        <f t="shared" si="369"/>
        <v>85741.497319529182</v>
      </c>
      <c r="U369" s="105">
        <f t="shared" si="370"/>
        <v>-37.903937204697009</v>
      </c>
      <c r="V369" s="105">
        <f t="shared" si="344"/>
        <v>125.44056293462359</v>
      </c>
      <c r="W369" s="105">
        <f t="shared" si="371"/>
        <v>98.97785647995839</v>
      </c>
      <c r="X369" s="105">
        <f t="shared" si="372"/>
        <v>-77.063082964465025</v>
      </c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44">
        <f t="shared" si="373"/>
        <v>-62191.411886199174</v>
      </c>
      <c r="AL369" s="44">
        <f t="shared" si="374"/>
        <v>28685.778104038269</v>
      </c>
      <c r="AM369" s="44">
        <f t="shared" si="345"/>
        <v>-132.10365376021178</v>
      </c>
      <c r="AN369" s="44">
        <f t="shared" si="346"/>
        <v>-33.066019001515379</v>
      </c>
      <c r="AO369" s="44">
        <f t="shared" si="406"/>
        <v>-5958.1966100597529</v>
      </c>
      <c r="AP369" s="44">
        <f t="shared" si="407"/>
        <v>-6593.2215684672929</v>
      </c>
      <c r="AQ369" s="44">
        <f t="shared" si="375"/>
        <v>725.95774822119711</v>
      </c>
      <c r="AR369" s="44">
        <f t="shared" si="376"/>
        <v>608.38341106902976</v>
      </c>
      <c r="AS369" s="44">
        <f t="shared" si="377"/>
        <v>-396.08619937887624</v>
      </c>
      <c r="AT369" s="44">
        <f>Paramètres!$D$26*Calculs!AQ369</f>
        <v>14.519154964423942</v>
      </c>
      <c r="AU369" s="44">
        <f>Paramètres!$D$26*AO369</f>
        <v>-119.16393220119505</v>
      </c>
      <c r="AV369" s="44">
        <f>Paramètres!$D$26*AP369</f>
        <v>-131.86443136934585</v>
      </c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1">
        <f>Paramètres!$D$16</f>
        <v>30000</v>
      </c>
      <c r="BH369" s="41">
        <f>Paramètres!$E$16</f>
        <v>-25000</v>
      </c>
      <c r="BI369" s="100"/>
      <c r="BJ369" s="100"/>
      <c r="BK369" s="110">
        <f>Paramètres!$D$20</f>
        <v>523598775598.29883</v>
      </c>
      <c r="BL369" s="41">
        <f>Paramètres!$D$21</f>
        <v>10000</v>
      </c>
      <c r="BM369" s="41"/>
      <c r="BN369" s="41"/>
      <c r="BO369" s="41">
        <f>IF(AND($BR$6&gt;200,A369&lt;950),Paramètres!$D$22,0)</f>
        <v>1</v>
      </c>
      <c r="BP369" s="41">
        <f t="shared" si="347"/>
        <v>24537.780416990539</v>
      </c>
      <c r="BQ369" s="41">
        <f t="shared" si="348"/>
        <v>-1011.3961748373113</v>
      </c>
      <c r="BR369" s="41">
        <f t="shared" si="378"/>
        <v>24558.615392870179</v>
      </c>
      <c r="BS369" s="41">
        <f t="shared" si="379"/>
        <v>-2.360276600935669</v>
      </c>
      <c r="BT369" s="41">
        <f t="shared" si="380"/>
        <v>689.68875283596128</v>
      </c>
      <c r="BU369" s="41">
        <f t="shared" si="381"/>
        <v>689.10363643994629</v>
      </c>
      <c r="BV369" s="41">
        <f t="shared" si="382"/>
        <v>-28.403415880242108</v>
      </c>
      <c r="BW369" s="41">
        <f>Paramètres!$D$22</f>
        <v>1</v>
      </c>
      <c r="BX369" s="41">
        <f t="shared" si="349"/>
        <v>92191.411886199174</v>
      </c>
      <c r="BY369" s="41">
        <f t="shared" si="350"/>
        <v>-53685.778104038269</v>
      </c>
      <c r="BZ369" s="41">
        <f t="shared" si="383"/>
        <v>106683.73445004098</v>
      </c>
      <c r="CA369" s="41">
        <f t="shared" si="384"/>
        <v>-30.213505042656998</v>
      </c>
      <c r="CB369" s="41">
        <f t="shared" si="385"/>
        <v>45.404978198550992</v>
      </c>
      <c r="CC369" s="41">
        <f t="shared" si="386"/>
        <v>39.236993983808752</v>
      </c>
      <c r="CD369" s="41">
        <f t="shared" si="387"/>
        <v>-22.848858797004432</v>
      </c>
      <c r="CE369" s="2">
        <f>Paramètres!$F$16</f>
        <v>15000</v>
      </c>
      <c r="CF369" s="2">
        <f>Paramètres!$G$16</f>
        <v>15000</v>
      </c>
      <c r="CG369" s="111">
        <f>Paramètres!$F$20</f>
        <v>992600579172.61572</v>
      </c>
      <c r="CH369" s="2">
        <f>Paramètres!$F$21</f>
        <v>13332</v>
      </c>
      <c r="CI369" s="2"/>
      <c r="CJ369" s="2"/>
      <c r="CK369" s="2">
        <f>IF(CN369&gt;20000,Paramètres!$F$22,-2)</f>
        <v>1</v>
      </c>
      <c r="CL369" s="2">
        <f t="shared" si="351"/>
        <v>9537.7804169905394</v>
      </c>
      <c r="CM369" s="2">
        <f t="shared" si="352"/>
        <v>38988.603825162689</v>
      </c>
      <c r="CN369" s="2">
        <f t="shared" si="353"/>
        <v>40138.267071688817</v>
      </c>
      <c r="CO369" s="2">
        <f t="shared" si="354"/>
        <v>76.253702430796906</v>
      </c>
      <c r="CP369" s="2">
        <f t="shared" si="355"/>
        <v>526.60162359578453</v>
      </c>
      <c r="CQ369" s="2">
        <f t="shared" si="356"/>
        <v>125.13272294782134</v>
      </c>
      <c r="CR369" s="2">
        <f t="shared" si="357"/>
        <v>511.51839812599127</v>
      </c>
      <c r="CS369" s="2">
        <f>Paramètres!$F$22</f>
        <v>1</v>
      </c>
      <c r="CT369" s="2">
        <f t="shared" si="358"/>
        <v>77191.411886199174</v>
      </c>
      <c r="CU369" s="2">
        <f t="shared" si="359"/>
        <v>-13685.778104038269</v>
      </c>
      <c r="CV369" s="2">
        <f t="shared" si="388"/>
        <v>78395.245973833284</v>
      </c>
      <c r="CW369" s="2">
        <f t="shared" si="389"/>
        <v>-10.053873276194263</v>
      </c>
      <c r="CX369" s="2">
        <f t="shared" si="360"/>
        <v>154.7469556936467</v>
      </c>
      <c r="CY369" s="2">
        <f t="shared" si="390"/>
        <v>152.3706679748251</v>
      </c>
      <c r="CZ369" s="2">
        <f t="shared" si="391"/>
        <v>-27.014807742367168</v>
      </c>
      <c r="DA369" s="2"/>
      <c r="DB369" s="2"/>
      <c r="DC369" s="13">
        <f>Paramètres!$H$16</f>
        <v>-20000</v>
      </c>
      <c r="DD369" s="13">
        <f>Paramètres!$I$16</f>
        <v>0</v>
      </c>
      <c r="DE369" s="13"/>
      <c r="DF369" s="13"/>
      <c r="DG369" s="112">
        <f>Paramètres!$H$20</f>
        <v>1047197551196.5977</v>
      </c>
      <c r="DH369" s="13">
        <f>Paramètres!$H$21</f>
        <v>10000</v>
      </c>
      <c r="DI369" s="13">
        <f>IF(DL369&lt;66666,Paramètres!$H$22,5)</f>
        <v>1</v>
      </c>
      <c r="DJ369" s="13">
        <f t="shared" si="361"/>
        <v>-25462.219583009461</v>
      </c>
      <c r="DK369" s="13">
        <f t="shared" si="362"/>
        <v>23988.603825162689</v>
      </c>
      <c r="DL369" s="13">
        <f t="shared" si="392"/>
        <v>34982.534779143723</v>
      </c>
      <c r="DM369" s="13">
        <f t="shared" si="393"/>
        <v>136.7068873415852</v>
      </c>
      <c r="DN369" s="13">
        <f t="shared" si="394"/>
        <v>760.60168267452309</v>
      </c>
      <c r="DO369" s="13">
        <f t="shared" si="395"/>
        <v>-553.60788409796396</v>
      </c>
      <c r="DP369" s="13">
        <f t="shared" si="396"/>
        <v>521.56804958882526</v>
      </c>
      <c r="DQ369" s="13">
        <f>IF(DT369&lt;66666,Paramètres!$H$22,5)</f>
        <v>1</v>
      </c>
      <c r="DR369" s="13">
        <f t="shared" si="363"/>
        <v>42191.411886199174</v>
      </c>
      <c r="DS369" s="13">
        <f t="shared" si="364"/>
        <v>-28685.778104038269</v>
      </c>
      <c r="DT369" s="13">
        <f t="shared" si="397"/>
        <v>51019.497276874754</v>
      </c>
      <c r="DU369" s="13">
        <f t="shared" si="398"/>
        <v>-34.211632795798657</v>
      </c>
      <c r="DV369" s="13">
        <f t="shared" si="399"/>
        <v>380.18795257025243</v>
      </c>
      <c r="DW369" s="13">
        <f t="shared" si="400"/>
        <v>314.40267656915773</v>
      </c>
      <c r="DX369" s="13">
        <f t="shared" si="401"/>
        <v>-213.76116636496468</v>
      </c>
    </row>
    <row r="370" spans="1:128" x14ac:dyDescent="0.35">
      <c r="A370" s="106">
        <f t="shared" si="402"/>
        <v>364</v>
      </c>
      <c r="B370" s="106">
        <f>A370*Paramètres!$D$25</f>
        <v>182</v>
      </c>
      <c r="C370" s="102">
        <f>Paramètres!$D$7</f>
        <v>155093840495.72119</v>
      </c>
      <c r="D370" s="28">
        <f>Paramètres!$D$8</f>
        <v>6666</v>
      </c>
      <c r="E370" s="28">
        <f t="shared" si="365"/>
        <v>6892.7342972843508</v>
      </c>
      <c r="F370" s="28">
        <f t="shared" si="366"/>
        <v>-27903.679445847458</v>
      </c>
      <c r="G370" s="28">
        <f t="shared" si="340"/>
        <v>-67.701892670400383</v>
      </c>
      <c r="H370" s="28">
        <f t="shared" si="341"/>
        <v>68.70940275925102</v>
      </c>
      <c r="I370" s="28">
        <f t="shared" si="403"/>
        <v>2936.7293623765836</v>
      </c>
      <c r="J370" s="28">
        <f t="shared" si="404"/>
        <v>-7161.1598703065165</v>
      </c>
      <c r="K370" s="28">
        <f t="shared" si="405"/>
        <v>1069.7505357984799</v>
      </c>
      <c r="L370" s="28">
        <f t="shared" si="367"/>
        <v>388.4246293916666</v>
      </c>
      <c r="M370" s="28">
        <f t="shared" si="368"/>
        <v>996.74094734945106</v>
      </c>
      <c r="N370" s="28">
        <f>Paramètres!$D$26*Calculs!K370</f>
        <v>21.395010715969597</v>
      </c>
      <c r="O370" s="28">
        <f>Paramètres!$D$26*I370</f>
        <v>58.734587247531671</v>
      </c>
      <c r="P370" s="28">
        <f>Paramètres!$D$26*J370</f>
        <v>-143.22319740613034</v>
      </c>
      <c r="Q370" s="105">
        <f>IF($T370&gt;25000,Paramètres!$D$9,-5)</f>
        <v>6</v>
      </c>
      <c r="R370" s="105">
        <f t="shared" si="342"/>
        <v>71911.14863574614</v>
      </c>
      <c r="S370" s="105">
        <f t="shared" si="343"/>
        <v>-53193.825215807359</v>
      </c>
      <c r="T370" s="105">
        <f t="shared" si="369"/>
        <v>89447.17066068796</v>
      </c>
      <c r="U370" s="105">
        <f t="shared" si="370"/>
        <v>-36.490924312634128</v>
      </c>
      <c r="V370" s="105">
        <f t="shared" si="344"/>
        <v>115.34653646805401</v>
      </c>
      <c r="W370" s="105">
        <f t="shared" si="371"/>
        <v>92.732971510503759</v>
      </c>
      <c r="X370" s="105">
        <f t="shared" si="372"/>
        <v>-68.596060163891423</v>
      </c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44">
        <f t="shared" si="373"/>
        <v>-65018.414338461793</v>
      </c>
      <c r="AL370" s="44">
        <f t="shared" si="374"/>
        <v>25290.145769959905</v>
      </c>
      <c r="AM370" s="44">
        <f t="shared" si="345"/>
        <v>-127.3352868330082</v>
      </c>
      <c r="AN370" s="44">
        <f t="shared" si="346"/>
        <v>-29.385232219382136</v>
      </c>
      <c r="AO370" s="44">
        <f t="shared" si="406"/>
        <v>-5230.6492667895282</v>
      </c>
      <c r="AP370" s="44">
        <f t="shared" si="407"/>
        <v>-6857.4433364768229</v>
      </c>
      <c r="AQ370" s="44">
        <f t="shared" si="375"/>
        <v>694.31907082966018</v>
      </c>
      <c r="AR370" s="44">
        <f t="shared" si="376"/>
        <v>604.98819500774994</v>
      </c>
      <c r="AS370" s="44">
        <f t="shared" si="377"/>
        <v>-340.68791586880133</v>
      </c>
      <c r="AT370" s="44">
        <f>Paramètres!$D$26*Calculs!AQ370</f>
        <v>13.886381416593204</v>
      </c>
      <c r="AU370" s="44">
        <f>Paramètres!$D$26*AO370</f>
        <v>-104.61298533579057</v>
      </c>
      <c r="AV370" s="44">
        <f>Paramètres!$D$26*AP370</f>
        <v>-137.14886672953645</v>
      </c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1">
        <f>Paramètres!$D$16</f>
        <v>30000</v>
      </c>
      <c r="BH370" s="41">
        <f>Paramètres!$E$16</f>
        <v>-25000</v>
      </c>
      <c r="BI370" s="100"/>
      <c r="BJ370" s="100"/>
      <c r="BK370" s="110">
        <f>Paramètres!$D$20</f>
        <v>523598775598.29883</v>
      </c>
      <c r="BL370" s="41">
        <f>Paramètres!$D$21</f>
        <v>10000</v>
      </c>
      <c r="BM370" s="41"/>
      <c r="BN370" s="41"/>
      <c r="BO370" s="41">
        <f>IF(AND($BR$6&gt;200,A370&lt;950),Paramètres!$D$22,0)</f>
        <v>1</v>
      </c>
      <c r="BP370" s="41">
        <f t="shared" si="347"/>
        <v>23107.265702715649</v>
      </c>
      <c r="BQ370" s="41">
        <f t="shared" si="348"/>
        <v>2903.6794458474578</v>
      </c>
      <c r="BR370" s="41">
        <f t="shared" si="378"/>
        <v>23288.990587402794</v>
      </c>
      <c r="BS370" s="41">
        <f t="shared" si="379"/>
        <v>7.1622966498885354</v>
      </c>
      <c r="BT370" s="41">
        <f t="shared" si="380"/>
        <v>748.96966763723981</v>
      </c>
      <c r="BU370" s="41">
        <f t="shared" si="381"/>
        <v>743.12542866197191</v>
      </c>
      <c r="BV370" s="41">
        <f t="shared" si="382"/>
        <v>93.381798636554265</v>
      </c>
      <c r="BW370" s="41">
        <f>Paramètres!$D$22</f>
        <v>1</v>
      </c>
      <c r="BX370" s="41">
        <f t="shared" si="349"/>
        <v>95018.414338461793</v>
      </c>
      <c r="BY370" s="41">
        <f t="shared" si="350"/>
        <v>-50290.145769959905</v>
      </c>
      <c r="BZ370" s="41">
        <f t="shared" si="383"/>
        <v>107506.26877052062</v>
      </c>
      <c r="CA370" s="41">
        <f t="shared" si="384"/>
        <v>-27.890808369341663</v>
      </c>
      <c r="CB370" s="41">
        <f t="shared" si="385"/>
        <v>44.721751957976416</v>
      </c>
      <c r="CC370" s="41">
        <f t="shared" si="386"/>
        <v>39.526903929253905</v>
      </c>
      <c r="CD370" s="41">
        <f t="shared" si="387"/>
        <v>-20.920300283655099</v>
      </c>
      <c r="CE370" s="2">
        <f>Paramètres!$F$16</f>
        <v>15000</v>
      </c>
      <c r="CF370" s="2">
        <f>Paramètres!$G$16</f>
        <v>15000</v>
      </c>
      <c r="CG370" s="111">
        <f>Paramètres!$F$20</f>
        <v>992600579172.61572</v>
      </c>
      <c r="CH370" s="2">
        <f>Paramètres!$F$21</f>
        <v>13332</v>
      </c>
      <c r="CI370" s="2"/>
      <c r="CJ370" s="2"/>
      <c r="CK370" s="2">
        <f>IF(CN370&gt;20000,Paramètres!$F$22,-2)</f>
        <v>1</v>
      </c>
      <c r="CL370" s="2">
        <f t="shared" si="351"/>
        <v>8107.2657027156492</v>
      </c>
      <c r="CM370" s="2">
        <f t="shared" si="352"/>
        <v>42903.679445847461</v>
      </c>
      <c r="CN370" s="2">
        <f t="shared" si="353"/>
        <v>43662.953028470984</v>
      </c>
      <c r="CO370" s="2">
        <f t="shared" si="354"/>
        <v>79.299314919298411</v>
      </c>
      <c r="CP370" s="2">
        <f t="shared" si="355"/>
        <v>455.49109252429565</v>
      </c>
      <c r="CQ370" s="2">
        <f t="shared" si="356"/>
        <v>84.574841053621995</v>
      </c>
      <c r="CR370" s="2">
        <f t="shared" si="357"/>
        <v>447.57036500390757</v>
      </c>
      <c r="CS370" s="2">
        <f>Paramètres!$F$22</f>
        <v>1</v>
      </c>
      <c r="CT370" s="2">
        <f t="shared" si="358"/>
        <v>80018.414338461793</v>
      </c>
      <c r="CU370" s="2">
        <f t="shared" si="359"/>
        <v>-10290.145769959905</v>
      </c>
      <c r="CV370" s="2">
        <f t="shared" si="388"/>
        <v>80677.34336980099</v>
      </c>
      <c r="CW370" s="2">
        <f t="shared" si="389"/>
        <v>-7.3278604613865648</v>
      </c>
      <c r="CX370" s="2">
        <f t="shared" si="360"/>
        <v>146.46047540930286</v>
      </c>
      <c r="CY370" s="2">
        <f t="shared" si="390"/>
        <v>145.26426523231959</v>
      </c>
      <c r="CZ370" s="2">
        <f t="shared" si="391"/>
        <v>-18.680580923336269</v>
      </c>
      <c r="DA370" s="2"/>
      <c r="DB370" s="2"/>
      <c r="DC370" s="13">
        <f>Paramètres!$H$16</f>
        <v>-20000</v>
      </c>
      <c r="DD370" s="13">
        <f>Paramètres!$I$16</f>
        <v>0</v>
      </c>
      <c r="DE370" s="13"/>
      <c r="DF370" s="13"/>
      <c r="DG370" s="112">
        <f>Paramètres!$H$20</f>
        <v>1047197551196.5977</v>
      </c>
      <c r="DH370" s="13">
        <f>Paramètres!$H$21</f>
        <v>10000</v>
      </c>
      <c r="DI370" s="13">
        <f>IF(DL370&lt;66666,Paramètres!$H$22,5)</f>
        <v>1</v>
      </c>
      <c r="DJ370" s="13">
        <f t="shared" si="361"/>
        <v>-26892.734297284351</v>
      </c>
      <c r="DK370" s="13">
        <f t="shared" si="362"/>
        <v>27903.679445847458</v>
      </c>
      <c r="DL370" s="13">
        <f t="shared" si="392"/>
        <v>38753.509319814431</v>
      </c>
      <c r="DM370" s="13">
        <f t="shared" si="393"/>
        <v>133.94306367908365</v>
      </c>
      <c r="DN370" s="13">
        <f t="shared" si="394"/>
        <v>633.01382570755607</v>
      </c>
      <c r="DO370" s="13">
        <f t="shared" si="395"/>
        <v>-439.27564032392729</v>
      </c>
      <c r="DP370" s="13">
        <f t="shared" si="396"/>
        <v>455.78878370898929</v>
      </c>
      <c r="DQ370" s="13">
        <f>IF(DT370&lt;66666,Paramètres!$H$22,5)</f>
        <v>1</v>
      </c>
      <c r="DR370" s="13">
        <f t="shared" si="363"/>
        <v>45018.414338461793</v>
      </c>
      <c r="DS370" s="13">
        <f t="shared" si="364"/>
        <v>-25290.145769959905</v>
      </c>
      <c r="DT370" s="13">
        <f t="shared" si="397"/>
        <v>51635.734744605339</v>
      </c>
      <c r="DU370" s="13">
        <f t="shared" si="398"/>
        <v>-29.326117049020304</v>
      </c>
      <c r="DV370" s="13">
        <f t="shared" si="399"/>
        <v>371.65677157689083</v>
      </c>
      <c r="DW370" s="13">
        <f t="shared" si="400"/>
        <v>324.02750957836497</v>
      </c>
      <c r="DX370" s="13">
        <f t="shared" si="401"/>
        <v>-182.03002196176263</v>
      </c>
    </row>
    <row r="371" spans="1:128" x14ac:dyDescent="0.35">
      <c r="A371" s="106">
        <f t="shared" si="402"/>
        <v>365</v>
      </c>
      <c r="B371" s="106">
        <f>A371*Paramètres!$D$25</f>
        <v>182.5</v>
      </c>
      <c r="C371" s="102">
        <f>Paramètres!$D$7</f>
        <v>155093840495.72119</v>
      </c>
      <c r="D371" s="28">
        <f>Paramètres!$D$8</f>
        <v>6666</v>
      </c>
      <c r="E371" s="28">
        <f t="shared" si="365"/>
        <v>8458.205135820559</v>
      </c>
      <c r="F371" s="28">
        <f t="shared" si="366"/>
        <v>-31235.074144163355</v>
      </c>
      <c r="G371" s="28">
        <f t="shared" si="340"/>
        <v>-61.520751699049271</v>
      </c>
      <c r="H371" s="28">
        <f t="shared" si="341"/>
        <v>65.995141060755216</v>
      </c>
      <c r="I371" s="28">
        <f t="shared" si="403"/>
        <v>3266.4194045207187</v>
      </c>
      <c r="J371" s="28">
        <f t="shared" si="404"/>
        <v>-6021.1957255509351</v>
      </c>
      <c r="K371" s="28">
        <f t="shared" si="405"/>
        <v>1117.4236582783144</v>
      </c>
      <c r="L371" s="28">
        <f t="shared" si="367"/>
        <v>454.58371591623245</v>
      </c>
      <c r="M371" s="28">
        <f t="shared" si="368"/>
        <v>1020.7787602139268</v>
      </c>
      <c r="N371" s="28">
        <f>Paramètres!$D$26*Calculs!K371</f>
        <v>22.34847316556629</v>
      </c>
      <c r="O371" s="28">
        <f>Paramètres!$D$26*I371</f>
        <v>65.328388090414379</v>
      </c>
      <c r="P371" s="28">
        <f>Paramètres!$D$26*J371</f>
        <v>-120.42391451101871</v>
      </c>
      <c r="Q371" s="105">
        <f>IF($T371&gt;25000,Paramètres!$D$9,-5)</f>
        <v>6</v>
      </c>
      <c r="R371" s="105">
        <f t="shared" si="342"/>
        <v>75940.697058925187</v>
      </c>
      <c r="S371" s="105">
        <f t="shared" si="343"/>
        <v>-53011.326266917647</v>
      </c>
      <c r="T371" s="105">
        <f t="shared" si="369"/>
        <v>92613.121005465742</v>
      </c>
      <c r="U371" s="105">
        <f t="shared" si="370"/>
        <v>-34.917435142356297</v>
      </c>
      <c r="V371" s="105">
        <f t="shared" si="344"/>
        <v>107.65509066217187</v>
      </c>
      <c r="W371" s="105">
        <f t="shared" si="371"/>
        <v>88.274777246138072</v>
      </c>
      <c r="X371" s="105">
        <f t="shared" si="372"/>
        <v>-61.621280801563586</v>
      </c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44">
        <f t="shared" si="373"/>
        <v>-67482.491923104622</v>
      </c>
      <c r="AL371" s="44">
        <f t="shared" si="374"/>
        <v>21776.252122754297</v>
      </c>
      <c r="AM371" s="44">
        <f t="shared" si="345"/>
        <v>-122.63086608874116</v>
      </c>
      <c r="AN371" s="44">
        <f t="shared" si="346"/>
        <v>-25.755632034057349</v>
      </c>
      <c r="AO371" s="44">
        <f t="shared" si="406"/>
        <v>-4521.0480864459878</v>
      </c>
      <c r="AP371" s="44">
        <f t="shared" si="407"/>
        <v>-7060.9823856160883</v>
      </c>
      <c r="AQ371" s="44">
        <f t="shared" si="375"/>
        <v>667.90424325970491</v>
      </c>
      <c r="AR371" s="44">
        <f t="shared" si="376"/>
        <v>601.55165025044221</v>
      </c>
      <c r="AS371" s="44">
        <f t="shared" si="377"/>
        <v>-290.22696333264543</v>
      </c>
      <c r="AT371" s="44">
        <f>Paramètres!$D$26*Calculs!AQ371</f>
        <v>13.358084865194099</v>
      </c>
      <c r="AU371" s="44">
        <f>Paramètres!$D$26*AO371</f>
        <v>-90.420961728919764</v>
      </c>
      <c r="AV371" s="44">
        <f>Paramètres!$D$26*AP371</f>
        <v>-141.21964771232177</v>
      </c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1">
        <f>Paramètres!$D$16</f>
        <v>30000</v>
      </c>
      <c r="BH371" s="41">
        <f>Paramètres!$E$16</f>
        <v>-25000</v>
      </c>
      <c r="BI371" s="100"/>
      <c r="BJ371" s="100"/>
      <c r="BK371" s="110">
        <f>Paramètres!$D$20</f>
        <v>523598775598.29883</v>
      </c>
      <c r="BL371" s="41">
        <f>Paramètres!$D$21</f>
        <v>10000</v>
      </c>
      <c r="BM371" s="41"/>
      <c r="BN371" s="41"/>
      <c r="BO371" s="41">
        <f>IF(AND($BR$6&gt;200,A371&lt;950),Paramètres!$D$22,0)</f>
        <v>1</v>
      </c>
      <c r="BP371" s="41">
        <f t="shared" si="347"/>
        <v>21541.794864179443</v>
      </c>
      <c r="BQ371" s="41">
        <f t="shared" si="348"/>
        <v>6235.0741441633545</v>
      </c>
      <c r="BR371" s="41">
        <f t="shared" si="378"/>
        <v>22425.991071825614</v>
      </c>
      <c r="BS371" s="41">
        <f t="shared" si="379"/>
        <v>16.142599834243498</v>
      </c>
      <c r="BT371" s="41">
        <f t="shared" si="380"/>
        <v>793.14985196792179</v>
      </c>
      <c r="BU371" s="41">
        <f t="shared" si="381"/>
        <v>761.87809729009973</v>
      </c>
      <c r="BV371" s="41">
        <f t="shared" si="382"/>
        <v>220.51859909393957</v>
      </c>
      <c r="BW371" s="41">
        <f>Paramètres!$D$22</f>
        <v>1</v>
      </c>
      <c r="BX371" s="41">
        <f t="shared" si="349"/>
        <v>97482.491923104622</v>
      </c>
      <c r="BY371" s="41">
        <f t="shared" si="350"/>
        <v>-46776.252122754297</v>
      </c>
      <c r="BZ371" s="41">
        <f t="shared" si="383"/>
        <v>108124.25257170398</v>
      </c>
      <c r="CA371" s="41">
        <f t="shared" si="384"/>
        <v>-25.633675639004771</v>
      </c>
      <c r="CB371" s="41">
        <f t="shared" si="385"/>
        <v>44.218483931360964</v>
      </c>
      <c r="CC371" s="41">
        <f t="shared" si="386"/>
        <v>39.866430520130031</v>
      </c>
      <c r="CD371" s="41">
        <f t="shared" si="387"/>
        <v>-19.129611568760957</v>
      </c>
      <c r="CE371" s="2">
        <f>Paramètres!$F$16</f>
        <v>15000</v>
      </c>
      <c r="CF371" s="2">
        <f>Paramètres!$G$16</f>
        <v>15000</v>
      </c>
      <c r="CG371" s="111">
        <f>Paramètres!$F$20</f>
        <v>992600579172.61572</v>
      </c>
      <c r="CH371" s="2">
        <f>Paramètres!$F$21</f>
        <v>13332</v>
      </c>
      <c r="CI371" s="2"/>
      <c r="CJ371" s="2"/>
      <c r="CK371" s="2">
        <f>IF(CN371&gt;20000,Paramètres!$F$22,-2)</f>
        <v>1</v>
      </c>
      <c r="CL371" s="2">
        <f t="shared" si="351"/>
        <v>6541.794864179441</v>
      </c>
      <c r="CM371" s="2">
        <f t="shared" si="352"/>
        <v>46235.074144163358</v>
      </c>
      <c r="CN371" s="2">
        <f t="shared" si="353"/>
        <v>46695.579674753884</v>
      </c>
      <c r="CO371" s="2">
        <f t="shared" si="354"/>
        <v>81.946684198765979</v>
      </c>
      <c r="CP371" s="2">
        <f t="shared" si="355"/>
        <v>404.73800600746665</v>
      </c>
      <c r="CQ371" s="2">
        <f t="shared" si="356"/>
        <v>56.701577054612919</v>
      </c>
      <c r="CR371" s="2">
        <f t="shared" si="357"/>
        <v>400.74653419140122</v>
      </c>
      <c r="CS371" s="2">
        <f>Paramètres!$F$22</f>
        <v>1</v>
      </c>
      <c r="CT371" s="2">
        <f t="shared" si="358"/>
        <v>82482.491923104622</v>
      </c>
      <c r="CU371" s="2">
        <f t="shared" si="359"/>
        <v>-6776.2521227542966</v>
      </c>
      <c r="CV371" s="2">
        <f t="shared" si="388"/>
        <v>82760.371354146002</v>
      </c>
      <c r="CW371" s="2">
        <f t="shared" si="389"/>
        <v>-4.696520336702573</v>
      </c>
      <c r="CX371" s="2">
        <f t="shared" si="360"/>
        <v>139.45691410258044</v>
      </c>
      <c r="CY371" s="2">
        <f t="shared" si="390"/>
        <v>138.98866816178125</v>
      </c>
      <c r="CZ371" s="2">
        <f t="shared" si="391"/>
        <v>-11.418450579161561</v>
      </c>
      <c r="DA371" s="2"/>
      <c r="DB371" s="2"/>
      <c r="DC371" s="13">
        <f>Paramètres!$H$16</f>
        <v>-20000</v>
      </c>
      <c r="DD371" s="13">
        <f>Paramètres!$I$16</f>
        <v>0</v>
      </c>
      <c r="DE371" s="13"/>
      <c r="DF371" s="13"/>
      <c r="DG371" s="112">
        <f>Paramètres!$H$20</f>
        <v>1047197551196.5977</v>
      </c>
      <c r="DH371" s="13">
        <f>Paramètres!$H$21</f>
        <v>10000</v>
      </c>
      <c r="DI371" s="13">
        <f>IF(DL371&lt;66666,Paramètres!$H$22,5)</f>
        <v>1</v>
      </c>
      <c r="DJ371" s="13">
        <f t="shared" si="361"/>
        <v>-28458.205135820557</v>
      </c>
      <c r="DK371" s="13">
        <f t="shared" si="362"/>
        <v>31235.074144163355</v>
      </c>
      <c r="DL371" s="13">
        <f t="shared" si="392"/>
        <v>42255.168871320646</v>
      </c>
      <c r="DM371" s="13">
        <f t="shared" si="393"/>
        <v>132.33658029459363</v>
      </c>
      <c r="DN371" s="13">
        <f t="shared" si="394"/>
        <v>540.46664638430866</v>
      </c>
      <c r="DO371" s="13">
        <f t="shared" si="395"/>
        <v>-363.99595842848021</v>
      </c>
      <c r="DP371" s="13">
        <f t="shared" si="396"/>
        <v>399.51362692858606</v>
      </c>
      <c r="DQ371" s="13">
        <f>IF(DT371&lt;66666,Paramètres!$H$22,5)</f>
        <v>1</v>
      </c>
      <c r="DR371" s="13">
        <f t="shared" si="363"/>
        <v>47482.491923104622</v>
      </c>
      <c r="DS371" s="13">
        <f t="shared" si="364"/>
        <v>-21776.252122754297</v>
      </c>
      <c r="DT371" s="13">
        <f t="shared" si="397"/>
        <v>52237.842564001978</v>
      </c>
      <c r="DU371" s="13">
        <f t="shared" si="398"/>
        <v>-24.636968925821591</v>
      </c>
      <c r="DV371" s="13">
        <f t="shared" si="399"/>
        <v>363.59029493313551</v>
      </c>
      <c r="DW371" s="13">
        <f t="shared" si="400"/>
        <v>330.49169711267672</v>
      </c>
      <c r="DX371" s="13">
        <f t="shared" si="401"/>
        <v>-151.56893055355113</v>
      </c>
    </row>
    <row r="372" spans="1:128" x14ac:dyDescent="0.35">
      <c r="A372" s="106">
        <f t="shared" si="402"/>
        <v>366</v>
      </c>
      <c r="B372" s="106">
        <f>A372*Paramètres!$D$25</f>
        <v>183</v>
      </c>
      <c r="C372" s="102">
        <f>Paramètres!$D$7</f>
        <v>155093840495.72119</v>
      </c>
      <c r="D372" s="28">
        <f>Paramètres!$D$8</f>
        <v>6666</v>
      </c>
      <c r="E372" s="28">
        <f t="shared" si="365"/>
        <v>10205.060767059977</v>
      </c>
      <c r="F372" s="28">
        <f t="shared" si="366"/>
        <v>-33990.477316885343</v>
      </c>
      <c r="G372" s="28">
        <f t="shared" si="340"/>
        <v>-53.162577962221029</v>
      </c>
      <c r="H372" s="28">
        <f t="shared" si="341"/>
        <v>65.749101476101572</v>
      </c>
      <c r="I372" s="28">
        <f t="shared" si="403"/>
        <v>3655.6747323465365</v>
      </c>
      <c r="J372" s="28">
        <f t="shared" si="404"/>
        <v>-4879.9930508259895</v>
      </c>
      <c r="K372" s="28">
        <f t="shared" si="405"/>
        <v>1165.6780136083196</v>
      </c>
      <c r="L372" s="28">
        <f t="shared" si="367"/>
        <v>478.78260357853861</v>
      </c>
      <c r="M372" s="28">
        <f t="shared" si="368"/>
        <v>1062.8134596063385</v>
      </c>
      <c r="N372" s="28">
        <f>Paramètres!$D$26*Calculs!K372</f>
        <v>23.313560272166391</v>
      </c>
      <c r="O372" s="28">
        <f>Paramètres!$D$26*I372</f>
        <v>73.113494646930732</v>
      </c>
      <c r="P372" s="28">
        <f>Paramètres!$D$26*J372</f>
        <v>-97.599861016519796</v>
      </c>
      <c r="Q372" s="105">
        <f>IF($T372&gt;25000,Paramètres!$D$9,-5)</f>
        <v>6</v>
      </c>
      <c r="R372" s="105">
        <f t="shared" si="342"/>
        <v>79797.688820824973</v>
      </c>
      <c r="S372" s="105">
        <f t="shared" si="343"/>
        <v>-52163.681505998436</v>
      </c>
      <c r="T372" s="105">
        <f t="shared" si="369"/>
        <v>95334.782788888013</v>
      </c>
      <c r="U372" s="105">
        <f t="shared" si="370"/>
        <v>-33.172611084439318</v>
      </c>
      <c r="V372" s="105">
        <f t="shared" si="344"/>
        <v>101.64027757383573</v>
      </c>
      <c r="W372" s="105">
        <f t="shared" si="371"/>
        <v>85.075551695121476</v>
      </c>
      <c r="X372" s="105">
        <f t="shared" si="372"/>
        <v>-55.613815990786762</v>
      </c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44">
        <f t="shared" si="373"/>
        <v>-69592.628053765002</v>
      </c>
      <c r="AL372" s="44">
        <f t="shared" si="374"/>
        <v>18173.20418911309</v>
      </c>
      <c r="AM372" s="44">
        <f t="shared" si="345"/>
        <v>-117.97184117299459</v>
      </c>
      <c r="AN372" s="44">
        <f t="shared" si="346"/>
        <v>-22.187952750194018</v>
      </c>
      <c r="AO372" s="44">
        <f t="shared" si="406"/>
        <v>-3829.0754744666256</v>
      </c>
      <c r="AP372" s="44">
        <f t="shared" si="407"/>
        <v>-7209.9897012364117</v>
      </c>
      <c r="AQ372" s="44">
        <f t="shared" si="375"/>
        <v>645.41451063166619</v>
      </c>
      <c r="AR372" s="44">
        <f t="shared" si="376"/>
        <v>597.62157304072605</v>
      </c>
      <c r="AS372" s="44">
        <f t="shared" si="377"/>
        <v>-243.73827350303722</v>
      </c>
      <c r="AT372" s="44">
        <f>Paramètres!$D$26*Calculs!AQ372</f>
        <v>12.908290212633323</v>
      </c>
      <c r="AU372" s="44">
        <f>Paramètres!$D$26*AO372</f>
        <v>-76.581509489332518</v>
      </c>
      <c r="AV372" s="44">
        <f>Paramètres!$D$26*AP372</f>
        <v>-144.19979402472825</v>
      </c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1">
        <f>Paramètres!$D$16</f>
        <v>30000</v>
      </c>
      <c r="BH372" s="41">
        <f>Paramètres!$E$16</f>
        <v>-25000</v>
      </c>
      <c r="BI372" s="100"/>
      <c r="BJ372" s="100"/>
      <c r="BK372" s="110">
        <f>Paramètres!$D$20</f>
        <v>523598775598.29883</v>
      </c>
      <c r="BL372" s="41">
        <f>Paramètres!$D$21</f>
        <v>10000</v>
      </c>
      <c r="BM372" s="41"/>
      <c r="BN372" s="41"/>
      <c r="BO372" s="41">
        <f>IF(AND($BR$6&gt;200,A372&lt;950),Paramètres!$D$22,0)</f>
        <v>1</v>
      </c>
      <c r="BP372" s="41">
        <f t="shared" si="347"/>
        <v>19794.939232940022</v>
      </c>
      <c r="BQ372" s="41">
        <f t="shared" si="348"/>
        <v>8990.4773168853426</v>
      </c>
      <c r="BR372" s="41">
        <f t="shared" si="378"/>
        <v>21740.936079691186</v>
      </c>
      <c r="BS372" s="41">
        <f t="shared" si="379"/>
        <v>24.426627186838758</v>
      </c>
      <c r="BT372" s="41">
        <f t="shared" si="380"/>
        <v>830.65779417310932</v>
      </c>
      <c r="BU372" s="41">
        <f t="shared" si="381"/>
        <v>756.30692711453196</v>
      </c>
      <c r="BV372" s="41">
        <f t="shared" si="382"/>
        <v>343.4999316144179</v>
      </c>
      <c r="BW372" s="41">
        <f>Paramètres!$D$22</f>
        <v>1</v>
      </c>
      <c r="BX372" s="41">
        <f t="shared" si="349"/>
        <v>99592.628053765002</v>
      </c>
      <c r="BY372" s="41">
        <f t="shared" si="350"/>
        <v>-43173.204189113094</v>
      </c>
      <c r="BZ372" s="41">
        <f t="shared" si="383"/>
        <v>108547.76424510287</v>
      </c>
      <c r="CA372" s="41">
        <f t="shared" si="384"/>
        <v>-23.436635058712447</v>
      </c>
      <c r="CB372" s="41">
        <f t="shared" si="385"/>
        <v>43.878457249759016</v>
      </c>
      <c r="CC372" s="41">
        <f t="shared" si="386"/>
        <v>40.258506500242632</v>
      </c>
      <c r="CD372" s="41">
        <f t="shared" si="387"/>
        <v>-17.451981692313673</v>
      </c>
      <c r="CE372" s="2">
        <f>Paramètres!$F$16</f>
        <v>15000</v>
      </c>
      <c r="CF372" s="2">
        <f>Paramètres!$G$16</f>
        <v>15000</v>
      </c>
      <c r="CG372" s="111">
        <f>Paramètres!$F$20</f>
        <v>992600579172.61572</v>
      </c>
      <c r="CH372" s="2">
        <f>Paramètres!$F$21</f>
        <v>13332</v>
      </c>
      <c r="CI372" s="2"/>
      <c r="CJ372" s="2"/>
      <c r="CK372" s="2">
        <f>IF(CN372&gt;20000,Paramètres!$F$22,-2)</f>
        <v>1</v>
      </c>
      <c r="CL372" s="2">
        <f t="shared" si="351"/>
        <v>4794.9392329400234</v>
      </c>
      <c r="CM372" s="2">
        <f t="shared" si="352"/>
        <v>48990.477316885343</v>
      </c>
      <c r="CN372" s="2">
        <f t="shared" si="353"/>
        <v>49224.570185872064</v>
      </c>
      <c r="CO372" s="2">
        <f t="shared" si="354"/>
        <v>84.409984429744895</v>
      </c>
      <c r="CP372" s="2">
        <f t="shared" si="355"/>
        <v>368.37986846692462</v>
      </c>
      <c r="CQ372" s="2">
        <f t="shared" si="356"/>
        <v>35.883687298183943</v>
      </c>
      <c r="CR372" s="2">
        <f t="shared" si="357"/>
        <v>366.62799740008239</v>
      </c>
      <c r="CS372" s="2">
        <f>Paramètres!$F$22</f>
        <v>1</v>
      </c>
      <c r="CT372" s="2">
        <f t="shared" si="358"/>
        <v>84592.628053765002</v>
      </c>
      <c r="CU372" s="2">
        <f t="shared" si="359"/>
        <v>-3173.2041891130903</v>
      </c>
      <c r="CV372" s="2">
        <f t="shared" si="388"/>
        <v>84652.123103135658</v>
      </c>
      <c r="CW372" s="2">
        <f t="shared" si="389"/>
        <v>-2.1482486946219939</v>
      </c>
      <c r="CX372" s="2">
        <f t="shared" si="360"/>
        <v>133.51739317515566</v>
      </c>
      <c r="CY372" s="2">
        <f t="shared" si="390"/>
        <v>133.42355472660171</v>
      </c>
      <c r="CZ372" s="2">
        <f t="shared" si="391"/>
        <v>-5.004930010162612</v>
      </c>
      <c r="DA372" s="2"/>
      <c r="DB372" s="2"/>
      <c r="DC372" s="13">
        <f>Paramètres!$H$16</f>
        <v>-20000</v>
      </c>
      <c r="DD372" s="13">
        <f>Paramètres!$I$16</f>
        <v>0</v>
      </c>
      <c r="DE372" s="13"/>
      <c r="DF372" s="13"/>
      <c r="DG372" s="112">
        <f>Paramètres!$H$20</f>
        <v>1047197551196.5977</v>
      </c>
      <c r="DH372" s="13">
        <f>Paramètres!$H$21</f>
        <v>10000</v>
      </c>
      <c r="DI372" s="13">
        <f>IF(DL372&lt;66666,Paramètres!$H$22,5)</f>
        <v>1</v>
      </c>
      <c r="DJ372" s="13">
        <f t="shared" si="361"/>
        <v>-30205.060767059978</v>
      </c>
      <c r="DK372" s="13">
        <f t="shared" si="362"/>
        <v>33990.477316885343</v>
      </c>
      <c r="DL372" s="13">
        <f t="shared" si="392"/>
        <v>45471.95008102779</v>
      </c>
      <c r="DM372" s="13">
        <f t="shared" si="393"/>
        <v>131.62534904354385</v>
      </c>
      <c r="DN372" s="13">
        <f t="shared" si="394"/>
        <v>471.81740614763487</v>
      </c>
      <c r="DO372" s="13">
        <f t="shared" si="395"/>
        <v>-313.40801083417733</v>
      </c>
      <c r="DP372" s="13">
        <f t="shared" si="396"/>
        <v>352.68553059183819</v>
      </c>
      <c r="DQ372" s="13">
        <f>IF(DT372&lt;66666,Paramètres!$H$22,5)</f>
        <v>1</v>
      </c>
      <c r="DR372" s="13">
        <f t="shared" si="363"/>
        <v>49592.628053765002</v>
      </c>
      <c r="DS372" s="13">
        <f t="shared" si="364"/>
        <v>-18173.20418911309</v>
      </c>
      <c r="DT372" s="13">
        <f t="shared" si="397"/>
        <v>52817.554920483366</v>
      </c>
      <c r="DU372" s="13">
        <f t="shared" si="398"/>
        <v>-20.125345157792808</v>
      </c>
      <c r="DV372" s="13">
        <f t="shared" si="399"/>
        <v>356.06484903932636</v>
      </c>
      <c r="DW372" s="13">
        <f t="shared" si="400"/>
        <v>334.32429138402256</v>
      </c>
      <c r="DX372" s="13">
        <f t="shared" si="401"/>
        <v>-122.51303976299603</v>
      </c>
    </row>
    <row r="373" spans="1:128" x14ac:dyDescent="0.35">
      <c r="A373" s="106">
        <f t="shared" si="402"/>
        <v>367</v>
      </c>
      <c r="B373" s="106">
        <f>A373*Paramètres!$D$25</f>
        <v>183.5</v>
      </c>
      <c r="C373" s="102">
        <f>Paramètres!$D$7</f>
        <v>155093840495.72119</v>
      </c>
      <c r="D373" s="28">
        <f>Paramètres!$D$8</f>
        <v>6666</v>
      </c>
      <c r="E373" s="28">
        <f t="shared" si="365"/>
        <v>12152.593784127879</v>
      </c>
      <c r="F373" s="28">
        <f t="shared" si="366"/>
        <v>-36164.770477396749</v>
      </c>
      <c r="G373" s="28">
        <f t="shared" si="340"/>
        <v>-42.484994828375633</v>
      </c>
      <c r="H373" s="28">
        <f t="shared" si="341"/>
        <v>66.840600096868314</v>
      </c>
      <c r="I373" s="28">
        <f t="shared" si="403"/>
        <v>4061.3438412781447</v>
      </c>
      <c r="J373" s="28">
        <f t="shared" si="404"/>
        <v>-3719.5797302031315</v>
      </c>
      <c r="K373" s="28">
        <f t="shared" si="405"/>
        <v>1215.7379779226085</v>
      </c>
      <c r="L373" s="28">
        <f t="shared" si="367"/>
        <v>478.13820511785235</v>
      </c>
      <c r="M373" s="28">
        <f t="shared" si="368"/>
        <v>1117.7668306807245</v>
      </c>
      <c r="N373" s="28">
        <f>Paramètres!$D$26*Calculs!K373</f>
        <v>24.31475955845217</v>
      </c>
      <c r="O373" s="28">
        <f>Paramètres!$D$26*I373</f>
        <v>81.226876825562897</v>
      </c>
      <c r="P373" s="28">
        <f>Paramètres!$D$26*J373</f>
        <v>-74.391594604062632</v>
      </c>
      <c r="Q373" s="105">
        <f>IF($T373&gt;25000,Paramètres!$D$9,-5)</f>
        <v>6</v>
      </c>
      <c r="R373" s="105">
        <f t="shared" si="342"/>
        <v>83510.354181866016</v>
      </c>
      <c r="S373" s="105">
        <f t="shared" si="343"/>
        <v>-50672.045247515875</v>
      </c>
      <c r="T373" s="105">
        <f t="shared" si="369"/>
        <v>97681.295165179923</v>
      </c>
      <c r="U373" s="105">
        <f t="shared" si="370"/>
        <v>-31.248354389610284</v>
      </c>
      <c r="V373" s="105">
        <f t="shared" si="344"/>
        <v>96.849247195268944</v>
      </c>
      <c r="W373" s="105">
        <f t="shared" si="371"/>
        <v>82.799014098321166</v>
      </c>
      <c r="X373" s="105">
        <f t="shared" si="372"/>
        <v>-50.240421441667095</v>
      </c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44">
        <f t="shared" si="373"/>
        <v>-71357.760397738137</v>
      </c>
      <c r="AL373" s="44">
        <f t="shared" si="374"/>
        <v>14507.274770119124</v>
      </c>
      <c r="AM373" s="44">
        <f t="shared" si="345"/>
        <v>-113.34555658721986</v>
      </c>
      <c r="AN373" s="44">
        <f t="shared" si="346"/>
        <v>-18.685837472729684</v>
      </c>
      <c r="AO373" s="44">
        <f t="shared" si="406"/>
        <v>-3154.8723919365671</v>
      </c>
      <c r="AP373" s="44">
        <f t="shared" si="407"/>
        <v>-7309.5281807147203</v>
      </c>
      <c r="AQ373" s="44">
        <f t="shared" si="375"/>
        <v>626.08305597753099</v>
      </c>
      <c r="AR373" s="44">
        <f t="shared" si="376"/>
        <v>593.08190430598836</v>
      </c>
      <c r="AS373" s="44">
        <f t="shared" si="377"/>
        <v>-200.58376745625907</v>
      </c>
      <c r="AT373" s="44">
        <f>Paramètres!$D$26*Calculs!AQ373</f>
        <v>12.52166111955062</v>
      </c>
      <c r="AU373" s="44">
        <f>Paramètres!$D$26*AO373</f>
        <v>-63.097447838731341</v>
      </c>
      <c r="AV373" s="44">
        <f>Paramètres!$D$26*AP373</f>
        <v>-146.1905636142944</v>
      </c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1">
        <f>Paramètres!$D$16</f>
        <v>30000</v>
      </c>
      <c r="BH373" s="41">
        <f>Paramètres!$E$16</f>
        <v>-25000</v>
      </c>
      <c r="BI373" s="100"/>
      <c r="BJ373" s="100"/>
      <c r="BK373" s="110">
        <f>Paramètres!$D$20</f>
        <v>523598775598.29883</v>
      </c>
      <c r="BL373" s="41">
        <f>Paramètres!$D$21</f>
        <v>10000</v>
      </c>
      <c r="BM373" s="41"/>
      <c r="BN373" s="41"/>
      <c r="BO373" s="41">
        <f>IF(AND($BR$6&gt;200,A373&lt;950),Paramètres!$D$22,0)</f>
        <v>1</v>
      </c>
      <c r="BP373" s="41">
        <f t="shared" si="347"/>
        <v>17847.406215872121</v>
      </c>
      <c r="BQ373" s="41">
        <f t="shared" si="348"/>
        <v>11164.770477396749</v>
      </c>
      <c r="BR373" s="41">
        <f t="shared" si="378"/>
        <v>21051.888476982316</v>
      </c>
      <c r="BS373" s="41">
        <f t="shared" si="379"/>
        <v>32.028789505686937</v>
      </c>
      <c r="BT373" s="41">
        <f t="shared" si="380"/>
        <v>870.70616223130662</v>
      </c>
      <c r="BU373" s="41">
        <f t="shared" si="381"/>
        <v>738.16876756667784</v>
      </c>
      <c r="BV373" s="41">
        <f t="shared" si="382"/>
        <v>461.77493602041949</v>
      </c>
      <c r="BW373" s="41">
        <f>Paramètres!$D$22</f>
        <v>1</v>
      </c>
      <c r="BX373" s="41">
        <f t="shared" si="349"/>
        <v>101357.76039773814</v>
      </c>
      <c r="BY373" s="41">
        <f t="shared" si="350"/>
        <v>-39507.274770119126</v>
      </c>
      <c r="BZ373" s="41">
        <f t="shared" si="383"/>
        <v>108785.20282008479</v>
      </c>
      <c r="CA373" s="41">
        <f t="shared" si="384"/>
        <v>-21.294864876536046</v>
      </c>
      <c r="CB373" s="41">
        <f t="shared" si="385"/>
        <v>43.689529680969684</v>
      </c>
      <c r="CC373" s="41">
        <f t="shared" si="386"/>
        <v>40.706573748061352</v>
      </c>
      <c r="CD373" s="41">
        <f t="shared" si="387"/>
        <v>-15.866627160111031</v>
      </c>
      <c r="CE373" s="2">
        <f>Paramètres!$F$16</f>
        <v>15000</v>
      </c>
      <c r="CF373" s="2">
        <f>Paramètres!$G$16</f>
        <v>15000</v>
      </c>
      <c r="CG373" s="111">
        <f>Paramètres!$F$20</f>
        <v>992600579172.61572</v>
      </c>
      <c r="CH373" s="2">
        <f>Paramètres!$F$21</f>
        <v>13332</v>
      </c>
      <c r="CI373" s="2"/>
      <c r="CJ373" s="2"/>
      <c r="CK373" s="2">
        <f>IF(CN373&gt;20000,Paramètres!$F$22,-2)</f>
        <v>1</v>
      </c>
      <c r="CL373" s="2">
        <f t="shared" si="351"/>
        <v>2847.4062158721208</v>
      </c>
      <c r="CM373" s="2">
        <f t="shared" si="352"/>
        <v>51164.770477396749</v>
      </c>
      <c r="CN373" s="2">
        <f t="shared" si="353"/>
        <v>51243.940716565485</v>
      </c>
      <c r="CO373" s="2">
        <f t="shared" si="354"/>
        <v>86.81467845764746</v>
      </c>
      <c r="CP373" s="2">
        <f t="shared" si="355"/>
        <v>342.62852994785504</v>
      </c>
      <c r="CQ373" s="2">
        <f t="shared" si="356"/>
        <v>19.03839931641458</v>
      </c>
      <c r="CR373" s="2">
        <f t="shared" si="357"/>
        <v>342.09917989626479</v>
      </c>
      <c r="CS373" s="2">
        <f>Paramètres!$F$22</f>
        <v>1</v>
      </c>
      <c r="CT373" s="2">
        <f t="shared" si="358"/>
        <v>86357.760397738137</v>
      </c>
      <c r="CU373" s="2">
        <f t="shared" si="359"/>
        <v>492.72522988087621</v>
      </c>
      <c r="CV373" s="2">
        <f t="shared" si="388"/>
        <v>86359.166039658521</v>
      </c>
      <c r="CW373" s="2">
        <f t="shared" si="389"/>
        <v>0.3269048393701624</v>
      </c>
      <c r="CX373" s="2">
        <f t="shared" si="360"/>
        <v>128.47367088793604</v>
      </c>
      <c r="CY373" s="2">
        <f t="shared" si="390"/>
        <v>128.47157976100942</v>
      </c>
      <c r="CZ373" s="2">
        <f t="shared" si="391"/>
        <v>0.73301100421498033</v>
      </c>
      <c r="DA373" s="2"/>
      <c r="DB373" s="2"/>
      <c r="DC373" s="13">
        <f>Paramètres!$H$16</f>
        <v>-20000</v>
      </c>
      <c r="DD373" s="13">
        <f>Paramètres!$I$16</f>
        <v>0</v>
      </c>
      <c r="DE373" s="13"/>
      <c r="DF373" s="13"/>
      <c r="DG373" s="112">
        <f>Paramètres!$H$20</f>
        <v>1047197551196.5977</v>
      </c>
      <c r="DH373" s="13">
        <f>Paramètres!$H$21</f>
        <v>10000</v>
      </c>
      <c r="DI373" s="13">
        <f>IF(DL373&lt;66666,Paramètres!$H$22,5)</f>
        <v>1</v>
      </c>
      <c r="DJ373" s="13">
        <f t="shared" si="361"/>
        <v>-32152.593784127879</v>
      </c>
      <c r="DK373" s="13">
        <f t="shared" si="362"/>
        <v>36164.770477396749</v>
      </c>
      <c r="DL373" s="13">
        <f t="shared" si="392"/>
        <v>48390.907314597091</v>
      </c>
      <c r="DM373" s="13">
        <f t="shared" si="393"/>
        <v>131.63896506979086</v>
      </c>
      <c r="DN373" s="13">
        <f t="shared" si="394"/>
        <v>420.00966870140996</v>
      </c>
      <c r="DO373" s="13">
        <f t="shared" si="395"/>
        <v>-279.06896176524009</v>
      </c>
      <c r="DP373" s="13">
        <f t="shared" si="396"/>
        <v>313.89271476404025</v>
      </c>
      <c r="DQ373" s="13">
        <f>IF(DT373&lt;66666,Paramètres!$H$22,5)</f>
        <v>1</v>
      </c>
      <c r="DR373" s="13">
        <f t="shared" si="363"/>
        <v>51357.760397738137</v>
      </c>
      <c r="DS373" s="13">
        <f t="shared" si="364"/>
        <v>-14507.274770119124</v>
      </c>
      <c r="DT373" s="13">
        <f t="shared" si="397"/>
        <v>53367.411163810582</v>
      </c>
      <c r="DU373" s="13">
        <f t="shared" si="398"/>
        <v>-15.773650534038699</v>
      </c>
      <c r="DV373" s="13">
        <f t="shared" si="399"/>
        <v>349.13688285461149</v>
      </c>
      <c r="DW373" s="13">
        <f t="shared" si="400"/>
        <v>335.98947343766912</v>
      </c>
      <c r="DX373" s="13">
        <f t="shared" si="401"/>
        <v>-94.908570258499395</v>
      </c>
    </row>
    <row r="374" spans="1:128" x14ac:dyDescent="0.35">
      <c r="A374" s="106">
        <f t="shared" si="402"/>
        <v>368</v>
      </c>
      <c r="B374" s="106">
        <f>A374*Paramètres!$D$25</f>
        <v>184</v>
      </c>
      <c r="C374" s="102">
        <f>Paramètres!$D$7</f>
        <v>155093840495.72119</v>
      </c>
      <c r="D374" s="28">
        <f>Paramètres!$D$8</f>
        <v>6666</v>
      </c>
      <c r="E374" s="28">
        <f t="shared" si="365"/>
        <v>14302.800256046414</v>
      </c>
      <c r="F374" s="28">
        <f t="shared" si="366"/>
        <v>-37745.118634828134</v>
      </c>
      <c r="G374" s="28">
        <f t="shared" si="340"/>
        <v>-29.549255272687354</v>
      </c>
      <c r="H374" s="28">
        <f t="shared" si="341"/>
        <v>68.644021463662327</v>
      </c>
      <c r="I374" s="28">
        <f t="shared" si="403"/>
        <v>4458.2551695704342</v>
      </c>
      <c r="J374" s="28">
        <f t="shared" si="404"/>
        <v>-2527.4213049183445</v>
      </c>
      <c r="K374" s="28">
        <f t="shared" si="405"/>
        <v>1275.556812776631</v>
      </c>
      <c r="L374" s="28">
        <f t="shared" si="367"/>
        <v>464.50846337680696</v>
      </c>
      <c r="M374" s="28">
        <f t="shared" si="368"/>
        <v>1187.9718305044926</v>
      </c>
      <c r="N374" s="28">
        <f>Paramètres!$D$26*Calculs!K374</f>
        <v>25.51113625553262</v>
      </c>
      <c r="O374" s="28">
        <f>Paramètres!$D$26*I374</f>
        <v>89.165103391408692</v>
      </c>
      <c r="P374" s="28">
        <f>Paramètres!$D$26*J374</f>
        <v>-50.548426098366889</v>
      </c>
      <c r="Q374" s="105">
        <f>IF($T374&gt;25000,Paramètres!$D$9,-5)</f>
        <v>6</v>
      </c>
      <c r="R374" s="105">
        <f t="shared" si="342"/>
        <v>87089.726373676342</v>
      </c>
      <c r="S374" s="105">
        <f t="shared" si="343"/>
        <v>-48547.48337272583</v>
      </c>
      <c r="T374" s="105">
        <f t="shared" si="369"/>
        <v>99706.963556548595</v>
      </c>
      <c r="U374" s="105">
        <f t="shared" si="370"/>
        <v>-29.137137522864439</v>
      </c>
      <c r="V374" s="105">
        <f t="shared" si="344"/>
        <v>92.980001741163719</v>
      </c>
      <c r="W374" s="105">
        <f t="shared" si="371"/>
        <v>81.214015761991988</v>
      </c>
      <c r="X374" s="105">
        <f t="shared" si="372"/>
        <v>-45.272114679985116</v>
      </c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44">
        <f t="shared" si="373"/>
        <v>-72786.926117629933</v>
      </c>
      <c r="AL374" s="44">
        <f t="shared" si="374"/>
        <v>10802.364737897698</v>
      </c>
      <c r="AM374" s="44">
        <f t="shared" si="345"/>
        <v>-108.742873457008</v>
      </c>
      <c r="AN374" s="44">
        <f t="shared" si="346"/>
        <v>-15.248594323817949</v>
      </c>
      <c r="AO374" s="44">
        <f t="shared" si="406"/>
        <v>-2498.6930397918477</v>
      </c>
      <c r="AP374" s="44">
        <f t="shared" si="407"/>
        <v>-7363.9213845566846</v>
      </c>
      <c r="AQ374" s="44">
        <f t="shared" si="375"/>
        <v>609.42209129875823</v>
      </c>
      <c r="AR374" s="44">
        <f t="shared" si="376"/>
        <v>587.96664104506112</v>
      </c>
      <c r="AS374" s="44">
        <f t="shared" si="377"/>
        <v>-160.28260785606255</v>
      </c>
      <c r="AT374" s="44">
        <f>Paramètres!$D$26*Calculs!AQ374</f>
        <v>12.188441825975165</v>
      </c>
      <c r="AU374" s="44">
        <f>Paramètres!$D$26*AO374</f>
        <v>-49.973860795836956</v>
      </c>
      <c r="AV374" s="44">
        <f>Paramètres!$D$26*AP374</f>
        <v>-147.27842769113369</v>
      </c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1">
        <f>Paramètres!$D$16</f>
        <v>30000</v>
      </c>
      <c r="BH374" s="41">
        <f>Paramètres!$E$16</f>
        <v>-25000</v>
      </c>
      <c r="BI374" s="100"/>
      <c r="BJ374" s="100"/>
      <c r="BK374" s="110">
        <f>Paramètres!$D$20</f>
        <v>523598775598.29883</v>
      </c>
      <c r="BL374" s="41">
        <f>Paramètres!$D$21</f>
        <v>10000</v>
      </c>
      <c r="BM374" s="41"/>
      <c r="BN374" s="41"/>
      <c r="BO374" s="41">
        <f>IF(AND($BR$6&gt;200,A374&lt;950),Paramètres!$D$22,0)</f>
        <v>1</v>
      </c>
      <c r="BP374" s="41">
        <f t="shared" si="347"/>
        <v>15697.199743953586</v>
      </c>
      <c r="BQ374" s="41">
        <f t="shared" si="348"/>
        <v>12745.118634828134</v>
      </c>
      <c r="BR374" s="41">
        <f t="shared" si="378"/>
        <v>20219.795469228167</v>
      </c>
      <c r="BS374" s="41">
        <f t="shared" si="379"/>
        <v>39.074382126183679</v>
      </c>
      <c r="BT374" s="41">
        <f t="shared" si="380"/>
        <v>922.36613584100098</v>
      </c>
      <c r="BU374" s="41">
        <f t="shared" si="381"/>
        <v>716.0589479448131</v>
      </c>
      <c r="BV374" s="41">
        <f t="shared" si="382"/>
        <v>581.39390400521688</v>
      </c>
      <c r="BW374" s="41">
        <f>Paramètres!$D$22</f>
        <v>1</v>
      </c>
      <c r="BX374" s="41">
        <f t="shared" si="349"/>
        <v>102786.92611762993</v>
      </c>
      <c r="BY374" s="41">
        <f t="shared" si="350"/>
        <v>-35802.364737897697</v>
      </c>
      <c r="BZ374" s="41">
        <f t="shared" si="383"/>
        <v>108843.74810496272</v>
      </c>
      <c r="CA374" s="41">
        <f t="shared" si="384"/>
        <v>-19.204061488788387</v>
      </c>
      <c r="CB374" s="41">
        <f t="shared" si="385"/>
        <v>43.643132491899962</v>
      </c>
      <c r="CC374" s="41">
        <f t="shared" si="386"/>
        <v>41.214525529393448</v>
      </c>
      <c r="CD374" s="41">
        <f t="shared" si="387"/>
        <v>-14.355692219203844</v>
      </c>
      <c r="CE374" s="2">
        <f>Paramètres!$F$16</f>
        <v>15000</v>
      </c>
      <c r="CF374" s="2">
        <f>Paramètres!$G$16</f>
        <v>15000</v>
      </c>
      <c r="CG374" s="111">
        <f>Paramètres!$F$20</f>
        <v>992600579172.61572</v>
      </c>
      <c r="CH374" s="2">
        <f>Paramètres!$F$21</f>
        <v>13332</v>
      </c>
      <c r="CI374" s="2"/>
      <c r="CJ374" s="2"/>
      <c r="CK374" s="2">
        <f>IF(CN374&gt;20000,Paramètres!$F$22,-2)</f>
        <v>1</v>
      </c>
      <c r="CL374" s="2">
        <f t="shared" si="351"/>
        <v>697.19974395358622</v>
      </c>
      <c r="CM374" s="2">
        <f t="shared" si="352"/>
        <v>52745.118634828134</v>
      </c>
      <c r="CN374" s="2">
        <f t="shared" si="353"/>
        <v>52749.726324266958</v>
      </c>
      <c r="CO374" s="2">
        <f t="shared" si="354"/>
        <v>89.242692450888853</v>
      </c>
      <c r="CP374" s="2">
        <f t="shared" si="355"/>
        <v>325.08464866146608</v>
      </c>
      <c r="CQ374" s="2">
        <f t="shared" si="356"/>
        <v>4.2966845442333206</v>
      </c>
      <c r="CR374" s="2">
        <f t="shared" si="357"/>
        <v>325.05625251220158</v>
      </c>
      <c r="CS374" s="2">
        <f>Paramètres!$F$22</f>
        <v>1</v>
      </c>
      <c r="CT374" s="2">
        <f t="shared" si="358"/>
        <v>87786.926117629933</v>
      </c>
      <c r="CU374" s="2">
        <f t="shared" si="359"/>
        <v>4197.6352621023016</v>
      </c>
      <c r="CV374" s="2">
        <f t="shared" si="388"/>
        <v>87887.226256014372</v>
      </c>
      <c r="CW374" s="2">
        <f t="shared" si="389"/>
        <v>2.7375800582355843</v>
      </c>
      <c r="CX374" s="2">
        <f t="shared" si="360"/>
        <v>124.19451934097917</v>
      </c>
      <c r="CY374" s="2">
        <f t="shared" si="390"/>
        <v>124.05278398298525</v>
      </c>
      <c r="CZ374" s="2">
        <f t="shared" si="391"/>
        <v>5.9317299675260244</v>
      </c>
      <c r="DA374" s="2"/>
      <c r="DB374" s="2"/>
      <c r="DC374" s="13">
        <f>Paramètres!$H$16</f>
        <v>-20000</v>
      </c>
      <c r="DD374" s="13">
        <f>Paramètres!$I$16</f>
        <v>0</v>
      </c>
      <c r="DE374" s="13"/>
      <c r="DF374" s="13"/>
      <c r="DG374" s="112">
        <f>Paramètres!$H$20</f>
        <v>1047197551196.5977</v>
      </c>
      <c r="DH374" s="13">
        <f>Paramètres!$H$21</f>
        <v>10000</v>
      </c>
      <c r="DI374" s="13">
        <f>IF(DL374&lt;66666,Paramètres!$H$22,5)</f>
        <v>1</v>
      </c>
      <c r="DJ374" s="13">
        <f t="shared" si="361"/>
        <v>-34302.800256046416</v>
      </c>
      <c r="DK374" s="13">
        <f t="shared" si="362"/>
        <v>37745.118634828134</v>
      </c>
      <c r="DL374" s="13">
        <f t="shared" si="392"/>
        <v>51003.686985976499</v>
      </c>
      <c r="DM374" s="13">
        <f t="shared" si="393"/>
        <v>132.26459213572599</v>
      </c>
      <c r="DN374" s="13">
        <f t="shared" si="394"/>
        <v>380.41060299002083</v>
      </c>
      <c r="DO374" s="13">
        <f t="shared" si="395"/>
        <v>-255.8471691122395</v>
      </c>
      <c r="DP374" s="13">
        <f t="shared" si="396"/>
        <v>281.521673987074</v>
      </c>
      <c r="DQ374" s="13">
        <f>IF(DT374&lt;66666,Paramètres!$H$22,5)</f>
        <v>1</v>
      </c>
      <c r="DR374" s="13">
        <f t="shared" si="363"/>
        <v>52786.926117629933</v>
      </c>
      <c r="DS374" s="13">
        <f t="shared" si="364"/>
        <v>-10802.364737897698</v>
      </c>
      <c r="DT374" s="13">
        <f t="shared" si="397"/>
        <v>53880.893207877467</v>
      </c>
      <c r="DU374" s="13">
        <f t="shared" si="398"/>
        <v>-11.565380401996446</v>
      </c>
      <c r="DV374" s="13">
        <f t="shared" si="399"/>
        <v>342.84492560738181</v>
      </c>
      <c r="DW374" s="13">
        <f t="shared" si="400"/>
        <v>335.8839967262324</v>
      </c>
      <c r="DX374" s="13">
        <f t="shared" si="401"/>
        <v>-68.735607642207356</v>
      </c>
    </row>
    <row r="375" spans="1:128" x14ac:dyDescent="0.35">
      <c r="A375" s="106">
        <f t="shared" si="402"/>
        <v>369</v>
      </c>
      <c r="B375" s="106">
        <f>A375*Paramètres!$D$25</f>
        <v>184.5</v>
      </c>
      <c r="C375" s="102">
        <f>Paramètres!$D$7</f>
        <v>155093840495.72119</v>
      </c>
      <c r="D375" s="28">
        <f>Paramètres!$D$8</f>
        <v>6666</v>
      </c>
      <c r="E375" s="28">
        <f t="shared" si="365"/>
        <v>16648.054956675835</v>
      </c>
      <c r="F375" s="28">
        <f t="shared" si="366"/>
        <v>-38711.836329661186</v>
      </c>
      <c r="G375" s="28">
        <f t="shared" si="340"/>
        <v>-14.930769115935796</v>
      </c>
      <c r="H375" s="28">
        <f t="shared" si="341"/>
        <v>70.881184280234422</v>
      </c>
      <c r="I375" s="28">
        <f t="shared" si="403"/>
        <v>4833.5985295558321</v>
      </c>
      <c r="J375" s="28">
        <f t="shared" si="404"/>
        <v>-1288.901048315485</v>
      </c>
      <c r="K375" s="28">
        <f t="shared" si="405"/>
        <v>1356.0484999429814</v>
      </c>
      <c r="L375" s="28">
        <f t="shared" si="367"/>
        <v>444.14412296859746</v>
      </c>
      <c r="M375" s="28">
        <f t="shared" si="368"/>
        <v>1281.2507686749168</v>
      </c>
      <c r="N375" s="28">
        <f>Paramètres!$D$26*Calculs!K375</f>
        <v>27.120969998859628</v>
      </c>
      <c r="O375" s="28">
        <f>Paramètres!$D$26*I375</f>
        <v>96.671970591116647</v>
      </c>
      <c r="P375" s="28">
        <f>Paramètres!$D$26*J375</f>
        <v>-25.7780209663097</v>
      </c>
      <c r="Q375" s="105">
        <f>IF($T375&gt;25000,Paramètres!$D$9,-5)</f>
        <v>6</v>
      </c>
      <c r="R375" s="105">
        <f t="shared" si="342"/>
        <v>90537.335933940427</v>
      </c>
      <c r="S375" s="105">
        <f t="shared" si="343"/>
        <v>-45792.169723316525</v>
      </c>
      <c r="T375" s="105">
        <f t="shared" si="369"/>
        <v>101459.01638585013</v>
      </c>
      <c r="U375" s="105">
        <f t="shared" si="370"/>
        <v>-26.829472615227242</v>
      </c>
      <c r="V375" s="105">
        <f t="shared" si="344"/>
        <v>89.816989728409283</v>
      </c>
      <c r="W375" s="105">
        <f t="shared" si="371"/>
        <v>80.148529537197035</v>
      </c>
      <c r="X375" s="105">
        <f t="shared" si="372"/>
        <v>-40.537696738939587</v>
      </c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44">
        <f t="shared" si="373"/>
        <v>-73889.2809772646</v>
      </c>
      <c r="AL375" s="44">
        <f t="shared" si="374"/>
        <v>7080.3333936553408</v>
      </c>
      <c r="AM375" s="44">
        <f t="shared" si="345"/>
        <v>-104.15694951970893</v>
      </c>
      <c r="AN375" s="44">
        <f t="shared" si="346"/>
        <v>-11.872496342158007</v>
      </c>
      <c r="AO375" s="44">
        <f t="shared" si="406"/>
        <v>-1860.7525379509495</v>
      </c>
      <c r="AP375" s="44">
        <f t="shared" si="407"/>
        <v>-7376.9255647216141</v>
      </c>
      <c r="AQ375" s="44">
        <f t="shared" si="375"/>
        <v>595.09569453698941</v>
      </c>
      <c r="AR375" s="44">
        <f t="shared" si="376"/>
        <v>582.3653220006031</v>
      </c>
      <c r="AS375" s="44">
        <f t="shared" si="377"/>
        <v>-122.43168457387029</v>
      </c>
      <c r="AT375" s="44">
        <f>Paramètres!$D$26*Calculs!AQ375</f>
        <v>11.901913890739788</v>
      </c>
      <c r="AU375" s="44">
        <f>Paramètres!$D$26*AO375</f>
        <v>-37.215050759018993</v>
      </c>
      <c r="AV375" s="44">
        <f>Paramètres!$D$26*AP375</f>
        <v>-147.53851129443228</v>
      </c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1">
        <f>Paramètres!$D$16</f>
        <v>30000</v>
      </c>
      <c r="BH375" s="41">
        <f>Paramètres!$E$16</f>
        <v>-25000</v>
      </c>
      <c r="BI375" s="100"/>
      <c r="BJ375" s="100"/>
      <c r="BK375" s="110">
        <f>Paramètres!$D$20</f>
        <v>523598775598.29883</v>
      </c>
      <c r="BL375" s="41">
        <f>Paramètres!$D$21</f>
        <v>10000</v>
      </c>
      <c r="BM375" s="41"/>
      <c r="BN375" s="41"/>
      <c r="BO375" s="41">
        <f>IF(AND($BR$6&gt;200,A375&lt;950),Paramètres!$D$22,0)</f>
        <v>1</v>
      </c>
      <c r="BP375" s="41">
        <f t="shared" si="347"/>
        <v>13351.945043324165</v>
      </c>
      <c r="BQ375" s="41">
        <f t="shared" si="348"/>
        <v>13711.836329661186</v>
      </c>
      <c r="BR375" s="41">
        <f t="shared" si="378"/>
        <v>19138.675293012446</v>
      </c>
      <c r="BS375" s="41">
        <f t="shared" si="379"/>
        <v>45.761868276340408</v>
      </c>
      <c r="BT375" s="41">
        <f t="shared" si="380"/>
        <v>995.24015906728584</v>
      </c>
      <c r="BU375" s="41">
        <f t="shared" si="381"/>
        <v>694.32140445097627</v>
      </c>
      <c r="BV375" s="41">
        <f t="shared" si="382"/>
        <v>713.03629749228082</v>
      </c>
      <c r="BW375" s="41">
        <f>Paramètres!$D$22</f>
        <v>1</v>
      </c>
      <c r="BX375" s="41">
        <f t="shared" si="349"/>
        <v>103889.2809772646</v>
      </c>
      <c r="BY375" s="41">
        <f t="shared" si="350"/>
        <v>-32080.333393655339</v>
      </c>
      <c r="BZ375" s="41">
        <f t="shared" si="383"/>
        <v>108729.62104514624</v>
      </c>
      <c r="CA375" s="41">
        <f t="shared" si="384"/>
        <v>-17.160347386383677</v>
      </c>
      <c r="CB375" s="41">
        <f t="shared" si="385"/>
        <v>43.733646490814429</v>
      </c>
      <c r="CC375" s="41">
        <f t="shared" si="386"/>
        <v>41.78674628653463</v>
      </c>
      <c r="CD375" s="41">
        <f t="shared" si="387"/>
        <v>-12.903475119839223</v>
      </c>
      <c r="CE375" s="2">
        <f>Paramètres!$F$16</f>
        <v>15000</v>
      </c>
      <c r="CF375" s="2">
        <f>Paramètres!$G$16</f>
        <v>15000</v>
      </c>
      <c r="CG375" s="111">
        <f>Paramètres!$F$20</f>
        <v>992600579172.61572</v>
      </c>
      <c r="CH375" s="2">
        <f>Paramètres!$F$21</f>
        <v>13332</v>
      </c>
      <c r="CI375" s="2"/>
      <c r="CJ375" s="2"/>
      <c r="CK375" s="2">
        <f>IF(CN375&gt;20000,Paramètres!$F$22,-2)</f>
        <v>1</v>
      </c>
      <c r="CL375" s="2">
        <f t="shared" si="351"/>
        <v>-1648.0549566758345</v>
      </c>
      <c r="CM375" s="2">
        <f t="shared" si="352"/>
        <v>53711.836329661186</v>
      </c>
      <c r="CN375" s="2">
        <f t="shared" si="353"/>
        <v>53737.114241876952</v>
      </c>
      <c r="CO375" s="2">
        <f t="shared" si="354"/>
        <v>91.757470672112177</v>
      </c>
      <c r="CP375" s="2">
        <f t="shared" si="355"/>
        <v>314.27798124502579</v>
      </c>
      <c r="CQ375" s="2">
        <f t="shared" si="356"/>
        <v>-9.6385411102203111</v>
      </c>
      <c r="CR375" s="2">
        <f t="shared" si="357"/>
        <v>314.13014503660003</v>
      </c>
      <c r="CS375" s="2">
        <f>Paramètres!$F$22</f>
        <v>1</v>
      </c>
      <c r="CT375" s="2">
        <f t="shared" si="358"/>
        <v>88889.2809772646</v>
      </c>
      <c r="CU375" s="2">
        <f t="shared" si="359"/>
        <v>7919.6666063446592</v>
      </c>
      <c r="CV375" s="2">
        <f t="shared" si="388"/>
        <v>89241.388334173433</v>
      </c>
      <c r="CW375" s="2">
        <f t="shared" si="389"/>
        <v>5.0913730442257012</v>
      </c>
      <c r="CX375" s="2">
        <f t="shared" si="360"/>
        <v>120.57653198251489</v>
      </c>
      <c r="CY375" s="2">
        <f t="shared" si="390"/>
        <v>120.1007898994512</v>
      </c>
      <c r="CZ375" s="2">
        <f t="shared" si="391"/>
        <v>10.700482720808365</v>
      </c>
      <c r="DA375" s="2"/>
      <c r="DB375" s="2"/>
      <c r="DC375" s="13">
        <f>Paramètres!$H$16</f>
        <v>-20000</v>
      </c>
      <c r="DD375" s="13">
        <f>Paramètres!$I$16</f>
        <v>0</v>
      </c>
      <c r="DE375" s="13"/>
      <c r="DF375" s="13"/>
      <c r="DG375" s="112">
        <f>Paramètres!$H$20</f>
        <v>1047197551196.5977</v>
      </c>
      <c r="DH375" s="13">
        <f>Paramètres!$H$21</f>
        <v>10000</v>
      </c>
      <c r="DI375" s="13">
        <f>IF(DL375&lt;66666,Paramètres!$H$22,5)</f>
        <v>1</v>
      </c>
      <c r="DJ375" s="13">
        <f t="shared" si="361"/>
        <v>-36648.054956675835</v>
      </c>
      <c r="DK375" s="13">
        <f t="shared" si="362"/>
        <v>38711.836329661186</v>
      </c>
      <c r="DL375" s="13">
        <f t="shared" si="392"/>
        <v>53307.468558561362</v>
      </c>
      <c r="DM375" s="13">
        <f t="shared" si="393"/>
        <v>133.43130857440195</v>
      </c>
      <c r="DN375" s="13">
        <f t="shared" si="394"/>
        <v>349.88245227920447</v>
      </c>
      <c r="DO375" s="13">
        <f t="shared" si="395"/>
        <v>-240.53874037215849</v>
      </c>
      <c r="DP375" s="13">
        <f t="shared" si="396"/>
        <v>254.08432614603589</v>
      </c>
      <c r="DQ375" s="13">
        <f>IF(DT375&lt;66666,Paramètres!$H$22,5)</f>
        <v>1</v>
      </c>
      <c r="DR375" s="13">
        <f t="shared" si="363"/>
        <v>53889.2809772646</v>
      </c>
      <c r="DS375" s="13">
        <f t="shared" si="364"/>
        <v>-7080.3333936553408</v>
      </c>
      <c r="DT375" s="13">
        <f t="shared" si="397"/>
        <v>54352.421521141841</v>
      </c>
      <c r="DU375" s="13">
        <f t="shared" si="398"/>
        <v>-7.4850284020838123</v>
      </c>
      <c r="DV375" s="13">
        <f t="shared" si="399"/>
        <v>337.21303278591449</v>
      </c>
      <c r="DW375" s="13">
        <f t="shared" si="400"/>
        <v>334.33961844601771</v>
      </c>
      <c r="DX375" s="13">
        <f t="shared" si="401"/>
        <v>-43.927770465225535</v>
      </c>
    </row>
    <row r="376" spans="1:128" x14ac:dyDescent="0.35">
      <c r="A376" s="106">
        <f t="shared" si="402"/>
        <v>370</v>
      </c>
      <c r="B376" s="106">
        <f>A376*Paramètres!$D$25</f>
        <v>185</v>
      </c>
      <c r="C376" s="102">
        <f>Paramètres!$D$7</f>
        <v>155093840495.72119</v>
      </c>
      <c r="D376" s="28">
        <f>Paramètres!$D$8</f>
        <v>6666</v>
      </c>
      <c r="E376" s="28">
        <f t="shared" si="365"/>
        <v>19175.890252195903</v>
      </c>
      <c r="F376" s="28">
        <f t="shared" si="366"/>
        <v>-39035.9741616502</v>
      </c>
      <c r="G376" s="28">
        <f t="shared" si="340"/>
        <v>0.20046799118295405</v>
      </c>
      <c r="H376" s="28">
        <f t="shared" si="341"/>
        <v>73.515803153098673</v>
      </c>
      <c r="I376" s="28">
        <f t="shared" si="403"/>
        <v>5181.0706819333136</v>
      </c>
      <c r="J376" s="28">
        <f t="shared" si="404"/>
        <v>18.127741325741486</v>
      </c>
      <c r="K376" s="28">
        <f t="shared" si="405"/>
        <v>1471.1642855395839</v>
      </c>
      <c r="L376" s="28">
        <f t="shared" si="367"/>
        <v>417.44415339310126</v>
      </c>
      <c r="M376" s="28">
        <f t="shared" si="368"/>
        <v>1410.6965420830632</v>
      </c>
      <c r="N376" s="28">
        <f>Paramètres!$D$26*Calculs!K376</f>
        <v>29.423285710791678</v>
      </c>
      <c r="O376" s="28">
        <f>Paramètres!$D$26*I376</f>
        <v>103.62141363866627</v>
      </c>
      <c r="P376" s="28">
        <f>Paramètres!$D$26*J376</f>
        <v>0.36255482651482973</v>
      </c>
      <c r="Q376" s="105">
        <f>IF($T376&gt;25000,Paramètres!$D$9,-5)</f>
        <v>6</v>
      </c>
      <c r="R376" s="105">
        <f t="shared" si="342"/>
        <v>93849.95616793583</v>
      </c>
      <c r="S376" s="105">
        <f t="shared" si="343"/>
        <v>-42397.236851801266</v>
      </c>
      <c r="T376" s="105">
        <f t="shared" si="369"/>
        <v>102982.2313090526</v>
      </c>
      <c r="U376" s="105">
        <f t="shared" si="370"/>
        <v>-24.311336545883851</v>
      </c>
      <c r="V376" s="105">
        <f t="shared" si="344"/>
        <v>87.196171628276701</v>
      </c>
      <c r="W376" s="105">
        <f t="shared" si="371"/>
        <v>79.463775267862403</v>
      </c>
      <c r="X376" s="105">
        <f t="shared" si="372"/>
        <v>-35.898200049675843</v>
      </c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44">
        <f t="shared" si="373"/>
        <v>-74674.065915739935</v>
      </c>
      <c r="AL376" s="44">
        <f t="shared" si="374"/>
        <v>3361.2626901510662</v>
      </c>
      <c r="AM376" s="44">
        <f t="shared" si="345"/>
        <v>-99.582611427112084</v>
      </c>
      <c r="AN376" s="44">
        <f t="shared" si="346"/>
        <v>-8.5513854435964856</v>
      </c>
      <c r="AO376" s="44">
        <f t="shared" si="406"/>
        <v>-1241.1721651913274</v>
      </c>
      <c r="AP376" s="44">
        <f t="shared" si="407"/>
        <v>-7351.8187380010522</v>
      </c>
      <c r="AQ376" s="44">
        <f t="shared" si="375"/>
        <v>582.85534328125084</v>
      </c>
      <c r="AR376" s="44">
        <f t="shared" si="376"/>
        <v>576.37568416920055</v>
      </c>
      <c r="AS376" s="44">
        <f t="shared" si="377"/>
        <v>-86.668459603195984</v>
      </c>
      <c r="AT376" s="44">
        <f>Paramètres!$D$26*Calculs!AQ376</f>
        <v>11.657106865625018</v>
      </c>
      <c r="AU376" s="44">
        <f>Paramètres!$D$26*AO376</f>
        <v>-24.823443303826547</v>
      </c>
      <c r="AV376" s="44">
        <f>Paramètres!$D$26*AP376</f>
        <v>-147.03637476002106</v>
      </c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1">
        <f>Paramètres!$D$16</f>
        <v>30000</v>
      </c>
      <c r="BH376" s="41">
        <f>Paramètres!$E$16</f>
        <v>-25000</v>
      </c>
      <c r="BI376" s="100"/>
      <c r="BJ376" s="100"/>
      <c r="BK376" s="110">
        <f>Paramètres!$D$20</f>
        <v>523598775598.29883</v>
      </c>
      <c r="BL376" s="41">
        <f>Paramètres!$D$21</f>
        <v>10000</v>
      </c>
      <c r="BM376" s="41"/>
      <c r="BN376" s="41"/>
      <c r="BO376" s="41">
        <f>IF(AND($BR$6&gt;200,A376&lt;950),Paramètres!$D$22,0)</f>
        <v>1</v>
      </c>
      <c r="BP376" s="41">
        <f t="shared" si="347"/>
        <v>10824.109747804097</v>
      </c>
      <c r="BQ376" s="41">
        <f t="shared" si="348"/>
        <v>14035.9741616502</v>
      </c>
      <c r="BR376" s="41">
        <f t="shared" si="378"/>
        <v>17724.839138875694</v>
      </c>
      <c r="BS376" s="41">
        <f t="shared" si="379"/>
        <v>52.361700220770558</v>
      </c>
      <c r="BT376" s="41">
        <f t="shared" si="380"/>
        <v>1101.0653344026423</v>
      </c>
      <c r="BU376" s="41">
        <f t="shared" si="381"/>
        <v>672.3926759333508</v>
      </c>
      <c r="BV376" s="41">
        <f t="shared" si="382"/>
        <v>871.9133901795467</v>
      </c>
      <c r="BW376" s="41">
        <f>Paramètres!$D$22</f>
        <v>1</v>
      </c>
      <c r="BX376" s="41">
        <f t="shared" si="349"/>
        <v>104674.06591573994</v>
      </c>
      <c r="BY376" s="41">
        <f t="shared" si="350"/>
        <v>-28361.262690151067</v>
      </c>
      <c r="BZ376" s="41">
        <f t="shared" si="383"/>
        <v>108448.24247867009</v>
      </c>
      <c r="CA376" s="41">
        <f t="shared" si="384"/>
        <v>-15.160206089852927</v>
      </c>
      <c r="CB376" s="41">
        <f t="shared" si="385"/>
        <v>43.958008834808588</v>
      </c>
      <c r="CC376" s="41">
        <f t="shared" si="386"/>
        <v>42.428198089096945</v>
      </c>
      <c r="CD376" s="41">
        <f t="shared" si="387"/>
        <v>-11.49584914799512</v>
      </c>
      <c r="CE376" s="2">
        <f>Paramètres!$F$16</f>
        <v>15000</v>
      </c>
      <c r="CF376" s="2">
        <f>Paramètres!$G$16</f>
        <v>15000</v>
      </c>
      <c r="CG376" s="111">
        <f>Paramètres!$F$20</f>
        <v>992600579172.61572</v>
      </c>
      <c r="CH376" s="2">
        <f>Paramètres!$F$21</f>
        <v>13332</v>
      </c>
      <c r="CI376" s="2"/>
      <c r="CJ376" s="2"/>
      <c r="CK376" s="2">
        <f>IF(CN376&gt;20000,Paramètres!$F$22,-2)</f>
        <v>1</v>
      </c>
      <c r="CL376" s="2">
        <f t="shared" si="351"/>
        <v>-4175.8902521959026</v>
      </c>
      <c r="CM376" s="2">
        <f t="shared" si="352"/>
        <v>54035.9741616502</v>
      </c>
      <c r="CN376" s="2">
        <f t="shared" si="353"/>
        <v>54197.089986427432</v>
      </c>
      <c r="CO376" s="2">
        <f t="shared" si="354"/>
        <v>94.419024327775361</v>
      </c>
      <c r="CP376" s="2">
        <f t="shared" si="355"/>
        <v>309.42076052172308</v>
      </c>
      <c r="CQ376" s="2">
        <f t="shared" si="356"/>
        <v>-23.840895111034285</v>
      </c>
      <c r="CR376" s="2">
        <f t="shared" si="357"/>
        <v>308.50092181733618</v>
      </c>
      <c r="CS376" s="2">
        <f>Paramètres!$F$22</f>
        <v>1</v>
      </c>
      <c r="CT376" s="2">
        <f t="shared" si="358"/>
        <v>89674.065915739935</v>
      </c>
      <c r="CU376" s="2">
        <f t="shared" si="359"/>
        <v>11638.737309848933</v>
      </c>
      <c r="CV376" s="2">
        <f t="shared" si="388"/>
        <v>90426.203636048667</v>
      </c>
      <c r="CW376" s="2">
        <f t="shared" si="389"/>
        <v>7.3950421448545303</v>
      </c>
      <c r="CX376" s="2">
        <f t="shared" si="360"/>
        <v>117.5376950714568</v>
      </c>
      <c r="CY376" s="2">
        <f t="shared" si="390"/>
        <v>116.56005219288144</v>
      </c>
      <c r="CZ376" s="2">
        <f t="shared" si="391"/>
        <v>15.128251567960971</v>
      </c>
      <c r="DA376" s="2"/>
      <c r="DB376" s="2"/>
      <c r="DC376" s="13">
        <f>Paramètres!$H$16</f>
        <v>-20000</v>
      </c>
      <c r="DD376" s="13">
        <f>Paramètres!$I$16</f>
        <v>0</v>
      </c>
      <c r="DE376" s="13"/>
      <c r="DF376" s="13"/>
      <c r="DG376" s="112">
        <f>Paramètres!$H$20</f>
        <v>1047197551196.5977</v>
      </c>
      <c r="DH376" s="13">
        <f>Paramètres!$H$21</f>
        <v>10000</v>
      </c>
      <c r="DI376" s="13">
        <f>IF(DL376&lt;66666,Paramètres!$H$22,5)</f>
        <v>1</v>
      </c>
      <c r="DJ376" s="13">
        <f t="shared" si="361"/>
        <v>-39175.890252195903</v>
      </c>
      <c r="DK376" s="13">
        <f t="shared" si="362"/>
        <v>39035.9741616502</v>
      </c>
      <c r="DL376" s="13">
        <f t="shared" si="392"/>
        <v>55304.228190990245</v>
      </c>
      <c r="DM376" s="13">
        <f t="shared" si="393"/>
        <v>135.1024984250472</v>
      </c>
      <c r="DN376" s="13">
        <f t="shared" si="394"/>
        <v>326.25241907061076</v>
      </c>
      <c r="DO376" s="13">
        <f t="shared" si="395"/>
        <v>-231.1076274292152</v>
      </c>
      <c r="DP376" s="13">
        <f t="shared" si="396"/>
        <v>230.28223008618031</v>
      </c>
      <c r="DQ376" s="13">
        <f>IF(DT376&lt;66666,Paramètres!$H$22,5)</f>
        <v>1</v>
      </c>
      <c r="DR376" s="13">
        <f t="shared" si="363"/>
        <v>54674.065915739935</v>
      </c>
      <c r="DS376" s="13">
        <f t="shared" si="364"/>
        <v>-3361.2626901510662</v>
      </c>
      <c r="DT376" s="13">
        <f t="shared" si="397"/>
        <v>54777.290647045302</v>
      </c>
      <c r="DU376" s="13">
        <f t="shared" si="398"/>
        <v>-3.5180131688322978</v>
      </c>
      <c r="DV376" s="13">
        <f t="shared" si="399"/>
        <v>332.25438917829337</v>
      </c>
      <c r="DW376" s="13">
        <f t="shared" si="400"/>
        <v>331.62827442083028</v>
      </c>
      <c r="DX376" s="13">
        <f t="shared" si="401"/>
        <v>-20.387906535573965</v>
      </c>
    </row>
    <row r="377" spans="1:128" x14ac:dyDescent="0.35">
      <c r="A377" s="106">
        <f t="shared" si="402"/>
        <v>371</v>
      </c>
      <c r="B377" s="106">
        <f>A377*Paramètres!$D$25</f>
        <v>185.5</v>
      </c>
      <c r="C377" s="102">
        <f>Paramètres!$D$7</f>
        <v>155093840495.72119</v>
      </c>
      <c r="D377" s="28">
        <f>Paramètres!$D$8</f>
        <v>6666</v>
      </c>
      <c r="E377" s="28">
        <f t="shared" si="365"/>
        <v>21870.786631510833</v>
      </c>
      <c r="F377" s="28">
        <f t="shared" si="366"/>
        <v>-38674.236155466562</v>
      </c>
      <c r="G377" s="28">
        <f t="shared" si="340"/>
        <v>14.572159659285113</v>
      </c>
      <c r="H377" s="28">
        <f t="shared" si="341"/>
        <v>76.745652845067013</v>
      </c>
      <c r="I377" s="28">
        <f t="shared" si="403"/>
        <v>5494.8934216877487</v>
      </c>
      <c r="J377" s="28">
        <f t="shared" si="404"/>
        <v>1428.4617285822899</v>
      </c>
      <c r="K377" s="28">
        <f t="shared" si="405"/>
        <v>1639.6819656599455</v>
      </c>
      <c r="L377" s="28">
        <f t="shared" si="367"/>
        <v>375.93684087334162</v>
      </c>
      <c r="M377" s="28">
        <f t="shared" si="368"/>
        <v>1596.0038972961922</v>
      </c>
      <c r="N377" s="28">
        <f>Paramètres!$D$26*Calculs!K377</f>
        <v>32.793639313198909</v>
      </c>
      <c r="O377" s="28">
        <f>Paramètres!$D$26*I377</f>
        <v>109.89786843375498</v>
      </c>
      <c r="P377" s="28">
        <f>Paramètres!$D$26*J377</f>
        <v>28.569234571645797</v>
      </c>
      <c r="Q377" s="105">
        <f>IF($T377&gt;25000,Paramètres!$D$9,-5)</f>
        <v>6</v>
      </c>
      <c r="R377" s="105">
        <f t="shared" si="342"/>
        <v>97021.344708804128</v>
      </c>
      <c r="S377" s="105">
        <f t="shared" si="343"/>
        <v>-38337.922361716301</v>
      </c>
      <c r="T377" s="105">
        <f t="shared" si="369"/>
        <v>104321.31910648744</v>
      </c>
      <c r="U377" s="105">
        <f t="shared" si="370"/>
        <v>-21.561422283048145</v>
      </c>
      <c r="V377" s="105">
        <f t="shared" si="344"/>
        <v>84.985573307982321</v>
      </c>
      <c r="W377" s="105">
        <f t="shared" si="371"/>
        <v>79.038634421143328</v>
      </c>
      <c r="X377" s="105">
        <f t="shared" si="372"/>
        <v>-31.232065883115915</v>
      </c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44">
        <f t="shared" si="373"/>
        <v>-75150.558077293303</v>
      </c>
      <c r="AL377" s="44">
        <f t="shared" si="374"/>
        <v>-336.31379375025892</v>
      </c>
      <c r="AM377" s="44">
        <f t="shared" si="345"/>
        <v>-95.016015263594454</v>
      </c>
      <c r="AN377" s="44">
        <f t="shared" si="346"/>
        <v>-5.276976022595421</v>
      </c>
      <c r="AO377" s="44">
        <f t="shared" si="406"/>
        <v>-639.97303771830025</v>
      </c>
      <c r="AP377" s="44">
        <f t="shared" si="407"/>
        <v>-7291.4508228442273</v>
      </c>
      <c r="AQ377" s="44">
        <f t="shared" si="375"/>
        <v>572.50673443809853</v>
      </c>
      <c r="AR377" s="44">
        <f t="shared" si="376"/>
        <v>570.08029997067104</v>
      </c>
      <c r="AS377" s="44">
        <f t="shared" si="377"/>
        <v>-52.653704165283955</v>
      </c>
      <c r="AT377" s="44">
        <f>Paramètres!$D$26*Calculs!AQ377</f>
        <v>11.45013468876197</v>
      </c>
      <c r="AU377" s="44">
        <f>Paramètres!$D$26*AO377</f>
        <v>-12.799460754366006</v>
      </c>
      <c r="AV377" s="44">
        <f>Paramètres!$D$26*AP377</f>
        <v>-145.82901645688455</v>
      </c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1">
        <f>Paramètres!$D$16</f>
        <v>30000</v>
      </c>
      <c r="BH377" s="41">
        <f>Paramètres!$E$16</f>
        <v>-25000</v>
      </c>
      <c r="BI377" s="100"/>
      <c r="BJ377" s="100"/>
      <c r="BK377" s="110">
        <f>Paramètres!$D$20</f>
        <v>523598775598.29883</v>
      </c>
      <c r="BL377" s="41">
        <f>Paramètres!$D$21</f>
        <v>10000</v>
      </c>
      <c r="BM377" s="41"/>
      <c r="BN377" s="41"/>
      <c r="BO377" s="41">
        <f>IF(AND($BR$6&gt;200,A377&lt;950),Paramètres!$D$22,0)</f>
        <v>1</v>
      </c>
      <c r="BP377" s="41">
        <f t="shared" si="347"/>
        <v>8129.2133684891669</v>
      </c>
      <c r="BQ377" s="41">
        <f t="shared" si="348"/>
        <v>13674.236155466562</v>
      </c>
      <c r="BR377" s="41">
        <f t="shared" si="378"/>
        <v>15908.137679373156</v>
      </c>
      <c r="BS377" s="41">
        <f t="shared" si="379"/>
        <v>59.268888262671702</v>
      </c>
      <c r="BT377" s="41">
        <f t="shared" si="380"/>
        <v>1255.5351307512583</v>
      </c>
      <c r="BU377" s="41">
        <f t="shared" si="381"/>
        <v>641.59068617723335</v>
      </c>
      <c r="BV377" s="41">
        <f t="shared" si="382"/>
        <v>1079.2265081813021</v>
      </c>
      <c r="BW377" s="41">
        <f>Paramètres!$D$22</f>
        <v>1</v>
      </c>
      <c r="BX377" s="41">
        <f t="shared" si="349"/>
        <v>105150.5580772933</v>
      </c>
      <c r="BY377" s="41">
        <f t="shared" si="350"/>
        <v>-24663.686206249742</v>
      </c>
      <c r="BZ377" s="41">
        <f t="shared" si="383"/>
        <v>108004.33917786168</v>
      </c>
      <c r="CA377" s="41">
        <f t="shared" si="384"/>
        <v>-13.200436665378769</v>
      </c>
      <c r="CB377" s="41">
        <f t="shared" si="385"/>
        <v>44.315474306224537</v>
      </c>
      <c r="CC377" s="41">
        <f t="shared" si="386"/>
        <v>43.144533731054111</v>
      </c>
      <c r="CD377" s="41">
        <f t="shared" si="387"/>
        <v>-10.119805932703494</v>
      </c>
      <c r="CE377" s="2">
        <f>Paramètres!$F$16</f>
        <v>15000</v>
      </c>
      <c r="CF377" s="2">
        <f>Paramètres!$G$16</f>
        <v>15000</v>
      </c>
      <c r="CG377" s="111">
        <f>Paramètres!$F$20</f>
        <v>992600579172.61572</v>
      </c>
      <c r="CH377" s="2">
        <f>Paramètres!$F$21</f>
        <v>13332</v>
      </c>
      <c r="CI377" s="2"/>
      <c r="CJ377" s="2"/>
      <c r="CK377" s="2">
        <f>IF(CN377&gt;20000,Paramètres!$F$22,-2)</f>
        <v>1</v>
      </c>
      <c r="CL377" s="2">
        <f t="shared" si="351"/>
        <v>-6870.7866315108331</v>
      </c>
      <c r="CM377" s="2">
        <f t="shared" si="352"/>
        <v>53674.236155466562</v>
      </c>
      <c r="CN377" s="2">
        <f t="shared" si="353"/>
        <v>54112.210598057645</v>
      </c>
      <c r="CO377" s="2">
        <f t="shared" si="354"/>
        <v>97.29470506017644</v>
      </c>
      <c r="CP377" s="2">
        <f t="shared" si="355"/>
        <v>310.3088365402067</v>
      </c>
      <c r="CQ377" s="2">
        <f t="shared" si="356"/>
        <v>-39.400826212349607</v>
      </c>
      <c r="CR377" s="2">
        <f t="shared" si="357"/>
        <v>307.79725295837346</v>
      </c>
      <c r="CS377" s="2">
        <f>Paramètres!$F$22</f>
        <v>1</v>
      </c>
      <c r="CT377" s="2">
        <f t="shared" si="358"/>
        <v>90150.558077293303</v>
      </c>
      <c r="CU377" s="2">
        <f t="shared" si="359"/>
        <v>15336.31379375026</v>
      </c>
      <c r="CV377" s="2">
        <f t="shared" si="388"/>
        <v>91445.752457004841</v>
      </c>
      <c r="CW377" s="2">
        <f t="shared" si="389"/>
        <v>9.6546663157686012</v>
      </c>
      <c r="CX377" s="2">
        <f t="shared" si="360"/>
        <v>115.01277421319564</v>
      </c>
      <c r="CY377" s="2">
        <f t="shared" si="390"/>
        <v>113.38378768562562</v>
      </c>
      <c r="CZ377" s="2">
        <f t="shared" si="391"/>
        <v>19.288725263129507</v>
      </c>
      <c r="DA377" s="2"/>
      <c r="DB377" s="2"/>
      <c r="DC377" s="13">
        <f>Paramètres!$H$16</f>
        <v>-20000</v>
      </c>
      <c r="DD377" s="13">
        <f>Paramètres!$I$16</f>
        <v>0</v>
      </c>
      <c r="DE377" s="13"/>
      <c r="DF377" s="13"/>
      <c r="DG377" s="112">
        <f>Paramètres!$H$20</f>
        <v>1047197551196.5977</v>
      </c>
      <c r="DH377" s="13">
        <f>Paramètres!$H$21</f>
        <v>10000</v>
      </c>
      <c r="DI377" s="13">
        <f>IF(DL377&lt;66666,Paramètres!$H$22,5)</f>
        <v>1</v>
      </c>
      <c r="DJ377" s="13">
        <f t="shared" si="361"/>
        <v>-41870.786631510833</v>
      </c>
      <c r="DK377" s="13">
        <f t="shared" si="362"/>
        <v>38674.236155466562</v>
      </c>
      <c r="DL377" s="13">
        <f t="shared" si="392"/>
        <v>56998.765910766029</v>
      </c>
      <c r="DM377" s="13">
        <f t="shared" si="393"/>
        <v>137.27267659030795</v>
      </c>
      <c r="DN377" s="13">
        <f t="shared" si="394"/>
        <v>307.99858109418943</v>
      </c>
      <c r="DO377" s="13">
        <f t="shared" si="395"/>
        <v>-226.25301909154217</v>
      </c>
      <c r="DP377" s="13">
        <f t="shared" si="396"/>
        <v>208.98013615651661</v>
      </c>
      <c r="DQ377" s="13">
        <f>IF(DT377&lt;66666,Paramètres!$H$22,5)</f>
        <v>1</v>
      </c>
      <c r="DR377" s="13">
        <f t="shared" si="363"/>
        <v>55150.558077293303</v>
      </c>
      <c r="DS377" s="13">
        <f t="shared" si="364"/>
        <v>336.31379375025892</v>
      </c>
      <c r="DT377" s="13">
        <f t="shared" si="397"/>
        <v>55151.583505868337</v>
      </c>
      <c r="DU377" s="13">
        <f t="shared" si="398"/>
        <v>0.34939124453745019</v>
      </c>
      <c r="DV377" s="13">
        <f t="shared" si="399"/>
        <v>327.97453463377673</v>
      </c>
      <c r="DW377" s="13">
        <f t="shared" si="400"/>
        <v>327.96843663190049</v>
      </c>
      <c r="DX377" s="13">
        <f t="shared" si="401"/>
        <v>1.9999853673181398</v>
      </c>
    </row>
    <row r="378" spans="1:128" x14ac:dyDescent="0.35">
      <c r="A378" s="106">
        <f t="shared" si="402"/>
        <v>372</v>
      </c>
      <c r="B378" s="106">
        <f>A378*Paramètres!$D$25</f>
        <v>186</v>
      </c>
      <c r="C378" s="102">
        <f>Paramètres!$D$7</f>
        <v>155093840495.72119</v>
      </c>
      <c r="D378" s="28">
        <f>Paramètres!$D$8</f>
        <v>6666</v>
      </c>
      <c r="E378" s="28">
        <f t="shared" si="365"/>
        <v>24712.217552573042</v>
      </c>
      <c r="F378" s="28">
        <f t="shared" si="366"/>
        <v>-37561.004316851366</v>
      </c>
      <c r="G378" s="28">
        <f t="shared" si="340"/>
        <v>27.476087733301046</v>
      </c>
      <c r="H378" s="28">
        <f t="shared" si="341"/>
        <v>81.139950946956318</v>
      </c>
      <c r="I378" s="28">
        <f t="shared" si="403"/>
        <v>5760.9323941273351</v>
      </c>
      <c r="J378" s="28">
        <f t="shared" si="404"/>
        <v>2995.8963913068364</v>
      </c>
      <c r="K378" s="28">
        <f t="shared" si="405"/>
        <v>1885.3770974628576</v>
      </c>
      <c r="L378" s="28">
        <f t="shared" si="367"/>
        <v>290.38854917739559</v>
      </c>
      <c r="M378" s="28">
        <f t="shared" si="368"/>
        <v>1862.8798378167382</v>
      </c>
      <c r="N378" s="28">
        <f>Paramètres!$D$26*Calculs!K378</f>
        <v>37.707541949257156</v>
      </c>
      <c r="O378" s="28">
        <f>Paramètres!$D$26*I378</f>
        <v>115.2186478825467</v>
      </c>
      <c r="P378" s="28">
        <f>Paramètres!$D$26*J378</f>
        <v>59.917927826136733</v>
      </c>
      <c r="Q378" s="105">
        <f>IF($T378&gt;25000,Paramètres!$D$9,-5)</f>
        <v>6</v>
      </c>
      <c r="R378" s="105">
        <f t="shared" si="342"/>
        <v>100040.24207373282</v>
      </c>
      <c r="S378" s="105">
        <f t="shared" si="343"/>
        <v>-33565.801685637671</v>
      </c>
      <c r="T378" s="105">
        <f t="shared" si="369"/>
        <v>105521.14990356492</v>
      </c>
      <c r="U378" s="105">
        <f t="shared" si="370"/>
        <v>-18.547787111436588</v>
      </c>
      <c r="V378" s="105">
        <f t="shared" si="344"/>
        <v>83.075357781752004</v>
      </c>
      <c r="W378" s="105">
        <f t="shared" si="371"/>
        <v>78.760314026559527</v>
      </c>
      <c r="X378" s="105">
        <f t="shared" si="372"/>
        <v>-26.425896484392631</v>
      </c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44">
        <f t="shared" si="373"/>
        <v>-75328.024521159779</v>
      </c>
      <c r="AL378" s="44">
        <f t="shared" si="374"/>
        <v>-3995.2026312136936</v>
      </c>
      <c r="AM378" s="44">
        <f t="shared" si="345"/>
        <v>-90.454433178056192</v>
      </c>
      <c r="AN378" s="44">
        <f t="shared" si="346"/>
        <v>-2.0390008442125231</v>
      </c>
      <c r="AO378" s="44">
        <f t="shared" si="406"/>
        <v>-57.093276993263203</v>
      </c>
      <c r="AP378" s="44">
        <f t="shared" si="407"/>
        <v>-7198.2755105526267</v>
      </c>
      <c r="AQ378" s="44">
        <f t="shared" si="375"/>
        <v>563.89242680032112</v>
      </c>
      <c r="AR378" s="44">
        <f t="shared" si="376"/>
        <v>563.53539246972355</v>
      </c>
      <c r="AS378" s="44">
        <f t="shared" si="377"/>
        <v>-20.063161185371762</v>
      </c>
      <c r="AT378" s="44">
        <f>Paramètres!$D$26*Calculs!AQ378</f>
        <v>11.277848536006422</v>
      </c>
      <c r="AU378" s="44">
        <f>Paramètres!$D$26*AO378</f>
        <v>-1.1418655398652642</v>
      </c>
      <c r="AV378" s="44">
        <f>Paramètres!$D$26*AP378</f>
        <v>-143.96551021105253</v>
      </c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1">
        <f>Paramètres!$D$16</f>
        <v>30000</v>
      </c>
      <c r="BH378" s="41">
        <f>Paramètres!$E$16</f>
        <v>-25000</v>
      </c>
      <c r="BI378" s="100"/>
      <c r="BJ378" s="100"/>
      <c r="BK378" s="110">
        <f>Paramètres!$D$20</f>
        <v>523598775598.29883</v>
      </c>
      <c r="BL378" s="41">
        <f>Paramètres!$D$21</f>
        <v>10000</v>
      </c>
      <c r="BM378" s="41"/>
      <c r="BN378" s="41"/>
      <c r="BO378" s="41">
        <f>IF(AND($BR$6&gt;200,A378&lt;950),Paramètres!$D$22,0)</f>
        <v>1</v>
      </c>
      <c r="BP378" s="41">
        <f t="shared" si="347"/>
        <v>5287.7824474269582</v>
      </c>
      <c r="BQ378" s="41">
        <f t="shared" si="348"/>
        <v>12561.004316851366</v>
      </c>
      <c r="BR378" s="41">
        <f t="shared" si="378"/>
        <v>13628.626954292766</v>
      </c>
      <c r="BS378" s="41">
        <f t="shared" si="379"/>
        <v>67.170458641317481</v>
      </c>
      <c r="BT378" s="41">
        <f t="shared" si="380"/>
        <v>1477.390724516948</v>
      </c>
      <c r="BU378" s="41">
        <f t="shared" si="381"/>
        <v>573.21407118208958</v>
      </c>
      <c r="BV378" s="41">
        <f t="shared" si="382"/>
        <v>1361.6567047121557</v>
      </c>
      <c r="BW378" s="41">
        <f>Paramètres!$D$22</f>
        <v>1</v>
      </c>
      <c r="BX378" s="41">
        <f t="shared" si="349"/>
        <v>105328.02452115978</v>
      </c>
      <c r="BY378" s="41">
        <f t="shared" si="350"/>
        <v>-21004.797368786305</v>
      </c>
      <c r="BZ378" s="41">
        <f t="shared" si="383"/>
        <v>107402.02168504003</v>
      </c>
      <c r="CA378" s="41">
        <f t="shared" si="384"/>
        <v>-11.278123407062692</v>
      </c>
      <c r="CB378" s="41">
        <f t="shared" si="385"/>
        <v>44.807490425621332</v>
      </c>
      <c r="CC378" s="41">
        <f t="shared" si="386"/>
        <v>43.942231032871241</v>
      </c>
      <c r="CD378" s="41">
        <f t="shared" si="387"/>
        <v>-8.7630776611824626</v>
      </c>
      <c r="CE378" s="2">
        <f>Paramètres!$F$16</f>
        <v>15000</v>
      </c>
      <c r="CF378" s="2">
        <f>Paramètres!$G$16</f>
        <v>15000</v>
      </c>
      <c r="CG378" s="111">
        <f>Paramètres!$F$20</f>
        <v>992600579172.61572</v>
      </c>
      <c r="CH378" s="2">
        <f>Paramètres!$F$21</f>
        <v>13332</v>
      </c>
      <c r="CI378" s="2"/>
      <c r="CJ378" s="2"/>
      <c r="CK378" s="2">
        <f>IF(CN378&gt;20000,Paramètres!$F$22,-2)</f>
        <v>1</v>
      </c>
      <c r="CL378" s="2">
        <f t="shared" si="351"/>
        <v>-9712.2175525730418</v>
      </c>
      <c r="CM378" s="2">
        <f t="shared" si="352"/>
        <v>52561.004316851366</v>
      </c>
      <c r="CN378" s="2">
        <f t="shared" si="353"/>
        <v>53450.784321509964</v>
      </c>
      <c r="CO378" s="2">
        <f t="shared" si="354"/>
        <v>100.46902463930184</v>
      </c>
      <c r="CP378" s="2">
        <f t="shared" si="355"/>
        <v>317.35754430577992</v>
      </c>
      <c r="CQ378" s="2">
        <f t="shared" si="356"/>
        <v>-57.665112895409784</v>
      </c>
      <c r="CR378" s="2">
        <f t="shared" si="357"/>
        <v>312.07458352540459</v>
      </c>
      <c r="CS378" s="2">
        <f>Paramètres!$F$22</f>
        <v>1</v>
      </c>
      <c r="CT378" s="2">
        <f t="shared" si="358"/>
        <v>90328.024521159779</v>
      </c>
      <c r="CU378" s="2">
        <f t="shared" si="359"/>
        <v>18995.202631213695</v>
      </c>
      <c r="CV378" s="2">
        <f t="shared" si="388"/>
        <v>92303.682141592333</v>
      </c>
      <c r="CW378" s="2">
        <f t="shared" si="389"/>
        <v>11.875766486118032</v>
      </c>
      <c r="CX378" s="2">
        <f t="shared" si="360"/>
        <v>112.94994364205927</v>
      </c>
      <c r="CY378" s="2">
        <f t="shared" si="390"/>
        <v>110.53237576495603</v>
      </c>
      <c r="CZ378" s="2">
        <f t="shared" si="391"/>
        <v>23.244003022262</v>
      </c>
      <c r="DA378" s="2"/>
      <c r="DB378" s="2"/>
      <c r="DC378" s="13">
        <f>Paramètres!$H$16</f>
        <v>-20000</v>
      </c>
      <c r="DD378" s="13">
        <f>Paramètres!$I$16</f>
        <v>0</v>
      </c>
      <c r="DE378" s="13"/>
      <c r="DF378" s="13"/>
      <c r="DG378" s="112">
        <f>Paramètres!$H$20</f>
        <v>1047197551196.5977</v>
      </c>
      <c r="DH378" s="13">
        <f>Paramètres!$H$21</f>
        <v>10000</v>
      </c>
      <c r="DI378" s="13">
        <f>IF(DL378&lt;66666,Paramètres!$H$22,5)</f>
        <v>1</v>
      </c>
      <c r="DJ378" s="13">
        <f t="shared" si="361"/>
        <v>-44712.217552573042</v>
      </c>
      <c r="DK378" s="13">
        <f t="shared" si="362"/>
        <v>37561.004316851366</v>
      </c>
      <c r="DL378" s="13">
        <f t="shared" si="392"/>
        <v>58395.303267978219</v>
      </c>
      <c r="DM378" s="13">
        <f t="shared" si="393"/>
        <v>139.96768101901932</v>
      </c>
      <c r="DN378" s="13">
        <f t="shared" si="394"/>
        <v>294.06527105077697</v>
      </c>
      <c r="DO378" s="13">
        <f t="shared" si="395"/>
        <v>-225.16040910928416</v>
      </c>
      <c r="DP378" s="13">
        <f t="shared" si="396"/>
        <v>189.14854957917785</v>
      </c>
      <c r="DQ378" s="13">
        <f>IF(DT378&lt;66666,Paramètres!$H$22,5)</f>
        <v>1</v>
      </c>
      <c r="DR378" s="13">
        <f t="shared" si="363"/>
        <v>55328.024521159779</v>
      </c>
      <c r="DS378" s="13">
        <f t="shared" si="364"/>
        <v>3995.2026312136936</v>
      </c>
      <c r="DT378" s="13">
        <f t="shared" si="397"/>
        <v>55472.082541387565</v>
      </c>
      <c r="DU378" s="13">
        <f t="shared" si="398"/>
        <v>4.1301245380371725</v>
      </c>
      <c r="DV378" s="13">
        <f t="shared" si="399"/>
        <v>324.37405615923905</v>
      </c>
      <c r="DW378" s="13">
        <f t="shared" si="400"/>
        <v>323.53167415007812</v>
      </c>
      <c r="DX378" s="13">
        <f t="shared" si="401"/>
        <v>23.362023260943072</v>
      </c>
    </row>
    <row r="379" spans="1:128" x14ac:dyDescent="0.35">
      <c r="A379" s="106">
        <f t="shared" si="402"/>
        <v>373</v>
      </c>
      <c r="B379" s="106">
        <f>A379*Paramètres!$D$25</f>
        <v>186.5</v>
      </c>
      <c r="C379" s="102">
        <f>Paramètres!$D$7</f>
        <v>155093840495.72119</v>
      </c>
      <c r="D379" s="28">
        <f>Paramètres!$D$8</f>
        <v>6666</v>
      </c>
      <c r="E379" s="28">
        <f t="shared" si="365"/>
        <v>27665.280886931057</v>
      </c>
      <c r="F379" s="28">
        <f t="shared" si="366"/>
        <v>-35597.336161743769</v>
      </c>
      <c r="G379" s="28">
        <f t="shared" si="340"/>
        <v>38.952735131257654</v>
      </c>
      <c r="H379" s="28">
        <f t="shared" si="341"/>
        <v>88.128369647635466</v>
      </c>
      <c r="I379" s="28">
        <f t="shared" si="403"/>
        <v>5936.1022954221835</v>
      </c>
      <c r="J379" s="28">
        <f t="shared" si="404"/>
        <v>4798.8583012974386</v>
      </c>
      <c r="K379" s="28">
        <f t="shared" si="405"/>
        <v>2219.6830641549823</v>
      </c>
      <c r="L379" s="28">
        <f t="shared" si="367"/>
        <v>72.495521012513308</v>
      </c>
      <c r="M379" s="28">
        <f t="shared" si="368"/>
        <v>2218.4988854469984</v>
      </c>
      <c r="N379" s="28">
        <f>Paramètres!$D$26*Calculs!K379</f>
        <v>44.393661283099647</v>
      </c>
      <c r="O379" s="28">
        <f>Paramètres!$D$26*I379</f>
        <v>118.72204590844368</v>
      </c>
      <c r="P379" s="28">
        <f>Paramètres!$D$26*J379</f>
        <v>95.977166025948776</v>
      </c>
      <c r="Q379" s="105">
        <f>IF($T379&gt;25000,Paramètres!$D$9,-5)</f>
        <v>6</v>
      </c>
      <c r="R379" s="105">
        <f t="shared" si="342"/>
        <v>102880.96819847003</v>
      </c>
      <c r="S379" s="105">
        <f t="shared" si="343"/>
        <v>-27997.979984957419</v>
      </c>
      <c r="T379" s="105">
        <f t="shared" si="369"/>
        <v>106622.60783104434</v>
      </c>
      <c r="U379" s="105">
        <f t="shared" si="370"/>
        <v>-15.223771067203346</v>
      </c>
      <c r="V379" s="105">
        <f t="shared" si="344"/>
        <v>81.377786859462489</v>
      </c>
      <c r="W379" s="105">
        <f t="shared" si="371"/>
        <v>78.522047736976916</v>
      </c>
      <c r="X379" s="105">
        <f t="shared" si="372"/>
        <v>-21.368954427767957</v>
      </c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44">
        <f t="shared" si="373"/>
        <v>-75215.687311538975</v>
      </c>
      <c r="AL379" s="44">
        <f t="shared" si="374"/>
        <v>-7599.3561767863494</v>
      </c>
      <c r="AM379" s="44">
        <f t="shared" si="345"/>
        <v>-85.896079102038755</v>
      </c>
      <c r="AN379" s="44">
        <f t="shared" si="346"/>
        <v>1.1747422385766113</v>
      </c>
      <c r="AO379" s="44">
        <f t="shared" si="406"/>
        <v>507.58398101632559</v>
      </c>
      <c r="AP379" s="44">
        <f t="shared" si="407"/>
        <v>-7074.3731615269453</v>
      </c>
      <c r="AQ379" s="44">
        <f t="shared" si="375"/>
        <v>556.8836416694005</v>
      </c>
      <c r="AR379" s="44">
        <f t="shared" si="376"/>
        <v>556.76659497446497</v>
      </c>
      <c r="AS379" s="44">
        <f t="shared" si="377"/>
        <v>11.41705213762998</v>
      </c>
      <c r="AT379" s="44">
        <f>Paramètres!$D$26*Calculs!AQ379</f>
        <v>11.13767283338801</v>
      </c>
      <c r="AU379" s="44">
        <f>Paramètres!$D$26*AO379</f>
        <v>10.151679620326512</v>
      </c>
      <c r="AV379" s="44">
        <f>Paramètres!$D$26*AP379</f>
        <v>-141.48746323053891</v>
      </c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1">
        <f>Paramètres!$D$16</f>
        <v>30000</v>
      </c>
      <c r="BH379" s="41">
        <f>Paramètres!$E$16</f>
        <v>-25000</v>
      </c>
      <c r="BI379" s="100"/>
      <c r="BJ379" s="100"/>
      <c r="BK379" s="110">
        <f>Paramètres!$D$20</f>
        <v>523598775598.29883</v>
      </c>
      <c r="BL379" s="41">
        <f>Paramètres!$D$21</f>
        <v>10000</v>
      </c>
      <c r="BM379" s="41"/>
      <c r="BN379" s="41"/>
      <c r="BO379" s="41">
        <f>IF(AND($BR$6&gt;200,A379&lt;950),Paramètres!$D$22,0)</f>
        <v>1</v>
      </c>
      <c r="BP379" s="41">
        <f t="shared" si="347"/>
        <v>2334.7191130689425</v>
      </c>
      <c r="BQ379" s="41">
        <f t="shared" si="348"/>
        <v>10597.336161743769</v>
      </c>
      <c r="BR379" s="41">
        <f t="shared" si="378"/>
        <v>10851.472114968163</v>
      </c>
      <c r="BS379" s="41">
        <f t="shared" si="379"/>
        <v>77.575537821637568</v>
      </c>
      <c r="BT379" s="41">
        <f t="shared" si="380"/>
        <v>1768.2217626598544</v>
      </c>
      <c r="BU379" s="41">
        <f t="shared" si="381"/>
        <v>380.43696760110328</v>
      </c>
      <c r="BV379" s="41">
        <f t="shared" si="382"/>
        <v>1726.8109090535652</v>
      </c>
      <c r="BW379" s="41">
        <f>Paramètres!$D$22</f>
        <v>1</v>
      </c>
      <c r="BX379" s="41">
        <f t="shared" si="349"/>
        <v>105215.68731153898</v>
      </c>
      <c r="BY379" s="41">
        <f t="shared" si="350"/>
        <v>-17400.64382321365</v>
      </c>
      <c r="BZ379" s="41">
        <f t="shared" si="383"/>
        <v>106644.8463916653</v>
      </c>
      <c r="CA379" s="41">
        <f t="shared" si="384"/>
        <v>-9.3906180903580427</v>
      </c>
      <c r="CB379" s="41">
        <f t="shared" si="385"/>
        <v>45.437665089516216</v>
      </c>
      <c r="CC379" s="41">
        <f t="shared" si="386"/>
        <v>44.828750042614374</v>
      </c>
      <c r="CD379" s="41">
        <f t="shared" si="387"/>
        <v>-7.4138099789408356</v>
      </c>
      <c r="CE379" s="2">
        <f>Paramètres!$F$16</f>
        <v>15000</v>
      </c>
      <c r="CF379" s="2">
        <f>Paramètres!$G$16</f>
        <v>15000</v>
      </c>
      <c r="CG379" s="111">
        <f>Paramètres!$F$20</f>
        <v>992600579172.61572</v>
      </c>
      <c r="CH379" s="2">
        <f>Paramètres!$F$21</f>
        <v>13332</v>
      </c>
      <c r="CI379" s="2"/>
      <c r="CJ379" s="2"/>
      <c r="CK379" s="2">
        <f>IF(CN379&gt;20000,Paramètres!$F$22,-2)</f>
        <v>1</v>
      </c>
      <c r="CL379" s="2">
        <f t="shared" si="351"/>
        <v>-12665.280886931057</v>
      </c>
      <c r="CM379" s="2">
        <f t="shared" si="352"/>
        <v>50597.336161743769</v>
      </c>
      <c r="CN379" s="2">
        <f t="shared" si="353"/>
        <v>52158.41031520578</v>
      </c>
      <c r="CO379" s="2">
        <f t="shared" si="354"/>
        <v>104.05323797751491</v>
      </c>
      <c r="CP379" s="2">
        <f t="shared" si="355"/>
        <v>331.81567954869968</v>
      </c>
      <c r="CQ379" s="2">
        <f t="shared" si="356"/>
        <v>-80.572601020146791</v>
      </c>
      <c r="CR379" s="2">
        <f t="shared" si="357"/>
        <v>321.88460845342325</v>
      </c>
      <c r="CS379" s="2">
        <f>Paramètres!$F$22</f>
        <v>1</v>
      </c>
      <c r="CT379" s="2">
        <f t="shared" si="358"/>
        <v>90215.687311538975</v>
      </c>
      <c r="CU379" s="2">
        <f t="shared" si="359"/>
        <v>22599.35617678635</v>
      </c>
      <c r="CV379" s="2">
        <f t="shared" si="388"/>
        <v>93003.231861579014</v>
      </c>
      <c r="CW379" s="2">
        <f t="shared" si="389"/>
        <v>14.06339813281007</v>
      </c>
      <c r="CX379" s="2">
        <f t="shared" si="360"/>
        <v>111.30829620265706</v>
      </c>
      <c r="CY379" s="2">
        <f t="shared" si="390"/>
        <v>107.97210209151307</v>
      </c>
      <c r="CZ379" s="2">
        <f t="shared" si="391"/>
        <v>27.047402342523007</v>
      </c>
      <c r="DA379" s="2"/>
      <c r="DB379" s="2"/>
      <c r="DC379" s="13">
        <f>Paramètres!$H$16</f>
        <v>-20000</v>
      </c>
      <c r="DD379" s="13">
        <f>Paramètres!$I$16</f>
        <v>0</v>
      </c>
      <c r="DE379" s="13"/>
      <c r="DF379" s="13"/>
      <c r="DG379" s="112">
        <f>Paramètres!$H$20</f>
        <v>1047197551196.5977</v>
      </c>
      <c r="DH379" s="13">
        <f>Paramètres!$H$21</f>
        <v>10000</v>
      </c>
      <c r="DI379" s="13">
        <f>IF(DL379&lt;66666,Paramètres!$H$22,5)</f>
        <v>1</v>
      </c>
      <c r="DJ379" s="13">
        <f t="shared" si="361"/>
        <v>-47665.280886931054</v>
      </c>
      <c r="DK379" s="13">
        <f t="shared" si="362"/>
        <v>35597.336161743769</v>
      </c>
      <c r="DL379" s="13">
        <f t="shared" si="392"/>
        <v>59490.750069588343</v>
      </c>
      <c r="DM379" s="13">
        <f t="shared" si="393"/>
        <v>143.24692656804555</v>
      </c>
      <c r="DN379" s="13">
        <f t="shared" si="394"/>
        <v>283.7776871054117</v>
      </c>
      <c r="DO379" s="13">
        <f t="shared" si="395"/>
        <v>-227.36884556844316</v>
      </c>
      <c r="DP379" s="13">
        <f t="shared" si="396"/>
        <v>169.80336794000993</v>
      </c>
      <c r="DQ379" s="13">
        <f>IF(DT379&lt;66666,Paramètres!$H$22,5)</f>
        <v>1</v>
      </c>
      <c r="DR379" s="13">
        <f t="shared" si="363"/>
        <v>55215.687311538975</v>
      </c>
      <c r="DS379" s="13">
        <f t="shared" si="364"/>
        <v>7599.3561767863494</v>
      </c>
      <c r="DT379" s="13">
        <f t="shared" si="397"/>
        <v>55736.185190478427</v>
      </c>
      <c r="DU379" s="13">
        <f t="shared" si="398"/>
        <v>7.8364081443953877</v>
      </c>
      <c r="DV379" s="13">
        <f t="shared" si="399"/>
        <v>321.45075753504597</v>
      </c>
      <c r="DW379" s="13">
        <f t="shared" si="400"/>
        <v>318.4488578372343</v>
      </c>
      <c r="DX379" s="13">
        <f t="shared" si="401"/>
        <v>43.828238180605091</v>
      </c>
    </row>
    <row r="380" spans="1:128" x14ac:dyDescent="0.35">
      <c r="A380" s="106">
        <f t="shared" si="402"/>
        <v>374</v>
      </c>
      <c r="B380" s="106">
        <f>A380*Paramètres!$D$25</f>
        <v>187</v>
      </c>
      <c r="C380" s="102">
        <f>Paramètres!$D$7</f>
        <v>155093840495.72119</v>
      </c>
      <c r="D380" s="28">
        <f>Paramètres!$D$8</f>
        <v>6666</v>
      </c>
      <c r="E380" s="28">
        <f t="shared" si="365"/>
        <v>30651.455914895279</v>
      </c>
      <c r="F380" s="28">
        <f t="shared" si="366"/>
        <v>-32643.282289733299</v>
      </c>
      <c r="G380" s="28">
        <f t="shared" si="340"/>
        <v>49.603266354837906</v>
      </c>
      <c r="H380" s="28">
        <f t="shared" si="341"/>
        <v>101.68168186383069</v>
      </c>
      <c r="I380" s="28">
        <f t="shared" si="403"/>
        <v>5889.8757705262533</v>
      </c>
      <c r="J380" s="28">
        <f t="shared" si="404"/>
        <v>6921.3800207184886</v>
      </c>
      <c r="K380" s="28">
        <f t="shared" si="405"/>
        <v>2540.1109987399836</v>
      </c>
      <c r="L380" s="28">
        <f t="shared" si="367"/>
        <v>-514.30698282278013</v>
      </c>
      <c r="M380" s="28">
        <f t="shared" si="368"/>
        <v>2487.499188610836</v>
      </c>
      <c r="N380" s="28">
        <f>Paramètres!$D$26*Calculs!K380</f>
        <v>50.802219974799677</v>
      </c>
      <c r="O380" s="28">
        <f>Paramètres!$D$26*I380</f>
        <v>117.79751541052507</v>
      </c>
      <c r="P380" s="28">
        <f>Paramètres!$D$26*J380</f>
        <v>138.42760041436978</v>
      </c>
      <c r="Q380" s="105">
        <f>IF($T380&gt;25000,Paramètres!$D$9,-5)</f>
        <v>6</v>
      </c>
      <c r="R380" s="105">
        <f t="shared" si="342"/>
        <v>105474.15958718248</v>
      </c>
      <c r="S380" s="105">
        <f t="shared" si="343"/>
        <v>-21509.593795217887</v>
      </c>
      <c r="T380" s="105">
        <f t="shared" si="369"/>
        <v>107645.06939873147</v>
      </c>
      <c r="U380" s="105">
        <f t="shared" si="370"/>
        <v>-11.52640943675781</v>
      </c>
      <c r="V380" s="105">
        <f t="shared" si="344"/>
        <v>79.848019331175522</v>
      </c>
      <c r="W380" s="105">
        <f t="shared" si="371"/>
        <v>78.237700813411209</v>
      </c>
      <c r="X380" s="105">
        <f t="shared" si="372"/>
        <v>-15.955198605562241</v>
      </c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44">
        <f t="shared" si="373"/>
        <v>-74822.7036722872</v>
      </c>
      <c r="AL380" s="44">
        <f t="shared" si="374"/>
        <v>-11133.688494515414</v>
      </c>
      <c r="AM380" s="44">
        <f t="shared" si="345"/>
        <v>-81.339918474919031</v>
      </c>
      <c r="AN380" s="44">
        <f t="shared" si="346"/>
        <v>4.3782678951365162</v>
      </c>
      <c r="AO380" s="44">
        <f t="shared" si="406"/>
        <v>1054.1988963704639</v>
      </c>
      <c r="AP380" s="44">
        <f t="shared" si="407"/>
        <v>-6921.4686461587762</v>
      </c>
      <c r="AQ380" s="44">
        <f t="shared" si="375"/>
        <v>551.38080832893377</v>
      </c>
      <c r="AR380" s="44">
        <f t="shared" si="376"/>
        <v>549.77175770833867</v>
      </c>
      <c r="AS380" s="44">
        <f t="shared" si="377"/>
        <v>42.092876116419305</v>
      </c>
      <c r="AT380" s="44">
        <f>Paramètres!$D$26*Calculs!AQ380</f>
        <v>11.027616166578676</v>
      </c>
      <c r="AU380" s="44">
        <f>Paramètres!$D$26*AO380</f>
        <v>21.083977927409279</v>
      </c>
      <c r="AV380" s="44">
        <f>Paramètres!$D$26*AP380</f>
        <v>-138.42937292317552</v>
      </c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1">
        <f>Paramètres!$D$16</f>
        <v>30000</v>
      </c>
      <c r="BH380" s="41">
        <f>Paramètres!$E$16</f>
        <v>-25000</v>
      </c>
      <c r="BI380" s="100"/>
      <c r="BJ380" s="100"/>
      <c r="BK380" s="110">
        <f>Paramètres!$D$20</f>
        <v>523598775598.29883</v>
      </c>
      <c r="BL380" s="41">
        <f>Paramètres!$D$21</f>
        <v>10000</v>
      </c>
      <c r="BM380" s="41"/>
      <c r="BN380" s="41"/>
      <c r="BO380" s="41">
        <f>IF(AND($BR$6&gt;200,A380&lt;950),Paramètres!$D$22,0)</f>
        <v>1</v>
      </c>
      <c r="BP380" s="41">
        <f t="shared" si="347"/>
        <v>-651.45591489527942</v>
      </c>
      <c r="BQ380" s="41">
        <f t="shared" si="348"/>
        <v>7643.282289733299</v>
      </c>
      <c r="BR380" s="41">
        <f t="shared" si="378"/>
        <v>7670.9946532117165</v>
      </c>
      <c r="BS380" s="41">
        <f t="shared" si="379"/>
        <v>94.871687309046621</v>
      </c>
      <c r="BT380" s="41">
        <f t="shared" si="380"/>
        <v>2006.2887043589221</v>
      </c>
      <c r="BU380" s="41">
        <f t="shared" si="381"/>
        <v>-170.3832035517039</v>
      </c>
      <c r="BV380" s="41">
        <f t="shared" si="382"/>
        <v>1999.0407522573573</v>
      </c>
      <c r="BW380" s="41">
        <f>Paramètres!$D$22</f>
        <v>1</v>
      </c>
      <c r="BX380" s="41">
        <f t="shared" si="349"/>
        <v>104822.7036722872</v>
      </c>
      <c r="BY380" s="41">
        <f t="shared" si="350"/>
        <v>-13866.311505484586</v>
      </c>
      <c r="BZ380" s="41">
        <f t="shared" si="383"/>
        <v>105735.8680861668</v>
      </c>
      <c r="CA380" s="41">
        <f t="shared" si="384"/>
        <v>-7.5355335086702029</v>
      </c>
      <c r="CB380" s="41">
        <f t="shared" si="385"/>
        <v>46.211817115222487</v>
      </c>
      <c r="CC380" s="41">
        <f t="shared" si="386"/>
        <v>45.812718988407617</v>
      </c>
      <c r="CD380" s="41">
        <f t="shared" si="387"/>
        <v>-6.0602656690912617</v>
      </c>
      <c r="CE380" s="2">
        <f>Paramètres!$F$16</f>
        <v>15000</v>
      </c>
      <c r="CF380" s="2">
        <f>Paramètres!$G$16</f>
        <v>15000</v>
      </c>
      <c r="CG380" s="111">
        <f>Paramètres!$F$20</f>
        <v>992600579172.61572</v>
      </c>
      <c r="CH380" s="2">
        <f>Paramètres!$F$21</f>
        <v>13332</v>
      </c>
      <c r="CI380" s="2"/>
      <c r="CJ380" s="2"/>
      <c r="CK380" s="2">
        <f>IF(CN380&gt;20000,Paramètres!$F$22,-2)</f>
        <v>1</v>
      </c>
      <c r="CL380" s="2">
        <f t="shared" si="351"/>
        <v>-15651.455914895279</v>
      </c>
      <c r="CM380" s="2">
        <f t="shared" si="352"/>
        <v>47643.282289733295</v>
      </c>
      <c r="CN380" s="2">
        <f t="shared" si="353"/>
        <v>50148.284313574724</v>
      </c>
      <c r="CO380" s="2">
        <f t="shared" si="354"/>
        <v>108.18604402218794</v>
      </c>
      <c r="CP380" s="2">
        <f t="shared" si="355"/>
        <v>356.26619979745539</v>
      </c>
      <c r="CQ380" s="2">
        <f t="shared" si="356"/>
        <v>-111.19193400974936</v>
      </c>
      <c r="CR380" s="2">
        <f t="shared" si="357"/>
        <v>338.47002663351441</v>
      </c>
      <c r="CS380" s="2">
        <f>Paramètres!$F$22</f>
        <v>1</v>
      </c>
      <c r="CT380" s="2">
        <f t="shared" si="358"/>
        <v>89822.7036722872</v>
      </c>
      <c r="CU380" s="2">
        <f t="shared" si="359"/>
        <v>26133.688494515416</v>
      </c>
      <c r="CV380" s="2">
        <f t="shared" si="388"/>
        <v>93547.248860283886</v>
      </c>
      <c r="CW380" s="2">
        <f t="shared" si="389"/>
        <v>16.222221126994448</v>
      </c>
      <c r="CX380" s="2">
        <f t="shared" si="360"/>
        <v>110.05599716858708</v>
      </c>
      <c r="CY380" s="2">
        <f t="shared" si="390"/>
        <v>105.67416296545996</v>
      </c>
      <c r="CZ380" s="2">
        <f t="shared" si="391"/>
        <v>30.745630491526111</v>
      </c>
      <c r="DA380" s="2"/>
      <c r="DB380" s="2"/>
      <c r="DC380" s="13">
        <f>Paramètres!$H$16</f>
        <v>-20000</v>
      </c>
      <c r="DD380" s="13">
        <f>Paramètres!$I$16</f>
        <v>0</v>
      </c>
      <c r="DE380" s="13"/>
      <c r="DF380" s="13"/>
      <c r="DG380" s="112">
        <f>Paramètres!$H$20</f>
        <v>1047197551196.5977</v>
      </c>
      <c r="DH380" s="13">
        <f>Paramètres!$H$21</f>
        <v>10000</v>
      </c>
      <c r="DI380" s="13">
        <f>IF(DL380&lt;66666,Paramètres!$H$22,5)</f>
        <v>1</v>
      </c>
      <c r="DJ380" s="13">
        <f t="shared" si="361"/>
        <v>-50651.455914895283</v>
      </c>
      <c r="DK380" s="13">
        <f t="shared" si="362"/>
        <v>32643.282289733299</v>
      </c>
      <c r="DL380" s="13">
        <f t="shared" si="392"/>
        <v>60259.056289870619</v>
      </c>
      <c r="DM380" s="13">
        <f t="shared" si="393"/>
        <v>147.19948333215262</v>
      </c>
      <c r="DN380" s="13">
        <f t="shared" si="394"/>
        <v>276.87656970041002</v>
      </c>
      <c r="DO380" s="13">
        <f t="shared" si="395"/>
        <v>-232.73184526132678</v>
      </c>
      <c r="DP380" s="13">
        <f t="shared" si="396"/>
        <v>149.98840971996418</v>
      </c>
      <c r="DQ380" s="13">
        <f>IF(DT380&lt;66666,Paramètres!$H$22,5)</f>
        <v>1</v>
      </c>
      <c r="DR380" s="13">
        <f t="shared" si="363"/>
        <v>54822.7036722872</v>
      </c>
      <c r="DS380" s="13">
        <f t="shared" si="364"/>
        <v>11133.688494515414</v>
      </c>
      <c r="DT380" s="13">
        <f t="shared" si="397"/>
        <v>55941.825653372427</v>
      </c>
      <c r="DU380" s="13">
        <f t="shared" si="398"/>
        <v>11.479810112328353</v>
      </c>
      <c r="DV380" s="13">
        <f t="shared" si="399"/>
        <v>319.20138672575212</v>
      </c>
      <c r="DW380" s="13">
        <f t="shared" si="400"/>
        <v>312.81573012435479</v>
      </c>
      <c r="DX380" s="13">
        <f t="shared" si="401"/>
        <v>63.528295069283757</v>
      </c>
    </row>
    <row r="381" spans="1:128" x14ac:dyDescent="0.35">
      <c r="A381" s="106">
        <f t="shared" si="402"/>
        <v>375</v>
      </c>
      <c r="B381" s="106">
        <f>A381*Paramètres!$D$25</f>
        <v>187.5</v>
      </c>
      <c r="C381" s="102">
        <f>Paramètres!$D$7</f>
        <v>155093840495.72119</v>
      </c>
      <c r="D381" s="28">
        <f>Paramètres!$D$8</f>
        <v>6666</v>
      </c>
      <c r="E381" s="28">
        <f t="shared" si="365"/>
        <v>33467.817054452709</v>
      </c>
      <c r="F381" s="28">
        <f t="shared" si="366"/>
        <v>-28560.717482221346</v>
      </c>
      <c r="G381" s="28">
        <f t="shared" si="340"/>
        <v>60.440098218193427</v>
      </c>
      <c r="H381" s="28">
        <f t="shared" si="341"/>
        <v>132.85694705476686</v>
      </c>
      <c r="I381" s="28">
        <f t="shared" si="403"/>
        <v>5257.7712722929482</v>
      </c>
      <c r="J381" s="28">
        <f t="shared" si="404"/>
        <v>9270.4516089149547</v>
      </c>
      <c r="K381" s="28">
        <f t="shared" si="405"/>
        <v>2498.851055848264</v>
      </c>
      <c r="L381" s="28">
        <f t="shared" si="367"/>
        <v>-1699.6441039847939</v>
      </c>
      <c r="M381" s="28">
        <f t="shared" si="368"/>
        <v>1831.7932522814115</v>
      </c>
      <c r="N381" s="28">
        <f>Paramètres!$D$26*Calculs!K381</f>
        <v>49.977021116965282</v>
      </c>
      <c r="O381" s="28">
        <f>Paramètres!$D$26*I381</f>
        <v>105.15542544585897</v>
      </c>
      <c r="P381" s="28">
        <f>Paramètres!$D$26*J381</f>
        <v>185.4090321782991</v>
      </c>
      <c r="Q381" s="105">
        <f>IF($T381&gt;25000,Paramètres!$D$9,-5)</f>
        <v>6</v>
      </c>
      <c r="R381" s="105">
        <f t="shared" si="342"/>
        <v>107625.9783391276</v>
      </c>
      <c r="S381" s="105">
        <f t="shared" si="343"/>
        <v>-13976.817883655647</v>
      </c>
      <c r="T381" s="105">
        <f t="shared" si="369"/>
        <v>108529.73164809373</v>
      </c>
      <c r="U381" s="105">
        <f t="shared" si="370"/>
        <v>-7.3992900171516993</v>
      </c>
      <c r="V381" s="105">
        <f t="shared" si="344"/>
        <v>78.558897576261671</v>
      </c>
      <c r="W381" s="105">
        <f t="shared" si="371"/>
        <v>77.904718647085957</v>
      </c>
      <c r="X381" s="105">
        <f t="shared" si="372"/>
        <v>-10.117074721279403</v>
      </c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44">
        <f t="shared" si="373"/>
        <v>-74158.16128467489</v>
      </c>
      <c r="AL381" s="44">
        <f t="shared" si="374"/>
        <v>-14583.899598565698</v>
      </c>
      <c r="AM381" s="44">
        <f t="shared" si="345"/>
        <v>-76.785402793408409</v>
      </c>
      <c r="AN381" s="44">
        <f t="shared" si="346"/>
        <v>7.5863166208037649</v>
      </c>
      <c r="AO381" s="44">
        <f t="shared" si="406"/>
        <v>1582.8866761513932</v>
      </c>
      <c r="AP381" s="44">
        <f t="shared" si="407"/>
        <v>-6740.9463971191808</v>
      </c>
      <c r="AQ381" s="44">
        <f t="shared" si="375"/>
        <v>547.33104821487575</v>
      </c>
      <c r="AR381" s="44">
        <f t="shared" si="376"/>
        <v>542.54031289163356</v>
      </c>
      <c r="AS381" s="44">
        <f t="shared" si="377"/>
        <v>72.258461286156361</v>
      </c>
      <c r="AT381" s="44">
        <f>Paramètres!$D$26*Calculs!AQ381</f>
        <v>10.946620964297516</v>
      </c>
      <c r="AU381" s="44">
        <f>Paramètres!$D$26*AO381</f>
        <v>31.657733523027865</v>
      </c>
      <c r="AV381" s="44">
        <f>Paramètres!$D$26*AP381</f>
        <v>-134.81892794238362</v>
      </c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1">
        <f>Paramètres!$D$16</f>
        <v>30000</v>
      </c>
      <c r="BH381" s="41">
        <f>Paramètres!$E$16</f>
        <v>-25000</v>
      </c>
      <c r="BI381" s="100"/>
      <c r="BJ381" s="100"/>
      <c r="BK381" s="110">
        <f>Paramètres!$D$20</f>
        <v>523598775598.29883</v>
      </c>
      <c r="BL381" s="41">
        <f>Paramètres!$D$21</f>
        <v>10000</v>
      </c>
      <c r="BM381" s="41"/>
      <c r="BN381" s="41"/>
      <c r="BO381" s="41">
        <f>IF(AND($BR$6&gt;200,A381&lt;950),Paramètres!$D$22,0)</f>
        <v>1</v>
      </c>
      <c r="BP381" s="41">
        <f t="shared" si="347"/>
        <v>-3467.8170544527093</v>
      </c>
      <c r="BQ381" s="41">
        <f t="shared" si="348"/>
        <v>3560.7174822213456</v>
      </c>
      <c r="BR381" s="41">
        <f t="shared" si="378"/>
        <v>4970.3585495766583</v>
      </c>
      <c r="BS381" s="41">
        <f t="shared" si="379"/>
        <v>134.24273083428076</v>
      </c>
      <c r="BT381" s="41">
        <f t="shared" si="380"/>
        <v>1868.8022163052392</v>
      </c>
      <c r="BU381" s="41">
        <f t="shared" si="381"/>
        <v>-1303.8625146377638</v>
      </c>
      <c r="BV381" s="41">
        <f t="shared" si="382"/>
        <v>1338.792092369036</v>
      </c>
      <c r="BW381" s="41">
        <f>Paramètres!$D$22</f>
        <v>1</v>
      </c>
      <c r="BX381" s="41">
        <f t="shared" si="349"/>
        <v>104158.16128467489</v>
      </c>
      <c r="BY381" s="41">
        <f t="shared" si="350"/>
        <v>-10416.100401434302</v>
      </c>
      <c r="BZ381" s="41">
        <f t="shared" si="383"/>
        <v>104677.68487016279</v>
      </c>
      <c r="CA381" s="41">
        <f t="shared" si="384"/>
        <v>-5.7107479633231488</v>
      </c>
      <c r="CB381" s="41">
        <f t="shared" si="385"/>
        <v>47.138109097296734</v>
      </c>
      <c r="CC381" s="41">
        <f t="shared" si="386"/>
        <v>46.904158953273942</v>
      </c>
      <c r="CD381" s="41">
        <f t="shared" si="387"/>
        <v>-4.6905439081903051</v>
      </c>
      <c r="CE381" s="2">
        <f>Paramètres!$F$16</f>
        <v>15000</v>
      </c>
      <c r="CF381" s="2">
        <f>Paramètres!$G$16</f>
        <v>15000</v>
      </c>
      <c r="CG381" s="111">
        <f>Paramètres!$F$20</f>
        <v>992600579172.61572</v>
      </c>
      <c r="CH381" s="2">
        <f>Paramètres!$F$21</f>
        <v>13332</v>
      </c>
      <c r="CI381" s="2"/>
      <c r="CJ381" s="2"/>
      <c r="CK381" s="2">
        <f>IF(CN381&gt;20000,Paramètres!$F$22,-2)</f>
        <v>1</v>
      </c>
      <c r="CL381" s="2">
        <f t="shared" si="351"/>
        <v>-18467.817054452709</v>
      </c>
      <c r="CM381" s="2">
        <f t="shared" si="352"/>
        <v>43560.717482221342</v>
      </c>
      <c r="CN381" s="2">
        <f t="shared" si="353"/>
        <v>47313.807438449068</v>
      </c>
      <c r="CO381" s="2">
        <f t="shared" si="354"/>
        <v>112.97479591947146</v>
      </c>
      <c r="CP381" s="2">
        <f t="shared" si="355"/>
        <v>395.39004928567476</v>
      </c>
      <c r="CQ381" s="2">
        <f t="shared" si="356"/>
        <v>-154.3310819966899</v>
      </c>
      <c r="CR381" s="2">
        <f t="shared" si="357"/>
        <v>364.02638393921296</v>
      </c>
      <c r="CS381" s="2">
        <f>Paramètres!$F$22</f>
        <v>1</v>
      </c>
      <c r="CT381" s="2">
        <f t="shared" si="358"/>
        <v>89158.16128467489</v>
      </c>
      <c r="CU381" s="2">
        <f t="shared" si="359"/>
        <v>29583.899598565698</v>
      </c>
      <c r="CV381" s="2">
        <f t="shared" si="388"/>
        <v>93938.196912236483</v>
      </c>
      <c r="CW381" s="2">
        <f t="shared" si="389"/>
        <v>18.356551538373587</v>
      </c>
      <c r="CX381" s="2">
        <f t="shared" si="360"/>
        <v>109.16892561965597</v>
      </c>
      <c r="CY381" s="2">
        <f t="shared" si="390"/>
        <v>103.61387590572429</v>
      </c>
      <c r="CZ381" s="2">
        <f t="shared" si="391"/>
        <v>34.38050378838485</v>
      </c>
      <c r="DA381" s="2"/>
      <c r="DB381" s="2"/>
      <c r="DC381" s="13">
        <f>Paramètres!$H$16</f>
        <v>-20000</v>
      </c>
      <c r="DD381" s="13">
        <f>Paramètres!$I$16</f>
        <v>0</v>
      </c>
      <c r="DE381" s="13"/>
      <c r="DF381" s="13"/>
      <c r="DG381" s="112">
        <f>Paramètres!$H$20</f>
        <v>1047197551196.5977</v>
      </c>
      <c r="DH381" s="13">
        <f>Paramètres!$H$21</f>
        <v>10000</v>
      </c>
      <c r="DI381" s="13">
        <f>IF(DL381&lt;66666,Paramètres!$H$22,5)</f>
        <v>1</v>
      </c>
      <c r="DJ381" s="13">
        <f t="shared" si="361"/>
        <v>-53467.817054452709</v>
      </c>
      <c r="DK381" s="13">
        <f t="shared" si="362"/>
        <v>28560.717482221346</v>
      </c>
      <c r="DL381" s="13">
        <f t="shared" si="392"/>
        <v>60617.836019340779</v>
      </c>
      <c r="DM381" s="13">
        <f t="shared" si="393"/>
        <v>151.89035983629199</v>
      </c>
      <c r="DN381" s="13">
        <f t="shared" si="394"/>
        <v>273.73863508292754</v>
      </c>
      <c r="DO381" s="13">
        <f t="shared" si="395"/>
        <v>-241.45050735034027</v>
      </c>
      <c r="DP381" s="13">
        <f t="shared" si="396"/>
        <v>128.97477597316242</v>
      </c>
      <c r="DQ381" s="13">
        <f>IF(DT381&lt;66666,Paramètres!$H$22,5)</f>
        <v>1</v>
      </c>
      <c r="DR381" s="13">
        <f t="shared" si="363"/>
        <v>54158.16128467489</v>
      </c>
      <c r="DS381" s="13">
        <f t="shared" si="364"/>
        <v>14583.899598565698</v>
      </c>
      <c r="DT381" s="13">
        <f t="shared" si="397"/>
        <v>56087.401091848631</v>
      </c>
      <c r="DU381" s="13">
        <f t="shared" si="398"/>
        <v>15.071305547040939</v>
      </c>
      <c r="DV381" s="13">
        <f t="shared" si="399"/>
        <v>317.6230347639796</v>
      </c>
      <c r="DW381" s="13">
        <f t="shared" si="400"/>
        <v>306.69774690229877</v>
      </c>
      <c r="DX381" s="13">
        <f t="shared" si="401"/>
        <v>82.588644847422472</v>
      </c>
    </row>
    <row r="382" spans="1:128" x14ac:dyDescent="0.35">
      <c r="A382" s="106">
        <f t="shared" si="402"/>
        <v>376</v>
      </c>
      <c r="B382" s="106">
        <f>A382*Paramètres!$D$25</f>
        <v>188</v>
      </c>
      <c r="C382" s="102">
        <f>Paramètres!$D$7</f>
        <v>155093840495.72119</v>
      </c>
      <c r="D382" s="28">
        <f>Paramètres!$D$8</f>
        <v>6666</v>
      </c>
      <c r="E382" s="28">
        <f t="shared" si="365"/>
        <v>35671.791664602984</v>
      </c>
      <c r="F382" s="28">
        <f t="shared" si="366"/>
        <v>-23467.543364693516</v>
      </c>
      <c r="G382" s="28">
        <f t="shared" si="340"/>
        <v>72.447948793022547</v>
      </c>
      <c r="H382" s="28">
        <f t="shared" si="341"/>
        <v>-179.85088995223876</v>
      </c>
      <c r="I382" s="28">
        <f t="shared" si="403"/>
        <v>3452.9717428622953</v>
      </c>
      <c r="J382" s="28">
        <f t="shared" si="404"/>
        <v>10916.835829018068</v>
      </c>
      <c r="K382" s="28">
        <f t="shared" si="405"/>
        <v>2372.9125193588111</v>
      </c>
      <c r="L382" s="28">
        <f t="shared" si="367"/>
        <v>-2372.9044837267907</v>
      </c>
      <c r="M382" s="28">
        <f t="shared" si="368"/>
        <v>-6.175405984591805</v>
      </c>
      <c r="N382" s="28">
        <f>Paramètres!$D$26*Calculs!K382</f>
        <v>47.458250387176221</v>
      </c>
      <c r="O382" s="28">
        <f>Paramètres!$D$26*I382</f>
        <v>69.059434857245904</v>
      </c>
      <c r="P382" s="28">
        <f>Paramètres!$D$26*J382</f>
        <v>218.33671658036135</v>
      </c>
      <c r="Q382" s="105">
        <f>IF($T382&gt;25000,Paramètres!$D$9,-5)</f>
        <v>6</v>
      </c>
      <c r="R382" s="105">
        <f t="shared" si="342"/>
        <v>108902.87453297927</v>
      </c>
      <c r="S382" s="105">
        <f t="shared" si="343"/>
        <v>-5531.2351828897663</v>
      </c>
      <c r="T382" s="105">
        <f t="shared" si="369"/>
        <v>109043.25125469372</v>
      </c>
      <c r="U382" s="105">
        <f t="shared" si="370"/>
        <v>-2.9075847602795646</v>
      </c>
      <c r="V382" s="105">
        <f t="shared" si="344"/>
        <v>77.824844364515457</v>
      </c>
      <c r="W382" s="105">
        <f t="shared" si="371"/>
        <v>77.724656628051974</v>
      </c>
      <c r="X382" s="105">
        <f t="shared" si="372"/>
        <v>-3.9476768373906954</v>
      </c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44">
        <f t="shared" si="373"/>
        <v>-73231.082868376281</v>
      </c>
      <c r="AL382" s="44">
        <f t="shared" si="374"/>
        <v>-17936.30818180375</v>
      </c>
      <c r="AM382" s="44">
        <f t="shared" si="345"/>
        <v>-72.232015390138017</v>
      </c>
      <c r="AN382" s="44">
        <f t="shared" si="346"/>
        <v>10.808454260874681</v>
      </c>
      <c r="AO382" s="44">
        <f t="shared" si="406"/>
        <v>2093.7692555199992</v>
      </c>
      <c r="AP382" s="44">
        <f t="shared" si="407"/>
        <v>-6533.8690078906411</v>
      </c>
      <c r="AQ382" s="44">
        <f t="shared" si="375"/>
        <v>544.78521287802403</v>
      </c>
      <c r="AR382" s="44">
        <f t="shared" si="376"/>
        <v>535.1205004083829</v>
      </c>
      <c r="AS382" s="44">
        <f t="shared" si="377"/>
        <v>102.16153000633761</v>
      </c>
      <c r="AT382" s="44">
        <f>Paramètres!$D$26*Calculs!AQ382</f>
        <v>10.89570425756048</v>
      </c>
      <c r="AU382" s="44">
        <f>Paramètres!$D$26*AO382</f>
        <v>41.875385110399982</v>
      </c>
      <c r="AV382" s="44">
        <f>Paramètres!$D$26*AP382</f>
        <v>-130.67738015781282</v>
      </c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1">
        <f>Paramètres!$D$16</f>
        <v>30000</v>
      </c>
      <c r="BH382" s="41">
        <f>Paramètres!$E$16</f>
        <v>-25000</v>
      </c>
      <c r="BI382" s="100"/>
      <c r="BJ382" s="100"/>
      <c r="BK382" s="110">
        <f>Paramètres!$D$20</f>
        <v>523598775598.29883</v>
      </c>
      <c r="BL382" s="41">
        <f>Paramètres!$D$21</f>
        <v>10000</v>
      </c>
      <c r="BM382" s="41"/>
      <c r="BN382" s="41"/>
      <c r="BO382" s="41">
        <f>IF(AND($BR$6&gt;200,A382&lt;950),Paramètres!$D$22,0)</f>
        <v>1</v>
      </c>
      <c r="BP382" s="41">
        <f t="shared" si="347"/>
        <v>-5671.7916646029844</v>
      </c>
      <c r="BQ382" s="41">
        <f t="shared" si="348"/>
        <v>-1532.4566353064838</v>
      </c>
      <c r="BR382" s="41">
        <f t="shared" si="378"/>
        <v>5875.1718294663315</v>
      </c>
      <c r="BS382" s="41">
        <f t="shared" si="379"/>
        <v>-164.88032360806389</v>
      </c>
      <c r="BT382" s="41">
        <f t="shared" si="380"/>
        <v>1971.743040326279</v>
      </c>
      <c r="BU382" s="41">
        <f t="shared" si="381"/>
        <v>-1903.4874324479742</v>
      </c>
      <c r="BV382" s="41">
        <f t="shared" si="382"/>
        <v>-514.30167371663936</v>
      </c>
      <c r="BW382" s="41">
        <f>Paramètres!$D$22</f>
        <v>1</v>
      </c>
      <c r="BX382" s="41">
        <f t="shared" si="349"/>
        <v>103231.08286837628</v>
      </c>
      <c r="BY382" s="41">
        <f t="shared" si="350"/>
        <v>-7063.6918181962501</v>
      </c>
      <c r="BZ382" s="41">
        <f t="shared" si="383"/>
        <v>103472.47079431333</v>
      </c>
      <c r="CA382" s="41">
        <f t="shared" si="384"/>
        <v>-3.9144203232753614</v>
      </c>
      <c r="CB382" s="41">
        <f t="shared" si="385"/>
        <v>48.227273247157413</v>
      </c>
      <c r="CC382" s="41">
        <f t="shared" si="386"/>
        <v>48.114765240212535</v>
      </c>
      <c r="CD382" s="41">
        <f t="shared" si="387"/>
        <v>-3.2923017381796487</v>
      </c>
      <c r="CE382" s="2">
        <f>Paramètres!$F$16</f>
        <v>15000</v>
      </c>
      <c r="CF382" s="2">
        <f>Paramètres!$G$16</f>
        <v>15000</v>
      </c>
      <c r="CG382" s="111">
        <f>Paramètres!$F$20</f>
        <v>992600579172.61572</v>
      </c>
      <c r="CH382" s="2">
        <f>Paramètres!$F$21</f>
        <v>13332</v>
      </c>
      <c r="CI382" s="2"/>
      <c r="CJ382" s="2"/>
      <c r="CK382" s="2">
        <f>IF(CN382&gt;20000,Paramètres!$F$22,-2)</f>
        <v>1</v>
      </c>
      <c r="CL382" s="2">
        <f t="shared" si="351"/>
        <v>-20671.791664602984</v>
      </c>
      <c r="CM382" s="2">
        <f t="shared" si="352"/>
        <v>38467.543364693513</v>
      </c>
      <c r="CN382" s="2">
        <f t="shared" si="353"/>
        <v>43670.06827495608</v>
      </c>
      <c r="CO382" s="2">
        <f t="shared" si="354"/>
        <v>118.25281426754908</v>
      </c>
      <c r="CP382" s="2">
        <f t="shared" si="355"/>
        <v>455.36165662956483</v>
      </c>
      <c r="CQ382" s="2">
        <f t="shared" si="356"/>
        <v>-215.5513300008532</v>
      </c>
      <c r="CR382" s="2">
        <f t="shared" si="357"/>
        <v>401.11327884188154</v>
      </c>
      <c r="CS382" s="2">
        <f>Paramètres!$F$22</f>
        <v>1</v>
      </c>
      <c r="CT382" s="2">
        <f t="shared" si="358"/>
        <v>88231.082868376281</v>
      </c>
      <c r="CU382" s="2">
        <f t="shared" si="359"/>
        <v>32936.308181803746</v>
      </c>
      <c r="CV382" s="2">
        <f t="shared" si="388"/>
        <v>94178.152353786572</v>
      </c>
      <c r="CW382" s="2">
        <f t="shared" si="389"/>
        <v>20.470400905841419</v>
      </c>
      <c r="CX382" s="2">
        <f t="shared" si="360"/>
        <v>108.62970690387813</v>
      </c>
      <c r="CY382" s="2">
        <f t="shared" si="390"/>
        <v>101.77006484262525</v>
      </c>
      <c r="CZ382" s="2">
        <f t="shared" si="391"/>
        <v>37.990355670226641</v>
      </c>
      <c r="DA382" s="2"/>
      <c r="DB382" s="2"/>
      <c r="DC382" s="13">
        <f>Paramètres!$H$16</f>
        <v>-20000</v>
      </c>
      <c r="DD382" s="13">
        <f>Paramètres!$I$16</f>
        <v>0</v>
      </c>
      <c r="DE382" s="13"/>
      <c r="DF382" s="13"/>
      <c r="DG382" s="112">
        <f>Paramètres!$H$20</f>
        <v>1047197551196.5977</v>
      </c>
      <c r="DH382" s="13">
        <f>Paramètres!$H$21</f>
        <v>10000</v>
      </c>
      <c r="DI382" s="13">
        <f>IF(DL382&lt;66666,Paramètres!$H$22,5)</f>
        <v>1</v>
      </c>
      <c r="DJ382" s="13">
        <f t="shared" si="361"/>
        <v>-55671.791664602984</v>
      </c>
      <c r="DK382" s="13">
        <f t="shared" si="362"/>
        <v>23467.543364693516</v>
      </c>
      <c r="DL382" s="13">
        <f t="shared" si="392"/>
        <v>60415.842117119653</v>
      </c>
      <c r="DM382" s="13">
        <f t="shared" si="393"/>
        <v>157.14293120183353</v>
      </c>
      <c r="DN382" s="13">
        <f t="shared" si="394"/>
        <v>275.498791705494</v>
      </c>
      <c r="DO382" s="13">
        <f t="shared" si="395"/>
        <v>-253.86572127796296</v>
      </c>
      <c r="DP382" s="13">
        <f t="shared" si="396"/>
        <v>107.01298889016601</v>
      </c>
      <c r="DQ382" s="13">
        <f>IF(DT382&lt;66666,Paramètres!$H$22,5)</f>
        <v>1</v>
      </c>
      <c r="DR382" s="13">
        <f t="shared" si="363"/>
        <v>53231.082868376281</v>
      </c>
      <c r="DS382" s="13">
        <f t="shared" si="364"/>
        <v>17936.30818180375</v>
      </c>
      <c r="DT382" s="13">
        <f t="shared" si="397"/>
        <v>56171.695136719733</v>
      </c>
      <c r="DU382" s="13">
        <f t="shared" si="398"/>
        <v>18.621335441977273</v>
      </c>
      <c r="DV382" s="13">
        <f t="shared" si="399"/>
        <v>316.71436272451109</v>
      </c>
      <c r="DW382" s="13">
        <f t="shared" si="400"/>
        <v>300.13423035853134</v>
      </c>
      <c r="DX382" s="13">
        <f t="shared" si="401"/>
        <v>101.13076348512962</v>
      </c>
    </row>
    <row r="383" spans="1:128" x14ac:dyDescent="0.35">
      <c r="A383" s="106">
        <f t="shared" si="402"/>
        <v>377</v>
      </c>
      <c r="B383" s="106">
        <f>A383*Paramètres!$D$25</f>
        <v>188.5</v>
      </c>
      <c r="C383" s="102">
        <f>Paramètres!$D$7</f>
        <v>155093840495.72119</v>
      </c>
      <c r="D383" s="28">
        <f>Paramètres!$D$8</f>
        <v>6666</v>
      </c>
      <c r="E383" s="28">
        <f t="shared" si="365"/>
        <v>36805.051415102433</v>
      </c>
      <c r="F383" s="28">
        <f t="shared" si="366"/>
        <v>-18010.669301680631</v>
      </c>
      <c r="G383" s="28">
        <f t="shared" si="340"/>
        <v>84.598482857375032</v>
      </c>
      <c r="H383" s="28">
        <f t="shared" si="341"/>
        <v>-156.71474302965277</v>
      </c>
      <c r="I383" s="28">
        <f t="shared" si="403"/>
        <v>1011.0078242782587</v>
      </c>
      <c r="J383" s="28">
        <f t="shared" si="404"/>
        <v>10692.323706453115</v>
      </c>
      <c r="K383" s="28">
        <f t="shared" si="405"/>
        <v>2040.1659108500737</v>
      </c>
      <c r="L383" s="28">
        <f t="shared" si="367"/>
        <v>-1873.9905833084358</v>
      </c>
      <c r="M383" s="28">
        <f t="shared" si="368"/>
        <v>-806.49627244397061</v>
      </c>
      <c r="N383" s="28">
        <f>Paramètres!$D$26*Calculs!K383</f>
        <v>40.803318217001475</v>
      </c>
      <c r="O383" s="28">
        <f>Paramètres!$D$26*I383</f>
        <v>20.220156485565173</v>
      </c>
      <c r="P383" s="28">
        <f>Paramètres!$D$26*J383</f>
        <v>213.8464741290623</v>
      </c>
      <c r="Q383" s="105">
        <f>IF($T383&gt;25000,Paramètres!$D$9,-5)</f>
        <v>6</v>
      </c>
      <c r="R383" s="105">
        <f t="shared" si="342"/>
        <v>108855.46953061662</v>
      </c>
      <c r="S383" s="105">
        <f t="shared" si="343"/>
        <v>3167.0330015668551</v>
      </c>
      <c r="T383" s="105">
        <f t="shared" si="369"/>
        <v>108901.53049780347</v>
      </c>
      <c r="U383" s="105">
        <f t="shared" si="370"/>
        <v>1.6664890856913814</v>
      </c>
      <c r="V383" s="105">
        <f t="shared" si="344"/>
        <v>78.026398485537314</v>
      </c>
      <c r="W383" s="105">
        <f t="shared" si="371"/>
        <v>77.993396457338804</v>
      </c>
      <c r="X383" s="105">
        <f t="shared" si="372"/>
        <v>2.2691341238963303</v>
      </c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44">
        <f t="shared" si="373"/>
        <v>-72050.418115514185</v>
      </c>
      <c r="AL383" s="44">
        <f t="shared" si="374"/>
        <v>-21177.702303247486</v>
      </c>
      <c r="AM383" s="44">
        <f t="shared" si="345"/>
        <v>-67.678414251735759</v>
      </c>
      <c r="AN383" s="44">
        <f t="shared" si="346"/>
        <v>14.030644962199144</v>
      </c>
      <c r="AO383" s="44">
        <f t="shared" si="406"/>
        <v>2587.0143708179821</v>
      </c>
      <c r="AP383" s="44">
        <f t="shared" si="407"/>
        <v>-6301.0300977264906</v>
      </c>
      <c r="AQ383" s="44">
        <f t="shared" si="375"/>
        <v>543.97248657158616</v>
      </c>
      <c r="AR383" s="44">
        <f t="shared" si="376"/>
        <v>527.74371706942111</v>
      </c>
      <c r="AS383" s="44">
        <f t="shared" si="377"/>
        <v>131.88114057978592</v>
      </c>
      <c r="AT383" s="44">
        <f>Paramètres!$D$26*Calculs!AQ383</f>
        <v>10.879449731431723</v>
      </c>
      <c r="AU383" s="44">
        <f>Paramètres!$D$26*AO383</f>
        <v>51.740287416359642</v>
      </c>
      <c r="AV383" s="44">
        <f>Paramètres!$D$26*AP383</f>
        <v>-126.02060195452981</v>
      </c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1">
        <f>Paramètres!$D$16</f>
        <v>30000</v>
      </c>
      <c r="BH383" s="41">
        <f>Paramètres!$E$16</f>
        <v>-25000</v>
      </c>
      <c r="BI383" s="100"/>
      <c r="BJ383" s="100"/>
      <c r="BK383" s="110">
        <f>Paramètres!$D$20</f>
        <v>523598775598.29883</v>
      </c>
      <c r="BL383" s="41">
        <f>Paramètres!$D$21</f>
        <v>10000</v>
      </c>
      <c r="BM383" s="41"/>
      <c r="BN383" s="41"/>
      <c r="BO383" s="41">
        <f>IF(AND($BR$6&gt;200,A383&lt;950),Paramètres!$D$22,0)</f>
        <v>1</v>
      </c>
      <c r="BP383" s="41">
        <f t="shared" si="347"/>
        <v>-6805.0514151024327</v>
      </c>
      <c r="BQ383" s="41">
        <f t="shared" si="348"/>
        <v>-6989.3306983193688</v>
      </c>
      <c r="BR383" s="41">
        <f t="shared" si="378"/>
        <v>9754.9714695972907</v>
      </c>
      <c r="BS383" s="41">
        <f t="shared" si="379"/>
        <v>-134.23463065877826</v>
      </c>
      <c r="BT383" s="41">
        <f t="shared" si="380"/>
        <v>1873.4417151973328</v>
      </c>
      <c r="BU383" s="41">
        <f t="shared" si="381"/>
        <v>-1306.9097367274862</v>
      </c>
      <c r="BV383" s="41">
        <f t="shared" si="382"/>
        <v>-1342.3005625747226</v>
      </c>
      <c r="BW383" s="41">
        <f>Paramètres!$D$22</f>
        <v>1</v>
      </c>
      <c r="BX383" s="41">
        <f t="shared" si="349"/>
        <v>102050.41811551419</v>
      </c>
      <c r="BY383" s="41">
        <f t="shared" si="350"/>
        <v>-3822.2976967525137</v>
      </c>
      <c r="BZ383" s="41">
        <f t="shared" si="383"/>
        <v>102121.9750946576</v>
      </c>
      <c r="CA383" s="41">
        <f t="shared" si="384"/>
        <v>-2.1450103343620075</v>
      </c>
      <c r="CB383" s="41">
        <f t="shared" si="385"/>
        <v>49.492963955474259</v>
      </c>
      <c r="CC383" s="41">
        <f t="shared" si="386"/>
        <v>49.458284181740694</v>
      </c>
      <c r="CD383" s="41">
        <f t="shared" si="387"/>
        <v>-1.8524596881044952</v>
      </c>
      <c r="CE383" s="2">
        <f>Paramètres!$F$16</f>
        <v>15000</v>
      </c>
      <c r="CF383" s="2">
        <f>Paramètres!$G$16</f>
        <v>15000</v>
      </c>
      <c r="CG383" s="111">
        <f>Paramètres!$F$20</f>
        <v>992600579172.61572</v>
      </c>
      <c r="CH383" s="2">
        <f>Paramètres!$F$21</f>
        <v>13332</v>
      </c>
      <c r="CI383" s="2"/>
      <c r="CJ383" s="2"/>
      <c r="CK383" s="2">
        <f>IF(CN383&gt;20000,Paramètres!$F$22,-2)</f>
        <v>1</v>
      </c>
      <c r="CL383" s="2">
        <f t="shared" si="351"/>
        <v>-21805.051415102433</v>
      </c>
      <c r="CM383" s="2">
        <f t="shared" si="352"/>
        <v>33010.669301680631</v>
      </c>
      <c r="CN383" s="2">
        <f t="shared" si="353"/>
        <v>39562.160645750642</v>
      </c>
      <c r="CO383" s="2">
        <f t="shared" si="354"/>
        <v>123.44657984858252</v>
      </c>
      <c r="CP383" s="2">
        <f t="shared" si="355"/>
        <v>539.68865384781577</v>
      </c>
      <c r="CQ383" s="2">
        <f t="shared" si="356"/>
        <v>-297.45440221711027</v>
      </c>
      <c r="CR383" s="2">
        <f t="shared" si="357"/>
        <v>450.31624631333153</v>
      </c>
      <c r="CS383" s="2">
        <f>Paramètres!$F$22</f>
        <v>1</v>
      </c>
      <c r="CT383" s="2">
        <f t="shared" si="358"/>
        <v>87050.418115514185</v>
      </c>
      <c r="CU383" s="2">
        <f t="shared" si="359"/>
        <v>36177.702303247483</v>
      </c>
      <c r="CV383" s="2">
        <f t="shared" si="388"/>
        <v>94268.772337546849</v>
      </c>
      <c r="CW383" s="2">
        <f t="shared" si="389"/>
        <v>22.567517104909506</v>
      </c>
      <c r="CX383" s="2">
        <f t="shared" si="360"/>
        <v>108.42709726701813</v>
      </c>
      <c r="CY383" s="2">
        <f t="shared" si="390"/>
        <v>100.12461091939021</v>
      </c>
      <c r="CZ383" s="2">
        <f t="shared" si="391"/>
        <v>41.611269026456483</v>
      </c>
      <c r="DA383" s="2"/>
      <c r="DB383" s="2"/>
      <c r="DC383" s="13">
        <f>Paramètres!$H$16</f>
        <v>-20000</v>
      </c>
      <c r="DD383" s="13">
        <f>Paramètres!$I$16</f>
        <v>0</v>
      </c>
      <c r="DE383" s="13"/>
      <c r="DF383" s="13"/>
      <c r="DG383" s="112">
        <f>Paramètres!$H$20</f>
        <v>1047197551196.5977</v>
      </c>
      <c r="DH383" s="13">
        <f>Paramètres!$H$21</f>
        <v>10000</v>
      </c>
      <c r="DI383" s="13">
        <f>IF(DL383&lt;66666,Paramètres!$H$22,5)</f>
        <v>1</v>
      </c>
      <c r="DJ383" s="13">
        <f t="shared" si="361"/>
        <v>-56805.051415102433</v>
      </c>
      <c r="DK383" s="13">
        <f t="shared" si="362"/>
        <v>18010.669301680631</v>
      </c>
      <c r="DL383" s="13">
        <f t="shared" si="392"/>
        <v>59591.929612716282</v>
      </c>
      <c r="DM383" s="13">
        <f t="shared" si="393"/>
        <v>162.40820641617867</v>
      </c>
      <c r="DN383" s="13">
        <f t="shared" si="394"/>
        <v>282.85442392866292</v>
      </c>
      <c r="DO383" s="13">
        <f t="shared" si="395"/>
        <v>-269.62644436383931</v>
      </c>
      <c r="DP383" s="13">
        <f t="shared" si="396"/>
        <v>85.488043817420532</v>
      </c>
      <c r="DQ383" s="13">
        <f>IF(DT383&lt;66666,Paramètres!$H$22,5)</f>
        <v>1</v>
      </c>
      <c r="DR383" s="13">
        <f t="shared" si="363"/>
        <v>52050.418115514185</v>
      </c>
      <c r="DS383" s="13">
        <f t="shared" si="364"/>
        <v>21177.702303247486</v>
      </c>
      <c r="DT383" s="13">
        <f t="shared" si="397"/>
        <v>56193.781691970347</v>
      </c>
      <c r="DU383" s="13">
        <f t="shared" si="398"/>
        <v>22.139884438556479</v>
      </c>
      <c r="DV383" s="13">
        <f t="shared" si="399"/>
        <v>316.47690830242686</v>
      </c>
      <c r="DW383" s="13">
        <f t="shared" si="400"/>
        <v>293.14196170926846</v>
      </c>
      <c r="DX383" s="13">
        <f t="shared" si="401"/>
        <v>119.27038095815946</v>
      </c>
    </row>
    <row r="384" spans="1:128" x14ac:dyDescent="0.35">
      <c r="A384" s="106">
        <f t="shared" si="402"/>
        <v>378</v>
      </c>
      <c r="B384" s="106">
        <f>A384*Paramètres!$D$25</f>
        <v>189</v>
      </c>
      <c r="C384" s="102">
        <f>Paramètres!$D$7</f>
        <v>155093840495.72119</v>
      </c>
      <c r="D384" s="28">
        <f>Paramètres!$D$8</f>
        <v>6666</v>
      </c>
      <c r="E384" s="28">
        <f t="shared" si="365"/>
        <v>36842.057681414452</v>
      </c>
      <c r="F384" s="28">
        <f t="shared" si="366"/>
        <v>-12866.131516565067</v>
      </c>
      <c r="G384" s="28">
        <f t="shared" si="340"/>
        <v>95.217529407610542</v>
      </c>
      <c r="H384" s="28">
        <f t="shared" si="341"/>
        <v>-153.93879546928255</v>
      </c>
      <c r="I384" s="28">
        <f t="shared" si="403"/>
        <v>-883.20291551574235</v>
      </c>
      <c r="J384" s="28">
        <f t="shared" si="404"/>
        <v>9671.9809598800821</v>
      </c>
      <c r="K384" s="28">
        <f t="shared" si="405"/>
        <v>1557.0788860859514</v>
      </c>
      <c r="L384" s="28">
        <f t="shared" si="367"/>
        <v>-1398.7632897395265</v>
      </c>
      <c r="M384" s="28">
        <f t="shared" si="368"/>
        <v>-684.07303467665224</v>
      </c>
      <c r="N384" s="28">
        <f>Paramètres!$D$26*Calculs!K384</f>
        <v>31.141577721719027</v>
      </c>
      <c r="O384" s="28">
        <f>Paramètres!$D$26*I384</f>
        <v>-17.664058310314847</v>
      </c>
      <c r="P384" s="28">
        <f>Paramètres!$D$26*J384</f>
        <v>193.43961919760164</v>
      </c>
      <c r="Q384" s="105">
        <f>IF($T384&gt;25000,Paramètres!$D$9,-5)</f>
        <v>6</v>
      </c>
      <c r="R384" s="105">
        <f t="shared" si="342"/>
        <v>107467.03268225229</v>
      </c>
      <c r="S384" s="105">
        <f t="shared" si="343"/>
        <v>11429.115550400718</v>
      </c>
      <c r="T384" s="105">
        <f t="shared" si="369"/>
        <v>108073.06693063122</v>
      </c>
      <c r="U384" s="105">
        <f t="shared" si="370"/>
        <v>6.0705862248986087</v>
      </c>
      <c r="V384" s="105">
        <f t="shared" si="344"/>
        <v>79.220422054981583</v>
      </c>
      <c r="W384" s="105">
        <f t="shared" si="371"/>
        <v>78.776182890683899</v>
      </c>
      <c r="X384" s="105">
        <f t="shared" si="372"/>
        <v>8.377844576198239</v>
      </c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44">
        <f t="shared" si="373"/>
        <v>-70624.975000837832</v>
      </c>
      <c r="AL384" s="44">
        <f t="shared" si="374"/>
        <v>-24295.247066965785</v>
      </c>
      <c r="AM384" s="44">
        <f t="shared" si="345"/>
        <v>-63.121390055054874</v>
      </c>
      <c r="AN384" s="44">
        <f t="shared" si="346"/>
        <v>17.210954046677994</v>
      </c>
      <c r="AO384" s="44">
        <f t="shared" si="406"/>
        <v>3063.0178004710438</v>
      </c>
      <c r="AP384" s="44">
        <f t="shared" si="407"/>
        <v>-6043.1283551921751</v>
      </c>
      <c r="AQ384" s="44">
        <f t="shared" si="375"/>
        <v>545.12810306113875</v>
      </c>
      <c r="AR384" s="44">
        <f t="shared" si="376"/>
        <v>520.71825326773819</v>
      </c>
      <c r="AS384" s="44">
        <f t="shared" si="377"/>
        <v>161.29832442040777</v>
      </c>
      <c r="AT384" s="44">
        <f>Paramètres!$D$26*Calculs!AQ384</f>
        <v>10.902562061222776</v>
      </c>
      <c r="AU384" s="44">
        <f>Paramètres!$D$26*AO384</f>
        <v>61.260356009420875</v>
      </c>
      <c r="AV384" s="44">
        <f>Paramètres!$D$26*AP384</f>
        <v>-120.8625671038435</v>
      </c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1">
        <f>Paramètres!$D$16</f>
        <v>30000</v>
      </c>
      <c r="BH384" s="41">
        <f>Paramètres!$E$16</f>
        <v>-25000</v>
      </c>
      <c r="BI384" s="100"/>
      <c r="BJ384" s="100"/>
      <c r="BK384" s="110">
        <f>Paramètres!$D$20</f>
        <v>523598775598.29883</v>
      </c>
      <c r="BL384" s="41">
        <f>Paramètres!$D$21</f>
        <v>10000</v>
      </c>
      <c r="BM384" s="41"/>
      <c r="BN384" s="41"/>
      <c r="BO384" s="41">
        <f>IF(AND($BR$6&gt;200,A384&lt;950),Paramètres!$D$22,0)</f>
        <v>1</v>
      </c>
      <c r="BP384" s="41">
        <f t="shared" si="347"/>
        <v>-6842.0576814144515</v>
      </c>
      <c r="BQ384" s="41">
        <f t="shared" si="348"/>
        <v>-12133.868483434933</v>
      </c>
      <c r="BR384" s="41">
        <f t="shared" si="378"/>
        <v>13929.98627741959</v>
      </c>
      <c r="BS384" s="41">
        <f t="shared" si="379"/>
        <v>-119.41782449274898</v>
      </c>
      <c r="BT384" s="41">
        <f t="shared" si="380"/>
        <v>1446.5374474338764</v>
      </c>
      <c r="BU384" s="41">
        <f t="shared" si="381"/>
        <v>-710.50268511118713</v>
      </c>
      <c r="BV384" s="41">
        <f t="shared" si="382"/>
        <v>-1260.0224288790689</v>
      </c>
      <c r="BW384" s="41">
        <f>Paramètres!$D$22</f>
        <v>1</v>
      </c>
      <c r="BX384" s="41">
        <f t="shared" si="349"/>
        <v>100624.97500083783</v>
      </c>
      <c r="BY384" s="41">
        <f t="shared" si="350"/>
        <v>-704.75293303421495</v>
      </c>
      <c r="BZ384" s="41">
        <f t="shared" si="383"/>
        <v>100627.44292992773</v>
      </c>
      <c r="CA384" s="41">
        <f t="shared" si="384"/>
        <v>-0.40127918981816241</v>
      </c>
      <c r="CB384" s="41">
        <f t="shared" si="385"/>
        <v>50.952309803876076</v>
      </c>
      <c r="CC384" s="41">
        <f t="shared" si="386"/>
        <v>50.951060177691609</v>
      </c>
      <c r="CD384" s="41">
        <f t="shared" si="387"/>
        <v>-0.3568488747563115</v>
      </c>
      <c r="CE384" s="2">
        <f>Paramètres!$F$16</f>
        <v>15000</v>
      </c>
      <c r="CF384" s="2">
        <f>Paramètres!$G$16</f>
        <v>15000</v>
      </c>
      <c r="CG384" s="111">
        <f>Paramètres!$F$20</f>
        <v>992600579172.61572</v>
      </c>
      <c r="CH384" s="2">
        <f>Paramètres!$F$21</f>
        <v>13332</v>
      </c>
      <c r="CI384" s="2"/>
      <c r="CJ384" s="2"/>
      <c r="CK384" s="2">
        <f>IF(CN384&gt;20000,Paramètres!$F$22,-2)</f>
        <v>1</v>
      </c>
      <c r="CL384" s="2">
        <f t="shared" si="351"/>
        <v>-21842.057681414452</v>
      </c>
      <c r="CM384" s="2">
        <f t="shared" si="352"/>
        <v>27866.131516565067</v>
      </c>
      <c r="CN384" s="2">
        <f t="shared" si="353"/>
        <v>35406.168522684529</v>
      </c>
      <c r="CO384" s="2">
        <f t="shared" si="354"/>
        <v>128.09009197481646</v>
      </c>
      <c r="CP384" s="2">
        <f t="shared" si="355"/>
        <v>648.99253630188821</v>
      </c>
      <c r="CQ384" s="2">
        <f t="shared" si="356"/>
        <v>-400.36335486657526</v>
      </c>
      <c r="CR384" s="2">
        <f t="shared" si="357"/>
        <v>510.78419734320136</v>
      </c>
      <c r="CS384" s="2">
        <f>Paramètres!$F$22</f>
        <v>1</v>
      </c>
      <c r="CT384" s="2">
        <f t="shared" si="358"/>
        <v>85624.975000837832</v>
      </c>
      <c r="CU384" s="2">
        <f t="shared" si="359"/>
        <v>39295.247066965785</v>
      </c>
      <c r="CV384" s="2">
        <f t="shared" si="388"/>
        <v>94211.213695334518</v>
      </c>
      <c r="CW384" s="2">
        <f t="shared" si="389"/>
        <v>24.651465876332409</v>
      </c>
      <c r="CX384" s="2">
        <f t="shared" si="360"/>
        <v>108.55572274625018</v>
      </c>
      <c r="CY384" s="2">
        <f t="shared" si="390"/>
        <v>98.662151582130207</v>
      </c>
      <c r="CZ384" s="2">
        <f t="shared" si="391"/>
        <v>45.278303702165168</v>
      </c>
      <c r="DA384" s="2"/>
      <c r="DB384" s="2"/>
      <c r="DC384" s="13">
        <f>Paramètres!$H$16</f>
        <v>-20000</v>
      </c>
      <c r="DD384" s="13">
        <f>Paramètres!$I$16</f>
        <v>0</v>
      </c>
      <c r="DE384" s="13"/>
      <c r="DF384" s="13"/>
      <c r="DG384" s="112">
        <f>Paramètres!$H$20</f>
        <v>1047197551196.5977</v>
      </c>
      <c r="DH384" s="13">
        <f>Paramètres!$H$21</f>
        <v>10000</v>
      </c>
      <c r="DI384" s="13">
        <f>IF(DL384&lt;66666,Paramètres!$H$22,5)</f>
        <v>1</v>
      </c>
      <c r="DJ384" s="13">
        <f t="shared" si="361"/>
        <v>-56842.057681414452</v>
      </c>
      <c r="DK384" s="13">
        <f t="shared" si="362"/>
        <v>12866.131516565067</v>
      </c>
      <c r="DL384" s="13">
        <f t="shared" si="392"/>
        <v>58279.986802150161</v>
      </c>
      <c r="DM384" s="13">
        <f t="shared" si="393"/>
        <v>167.24608108015866</v>
      </c>
      <c r="DN384" s="13">
        <f t="shared" si="394"/>
        <v>295.18016414062777</v>
      </c>
      <c r="DO384" s="13">
        <f t="shared" si="395"/>
        <v>-287.89724976176427</v>
      </c>
      <c r="DP384" s="13">
        <f t="shared" si="396"/>
        <v>65.1651968592152</v>
      </c>
      <c r="DQ384" s="13">
        <f>IF(DT384&lt;66666,Paramètres!$H$22,5)</f>
        <v>1</v>
      </c>
      <c r="DR384" s="13">
        <f t="shared" si="363"/>
        <v>50624.975000837832</v>
      </c>
      <c r="DS384" s="13">
        <f t="shared" si="364"/>
        <v>24295.247066965785</v>
      </c>
      <c r="DT384" s="13">
        <f t="shared" si="397"/>
        <v>56152.890610193564</v>
      </c>
      <c r="DU384" s="13">
        <f t="shared" si="398"/>
        <v>25.636644772840469</v>
      </c>
      <c r="DV384" s="13">
        <f t="shared" si="399"/>
        <v>316.91673896406985</v>
      </c>
      <c r="DW384" s="13">
        <f t="shared" si="400"/>
        <v>285.71818499563756</v>
      </c>
      <c r="DX384" s="13">
        <f t="shared" si="401"/>
        <v>137.11797182871044</v>
      </c>
    </row>
    <row r="385" spans="1:128" x14ac:dyDescent="0.35">
      <c r="A385" s="106">
        <f t="shared" si="402"/>
        <v>379</v>
      </c>
      <c r="B385" s="106">
        <f>A385*Paramètres!$D$25</f>
        <v>189.5</v>
      </c>
      <c r="C385" s="102">
        <f>Paramètres!$D$7</f>
        <v>155093840495.72119</v>
      </c>
      <c r="D385" s="28">
        <f>Paramètres!$D$8</f>
        <v>6666</v>
      </c>
      <c r="E385" s="28">
        <f t="shared" si="365"/>
        <v>36050.765401221703</v>
      </c>
      <c r="F385" s="28">
        <f t="shared" si="366"/>
        <v>-8201.1592952941883</v>
      </c>
      <c r="G385" s="28">
        <f t="shared" si="340"/>
        <v>104.43829441767973</v>
      </c>
      <c r="H385" s="28">
        <f t="shared" si="341"/>
        <v>-161.77448382474722</v>
      </c>
      <c r="I385" s="28">
        <f t="shared" si="403"/>
        <v>-2264.3021469449541</v>
      </c>
      <c r="J385" s="28">
        <f t="shared" si="404"/>
        <v>8794.4683060058287</v>
      </c>
      <c r="K385" s="28">
        <f t="shared" si="405"/>
        <v>1271.2319694640498</v>
      </c>
      <c r="L385" s="28">
        <f t="shared" si="367"/>
        <v>-1207.4578994359049</v>
      </c>
      <c r="M385" s="28">
        <f t="shared" si="368"/>
        <v>-397.58790383672283</v>
      </c>
      <c r="N385" s="28">
        <f>Paramètres!$D$26*Calculs!K385</f>
        <v>25.424639389280998</v>
      </c>
      <c r="O385" s="28">
        <f>Paramètres!$D$26*I385</f>
        <v>-45.28604293889908</v>
      </c>
      <c r="P385" s="28">
        <f>Paramètres!$D$26*J385</f>
        <v>175.88936612011659</v>
      </c>
      <c r="Q385" s="105">
        <f>IF($T385&gt;25000,Paramètres!$D$9,-5)</f>
        <v>6</v>
      </c>
      <c r="R385" s="105">
        <f t="shared" si="342"/>
        <v>105014.05193850707</v>
      </c>
      <c r="S385" s="105">
        <f t="shared" si="343"/>
        <v>19075.32736816258</v>
      </c>
      <c r="T385" s="105">
        <f t="shared" si="369"/>
        <v>106732.4656266594</v>
      </c>
      <c r="U385" s="105">
        <f t="shared" si="370"/>
        <v>10.295267469491717</v>
      </c>
      <c r="V385" s="105">
        <f t="shared" si="344"/>
        <v>81.211327561372286</v>
      </c>
      <c r="W385" s="105">
        <f t="shared" si="371"/>
        <v>79.903809215430243</v>
      </c>
      <c r="X385" s="105">
        <f t="shared" si="372"/>
        <v>14.514165396075343</v>
      </c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44">
        <f t="shared" si="373"/>
        <v>-68963.28653728537</v>
      </c>
      <c r="AL385" s="44">
        <f t="shared" si="374"/>
        <v>-27276.48666345677</v>
      </c>
      <c r="AM385" s="44">
        <f t="shared" si="345"/>
        <v>-58.556790495192807</v>
      </c>
      <c r="AN385" s="44">
        <f t="shared" si="346"/>
        <v>20.323828393087759</v>
      </c>
      <c r="AO385" s="44">
        <f t="shared" si="406"/>
        <v>3522.4756977293614</v>
      </c>
      <c r="AP385" s="44">
        <f t="shared" si="407"/>
        <v>-5760.9674636679238</v>
      </c>
      <c r="AQ385" s="44">
        <f t="shared" si="375"/>
        <v>548.23839762750788</v>
      </c>
      <c r="AR385" s="44">
        <f t="shared" si="376"/>
        <v>514.10757964614322</v>
      </c>
      <c r="AS385" s="44">
        <f t="shared" si="377"/>
        <v>190.41727123231755</v>
      </c>
      <c r="AT385" s="44">
        <f>Paramètres!$D$26*Calculs!AQ385</f>
        <v>10.964767952550158</v>
      </c>
      <c r="AU385" s="44">
        <f>Paramètres!$D$26*AO385</f>
        <v>70.449513954587232</v>
      </c>
      <c r="AV385" s="44">
        <f>Paramètres!$D$26*AP385</f>
        <v>-115.21934927335847</v>
      </c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1">
        <f>Paramètres!$D$16</f>
        <v>30000</v>
      </c>
      <c r="BH385" s="41">
        <f>Paramètres!$E$16</f>
        <v>-25000</v>
      </c>
      <c r="BI385" s="100"/>
      <c r="BJ385" s="100"/>
      <c r="BK385" s="110">
        <f>Paramètres!$D$20</f>
        <v>523598775598.29883</v>
      </c>
      <c r="BL385" s="41">
        <f>Paramètres!$D$21</f>
        <v>10000</v>
      </c>
      <c r="BM385" s="41"/>
      <c r="BN385" s="41"/>
      <c r="BO385" s="41">
        <f>IF(AND($BR$6&gt;200,A385&lt;950),Paramètres!$D$22,0)</f>
        <v>1</v>
      </c>
      <c r="BP385" s="41">
        <f t="shared" si="347"/>
        <v>-6050.7654012217026</v>
      </c>
      <c r="BQ385" s="41">
        <f t="shared" si="348"/>
        <v>-16798.840704705814</v>
      </c>
      <c r="BR385" s="41">
        <f t="shared" si="378"/>
        <v>17855.330043510887</v>
      </c>
      <c r="BS385" s="41">
        <f t="shared" si="379"/>
        <v>-109.80848571753266</v>
      </c>
      <c r="BT385" s="41">
        <f t="shared" si="380"/>
        <v>1090.778497069565</v>
      </c>
      <c r="BU385" s="41">
        <f t="shared" si="381"/>
        <v>-369.64003322155162</v>
      </c>
      <c r="BV385" s="41">
        <f t="shared" si="382"/>
        <v>-1026.2377772764503</v>
      </c>
      <c r="BW385" s="41">
        <f>Paramètres!$D$22</f>
        <v>1</v>
      </c>
      <c r="BX385" s="41">
        <f t="shared" si="349"/>
        <v>98963.28653728537</v>
      </c>
      <c r="BY385" s="41">
        <f t="shared" si="350"/>
        <v>2276.4866634567697</v>
      </c>
      <c r="BZ385" s="41">
        <f t="shared" si="383"/>
        <v>98989.466478963019</v>
      </c>
      <c r="CA385" s="41">
        <f t="shared" si="384"/>
        <v>1.3177622066514185</v>
      </c>
      <c r="CB385" s="41">
        <f t="shared" si="385"/>
        <v>52.626713306151579</v>
      </c>
      <c r="CC385" s="41">
        <f t="shared" si="386"/>
        <v>52.61279501429641</v>
      </c>
      <c r="CD385" s="41">
        <f t="shared" si="387"/>
        <v>1.2102702968752479</v>
      </c>
      <c r="CE385" s="2">
        <f>Paramètres!$F$16</f>
        <v>15000</v>
      </c>
      <c r="CF385" s="2">
        <f>Paramètres!$G$16</f>
        <v>15000</v>
      </c>
      <c r="CG385" s="111">
        <f>Paramètres!$F$20</f>
        <v>992600579172.61572</v>
      </c>
      <c r="CH385" s="2">
        <f>Paramètres!$F$21</f>
        <v>13332</v>
      </c>
      <c r="CI385" s="2"/>
      <c r="CJ385" s="2"/>
      <c r="CK385" s="2">
        <f>IF(CN385&gt;20000,Paramètres!$F$22,-2)</f>
        <v>1</v>
      </c>
      <c r="CL385" s="2">
        <f t="shared" si="351"/>
        <v>-21050.765401221703</v>
      </c>
      <c r="CM385" s="2">
        <f t="shared" si="352"/>
        <v>23201.159295294186</v>
      </c>
      <c r="CN385" s="2">
        <f t="shared" si="353"/>
        <v>31327.759521275832</v>
      </c>
      <c r="CO385" s="2">
        <f t="shared" si="354"/>
        <v>132.21793683664487</v>
      </c>
      <c r="CP385" s="2">
        <f t="shared" si="355"/>
        <v>787.92112625713651</v>
      </c>
      <c r="CQ385" s="2">
        <f t="shared" si="356"/>
        <v>-529.44554723873455</v>
      </c>
      <c r="CR385" s="2">
        <f t="shared" si="357"/>
        <v>583.52987388084193</v>
      </c>
      <c r="CS385" s="2">
        <f>Paramètres!$F$22</f>
        <v>1</v>
      </c>
      <c r="CT385" s="2">
        <f t="shared" si="358"/>
        <v>83963.28653728537</v>
      </c>
      <c r="CU385" s="2">
        <f t="shared" si="359"/>
        <v>42276.486663456773</v>
      </c>
      <c r="CV385" s="2">
        <f t="shared" si="388"/>
        <v>94006.036033585231</v>
      </c>
      <c r="CW385" s="2">
        <f t="shared" si="389"/>
        <v>26.725783735830749</v>
      </c>
      <c r="CX385" s="2">
        <f t="shared" si="360"/>
        <v>109.01607797937527</v>
      </c>
      <c r="CY385" s="2">
        <f t="shared" si="390"/>
        <v>97.369792183165188</v>
      </c>
      <c r="CZ385" s="2">
        <f t="shared" si="391"/>
        <v>49.026817439157256</v>
      </c>
      <c r="DA385" s="2"/>
      <c r="DB385" s="2"/>
      <c r="DC385" s="13">
        <f>Paramètres!$H$16</f>
        <v>-20000</v>
      </c>
      <c r="DD385" s="13">
        <f>Paramètres!$I$16</f>
        <v>0</v>
      </c>
      <c r="DE385" s="13"/>
      <c r="DF385" s="13"/>
      <c r="DG385" s="112">
        <f>Paramètres!$H$20</f>
        <v>1047197551196.5977</v>
      </c>
      <c r="DH385" s="13">
        <f>Paramètres!$H$21</f>
        <v>10000</v>
      </c>
      <c r="DI385" s="13">
        <f>IF(DL385&lt;66666,Paramètres!$H$22,5)</f>
        <v>1</v>
      </c>
      <c r="DJ385" s="13">
        <f t="shared" si="361"/>
        <v>-56050.765401221703</v>
      </c>
      <c r="DK385" s="13">
        <f t="shared" si="362"/>
        <v>8201.1592952941883</v>
      </c>
      <c r="DL385" s="13">
        <f t="shared" si="392"/>
        <v>56647.571138130734</v>
      </c>
      <c r="DM385" s="13">
        <f t="shared" si="393"/>
        <v>171.67574249874818</v>
      </c>
      <c r="DN385" s="13">
        <f t="shared" si="394"/>
        <v>311.65574191821753</v>
      </c>
      <c r="DO385" s="13">
        <f t="shared" si="395"/>
        <v>-308.37231897561878</v>
      </c>
      <c r="DP385" s="13">
        <f t="shared" si="396"/>
        <v>45.119999558885553</v>
      </c>
      <c r="DQ385" s="13">
        <f>IF(DT385&lt;66666,Paramètres!$H$22,5)</f>
        <v>1</v>
      </c>
      <c r="DR385" s="13">
        <f t="shared" si="363"/>
        <v>48963.28653728537</v>
      </c>
      <c r="DS385" s="13">
        <f t="shared" si="364"/>
        <v>27276.48666345677</v>
      </c>
      <c r="DT385" s="13">
        <f t="shared" si="397"/>
        <v>56048.284123905578</v>
      </c>
      <c r="DU385" s="13">
        <f t="shared" si="398"/>
        <v>29.121322046949714</v>
      </c>
      <c r="DV385" s="13">
        <f t="shared" si="399"/>
        <v>318.04601418717886</v>
      </c>
      <c r="DW385" s="13">
        <f t="shared" si="400"/>
        <v>277.84219210461765</v>
      </c>
      <c r="DX385" s="13">
        <f t="shared" si="401"/>
        <v>154.7804361889832</v>
      </c>
    </row>
    <row r="386" spans="1:128" x14ac:dyDescent="0.35">
      <c r="A386" s="106">
        <f t="shared" si="402"/>
        <v>380</v>
      </c>
      <c r="B386" s="106">
        <f>A386*Paramètres!$D$25</f>
        <v>190</v>
      </c>
      <c r="C386" s="102">
        <f>Paramètres!$D$7</f>
        <v>155093840495.72119</v>
      </c>
      <c r="D386" s="28">
        <f>Paramètres!$D$8</f>
        <v>6666</v>
      </c>
      <c r="E386" s="28">
        <f t="shared" si="365"/>
        <v>34616.749852890243</v>
      </c>
      <c r="F386" s="28">
        <f t="shared" si="366"/>
        <v>-3903.3221182504544</v>
      </c>
      <c r="G386" s="28">
        <f t="shared" si="340"/>
        <v>112.62616579740808</v>
      </c>
      <c r="H386" s="28">
        <f t="shared" si="341"/>
        <v>-174.17763684379162</v>
      </c>
      <c r="I386" s="28">
        <f t="shared" si="403"/>
        <v>-3426.4740034419597</v>
      </c>
      <c r="J386" s="28">
        <f t="shared" si="404"/>
        <v>8220.9910360489903</v>
      </c>
      <c r="K386" s="28">
        <f t="shared" si="405"/>
        <v>1215.1608668360116</v>
      </c>
      <c r="L386" s="28">
        <f t="shared" si="367"/>
        <v>-1208.8920824323798</v>
      </c>
      <c r="M386" s="28">
        <f t="shared" si="368"/>
        <v>-123.27151058517757</v>
      </c>
      <c r="N386" s="28">
        <f>Paramètres!$D$26*Calculs!K386</f>
        <v>24.30321733672023</v>
      </c>
      <c r="O386" s="28">
        <f>Paramètres!$D$26*I386</f>
        <v>-68.529480068839192</v>
      </c>
      <c r="P386" s="28">
        <f>Paramètres!$D$26*J386</f>
        <v>164.4198207209798</v>
      </c>
      <c r="Q386" s="105">
        <f>IF($T386&gt;25000,Paramètres!$D$9,-5)</f>
        <v>6</v>
      </c>
      <c r="R386" s="105">
        <f t="shared" si="342"/>
        <v>101690.2716463994</v>
      </c>
      <c r="S386" s="105">
        <f t="shared" si="343"/>
        <v>26206.0439592322</v>
      </c>
      <c r="T386" s="105">
        <f t="shared" si="369"/>
        <v>105012.70441004608</v>
      </c>
      <c r="U386" s="105">
        <f t="shared" si="370"/>
        <v>14.450954736160778</v>
      </c>
      <c r="V386" s="105">
        <f t="shared" si="344"/>
        <v>83.876911398502529</v>
      </c>
      <c r="W386" s="105">
        <f t="shared" si="371"/>
        <v>81.223181070258406</v>
      </c>
      <c r="X386" s="105">
        <f t="shared" si="372"/>
        <v>20.93158194165602</v>
      </c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44">
        <f t="shared" si="373"/>
        <v>-67073.52179350915</v>
      </c>
      <c r="AL386" s="44">
        <f t="shared" si="374"/>
        <v>-30109.366077482653</v>
      </c>
      <c r="AM386" s="44">
        <f t="shared" si="345"/>
        <v>-53.982104542478609</v>
      </c>
      <c r="AN386" s="44">
        <f t="shared" si="346"/>
        <v>23.382690332930249</v>
      </c>
      <c r="AO386" s="44">
        <f t="shared" si="406"/>
        <v>3966.1337634209176</v>
      </c>
      <c r="AP386" s="44">
        <f t="shared" si="407"/>
        <v>-5455.3308431622472</v>
      </c>
      <c r="AQ386" s="44">
        <f t="shared" si="375"/>
        <v>553.1568332888553</v>
      </c>
      <c r="AR386" s="44">
        <f t="shared" si="376"/>
        <v>507.72858851750948</v>
      </c>
      <c r="AS386" s="44">
        <f t="shared" si="377"/>
        <v>219.53168932109108</v>
      </c>
      <c r="AT386" s="44">
        <f>Paramètres!$D$26*Calculs!AQ386</f>
        <v>11.063136665777106</v>
      </c>
      <c r="AU386" s="44">
        <f>Paramètres!$D$26*AO386</f>
        <v>79.322675268418351</v>
      </c>
      <c r="AV386" s="44">
        <f>Paramètres!$D$26*AP386</f>
        <v>-109.10661686324495</v>
      </c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1">
        <f>Paramètres!$D$16</f>
        <v>30000</v>
      </c>
      <c r="BH386" s="41">
        <f>Paramètres!$E$16</f>
        <v>-25000</v>
      </c>
      <c r="BI386" s="100"/>
      <c r="BJ386" s="100"/>
      <c r="BK386" s="110">
        <f>Paramètres!$D$20</f>
        <v>523598775598.29883</v>
      </c>
      <c r="BL386" s="41">
        <f>Paramètres!$D$21</f>
        <v>10000</v>
      </c>
      <c r="BM386" s="41"/>
      <c r="BN386" s="41"/>
      <c r="BO386" s="41">
        <f>IF(AND($BR$6&gt;200,A386&lt;950),Paramètres!$D$22,0)</f>
        <v>1</v>
      </c>
      <c r="BP386" s="41">
        <f t="shared" si="347"/>
        <v>-4616.7498528902433</v>
      </c>
      <c r="BQ386" s="41">
        <f t="shared" si="348"/>
        <v>-21096.677881749547</v>
      </c>
      <c r="BR386" s="41">
        <f t="shared" si="378"/>
        <v>21595.930099221536</v>
      </c>
      <c r="BS386" s="41">
        <f t="shared" si="379"/>
        <v>-102.34388616058806</v>
      </c>
      <c r="BT386" s="41">
        <f t="shared" si="380"/>
        <v>838.88773446019604</v>
      </c>
      <c r="BU386" s="41">
        <f t="shared" si="381"/>
        <v>-179.3363289687691</v>
      </c>
      <c r="BV386" s="41">
        <f t="shared" si="382"/>
        <v>-819.49442471548628</v>
      </c>
      <c r="BW386" s="41">
        <f>Paramètres!$D$22</f>
        <v>1</v>
      </c>
      <c r="BX386" s="41">
        <f t="shared" si="349"/>
        <v>97073.52179350915</v>
      </c>
      <c r="BY386" s="41">
        <f t="shared" si="350"/>
        <v>5109.3660774826531</v>
      </c>
      <c r="BZ386" s="41">
        <f t="shared" si="383"/>
        <v>97207.89193840501</v>
      </c>
      <c r="CA386" s="41">
        <f t="shared" si="384"/>
        <v>3.0129248549335008</v>
      </c>
      <c r="CB386" s="41">
        <f t="shared" si="385"/>
        <v>54.542843553369984</v>
      </c>
      <c r="CC386" s="41">
        <f t="shared" si="386"/>
        <v>54.46744916259415</v>
      </c>
      <c r="CD386" s="41">
        <f t="shared" si="387"/>
        <v>2.8668387829829176</v>
      </c>
      <c r="CE386" s="2">
        <f>Paramètres!$F$16</f>
        <v>15000</v>
      </c>
      <c r="CF386" s="2">
        <f>Paramètres!$G$16</f>
        <v>15000</v>
      </c>
      <c r="CG386" s="111">
        <f>Paramètres!$F$20</f>
        <v>992600579172.61572</v>
      </c>
      <c r="CH386" s="2">
        <f>Paramètres!$F$21</f>
        <v>13332</v>
      </c>
      <c r="CI386" s="2"/>
      <c r="CJ386" s="2"/>
      <c r="CK386" s="2">
        <f>IF(CN386&gt;20000,Paramètres!$F$22,-2)</f>
        <v>1</v>
      </c>
      <c r="CL386" s="2">
        <f t="shared" si="351"/>
        <v>-19616.749852890243</v>
      </c>
      <c r="CM386" s="2">
        <f t="shared" si="352"/>
        <v>18903.322118250453</v>
      </c>
      <c r="CN386" s="2">
        <f t="shared" si="353"/>
        <v>27242.475326174128</v>
      </c>
      <c r="CO386" s="2">
        <f t="shared" si="354"/>
        <v>136.06105007537423</v>
      </c>
      <c r="CP386" s="2">
        <f t="shared" si="355"/>
        <v>969.20116050271577</v>
      </c>
      <c r="CQ386" s="2">
        <f t="shared" si="356"/>
        <v>-697.90195256029949</v>
      </c>
      <c r="CR386" s="2">
        <f t="shared" si="357"/>
        <v>672.52044885812404</v>
      </c>
      <c r="CS386" s="2">
        <f>Paramètres!$F$22</f>
        <v>1</v>
      </c>
      <c r="CT386" s="2">
        <f t="shared" si="358"/>
        <v>82073.52179350915</v>
      </c>
      <c r="CU386" s="2">
        <f t="shared" si="359"/>
        <v>45109.366077482657</v>
      </c>
      <c r="CV386" s="2">
        <f t="shared" si="388"/>
        <v>93653.178736773072</v>
      </c>
      <c r="CW386" s="2">
        <f t="shared" si="389"/>
        <v>28.794137954058449</v>
      </c>
      <c r="CX386" s="2">
        <f t="shared" si="360"/>
        <v>109.81458568307309</v>
      </c>
      <c r="CY386" s="2">
        <f t="shared" si="390"/>
        <v>96.236667167880753</v>
      </c>
      <c r="CZ386" s="2">
        <f t="shared" si="391"/>
        <v>52.893734233494456</v>
      </c>
      <c r="DA386" s="2"/>
      <c r="DB386" s="2"/>
      <c r="DC386" s="13">
        <f>Paramètres!$H$16</f>
        <v>-20000</v>
      </c>
      <c r="DD386" s="13">
        <f>Paramètres!$I$16</f>
        <v>0</v>
      </c>
      <c r="DE386" s="13"/>
      <c r="DF386" s="13"/>
      <c r="DG386" s="112">
        <f>Paramètres!$H$20</f>
        <v>1047197551196.5977</v>
      </c>
      <c r="DH386" s="13">
        <f>Paramètres!$H$21</f>
        <v>10000</v>
      </c>
      <c r="DI386" s="13">
        <f>IF(DL386&lt;66666,Paramètres!$H$22,5)</f>
        <v>1</v>
      </c>
      <c r="DJ386" s="13">
        <f t="shared" si="361"/>
        <v>-54616.749852890243</v>
      </c>
      <c r="DK386" s="13">
        <f t="shared" si="362"/>
        <v>3903.3221182504544</v>
      </c>
      <c r="DL386" s="13">
        <f t="shared" si="392"/>
        <v>54756.052524374049</v>
      </c>
      <c r="DM386" s="13">
        <f t="shared" si="393"/>
        <v>175.91216457698155</v>
      </c>
      <c r="DN386" s="13">
        <f t="shared" si="394"/>
        <v>332.49970002030426</v>
      </c>
      <c r="DO386" s="13">
        <f t="shared" si="395"/>
        <v>-331.65380090331121</v>
      </c>
      <c r="DP386" s="13">
        <f t="shared" si="396"/>
        <v>23.702465272184671</v>
      </c>
      <c r="DQ386" s="13">
        <f>IF(DT386&lt;66666,Paramètres!$H$22,5)</f>
        <v>1</v>
      </c>
      <c r="DR386" s="13">
        <f t="shared" si="363"/>
        <v>47073.52179350915</v>
      </c>
      <c r="DS386" s="13">
        <f t="shared" si="364"/>
        <v>30109.366077482653</v>
      </c>
      <c r="DT386" s="13">
        <f t="shared" si="397"/>
        <v>55879.248202099538</v>
      </c>
      <c r="DU386" s="13">
        <f t="shared" si="398"/>
        <v>32.603967421721606</v>
      </c>
      <c r="DV386" s="13">
        <f t="shared" si="399"/>
        <v>319.88341826744346</v>
      </c>
      <c r="DW386" s="13">
        <f t="shared" si="400"/>
        <v>269.47461796075004</v>
      </c>
      <c r="DX386" s="13">
        <f t="shared" si="401"/>
        <v>172.36250043838416</v>
      </c>
    </row>
    <row r="387" spans="1:128" x14ac:dyDescent="0.35">
      <c r="A387" s="106">
        <f t="shared" si="402"/>
        <v>381</v>
      </c>
      <c r="B387" s="106">
        <f>A387*Paramètres!$D$25</f>
        <v>190.5</v>
      </c>
      <c r="C387" s="102">
        <f>Paramètres!$D$7</f>
        <v>155093840495.72119</v>
      </c>
      <c r="D387" s="28">
        <f>Paramètres!$D$8</f>
        <v>6666</v>
      </c>
      <c r="E387" s="28">
        <f t="shared" si="365"/>
        <v>32601.289830561163</v>
      </c>
      <c r="F387" s="28">
        <f t="shared" si="366"/>
        <v>176.35552212774633</v>
      </c>
      <c r="G387" s="28">
        <f t="shared" si="340"/>
        <v>119.92705953043772</v>
      </c>
      <c r="H387" s="28">
        <f t="shared" si="341"/>
        <v>174.64672768987305</v>
      </c>
      <c r="I387" s="28">
        <f t="shared" si="403"/>
        <v>-4566.8366058055008</v>
      </c>
      <c r="J387" s="28">
        <f t="shared" si="404"/>
        <v>7933.2997047428325</v>
      </c>
      <c r="K387" s="28">
        <f t="shared" si="405"/>
        <v>1361.1580689324278</v>
      </c>
      <c r="L387" s="28">
        <f t="shared" si="367"/>
        <v>-1355.2212197595595</v>
      </c>
      <c r="M387" s="28">
        <f t="shared" si="368"/>
        <v>126.99107895150533</v>
      </c>
      <c r="N387" s="28">
        <f>Paramètres!$D$26*Calculs!K387</f>
        <v>27.223161378648555</v>
      </c>
      <c r="O387" s="28">
        <f>Paramètres!$D$26*I387</f>
        <v>-91.336732116110014</v>
      </c>
      <c r="P387" s="28">
        <f>Paramètres!$D$26*J387</f>
        <v>158.66599409485664</v>
      </c>
      <c r="Q387" s="105">
        <f>IF($T387&gt;25000,Paramètres!$D$9,-5)</f>
        <v>6</v>
      </c>
      <c r="R387" s="105">
        <f t="shared" si="342"/>
        <v>97564.812595230469</v>
      </c>
      <c r="S387" s="105">
        <f t="shared" si="343"/>
        <v>32958.504098861253</v>
      </c>
      <c r="T387" s="105">
        <f t="shared" si="369"/>
        <v>102981.33641188142</v>
      </c>
      <c r="U387" s="105">
        <f t="shared" si="370"/>
        <v>18.665553696799449</v>
      </c>
      <c r="V387" s="105">
        <f t="shared" si="344"/>
        <v>87.197677601400542</v>
      </c>
      <c r="W387" s="105">
        <f t="shared" si="371"/>
        <v>82.611329104274745</v>
      </c>
      <c r="X387" s="105">
        <f t="shared" si="372"/>
        <v>27.90704718709949</v>
      </c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44">
        <f t="shared" si="373"/>
        <v>-64963.522764669309</v>
      </c>
      <c r="AL387" s="44">
        <f t="shared" si="374"/>
        <v>-32782.148576733503</v>
      </c>
      <c r="AM387" s="44">
        <f t="shared" si="345"/>
        <v>-49.397212067441984</v>
      </c>
      <c r="AN387" s="44">
        <f t="shared" si="346"/>
        <v>26.414353704120192</v>
      </c>
      <c r="AO387" s="44">
        <f t="shared" si="406"/>
        <v>4394.5396766700087</v>
      </c>
      <c r="AP387" s="44">
        <f t="shared" si="407"/>
        <v>-5126.692536977911</v>
      </c>
      <c r="AQ387" s="44">
        <f t="shared" si="375"/>
        <v>559.85007109300454</v>
      </c>
      <c r="AR387" s="44">
        <f t="shared" si="376"/>
        <v>501.40191536148336</v>
      </c>
      <c r="AS387" s="44">
        <f t="shared" si="377"/>
        <v>249.05465539651755</v>
      </c>
      <c r="AT387" s="44">
        <f>Paramètres!$D$26*Calculs!AQ387</f>
        <v>11.197001421860092</v>
      </c>
      <c r="AU387" s="44">
        <f>Paramètres!$D$26*AO387</f>
        <v>87.890793533400171</v>
      </c>
      <c r="AV387" s="44">
        <f>Paramètres!$D$26*AP387</f>
        <v>-102.53385073955822</v>
      </c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1">
        <f>Paramètres!$D$16</f>
        <v>30000</v>
      </c>
      <c r="BH387" s="41">
        <f>Paramètres!$E$16</f>
        <v>-25000</v>
      </c>
      <c r="BI387" s="100"/>
      <c r="BJ387" s="100"/>
      <c r="BK387" s="110">
        <f>Paramètres!$D$20</f>
        <v>523598775598.29883</v>
      </c>
      <c r="BL387" s="41">
        <f>Paramètres!$D$21</f>
        <v>10000</v>
      </c>
      <c r="BM387" s="41"/>
      <c r="BN387" s="41"/>
      <c r="BO387" s="41">
        <f>IF(AND($BR$6&gt;200,A387&lt;950),Paramètres!$D$22,0)</f>
        <v>1</v>
      </c>
      <c r="BP387" s="41">
        <f t="shared" si="347"/>
        <v>-2601.2898305611634</v>
      </c>
      <c r="BQ387" s="41">
        <f t="shared" si="348"/>
        <v>-25176.355522127746</v>
      </c>
      <c r="BR387" s="41">
        <f t="shared" si="378"/>
        <v>25310.384946878094</v>
      </c>
      <c r="BS387" s="41">
        <f t="shared" si="379"/>
        <v>-95.899024042973025</v>
      </c>
      <c r="BT387" s="41">
        <f t="shared" si="380"/>
        <v>657.51868897842758</v>
      </c>
      <c r="BU387" s="41">
        <f t="shared" si="381"/>
        <v>-67.576873391428137</v>
      </c>
      <c r="BV387" s="41">
        <f t="shared" si="382"/>
        <v>-654.03684341063627</v>
      </c>
      <c r="BW387" s="41">
        <f>Paramètres!$D$22</f>
        <v>1</v>
      </c>
      <c r="BX387" s="41">
        <f t="shared" si="349"/>
        <v>94963.522764669309</v>
      </c>
      <c r="BY387" s="41">
        <f t="shared" si="350"/>
        <v>7782.1485767335034</v>
      </c>
      <c r="BZ387" s="41">
        <f t="shared" si="383"/>
        <v>95281.85814910529</v>
      </c>
      <c r="CA387" s="41">
        <f t="shared" si="384"/>
        <v>4.6848529891560604</v>
      </c>
      <c r="CB387" s="41">
        <f t="shared" si="385"/>
        <v>56.733799350909251</v>
      </c>
      <c r="CC387" s="41">
        <f t="shared" si="386"/>
        <v>56.544252503506016</v>
      </c>
      <c r="CD387" s="41">
        <f t="shared" si="387"/>
        <v>4.633734736579636</v>
      </c>
      <c r="CE387" s="2">
        <f>Paramètres!$F$16</f>
        <v>15000</v>
      </c>
      <c r="CF387" s="2">
        <f>Paramètres!$G$16</f>
        <v>15000</v>
      </c>
      <c r="CG387" s="111">
        <f>Paramètres!$F$20</f>
        <v>992600579172.61572</v>
      </c>
      <c r="CH387" s="2">
        <f>Paramètres!$F$21</f>
        <v>13332</v>
      </c>
      <c r="CI387" s="2"/>
      <c r="CJ387" s="2"/>
      <c r="CK387" s="2">
        <f>IF(CN387&gt;20000,Paramètres!$F$22,-2)</f>
        <v>1</v>
      </c>
      <c r="CL387" s="2">
        <f t="shared" si="351"/>
        <v>-17601.289830561163</v>
      </c>
      <c r="CM387" s="2">
        <f t="shared" si="352"/>
        <v>14823.644477872254</v>
      </c>
      <c r="CN387" s="2">
        <f t="shared" si="353"/>
        <v>23011.863012493541</v>
      </c>
      <c r="CO387" s="2">
        <f t="shared" si="354"/>
        <v>139.8962248932929</v>
      </c>
      <c r="CP387" s="2">
        <f t="shared" si="355"/>
        <v>1214.316262575898</v>
      </c>
      <c r="CQ387" s="2">
        <f t="shared" si="356"/>
        <v>-928.80495907515751</v>
      </c>
      <c r="CR387" s="2">
        <f t="shared" si="357"/>
        <v>782.23099756637896</v>
      </c>
      <c r="CS387" s="2">
        <f>Paramètres!$F$22</f>
        <v>1</v>
      </c>
      <c r="CT387" s="2">
        <f t="shared" si="358"/>
        <v>79963.522764669309</v>
      </c>
      <c r="CU387" s="2">
        <f t="shared" si="359"/>
        <v>47782.148576733503</v>
      </c>
      <c r="CV387" s="2">
        <f t="shared" si="388"/>
        <v>93152.019277870844</v>
      </c>
      <c r="CW387" s="2">
        <f t="shared" si="389"/>
        <v>30.860399546666738</v>
      </c>
      <c r="CX387" s="2">
        <f t="shared" si="360"/>
        <v>110.96370248891925</v>
      </c>
      <c r="CY387" s="2">
        <f t="shared" si="390"/>
        <v>95.253421437452019</v>
      </c>
      <c r="CZ387" s="2">
        <f t="shared" si="391"/>
        <v>56.918617116972726</v>
      </c>
      <c r="DA387" s="2"/>
      <c r="DB387" s="2"/>
      <c r="DC387" s="13">
        <f>Paramètres!$H$16</f>
        <v>-20000</v>
      </c>
      <c r="DD387" s="13">
        <f>Paramètres!$I$16</f>
        <v>0</v>
      </c>
      <c r="DE387" s="13"/>
      <c r="DF387" s="13"/>
      <c r="DG387" s="112">
        <f>Paramètres!$H$20</f>
        <v>1047197551196.5977</v>
      </c>
      <c r="DH387" s="13">
        <f>Paramètres!$H$21</f>
        <v>10000</v>
      </c>
      <c r="DI387" s="13">
        <f>IF(DL387&lt;66666,Paramètres!$H$22,5)</f>
        <v>1</v>
      </c>
      <c r="DJ387" s="13">
        <f t="shared" si="361"/>
        <v>-52601.28983056116</v>
      </c>
      <c r="DK387" s="13">
        <f t="shared" si="362"/>
        <v>-176.35552212774633</v>
      </c>
      <c r="DL387" s="13">
        <f t="shared" si="392"/>
        <v>52601.585461931485</v>
      </c>
      <c r="DM387" s="13">
        <f t="shared" si="393"/>
        <v>-179.80790605544141</v>
      </c>
      <c r="DN387" s="13">
        <f t="shared" si="394"/>
        <v>358.84140405302156</v>
      </c>
      <c r="DO387" s="13">
        <f t="shared" si="395"/>
        <v>-358.83938729297381</v>
      </c>
      <c r="DP387" s="13">
        <f t="shared" si="396"/>
        <v>-1.2030752042373627</v>
      </c>
      <c r="DQ387" s="13">
        <f>IF(DT387&lt;66666,Paramètres!$H$22,5)</f>
        <v>1</v>
      </c>
      <c r="DR387" s="13">
        <f t="shared" si="363"/>
        <v>44963.522764669309</v>
      </c>
      <c r="DS387" s="13">
        <f t="shared" si="364"/>
        <v>32782.148576733503</v>
      </c>
      <c r="DT387" s="13">
        <f t="shared" si="397"/>
        <v>55645.194264338461</v>
      </c>
      <c r="DU387" s="13">
        <f t="shared" si="398"/>
        <v>36.095161198823639</v>
      </c>
      <c r="DV387" s="13">
        <f t="shared" si="399"/>
        <v>322.45351539124391</v>
      </c>
      <c r="DW387" s="13">
        <f t="shared" si="400"/>
        <v>260.55522263013535</v>
      </c>
      <c r="DX387" s="13">
        <f t="shared" si="401"/>
        <v>189.96643268833512</v>
      </c>
    </row>
    <row r="388" spans="1:128" x14ac:dyDescent="0.35">
      <c r="A388" s="106">
        <f t="shared" si="402"/>
        <v>382</v>
      </c>
      <c r="B388" s="106">
        <f>A388*Paramètres!$D$25</f>
        <v>191</v>
      </c>
      <c r="C388" s="102">
        <f>Paramètres!$D$7</f>
        <v>155093840495.72119</v>
      </c>
      <c r="D388" s="28">
        <f>Paramètres!$D$8</f>
        <v>6666</v>
      </c>
      <c r="E388" s="28">
        <f t="shared" si="365"/>
        <v>29979.06622271852</v>
      </c>
      <c r="F388" s="28">
        <f t="shared" si="366"/>
        <v>4174.7531442370391</v>
      </c>
      <c r="G388" s="28">
        <f t="shared" si="340"/>
        <v>126.42414267269282</v>
      </c>
      <c r="H388" s="28">
        <f t="shared" si="341"/>
        <v>-48.154715523093373</v>
      </c>
      <c r="I388" s="28">
        <f t="shared" si="403"/>
        <v>-5830.7210934489494</v>
      </c>
      <c r="J388" s="28">
        <f t="shared" si="404"/>
        <v>7901.6247895994811</v>
      </c>
      <c r="K388" s="28">
        <f t="shared" si="405"/>
        <v>3180.6460771751281</v>
      </c>
      <c r="L388" s="28">
        <f t="shared" si="367"/>
        <v>2121.8772509902251</v>
      </c>
      <c r="M388" s="28">
        <f t="shared" si="368"/>
        <v>-2369.4190005103987</v>
      </c>
      <c r="N388" s="28">
        <f>Paramètres!$D$26*Calculs!K388</f>
        <v>63.612921543502566</v>
      </c>
      <c r="O388" s="28">
        <f>Paramètres!$D$26*I388</f>
        <v>-116.61442186897899</v>
      </c>
      <c r="P388" s="28">
        <f>Paramètres!$D$26*J388</f>
        <v>158.03249579198962</v>
      </c>
      <c r="Q388" s="105">
        <f>IF($T388&gt;25000,Paramètres!$D$9,-5)</f>
        <v>6</v>
      </c>
      <c r="R388" s="105">
        <f t="shared" si="342"/>
        <v>92619.968670212445</v>
      </c>
      <c r="S388" s="105">
        <f t="shared" si="343"/>
        <v>39457.984325610363</v>
      </c>
      <c r="T388" s="105">
        <f t="shared" si="369"/>
        <v>100674.67965437609</v>
      </c>
      <c r="U388" s="105">
        <f t="shared" si="370"/>
        <v>23.074987701435472</v>
      </c>
      <c r="V388" s="105">
        <f t="shared" si="344"/>
        <v>91.212735656379053</v>
      </c>
      <c r="W388" s="105">
        <f t="shared" si="371"/>
        <v>83.915049422766927</v>
      </c>
      <c r="X388" s="105">
        <f t="shared" si="372"/>
        <v>35.749512252547831</v>
      </c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44">
        <f t="shared" si="373"/>
        <v>-62640.902447493929</v>
      </c>
      <c r="AL388" s="44">
        <f t="shared" si="374"/>
        <v>-35283.231181373325</v>
      </c>
      <c r="AM388" s="44">
        <f t="shared" si="345"/>
        <v>-44.803018595489412</v>
      </c>
      <c r="AN388" s="44">
        <f t="shared" si="346"/>
        <v>29.446354220193335</v>
      </c>
      <c r="AO388" s="44">
        <f t="shared" si="406"/>
        <v>4808.0507984980923</v>
      </c>
      <c r="AP388" s="44">
        <f t="shared" si="407"/>
        <v>-4775.1040308418351</v>
      </c>
      <c r="AQ388" s="44">
        <f t="shared" si="375"/>
        <v>568.39104508766923</v>
      </c>
      <c r="AR388" s="44">
        <f t="shared" si="376"/>
        <v>494.96422567536808</v>
      </c>
      <c r="AS388" s="44">
        <f t="shared" si="377"/>
        <v>279.42583172898696</v>
      </c>
      <c r="AT388" s="44">
        <f>Paramètres!$D$26*Calculs!AQ388</f>
        <v>11.367820901753385</v>
      </c>
      <c r="AU388" s="44">
        <f>Paramètres!$D$26*AO388</f>
        <v>96.161015969961852</v>
      </c>
      <c r="AV388" s="44">
        <f>Paramètres!$D$26*AP388</f>
        <v>-95.502080616836707</v>
      </c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1">
        <f>Paramètres!$D$16</f>
        <v>30000</v>
      </c>
      <c r="BH388" s="41">
        <f>Paramètres!$E$16</f>
        <v>-25000</v>
      </c>
      <c r="BI388" s="100"/>
      <c r="BJ388" s="100"/>
      <c r="BK388" s="110">
        <f>Paramètres!$D$20</f>
        <v>523598775598.29883</v>
      </c>
      <c r="BL388" s="41">
        <f>Paramètres!$D$21</f>
        <v>10000</v>
      </c>
      <c r="BM388" s="41"/>
      <c r="BN388" s="41"/>
      <c r="BO388" s="41">
        <f>IF(AND($BR$6&gt;200,A388&lt;950),Paramètres!$D$22,0)</f>
        <v>1</v>
      </c>
      <c r="BP388" s="41">
        <f t="shared" si="347"/>
        <v>20.933777281479706</v>
      </c>
      <c r="BQ388" s="41">
        <f t="shared" si="348"/>
        <v>-29174.753144237038</v>
      </c>
      <c r="BR388" s="41">
        <f t="shared" si="378"/>
        <v>29174.760654548656</v>
      </c>
      <c r="BS388" s="41">
        <f t="shared" si="379"/>
        <v>-89.958888533667249</v>
      </c>
      <c r="BT388" s="41">
        <f t="shared" si="380"/>
        <v>520.74006862698798</v>
      </c>
      <c r="BU388" s="41">
        <f t="shared" si="381"/>
        <v>0.37364682258260307</v>
      </c>
      <c r="BV388" s="41">
        <f t="shared" si="382"/>
        <v>-520.73993457549625</v>
      </c>
      <c r="BW388" s="41">
        <f>Paramètres!$D$22</f>
        <v>1</v>
      </c>
      <c r="BX388" s="41">
        <f t="shared" si="349"/>
        <v>92640.902447493921</v>
      </c>
      <c r="BY388" s="41">
        <f t="shared" si="350"/>
        <v>10283.231181373325</v>
      </c>
      <c r="BZ388" s="41">
        <f t="shared" si="383"/>
        <v>93209.879571940517</v>
      </c>
      <c r="CA388" s="41">
        <f t="shared" si="384"/>
        <v>6.3339587099297479</v>
      </c>
      <c r="CB388" s="41">
        <f t="shared" si="385"/>
        <v>59.240599421293652</v>
      </c>
      <c r="CC388" s="41">
        <f t="shared" si="386"/>
        <v>58.878979536534494</v>
      </c>
      <c r="CD388" s="41">
        <f t="shared" si="387"/>
        <v>6.5356245708065446</v>
      </c>
      <c r="CE388" s="2">
        <f>Paramètres!$F$16</f>
        <v>15000</v>
      </c>
      <c r="CF388" s="2">
        <f>Paramètres!$G$16</f>
        <v>15000</v>
      </c>
      <c r="CG388" s="111">
        <f>Paramètres!$F$20</f>
        <v>992600579172.61572</v>
      </c>
      <c r="CH388" s="2">
        <f>Paramètres!$F$21</f>
        <v>13332</v>
      </c>
      <c r="CI388" s="2"/>
      <c r="CJ388" s="2"/>
      <c r="CK388" s="2">
        <f>IF(CN388&gt;20000,Paramètres!$F$22,-2)</f>
        <v>-2</v>
      </c>
      <c r="CL388" s="2">
        <f t="shared" si="351"/>
        <v>-14979.06622271852</v>
      </c>
      <c r="CM388" s="2">
        <f t="shared" si="352"/>
        <v>10825.246855762962</v>
      </c>
      <c r="CN388" s="2">
        <f t="shared" si="353"/>
        <v>18481.298503968621</v>
      </c>
      <c r="CO388" s="2">
        <f t="shared" si="354"/>
        <v>144.14467282006783</v>
      </c>
      <c r="CP388" s="2">
        <f t="shared" si="355"/>
        <v>-3100.3358483817883</v>
      </c>
      <c r="CQ388" s="2">
        <f t="shared" si="356"/>
        <v>2512.8178074504121</v>
      </c>
      <c r="CR388" s="2">
        <f t="shared" si="357"/>
        <v>-1815.99257689048</v>
      </c>
      <c r="CS388" s="2">
        <f>Paramètres!$F$22</f>
        <v>1</v>
      </c>
      <c r="CT388" s="2">
        <f t="shared" si="358"/>
        <v>77640.902447493921</v>
      </c>
      <c r="CU388" s="2">
        <f t="shared" si="359"/>
        <v>50283.231181373325</v>
      </c>
      <c r="CV388" s="2">
        <f t="shared" si="388"/>
        <v>92501.421993938566</v>
      </c>
      <c r="CW388" s="2">
        <f t="shared" si="389"/>
        <v>32.92864452217642</v>
      </c>
      <c r="CX388" s="2">
        <f t="shared" si="360"/>
        <v>112.48227992856113</v>
      </c>
      <c r="CY388" s="2">
        <f t="shared" si="390"/>
        <v>94.411799675656752</v>
      </c>
      <c r="CZ388" s="2">
        <f t="shared" si="391"/>
        <v>61.14470851946917</v>
      </c>
      <c r="DA388" s="2"/>
      <c r="DB388" s="2"/>
      <c r="DC388" s="13">
        <f>Paramètres!$H$16</f>
        <v>-20000</v>
      </c>
      <c r="DD388" s="13">
        <f>Paramètres!$I$16</f>
        <v>0</v>
      </c>
      <c r="DE388" s="13"/>
      <c r="DF388" s="13"/>
      <c r="DG388" s="112">
        <f>Paramètres!$H$20</f>
        <v>1047197551196.5977</v>
      </c>
      <c r="DH388" s="13">
        <f>Paramètres!$H$21</f>
        <v>10000</v>
      </c>
      <c r="DI388" s="13">
        <f>IF(DL388&lt;66666,Paramètres!$H$22,5)</f>
        <v>1</v>
      </c>
      <c r="DJ388" s="13">
        <f t="shared" si="361"/>
        <v>-49979.066222718524</v>
      </c>
      <c r="DK388" s="13">
        <f t="shared" si="362"/>
        <v>-4174.7531442370391</v>
      </c>
      <c r="DL388" s="13">
        <f t="shared" si="392"/>
        <v>50153.121780305963</v>
      </c>
      <c r="DM388" s="13">
        <f t="shared" si="393"/>
        <v>-175.22516604916595</v>
      </c>
      <c r="DN388" s="13">
        <f t="shared" si="394"/>
        <v>392.67698208181201</v>
      </c>
      <c r="DO388" s="13">
        <f t="shared" si="395"/>
        <v>-391.31420328276937</v>
      </c>
      <c r="DP388" s="13">
        <f t="shared" si="396"/>
        <v>-32.686489044422551</v>
      </c>
      <c r="DQ388" s="13">
        <f>IF(DT388&lt;66666,Paramètres!$H$22,5)</f>
        <v>1</v>
      </c>
      <c r="DR388" s="13">
        <f t="shared" si="363"/>
        <v>42640.902447493929</v>
      </c>
      <c r="DS388" s="13">
        <f t="shared" si="364"/>
        <v>35283.231181373325</v>
      </c>
      <c r="DT388" s="13">
        <f t="shared" si="397"/>
        <v>55345.75832107578</v>
      </c>
      <c r="DU388" s="13">
        <f t="shared" si="398"/>
        <v>39.606069271976786</v>
      </c>
      <c r="DV388" s="13">
        <f t="shared" si="399"/>
        <v>325.78618882788606</v>
      </c>
      <c r="DW388" s="13">
        <f t="shared" si="400"/>
        <v>251.00057381020099</v>
      </c>
      <c r="DX388" s="13">
        <f t="shared" si="401"/>
        <v>207.69052163724004</v>
      </c>
    </row>
    <row r="389" spans="1:128" x14ac:dyDescent="0.35">
      <c r="A389" s="106">
        <f t="shared" si="402"/>
        <v>383</v>
      </c>
      <c r="B389" s="106">
        <f>A389*Paramètres!$D$25</f>
        <v>191.5</v>
      </c>
      <c r="C389" s="102">
        <f>Paramètres!$D$7</f>
        <v>155093840495.72119</v>
      </c>
      <c r="D389" s="28">
        <f>Paramètres!$D$8</f>
        <v>6666</v>
      </c>
      <c r="E389" s="28">
        <f t="shared" si="365"/>
        <v>27594.174988741601</v>
      </c>
      <c r="F389" s="28">
        <f t="shared" si="366"/>
        <v>7533.2107889091794</v>
      </c>
      <c r="G389" s="28">
        <f t="shared" si="340"/>
        <v>123.75974011593223</v>
      </c>
      <c r="H389" s="28">
        <f t="shared" si="341"/>
        <v>-40.312062135069141</v>
      </c>
      <c r="I389" s="28">
        <f t="shared" si="403"/>
        <v>-3592.2294205897451</v>
      </c>
      <c r="J389" s="28">
        <f t="shared" si="404"/>
        <v>5374.1732932970936</v>
      </c>
      <c r="K389" s="28">
        <f t="shared" si="405"/>
        <v>3716.0773382105504</v>
      </c>
      <c r="L389" s="28">
        <f t="shared" si="367"/>
        <v>2833.6284349979182</v>
      </c>
      <c r="M389" s="28">
        <f t="shared" si="368"/>
        <v>-2404.1174422089402</v>
      </c>
      <c r="N389" s="28">
        <f>Paramètres!$D$26*Calculs!K389</f>
        <v>74.321546764211007</v>
      </c>
      <c r="O389" s="28">
        <f>Paramètres!$D$26*I389</f>
        <v>-71.844588411794902</v>
      </c>
      <c r="P389" s="28">
        <f>Paramètres!$D$26*J389</f>
        <v>107.48346586594187</v>
      </c>
      <c r="Q389" s="105">
        <f>IF($T389&gt;25000,Paramètres!$D$9,-5)</f>
        <v>6</v>
      </c>
      <c r="R389" s="105">
        <f t="shared" si="342"/>
        <v>87707.31098056765</v>
      </c>
      <c r="S389" s="105">
        <f t="shared" si="343"/>
        <v>45134.13752777117</v>
      </c>
      <c r="T389" s="105">
        <f t="shared" si="369"/>
        <v>98639.052964927454</v>
      </c>
      <c r="U389" s="105">
        <f t="shared" si="370"/>
        <v>27.23032736833591</v>
      </c>
      <c r="V389" s="105">
        <f t="shared" si="344"/>
        <v>94.99038308585331</v>
      </c>
      <c r="W389" s="105">
        <f t="shared" si="371"/>
        <v>84.463007490922706</v>
      </c>
      <c r="X389" s="105">
        <f t="shared" si="372"/>
        <v>43.464620605562651</v>
      </c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44">
        <f t="shared" si="373"/>
        <v>-60113.135991826042</v>
      </c>
      <c r="AL389" s="44">
        <f t="shared" si="374"/>
        <v>-37600.926738861992</v>
      </c>
      <c r="AM389" s="44">
        <f t="shared" si="345"/>
        <v>-40.200278163606932</v>
      </c>
      <c r="AN389" s="44">
        <f t="shared" si="346"/>
        <v>32.508229184084847</v>
      </c>
      <c r="AO389" s="44">
        <f t="shared" si="406"/>
        <v>5206.8540082034979</v>
      </c>
      <c r="AP389" s="44">
        <f t="shared" si="407"/>
        <v>-4400.1761184960114</v>
      </c>
      <c r="AQ389" s="44">
        <f t="shared" si="375"/>
        <v>578.91396091151069</v>
      </c>
      <c r="AR389" s="44">
        <f t="shared" si="376"/>
        <v>488.20640244515914</v>
      </c>
      <c r="AS389" s="44">
        <f t="shared" si="377"/>
        <v>311.12036698006358</v>
      </c>
      <c r="AT389" s="44">
        <f>Paramètres!$D$26*Calculs!AQ389</f>
        <v>11.578279218230215</v>
      </c>
      <c r="AU389" s="44">
        <f>Paramètres!$D$26*AO389</f>
        <v>104.13708016406996</v>
      </c>
      <c r="AV389" s="44">
        <f>Paramètres!$D$26*AP389</f>
        <v>-88.003522369920233</v>
      </c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1">
        <f>Paramètres!$D$16</f>
        <v>30000</v>
      </c>
      <c r="BH389" s="41">
        <f>Paramètres!$E$16</f>
        <v>-25000</v>
      </c>
      <c r="BI389" s="100"/>
      <c r="BJ389" s="100"/>
      <c r="BK389" s="110">
        <f>Paramètres!$D$20</f>
        <v>523598775598.29883</v>
      </c>
      <c r="BL389" s="41">
        <f>Paramètres!$D$21</f>
        <v>10000</v>
      </c>
      <c r="BM389" s="41"/>
      <c r="BN389" s="41"/>
      <c r="BO389" s="41">
        <f>IF(AND($BR$6&gt;200,A389&lt;950),Paramètres!$D$22,0)</f>
        <v>1</v>
      </c>
      <c r="BP389" s="41">
        <f t="shared" si="347"/>
        <v>2405.8250112583992</v>
      </c>
      <c r="BQ389" s="41">
        <f t="shared" si="348"/>
        <v>-32533.210788909179</v>
      </c>
      <c r="BR389" s="41">
        <f t="shared" si="378"/>
        <v>32622.044666458187</v>
      </c>
      <c r="BS389" s="41">
        <f t="shared" si="379"/>
        <v>-85.770685773571955</v>
      </c>
      <c r="BT389" s="41">
        <f t="shared" si="380"/>
        <v>430.0011726568826</v>
      </c>
      <c r="BU389" s="41">
        <f t="shared" si="381"/>
        <v>31.711917098563887</v>
      </c>
      <c r="BV389" s="41">
        <f t="shared" si="382"/>
        <v>-428.83022608047111</v>
      </c>
      <c r="BW389" s="41">
        <f>Paramètres!$D$22</f>
        <v>1</v>
      </c>
      <c r="BX389" s="41">
        <f t="shared" si="349"/>
        <v>90113.135991826042</v>
      </c>
      <c r="BY389" s="41">
        <f t="shared" si="350"/>
        <v>12600.926738861992</v>
      </c>
      <c r="BZ389" s="41">
        <f t="shared" si="383"/>
        <v>90989.893026420803</v>
      </c>
      <c r="CA389" s="41">
        <f t="shared" si="384"/>
        <v>7.9603109028951735</v>
      </c>
      <c r="CB389" s="41">
        <f t="shared" si="385"/>
        <v>62.114215221229038</v>
      </c>
      <c r="CC389" s="41">
        <f t="shared" si="386"/>
        <v>61.515697371254952</v>
      </c>
      <c r="CD389" s="41">
        <f t="shared" si="387"/>
        <v>8.6020177561626703</v>
      </c>
      <c r="CE389" s="2">
        <f>Paramètres!$F$16</f>
        <v>15000</v>
      </c>
      <c r="CF389" s="2">
        <f>Paramètres!$G$16</f>
        <v>15000</v>
      </c>
      <c r="CG389" s="111">
        <f>Paramètres!$F$20</f>
        <v>992600579172.61572</v>
      </c>
      <c r="CH389" s="2">
        <f>Paramètres!$F$21</f>
        <v>13332</v>
      </c>
      <c r="CI389" s="2"/>
      <c r="CJ389" s="2"/>
      <c r="CK389" s="2">
        <f>IF(CN389&gt;20000,Paramètres!$F$22,-2)</f>
        <v>-2</v>
      </c>
      <c r="CL389" s="2">
        <f t="shared" si="351"/>
        <v>-12594.174988741601</v>
      </c>
      <c r="CM389" s="2">
        <f t="shared" si="352"/>
        <v>7466.7892110908206</v>
      </c>
      <c r="CN389" s="2">
        <f t="shared" si="353"/>
        <v>14641.249426531425</v>
      </c>
      <c r="CO389" s="2">
        <f t="shared" si="354"/>
        <v>149.33729849605086</v>
      </c>
      <c r="CP389" s="2">
        <f t="shared" si="355"/>
        <v>-3743.4619697412577</v>
      </c>
      <c r="CQ389" s="2">
        <f t="shared" si="356"/>
        <v>3220.0677508565436</v>
      </c>
      <c r="CR389" s="2">
        <f t="shared" si="357"/>
        <v>-1909.1021970530483</v>
      </c>
      <c r="CS389" s="2">
        <f>Paramètres!$F$22</f>
        <v>1</v>
      </c>
      <c r="CT389" s="2">
        <f t="shared" si="358"/>
        <v>75113.135991826042</v>
      </c>
      <c r="CU389" s="2">
        <f t="shared" si="359"/>
        <v>52600.926738861992</v>
      </c>
      <c r="CV389" s="2">
        <f t="shared" si="388"/>
        <v>91699.731146354403</v>
      </c>
      <c r="CW389" s="2">
        <f t="shared" si="389"/>
        <v>35.003143969407134</v>
      </c>
      <c r="CX389" s="2">
        <f t="shared" si="360"/>
        <v>114.39631490403794</v>
      </c>
      <c r="CY389" s="2">
        <f t="shared" si="390"/>
        <v>93.704374603200421</v>
      </c>
      <c r="CZ389" s="2">
        <f t="shared" si="391"/>
        <v>65.620172537466701</v>
      </c>
      <c r="DA389" s="2"/>
      <c r="DB389" s="2"/>
      <c r="DC389" s="13">
        <f>Paramètres!$H$16</f>
        <v>-20000</v>
      </c>
      <c r="DD389" s="13">
        <f>Paramètres!$I$16</f>
        <v>0</v>
      </c>
      <c r="DE389" s="13"/>
      <c r="DF389" s="13"/>
      <c r="DG389" s="112">
        <f>Paramètres!$H$20</f>
        <v>1047197551196.5977</v>
      </c>
      <c r="DH389" s="13">
        <f>Paramètres!$H$21</f>
        <v>10000</v>
      </c>
      <c r="DI389" s="13">
        <f>IF(DL389&lt;66666,Paramètres!$H$22,5)</f>
        <v>1</v>
      </c>
      <c r="DJ389" s="13">
        <f t="shared" si="361"/>
        <v>-47594.174988741601</v>
      </c>
      <c r="DK389" s="13">
        <f t="shared" si="362"/>
        <v>-7533.2107889091794</v>
      </c>
      <c r="DL389" s="13">
        <f t="shared" si="392"/>
        <v>48186.665766050821</v>
      </c>
      <c r="DM389" s="13">
        <f t="shared" si="393"/>
        <v>-171.00583204137465</v>
      </c>
      <c r="DN389" s="13">
        <f t="shared" si="394"/>
        <v>423.35671764320853</v>
      </c>
      <c r="DO389" s="13">
        <f t="shared" si="395"/>
        <v>-418.15123295718928</v>
      </c>
      <c r="DP389" s="13">
        <f t="shared" si="396"/>
        <v>-66.185019075420783</v>
      </c>
      <c r="DQ389" s="13">
        <f>IF(DT389&lt;66666,Paramètres!$H$22,5)</f>
        <v>1</v>
      </c>
      <c r="DR389" s="13">
        <f t="shared" si="363"/>
        <v>40113.135991826042</v>
      </c>
      <c r="DS389" s="13">
        <f t="shared" si="364"/>
        <v>37600.926738861992</v>
      </c>
      <c r="DT389" s="13">
        <f t="shared" si="397"/>
        <v>54980.845489315609</v>
      </c>
      <c r="DU389" s="13">
        <f t="shared" si="398"/>
        <v>43.148483356704077</v>
      </c>
      <c r="DV389" s="13">
        <f t="shared" si="399"/>
        <v>329.91669911495114</v>
      </c>
      <c r="DW389" s="13">
        <f t="shared" si="400"/>
        <v>240.70188989989509</v>
      </c>
      <c r="DX389" s="13">
        <f t="shared" si="401"/>
        <v>225.6271893046669</v>
      </c>
    </row>
    <row r="390" spans="1:128" x14ac:dyDescent="0.35">
      <c r="A390" s="106">
        <f t="shared" si="402"/>
        <v>384</v>
      </c>
      <c r="B390" s="106">
        <f>A390*Paramètres!$D$25</f>
        <v>192</v>
      </c>
      <c r="C390" s="102">
        <f>Paramètres!$D$7</f>
        <v>155093840495.72119</v>
      </c>
      <c r="D390" s="28">
        <f>Paramètres!$D$8</f>
        <v>6666</v>
      </c>
      <c r="E390" s="28">
        <f t="shared" si="365"/>
        <v>26506.467387196208</v>
      </c>
      <c r="F390" s="28">
        <f t="shared" si="366"/>
        <v>9619.2680750054915</v>
      </c>
      <c r="G390" s="28">
        <f t="shared" ref="G390:G453" si="408">IFERROR(DEGREES(ATAN2(I390,J390)),0)</f>
        <v>103.49079412121741</v>
      </c>
      <c r="H390" s="28">
        <f t="shared" ref="H390:H453" si="409">IFERROR(DEGREES(ATAN2(L390,M390)),0)</f>
        <v>-33.693935059759397</v>
      </c>
      <c r="I390" s="28">
        <f t="shared" si="403"/>
        <v>-686.75639718003197</v>
      </c>
      <c r="J390" s="28">
        <f t="shared" si="404"/>
        <v>2862.5723852222113</v>
      </c>
      <c r="K390" s="28">
        <f t="shared" si="405"/>
        <v>3931.0828681724806</v>
      </c>
      <c r="L390" s="28">
        <f t="shared" si="367"/>
        <v>3270.7114588250329</v>
      </c>
      <c r="M390" s="28">
        <f t="shared" si="368"/>
        <v>-2180.7932202640864</v>
      </c>
      <c r="N390" s="28">
        <f>Paramètres!$D$26*Calculs!K390</f>
        <v>78.621657363449614</v>
      </c>
      <c r="O390" s="28">
        <f>Paramètres!$D$26*I390</f>
        <v>-13.73512794360064</v>
      </c>
      <c r="P390" s="28">
        <f>Paramètres!$D$26*J390</f>
        <v>57.251447704444224</v>
      </c>
      <c r="Q390" s="105">
        <f>IF($T390&gt;25000,Paramètres!$D$9,-5)</f>
        <v>6</v>
      </c>
      <c r="R390" s="105">
        <f t="shared" ref="R390:R453" si="410">E390-AK390</f>
        <v>83894.12477430921</v>
      </c>
      <c r="S390" s="105">
        <f t="shared" ref="S390:S453" si="411">F390-AL390</f>
        <v>49342.502781370473</v>
      </c>
      <c r="T390" s="105">
        <f t="shared" si="369"/>
        <v>97328.858784930359</v>
      </c>
      <c r="U390" s="105">
        <f t="shared" si="370"/>
        <v>30.462002021843951</v>
      </c>
      <c r="V390" s="105">
        <f t="shared" ref="V390:V453" si="412">Q390*C390*(T390)/(ABS(T390)^2+D390^2)^(3/2)</f>
        <v>97.546995437147629</v>
      </c>
      <c r="W390" s="105">
        <f t="shared" si="371"/>
        <v>84.082151057031837</v>
      </c>
      <c r="X390" s="105">
        <f t="shared" si="372"/>
        <v>49.453090827949069</v>
      </c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44">
        <f t="shared" si="373"/>
        <v>-57387.657387113002</v>
      </c>
      <c r="AL390" s="44">
        <f t="shared" si="374"/>
        <v>-39723.23470636498</v>
      </c>
      <c r="AM390" s="44">
        <f t="shared" ref="AM390:AM453" si="413">IFERROR(DEGREES(ATAN2(AO390,AP390)),0)</f>
        <v>-35.588780317756438</v>
      </c>
      <c r="AN390" s="44">
        <f t="shared" ref="AN390:AN453" si="414">IFERROR(DEGREES(ATAN2(AR390,AS390)),0)</f>
        <v>35.552039394848443</v>
      </c>
      <c r="AO390" s="44">
        <f t="shared" si="406"/>
        <v>5590.9233304845875</v>
      </c>
      <c r="AP390" s="44">
        <f t="shared" si="407"/>
        <v>-4001.0522291460279</v>
      </c>
      <c r="AQ390" s="44">
        <f t="shared" si="375"/>
        <v>590.45255654290258</v>
      </c>
      <c r="AR390" s="44">
        <f t="shared" si="376"/>
        <v>480.38496936527315</v>
      </c>
      <c r="AS390" s="44">
        <f t="shared" si="377"/>
        <v>343.31400020385888</v>
      </c>
      <c r="AT390" s="44">
        <f>Paramètres!$D$26*Calculs!AQ390</f>
        <v>11.809051130858052</v>
      </c>
      <c r="AU390" s="44">
        <f>Paramètres!$D$26*AO390</f>
        <v>111.81846660969175</v>
      </c>
      <c r="AV390" s="44">
        <f>Paramètres!$D$26*AP390</f>
        <v>-80.021044582920567</v>
      </c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1">
        <f>Paramètres!$D$16</f>
        <v>30000</v>
      </c>
      <c r="BH390" s="41">
        <f>Paramètres!$E$16</f>
        <v>-25000</v>
      </c>
      <c r="BI390" s="100"/>
      <c r="BJ390" s="100"/>
      <c r="BK390" s="110">
        <f>Paramètres!$D$20</f>
        <v>523598775598.29883</v>
      </c>
      <c r="BL390" s="41">
        <f>Paramètres!$D$21</f>
        <v>10000</v>
      </c>
      <c r="BM390" s="41"/>
      <c r="BN390" s="41"/>
      <c r="BO390" s="41">
        <f>IF(AND($BR$6&gt;200,A390&lt;950),Paramètres!$D$22,0)</f>
        <v>1</v>
      </c>
      <c r="BP390" s="41">
        <f t="shared" ref="BP390:BP453" si="415">BG390-$E390</f>
        <v>3493.5326128037923</v>
      </c>
      <c r="BQ390" s="41">
        <f t="shared" ref="BQ390:BQ453" si="416">BH390-$F390</f>
        <v>-34619.268075005493</v>
      </c>
      <c r="BR390" s="41">
        <f t="shared" si="378"/>
        <v>34795.092932277366</v>
      </c>
      <c r="BS390" s="41">
        <f t="shared" si="379"/>
        <v>-84.237621041679404</v>
      </c>
      <c r="BT390" s="41">
        <f t="shared" si="380"/>
        <v>383.93917146577564</v>
      </c>
      <c r="BU390" s="41">
        <f t="shared" si="381"/>
        <v>38.548654531809071</v>
      </c>
      <c r="BV390" s="41">
        <f t="shared" si="382"/>
        <v>-381.99906887270487</v>
      </c>
      <c r="BW390" s="41">
        <f>Paramètres!$D$22</f>
        <v>1</v>
      </c>
      <c r="BX390" s="41">
        <f t="shared" ref="BX390:BX453" si="417">BG390-$AK390</f>
        <v>87387.657387112995</v>
      </c>
      <c r="BY390" s="41">
        <f t="shared" ref="BY390:BY453" si="418">BH390-$AL390</f>
        <v>14723.23470636498</v>
      </c>
      <c r="BZ390" s="41">
        <f t="shared" si="383"/>
        <v>88619.277269825179</v>
      </c>
      <c r="CA390" s="41">
        <f t="shared" si="384"/>
        <v>9.5634841286282644</v>
      </c>
      <c r="CB390" s="41">
        <f t="shared" si="385"/>
        <v>65.418341501884655</v>
      </c>
      <c r="CC390" s="41">
        <f t="shared" si="386"/>
        <v>64.509165388402494</v>
      </c>
      <c r="CD390" s="41">
        <f t="shared" si="387"/>
        <v>10.868623912388232</v>
      </c>
      <c r="CE390" s="2">
        <f>Paramètres!$F$16</f>
        <v>15000</v>
      </c>
      <c r="CF390" s="2">
        <f>Paramètres!$G$16</f>
        <v>15000</v>
      </c>
      <c r="CG390" s="111">
        <f>Paramètres!$F$20</f>
        <v>992600579172.61572</v>
      </c>
      <c r="CH390" s="2">
        <f>Paramètres!$F$21</f>
        <v>13332</v>
      </c>
      <c r="CI390" s="2"/>
      <c r="CJ390" s="2"/>
      <c r="CK390" s="2">
        <f>IF(CN390&gt;20000,Paramètres!$F$22,-2)</f>
        <v>-2</v>
      </c>
      <c r="CL390" s="2">
        <f t="shared" ref="CL390:CL453" si="419">CE390-$E390</f>
        <v>-11506.467387196208</v>
      </c>
      <c r="CM390" s="2">
        <f t="shared" ref="CM390:CM453" si="420">CF390-$F390</f>
        <v>5380.7319249945085</v>
      </c>
      <c r="CN390" s="2">
        <f t="shared" ref="CN390:CN453" si="421">SQRT((CL390)^2+(CM390)^2)</f>
        <v>12702.404015825707</v>
      </c>
      <c r="CO390" s="2">
        <f t="shared" ref="CO390:CO453" si="422">DEGREES(ATAN2(CL390,CM390))</f>
        <v>154.93795184281234</v>
      </c>
      <c r="CP390" s="2">
        <f t="shared" ref="CP390:CP453" si="423">CK390*$CG390*(CN390)/(ABS(CN390)^2+$CH390^2)^(3/2)</f>
        <v>-4038.4214909727807</v>
      </c>
      <c r="CQ390" s="2">
        <f t="shared" ref="CQ390:CQ453" si="424">CP390*COS(RADIANS(CO390))</f>
        <v>3658.2024255988822</v>
      </c>
      <c r="CR390" s="2">
        <f t="shared" ref="CR390:CR453" si="425">CP390*SIN(RADIANS(CO390))</f>
        <v>-1710.6733037296378</v>
      </c>
      <c r="CS390" s="2">
        <f>Paramètres!$F$22</f>
        <v>1</v>
      </c>
      <c r="CT390" s="2">
        <f t="shared" ref="CT390:CT453" si="426">$CE390-AK390</f>
        <v>72387.657387112995</v>
      </c>
      <c r="CU390" s="2">
        <f t="shared" ref="CU390:CU453" si="427">$CE390-AL390</f>
        <v>54723.23470636498</v>
      </c>
      <c r="CV390" s="2">
        <f t="shared" si="388"/>
        <v>90744.726341104601</v>
      </c>
      <c r="CW390" s="2">
        <f t="shared" si="389"/>
        <v>37.088356685198121</v>
      </c>
      <c r="CX390" s="2">
        <f t="shared" ref="CX390:CX453" si="428">CS390*$CG390*(CV390)/(ABS(CV390)^2+$CH390^2)^(3/2)</f>
        <v>116.74011225825301</v>
      </c>
      <c r="CY390" s="2">
        <f t="shared" si="390"/>
        <v>93.124345515334809</v>
      </c>
      <c r="CZ390" s="2">
        <f t="shared" si="391"/>
        <v>70.399645470769642</v>
      </c>
      <c r="DA390" s="2"/>
      <c r="DB390" s="2"/>
      <c r="DC390" s="13">
        <f>Paramètres!$H$16</f>
        <v>-20000</v>
      </c>
      <c r="DD390" s="13">
        <f>Paramètres!$I$16</f>
        <v>0</v>
      </c>
      <c r="DE390" s="13"/>
      <c r="DF390" s="13"/>
      <c r="DG390" s="112">
        <f>Paramètres!$H$20</f>
        <v>1047197551196.5977</v>
      </c>
      <c r="DH390" s="13">
        <f>Paramètres!$H$21</f>
        <v>10000</v>
      </c>
      <c r="DI390" s="13">
        <f>IF(DL390&lt;66666,Paramètres!$H$22,5)</f>
        <v>1</v>
      </c>
      <c r="DJ390" s="13">
        <f t="shared" ref="DJ390:DJ453" si="429">DC390-$E390</f>
        <v>-46506.467387196208</v>
      </c>
      <c r="DK390" s="13">
        <f t="shared" ref="DK390:DK453" si="430">DD390-$F390</f>
        <v>-9619.2680750054915</v>
      </c>
      <c r="DL390" s="13">
        <f t="shared" si="392"/>
        <v>47490.860458988995</v>
      </c>
      <c r="DM390" s="13">
        <f t="shared" si="393"/>
        <v>-168.31389119102752</v>
      </c>
      <c r="DN390" s="13">
        <f t="shared" si="394"/>
        <v>435.05751655946921</v>
      </c>
      <c r="DO390" s="13">
        <f t="shared" si="395"/>
        <v>-426.03962130565822</v>
      </c>
      <c r="DP390" s="13">
        <f t="shared" si="396"/>
        <v>-88.120847661743298</v>
      </c>
      <c r="DQ390" s="13">
        <f>IF(DT390&lt;66666,Paramètres!$H$22,5)</f>
        <v>1</v>
      </c>
      <c r="DR390" s="13">
        <f t="shared" ref="DR390:DR453" si="431">DC390-AK390</f>
        <v>37387.657387113002</v>
      </c>
      <c r="DS390" s="13">
        <f t="shared" ref="DS390:DS453" si="432">DD390-AL390</f>
        <v>39723.23470636498</v>
      </c>
      <c r="DT390" s="13">
        <f t="shared" si="397"/>
        <v>54550.63978023635</v>
      </c>
      <c r="DU390" s="13">
        <f t="shared" si="398"/>
        <v>46.7348758442768</v>
      </c>
      <c r="DV390" s="13">
        <f t="shared" si="399"/>
        <v>334.88615582297945</v>
      </c>
      <c r="DW390" s="13">
        <f t="shared" si="400"/>
        <v>229.52267669155916</v>
      </c>
      <c r="DX390" s="13">
        <f t="shared" si="401"/>
        <v>243.86077635863231</v>
      </c>
    </row>
    <row r="391" spans="1:128" x14ac:dyDescent="0.35">
      <c r="A391" s="106">
        <f t="shared" si="402"/>
        <v>385</v>
      </c>
      <c r="B391" s="106">
        <f>A391*Paramètres!$D$25</f>
        <v>192.5</v>
      </c>
      <c r="C391" s="102">
        <f>Paramètres!$D$7</f>
        <v>155093840495.72119</v>
      </c>
      <c r="D391" s="28">
        <f>Paramètres!$D$8</f>
        <v>6666</v>
      </c>
      <c r="E391" s="28">
        <f t="shared" ref="E391:E454" si="433">$E390+$I390*($B391-$B390)+$L390*($B391-$B390)^2</f>
        <v>26980.767053312447</v>
      </c>
      <c r="F391" s="28">
        <f t="shared" ref="F391:F454" si="434">$F390+$J390*($B391-$B390)+$M390*($B391-$B390)^2</f>
        <v>10505.355962550575</v>
      </c>
      <c r="G391" s="28">
        <f t="shared" si="408"/>
        <v>13.518297942281112</v>
      </c>
      <c r="H391" s="28">
        <f t="shared" si="409"/>
        <v>-28.950247284724085</v>
      </c>
      <c r="I391" s="28">
        <f t="shared" si="403"/>
        <v>2597.6901895886017</v>
      </c>
      <c r="J391" s="28">
        <f t="shared" si="404"/>
        <v>624.52771725368075</v>
      </c>
      <c r="K391" s="28">
        <f t="shared" si="405"/>
        <v>3869.9690951113562</v>
      </c>
      <c r="L391" s="28">
        <f t="shared" ref="L391:L454" si="435">BU391+CQ391+DO391</f>
        <v>3386.3791545956888</v>
      </c>
      <c r="M391" s="28">
        <f t="shared" ref="M391:M454" si="436">BV391+CR391+DP391</f>
        <v>-1873.2583960673439</v>
      </c>
      <c r="N391" s="28">
        <f>Paramètres!$D$26*Calculs!K391</f>
        <v>77.39938190222712</v>
      </c>
      <c r="O391" s="28">
        <f>Paramètres!$D$26*I391</f>
        <v>51.953803791772032</v>
      </c>
      <c r="P391" s="28">
        <f>Paramètres!$D$26*J391</f>
        <v>12.490554345073615</v>
      </c>
      <c r="Q391" s="105">
        <f>IF($T391&gt;25000,Paramètres!$D$9,-5)</f>
        <v>6</v>
      </c>
      <c r="R391" s="105">
        <f t="shared" si="410"/>
        <v>81452.866532841843</v>
      </c>
      <c r="S391" s="105">
        <f t="shared" si="411"/>
        <v>52143.2882834376</v>
      </c>
      <c r="T391" s="105">
        <f t="shared" ref="T391:T454" si="437">SQRT((R391)^2+(S391)^2)</f>
        <v>96713.452939219511</v>
      </c>
      <c r="U391" s="105">
        <f t="shared" ref="U391:U454" si="438">DEGREES(ATAN2(R391,S391))</f>
        <v>32.625956271659874</v>
      </c>
      <c r="V391" s="105">
        <f t="shared" si="412"/>
        <v>98.783532340126357</v>
      </c>
      <c r="W391" s="105">
        <f t="shared" ref="W391:W454" si="439">V391*COS(RADIANS(U391))</f>
        <v>83.196304452077527</v>
      </c>
      <c r="X391" s="105">
        <f t="shared" ref="X391:X454" si="440">V391*SIN(RADIANS(U391))</f>
        <v>53.259376518224613</v>
      </c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44">
        <f t="shared" ref="AK391:AK454" si="441">AK390+AO390*($B391-$B390)+AR390*($B391-$B390)^2</f>
        <v>-54472.099479529395</v>
      </c>
      <c r="AL391" s="44">
        <f t="shared" ref="AL391:AL454" si="442">AL390+AP390*($B391-$B390)+AS390*($B391-$B390)^2</f>
        <v>-41637.932320887026</v>
      </c>
      <c r="AM391" s="44">
        <f t="shared" si="413"/>
        <v>-30.978057535917262</v>
      </c>
      <c r="AN391" s="44">
        <f t="shared" si="414"/>
        <v>38.480799719172303</v>
      </c>
      <c r="AO391" s="44">
        <f t="shared" si="406"/>
        <v>5959.489833240169</v>
      </c>
      <c r="AP391" s="44">
        <f t="shared" si="407"/>
        <v>-3577.7171843592482</v>
      </c>
      <c r="AQ391" s="44">
        <f t="shared" ref="AQ391:AQ454" si="443">SQRT(AR391^2+AS391^2)</f>
        <v>601.9778640888361</v>
      </c>
      <c r="AR391" s="44">
        <f t="shared" ref="AR391:AR454" si="444">CC390+CY390+DW390+W390</f>
        <v>471.23833865232837</v>
      </c>
      <c r="AS391" s="44">
        <f t="shared" ref="AS391:AS454" si="445">CD390+CZ390+DX390+X390</f>
        <v>374.58213656973919</v>
      </c>
      <c r="AT391" s="44">
        <f>Paramètres!$D$26*Calculs!AQ391</f>
        <v>12.039557281776723</v>
      </c>
      <c r="AU391" s="44">
        <f>Paramètres!$D$26*AO391</f>
        <v>119.18979666480338</v>
      </c>
      <c r="AV391" s="44">
        <f>Paramètres!$D$26*AP391</f>
        <v>-71.554343687184968</v>
      </c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1">
        <f>Paramètres!$D$16</f>
        <v>30000</v>
      </c>
      <c r="BH391" s="41">
        <f>Paramètres!$E$16</f>
        <v>-25000</v>
      </c>
      <c r="BI391" s="100"/>
      <c r="BJ391" s="100"/>
      <c r="BK391" s="110">
        <f>Paramètres!$D$20</f>
        <v>523598775598.29883</v>
      </c>
      <c r="BL391" s="41">
        <f>Paramètres!$D$21</f>
        <v>10000</v>
      </c>
      <c r="BM391" s="41"/>
      <c r="BN391" s="41"/>
      <c r="BO391" s="41">
        <f>IF(AND($BR$6&gt;200,A391&lt;950),Paramètres!$D$22,0)</f>
        <v>1</v>
      </c>
      <c r="BP391" s="41">
        <f t="shared" si="415"/>
        <v>3019.2329466875526</v>
      </c>
      <c r="BQ391" s="41">
        <f t="shared" si="416"/>
        <v>-35505.355962550573</v>
      </c>
      <c r="BR391" s="41">
        <f t="shared" ref="BR391:BR454" si="446">SQRT((BP391)^2+(BQ391)^2)</f>
        <v>35633.496455074252</v>
      </c>
      <c r="BS391" s="41">
        <f t="shared" ref="BS391:BS454" si="447">DEGREES(ATAN2(BP391,BQ391))</f>
        <v>-85.139490040643636</v>
      </c>
      <c r="BT391" s="41">
        <f t="shared" ref="BT391:BT454" si="448">BO391*BK391*(BR391)/(BR391^2+BL391^2)^(3/2)</f>
        <v>368.04164783481355</v>
      </c>
      <c r="BU391" s="41">
        <f t="shared" ref="BU391:BU454" si="449">BT391*COS(RADIANS(BS391))</f>
        <v>31.18423897292881</v>
      </c>
      <c r="BV391" s="41">
        <f t="shared" ref="BV391:BV454" si="450">BT391*SIN(RADIANS(BS391))</f>
        <v>-366.71814487511278</v>
      </c>
      <c r="BW391" s="41">
        <f>Paramètres!$D$22</f>
        <v>1</v>
      </c>
      <c r="BX391" s="41">
        <f t="shared" si="417"/>
        <v>84472.099479529395</v>
      </c>
      <c r="BY391" s="41">
        <f t="shared" si="418"/>
        <v>16637.932320887026</v>
      </c>
      <c r="BZ391" s="41">
        <f t="shared" ref="BZ391:BZ454" si="451">SQRT((BX391)^2+(BY391)^2)</f>
        <v>86095.042728335568</v>
      </c>
      <c r="CA391" s="41">
        <f t="shared" ref="CA391:CA454" si="452">DEGREES(ATAN2(BX391,BY391))</f>
        <v>11.142555864585779</v>
      </c>
      <c r="CB391" s="41">
        <f t="shared" ref="CB391:CB454" si="453">BW391*BK391*(BZ391)/(BZ391^2+BL391^2)^(3/2)</f>
        <v>69.232895374331775</v>
      </c>
      <c r="CC391" s="41">
        <f t="shared" ref="CC391:CC454" si="454">CB391*COS(RADIANS(CA391))</f>
        <v>67.927813727556597</v>
      </c>
      <c r="CD391" s="41">
        <f t="shared" ref="CD391:CD454" si="455">CB391*SIN(RADIANS(CA391))</f>
        <v>13.379309552721486</v>
      </c>
      <c r="CE391" s="2">
        <f>Paramètres!$F$16</f>
        <v>15000</v>
      </c>
      <c r="CF391" s="2">
        <f>Paramètres!$G$16</f>
        <v>15000</v>
      </c>
      <c r="CG391" s="111">
        <f>Paramètres!$F$20</f>
        <v>992600579172.61572</v>
      </c>
      <c r="CH391" s="2">
        <f>Paramètres!$F$21</f>
        <v>13332</v>
      </c>
      <c r="CI391" s="2"/>
      <c r="CJ391" s="2"/>
      <c r="CK391" s="2">
        <f>IF(CN391&gt;20000,Paramètres!$F$22,-2)</f>
        <v>-2</v>
      </c>
      <c r="CL391" s="2">
        <f t="shared" si="419"/>
        <v>-11980.767053312447</v>
      </c>
      <c r="CM391" s="2">
        <f t="shared" si="420"/>
        <v>4494.644037449425</v>
      </c>
      <c r="CN391" s="2">
        <f t="shared" si="421"/>
        <v>12796.116762874459</v>
      </c>
      <c r="CO391" s="2">
        <f t="shared" si="422"/>
        <v>159.43617185638197</v>
      </c>
      <c r="CP391" s="2">
        <f t="shared" si="423"/>
        <v>-4025.5887872682697</v>
      </c>
      <c r="CQ391" s="2">
        <f t="shared" si="424"/>
        <v>3769.0842000298871</v>
      </c>
      <c r="CR391" s="2">
        <f t="shared" si="425"/>
        <v>-1413.9905859888479</v>
      </c>
      <c r="CS391" s="2">
        <f>Paramètres!$F$22</f>
        <v>1</v>
      </c>
      <c r="CT391" s="2">
        <f t="shared" si="426"/>
        <v>69472.099479529395</v>
      </c>
      <c r="CU391" s="2">
        <f t="shared" si="427"/>
        <v>56637.932320887026</v>
      </c>
      <c r="CV391" s="2">
        <f t="shared" ref="CV391:CV454" si="456">SQRT((CT391)^2+(CU391)^2)</f>
        <v>89633.855120032676</v>
      </c>
      <c r="CW391" s="2">
        <f t="shared" ref="CW391:CW454" si="457">DEGREES(ATAN2(CT391,CU391))</f>
        <v>39.189037956697398</v>
      </c>
      <c r="CX391" s="2">
        <f t="shared" si="428"/>
        <v>119.55714958000378</v>
      </c>
      <c r="CY391" s="2">
        <f t="shared" ref="CY391:CY454" si="458">CX391*COS(RADIANS(CW391))</f>
        <v>92.664609571776396</v>
      </c>
      <c r="CZ391" s="2">
        <f t="shared" ref="CZ391:CZ454" si="459">CX391*SIN(RADIANS(CW391))</f>
        <v>75.545894319980377</v>
      </c>
      <c r="DA391" s="2"/>
      <c r="DB391" s="2"/>
      <c r="DC391" s="13">
        <f>Paramètres!$H$16</f>
        <v>-20000</v>
      </c>
      <c r="DD391" s="13">
        <f>Paramètres!$I$16</f>
        <v>0</v>
      </c>
      <c r="DE391" s="13"/>
      <c r="DF391" s="13"/>
      <c r="DG391" s="112">
        <f>Paramètres!$H$20</f>
        <v>1047197551196.5977</v>
      </c>
      <c r="DH391" s="13">
        <f>Paramètres!$H$21</f>
        <v>10000</v>
      </c>
      <c r="DI391" s="13">
        <f>IF(DL391&lt;66666,Paramètres!$H$22,5)</f>
        <v>1</v>
      </c>
      <c r="DJ391" s="13">
        <f t="shared" si="429"/>
        <v>-46980.767053312447</v>
      </c>
      <c r="DK391" s="13">
        <f t="shared" si="430"/>
        <v>-10505.355962550575</v>
      </c>
      <c r="DL391" s="13">
        <f t="shared" ref="DL391:DL454" si="460">SQRT((DJ391)^2+(DK391)^2)</f>
        <v>48140.990609017441</v>
      </c>
      <c r="DM391" s="13">
        <f t="shared" ref="DM391:DM454" si="461">DEGREES(ATAN2(DJ391,DK391))</f>
        <v>-167.39545812861564</v>
      </c>
      <c r="DN391" s="13">
        <f t="shared" ref="DN391:DN454" si="462">DI391*DG391*(DL391)/(ABS(DL391)^2+DH391^2)^(3/2)</f>
        <v>424.11057552989877</v>
      </c>
      <c r="DO391" s="13">
        <f t="shared" ref="DO391:DO454" si="463">DN391*COS(RADIANS(DM391))</f>
        <v>-413.88928440712698</v>
      </c>
      <c r="DP391" s="13">
        <f t="shared" ref="DP391:DP454" si="464">DN391*SIN(RADIANS(DM391))</f>
        <v>-92.549665203383199</v>
      </c>
      <c r="DQ391" s="13">
        <f>IF(DT391&lt;66666,Paramètres!$H$22,5)</f>
        <v>1</v>
      </c>
      <c r="DR391" s="13">
        <f t="shared" si="431"/>
        <v>34472.099479529395</v>
      </c>
      <c r="DS391" s="13">
        <f t="shared" si="432"/>
        <v>41637.932320887026</v>
      </c>
      <c r="DT391" s="13">
        <f t="shared" ref="DT391:DT454" si="465">SQRT((DR391)^2+(DS391)^2)</f>
        <v>54055.925211630034</v>
      </c>
      <c r="DU391" s="13">
        <f t="shared" ref="DU391:DU454" si="466">DEGREES(ATAN2(DR391,DS391))</f>
        <v>50.378597564335266</v>
      </c>
      <c r="DV391" s="13">
        <f t="shared" ref="DV391:DV454" si="467">DQ391*DG391*(DT391)/(ABS(DT391)^2+DH391^2)^(3/2)</f>
        <v>340.73830042895787</v>
      </c>
      <c r="DW391" s="13">
        <f t="shared" ref="DW391:DW454" si="468">DV391*COS(RADIANS(DU391))</f>
        <v>217.29282299557582</v>
      </c>
      <c r="DX391" s="13">
        <f t="shared" ref="DX391:DX454" si="469">DV391*SIN(RADIANS(DU391))</f>
        <v>262.46222290803701</v>
      </c>
    </row>
    <row r="392" spans="1:128" x14ac:dyDescent="0.35">
      <c r="A392" s="106">
        <f t="shared" ref="A392:A455" si="470">A391+1</f>
        <v>386</v>
      </c>
      <c r="B392" s="106">
        <f>A392*Paramètres!$D$25</f>
        <v>193</v>
      </c>
      <c r="C392" s="102">
        <f>Paramètres!$D$7</f>
        <v>155093840495.72119</v>
      </c>
      <c r="D392" s="28">
        <f>Paramètres!$D$8</f>
        <v>6666</v>
      </c>
      <c r="E392" s="28">
        <f t="shared" si="433"/>
        <v>29126.206936755672</v>
      </c>
      <c r="F392" s="28">
        <f t="shared" si="434"/>
        <v>10349.305222160579</v>
      </c>
      <c r="G392" s="28">
        <f t="shared" si="408"/>
        <v>-12.002875329622418</v>
      </c>
      <c r="H392" s="28">
        <f t="shared" si="409"/>
        <v>-27.143092922423371</v>
      </c>
      <c r="I392" s="28">
        <f t="shared" ref="I392:I455" si="471">I391+L391-O391</f>
        <v>5932.1155403925186</v>
      </c>
      <c r="J392" s="28">
        <f t="shared" ref="J392:J455" si="472">J391+M391-P391</f>
        <v>-1261.2212331587368</v>
      </c>
      <c r="K392" s="28">
        <f t="shared" ref="K392:K455" si="473">SQRT(L392^2+M392^2)</f>
        <v>3534.6420492231359</v>
      </c>
      <c r="L392" s="28">
        <f t="shared" si="435"/>
        <v>3145.3716779996757</v>
      </c>
      <c r="M392" s="28">
        <f t="shared" si="436"/>
        <v>-1612.5543164104056</v>
      </c>
      <c r="N392" s="28">
        <f>Paramètres!$D$26*Calculs!K392</f>
        <v>70.69284098446272</v>
      </c>
      <c r="O392" s="28">
        <f>Paramètres!$D$26*I392</f>
        <v>118.64231080785038</v>
      </c>
      <c r="P392" s="28">
        <f>Paramètres!$D$26*J392</f>
        <v>-25.224424663174737</v>
      </c>
      <c r="Q392" s="105">
        <f>IF($T392&gt;25000,Paramètres!$D$9,-5)</f>
        <v>6</v>
      </c>
      <c r="R392" s="105">
        <f t="shared" si="410"/>
        <v>80500.751915001907</v>
      </c>
      <c r="S392" s="105">
        <f t="shared" si="411"/>
        <v>53682.450601084798</v>
      </c>
      <c r="T392" s="105">
        <f t="shared" si="437"/>
        <v>96758.34104312968</v>
      </c>
      <c r="U392" s="105">
        <f t="shared" si="438"/>
        <v>33.697597312888796</v>
      </c>
      <c r="V392" s="105">
        <f t="shared" si="412"/>
        <v>98.692547640766733</v>
      </c>
      <c r="W392" s="105">
        <f t="shared" si="439"/>
        <v>82.109968069290204</v>
      </c>
      <c r="X392" s="105">
        <f t="shared" si="440"/>
        <v>54.755566872101269</v>
      </c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44">
        <f t="shared" si="441"/>
        <v>-51374.544978246231</v>
      </c>
      <c r="AL392" s="44">
        <f t="shared" si="442"/>
        <v>-43333.145378924215</v>
      </c>
      <c r="AM392" s="44">
        <f t="shared" si="413"/>
        <v>-26.389116706114116</v>
      </c>
      <c r="AN392" s="44">
        <f t="shared" si="414"/>
        <v>41.270303099710233</v>
      </c>
      <c r="AO392" s="44">
        <f t="shared" ref="AO392:AO455" si="474">AO391+AR391-AU391</f>
        <v>6311.5383752276939</v>
      </c>
      <c r="AP392" s="44">
        <f t="shared" ref="AP392:AP455" si="475">AP391+AS391-AV391</f>
        <v>-3131.580704102324</v>
      </c>
      <c r="AQ392" s="44">
        <f t="shared" si="443"/>
        <v>613.46167921013273</v>
      </c>
      <c r="AR392" s="44">
        <f t="shared" si="444"/>
        <v>461.08155074698635</v>
      </c>
      <c r="AS392" s="44">
        <f t="shared" si="445"/>
        <v>404.64680329896345</v>
      </c>
      <c r="AT392" s="44">
        <f>Paramètres!$D$26*Calculs!AQ392</f>
        <v>12.269233584202654</v>
      </c>
      <c r="AU392" s="44">
        <f>Paramètres!$D$26*AO392</f>
        <v>126.23076750455388</v>
      </c>
      <c r="AV392" s="44">
        <f>Paramètres!$D$26*AP392</f>
        <v>-62.631614082046482</v>
      </c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1">
        <f>Paramètres!$D$16</f>
        <v>30000</v>
      </c>
      <c r="BH392" s="41">
        <f>Paramètres!$E$16</f>
        <v>-25000</v>
      </c>
      <c r="BI392" s="100"/>
      <c r="BJ392" s="100"/>
      <c r="BK392" s="110">
        <f>Paramètres!$D$20</f>
        <v>523598775598.29883</v>
      </c>
      <c r="BL392" s="41">
        <f>Paramètres!$D$21</f>
        <v>10000</v>
      </c>
      <c r="BM392" s="41"/>
      <c r="BN392" s="41"/>
      <c r="BO392" s="41">
        <f>IF(AND($BR$6&gt;200,A392&lt;950),Paramètres!$D$22,0)</f>
        <v>1</v>
      </c>
      <c r="BP392" s="41">
        <f t="shared" si="415"/>
        <v>873.79306324432764</v>
      </c>
      <c r="BQ392" s="41">
        <f t="shared" si="416"/>
        <v>-35349.305222160576</v>
      </c>
      <c r="BR392" s="41">
        <f t="shared" si="446"/>
        <v>35360.103139086612</v>
      </c>
      <c r="BS392" s="41">
        <f t="shared" si="447"/>
        <v>-88.584004373528728</v>
      </c>
      <c r="BT392" s="41">
        <f t="shared" si="448"/>
        <v>373.12035757381909</v>
      </c>
      <c r="BU392" s="41">
        <f t="shared" si="449"/>
        <v>9.2202779760237235</v>
      </c>
      <c r="BV392" s="41">
        <f t="shared" si="450"/>
        <v>-373.00641778669097</v>
      </c>
      <c r="BW392" s="41">
        <f>Paramètres!$D$22</f>
        <v>1</v>
      </c>
      <c r="BX392" s="41">
        <f t="shared" si="417"/>
        <v>81374.544978246238</v>
      </c>
      <c r="BY392" s="41">
        <f t="shared" si="418"/>
        <v>18333.145378924215</v>
      </c>
      <c r="BZ392" s="41">
        <f t="shared" si="451"/>
        <v>83414.152215924303</v>
      </c>
      <c r="CA392" s="41">
        <f t="shared" si="452"/>
        <v>12.696381342650479</v>
      </c>
      <c r="CB392" s="41">
        <f t="shared" si="453"/>
        <v>73.65855460076159</v>
      </c>
      <c r="CC392" s="41">
        <f t="shared" si="454"/>
        <v>71.857487070976902</v>
      </c>
      <c r="CD392" s="41">
        <f t="shared" si="455"/>
        <v>16.189015341204779</v>
      </c>
      <c r="CE392" s="2">
        <f>Paramètres!$F$16</f>
        <v>15000</v>
      </c>
      <c r="CF392" s="2">
        <f>Paramètres!$G$16</f>
        <v>15000</v>
      </c>
      <c r="CG392" s="111">
        <f>Paramètres!$F$20</f>
        <v>992600579172.61572</v>
      </c>
      <c r="CH392" s="2">
        <f>Paramètres!$F$21</f>
        <v>13332</v>
      </c>
      <c r="CI392" s="2"/>
      <c r="CJ392" s="2"/>
      <c r="CK392" s="2">
        <f>IF(CN392&gt;20000,Paramètres!$F$22,-2)</f>
        <v>-2</v>
      </c>
      <c r="CL392" s="2">
        <f t="shared" si="419"/>
        <v>-14126.206936755672</v>
      </c>
      <c r="CM392" s="2">
        <f t="shared" si="420"/>
        <v>4650.6947778394206</v>
      </c>
      <c r="CN392" s="2">
        <f t="shared" si="421"/>
        <v>14872.077337637365</v>
      </c>
      <c r="CO392" s="2">
        <f t="shared" si="422"/>
        <v>161.77718364324636</v>
      </c>
      <c r="CP392" s="2">
        <f t="shared" si="423"/>
        <v>-3705.4926506544625</v>
      </c>
      <c r="CQ392" s="2">
        <f t="shared" si="424"/>
        <v>3519.6532937131619</v>
      </c>
      <c r="CR392" s="2">
        <f t="shared" si="425"/>
        <v>-1158.7564351960798</v>
      </c>
      <c r="CS392" s="2">
        <f>Paramètres!$F$22</f>
        <v>1</v>
      </c>
      <c r="CT392" s="2">
        <f t="shared" si="426"/>
        <v>66374.544978246238</v>
      </c>
      <c r="CU392" s="2">
        <f t="shared" si="427"/>
        <v>58333.145378924215</v>
      </c>
      <c r="CV392" s="2">
        <f t="shared" si="456"/>
        <v>88364.78976870788</v>
      </c>
      <c r="CW392" s="2">
        <f t="shared" si="457"/>
        <v>41.310562135206922</v>
      </c>
      <c r="CX392" s="2">
        <f t="shared" si="428"/>
        <v>122.9004370556376</v>
      </c>
      <c r="CY392" s="2">
        <f t="shared" si="458"/>
        <v>92.315735810014829</v>
      </c>
      <c r="CZ392" s="2">
        <f t="shared" si="459"/>
        <v>81.131512683557702</v>
      </c>
      <c r="DA392" s="2"/>
      <c r="DB392" s="2"/>
      <c r="DC392" s="13">
        <f>Paramètres!$H$16</f>
        <v>-20000</v>
      </c>
      <c r="DD392" s="13">
        <f>Paramètres!$I$16</f>
        <v>0</v>
      </c>
      <c r="DE392" s="13"/>
      <c r="DF392" s="13"/>
      <c r="DG392" s="112">
        <f>Paramètres!$H$20</f>
        <v>1047197551196.5977</v>
      </c>
      <c r="DH392" s="13">
        <f>Paramètres!$H$21</f>
        <v>10000</v>
      </c>
      <c r="DI392" s="13">
        <f>IF(DL392&lt;66666,Paramètres!$H$22,5)</f>
        <v>1</v>
      </c>
      <c r="DJ392" s="13">
        <f t="shared" si="429"/>
        <v>-49126.206936755669</v>
      </c>
      <c r="DK392" s="13">
        <f t="shared" si="430"/>
        <v>-10349.305222160579</v>
      </c>
      <c r="DL392" s="13">
        <f t="shared" si="460"/>
        <v>50204.505042619247</v>
      </c>
      <c r="DM392" s="13">
        <f t="shared" si="461"/>
        <v>-168.1035850399453</v>
      </c>
      <c r="DN392" s="13">
        <f t="shared" si="462"/>
        <v>391.9195874490315</v>
      </c>
      <c r="DO392" s="13">
        <f t="shared" si="463"/>
        <v>-383.50189368950993</v>
      </c>
      <c r="DP392" s="13">
        <f t="shared" si="464"/>
        <v>-80.791463427634881</v>
      </c>
      <c r="DQ392" s="13">
        <f>IF(DT392&lt;66666,Paramètres!$H$22,5)</f>
        <v>1</v>
      </c>
      <c r="DR392" s="13">
        <f t="shared" si="431"/>
        <v>31374.544978246231</v>
      </c>
      <c r="DS392" s="13">
        <f t="shared" si="432"/>
        <v>43333.145378924215</v>
      </c>
      <c r="DT392" s="13">
        <f t="shared" si="465"/>
        <v>53498.81831426725</v>
      </c>
      <c r="DU392" s="13">
        <f t="shared" si="466"/>
        <v>54.094292462688294</v>
      </c>
      <c r="DV392" s="13">
        <f t="shared" si="467"/>
        <v>347.51059619211566</v>
      </c>
      <c r="DW392" s="13">
        <f t="shared" si="468"/>
        <v>203.79864778693715</v>
      </c>
      <c r="DX392" s="13">
        <f t="shared" si="469"/>
        <v>281.47775334121098</v>
      </c>
    </row>
    <row r="393" spans="1:128" x14ac:dyDescent="0.35">
      <c r="A393" s="106">
        <f t="shared" si="470"/>
        <v>387</v>
      </c>
      <c r="B393" s="106">
        <f>A393*Paramètres!$D$25</f>
        <v>193.5</v>
      </c>
      <c r="C393" s="102">
        <f>Paramètres!$D$7</f>
        <v>155093840495.72119</v>
      </c>
      <c r="D393" s="28">
        <f>Paramètres!$D$8</f>
        <v>6666</v>
      </c>
      <c r="E393" s="28">
        <f t="shared" si="433"/>
        <v>32878.607626451849</v>
      </c>
      <c r="F393" s="28">
        <f t="shared" si="434"/>
        <v>9315.5560264786109</v>
      </c>
      <c r="G393" s="28">
        <f t="shared" si="408"/>
        <v>-17.638564029480207</v>
      </c>
      <c r="H393" s="28">
        <f t="shared" si="409"/>
        <v>-28.443774384193656</v>
      </c>
      <c r="I393" s="28">
        <f t="shared" si="471"/>
        <v>8958.8449075843437</v>
      </c>
      <c r="J393" s="28">
        <f t="shared" si="472"/>
        <v>-2848.5511249059678</v>
      </c>
      <c r="K393" s="28">
        <f t="shared" si="473"/>
        <v>2887.3013503592488</v>
      </c>
      <c r="L393" s="28">
        <f t="shared" si="435"/>
        <v>2538.7605827328298</v>
      </c>
      <c r="M393" s="28">
        <f t="shared" si="436"/>
        <v>-1375.210453475541</v>
      </c>
      <c r="N393" s="28">
        <f>Paramètres!$D$26*Calculs!K393</f>
        <v>57.746027007184978</v>
      </c>
      <c r="O393" s="28">
        <f>Paramètres!$D$26*I393</f>
        <v>179.17689815168688</v>
      </c>
      <c r="P393" s="28">
        <f>Paramètres!$D$26*J393</f>
        <v>-56.971022498119353</v>
      </c>
      <c r="Q393" s="105">
        <f>IF($T393&gt;25000,Paramètres!$D$9,-5)</f>
        <v>6</v>
      </c>
      <c r="R393" s="105">
        <f t="shared" si="410"/>
        <v>80982.113029397486</v>
      </c>
      <c r="S393" s="105">
        <f t="shared" si="411"/>
        <v>54113.330056629246</v>
      </c>
      <c r="T393" s="105">
        <f t="shared" si="437"/>
        <v>97397.921541087329</v>
      </c>
      <c r="U393" s="105">
        <f t="shared" si="438"/>
        <v>33.751375455377037</v>
      </c>
      <c r="V393" s="105">
        <f t="shared" si="412"/>
        <v>97.409674674780362</v>
      </c>
      <c r="W393" s="105">
        <f t="shared" si="439"/>
        <v>80.9918852461565</v>
      </c>
      <c r="X393" s="105">
        <f t="shared" si="440"/>
        <v>54.119859982449711</v>
      </c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44">
        <f t="shared" si="441"/>
        <v>-48103.505402945637</v>
      </c>
      <c r="AL393" s="44">
        <f t="shared" si="442"/>
        <v>-44797.774030150635</v>
      </c>
      <c r="AM393" s="44">
        <f t="shared" si="413"/>
        <v>-21.844103016317717</v>
      </c>
      <c r="AN393" s="44">
        <f t="shared" si="414"/>
        <v>43.92843430901069</v>
      </c>
      <c r="AO393" s="44">
        <f t="shared" si="474"/>
        <v>6646.3891584701259</v>
      </c>
      <c r="AP393" s="44">
        <f t="shared" si="475"/>
        <v>-2664.3022867213144</v>
      </c>
      <c r="AQ393" s="44">
        <f t="shared" si="443"/>
        <v>624.93407722984637</v>
      </c>
      <c r="AR393" s="44">
        <f t="shared" si="444"/>
        <v>450.08183873721907</v>
      </c>
      <c r="AS393" s="44">
        <f t="shared" si="445"/>
        <v>433.55384823807475</v>
      </c>
      <c r="AT393" s="44">
        <f>Paramètres!$D$26*Calculs!AQ393</f>
        <v>12.498681544596927</v>
      </c>
      <c r="AU393" s="44">
        <f>Paramètres!$D$26*AO393</f>
        <v>132.92778316940252</v>
      </c>
      <c r="AV393" s="44">
        <f>Paramètres!$D$26*AP393</f>
        <v>-53.286045734426288</v>
      </c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1">
        <f>Paramètres!$D$16</f>
        <v>30000</v>
      </c>
      <c r="BH393" s="41">
        <f>Paramètres!$E$16</f>
        <v>-25000</v>
      </c>
      <c r="BI393" s="100"/>
      <c r="BJ393" s="100"/>
      <c r="BK393" s="110">
        <f>Paramètres!$D$20</f>
        <v>523598775598.29883</v>
      </c>
      <c r="BL393" s="41">
        <f>Paramètres!$D$21</f>
        <v>10000</v>
      </c>
      <c r="BM393" s="41"/>
      <c r="BN393" s="41"/>
      <c r="BO393" s="41">
        <f>IF(AND($BR$6&gt;200,A393&lt;950),Paramètres!$D$22,0)</f>
        <v>1</v>
      </c>
      <c r="BP393" s="41">
        <f t="shared" si="415"/>
        <v>-2878.6076264518488</v>
      </c>
      <c r="BQ393" s="41">
        <f t="shared" si="416"/>
        <v>-34315.556026478611</v>
      </c>
      <c r="BR393" s="41">
        <f t="shared" si="446"/>
        <v>34436.082345026698</v>
      </c>
      <c r="BS393" s="41">
        <f t="shared" si="447"/>
        <v>-94.795108711949339</v>
      </c>
      <c r="BT393" s="41">
        <f t="shared" si="448"/>
        <v>391.04798628210483</v>
      </c>
      <c r="BU393" s="41">
        <f t="shared" si="449"/>
        <v>-32.688785685369204</v>
      </c>
      <c r="BV393" s="41">
        <f t="shared" si="450"/>
        <v>-389.67931798557805</v>
      </c>
      <c r="BW393" s="41">
        <f>Paramètres!$D$22</f>
        <v>1</v>
      </c>
      <c r="BX393" s="41">
        <f t="shared" si="417"/>
        <v>78103.505402945637</v>
      </c>
      <c r="BY393" s="41">
        <f t="shared" si="418"/>
        <v>19797.774030150635</v>
      </c>
      <c r="BZ393" s="41">
        <f t="shared" si="451"/>
        <v>80573.627278265601</v>
      </c>
      <c r="CA393" s="41">
        <f t="shared" si="452"/>
        <v>14.223816986255448</v>
      </c>
      <c r="CB393" s="41">
        <f t="shared" si="453"/>
        <v>78.823357008069607</v>
      </c>
      <c r="CC393" s="41">
        <f t="shared" si="454"/>
        <v>76.406892651073889</v>
      </c>
      <c r="CD393" s="41">
        <f t="shared" si="455"/>
        <v>19.36771451227191</v>
      </c>
      <c r="CE393" s="2">
        <f>Paramètres!$F$16</f>
        <v>15000</v>
      </c>
      <c r="CF393" s="2">
        <f>Paramètres!$G$16</f>
        <v>15000</v>
      </c>
      <c r="CG393" s="111">
        <f>Paramètres!$F$20</f>
        <v>992600579172.61572</v>
      </c>
      <c r="CH393" s="2">
        <f>Paramètres!$F$21</f>
        <v>13332</v>
      </c>
      <c r="CI393" s="2"/>
      <c r="CJ393" s="2"/>
      <c r="CK393" s="2">
        <f>IF(CN393&gt;20000,Paramètres!$F$22,-2)</f>
        <v>-2</v>
      </c>
      <c r="CL393" s="2">
        <f t="shared" si="419"/>
        <v>-17878.607626451849</v>
      </c>
      <c r="CM393" s="2">
        <f t="shared" si="420"/>
        <v>5684.4439735213891</v>
      </c>
      <c r="CN393" s="2">
        <f t="shared" si="421"/>
        <v>18760.530748055233</v>
      </c>
      <c r="CO393" s="2">
        <f t="shared" si="422"/>
        <v>162.36211037951963</v>
      </c>
      <c r="CP393" s="2">
        <f t="shared" si="423"/>
        <v>-3054.9563091721757</v>
      </c>
      <c r="CQ393" s="2">
        <f t="shared" si="424"/>
        <v>2911.3443484697109</v>
      </c>
      <c r="CR393" s="2">
        <f t="shared" si="425"/>
        <v>-925.65227574092546</v>
      </c>
      <c r="CS393" s="2">
        <f>Paramètres!$F$22</f>
        <v>1</v>
      </c>
      <c r="CT393" s="2">
        <f t="shared" si="426"/>
        <v>63103.505402945637</v>
      </c>
      <c r="CU393" s="2">
        <f t="shared" si="427"/>
        <v>59797.774030150635</v>
      </c>
      <c r="CV393" s="2">
        <f t="shared" si="456"/>
        <v>86935.758886090975</v>
      </c>
      <c r="CW393" s="2">
        <f t="shared" si="457"/>
        <v>43.459260959520776</v>
      </c>
      <c r="CX393" s="2">
        <f t="shared" si="428"/>
        <v>126.83369013391238</v>
      </c>
      <c r="CY393" s="2">
        <f t="shared" si="458"/>
        <v>92.063962553404366</v>
      </c>
      <c r="CZ393" s="2">
        <f t="shared" si="459"/>
        <v>87.241112739067361</v>
      </c>
      <c r="DA393" s="2"/>
      <c r="DB393" s="2"/>
      <c r="DC393" s="13">
        <f>Paramètres!$H$16</f>
        <v>-20000</v>
      </c>
      <c r="DD393" s="13">
        <f>Paramètres!$I$16</f>
        <v>0</v>
      </c>
      <c r="DE393" s="13"/>
      <c r="DF393" s="13"/>
      <c r="DG393" s="112">
        <f>Paramètres!$H$20</f>
        <v>1047197551196.5977</v>
      </c>
      <c r="DH393" s="13">
        <f>Paramètres!$H$21</f>
        <v>10000</v>
      </c>
      <c r="DI393" s="13">
        <f>IF(DL393&lt;66666,Paramètres!$H$22,5)</f>
        <v>1</v>
      </c>
      <c r="DJ393" s="13">
        <f t="shared" si="429"/>
        <v>-52878.607626451849</v>
      </c>
      <c r="DK393" s="13">
        <f t="shared" si="430"/>
        <v>-9315.5560264786109</v>
      </c>
      <c r="DL393" s="13">
        <f t="shared" si="460"/>
        <v>53692.892719564974</v>
      </c>
      <c r="DM393" s="13">
        <f t="shared" si="461"/>
        <v>-170.00879510960218</v>
      </c>
      <c r="DN393" s="13">
        <f t="shared" si="462"/>
        <v>345.12907050705354</v>
      </c>
      <c r="DO393" s="13">
        <f t="shared" si="463"/>
        <v>-339.89498005151216</v>
      </c>
      <c r="DP393" s="13">
        <f t="shared" si="464"/>
        <v>-59.878859749037474</v>
      </c>
      <c r="DQ393" s="13">
        <f>IF(DT393&lt;66666,Paramètres!$H$22,5)</f>
        <v>1</v>
      </c>
      <c r="DR393" s="13">
        <f t="shared" si="431"/>
        <v>28103.505402945637</v>
      </c>
      <c r="DS393" s="13">
        <f t="shared" si="432"/>
        <v>44797.774030150635</v>
      </c>
      <c r="DT393" s="13">
        <f t="shared" si="465"/>
        <v>52883.339285542788</v>
      </c>
      <c r="DU393" s="13">
        <f t="shared" si="466"/>
        <v>57.898242654685227</v>
      </c>
      <c r="DV393" s="13">
        <f t="shared" si="467"/>
        <v>355.2253900615774</v>
      </c>
      <c r="DW393" s="13">
        <f t="shared" si="468"/>
        <v>188.77549723090536</v>
      </c>
      <c r="DX393" s="13">
        <f t="shared" si="469"/>
        <v>300.91342507376476</v>
      </c>
    </row>
    <row r="394" spans="1:128" x14ac:dyDescent="0.35">
      <c r="A394" s="106">
        <f t="shared" si="470"/>
        <v>388</v>
      </c>
      <c r="B394" s="106">
        <f>A394*Paramètres!$D$25</f>
        <v>194</v>
      </c>
      <c r="C394" s="102">
        <f>Paramètres!$D$7</f>
        <v>155093840495.72119</v>
      </c>
      <c r="D394" s="28">
        <f>Paramètres!$D$8</f>
        <v>6666</v>
      </c>
      <c r="E394" s="28">
        <f t="shared" si="433"/>
        <v>37992.720225927224</v>
      </c>
      <c r="F394" s="28">
        <f t="shared" si="434"/>
        <v>7547.4778506567418</v>
      </c>
      <c r="G394" s="28">
        <f t="shared" si="408"/>
        <v>-20.210787653255036</v>
      </c>
      <c r="H394" s="28">
        <f t="shared" si="409"/>
        <v>-176.71941872888092</v>
      </c>
      <c r="I394" s="28">
        <f t="shared" si="471"/>
        <v>11318.428592165486</v>
      </c>
      <c r="J394" s="28">
        <f t="shared" si="472"/>
        <v>-4166.79055588339</v>
      </c>
      <c r="K394" s="28">
        <f t="shared" si="473"/>
        <v>1476.1405034459972</v>
      </c>
      <c r="L394" s="28">
        <f t="shared" si="435"/>
        <v>-1473.7215061227225</v>
      </c>
      <c r="M394" s="28">
        <f t="shared" si="436"/>
        <v>-84.47312179134849</v>
      </c>
      <c r="N394" s="28">
        <f>Paramètres!$D$26*Calculs!K394</f>
        <v>29.522810068919945</v>
      </c>
      <c r="O394" s="28">
        <f>Paramètres!$D$26*I394</f>
        <v>226.36857184330972</v>
      </c>
      <c r="P394" s="28">
        <f>Paramètres!$D$26*J394</f>
        <v>-83.335811117667802</v>
      </c>
      <c r="Q394" s="105">
        <f>IF($T394&gt;25000,Paramètres!$D$9,-5)</f>
        <v>6</v>
      </c>
      <c r="R394" s="105">
        <f t="shared" si="410"/>
        <v>82660.510589953497</v>
      </c>
      <c r="S394" s="105">
        <f t="shared" si="411"/>
        <v>53569.01456210851</v>
      </c>
      <c r="T394" s="105">
        <f t="shared" si="437"/>
        <v>98500.758028287324</v>
      </c>
      <c r="U394" s="105">
        <f t="shared" si="438"/>
        <v>32.945680023779836</v>
      </c>
      <c r="V394" s="105">
        <f t="shared" si="412"/>
        <v>95.255477765903692</v>
      </c>
      <c r="W394" s="105">
        <f t="shared" si="439"/>
        <v>79.937115066245028</v>
      </c>
      <c r="X394" s="105">
        <f t="shared" si="440"/>
        <v>51.804089407077456</v>
      </c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44">
        <f t="shared" si="441"/>
        <v>-44667.790364026274</v>
      </c>
      <c r="AL394" s="44">
        <f t="shared" si="442"/>
        <v>-46021.536711451772</v>
      </c>
      <c r="AM394" s="44">
        <f t="shared" si="413"/>
        <v>-17.364182106935296</v>
      </c>
      <c r="AN394" s="44">
        <f t="shared" si="414"/>
        <v>46.489799197545324</v>
      </c>
      <c r="AO394" s="44">
        <f t="shared" si="474"/>
        <v>6963.5432140379426</v>
      </c>
      <c r="AP394" s="44">
        <f t="shared" si="475"/>
        <v>-2177.4623927488133</v>
      </c>
      <c r="AQ394" s="44">
        <f t="shared" si="443"/>
        <v>636.52666308804544</v>
      </c>
      <c r="AR394" s="44">
        <f t="shared" si="444"/>
        <v>438.23823768154011</v>
      </c>
      <c r="AS394" s="44">
        <f t="shared" si="445"/>
        <v>461.64211230755376</v>
      </c>
      <c r="AT394" s="44">
        <f>Paramètres!$D$26*Calculs!AQ394</f>
        <v>12.730533261760909</v>
      </c>
      <c r="AU394" s="44">
        <f>Paramètres!$D$26*AO394</f>
        <v>139.27086428075884</v>
      </c>
      <c r="AV394" s="44">
        <f>Paramètres!$D$26*AP394</f>
        <v>-43.549247854976265</v>
      </c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1">
        <f>Paramètres!$D$16</f>
        <v>30000</v>
      </c>
      <c r="BH394" s="41">
        <f>Paramètres!$E$16</f>
        <v>-25000</v>
      </c>
      <c r="BI394" s="100"/>
      <c r="BJ394" s="100"/>
      <c r="BK394" s="110">
        <f>Paramètres!$D$20</f>
        <v>523598775598.29883</v>
      </c>
      <c r="BL394" s="41">
        <f>Paramètres!$D$21</f>
        <v>10000</v>
      </c>
      <c r="BM394" s="41"/>
      <c r="BN394" s="41"/>
      <c r="BO394" s="41">
        <f>IF(AND($BR$6&gt;200,A394&lt;950),Paramètres!$D$22,0)</f>
        <v>1</v>
      </c>
      <c r="BP394" s="41">
        <f t="shared" si="415"/>
        <v>-7992.7202259272235</v>
      </c>
      <c r="BQ394" s="41">
        <f t="shared" si="416"/>
        <v>-32547.477850656742</v>
      </c>
      <c r="BR394" s="41">
        <f t="shared" si="446"/>
        <v>33514.502697323995</v>
      </c>
      <c r="BS394" s="41">
        <f t="shared" si="447"/>
        <v>-103.79716581096305</v>
      </c>
      <c r="BT394" s="41">
        <f t="shared" si="448"/>
        <v>410.17910656096308</v>
      </c>
      <c r="BU394" s="41">
        <f t="shared" si="449"/>
        <v>-97.821736185998617</v>
      </c>
      <c r="BV394" s="41">
        <f t="shared" si="450"/>
        <v>-398.34383061459204</v>
      </c>
      <c r="BW394" s="41">
        <f>Paramètres!$D$22</f>
        <v>1</v>
      </c>
      <c r="BX394" s="41">
        <f t="shared" si="417"/>
        <v>74667.790364026267</v>
      </c>
      <c r="BY394" s="41">
        <f t="shared" si="418"/>
        <v>21021.536711451772</v>
      </c>
      <c r="BZ394" s="41">
        <f t="shared" si="451"/>
        <v>77570.509367652659</v>
      </c>
      <c r="CA394" s="41">
        <f t="shared" si="452"/>
        <v>15.723726603142431</v>
      </c>
      <c r="CB394" s="41">
        <f t="shared" si="453"/>
        <v>84.892233084094769</v>
      </c>
      <c r="CC394" s="41">
        <f t="shared" si="454"/>
        <v>81.715532296098644</v>
      </c>
      <c r="CD394" s="41">
        <f t="shared" si="455"/>
        <v>23.005717106178917</v>
      </c>
      <c r="CE394" s="2">
        <f>Paramètres!$F$16</f>
        <v>15000</v>
      </c>
      <c r="CF394" s="2">
        <f>Paramètres!$G$16</f>
        <v>15000</v>
      </c>
      <c r="CG394" s="111">
        <f>Paramètres!$F$20</f>
        <v>992600579172.61572</v>
      </c>
      <c r="CH394" s="2">
        <f>Paramètres!$F$21</f>
        <v>13332</v>
      </c>
      <c r="CI394" s="2"/>
      <c r="CJ394" s="2"/>
      <c r="CK394" s="2">
        <f>IF(CN394&gt;20000,Paramètres!$F$22,-2)</f>
        <v>1</v>
      </c>
      <c r="CL394" s="2">
        <f t="shared" si="419"/>
        <v>-22992.720225927224</v>
      </c>
      <c r="CM394" s="2">
        <f t="shared" si="420"/>
        <v>7452.5221493432582</v>
      </c>
      <c r="CN394" s="2">
        <f t="shared" si="421"/>
        <v>24170.338635902783</v>
      </c>
      <c r="CO394" s="2">
        <f t="shared" si="422"/>
        <v>162.041179242102</v>
      </c>
      <c r="CP394" s="2">
        <f t="shared" si="423"/>
        <v>1140.6954047450965</v>
      </c>
      <c r="CQ394" s="2">
        <f t="shared" si="424"/>
        <v>-1085.1188599131185</v>
      </c>
      <c r="CR394" s="2">
        <f t="shared" si="425"/>
        <v>351.71446695783419</v>
      </c>
      <c r="CS394" s="2">
        <f>Paramètres!$F$22</f>
        <v>1</v>
      </c>
      <c r="CT394" s="2">
        <f t="shared" si="426"/>
        <v>59667.790364026274</v>
      </c>
      <c r="CU394" s="2">
        <f t="shared" si="427"/>
        <v>61021.536711451772</v>
      </c>
      <c r="CV394" s="2">
        <f t="shared" si="456"/>
        <v>85345.610019217987</v>
      </c>
      <c r="CW394" s="2">
        <f t="shared" si="457"/>
        <v>45.642647543304406</v>
      </c>
      <c r="CX394" s="2">
        <f t="shared" si="428"/>
        <v>131.43360601003275</v>
      </c>
      <c r="CY394" s="2">
        <f t="shared" si="458"/>
        <v>91.889352579807309</v>
      </c>
      <c r="CZ394" s="2">
        <f t="shared" si="459"/>
        <v>93.974143631449905</v>
      </c>
      <c r="DA394" s="2"/>
      <c r="DB394" s="2"/>
      <c r="DC394" s="13">
        <f>Paramètres!$H$16</f>
        <v>-20000</v>
      </c>
      <c r="DD394" s="13">
        <f>Paramètres!$I$16</f>
        <v>0</v>
      </c>
      <c r="DE394" s="13"/>
      <c r="DF394" s="13"/>
      <c r="DG394" s="112">
        <f>Paramètres!$H$20</f>
        <v>1047197551196.5977</v>
      </c>
      <c r="DH394" s="13">
        <f>Paramètres!$H$21</f>
        <v>10000</v>
      </c>
      <c r="DI394" s="13">
        <f>IF(DL394&lt;66666,Paramètres!$H$22,5)</f>
        <v>1</v>
      </c>
      <c r="DJ394" s="13">
        <f t="shared" si="429"/>
        <v>-57992.720225927224</v>
      </c>
      <c r="DK394" s="13">
        <f t="shared" si="430"/>
        <v>-7547.4778506567418</v>
      </c>
      <c r="DL394" s="13">
        <f t="shared" si="460"/>
        <v>58481.792218679679</v>
      </c>
      <c r="DM394" s="13">
        <f t="shared" si="461"/>
        <v>-172.58490336302322</v>
      </c>
      <c r="DN394" s="13">
        <f t="shared" si="462"/>
        <v>293.23316262644227</v>
      </c>
      <c r="DO394" s="13">
        <f t="shared" si="463"/>
        <v>-290.78091002360549</v>
      </c>
      <c r="DP394" s="13">
        <f t="shared" si="464"/>
        <v>-37.843758134590637</v>
      </c>
      <c r="DQ394" s="13">
        <f>IF(DT394&lt;66666,Paramètres!$H$22,5)</f>
        <v>1</v>
      </c>
      <c r="DR394" s="13">
        <f t="shared" si="431"/>
        <v>24667.790364026274</v>
      </c>
      <c r="DS394" s="13">
        <f t="shared" si="432"/>
        <v>46021.536711451772</v>
      </c>
      <c r="DT394" s="13">
        <f t="shared" si="465"/>
        <v>52215.722945555877</v>
      </c>
      <c r="DU394" s="13">
        <f t="shared" si="466"/>
        <v>61.808453049608765</v>
      </c>
      <c r="DV394" s="13">
        <f t="shared" si="467"/>
        <v>363.88205703229607</v>
      </c>
      <c r="DW394" s="13">
        <f t="shared" si="468"/>
        <v>171.90542989249758</v>
      </c>
      <c r="DX394" s="13">
        <f t="shared" si="469"/>
        <v>320.7158783152633</v>
      </c>
    </row>
    <row r="395" spans="1:128" x14ac:dyDescent="0.35">
      <c r="A395" s="106">
        <f t="shared" si="470"/>
        <v>389</v>
      </c>
      <c r="B395" s="106">
        <f>A395*Paramètres!$D$25</f>
        <v>194.5</v>
      </c>
      <c r="C395" s="102">
        <f>Paramètres!$D$7</f>
        <v>155093840495.72119</v>
      </c>
      <c r="D395" s="28">
        <f>Paramètres!$D$8</f>
        <v>6666</v>
      </c>
      <c r="E395" s="28">
        <f t="shared" si="433"/>
        <v>43283.504145479281</v>
      </c>
      <c r="F395" s="28">
        <f t="shared" si="434"/>
        <v>5442.9642922672101</v>
      </c>
      <c r="G395" s="28">
        <f t="shared" si="408"/>
        <v>-23.42859840811354</v>
      </c>
      <c r="H395" s="28">
        <f t="shared" si="409"/>
        <v>-173.82250064987326</v>
      </c>
      <c r="I395" s="28">
        <f t="shared" si="471"/>
        <v>9618.3385141994531</v>
      </c>
      <c r="J395" s="28">
        <f t="shared" si="472"/>
        <v>-4167.927866557071</v>
      </c>
      <c r="K395" s="28">
        <f t="shared" si="473"/>
        <v>1226.2417678420807</v>
      </c>
      <c r="L395" s="28">
        <f t="shared" si="435"/>
        <v>-1219.1213495042466</v>
      </c>
      <c r="M395" s="28">
        <f t="shared" si="436"/>
        <v>-131.9545693919531</v>
      </c>
      <c r="N395" s="28">
        <f>Paramètres!$D$26*Calculs!K395</f>
        <v>24.524835356841614</v>
      </c>
      <c r="O395" s="28">
        <f>Paramètres!$D$26*I395</f>
        <v>192.36677028398907</v>
      </c>
      <c r="P395" s="28">
        <f>Paramètres!$D$26*J395</f>
        <v>-83.358557331141427</v>
      </c>
      <c r="Q395" s="105">
        <f>IF($T395&gt;25000,Paramètres!$D$9,-5)</f>
        <v>6</v>
      </c>
      <c r="R395" s="105">
        <f t="shared" si="410"/>
        <v>84359.963343066192</v>
      </c>
      <c r="S395" s="105">
        <f t="shared" si="411"/>
        <v>52437.821672016507</v>
      </c>
      <c r="T395" s="105">
        <f t="shared" si="437"/>
        <v>99329.394224215808</v>
      </c>
      <c r="U395" s="105">
        <f t="shared" si="438"/>
        <v>31.864921715769782</v>
      </c>
      <c r="V395" s="105">
        <f t="shared" si="412"/>
        <v>93.68345052261003</v>
      </c>
      <c r="W395" s="105">
        <f t="shared" si="439"/>
        <v>79.5648912757852</v>
      </c>
      <c r="X395" s="105">
        <f t="shared" si="440"/>
        <v>49.457223720047217</v>
      </c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44">
        <f t="shared" si="441"/>
        <v>-41076.459197586919</v>
      </c>
      <c r="AL395" s="44">
        <f t="shared" si="442"/>
        <v>-46994.857379749294</v>
      </c>
      <c r="AM395" s="44">
        <f t="shared" si="413"/>
        <v>-12.966952202053513</v>
      </c>
      <c r="AN395" s="44">
        <f t="shared" si="414"/>
        <v>49.004552482550075</v>
      </c>
      <c r="AO395" s="44">
        <f t="shared" si="474"/>
        <v>7262.5105874387236</v>
      </c>
      <c r="AP395" s="44">
        <f t="shared" si="475"/>
        <v>-1672.2710325862831</v>
      </c>
      <c r="AQ395" s="44">
        <f t="shared" si="443"/>
        <v>648.5488398071866</v>
      </c>
      <c r="AR395" s="44">
        <f t="shared" si="444"/>
        <v>425.44742983464857</v>
      </c>
      <c r="AS395" s="44">
        <f t="shared" si="445"/>
        <v>489.49982845996959</v>
      </c>
      <c r="AT395" s="44">
        <f>Paramètres!$D$26*Calculs!AQ395</f>
        <v>12.970976796143733</v>
      </c>
      <c r="AU395" s="44">
        <f>Paramètres!$D$26*AO395</f>
        <v>145.25021174877449</v>
      </c>
      <c r="AV395" s="44">
        <f>Paramètres!$D$26*AP395</f>
        <v>-33.445420651725662</v>
      </c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1">
        <f>Paramètres!$D$16</f>
        <v>30000</v>
      </c>
      <c r="BH395" s="41">
        <f>Paramètres!$E$16</f>
        <v>-25000</v>
      </c>
      <c r="BI395" s="100"/>
      <c r="BJ395" s="100"/>
      <c r="BK395" s="110">
        <f>Paramètres!$D$20</f>
        <v>523598775598.29883</v>
      </c>
      <c r="BL395" s="41">
        <f>Paramètres!$D$21</f>
        <v>10000</v>
      </c>
      <c r="BM395" s="41"/>
      <c r="BN395" s="41"/>
      <c r="BO395" s="41">
        <f>IF(AND($BR$6&gt;200,A395&lt;950),Paramètres!$D$22,0)</f>
        <v>1</v>
      </c>
      <c r="BP395" s="41">
        <f t="shared" si="415"/>
        <v>-13283.504145479281</v>
      </c>
      <c r="BQ395" s="41">
        <f t="shared" si="416"/>
        <v>-30442.96429226721</v>
      </c>
      <c r="BR395" s="41">
        <f t="shared" si="446"/>
        <v>33214.839413780428</v>
      </c>
      <c r="BS395" s="41">
        <f t="shared" si="447"/>
        <v>-113.57360192015003</v>
      </c>
      <c r="BT395" s="41">
        <f t="shared" si="448"/>
        <v>416.68724559913801</v>
      </c>
      <c r="BU395" s="41">
        <f t="shared" si="449"/>
        <v>-166.64439304764664</v>
      </c>
      <c r="BV395" s="41">
        <f t="shared" si="450"/>
        <v>-381.9134809230722</v>
      </c>
      <c r="BW395" s="41">
        <f>Paramètres!$D$22</f>
        <v>1</v>
      </c>
      <c r="BX395" s="41">
        <f t="shared" si="417"/>
        <v>71076.459197586926</v>
      </c>
      <c r="BY395" s="41">
        <f t="shared" si="418"/>
        <v>21994.857379749294</v>
      </c>
      <c r="BZ395" s="41">
        <f t="shared" si="451"/>
        <v>74401.860213449982</v>
      </c>
      <c r="CA395" s="41">
        <f t="shared" si="452"/>
        <v>17.194863669202945</v>
      </c>
      <c r="CB395" s="41">
        <f t="shared" si="453"/>
        <v>92.080553549586583</v>
      </c>
      <c r="CC395" s="41">
        <f t="shared" si="454"/>
        <v>87.965000988984428</v>
      </c>
      <c r="CD395" s="41">
        <f t="shared" si="455"/>
        <v>27.221075346250569</v>
      </c>
      <c r="CE395" s="2">
        <f>Paramètres!$F$16</f>
        <v>15000</v>
      </c>
      <c r="CF395" s="2">
        <f>Paramètres!$G$16</f>
        <v>15000</v>
      </c>
      <c r="CG395" s="111">
        <f>Paramètres!$F$20</f>
        <v>992600579172.61572</v>
      </c>
      <c r="CH395" s="2">
        <f>Paramètres!$F$21</f>
        <v>13332</v>
      </c>
      <c r="CI395" s="2"/>
      <c r="CJ395" s="2"/>
      <c r="CK395" s="2">
        <f>IF(CN395&gt;20000,Paramètres!$F$22,-2)</f>
        <v>1</v>
      </c>
      <c r="CL395" s="2">
        <f t="shared" si="419"/>
        <v>-28283.504145479281</v>
      </c>
      <c r="CM395" s="2">
        <f t="shared" si="420"/>
        <v>9557.0357077327899</v>
      </c>
      <c r="CN395" s="2">
        <f t="shared" si="421"/>
        <v>29854.53965925824</v>
      </c>
      <c r="CO395" s="2">
        <f t="shared" si="422"/>
        <v>161.32981691449416</v>
      </c>
      <c r="CP395" s="2">
        <f t="shared" si="423"/>
        <v>847.80613025654952</v>
      </c>
      <c r="CQ395" s="2">
        <f t="shared" si="424"/>
        <v>-803.19202618278246</v>
      </c>
      <c r="CR395" s="2">
        <f t="shared" si="425"/>
        <v>271.39971182184757</v>
      </c>
      <c r="CS395" s="2">
        <f>Paramètres!$F$22</f>
        <v>1</v>
      </c>
      <c r="CT395" s="2">
        <f t="shared" si="426"/>
        <v>56076.459197586919</v>
      </c>
      <c r="CU395" s="2">
        <f t="shared" si="427"/>
        <v>61994.857379749294</v>
      </c>
      <c r="CV395" s="2">
        <f t="shared" si="456"/>
        <v>83593.849161730104</v>
      </c>
      <c r="CW395" s="2">
        <f t="shared" si="457"/>
        <v>47.86958484155992</v>
      </c>
      <c r="CX395" s="2">
        <f t="shared" si="428"/>
        <v>136.79281682116533</v>
      </c>
      <c r="CY395" s="2">
        <f t="shared" si="458"/>
        <v>91.763411876801499</v>
      </c>
      <c r="CZ395" s="2">
        <f t="shared" si="459"/>
        <v>101.44826747952563</v>
      </c>
      <c r="DA395" s="2"/>
      <c r="DB395" s="2"/>
      <c r="DC395" s="13">
        <f>Paramètres!$H$16</f>
        <v>-20000</v>
      </c>
      <c r="DD395" s="13">
        <f>Paramètres!$I$16</f>
        <v>0</v>
      </c>
      <c r="DE395" s="13"/>
      <c r="DF395" s="13"/>
      <c r="DG395" s="112">
        <f>Paramètres!$H$20</f>
        <v>1047197551196.5977</v>
      </c>
      <c r="DH395" s="13">
        <f>Paramètres!$H$21</f>
        <v>10000</v>
      </c>
      <c r="DI395" s="13">
        <f>IF(DL395&lt;66666,Paramètres!$H$22,5)</f>
        <v>1</v>
      </c>
      <c r="DJ395" s="13">
        <f t="shared" si="429"/>
        <v>-63283.504145479281</v>
      </c>
      <c r="DK395" s="13">
        <f t="shared" si="430"/>
        <v>-5442.9642922672101</v>
      </c>
      <c r="DL395" s="13">
        <f t="shared" si="460"/>
        <v>63517.145379950671</v>
      </c>
      <c r="DM395" s="13">
        <f t="shared" si="461"/>
        <v>-175.0841332082023</v>
      </c>
      <c r="DN395" s="13">
        <f t="shared" si="462"/>
        <v>250.20528447402725</v>
      </c>
      <c r="DO395" s="13">
        <f t="shared" si="463"/>
        <v>-249.28493027381739</v>
      </c>
      <c r="DP395" s="13">
        <f t="shared" si="464"/>
        <v>-21.440800290728479</v>
      </c>
      <c r="DQ395" s="13">
        <f>IF(DT395&lt;66666,Paramètres!$H$22,5)</f>
        <v>1</v>
      </c>
      <c r="DR395" s="13">
        <f t="shared" si="431"/>
        <v>21076.459197586919</v>
      </c>
      <c r="DS395" s="13">
        <f t="shared" si="432"/>
        <v>46994.857379749294</v>
      </c>
      <c r="DT395" s="13">
        <f t="shared" si="465"/>
        <v>51504.696411594574</v>
      </c>
      <c r="DU395" s="13">
        <f t="shared" si="466"/>
        <v>65.844510983743731</v>
      </c>
      <c r="DV395" s="13">
        <f t="shared" si="467"/>
        <v>373.44713986734462</v>
      </c>
      <c r="DW395" s="13">
        <f t="shared" si="468"/>
        <v>152.81991651731673</v>
      </c>
      <c r="DX395" s="13">
        <f t="shared" si="469"/>
        <v>340.7474715837821</v>
      </c>
    </row>
    <row r="396" spans="1:128" x14ac:dyDescent="0.35">
      <c r="A396" s="106">
        <f t="shared" si="470"/>
        <v>390</v>
      </c>
      <c r="B396" s="106">
        <f>A396*Paramètres!$D$25</f>
        <v>195</v>
      </c>
      <c r="C396" s="102">
        <f>Paramètres!$D$7</f>
        <v>155093840495.72119</v>
      </c>
      <c r="D396" s="28">
        <f>Paramètres!$D$8</f>
        <v>6666</v>
      </c>
      <c r="E396" s="28">
        <f t="shared" si="433"/>
        <v>47787.893065202945</v>
      </c>
      <c r="F396" s="28">
        <f t="shared" si="434"/>
        <v>3326.0117166406862</v>
      </c>
      <c r="G396" s="28">
        <f t="shared" si="408"/>
        <v>-27.193237982023643</v>
      </c>
      <c r="H396" s="28">
        <f t="shared" si="409"/>
        <v>-174.75584836459228</v>
      </c>
      <c r="I396" s="28">
        <f t="shared" si="471"/>
        <v>8206.8503944112181</v>
      </c>
      <c r="J396" s="28">
        <f t="shared" si="472"/>
        <v>-4216.5238786178834</v>
      </c>
      <c r="K396" s="28">
        <f t="shared" si="473"/>
        <v>1955.0718493978018</v>
      </c>
      <c r="L396" s="28">
        <f t="shared" si="435"/>
        <v>-1946.8884313571334</v>
      </c>
      <c r="M396" s="28">
        <f t="shared" si="436"/>
        <v>-178.69351458713359</v>
      </c>
      <c r="N396" s="28">
        <f>Paramètres!$D$26*Calculs!K396</f>
        <v>39.101436987956035</v>
      </c>
      <c r="O396" s="28">
        <f>Paramètres!$D$26*I396</f>
        <v>164.13700788822436</v>
      </c>
      <c r="P396" s="28">
        <f>Paramètres!$D$26*J396</f>
        <v>-84.330477572357665</v>
      </c>
      <c r="Q396" s="105">
        <f>IF($T396&gt;25000,Paramètres!$D$9,-5)</f>
        <v>6</v>
      </c>
      <c r="R396" s="105">
        <f t="shared" si="410"/>
        <v>85126.735111611837</v>
      </c>
      <c r="S396" s="105">
        <f t="shared" si="411"/>
        <v>51034.629655568133</v>
      </c>
      <c r="T396" s="105">
        <f t="shared" si="437"/>
        <v>99252.67983708813</v>
      </c>
      <c r="U396" s="105">
        <f t="shared" si="438"/>
        <v>30.94325761217403</v>
      </c>
      <c r="V396" s="105">
        <f t="shared" si="412"/>
        <v>93.827350288676385</v>
      </c>
      <c r="W396" s="105">
        <f t="shared" si="439"/>
        <v>80.473555045150093</v>
      </c>
      <c r="X396" s="105">
        <f t="shared" si="440"/>
        <v>48.24498523773407</v>
      </c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44">
        <f t="shared" si="441"/>
        <v>-37338.842046408892</v>
      </c>
      <c r="AL396" s="44">
        <f t="shared" si="442"/>
        <v>-47708.617938927448</v>
      </c>
      <c r="AM396" s="44">
        <f t="shared" si="413"/>
        <v>-8.663844305075914</v>
      </c>
      <c r="AN396" s="44">
        <f t="shared" si="414"/>
        <v>51.541808750175804</v>
      </c>
      <c r="AO396" s="44">
        <f t="shared" si="474"/>
        <v>7542.7078055245975</v>
      </c>
      <c r="AP396" s="44">
        <f t="shared" si="475"/>
        <v>-1149.3257834745878</v>
      </c>
      <c r="AQ396" s="44">
        <f t="shared" si="443"/>
        <v>662.62174284184528</v>
      </c>
      <c r="AR396" s="44">
        <f t="shared" si="444"/>
        <v>412.11322065888788</v>
      </c>
      <c r="AS396" s="44">
        <f t="shared" si="445"/>
        <v>518.87403812960554</v>
      </c>
      <c r="AT396" s="44">
        <f>Paramètres!$D$26*Calculs!AQ396</f>
        <v>13.252434856836906</v>
      </c>
      <c r="AU396" s="44">
        <f>Paramètres!$D$26*AO396</f>
        <v>150.85415611049194</v>
      </c>
      <c r="AV396" s="44">
        <f>Paramètres!$D$26*AP396</f>
        <v>-22.986515669491755</v>
      </c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1">
        <f>Paramètres!$D$16</f>
        <v>30000</v>
      </c>
      <c r="BH396" s="41">
        <f>Paramètres!$E$16</f>
        <v>-25000</v>
      </c>
      <c r="BI396" s="100"/>
      <c r="BJ396" s="100"/>
      <c r="BK396" s="110">
        <f>Paramètres!$D$20</f>
        <v>523598775598.29883</v>
      </c>
      <c r="BL396" s="41">
        <f>Paramètres!$D$21</f>
        <v>10000</v>
      </c>
      <c r="BM396" s="41"/>
      <c r="BN396" s="41"/>
      <c r="BO396" s="41">
        <f>IF(AND($BR$6&gt;200,A396&lt;950),Paramètres!$D$22,0)</f>
        <v>1</v>
      </c>
      <c r="BP396" s="41">
        <f t="shared" si="415"/>
        <v>-17787.893065202945</v>
      </c>
      <c r="BQ396" s="41">
        <f t="shared" si="416"/>
        <v>-28326.011716640685</v>
      </c>
      <c r="BR396" s="41">
        <f t="shared" si="446"/>
        <v>33448.050458440179</v>
      </c>
      <c r="BS396" s="41">
        <f t="shared" si="447"/>
        <v>-122.12759909574872</v>
      </c>
      <c r="BT396" s="41">
        <f t="shared" si="448"/>
        <v>411.60978190873925</v>
      </c>
      <c r="BU396" s="41">
        <f t="shared" si="449"/>
        <v>-218.89678725166559</v>
      </c>
      <c r="BV396" s="41">
        <f t="shared" si="450"/>
        <v>-348.57826824668649</v>
      </c>
      <c r="BW396" s="41">
        <f>Paramètres!$D$22</f>
        <v>1</v>
      </c>
      <c r="BX396" s="41">
        <f t="shared" si="417"/>
        <v>67338.842046408885</v>
      </c>
      <c r="BY396" s="41">
        <f t="shared" si="418"/>
        <v>22708.617938927448</v>
      </c>
      <c r="BZ396" s="41">
        <f t="shared" si="451"/>
        <v>71064.766071854363</v>
      </c>
      <c r="CA396" s="41">
        <f t="shared" si="452"/>
        <v>18.635604021993966</v>
      </c>
      <c r="CB396" s="41">
        <f t="shared" si="453"/>
        <v>100.67385241163865</v>
      </c>
      <c r="CC396" s="41">
        <f t="shared" si="454"/>
        <v>95.395524680911933</v>
      </c>
      <c r="CD396" s="41">
        <f t="shared" si="455"/>
        <v>32.170148122971462</v>
      </c>
      <c r="CE396" s="2">
        <f>Paramètres!$F$16</f>
        <v>15000</v>
      </c>
      <c r="CF396" s="2">
        <f>Paramètres!$G$16</f>
        <v>15000</v>
      </c>
      <c r="CG396" s="111">
        <f>Paramètres!$F$20</f>
        <v>992600579172.61572</v>
      </c>
      <c r="CH396" s="2">
        <f>Paramètres!$F$21</f>
        <v>13332</v>
      </c>
      <c r="CI396" s="2"/>
      <c r="CJ396" s="2"/>
      <c r="CK396" s="2">
        <f>IF(CN396&gt;20000,Paramètres!$F$22,-2)</f>
        <v>1</v>
      </c>
      <c r="CL396" s="2">
        <f t="shared" si="419"/>
        <v>-32787.893065202945</v>
      </c>
      <c r="CM396" s="2">
        <f t="shared" si="420"/>
        <v>11673.988283359315</v>
      </c>
      <c r="CN396" s="2">
        <f t="shared" si="421"/>
        <v>34804.136738255613</v>
      </c>
      <c r="CO396" s="2">
        <f t="shared" si="422"/>
        <v>160.40194672434845</v>
      </c>
      <c r="CP396" s="2">
        <f t="shared" si="423"/>
        <v>667.29691729539024</v>
      </c>
      <c r="CQ396" s="2">
        <f t="shared" si="424"/>
        <v>-628.6396393498776</v>
      </c>
      <c r="CR396" s="2">
        <f t="shared" si="425"/>
        <v>223.82443939388469</v>
      </c>
      <c r="CS396" s="2">
        <f>Paramètres!$F$22</f>
        <v>1</v>
      </c>
      <c r="CT396" s="2">
        <f t="shared" si="426"/>
        <v>52338.842046408892</v>
      </c>
      <c r="CU396" s="2">
        <f t="shared" si="427"/>
        <v>62708.617938927448</v>
      </c>
      <c r="CV396" s="2">
        <f t="shared" si="456"/>
        <v>81680.628980005495</v>
      </c>
      <c r="CW396" s="2">
        <f t="shared" si="457"/>
        <v>50.150423950784649</v>
      </c>
      <c r="CX396" s="2">
        <f t="shared" si="428"/>
        <v>143.02382731321754</v>
      </c>
      <c r="CY396" s="2">
        <f t="shared" si="458"/>
        <v>91.645982653387406</v>
      </c>
      <c r="CZ396" s="2">
        <f t="shared" si="459"/>
        <v>109.80359303235977</v>
      </c>
      <c r="DA396" s="2"/>
      <c r="DB396" s="2"/>
      <c r="DC396" s="13">
        <f>Paramètres!$H$16</f>
        <v>-20000</v>
      </c>
      <c r="DD396" s="13">
        <f>Paramètres!$I$16</f>
        <v>0</v>
      </c>
      <c r="DE396" s="13"/>
      <c r="DF396" s="13"/>
      <c r="DG396" s="112">
        <f>Paramètres!$H$20</f>
        <v>1047197551196.5977</v>
      </c>
      <c r="DH396" s="13">
        <f>Paramètres!$H$21</f>
        <v>10000</v>
      </c>
      <c r="DI396" s="13">
        <f>IF(DL396&lt;66666,Paramètres!$H$22,5)</f>
        <v>5</v>
      </c>
      <c r="DJ396" s="13">
        <f t="shared" si="429"/>
        <v>-67787.893065202952</v>
      </c>
      <c r="DK396" s="13">
        <f t="shared" si="430"/>
        <v>-3326.0117166406862</v>
      </c>
      <c r="DL396" s="13">
        <f t="shared" si="460"/>
        <v>67869.439368235704</v>
      </c>
      <c r="DM396" s="13">
        <f t="shared" si="461"/>
        <v>-177.19103626900701</v>
      </c>
      <c r="DN396" s="13">
        <f t="shared" si="462"/>
        <v>1100.6744841492666</v>
      </c>
      <c r="DO396" s="13">
        <f t="shared" si="463"/>
        <v>-1099.3520047555903</v>
      </c>
      <c r="DP396" s="13">
        <f t="shared" si="464"/>
        <v>-53.939685734331796</v>
      </c>
      <c r="DQ396" s="13">
        <f>IF(DT396&lt;66666,Paramètres!$H$22,5)</f>
        <v>1</v>
      </c>
      <c r="DR396" s="13">
        <f t="shared" si="431"/>
        <v>17338.842046408892</v>
      </c>
      <c r="DS396" s="13">
        <f t="shared" si="432"/>
        <v>47708.617938927448</v>
      </c>
      <c r="DT396" s="13">
        <f t="shared" si="465"/>
        <v>50761.675200419333</v>
      </c>
      <c r="DU396" s="13">
        <f t="shared" si="466"/>
        <v>70.02723200456235</v>
      </c>
      <c r="DV396" s="13">
        <f t="shared" si="467"/>
        <v>383.84281368560386</v>
      </c>
      <c r="DW396" s="13">
        <f t="shared" si="468"/>
        <v>131.11052562522335</v>
      </c>
      <c r="DX396" s="13">
        <f t="shared" si="469"/>
        <v>360.75661558502128</v>
      </c>
    </row>
    <row r="397" spans="1:128" x14ac:dyDescent="0.35">
      <c r="A397" s="106">
        <f t="shared" si="470"/>
        <v>391</v>
      </c>
      <c r="B397" s="106">
        <f>A397*Paramètres!$D$25</f>
        <v>195.5</v>
      </c>
      <c r="C397" s="102">
        <f>Paramètres!$D$7</f>
        <v>155093840495.72119</v>
      </c>
      <c r="D397" s="28">
        <f>Paramètres!$D$8</f>
        <v>6666</v>
      </c>
      <c r="E397" s="28">
        <f t="shared" si="433"/>
        <v>51404.59615456927</v>
      </c>
      <c r="F397" s="28">
        <f t="shared" si="434"/>
        <v>1173.0763986849611</v>
      </c>
      <c r="G397" s="28">
        <f t="shared" si="408"/>
        <v>-35.267445886984937</v>
      </c>
      <c r="H397" s="28">
        <f t="shared" si="409"/>
        <v>-175.73029085136244</v>
      </c>
      <c r="I397" s="28">
        <f t="shared" si="471"/>
        <v>6095.82495516586</v>
      </c>
      <c r="J397" s="28">
        <f t="shared" si="472"/>
        <v>-4310.88691563266</v>
      </c>
      <c r="K397" s="28">
        <f t="shared" si="473"/>
        <v>1775.8440766792278</v>
      </c>
      <c r="L397" s="28">
        <f t="shared" si="435"/>
        <v>-1770.9154586138634</v>
      </c>
      <c r="M397" s="28">
        <f t="shared" si="436"/>
        <v>-132.21430754327918</v>
      </c>
      <c r="N397" s="28">
        <f>Paramètres!$D$26*Calculs!K397</f>
        <v>35.516881533584559</v>
      </c>
      <c r="O397" s="28">
        <f>Paramètres!$D$26*I397</f>
        <v>121.91649910331721</v>
      </c>
      <c r="P397" s="28">
        <f>Paramètres!$D$26*J397</f>
        <v>-86.217738312653196</v>
      </c>
      <c r="Q397" s="105">
        <f>IF($T397&gt;25000,Paramètres!$D$9,-5)</f>
        <v>6</v>
      </c>
      <c r="R397" s="105">
        <f t="shared" si="410"/>
        <v>84869.055993051152</v>
      </c>
      <c r="S397" s="105">
        <f t="shared" si="411"/>
        <v>49326.638719817303</v>
      </c>
      <c r="T397" s="105">
        <f t="shared" si="437"/>
        <v>98162.487501830517</v>
      </c>
      <c r="U397" s="105">
        <f t="shared" si="438"/>
        <v>30.165529366770198</v>
      </c>
      <c r="V397" s="105">
        <f t="shared" si="412"/>
        <v>95.908586628258917</v>
      </c>
      <c r="W397" s="105">
        <f t="shared" si="439"/>
        <v>82.920384516705695</v>
      </c>
      <c r="X397" s="105">
        <f t="shared" si="440"/>
        <v>48.194053789154523</v>
      </c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44">
        <f t="shared" si="441"/>
        <v>-33464.459838481875</v>
      </c>
      <c r="AL397" s="44">
        <f t="shared" si="442"/>
        <v>-48153.56232113234</v>
      </c>
      <c r="AM397" s="44">
        <f t="shared" si="413"/>
        <v>-4.4509609306802744</v>
      </c>
      <c r="AN397" s="44">
        <f t="shared" si="414"/>
        <v>54.114607918593627</v>
      </c>
      <c r="AO397" s="44">
        <f t="shared" si="474"/>
        <v>7803.9668700729935</v>
      </c>
      <c r="AP397" s="44">
        <f t="shared" si="475"/>
        <v>-607.46522967549049</v>
      </c>
      <c r="AQ397" s="44">
        <f t="shared" si="443"/>
        <v>680.05601745734191</v>
      </c>
      <c r="AR397" s="44">
        <f t="shared" si="444"/>
        <v>398.62558800467275</v>
      </c>
      <c r="AS397" s="44">
        <f t="shared" si="445"/>
        <v>550.97534197808659</v>
      </c>
      <c r="AT397" s="44">
        <f>Paramètres!$D$26*Calculs!AQ397</f>
        <v>13.601120349146839</v>
      </c>
      <c r="AU397" s="44">
        <f>Paramètres!$D$26*AO397</f>
        <v>156.07933740145987</v>
      </c>
      <c r="AV397" s="44">
        <f>Paramètres!$D$26*AP397</f>
        <v>-12.149304593509811</v>
      </c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1">
        <f>Paramètres!$D$16</f>
        <v>30000</v>
      </c>
      <c r="BH397" s="41">
        <f>Paramètres!$E$16</f>
        <v>-25000</v>
      </c>
      <c r="BI397" s="100"/>
      <c r="BJ397" s="100"/>
      <c r="BK397" s="110">
        <f>Paramètres!$D$20</f>
        <v>523598775598.29883</v>
      </c>
      <c r="BL397" s="41">
        <f>Paramètres!$D$21</f>
        <v>10000</v>
      </c>
      <c r="BM397" s="41"/>
      <c r="BN397" s="41"/>
      <c r="BO397" s="41">
        <f>IF(AND($BR$6&gt;200,A397&lt;950),Paramètres!$D$22,0)</f>
        <v>1</v>
      </c>
      <c r="BP397" s="41">
        <f t="shared" si="415"/>
        <v>-21404.59615456927</v>
      </c>
      <c r="BQ397" s="41">
        <f t="shared" si="416"/>
        <v>-26173.07639868496</v>
      </c>
      <c r="BR397" s="41">
        <f t="shared" si="446"/>
        <v>33811.04353183441</v>
      </c>
      <c r="BS397" s="41">
        <f t="shared" si="447"/>
        <v>-129.27663368265991</v>
      </c>
      <c r="BT397" s="41">
        <f t="shared" si="448"/>
        <v>403.88031172503861</v>
      </c>
      <c r="BU397" s="41">
        <f t="shared" si="449"/>
        <v>-255.68258368353796</v>
      </c>
      <c r="BV397" s="41">
        <f t="shared" si="450"/>
        <v>-312.64312338515458</v>
      </c>
      <c r="BW397" s="41">
        <f>Paramètres!$D$22</f>
        <v>1</v>
      </c>
      <c r="BX397" s="41">
        <f t="shared" si="417"/>
        <v>63464.459838481875</v>
      </c>
      <c r="BY397" s="41">
        <f t="shared" si="418"/>
        <v>23153.56232113234</v>
      </c>
      <c r="BZ397" s="41">
        <f t="shared" si="451"/>
        <v>67556.088628256432</v>
      </c>
      <c r="CA397" s="41">
        <f t="shared" si="452"/>
        <v>20.043345810840744</v>
      </c>
      <c r="CB397" s="41">
        <f t="shared" si="453"/>
        <v>111.05797093033516</v>
      </c>
      <c r="CC397" s="41">
        <f t="shared" si="454"/>
        <v>104.33158992724017</v>
      </c>
      <c r="CD397" s="41">
        <f t="shared" si="455"/>
        <v>38.063003696731101</v>
      </c>
      <c r="CE397" s="2">
        <f>Paramètres!$F$16</f>
        <v>15000</v>
      </c>
      <c r="CF397" s="2">
        <f>Paramètres!$G$16</f>
        <v>15000</v>
      </c>
      <c r="CG397" s="111">
        <f>Paramètres!$F$20</f>
        <v>992600579172.61572</v>
      </c>
      <c r="CH397" s="2">
        <f>Paramètres!$F$21</f>
        <v>13332</v>
      </c>
      <c r="CI397" s="2"/>
      <c r="CJ397" s="2"/>
      <c r="CK397" s="2">
        <f>IF(CN397&gt;20000,Paramètres!$F$22,-2)</f>
        <v>1</v>
      </c>
      <c r="CL397" s="2">
        <f t="shared" si="419"/>
        <v>-36404.59615456927</v>
      </c>
      <c r="CM397" s="2">
        <f t="shared" si="420"/>
        <v>13826.923601315038</v>
      </c>
      <c r="CN397" s="2">
        <f t="shared" si="421"/>
        <v>38941.98810350959</v>
      </c>
      <c r="CO397" s="2">
        <f t="shared" si="422"/>
        <v>159.2025929652263</v>
      </c>
      <c r="CP397" s="2">
        <f t="shared" si="423"/>
        <v>554.29081666084448</v>
      </c>
      <c r="CQ397" s="2">
        <f t="shared" si="424"/>
        <v>-518.17419488415533</v>
      </c>
      <c r="CR397" s="2">
        <f t="shared" si="425"/>
        <v>196.80907801903666</v>
      </c>
      <c r="CS397" s="2">
        <f>Paramètres!$F$22</f>
        <v>1</v>
      </c>
      <c r="CT397" s="2">
        <f t="shared" si="426"/>
        <v>48464.459838481875</v>
      </c>
      <c r="CU397" s="2">
        <f t="shared" si="427"/>
        <v>63153.56232113234</v>
      </c>
      <c r="CV397" s="2">
        <f t="shared" si="456"/>
        <v>79606.38354607606</v>
      </c>
      <c r="CW397" s="2">
        <f t="shared" si="457"/>
        <v>52.497129500985714</v>
      </c>
      <c r="CX397" s="2">
        <f t="shared" si="428"/>
        <v>150.26538060179365</v>
      </c>
      <c r="CY397" s="2">
        <f t="shared" si="458"/>
        <v>91.481740268664566</v>
      </c>
      <c r="CZ397" s="2">
        <f t="shared" si="459"/>
        <v>119.20895857618463</v>
      </c>
      <c r="DA397" s="2"/>
      <c r="DB397" s="2"/>
      <c r="DC397" s="13">
        <f>Paramètres!$H$16</f>
        <v>-20000</v>
      </c>
      <c r="DD397" s="13">
        <f>Paramètres!$I$16</f>
        <v>0</v>
      </c>
      <c r="DE397" s="13"/>
      <c r="DF397" s="13"/>
      <c r="DG397" s="112">
        <f>Paramètres!$H$20</f>
        <v>1047197551196.5977</v>
      </c>
      <c r="DH397" s="13">
        <f>Paramètres!$H$21</f>
        <v>10000</v>
      </c>
      <c r="DI397" s="13">
        <f>IF(DL397&lt;66666,Paramètres!$H$22,5)</f>
        <v>5</v>
      </c>
      <c r="DJ397" s="13">
        <f t="shared" si="429"/>
        <v>-71404.59615456927</v>
      </c>
      <c r="DK397" s="13">
        <f t="shared" si="430"/>
        <v>-1173.0763986849611</v>
      </c>
      <c r="DL397" s="13">
        <f t="shared" si="460"/>
        <v>71414.231496490116</v>
      </c>
      <c r="DM397" s="13">
        <f t="shared" si="461"/>
        <v>-179.05879614959022</v>
      </c>
      <c r="DN397" s="13">
        <f t="shared" si="462"/>
        <v>997.1932232242674</v>
      </c>
      <c r="DO397" s="13">
        <f t="shared" si="463"/>
        <v>-997.05868004617014</v>
      </c>
      <c r="DP397" s="13">
        <f t="shared" si="464"/>
        <v>-16.380262177161264</v>
      </c>
      <c r="DQ397" s="13">
        <f>IF(DT397&lt;66666,Paramètres!$H$22,5)</f>
        <v>1</v>
      </c>
      <c r="DR397" s="13">
        <f t="shared" si="431"/>
        <v>13464.459838481875</v>
      </c>
      <c r="DS397" s="13">
        <f t="shared" si="432"/>
        <v>48153.56232113234</v>
      </c>
      <c r="DT397" s="13">
        <f t="shared" si="465"/>
        <v>50000.572426295956</v>
      </c>
      <c r="DU397" s="13">
        <f t="shared" si="466"/>
        <v>74.378209108772808</v>
      </c>
      <c r="DV397" s="13">
        <f t="shared" si="467"/>
        <v>394.93827963368267</v>
      </c>
      <c r="DW397" s="13">
        <f t="shared" si="468"/>
        <v>106.35139452944011</v>
      </c>
      <c r="DX397" s="13">
        <f t="shared" si="469"/>
        <v>380.34934678747157</v>
      </c>
    </row>
    <row r="398" spans="1:128" x14ac:dyDescent="0.35">
      <c r="A398" s="106">
        <f t="shared" si="470"/>
        <v>392</v>
      </c>
      <c r="B398" s="106">
        <f>A398*Paramètres!$D$25</f>
        <v>196</v>
      </c>
      <c r="C398" s="102">
        <f>Paramètres!$D$7</f>
        <v>155093840495.72119</v>
      </c>
      <c r="D398" s="28">
        <f>Paramètres!$D$8</f>
        <v>6666</v>
      </c>
      <c r="E398" s="28">
        <f t="shared" si="433"/>
        <v>54009.779767498738</v>
      </c>
      <c r="F398" s="28">
        <f t="shared" si="434"/>
        <v>-1015.4206360171887</v>
      </c>
      <c r="G398" s="28">
        <f t="shared" si="408"/>
        <v>-46.029959449340772</v>
      </c>
      <c r="H398" s="28">
        <f t="shared" si="409"/>
        <v>-177.00100153883943</v>
      </c>
      <c r="I398" s="28">
        <f t="shared" si="471"/>
        <v>4202.9929974486786</v>
      </c>
      <c r="J398" s="28">
        <f t="shared" si="472"/>
        <v>-4356.883484863286</v>
      </c>
      <c r="K398" s="28">
        <f t="shared" si="473"/>
        <v>1663.8215660451051</v>
      </c>
      <c r="L398" s="28">
        <f t="shared" si="435"/>
        <v>-1661.5428782915619</v>
      </c>
      <c r="M398" s="28">
        <f t="shared" si="436"/>
        <v>-87.048648670603725</v>
      </c>
      <c r="N398" s="28">
        <f>Paramètres!$D$26*Calculs!K398</f>
        <v>33.276431320902105</v>
      </c>
      <c r="O398" s="28">
        <f>Paramètres!$D$26*I398</f>
        <v>84.059859948973568</v>
      </c>
      <c r="P398" s="28">
        <f>Paramètres!$D$26*J398</f>
        <v>-87.137669697265721</v>
      </c>
      <c r="Q398" s="105">
        <f>IF($T398&gt;25000,Paramètres!$D$9,-5)</f>
        <v>6</v>
      </c>
      <c r="R398" s="105">
        <f t="shared" si="410"/>
        <v>83472.599773942944</v>
      </c>
      <c r="S398" s="105">
        <f t="shared" si="411"/>
        <v>47304.13046445838</v>
      </c>
      <c r="T398" s="105">
        <f t="shared" si="437"/>
        <v>95944.544774673661</v>
      </c>
      <c r="U398" s="105">
        <f t="shared" si="438"/>
        <v>29.54033604096929</v>
      </c>
      <c r="V398" s="105">
        <f t="shared" si="412"/>
        <v>100.36174211315378</v>
      </c>
      <c r="W398" s="105">
        <f t="shared" si="439"/>
        <v>87.315600399183353</v>
      </c>
      <c r="X398" s="105">
        <f t="shared" si="440"/>
        <v>49.481968502852816</v>
      </c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44">
        <f t="shared" si="441"/>
        <v>-29462.82000644421</v>
      </c>
      <c r="AL398" s="44">
        <f t="shared" si="442"/>
        <v>-48319.551100475568</v>
      </c>
      <c r="AM398" s="44">
        <f t="shared" si="413"/>
        <v>-0.31572713797352003</v>
      </c>
      <c r="AN398" s="44">
        <f t="shared" si="414"/>
        <v>56.68112333188224</v>
      </c>
      <c r="AO398" s="44">
        <f t="shared" si="474"/>
        <v>8046.5131206762062</v>
      </c>
      <c r="AP398" s="44">
        <f t="shared" si="475"/>
        <v>-44.34058310389409</v>
      </c>
      <c r="AQ398" s="44">
        <f t="shared" si="443"/>
        <v>701.04934256477441</v>
      </c>
      <c r="AR398" s="44">
        <f t="shared" si="444"/>
        <v>385.08510924205052</v>
      </c>
      <c r="AS398" s="44">
        <f t="shared" si="445"/>
        <v>585.81536284954188</v>
      </c>
      <c r="AT398" s="44">
        <f>Paramètres!$D$26*Calculs!AQ398</f>
        <v>14.020986851295488</v>
      </c>
      <c r="AU398" s="44">
        <f>Paramètres!$D$26*AO398</f>
        <v>160.93026241352413</v>
      </c>
      <c r="AV398" s="44">
        <f>Paramètres!$D$26*AP398</f>
        <v>-0.88681166207788187</v>
      </c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1">
        <f>Paramètres!$D$16</f>
        <v>30000</v>
      </c>
      <c r="BH398" s="41">
        <f>Paramètres!$E$16</f>
        <v>-25000</v>
      </c>
      <c r="BI398" s="100"/>
      <c r="BJ398" s="100"/>
      <c r="BK398" s="110">
        <f>Paramètres!$D$20</f>
        <v>523598775598.29883</v>
      </c>
      <c r="BL398" s="41">
        <f>Paramètres!$D$21</f>
        <v>10000</v>
      </c>
      <c r="BM398" s="41"/>
      <c r="BN398" s="41"/>
      <c r="BO398" s="41">
        <f>IF(AND($BR$6&gt;200,A398&lt;950),Paramètres!$D$22,0)</f>
        <v>1</v>
      </c>
      <c r="BP398" s="41">
        <f t="shared" si="415"/>
        <v>-24009.779767498738</v>
      </c>
      <c r="BQ398" s="41">
        <f t="shared" si="416"/>
        <v>-23984.579363982812</v>
      </c>
      <c r="BR398" s="41">
        <f t="shared" si="446"/>
        <v>33937.141478783713</v>
      </c>
      <c r="BS398" s="41">
        <f t="shared" si="447"/>
        <v>-135.03008429859105</v>
      </c>
      <c r="BT398" s="41">
        <f t="shared" si="448"/>
        <v>401.24359474919038</v>
      </c>
      <c r="BU398" s="41">
        <f t="shared" si="449"/>
        <v>-283.87100160071714</v>
      </c>
      <c r="BV398" s="41">
        <f t="shared" si="450"/>
        <v>-283.57305368715515</v>
      </c>
      <c r="BW398" s="41">
        <f>Paramètres!$D$22</f>
        <v>1</v>
      </c>
      <c r="BX398" s="41">
        <f t="shared" si="417"/>
        <v>59462.820006444206</v>
      </c>
      <c r="BY398" s="41">
        <f t="shared" si="418"/>
        <v>23319.551100475568</v>
      </c>
      <c r="BZ398" s="41">
        <f t="shared" si="451"/>
        <v>63871.969021210491</v>
      </c>
      <c r="CA398" s="41">
        <f t="shared" si="452"/>
        <v>21.413636032509185</v>
      </c>
      <c r="CB398" s="41">
        <f t="shared" si="453"/>
        <v>123.76630218857436</v>
      </c>
      <c r="CC398" s="41">
        <f t="shared" si="454"/>
        <v>115.22258453404577</v>
      </c>
      <c r="CD398" s="41">
        <f t="shared" si="455"/>
        <v>45.186873876471935</v>
      </c>
      <c r="CE398" s="2">
        <f>Paramètres!$F$16</f>
        <v>15000</v>
      </c>
      <c r="CF398" s="2">
        <f>Paramètres!$G$16</f>
        <v>15000</v>
      </c>
      <c r="CG398" s="111">
        <f>Paramètres!$F$20</f>
        <v>992600579172.61572</v>
      </c>
      <c r="CH398" s="2">
        <f>Paramètres!$F$21</f>
        <v>13332</v>
      </c>
      <c r="CI398" s="2"/>
      <c r="CJ398" s="2"/>
      <c r="CK398" s="2">
        <f>IF(CN398&gt;20000,Paramètres!$F$22,-2)</f>
        <v>1</v>
      </c>
      <c r="CL398" s="2">
        <f t="shared" si="419"/>
        <v>-39009.779767498738</v>
      </c>
      <c r="CM398" s="2">
        <f t="shared" si="420"/>
        <v>16015.420636017188</v>
      </c>
      <c r="CN398" s="2">
        <f t="shared" si="421"/>
        <v>42169.380072006265</v>
      </c>
      <c r="CO398" s="2">
        <f t="shared" si="422"/>
        <v>157.67945419208115</v>
      </c>
      <c r="CP398" s="2">
        <f t="shared" si="423"/>
        <v>483.85903124281998</v>
      </c>
      <c r="CQ398" s="2">
        <f t="shared" si="424"/>
        <v>-447.60521058330278</v>
      </c>
      <c r="CR398" s="2">
        <f t="shared" si="425"/>
        <v>183.76380920604961</v>
      </c>
      <c r="CS398" s="2">
        <f>Paramètres!$F$22</f>
        <v>1</v>
      </c>
      <c r="CT398" s="2">
        <f t="shared" si="426"/>
        <v>44462.820006444206</v>
      </c>
      <c r="CU398" s="2">
        <f t="shared" si="427"/>
        <v>63319.551100475568</v>
      </c>
      <c r="CV398" s="2">
        <f t="shared" si="456"/>
        <v>77371.234412352453</v>
      </c>
      <c r="CW398" s="2">
        <f t="shared" si="457"/>
        <v>54.923571698937963</v>
      </c>
      <c r="CX398" s="2">
        <f t="shared" si="428"/>
        <v>158.69191689367707</v>
      </c>
      <c r="CY398" s="2">
        <f t="shared" si="458"/>
        <v>91.195263858872607</v>
      </c>
      <c r="CZ398" s="2">
        <f t="shared" si="459"/>
        <v>129.87127602784349</v>
      </c>
      <c r="DA398" s="2"/>
      <c r="DB398" s="2"/>
      <c r="DC398" s="13">
        <f>Paramètres!$H$16</f>
        <v>-20000</v>
      </c>
      <c r="DD398" s="13">
        <f>Paramètres!$I$16</f>
        <v>0</v>
      </c>
      <c r="DE398" s="13"/>
      <c r="DF398" s="13"/>
      <c r="DG398" s="112">
        <f>Paramètres!$H$20</f>
        <v>1047197551196.5977</v>
      </c>
      <c r="DH398" s="13">
        <f>Paramètres!$H$21</f>
        <v>10000</v>
      </c>
      <c r="DI398" s="13">
        <f>IF(DL398&lt;66666,Paramètres!$H$22,5)</f>
        <v>5</v>
      </c>
      <c r="DJ398" s="13">
        <f t="shared" si="429"/>
        <v>-74009.779767498738</v>
      </c>
      <c r="DK398" s="13">
        <f t="shared" si="430"/>
        <v>1015.4206360171887</v>
      </c>
      <c r="DL398" s="13">
        <f t="shared" si="460"/>
        <v>74016.745269578794</v>
      </c>
      <c r="DM398" s="13">
        <f t="shared" si="461"/>
        <v>179.21394622581388</v>
      </c>
      <c r="DN398" s="13">
        <f t="shared" si="462"/>
        <v>930.15420023232537</v>
      </c>
      <c r="DO398" s="13">
        <f t="shared" si="463"/>
        <v>-930.06666610754189</v>
      </c>
      <c r="DP398" s="13">
        <f t="shared" si="464"/>
        <v>12.760595810501814</v>
      </c>
      <c r="DQ398" s="13">
        <f>IF(DT398&lt;66666,Paramètres!$H$22,5)</f>
        <v>1</v>
      </c>
      <c r="DR398" s="13">
        <f t="shared" si="431"/>
        <v>9462.8200064442099</v>
      </c>
      <c r="DS398" s="13">
        <f t="shared" si="432"/>
        <v>48319.551100475568</v>
      </c>
      <c r="DT398" s="13">
        <f t="shared" si="465"/>
        <v>49237.424597818179</v>
      </c>
      <c r="DU398" s="13">
        <f t="shared" si="466"/>
        <v>78.919525275850802</v>
      </c>
      <c r="DV398" s="13">
        <f t="shared" si="467"/>
        <v>406.54283097082129</v>
      </c>
      <c r="DW398" s="13">
        <f t="shared" si="468"/>
        <v>78.132470692986374</v>
      </c>
      <c r="DX398" s="13">
        <f t="shared" si="469"/>
        <v>398.96414680667664</v>
      </c>
    </row>
    <row r="399" spans="1:128" x14ac:dyDescent="0.35">
      <c r="A399" s="106">
        <f t="shared" si="470"/>
        <v>393</v>
      </c>
      <c r="B399" s="106">
        <f>A399*Paramètres!$D$25</f>
        <v>196.5</v>
      </c>
      <c r="C399" s="102">
        <f>Paramètres!$D$7</f>
        <v>155093840495.72119</v>
      </c>
      <c r="D399" s="28">
        <f>Paramètres!$D$8</f>
        <v>6666</v>
      </c>
      <c r="E399" s="28">
        <f t="shared" si="433"/>
        <v>55695.890546650182</v>
      </c>
      <c r="F399" s="28">
        <f t="shared" si="434"/>
        <v>-3215.6245406164826</v>
      </c>
      <c r="G399" s="28">
        <f t="shared" si="408"/>
        <v>-60.575423534053186</v>
      </c>
      <c r="H399" s="28">
        <f t="shared" si="409"/>
        <v>-178.36137909571246</v>
      </c>
      <c r="I399" s="28">
        <f t="shared" si="471"/>
        <v>2457.3902592081431</v>
      </c>
      <c r="J399" s="28">
        <f t="shared" si="472"/>
        <v>-4356.7944638366243</v>
      </c>
      <c r="K399" s="28">
        <f t="shared" si="473"/>
        <v>1599.5450180410389</v>
      </c>
      <c r="L399" s="28">
        <f t="shared" si="435"/>
        <v>-1598.8909113567984</v>
      </c>
      <c r="M399" s="28">
        <f t="shared" si="436"/>
        <v>-45.739679934762385</v>
      </c>
      <c r="N399" s="28">
        <f>Paramètres!$D$26*Calculs!K399</f>
        <v>31.990900360820778</v>
      </c>
      <c r="O399" s="28">
        <f>Paramètres!$D$26*I399</f>
        <v>49.147805184162863</v>
      </c>
      <c r="P399" s="28">
        <f>Paramètres!$D$26*J399</f>
        <v>-87.135889276732485</v>
      </c>
      <c r="Q399" s="105">
        <f>IF($T399&gt;25000,Paramètres!$D$9,-5)</f>
        <v>6</v>
      </c>
      <c r="R399" s="105">
        <f t="shared" si="410"/>
        <v>81039.182715445771</v>
      </c>
      <c r="S399" s="105">
        <f t="shared" si="411"/>
        <v>44979.643010698652</v>
      </c>
      <c r="T399" s="105">
        <f t="shared" si="437"/>
        <v>92685.0442118754</v>
      </c>
      <c r="U399" s="105">
        <f t="shared" si="438"/>
        <v>29.031840330094884</v>
      </c>
      <c r="V399" s="105">
        <f t="shared" si="412"/>
        <v>107.48936488288309</v>
      </c>
      <c r="W399" s="105">
        <f t="shared" si="439"/>
        <v>93.983342779644417</v>
      </c>
      <c r="X399" s="105">
        <f t="shared" si="440"/>
        <v>52.164114512655537</v>
      </c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44">
        <f t="shared" si="441"/>
        <v>-25343.292168795593</v>
      </c>
      <c r="AL399" s="44">
        <f t="shared" si="442"/>
        <v>-48195.267551315133</v>
      </c>
      <c r="AM399" s="44">
        <f t="shared" si="413"/>
        <v>3.7518857106518144</v>
      </c>
      <c r="AN399" s="44">
        <f t="shared" si="414"/>
        <v>59.187609058119669</v>
      </c>
      <c r="AO399" s="44">
        <f t="shared" si="474"/>
        <v>8270.6679675047326</v>
      </c>
      <c r="AP399" s="44">
        <f t="shared" si="475"/>
        <v>542.36159140772565</v>
      </c>
      <c r="AQ399" s="44">
        <f t="shared" si="443"/>
        <v>725.9764671215911</v>
      </c>
      <c r="AR399" s="44">
        <f t="shared" si="444"/>
        <v>371.86591948508806</v>
      </c>
      <c r="AS399" s="44">
        <f t="shared" si="445"/>
        <v>623.50426521384497</v>
      </c>
      <c r="AT399" s="44">
        <f>Paramètres!$D$26*Calculs!AQ399</f>
        <v>14.519529342431822</v>
      </c>
      <c r="AU399" s="44">
        <f>Paramètres!$D$26*AO399</f>
        <v>165.41335935009465</v>
      </c>
      <c r="AV399" s="44">
        <f>Paramètres!$D$26*AP399</f>
        <v>10.847231828154513</v>
      </c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1">
        <f>Paramètres!$D$16</f>
        <v>30000</v>
      </c>
      <c r="BH399" s="41">
        <f>Paramètres!$E$16</f>
        <v>-25000</v>
      </c>
      <c r="BI399" s="100"/>
      <c r="BJ399" s="100"/>
      <c r="BK399" s="110">
        <f>Paramètres!$D$20</f>
        <v>523598775598.29883</v>
      </c>
      <c r="BL399" s="41">
        <f>Paramètres!$D$21</f>
        <v>10000</v>
      </c>
      <c r="BM399" s="41"/>
      <c r="BN399" s="41"/>
      <c r="BO399" s="41">
        <f>IF(AND($BR$6&gt;200,A399&lt;950),Paramètres!$D$22,0)</f>
        <v>1</v>
      </c>
      <c r="BP399" s="41">
        <f t="shared" si="415"/>
        <v>-25695.890546650182</v>
      </c>
      <c r="BQ399" s="41">
        <f t="shared" si="416"/>
        <v>-21784.375459383518</v>
      </c>
      <c r="BR399" s="41">
        <f t="shared" si="446"/>
        <v>33687.35378655939</v>
      </c>
      <c r="BS399" s="41">
        <f t="shared" si="447"/>
        <v>-139.7095009544399</v>
      </c>
      <c r="BT399" s="41">
        <f t="shared" si="448"/>
        <v>406.49072829545986</v>
      </c>
      <c r="BU399" s="41">
        <f t="shared" si="449"/>
        <v>-310.06119770308788</v>
      </c>
      <c r="BV399" s="41">
        <f t="shared" si="450"/>
        <v>-262.86263688303069</v>
      </c>
      <c r="BW399" s="41">
        <f>Paramètres!$D$22</f>
        <v>1</v>
      </c>
      <c r="BX399" s="41">
        <f t="shared" si="417"/>
        <v>55343.292168795597</v>
      </c>
      <c r="BY399" s="41">
        <f t="shared" si="418"/>
        <v>23195.267551315133</v>
      </c>
      <c r="BZ399" s="41">
        <f t="shared" si="451"/>
        <v>60007.503071347383</v>
      </c>
      <c r="CA399" s="41">
        <f t="shared" si="452"/>
        <v>22.739344832323408</v>
      </c>
      <c r="CB399" s="41">
        <f t="shared" si="453"/>
        <v>139.5542534865061</v>
      </c>
      <c r="CC399" s="41">
        <f t="shared" si="454"/>
        <v>128.70710209219928</v>
      </c>
      <c r="CD399" s="41">
        <f t="shared" si="455"/>
        <v>53.943225127945325</v>
      </c>
      <c r="CE399" s="2">
        <f>Paramètres!$F$16</f>
        <v>15000</v>
      </c>
      <c r="CF399" s="2">
        <f>Paramètres!$G$16</f>
        <v>15000</v>
      </c>
      <c r="CG399" s="111">
        <f>Paramètres!$F$20</f>
        <v>992600579172.61572</v>
      </c>
      <c r="CH399" s="2">
        <f>Paramètres!$F$21</f>
        <v>13332</v>
      </c>
      <c r="CI399" s="2"/>
      <c r="CJ399" s="2"/>
      <c r="CK399" s="2">
        <f>IF(CN399&gt;20000,Paramètres!$F$22,-2)</f>
        <v>1</v>
      </c>
      <c r="CL399" s="2">
        <f t="shared" si="419"/>
        <v>-40695.890546650182</v>
      </c>
      <c r="CM399" s="2">
        <f t="shared" si="420"/>
        <v>18215.624540616482</v>
      </c>
      <c r="CN399" s="2">
        <f t="shared" si="421"/>
        <v>44586.595348710369</v>
      </c>
      <c r="CO399" s="2">
        <f t="shared" si="422"/>
        <v>155.88654182970123</v>
      </c>
      <c r="CP399" s="2">
        <f t="shared" si="423"/>
        <v>439.11611169005943</v>
      </c>
      <c r="CQ399" s="2">
        <f t="shared" si="424"/>
        <v>-400.79806674734482</v>
      </c>
      <c r="CR399" s="2">
        <f t="shared" si="425"/>
        <v>179.3986322060112</v>
      </c>
      <c r="CS399" s="2">
        <f>Paramètres!$F$22</f>
        <v>1</v>
      </c>
      <c r="CT399" s="2">
        <f t="shared" si="426"/>
        <v>40343.292168795597</v>
      </c>
      <c r="CU399" s="2">
        <f t="shared" si="427"/>
        <v>63195.267551315133</v>
      </c>
      <c r="CV399" s="2">
        <f t="shared" si="456"/>
        <v>74974.816197834763</v>
      </c>
      <c r="CW399" s="2">
        <f t="shared" si="457"/>
        <v>57.446204104757591</v>
      </c>
      <c r="CX399" s="2">
        <f t="shared" si="428"/>
        <v>168.52493579761102</v>
      </c>
      <c r="CY399" s="2">
        <f t="shared" si="458"/>
        <v>90.681792465759827</v>
      </c>
      <c r="CZ399" s="2">
        <f t="shared" si="459"/>
        <v>142.0474093420425</v>
      </c>
      <c r="DA399" s="2"/>
      <c r="DB399" s="2"/>
      <c r="DC399" s="13">
        <f>Paramètres!$H$16</f>
        <v>-20000</v>
      </c>
      <c r="DD399" s="13">
        <f>Paramètres!$I$16</f>
        <v>0</v>
      </c>
      <c r="DE399" s="13"/>
      <c r="DF399" s="13"/>
      <c r="DG399" s="112">
        <f>Paramètres!$H$20</f>
        <v>1047197551196.5977</v>
      </c>
      <c r="DH399" s="13">
        <f>Paramètres!$H$21</f>
        <v>10000</v>
      </c>
      <c r="DI399" s="13">
        <f>IF(DL399&lt;66666,Paramètres!$H$22,5)</f>
        <v>5</v>
      </c>
      <c r="DJ399" s="13">
        <f t="shared" si="429"/>
        <v>-75695.890546650189</v>
      </c>
      <c r="DK399" s="13">
        <f t="shared" si="430"/>
        <v>3215.6245406164826</v>
      </c>
      <c r="DL399" s="13">
        <f t="shared" si="460"/>
        <v>75764.16096570107</v>
      </c>
      <c r="DM399" s="13">
        <f t="shared" si="461"/>
        <v>177.56749006640402</v>
      </c>
      <c r="DN399" s="13">
        <f t="shared" si="462"/>
        <v>888.8325661138274</v>
      </c>
      <c r="DO399" s="13">
        <f t="shared" si="463"/>
        <v>-888.03164690636561</v>
      </c>
      <c r="DP399" s="13">
        <f t="shared" si="464"/>
        <v>37.724324742257103</v>
      </c>
      <c r="DQ399" s="13">
        <f>IF(DT399&lt;66666,Paramètres!$H$22,5)</f>
        <v>1</v>
      </c>
      <c r="DR399" s="13">
        <f t="shared" si="431"/>
        <v>5343.2921687955932</v>
      </c>
      <c r="DS399" s="13">
        <f t="shared" si="432"/>
        <v>48195.267551315133</v>
      </c>
      <c r="DT399" s="13">
        <f t="shared" si="465"/>
        <v>48490.561819223767</v>
      </c>
      <c r="DU399" s="13">
        <f t="shared" si="466"/>
        <v>83.673592366208254</v>
      </c>
      <c r="DV399" s="13">
        <f t="shared" si="467"/>
        <v>418.39062531053054</v>
      </c>
      <c r="DW399" s="13">
        <f t="shared" si="468"/>
        <v>46.103473910111894</v>
      </c>
      <c r="DX399" s="13">
        <f t="shared" si="469"/>
        <v>415.84274075803751</v>
      </c>
    </row>
    <row r="400" spans="1:128" x14ac:dyDescent="0.35">
      <c r="A400" s="106">
        <f t="shared" si="470"/>
        <v>394</v>
      </c>
      <c r="B400" s="106">
        <f>A400*Paramètres!$D$25</f>
        <v>197</v>
      </c>
      <c r="C400" s="102">
        <f>Paramètres!$D$7</f>
        <v>155093840495.72119</v>
      </c>
      <c r="D400" s="28">
        <f>Paramètres!$D$8</f>
        <v>6666</v>
      </c>
      <c r="E400" s="28">
        <f t="shared" si="433"/>
        <v>56524.862948415052</v>
      </c>
      <c r="F400" s="28">
        <f t="shared" si="434"/>
        <v>-5405.4566925184854</v>
      </c>
      <c r="G400" s="28">
        <f t="shared" si="408"/>
        <v>-79.377595210450565</v>
      </c>
      <c r="H400" s="28">
        <f t="shared" si="409"/>
        <v>-179.70326244691648</v>
      </c>
      <c r="I400" s="28">
        <f t="shared" si="471"/>
        <v>809.35154266718189</v>
      </c>
      <c r="J400" s="28">
        <f t="shared" si="472"/>
        <v>-4315.3982544946548</v>
      </c>
      <c r="K400" s="28">
        <f t="shared" si="473"/>
        <v>1573.9469399566372</v>
      </c>
      <c r="L400" s="28">
        <f t="shared" si="435"/>
        <v>-1573.925831383448</v>
      </c>
      <c r="M400" s="28">
        <f t="shared" si="436"/>
        <v>-8.1515092335105237</v>
      </c>
      <c r="N400" s="28">
        <f>Paramètres!$D$26*Calculs!K400</f>
        <v>31.478938799132745</v>
      </c>
      <c r="O400" s="28">
        <f>Paramètres!$D$26*I400</f>
        <v>16.187030853343639</v>
      </c>
      <c r="P400" s="28">
        <f>Paramètres!$D$26*J400</f>
        <v>-86.307965089893102</v>
      </c>
      <c r="Q400" s="105">
        <f>IF($T400&gt;25000,Paramètres!$D$9,-5)</f>
        <v>6</v>
      </c>
      <c r="R400" s="105">
        <f t="shared" si="410"/>
        <v>77639.854653587012</v>
      </c>
      <c r="S400" s="105">
        <f t="shared" si="411"/>
        <v>42362.753996789324</v>
      </c>
      <c r="T400" s="105">
        <f t="shared" si="437"/>
        <v>88445.180517779518</v>
      </c>
      <c r="U400" s="105">
        <f t="shared" si="438"/>
        <v>28.61827509601255</v>
      </c>
      <c r="V400" s="105">
        <f t="shared" si="412"/>
        <v>117.95258081225995</v>
      </c>
      <c r="W400" s="105">
        <f t="shared" si="439"/>
        <v>103.54234314031848</v>
      </c>
      <c r="X400" s="105">
        <f t="shared" si="440"/>
        <v>56.4959688587182</v>
      </c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44">
        <f t="shared" si="441"/>
        <v>-21114.991705171953</v>
      </c>
      <c r="AL400" s="44">
        <f t="shared" si="442"/>
        <v>-47768.210689307809</v>
      </c>
      <c r="AM400" s="44">
        <f t="shared" si="413"/>
        <v>7.758846577150698</v>
      </c>
      <c r="AN400" s="44">
        <f t="shared" si="414"/>
        <v>61.569721733374848</v>
      </c>
      <c r="AO400" s="44">
        <f t="shared" si="474"/>
        <v>8477.1205276397268</v>
      </c>
      <c r="AP400" s="44">
        <f t="shared" si="475"/>
        <v>1155.0186247934162</v>
      </c>
      <c r="AQ400" s="44">
        <f t="shared" si="443"/>
        <v>755.05990051053323</v>
      </c>
      <c r="AR400" s="44">
        <f t="shared" si="444"/>
        <v>359.47571124771542</v>
      </c>
      <c r="AS400" s="44">
        <f t="shared" si="445"/>
        <v>663.99748974068075</v>
      </c>
      <c r="AT400" s="44">
        <f>Paramètres!$D$26*Calculs!AQ400</f>
        <v>15.101198010210664</v>
      </c>
      <c r="AU400" s="44">
        <f>Paramètres!$D$26*AO400</f>
        <v>169.54241055279454</v>
      </c>
      <c r="AV400" s="44">
        <f>Paramètres!$D$26*AP400</f>
        <v>23.100372495868324</v>
      </c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1">
        <f>Paramètres!$D$16</f>
        <v>30000</v>
      </c>
      <c r="BH400" s="41">
        <f>Paramètres!$E$16</f>
        <v>-25000</v>
      </c>
      <c r="BI400" s="100"/>
      <c r="BJ400" s="100"/>
      <c r="BK400" s="110">
        <f>Paramètres!$D$20</f>
        <v>523598775598.29883</v>
      </c>
      <c r="BL400" s="41">
        <f>Paramètres!$D$21</f>
        <v>10000</v>
      </c>
      <c r="BM400" s="41"/>
      <c r="BN400" s="41"/>
      <c r="BO400" s="41">
        <f>IF(AND($BR$6&gt;200,A400&lt;950),Paramètres!$D$22,0)</f>
        <v>1</v>
      </c>
      <c r="BP400" s="41">
        <f t="shared" si="415"/>
        <v>-26524.862948415052</v>
      </c>
      <c r="BQ400" s="41">
        <f t="shared" si="416"/>
        <v>-19594.543307481516</v>
      </c>
      <c r="BR400" s="41">
        <f t="shared" si="446"/>
        <v>32977.484468360686</v>
      </c>
      <c r="BS400" s="41">
        <f t="shared" si="447"/>
        <v>-143.54584156489491</v>
      </c>
      <c r="BT400" s="41">
        <f t="shared" si="448"/>
        <v>421.9468750992155</v>
      </c>
      <c r="BU400" s="41">
        <f t="shared" si="449"/>
        <v>-339.38559031864992</v>
      </c>
      <c r="BV400" s="41">
        <f t="shared" si="450"/>
        <v>-250.71215864025123</v>
      </c>
      <c r="BW400" s="41">
        <f>Paramètres!$D$22</f>
        <v>1</v>
      </c>
      <c r="BX400" s="41">
        <f t="shared" si="417"/>
        <v>51114.991705171953</v>
      </c>
      <c r="BY400" s="41">
        <f t="shared" si="418"/>
        <v>22768.210689307809</v>
      </c>
      <c r="BZ400" s="41">
        <f t="shared" si="451"/>
        <v>55956.53487317195</v>
      </c>
      <c r="CA400" s="41">
        <f t="shared" si="452"/>
        <v>24.009681617235945</v>
      </c>
      <c r="CB400" s="41">
        <f t="shared" si="453"/>
        <v>159.52069114276841</v>
      </c>
      <c r="CC400" s="41">
        <f t="shared" si="454"/>
        <v>145.71843705202781</v>
      </c>
      <c r="CD400" s="41">
        <f t="shared" si="455"/>
        <v>64.907534275927659</v>
      </c>
      <c r="CE400" s="2">
        <f>Paramètres!$F$16</f>
        <v>15000</v>
      </c>
      <c r="CF400" s="2">
        <f>Paramètres!$G$16</f>
        <v>15000</v>
      </c>
      <c r="CG400" s="111">
        <f>Paramètres!$F$20</f>
        <v>992600579172.61572</v>
      </c>
      <c r="CH400" s="2">
        <f>Paramètres!$F$21</f>
        <v>13332</v>
      </c>
      <c r="CI400" s="2"/>
      <c r="CJ400" s="2"/>
      <c r="CK400" s="2">
        <f>IF(CN400&gt;20000,Paramètres!$F$22,-2)</f>
        <v>1</v>
      </c>
      <c r="CL400" s="2">
        <f t="shared" si="419"/>
        <v>-41524.862948415052</v>
      </c>
      <c r="CM400" s="2">
        <f t="shared" si="420"/>
        <v>20405.456692518484</v>
      </c>
      <c r="CN400" s="2">
        <f t="shared" si="421"/>
        <v>46267.665877099316</v>
      </c>
      <c r="CO400" s="2">
        <f t="shared" si="422"/>
        <v>153.83034368261556</v>
      </c>
      <c r="CP400" s="2">
        <f t="shared" si="423"/>
        <v>411.39458204785819</v>
      </c>
      <c r="CQ400" s="2">
        <f t="shared" si="424"/>
        <v>-369.22337259535868</v>
      </c>
      <c r="CR400" s="2">
        <f t="shared" si="425"/>
        <v>181.4376015814828</v>
      </c>
      <c r="CS400" s="2">
        <f>Paramètres!$F$22</f>
        <v>1</v>
      </c>
      <c r="CT400" s="2">
        <f t="shared" si="426"/>
        <v>36114.991705171953</v>
      </c>
      <c r="CU400" s="2">
        <f t="shared" si="427"/>
        <v>62768.210689307809</v>
      </c>
      <c r="CV400" s="2">
        <f t="shared" si="456"/>
        <v>72416.440805952167</v>
      </c>
      <c r="CW400" s="2">
        <f t="shared" si="457"/>
        <v>60.085137001966025</v>
      </c>
      <c r="CX400" s="2">
        <f t="shared" si="428"/>
        <v>180.04724191801577</v>
      </c>
      <c r="CY400" s="2">
        <f t="shared" si="458"/>
        <v>89.791828706855895</v>
      </c>
      <c r="CZ400" s="2">
        <f t="shared" si="459"/>
        <v>156.05908118325939</v>
      </c>
      <c r="DA400" s="2"/>
      <c r="DB400" s="2"/>
      <c r="DC400" s="13">
        <f>Paramètres!$H$16</f>
        <v>-20000</v>
      </c>
      <c r="DD400" s="13">
        <f>Paramètres!$I$16</f>
        <v>0</v>
      </c>
      <c r="DE400" s="13"/>
      <c r="DF400" s="13"/>
      <c r="DG400" s="112">
        <f>Paramètres!$H$20</f>
        <v>1047197551196.5977</v>
      </c>
      <c r="DH400" s="13">
        <f>Paramètres!$H$21</f>
        <v>10000</v>
      </c>
      <c r="DI400" s="13">
        <f>IF(DL400&lt;66666,Paramètres!$H$22,5)</f>
        <v>5</v>
      </c>
      <c r="DJ400" s="13">
        <f t="shared" si="429"/>
        <v>-76524.862948415044</v>
      </c>
      <c r="DK400" s="13">
        <f t="shared" si="430"/>
        <v>5405.4566925184854</v>
      </c>
      <c r="DL400" s="13">
        <f t="shared" si="460"/>
        <v>76715.536961741978</v>
      </c>
      <c r="DM400" s="13">
        <f t="shared" si="461"/>
        <v>175.95953161794196</v>
      </c>
      <c r="DN400" s="13">
        <f t="shared" si="462"/>
        <v>867.47294472692693</v>
      </c>
      <c r="DO400" s="13">
        <f t="shared" si="463"/>
        <v>-865.31686846943956</v>
      </c>
      <c r="DP400" s="13">
        <f t="shared" si="464"/>
        <v>61.123047825257913</v>
      </c>
      <c r="DQ400" s="13">
        <f>IF(DT400&lt;66666,Paramètres!$H$22,5)</f>
        <v>1</v>
      </c>
      <c r="DR400" s="13">
        <f t="shared" si="431"/>
        <v>1114.9917051719531</v>
      </c>
      <c r="DS400" s="13">
        <f t="shared" si="432"/>
        <v>47768.210689307809</v>
      </c>
      <c r="DT400" s="13">
        <f t="shared" si="465"/>
        <v>47781.221823648491</v>
      </c>
      <c r="DU400" s="13">
        <f t="shared" si="466"/>
        <v>88.662861354409856</v>
      </c>
      <c r="DV400" s="13">
        <f t="shared" si="467"/>
        <v>430.11784423524989</v>
      </c>
      <c r="DW400" s="13">
        <f t="shared" si="468"/>
        <v>10.036951971190213</v>
      </c>
      <c r="DX400" s="13">
        <f t="shared" si="469"/>
        <v>430.00072037696253</v>
      </c>
    </row>
    <row r="401" spans="1:128" x14ac:dyDescent="0.35">
      <c r="A401" s="106">
        <f t="shared" si="470"/>
        <v>395</v>
      </c>
      <c r="B401" s="106">
        <f>A401*Paramètres!$D$25</f>
        <v>197.5</v>
      </c>
      <c r="C401" s="102">
        <f>Paramètres!$D$7</f>
        <v>155093840495.72119</v>
      </c>
      <c r="D401" s="28">
        <f>Paramètres!$D$8</f>
        <v>6666</v>
      </c>
      <c r="E401" s="28">
        <f t="shared" si="433"/>
        <v>56536.057261902781</v>
      </c>
      <c r="F401" s="28">
        <f t="shared" si="434"/>
        <v>-7565.1936970741899</v>
      </c>
      <c r="G401" s="28">
        <f t="shared" si="408"/>
        <v>-100.44031037972712</v>
      </c>
      <c r="H401" s="28">
        <f t="shared" si="409"/>
        <v>179.04138941357203</v>
      </c>
      <c r="I401" s="28">
        <f t="shared" si="471"/>
        <v>-780.76131956960978</v>
      </c>
      <c r="J401" s="28">
        <f t="shared" si="472"/>
        <v>-4237.2417986382716</v>
      </c>
      <c r="K401" s="28">
        <f t="shared" si="473"/>
        <v>1583.9205403114668</v>
      </c>
      <c r="L401" s="28">
        <f t="shared" si="435"/>
        <v>-1583.6988572853838</v>
      </c>
      <c r="M401" s="28">
        <f t="shared" si="436"/>
        <v>26.499197224414772</v>
      </c>
      <c r="N401" s="28">
        <f>Paramètres!$D$26*Calculs!K401</f>
        <v>31.678410806229337</v>
      </c>
      <c r="O401" s="28">
        <f>Paramètres!$D$26*I401</f>
        <v>-15.615226391392197</v>
      </c>
      <c r="P401" s="28">
        <f>Paramètres!$D$26*J401</f>
        <v>-84.744835972765429</v>
      </c>
      <c r="Q401" s="105">
        <f>IF($T401&gt;25000,Paramètres!$D$9,-5)</f>
        <v>6</v>
      </c>
      <c r="R401" s="105">
        <f t="shared" si="410"/>
        <v>73322.619775442945</v>
      </c>
      <c r="S401" s="105">
        <f t="shared" si="411"/>
        <v>39459.508307401738</v>
      </c>
      <c r="T401" s="105">
        <f t="shared" si="437"/>
        <v>83266.195821570247</v>
      </c>
      <c r="U401" s="105">
        <f t="shared" si="438"/>
        <v>28.287486113416968</v>
      </c>
      <c r="V401" s="105">
        <f t="shared" si="412"/>
        <v>132.93720946823217</v>
      </c>
      <c r="W401" s="105">
        <f t="shared" si="439"/>
        <v>117.0619645544386</v>
      </c>
      <c r="X401" s="105">
        <f t="shared" si="440"/>
        <v>62.998397724513552</v>
      </c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44">
        <f t="shared" si="441"/>
        <v>-16786.562513540164</v>
      </c>
      <c r="AL401" s="44">
        <f t="shared" si="442"/>
        <v>-47024.702004475927</v>
      </c>
      <c r="AM401" s="44">
        <f t="shared" si="413"/>
        <v>11.70668852100715</v>
      </c>
      <c r="AN401" s="44">
        <f t="shared" si="414"/>
        <v>63.736499113048012</v>
      </c>
      <c r="AO401" s="44">
        <f t="shared" si="474"/>
        <v>8667.0538283346468</v>
      </c>
      <c r="AP401" s="44">
        <f t="shared" si="475"/>
        <v>1795.9157420382287</v>
      </c>
      <c r="AQ401" s="44">
        <f t="shared" si="443"/>
        <v>788.90294016340613</v>
      </c>
      <c r="AR401" s="44">
        <f t="shared" si="444"/>
        <v>349.08956087039235</v>
      </c>
      <c r="AS401" s="44">
        <f t="shared" si="445"/>
        <v>707.46330469486782</v>
      </c>
      <c r="AT401" s="44">
        <f>Paramètres!$D$26*Calculs!AQ401</f>
        <v>15.778058803268124</v>
      </c>
      <c r="AU401" s="44">
        <f>Paramètres!$D$26*AO401</f>
        <v>173.34107656669295</v>
      </c>
      <c r="AV401" s="44">
        <f>Paramètres!$D$26*AP401</f>
        <v>35.918314840764573</v>
      </c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1">
        <f>Paramètres!$D$16</f>
        <v>30000</v>
      </c>
      <c r="BH401" s="41">
        <f>Paramètres!$E$16</f>
        <v>-25000</v>
      </c>
      <c r="BI401" s="100"/>
      <c r="BJ401" s="100"/>
      <c r="BK401" s="110">
        <f>Paramètres!$D$20</f>
        <v>523598775598.29883</v>
      </c>
      <c r="BL401" s="41">
        <f>Paramètres!$D$21</f>
        <v>10000</v>
      </c>
      <c r="BM401" s="41"/>
      <c r="BN401" s="41"/>
      <c r="BO401" s="41">
        <f>IF(AND($BR$6&gt;200,A401&lt;950),Paramètres!$D$22,0)</f>
        <v>1</v>
      </c>
      <c r="BP401" s="41">
        <f t="shared" si="415"/>
        <v>-26536.057261902781</v>
      </c>
      <c r="BQ401" s="41">
        <f t="shared" si="416"/>
        <v>-17434.806302925812</v>
      </c>
      <c r="BR401" s="41">
        <f t="shared" si="446"/>
        <v>31751.138654031369</v>
      </c>
      <c r="BS401" s="41">
        <f t="shared" si="447"/>
        <v>-146.69415601204568</v>
      </c>
      <c r="BT401" s="41">
        <f t="shared" si="448"/>
        <v>450.68077534180071</v>
      </c>
      <c r="BU401" s="41">
        <f t="shared" si="449"/>
        <v>-376.65707021156925</v>
      </c>
      <c r="BV401" s="41">
        <f t="shared" si="450"/>
        <v>-247.47244841057287</v>
      </c>
      <c r="BW401" s="41">
        <f>Paramètres!$D$22</f>
        <v>1</v>
      </c>
      <c r="BX401" s="41">
        <f t="shared" si="417"/>
        <v>46786.562513540164</v>
      </c>
      <c r="BY401" s="41">
        <f t="shared" si="418"/>
        <v>22024.702004475927</v>
      </c>
      <c r="BZ401" s="41">
        <f t="shared" si="451"/>
        <v>51711.4100583166</v>
      </c>
      <c r="CA401" s="41">
        <f t="shared" si="452"/>
        <v>25.20863873409408</v>
      </c>
      <c r="CB401" s="41">
        <f t="shared" si="453"/>
        <v>185.31428372109823</v>
      </c>
      <c r="CC401" s="41">
        <f t="shared" si="454"/>
        <v>167.6654786669209</v>
      </c>
      <c r="CD401" s="41">
        <f t="shared" si="455"/>
        <v>78.928264990787611</v>
      </c>
      <c r="CE401" s="2">
        <f>Paramètres!$F$16</f>
        <v>15000</v>
      </c>
      <c r="CF401" s="2">
        <f>Paramètres!$G$16</f>
        <v>15000</v>
      </c>
      <c r="CG401" s="111">
        <f>Paramètres!$F$20</f>
        <v>992600579172.61572</v>
      </c>
      <c r="CH401" s="2">
        <f>Paramètres!$F$21</f>
        <v>13332</v>
      </c>
      <c r="CI401" s="2"/>
      <c r="CJ401" s="2"/>
      <c r="CK401" s="2">
        <f>IF(CN401&gt;20000,Paramètres!$F$22,-2)</f>
        <v>1</v>
      </c>
      <c r="CL401" s="2">
        <f t="shared" si="419"/>
        <v>-41536.057261902781</v>
      </c>
      <c r="CM401" s="2">
        <f t="shared" si="420"/>
        <v>22565.193697074188</v>
      </c>
      <c r="CN401" s="2">
        <f t="shared" si="421"/>
        <v>47269.779134776414</v>
      </c>
      <c r="CO401" s="2">
        <f t="shared" si="422"/>
        <v>151.48620048584749</v>
      </c>
      <c r="CP401" s="2">
        <f t="shared" si="423"/>
        <v>396.04550045380313</v>
      </c>
      <c r="CQ401" s="2">
        <f t="shared" si="424"/>
        <v>-348.00603866299241</v>
      </c>
      <c r="CR401" s="2">
        <f t="shared" si="425"/>
        <v>189.06040168103743</v>
      </c>
      <c r="CS401" s="2">
        <f>Paramètres!$F$22</f>
        <v>1</v>
      </c>
      <c r="CT401" s="2">
        <f t="shared" si="426"/>
        <v>31786.562513540164</v>
      </c>
      <c r="CU401" s="2">
        <f t="shared" si="427"/>
        <v>62024.702004475927</v>
      </c>
      <c r="CV401" s="2">
        <f t="shared" si="456"/>
        <v>69695.403113628927</v>
      </c>
      <c r="CW401" s="2">
        <f t="shared" si="457"/>
        <v>62.865663140216341</v>
      </c>
      <c r="CX401" s="2">
        <f t="shared" si="428"/>
        <v>193.62198931983016</v>
      </c>
      <c r="CY401" s="2">
        <f t="shared" si="458"/>
        <v>88.306792020078888</v>
      </c>
      <c r="CZ401" s="2">
        <f t="shared" si="459"/>
        <v>172.31188360438452</v>
      </c>
      <c r="DA401" s="2"/>
      <c r="DB401" s="2"/>
      <c r="DC401" s="13">
        <f>Paramètres!$H$16</f>
        <v>-20000</v>
      </c>
      <c r="DD401" s="13">
        <f>Paramètres!$I$16</f>
        <v>0</v>
      </c>
      <c r="DE401" s="13"/>
      <c r="DF401" s="13"/>
      <c r="DG401" s="112">
        <f>Paramètres!$H$20</f>
        <v>1047197551196.5977</v>
      </c>
      <c r="DH401" s="13">
        <f>Paramètres!$H$21</f>
        <v>10000</v>
      </c>
      <c r="DI401" s="13">
        <f>IF(DL401&lt;66666,Paramètres!$H$22,5)</f>
        <v>5</v>
      </c>
      <c r="DJ401" s="13">
        <f t="shared" si="429"/>
        <v>-76536.057261902781</v>
      </c>
      <c r="DK401" s="13">
        <f t="shared" si="430"/>
        <v>7565.1936970741899</v>
      </c>
      <c r="DL401" s="13">
        <f t="shared" si="460"/>
        <v>76909.038590217155</v>
      </c>
      <c r="DM401" s="13">
        <f t="shared" si="461"/>
        <v>174.35494528983679</v>
      </c>
      <c r="DN401" s="13">
        <f t="shared" si="462"/>
        <v>863.22206667667422</v>
      </c>
      <c r="DO401" s="13">
        <f t="shared" si="463"/>
        <v>-859.03574841082218</v>
      </c>
      <c r="DP401" s="13">
        <f t="shared" si="464"/>
        <v>84.911243953950205</v>
      </c>
      <c r="DQ401" s="13">
        <f>IF(DT401&lt;66666,Paramètres!$H$22,5)</f>
        <v>1</v>
      </c>
      <c r="DR401" s="13">
        <f t="shared" si="431"/>
        <v>-3213.4374864598358</v>
      </c>
      <c r="DS401" s="13">
        <f t="shared" si="432"/>
        <v>47024.702004475927</v>
      </c>
      <c r="DT401" s="13">
        <f t="shared" si="465"/>
        <v>47134.369403749821</v>
      </c>
      <c r="DU401" s="13">
        <f t="shared" si="466"/>
        <v>93.909235138389434</v>
      </c>
      <c r="DV401" s="13">
        <f t="shared" si="467"/>
        <v>441.23660994698548</v>
      </c>
      <c r="DW401" s="13">
        <f t="shared" si="468"/>
        <v>-30.081791286026924</v>
      </c>
      <c r="DX401" s="13">
        <f t="shared" si="469"/>
        <v>440.20998601864102</v>
      </c>
    </row>
    <row r="402" spans="1:128" x14ac:dyDescent="0.35">
      <c r="A402" s="106">
        <f t="shared" si="470"/>
        <v>396</v>
      </c>
      <c r="B402" s="106">
        <f>A402*Paramètres!$D$25</f>
        <v>198</v>
      </c>
      <c r="C402" s="102">
        <f>Paramètres!$D$7</f>
        <v>155093840495.72119</v>
      </c>
      <c r="D402" s="28">
        <f>Paramètres!$D$8</f>
        <v>6666</v>
      </c>
      <c r="E402" s="28">
        <f t="shared" si="433"/>
        <v>55749.751887796636</v>
      </c>
      <c r="F402" s="28">
        <f t="shared" si="434"/>
        <v>-9677.1897970872215</v>
      </c>
      <c r="G402" s="28">
        <f t="shared" si="408"/>
        <v>-119.6519618084824</v>
      </c>
      <c r="H402" s="28">
        <f t="shared" si="409"/>
        <v>177.93740843160126</v>
      </c>
      <c r="I402" s="28">
        <f t="shared" si="471"/>
        <v>-2348.8449504636014</v>
      </c>
      <c r="J402" s="28">
        <f t="shared" si="472"/>
        <v>-4125.9977654410914</v>
      </c>
      <c r="K402" s="28">
        <f t="shared" si="473"/>
        <v>1631.0914856909446</v>
      </c>
      <c r="L402" s="28">
        <f t="shared" si="435"/>
        <v>-1630.0347104379625</v>
      </c>
      <c r="M402" s="28">
        <f t="shared" si="436"/>
        <v>58.705003712805947</v>
      </c>
      <c r="N402" s="28">
        <f>Paramètres!$D$26*Calculs!K402</f>
        <v>32.62182971381889</v>
      </c>
      <c r="O402" s="28">
        <f>Paramètres!$D$26*I402</f>
        <v>-46.976899009272032</v>
      </c>
      <c r="P402" s="28">
        <f>Paramètres!$D$26*J402</f>
        <v>-82.519955308821835</v>
      </c>
      <c r="Q402" s="105">
        <f>IF($T402&gt;25000,Paramètres!$D$9,-5)</f>
        <v>6</v>
      </c>
      <c r="R402" s="105">
        <f t="shared" si="410"/>
        <v>68115.515096951873</v>
      </c>
      <c r="S402" s="105">
        <f t="shared" si="411"/>
        <v>36272.688510195876</v>
      </c>
      <c r="T402" s="105">
        <f t="shared" si="437"/>
        <v>77171.44114684379</v>
      </c>
      <c r="U402" s="105">
        <f t="shared" si="438"/>
        <v>28.036072344695608</v>
      </c>
      <c r="V402" s="105">
        <f t="shared" si="412"/>
        <v>154.52188188446655</v>
      </c>
      <c r="W402" s="105">
        <f t="shared" si="439"/>
        <v>136.38902451339368</v>
      </c>
      <c r="X402" s="105">
        <f t="shared" si="440"/>
        <v>72.629511724931263</v>
      </c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44">
        <f t="shared" si="441"/>
        <v>-12365.763209155242</v>
      </c>
      <c r="AL402" s="44">
        <f t="shared" si="442"/>
        <v>-45949.878307283099</v>
      </c>
      <c r="AM402" s="44">
        <f t="shared" si="413"/>
        <v>15.591019262509345</v>
      </c>
      <c r="AN402" s="44">
        <f t="shared" si="414"/>
        <v>65.554705062908894</v>
      </c>
      <c r="AO402" s="44">
        <f t="shared" si="474"/>
        <v>8842.8023126383468</v>
      </c>
      <c r="AP402" s="44">
        <f t="shared" si="475"/>
        <v>2467.4607318923318</v>
      </c>
      <c r="AQ402" s="44">
        <f t="shared" si="443"/>
        <v>828.73938410241169</v>
      </c>
      <c r="AR402" s="44">
        <f t="shared" si="444"/>
        <v>342.95244395541147</v>
      </c>
      <c r="AS402" s="44">
        <f t="shared" si="445"/>
        <v>754.44853233832669</v>
      </c>
      <c r="AT402" s="44">
        <f>Paramètres!$D$26*Calculs!AQ402</f>
        <v>16.574787682048235</v>
      </c>
      <c r="AU402" s="44">
        <f>Paramètres!$D$26*AO402</f>
        <v>176.85604625276693</v>
      </c>
      <c r="AV402" s="44">
        <f>Paramètres!$D$26*AP402</f>
        <v>49.349214637846636</v>
      </c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1">
        <f>Paramètres!$D$16</f>
        <v>30000</v>
      </c>
      <c r="BH402" s="41">
        <f>Paramètres!$E$16</f>
        <v>-25000</v>
      </c>
      <c r="BI402" s="100"/>
      <c r="BJ402" s="100"/>
      <c r="BK402" s="110">
        <f>Paramètres!$D$20</f>
        <v>523598775598.29883</v>
      </c>
      <c r="BL402" s="41">
        <f>Paramètres!$D$21</f>
        <v>10000</v>
      </c>
      <c r="BM402" s="41"/>
      <c r="BN402" s="41"/>
      <c r="BO402" s="41">
        <f>IF(AND($BR$6&gt;200,A402&lt;950),Paramètres!$D$22,0)</f>
        <v>1</v>
      </c>
      <c r="BP402" s="41">
        <f t="shared" si="415"/>
        <v>-25749.751887796636</v>
      </c>
      <c r="BQ402" s="41">
        <f t="shared" si="416"/>
        <v>-15322.810202912779</v>
      </c>
      <c r="BR402" s="41">
        <f t="shared" si="446"/>
        <v>29963.948918618426</v>
      </c>
      <c r="BS402" s="41">
        <f t="shared" si="447"/>
        <v>-149.24454801509415</v>
      </c>
      <c r="BT402" s="41">
        <f t="shared" si="448"/>
        <v>497.74563339703082</v>
      </c>
      <c r="BU402" s="41">
        <f t="shared" si="449"/>
        <v>-427.74157031231118</v>
      </c>
      <c r="BV402" s="41">
        <f t="shared" si="450"/>
        <v>-254.53460391972158</v>
      </c>
      <c r="BW402" s="41">
        <f>Paramètres!$D$22</f>
        <v>1</v>
      </c>
      <c r="BX402" s="41">
        <f t="shared" si="417"/>
        <v>42365.763209155244</v>
      </c>
      <c r="BY402" s="41">
        <f t="shared" si="418"/>
        <v>20949.878307283099</v>
      </c>
      <c r="BZ402" s="41">
        <f t="shared" si="451"/>
        <v>47262.620466751345</v>
      </c>
      <c r="CA402" s="41">
        <f t="shared" si="452"/>
        <v>26.312404667381667</v>
      </c>
      <c r="CB402" s="41">
        <f t="shared" si="453"/>
        <v>219.49945467673041</v>
      </c>
      <c r="CC402" s="41">
        <f t="shared" si="454"/>
        <v>196.75722229398977</v>
      </c>
      <c r="CD402" s="41">
        <f t="shared" si="455"/>
        <v>97.296485437735754</v>
      </c>
      <c r="CE402" s="2">
        <f>Paramètres!$F$16</f>
        <v>15000</v>
      </c>
      <c r="CF402" s="2">
        <f>Paramètres!$G$16</f>
        <v>15000</v>
      </c>
      <c r="CG402" s="111">
        <f>Paramètres!$F$20</f>
        <v>992600579172.61572</v>
      </c>
      <c r="CH402" s="2">
        <f>Paramètres!$F$21</f>
        <v>13332</v>
      </c>
      <c r="CI402" s="2"/>
      <c r="CJ402" s="2"/>
      <c r="CK402" s="2">
        <f>IF(CN402&gt;20000,Paramètres!$F$22,-2)</f>
        <v>1</v>
      </c>
      <c r="CL402" s="2">
        <f t="shared" si="419"/>
        <v>-40749.751887796636</v>
      </c>
      <c r="CM402" s="2">
        <f t="shared" si="420"/>
        <v>24677.189797087223</v>
      </c>
      <c r="CN402" s="2">
        <f t="shared" si="421"/>
        <v>47639.332228720952</v>
      </c>
      <c r="CO402" s="2">
        <f t="shared" si="422"/>
        <v>148.80178710194892</v>
      </c>
      <c r="CP402" s="2">
        <f t="shared" si="423"/>
        <v>390.59183736604012</v>
      </c>
      <c r="CQ402" s="2">
        <f t="shared" si="424"/>
        <v>-334.1046088901503</v>
      </c>
      <c r="CR402" s="2">
        <f t="shared" si="425"/>
        <v>202.32670050030183</v>
      </c>
      <c r="CS402" s="2">
        <f>Paramètres!$F$22</f>
        <v>1</v>
      </c>
      <c r="CT402" s="2">
        <f t="shared" si="426"/>
        <v>27365.763209155244</v>
      </c>
      <c r="CU402" s="2">
        <f t="shared" si="427"/>
        <v>60949.878307283099</v>
      </c>
      <c r="CV402" s="2">
        <f t="shared" si="456"/>
        <v>66811.471033739217</v>
      </c>
      <c r="CW402" s="2">
        <f t="shared" si="457"/>
        <v>65.820492511665165</v>
      </c>
      <c r="CX402" s="2">
        <f t="shared" si="428"/>
        <v>209.71811083006304</v>
      </c>
      <c r="CY402" s="2">
        <f t="shared" si="458"/>
        <v>85.899862296830534</v>
      </c>
      <c r="CZ402" s="2">
        <f t="shared" si="459"/>
        <v>191.31884294944959</v>
      </c>
      <c r="DA402" s="2"/>
      <c r="DB402" s="2"/>
      <c r="DC402" s="13">
        <f>Paramètres!$H$16</f>
        <v>-20000</v>
      </c>
      <c r="DD402" s="13">
        <f>Paramètres!$I$16</f>
        <v>0</v>
      </c>
      <c r="DE402" s="13"/>
      <c r="DF402" s="13"/>
      <c r="DG402" s="112">
        <f>Paramètres!$H$20</f>
        <v>1047197551196.5977</v>
      </c>
      <c r="DH402" s="13">
        <f>Paramètres!$H$21</f>
        <v>10000</v>
      </c>
      <c r="DI402" s="13">
        <f>IF(DL402&lt;66666,Paramètres!$H$22,5)</f>
        <v>5</v>
      </c>
      <c r="DJ402" s="13">
        <f t="shared" si="429"/>
        <v>-75749.751887796636</v>
      </c>
      <c r="DK402" s="13">
        <f t="shared" si="430"/>
        <v>9677.1897970872215</v>
      </c>
      <c r="DL402" s="13">
        <f t="shared" si="460"/>
        <v>76365.390809132892</v>
      </c>
      <c r="DM402" s="13">
        <f t="shared" si="461"/>
        <v>172.71977885067139</v>
      </c>
      <c r="DN402" s="13">
        <f t="shared" si="462"/>
        <v>875.24453653672026</v>
      </c>
      <c r="DO402" s="13">
        <f t="shared" si="463"/>
        <v>-868.18853123550105</v>
      </c>
      <c r="DP402" s="13">
        <f t="shared" si="464"/>
        <v>110.9129071322257</v>
      </c>
      <c r="DQ402" s="13">
        <f>IF(DT402&lt;66666,Paramètres!$H$22,5)</f>
        <v>1</v>
      </c>
      <c r="DR402" s="13">
        <f t="shared" si="431"/>
        <v>-7634.2367908447577</v>
      </c>
      <c r="DS402" s="13">
        <f t="shared" si="432"/>
        <v>45949.878307283099</v>
      </c>
      <c r="DT402" s="13">
        <f t="shared" si="465"/>
        <v>46579.74761452464</v>
      </c>
      <c r="DU402" s="13">
        <f t="shared" si="466"/>
        <v>99.433109962658747</v>
      </c>
      <c r="DV402" s="13">
        <f t="shared" si="467"/>
        <v>451.10832744006609</v>
      </c>
      <c r="DW402" s="13">
        <f t="shared" si="468"/>
        <v>-73.934874411503301</v>
      </c>
      <c r="DX402" s="13">
        <f t="shared" si="469"/>
        <v>445.00826670021434</v>
      </c>
    </row>
    <row r="403" spans="1:128" x14ac:dyDescent="0.35">
      <c r="A403" s="106">
        <f t="shared" si="470"/>
        <v>397</v>
      </c>
      <c r="B403" s="106">
        <f>A403*Paramètres!$D$25</f>
        <v>198.5</v>
      </c>
      <c r="C403" s="102">
        <f>Paramètres!$D$7</f>
        <v>155093840495.72119</v>
      </c>
      <c r="D403" s="28">
        <f>Paramètres!$D$8</f>
        <v>6666</v>
      </c>
      <c r="E403" s="28">
        <f t="shared" si="433"/>
        <v>54167.820734955341</v>
      </c>
      <c r="F403" s="28">
        <f t="shared" si="434"/>
        <v>-11725.512428879565</v>
      </c>
      <c r="G403" s="28">
        <f t="shared" si="408"/>
        <v>-134.61736648739637</v>
      </c>
      <c r="H403" s="28">
        <f t="shared" si="409"/>
        <v>177.07892455756334</v>
      </c>
      <c r="I403" s="28">
        <f t="shared" si="471"/>
        <v>-3931.9027618922919</v>
      </c>
      <c r="J403" s="28">
        <f t="shared" si="472"/>
        <v>-3984.7728064194634</v>
      </c>
      <c r="K403" s="28">
        <f t="shared" si="473"/>
        <v>1722.4443405467566</v>
      </c>
      <c r="L403" s="28">
        <f t="shared" si="435"/>
        <v>-1720.2063336872161</v>
      </c>
      <c r="M403" s="28">
        <f t="shared" si="436"/>
        <v>87.776282809978085</v>
      </c>
      <c r="N403" s="28">
        <f>Paramètres!$D$26*Calculs!K403</f>
        <v>34.448886810935136</v>
      </c>
      <c r="O403" s="28">
        <f>Paramètres!$D$26*I403</f>
        <v>-78.638055237845833</v>
      </c>
      <c r="P403" s="28">
        <f>Paramètres!$D$26*J403</f>
        <v>-79.695456128389267</v>
      </c>
      <c r="Q403" s="105">
        <f>IF($T403&gt;25000,Paramètres!$D$9,-5)</f>
        <v>6</v>
      </c>
      <c r="R403" s="105">
        <f t="shared" si="410"/>
        <v>62026.444676802559</v>
      </c>
      <c r="S403" s="105">
        <f t="shared" si="411"/>
        <v>32802.023379372789</v>
      </c>
      <c r="T403" s="105">
        <f t="shared" si="437"/>
        <v>70165.893260368088</v>
      </c>
      <c r="U403" s="105">
        <f t="shared" si="438"/>
        <v>27.871646950014814</v>
      </c>
      <c r="V403" s="105">
        <f t="shared" si="412"/>
        <v>186.48348385307409</v>
      </c>
      <c r="W403" s="105">
        <f t="shared" si="439"/>
        <v>164.85085497918772</v>
      </c>
      <c r="X403" s="105">
        <f t="shared" si="440"/>
        <v>87.179615522268548</v>
      </c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44">
        <f t="shared" si="441"/>
        <v>-7858.623941847216</v>
      </c>
      <c r="AL403" s="44">
        <f t="shared" si="442"/>
        <v>-44527.535808252353</v>
      </c>
      <c r="AM403" s="44">
        <f t="shared" si="413"/>
        <v>19.400147149628975</v>
      </c>
      <c r="AN403" s="44">
        <f t="shared" si="414"/>
        <v>66.826978813828177</v>
      </c>
      <c r="AO403" s="44">
        <f t="shared" si="474"/>
        <v>9008.8987103409909</v>
      </c>
      <c r="AP403" s="44">
        <f t="shared" si="475"/>
        <v>3172.560049592812</v>
      </c>
      <c r="AQ403" s="44">
        <f t="shared" si="443"/>
        <v>877.00959889596606</v>
      </c>
      <c r="AR403" s="44">
        <f t="shared" si="444"/>
        <v>345.1112346927107</v>
      </c>
      <c r="AS403" s="44">
        <f t="shared" si="445"/>
        <v>806.253106812331</v>
      </c>
      <c r="AT403" s="44">
        <f>Paramètres!$D$26*Calculs!AQ403</f>
        <v>17.540191977919321</v>
      </c>
      <c r="AU403" s="44">
        <f>Paramètres!$D$26*AO403</f>
        <v>180.17797420681981</v>
      </c>
      <c r="AV403" s="44">
        <f>Paramètres!$D$26*AP403</f>
        <v>63.45120099185624</v>
      </c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1">
        <f>Paramètres!$D$16</f>
        <v>30000</v>
      </c>
      <c r="BH403" s="41">
        <f>Paramètres!$E$16</f>
        <v>-25000</v>
      </c>
      <c r="BI403" s="100"/>
      <c r="BJ403" s="100"/>
      <c r="BK403" s="110">
        <f>Paramètres!$D$20</f>
        <v>523598775598.29883</v>
      </c>
      <c r="BL403" s="41">
        <f>Paramètres!$D$21</f>
        <v>10000</v>
      </c>
      <c r="BM403" s="41"/>
      <c r="BN403" s="41"/>
      <c r="BO403" s="41">
        <f>IF(AND($BR$6&gt;200,A403&lt;950),Paramètres!$D$22,0)</f>
        <v>1</v>
      </c>
      <c r="BP403" s="41">
        <f t="shared" si="415"/>
        <v>-24167.820734955341</v>
      </c>
      <c r="BQ403" s="41">
        <f t="shared" si="416"/>
        <v>-13274.487571120435</v>
      </c>
      <c r="BR403" s="41">
        <f t="shared" si="446"/>
        <v>27573.457878053094</v>
      </c>
      <c r="BS403" s="41">
        <f t="shared" si="447"/>
        <v>-151.22164021399041</v>
      </c>
      <c r="BT403" s="41">
        <f t="shared" si="448"/>
        <v>572.1610872753148</v>
      </c>
      <c r="BU403" s="41">
        <f t="shared" si="449"/>
        <v>-501.4926546370217</v>
      </c>
      <c r="BV403" s="41">
        <f t="shared" si="450"/>
        <v>-275.45131536658755</v>
      </c>
      <c r="BW403" s="41">
        <f>Paramètres!$D$22</f>
        <v>1</v>
      </c>
      <c r="BX403" s="41">
        <f t="shared" si="417"/>
        <v>37858.623941847218</v>
      </c>
      <c r="BY403" s="41">
        <f t="shared" si="418"/>
        <v>19527.535808252353</v>
      </c>
      <c r="BZ403" s="41">
        <f t="shared" si="451"/>
        <v>42598.122746346293</v>
      </c>
      <c r="CA403" s="41">
        <f t="shared" si="452"/>
        <v>27.284752498904197</v>
      </c>
      <c r="CB403" s="41">
        <f t="shared" si="453"/>
        <v>266.2391880515504</v>
      </c>
      <c r="CC403" s="41">
        <f t="shared" si="454"/>
        <v>236.61721806487165</v>
      </c>
      <c r="CD403" s="41">
        <f t="shared" si="455"/>
        <v>122.04752094815279</v>
      </c>
      <c r="CE403" s="2">
        <f>Paramètres!$F$16</f>
        <v>15000</v>
      </c>
      <c r="CF403" s="2">
        <f>Paramètres!$G$16</f>
        <v>15000</v>
      </c>
      <c r="CG403" s="111">
        <f>Paramètres!$F$20</f>
        <v>992600579172.61572</v>
      </c>
      <c r="CH403" s="2">
        <f>Paramètres!$F$21</f>
        <v>13332</v>
      </c>
      <c r="CI403" s="2"/>
      <c r="CJ403" s="2"/>
      <c r="CK403" s="2">
        <f>IF(CN403&gt;20000,Paramètres!$F$22,-2)</f>
        <v>1</v>
      </c>
      <c r="CL403" s="2">
        <f t="shared" si="419"/>
        <v>-39167.820734955341</v>
      </c>
      <c r="CM403" s="2">
        <f t="shared" si="420"/>
        <v>26725.512428879563</v>
      </c>
      <c r="CN403" s="2">
        <f t="shared" si="421"/>
        <v>47416.992689454622</v>
      </c>
      <c r="CO403" s="2">
        <f t="shared" si="422"/>
        <v>145.69297596099167</v>
      </c>
      <c r="CP403" s="2">
        <f t="shared" si="423"/>
        <v>393.8600036297197</v>
      </c>
      <c r="CQ403" s="2">
        <f t="shared" si="424"/>
        <v>-325.33986534891636</v>
      </c>
      <c r="CR403" s="2">
        <f t="shared" si="425"/>
        <v>221.99025761044513</v>
      </c>
      <c r="CS403" s="2">
        <f>Paramètres!$F$22</f>
        <v>1</v>
      </c>
      <c r="CT403" s="2">
        <f t="shared" si="426"/>
        <v>22858.623941847218</v>
      </c>
      <c r="CU403" s="2">
        <f t="shared" si="427"/>
        <v>59527.535808252353</v>
      </c>
      <c r="CV403" s="2">
        <f t="shared" si="456"/>
        <v>63765.540912922217</v>
      </c>
      <c r="CW403" s="2">
        <f t="shared" si="457"/>
        <v>68.99316846763297</v>
      </c>
      <c r="CX403" s="2">
        <f t="shared" si="428"/>
        <v>228.9445409153258</v>
      </c>
      <c r="CY403" s="2">
        <f t="shared" si="458"/>
        <v>82.071869686935145</v>
      </c>
      <c r="CZ403" s="2">
        <f t="shared" si="459"/>
        <v>213.72835801788219</v>
      </c>
      <c r="DA403" s="2"/>
      <c r="DB403" s="2"/>
      <c r="DC403" s="13">
        <f>Paramètres!$H$16</f>
        <v>-20000</v>
      </c>
      <c r="DD403" s="13">
        <f>Paramètres!$I$16</f>
        <v>0</v>
      </c>
      <c r="DE403" s="13"/>
      <c r="DF403" s="13"/>
      <c r="DG403" s="112">
        <f>Paramètres!$H$20</f>
        <v>1047197551196.5977</v>
      </c>
      <c r="DH403" s="13">
        <f>Paramètres!$H$21</f>
        <v>10000</v>
      </c>
      <c r="DI403" s="13">
        <f>IF(DL403&lt;66666,Paramètres!$H$22,5)</f>
        <v>5</v>
      </c>
      <c r="DJ403" s="13">
        <f t="shared" si="429"/>
        <v>-74167.820734955341</v>
      </c>
      <c r="DK403" s="13">
        <f t="shared" si="430"/>
        <v>11725.512428879565</v>
      </c>
      <c r="DL403" s="13">
        <f t="shared" si="460"/>
        <v>75088.969058659219</v>
      </c>
      <c r="DM403" s="13">
        <f t="shared" si="461"/>
        <v>171.01621567344404</v>
      </c>
      <c r="DN403" s="13">
        <f t="shared" si="462"/>
        <v>904.46932362427663</v>
      </c>
      <c r="DO403" s="13">
        <f t="shared" si="463"/>
        <v>-893.37381370127821</v>
      </c>
      <c r="DP403" s="13">
        <f t="shared" si="464"/>
        <v>141.23734056612051</v>
      </c>
      <c r="DQ403" s="13">
        <f>IF(DT403&lt;66666,Paramètres!$H$22,5)</f>
        <v>1</v>
      </c>
      <c r="DR403" s="13">
        <f t="shared" si="431"/>
        <v>-12141.376058152784</v>
      </c>
      <c r="DS403" s="13">
        <f t="shared" si="432"/>
        <v>44527.535808252353</v>
      </c>
      <c r="DT403" s="13">
        <f t="shared" si="465"/>
        <v>46153.163030725002</v>
      </c>
      <c r="DU403" s="13">
        <f t="shared" si="466"/>
        <v>105.25212767451427</v>
      </c>
      <c r="DV403" s="13">
        <f t="shared" si="467"/>
        <v>458.92250784015312</v>
      </c>
      <c r="DW403" s="13">
        <f t="shared" si="468"/>
        <v>-120.72738645298304</v>
      </c>
      <c r="DX403" s="13">
        <f t="shared" si="469"/>
        <v>442.75813528666811</v>
      </c>
    </row>
    <row r="404" spans="1:128" x14ac:dyDescent="0.35">
      <c r="A404" s="106">
        <f t="shared" si="470"/>
        <v>398</v>
      </c>
      <c r="B404" s="106">
        <f>A404*Paramètres!$D$25</f>
        <v>199</v>
      </c>
      <c r="C404" s="102">
        <f>Paramètres!$D$7</f>
        <v>155093840495.72119</v>
      </c>
      <c r="D404" s="28">
        <f>Paramètres!$D$8</f>
        <v>6666</v>
      </c>
      <c r="E404" s="28">
        <f t="shared" si="433"/>
        <v>51771.81777058739</v>
      </c>
      <c r="F404" s="28">
        <f t="shared" si="434"/>
        <v>-13695.954761386802</v>
      </c>
      <c r="G404" s="28">
        <f t="shared" si="408"/>
        <v>-145.59254133665891</v>
      </c>
      <c r="H404" s="28">
        <f t="shared" si="409"/>
        <v>176.63552454282504</v>
      </c>
      <c r="I404" s="28">
        <f t="shared" si="471"/>
        <v>-5573.471040341662</v>
      </c>
      <c r="J404" s="28">
        <f t="shared" si="472"/>
        <v>-3817.3010674810962</v>
      </c>
      <c r="K404" s="28">
        <f t="shared" si="473"/>
        <v>1873.0224715235231</v>
      </c>
      <c r="L404" s="28">
        <f t="shared" si="435"/>
        <v>-1869.7941434755476</v>
      </c>
      <c r="M404" s="28">
        <f t="shared" si="436"/>
        <v>109.92288140614875</v>
      </c>
      <c r="N404" s="28">
        <f>Paramètres!$D$26*Calculs!K404</f>
        <v>37.460449430470462</v>
      </c>
      <c r="O404" s="28">
        <f>Paramètres!$D$26*I404</f>
        <v>-111.46942080683324</v>
      </c>
      <c r="P404" s="28">
        <f>Paramètres!$D$26*J404</f>
        <v>-76.346021349621921</v>
      </c>
      <c r="Q404" s="105">
        <f>IF($T404&gt;25000,Paramètres!$D$9,-5)</f>
        <v>6</v>
      </c>
      <c r="R404" s="105">
        <f t="shared" si="410"/>
        <v>55039.714548590935</v>
      </c>
      <c r="S404" s="105">
        <f t="shared" si="411"/>
        <v>29043.737745366063</v>
      </c>
      <c r="T404" s="105">
        <f t="shared" si="437"/>
        <v>62232.699441788427</v>
      </c>
      <c r="U404" s="105">
        <f t="shared" si="438"/>
        <v>27.820024853848189</v>
      </c>
      <c r="V404" s="105">
        <f t="shared" si="412"/>
        <v>236.19831867933792</v>
      </c>
      <c r="W404" s="105">
        <f t="shared" si="439"/>
        <v>208.89802553283351</v>
      </c>
      <c r="X404" s="105">
        <f t="shared" si="440"/>
        <v>110.23275681679067</v>
      </c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44">
        <f t="shared" si="441"/>
        <v>-3267.8967780035427</v>
      </c>
      <c r="AL404" s="44">
        <f t="shared" si="442"/>
        <v>-42739.692506752865</v>
      </c>
      <c r="AM404" s="44">
        <f t="shared" si="413"/>
        <v>23.112633437712702</v>
      </c>
      <c r="AN404" s="44">
        <f t="shared" si="414"/>
        <v>67.261894076994821</v>
      </c>
      <c r="AO404" s="44">
        <f t="shared" si="474"/>
        <v>9173.8319708268828</v>
      </c>
      <c r="AP404" s="44">
        <f t="shared" si="475"/>
        <v>3915.3619554132865</v>
      </c>
      <c r="AQ404" s="44">
        <f t="shared" si="443"/>
        <v>938.6655633244153</v>
      </c>
      <c r="AR404" s="44">
        <f t="shared" si="444"/>
        <v>362.81255627801147</v>
      </c>
      <c r="AS404" s="44">
        <f t="shared" si="445"/>
        <v>865.71362977497165</v>
      </c>
      <c r="AT404" s="44">
        <f>Paramètres!$D$26*Calculs!AQ404</f>
        <v>18.773311266488307</v>
      </c>
      <c r="AU404" s="44">
        <f>Paramètres!$D$26*AO404</f>
        <v>183.47663941653767</v>
      </c>
      <c r="AV404" s="44">
        <f>Paramètres!$D$26*AP404</f>
        <v>78.307239108265733</v>
      </c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1">
        <f>Paramètres!$D$16</f>
        <v>30000</v>
      </c>
      <c r="BH404" s="41">
        <f>Paramètres!$E$16</f>
        <v>-25000</v>
      </c>
      <c r="BI404" s="100"/>
      <c r="BJ404" s="100"/>
      <c r="BK404" s="110">
        <f>Paramètres!$D$20</f>
        <v>523598775598.29883</v>
      </c>
      <c r="BL404" s="41">
        <f>Paramètres!$D$21</f>
        <v>10000</v>
      </c>
      <c r="BM404" s="41"/>
      <c r="BN404" s="41"/>
      <c r="BO404" s="41">
        <f>IF(AND($BR$6&gt;200,A404&lt;950),Paramètres!$D$22,0)</f>
        <v>1</v>
      </c>
      <c r="BP404" s="41">
        <f t="shared" si="415"/>
        <v>-21771.81777058739</v>
      </c>
      <c r="BQ404" s="41">
        <f t="shared" si="416"/>
        <v>-11304.045238613198</v>
      </c>
      <c r="BR404" s="41">
        <f t="shared" si="446"/>
        <v>24531.479527176474</v>
      </c>
      <c r="BS404" s="41">
        <f t="shared" si="447"/>
        <v>-152.56141719099594</v>
      </c>
      <c r="BT404" s="41">
        <f t="shared" si="448"/>
        <v>690.88913556671673</v>
      </c>
      <c r="BU404" s="41">
        <f t="shared" si="449"/>
        <v>-613.16776032906876</v>
      </c>
      <c r="BV404" s="41">
        <f t="shared" si="450"/>
        <v>-318.36000901048908</v>
      </c>
      <c r="BW404" s="41">
        <f>Paramètres!$D$22</f>
        <v>1</v>
      </c>
      <c r="BX404" s="41">
        <f t="shared" si="417"/>
        <v>33267.896778003545</v>
      </c>
      <c r="BY404" s="41">
        <f t="shared" si="418"/>
        <v>17739.692506752865</v>
      </c>
      <c r="BZ404" s="41">
        <f t="shared" si="451"/>
        <v>37702.117265029592</v>
      </c>
      <c r="CA404" s="41">
        <f t="shared" si="452"/>
        <v>28.068215102424659</v>
      </c>
      <c r="CB404" s="41">
        <f t="shared" si="453"/>
        <v>332.64269214650841</v>
      </c>
      <c r="CC404" s="41">
        <f t="shared" si="454"/>
        <v>293.51992803204621</v>
      </c>
      <c r="CD404" s="41">
        <f t="shared" si="455"/>
        <v>156.51585378657074</v>
      </c>
      <c r="CE404" s="2">
        <f>Paramètres!$F$16</f>
        <v>15000</v>
      </c>
      <c r="CF404" s="2">
        <f>Paramètres!$G$16</f>
        <v>15000</v>
      </c>
      <c r="CG404" s="111">
        <f>Paramètres!$F$20</f>
        <v>992600579172.61572</v>
      </c>
      <c r="CH404" s="2">
        <f>Paramètres!$F$21</f>
        <v>13332</v>
      </c>
      <c r="CI404" s="2"/>
      <c r="CJ404" s="2"/>
      <c r="CK404" s="2">
        <f>IF(CN404&gt;20000,Paramètres!$F$22,-2)</f>
        <v>1</v>
      </c>
      <c r="CL404" s="2">
        <f t="shared" si="419"/>
        <v>-36771.81777058739</v>
      </c>
      <c r="CM404" s="2">
        <f t="shared" si="420"/>
        <v>28695.954761386802</v>
      </c>
      <c r="CN404" s="2">
        <f t="shared" si="421"/>
        <v>46643.589075250675</v>
      </c>
      <c r="CO404" s="2">
        <f t="shared" si="422"/>
        <v>142.03227017956016</v>
      </c>
      <c r="CP404" s="2">
        <f t="shared" si="423"/>
        <v>405.53850846417606</v>
      </c>
      <c r="CQ404" s="2">
        <f t="shared" si="424"/>
        <v>-319.70927683421081</v>
      </c>
      <c r="CR404" s="2">
        <f t="shared" si="425"/>
        <v>249.4944090625971</v>
      </c>
      <c r="CS404" s="2">
        <f>Paramètres!$F$22</f>
        <v>1</v>
      </c>
      <c r="CT404" s="2">
        <f t="shared" si="426"/>
        <v>18267.896778003542</v>
      </c>
      <c r="CU404" s="2">
        <f t="shared" si="427"/>
        <v>57739.692506752865</v>
      </c>
      <c r="CV404" s="2">
        <f t="shared" si="456"/>
        <v>60560.615448211596</v>
      </c>
      <c r="CW404" s="2">
        <f t="shared" si="457"/>
        <v>72.44347830398668</v>
      </c>
      <c r="CX404" s="2">
        <f t="shared" si="428"/>
        <v>252.09504975729814</v>
      </c>
      <c r="CY404" s="2">
        <f t="shared" si="458"/>
        <v>76.043585639418808</v>
      </c>
      <c r="CZ404" s="2">
        <f t="shared" si="459"/>
        <v>240.35242290277625</v>
      </c>
      <c r="DA404" s="2"/>
      <c r="DB404" s="2"/>
      <c r="DC404" s="13">
        <f>Paramètres!$H$16</f>
        <v>-20000</v>
      </c>
      <c r="DD404" s="13">
        <f>Paramètres!$I$16</f>
        <v>0</v>
      </c>
      <c r="DE404" s="13"/>
      <c r="DF404" s="13"/>
      <c r="DG404" s="112">
        <f>Paramètres!$H$20</f>
        <v>1047197551196.5977</v>
      </c>
      <c r="DH404" s="13">
        <f>Paramètres!$H$21</f>
        <v>10000</v>
      </c>
      <c r="DI404" s="13">
        <f>IF(DL404&lt;66666,Paramètres!$H$22,5)</f>
        <v>5</v>
      </c>
      <c r="DJ404" s="13">
        <f t="shared" si="429"/>
        <v>-71771.817770587397</v>
      </c>
      <c r="DK404" s="13">
        <f t="shared" si="430"/>
        <v>13695.954761386802</v>
      </c>
      <c r="DL404" s="13">
        <f t="shared" si="460"/>
        <v>73066.907714233792</v>
      </c>
      <c r="DM404" s="13">
        <f t="shared" si="461"/>
        <v>169.19634255641279</v>
      </c>
      <c r="DN404" s="13">
        <f t="shared" si="462"/>
        <v>953.8233511323981</v>
      </c>
      <c r="DO404" s="13">
        <f t="shared" si="463"/>
        <v>-936.91710631226806</v>
      </c>
      <c r="DP404" s="13">
        <f t="shared" si="464"/>
        <v>178.78848135404073</v>
      </c>
      <c r="DQ404" s="13">
        <f>IF(DT404&lt;66666,Paramètres!$H$22,5)</f>
        <v>1</v>
      </c>
      <c r="DR404" s="13">
        <f t="shared" si="431"/>
        <v>-16732.103221996458</v>
      </c>
      <c r="DS404" s="13">
        <f t="shared" si="432"/>
        <v>42739.692506752865</v>
      </c>
      <c r="DT404" s="13">
        <f t="shared" si="465"/>
        <v>45898.19815421223</v>
      </c>
      <c r="DU404" s="13">
        <f t="shared" si="466"/>
        <v>111.3797777288918</v>
      </c>
      <c r="DV404" s="13">
        <f t="shared" si="467"/>
        <v>463.68779930348444</v>
      </c>
      <c r="DW404" s="13">
        <f t="shared" si="468"/>
        <v>-169.03652937875205</v>
      </c>
      <c r="DX404" s="13">
        <f t="shared" si="469"/>
        <v>431.77890981206428</v>
      </c>
    </row>
    <row r="405" spans="1:128" x14ac:dyDescent="0.35">
      <c r="A405" s="106">
        <f t="shared" si="470"/>
        <v>399</v>
      </c>
      <c r="B405" s="106">
        <f>A405*Paramètres!$D$25</f>
        <v>199.5</v>
      </c>
      <c r="C405" s="102">
        <f>Paramètres!$D$7</f>
        <v>155093840495.72119</v>
      </c>
      <c r="D405" s="28">
        <f>Paramètres!$D$8</f>
        <v>6666</v>
      </c>
      <c r="E405" s="28">
        <f t="shared" si="433"/>
        <v>48517.633714547672</v>
      </c>
      <c r="F405" s="28">
        <f t="shared" si="434"/>
        <v>-15577.124574775813</v>
      </c>
      <c r="G405" s="28">
        <f t="shared" si="408"/>
        <v>-153.65333524955156</v>
      </c>
      <c r="H405" s="28">
        <f t="shared" si="409"/>
        <v>176.94024110973925</v>
      </c>
      <c r="I405" s="28">
        <f t="shared" si="471"/>
        <v>-7331.7957630103765</v>
      </c>
      <c r="J405" s="28">
        <f t="shared" si="472"/>
        <v>-3631.0321647253254</v>
      </c>
      <c r="K405" s="28">
        <f t="shared" si="473"/>
        <v>2111.9538699508512</v>
      </c>
      <c r="L405" s="28">
        <f t="shared" si="435"/>
        <v>-2108.9430806560972</v>
      </c>
      <c r="M405" s="28">
        <f t="shared" si="436"/>
        <v>112.73079150412715</v>
      </c>
      <c r="N405" s="28">
        <f>Paramètres!$D$26*Calculs!K405</f>
        <v>42.239077399017027</v>
      </c>
      <c r="O405" s="28">
        <f>Paramètres!$D$26*I405</f>
        <v>-146.63591526020753</v>
      </c>
      <c r="P405" s="28">
        <f>Paramètres!$D$26*J405</f>
        <v>-72.620643294506507</v>
      </c>
      <c r="Q405" s="105">
        <f>IF($T405&gt;25000,Paramètres!$D$9,-5)</f>
        <v>6</v>
      </c>
      <c r="R405" s="105">
        <f t="shared" si="410"/>
        <v>47107.911368068271</v>
      </c>
      <c r="S405" s="105">
        <f t="shared" si="411"/>
        <v>24988.45854682666</v>
      </c>
      <c r="T405" s="105">
        <f t="shared" si="437"/>
        <v>53325.213304854675</v>
      </c>
      <c r="U405" s="105">
        <f t="shared" si="438"/>
        <v>27.943778420497956</v>
      </c>
      <c r="V405" s="105">
        <f t="shared" si="412"/>
        <v>319.72712058070846</v>
      </c>
      <c r="W405" s="105">
        <f t="shared" si="439"/>
        <v>282.44944417151521</v>
      </c>
      <c r="X405" s="105">
        <f t="shared" si="440"/>
        <v>149.82570914910764</v>
      </c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44">
        <f t="shared" si="441"/>
        <v>1409.7223464794015</v>
      </c>
      <c r="AL405" s="44">
        <f t="shared" si="442"/>
        <v>-40565.583121602474</v>
      </c>
      <c r="AM405" s="44">
        <f t="shared" si="413"/>
        <v>26.693228080102163</v>
      </c>
      <c r="AN405" s="44">
        <f t="shared" si="414"/>
        <v>66.439036950834293</v>
      </c>
      <c r="AO405" s="44">
        <f t="shared" si="474"/>
        <v>9353.1678876883561</v>
      </c>
      <c r="AP405" s="44">
        <f t="shared" si="475"/>
        <v>4702.7683460799926</v>
      </c>
      <c r="AQ405" s="44">
        <f t="shared" si="443"/>
        <v>1024.2677319118468</v>
      </c>
      <c r="AR405" s="44">
        <f t="shared" si="444"/>
        <v>409.42500982554645</v>
      </c>
      <c r="AS405" s="44">
        <f t="shared" si="445"/>
        <v>938.87994331820198</v>
      </c>
      <c r="AT405" s="44">
        <f>Paramètres!$D$26*Calculs!AQ405</f>
        <v>20.485354638236938</v>
      </c>
      <c r="AU405" s="44">
        <f>Paramètres!$D$26*AO405</f>
        <v>187.06335775376712</v>
      </c>
      <c r="AV405" s="44">
        <f>Paramètres!$D$26*AP405</f>
        <v>94.055366921599855</v>
      </c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1">
        <f>Paramètres!$D$16</f>
        <v>30000</v>
      </c>
      <c r="BH405" s="41">
        <f>Paramètres!$E$16</f>
        <v>-25000</v>
      </c>
      <c r="BI405" s="100"/>
      <c r="BJ405" s="100"/>
      <c r="BK405" s="110">
        <f>Paramètres!$D$20</f>
        <v>523598775598.29883</v>
      </c>
      <c r="BL405" s="41">
        <f>Paramètres!$D$21</f>
        <v>10000</v>
      </c>
      <c r="BM405" s="41"/>
      <c r="BN405" s="41"/>
      <c r="BO405" s="41">
        <f>IF(AND($BR$6&gt;200,A405&lt;950),Paramètres!$D$22,0)</f>
        <v>1</v>
      </c>
      <c r="BP405" s="41">
        <f t="shared" si="415"/>
        <v>-18517.633714547672</v>
      </c>
      <c r="BQ405" s="41">
        <f t="shared" si="416"/>
        <v>-9422.875425224187</v>
      </c>
      <c r="BR405" s="41">
        <f t="shared" si="446"/>
        <v>20777.231280068248</v>
      </c>
      <c r="BS405" s="41">
        <f t="shared" si="447"/>
        <v>-153.03029608940645</v>
      </c>
      <c r="BT405" s="41">
        <f t="shared" si="448"/>
        <v>887.3490042478453</v>
      </c>
      <c r="BU405" s="41">
        <f t="shared" si="449"/>
        <v>-790.84665401944869</v>
      </c>
      <c r="BV405" s="41">
        <f t="shared" si="450"/>
        <v>-402.42990093416881</v>
      </c>
      <c r="BW405" s="41">
        <f>Paramètres!$D$22</f>
        <v>1</v>
      </c>
      <c r="BX405" s="41">
        <f t="shared" si="417"/>
        <v>28590.277653520599</v>
      </c>
      <c r="BY405" s="41">
        <f t="shared" si="418"/>
        <v>15565.583121602474</v>
      </c>
      <c r="BZ405" s="41">
        <f t="shared" si="451"/>
        <v>32552.900857234137</v>
      </c>
      <c r="CA405" s="41">
        <f t="shared" si="452"/>
        <v>28.5654739702737</v>
      </c>
      <c r="CB405" s="41">
        <f t="shared" si="453"/>
        <v>431.59329462804823</v>
      </c>
      <c r="CC405" s="41">
        <f t="shared" si="454"/>
        <v>379.05599199683843</v>
      </c>
      <c r="CD405" s="41">
        <f t="shared" si="455"/>
        <v>206.37181711460991</v>
      </c>
      <c r="CE405" s="2">
        <f>Paramètres!$F$16</f>
        <v>15000</v>
      </c>
      <c r="CF405" s="2">
        <f>Paramètres!$G$16</f>
        <v>15000</v>
      </c>
      <c r="CG405" s="111">
        <f>Paramètres!$F$20</f>
        <v>992600579172.61572</v>
      </c>
      <c r="CH405" s="2">
        <f>Paramètres!$F$21</f>
        <v>13332</v>
      </c>
      <c r="CI405" s="2"/>
      <c r="CJ405" s="2"/>
      <c r="CK405" s="2">
        <f>IF(CN405&gt;20000,Paramètres!$F$22,-2)</f>
        <v>1</v>
      </c>
      <c r="CL405" s="2">
        <f t="shared" si="419"/>
        <v>-33517.633714547672</v>
      </c>
      <c r="CM405" s="2">
        <f t="shared" si="420"/>
        <v>30577.124574775815</v>
      </c>
      <c r="CN405" s="2">
        <f t="shared" si="421"/>
        <v>45369.508671396718</v>
      </c>
      <c r="CO405" s="2">
        <f t="shared" si="422"/>
        <v>137.62674694634941</v>
      </c>
      <c r="CP405" s="2">
        <f t="shared" si="423"/>
        <v>425.8843734185848</v>
      </c>
      <c r="CQ405" s="2">
        <f t="shared" si="424"/>
        <v>-314.63061538493656</v>
      </c>
      <c r="CR405" s="2">
        <f t="shared" si="425"/>
        <v>287.02800453028397</v>
      </c>
      <c r="CS405" s="2">
        <f>Paramètres!$F$22</f>
        <v>1</v>
      </c>
      <c r="CT405" s="2">
        <f t="shared" si="426"/>
        <v>13590.277653520599</v>
      </c>
      <c r="CU405" s="2">
        <f t="shared" si="427"/>
        <v>55565.583121602474</v>
      </c>
      <c r="CV405" s="2">
        <f t="shared" si="456"/>
        <v>57203.406142846907</v>
      </c>
      <c r="CW405" s="2">
        <f t="shared" si="457"/>
        <v>76.2563570305159</v>
      </c>
      <c r="CX405" s="2">
        <f t="shared" si="428"/>
        <v>280.20319133106142</v>
      </c>
      <c r="CY405" s="2">
        <f t="shared" si="458"/>
        <v>66.570147240574045</v>
      </c>
      <c r="CZ405" s="2">
        <f t="shared" si="459"/>
        <v>272.18053554300997</v>
      </c>
      <c r="DA405" s="2"/>
      <c r="DB405" s="2"/>
      <c r="DC405" s="13">
        <f>Paramètres!$H$16</f>
        <v>-20000</v>
      </c>
      <c r="DD405" s="13">
        <f>Paramètres!$I$16</f>
        <v>0</v>
      </c>
      <c r="DE405" s="13"/>
      <c r="DF405" s="13"/>
      <c r="DG405" s="112">
        <f>Paramètres!$H$20</f>
        <v>1047197551196.5977</v>
      </c>
      <c r="DH405" s="13">
        <f>Paramètres!$H$21</f>
        <v>10000</v>
      </c>
      <c r="DI405" s="13">
        <f>IF(DL405&lt;66666,Paramètres!$H$22,5)</f>
        <v>5</v>
      </c>
      <c r="DJ405" s="13">
        <f t="shared" si="429"/>
        <v>-68517.633714547672</v>
      </c>
      <c r="DK405" s="13">
        <f t="shared" si="430"/>
        <v>15577.124574775813</v>
      </c>
      <c r="DL405" s="13">
        <f t="shared" si="460"/>
        <v>70266.015539939384</v>
      </c>
      <c r="DM405" s="13">
        <f t="shared" si="461"/>
        <v>167.19180986656082</v>
      </c>
      <c r="DN405" s="13">
        <f t="shared" si="462"/>
        <v>1029.0715026873454</v>
      </c>
      <c r="DO405" s="13">
        <f t="shared" si="463"/>
        <v>-1003.4658112517121</v>
      </c>
      <c r="DP405" s="13">
        <f t="shared" si="464"/>
        <v>228.132687908012</v>
      </c>
      <c r="DQ405" s="13">
        <f>IF(DT405&lt;66666,Paramètres!$H$22,5)</f>
        <v>1</v>
      </c>
      <c r="DR405" s="13">
        <f t="shared" si="431"/>
        <v>-21409.722346479401</v>
      </c>
      <c r="DS405" s="13">
        <f t="shared" si="432"/>
        <v>40565.583121602474</v>
      </c>
      <c r="DT405" s="13">
        <f t="shared" si="465"/>
        <v>45868.755650758379</v>
      </c>
      <c r="DU405" s="13">
        <f t="shared" si="466"/>
        <v>117.8242168329472</v>
      </c>
      <c r="DV405" s="13">
        <f t="shared" si="467"/>
        <v>464.24273324505793</v>
      </c>
      <c r="DW405" s="13">
        <f t="shared" si="468"/>
        <v>-216.69016041822923</v>
      </c>
      <c r="DX405" s="13">
        <f t="shared" si="469"/>
        <v>410.56873937108764</v>
      </c>
    </row>
    <row r="406" spans="1:128" x14ac:dyDescent="0.35">
      <c r="A406" s="106">
        <f t="shared" si="470"/>
        <v>400</v>
      </c>
      <c r="B406" s="106">
        <f>A406*Paramètres!$D$25</f>
        <v>200</v>
      </c>
      <c r="C406" s="102">
        <f>Paramètres!$D$7</f>
        <v>155093840495.72119</v>
      </c>
      <c r="D406" s="28">
        <f>Paramètres!$D$8</f>
        <v>6666</v>
      </c>
      <c r="E406" s="28">
        <f t="shared" si="433"/>
        <v>44324.500062878462</v>
      </c>
      <c r="F406" s="28">
        <f t="shared" si="434"/>
        <v>-17364.457959262443</v>
      </c>
      <c r="G406" s="28">
        <f t="shared" si="408"/>
        <v>-159.65832310694083</v>
      </c>
      <c r="H406" s="28">
        <f t="shared" si="409"/>
        <v>-173.61266040187914</v>
      </c>
      <c r="I406" s="28">
        <f t="shared" si="471"/>
        <v>-9294.1029284062661</v>
      </c>
      <c r="J406" s="28">
        <f t="shared" si="472"/>
        <v>-3445.680729926692</v>
      </c>
      <c r="K406" s="28">
        <f t="shared" si="473"/>
        <v>1618.2828124920748</v>
      </c>
      <c r="L406" s="28">
        <f t="shared" si="435"/>
        <v>-1608.2373635395243</v>
      </c>
      <c r="M406" s="28">
        <f t="shared" si="436"/>
        <v>-180.03289622371517</v>
      </c>
      <c r="N406" s="28">
        <f>Paramètres!$D$26*Calculs!K406</f>
        <v>32.365656249841493</v>
      </c>
      <c r="O406" s="28">
        <f>Paramètres!$D$26*I406</f>
        <v>-185.88205856812533</v>
      </c>
      <c r="P406" s="28">
        <f>Paramètres!$D$26*J406</f>
        <v>-68.91361459853384</v>
      </c>
      <c r="Q406" s="105">
        <f>IF($T406&gt;25000,Paramètres!$D$9,-5)</f>
        <v>6</v>
      </c>
      <c r="R406" s="105">
        <f t="shared" si="410"/>
        <v>38135.837520098496</v>
      </c>
      <c r="S406" s="105">
        <f t="shared" si="411"/>
        <v>20615.021003470487</v>
      </c>
      <c r="T406" s="105">
        <f t="shared" si="437"/>
        <v>43351.138327994129</v>
      </c>
      <c r="U406" s="105">
        <f t="shared" si="438"/>
        <v>28.394245788040426</v>
      </c>
      <c r="V406" s="105">
        <f t="shared" si="412"/>
        <v>478.10256243545211</v>
      </c>
      <c r="W406" s="105">
        <f t="shared" si="439"/>
        <v>420.58507209272602</v>
      </c>
      <c r="X406" s="105">
        <f t="shared" si="440"/>
        <v>227.35491492400561</v>
      </c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44">
        <f t="shared" si="441"/>
        <v>6188.6625427799663</v>
      </c>
      <c r="AL406" s="44">
        <f t="shared" si="442"/>
        <v>-37979.47896273293</v>
      </c>
      <c r="AM406" s="44">
        <f t="shared" si="413"/>
        <v>30.085901970037078</v>
      </c>
      <c r="AN406" s="44">
        <f t="shared" si="414"/>
        <v>63.792887035128089</v>
      </c>
      <c r="AO406" s="44">
        <f t="shared" si="474"/>
        <v>9575.5295397601367</v>
      </c>
      <c r="AP406" s="44">
        <f t="shared" si="475"/>
        <v>5547.592922476595</v>
      </c>
      <c r="AQ406" s="44">
        <f t="shared" si="443"/>
        <v>1157.9833792093002</v>
      </c>
      <c r="AR406" s="44">
        <f t="shared" si="444"/>
        <v>511.38542299069843</v>
      </c>
      <c r="AS406" s="44">
        <f t="shared" si="445"/>
        <v>1038.9468011778151</v>
      </c>
      <c r="AT406" s="44">
        <f>Paramètres!$D$26*Calculs!AQ406</f>
        <v>23.159667584186003</v>
      </c>
      <c r="AU406" s="44">
        <f>Paramètres!$D$26*AO406</f>
        <v>191.51059079520275</v>
      </c>
      <c r="AV406" s="44">
        <f>Paramètres!$D$26*AP406</f>
        <v>110.9518584495319</v>
      </c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1">
        <f>Paramètres!$D$16</f>
        <v>30000</v>
      </c>
      <c r="BH406" s="41">
        <f>Paramètres!$E$16</f>
        <v>-25000</v>
      </c>
      <c r="BI406" s="100"/>
      <c r="BJ406" s="100"/>
      <c r="BK406" s="110">
        <f>Paramètres!$D$20</f>
        <v>523598775598.29883</v>
      </c>
      <c r="BL406" s="41">
        <f>Paramètres!$D$21</f>
        <v>10000</v>
      </c>
      <c r="BM406" s="41"/>
      <c r="BN406" s="41"/>
      <c r="BO406" s="41">
        <f>IF(AND($BR$6&gt;200,A406&lt;950),Paramètres!$D$22,0)</f>
        <v>1</v>
      </c>
      <c r="BP406" s="41">
        <f t="shared" si="415"/>
        <v>-14324.500062878462</v>
      </c>
      <c r="BQ406" s="41">
        <f t="shared" si="416"/>
        <v>-7635.5420407375568</v>
      </c>
      <c r="BR406" s="41">
        <f t="shared" si="446"/>
        <v>16232.461437110383</v>
      </c>
      <c r="BS406" s="41">
        <f t="shared" si="447"/>
        <v>-151.94056671670225</v>
      </c>
      <c r="BT406" s="41">
        <f t="shared" si="448"/>
        <v>1226.4201437455006</v>
      </c>
      <c r="BU406" s="41">
        <f t="shared" si="449"/>
        <v>-1082.26688196742</v>
      </c>
      <c r="BV406" s="41">
        <f t="shared" si="450"/>
        <v>-576.89233413285444</v>
      </c>
      <c r="BW406" s="41">
        <f>Paramètres!$D$22</f>
        <v>1</v>
      </c>
      <c r="BX406" s="41">
        <f t="shared" si="417"/>
        <v>23811.337457220034</v>
      </c>
      <c r="BY406" s="41">
        <f t="shared" si="418"/>
        <v>12979.47896273293</v>
      </c>
      <c r="BZ406" s="41">
        <f t="shared" si="451"/>
        <v>27119.119927564694</v>
      </c>
      <c r="CA406" s="41">
        <f t="shared" si="452"/>
        <v>28.59465093530256</v>
      </c>
      <c r="CB406" s="41">
        <f t="shared" si="453"/>
        <v>588.02544452630275</v>
      </c>
      <c r="CC406" s="41">
        <f t="shared" si="454"/>
        <v>516.3026060744653</v>
      </c>
      <c r="CD406" s="41">
        <f t="shared" si="455"/>
        <v>281.43479239616335</v>
      </c>
      <c r="CE406" s="2">
        <f>Paramètres!$F$16</f>
        <v>15000</v>
      </c>
      <c r="CF406" s="2">
        <f>Paramètres!$G$16</f>
        <v>15000</v>
      </c>
      <c r="CG406" s="111">
        <f>Paramètres!$F$20</f>
        <v>992600579172.61572</v>
      </c>
      <c r="CH406" s="2">
        <f>Paramètres!$F$21</f>
        <v>13332</v>
      </c>
      <c r="CI406" s="2"/>
      <c r="CJ406" s="2"/>
      <c r="CK406" s="2">
        <f>IF(CN406&gt;20000,Paramètres!$F$22,-2)</f>
        <v>1</v>
      </c>
      <c r="CL406" s="2">
        <f t="shared" si="419"/>
        <v>-29324.500062878462</v>
      </c>
      <c r="CM406" s="2">
        <f t="shared" si="420"/>
        <v>32364.457959262443</v>
      </c>
      <c r="CN406" s="2">
        <f t="shared" si="421"/>
        <v>43673.612661819323</v>
      </c>
      <c r="CO406" s="2">
        <f t="shared" si="422"/>
        <v>132.17881485245223</v>
      </c>
      <c r="CP406" s="2">
        <f t="shared" si="423"/>
        <v>455.2971989514632</v>
      </c>
      <c r="CQ406" s="2">
        <f t="shared" si="424"/>
        <v>-305.70777010514405</v>
      </c>
      <c r="CR406" s="2">
        <f t="shared" si="425"/>
        <v>337.39931634546718</v>
      </c>
      <c r="CS406" s="2">
        <f>Paramètres!$F$22</f>
        <v>1</v>
      </c>
      <c r="CT406" s="2">
        <f t="shared" si="426"/>
        <v>8811.3374572200337</v>
      </c>
      <c r="CU406" s="2">
        <f t="shared" si="427"/>
        <v>52979.47896273293</v>
      </c>
      <c r="CV406" s="2">
        <f t="shared" si="456"/>
        <v>53707.214216971537</v>
      </c>
      <c r="CW406" s="2">
        <f t="shared" si="457"/>
        <v>80.557225041963605</v>
      </c>
      <c r="CX406" s="2">
        <f t="shared" si="428"/>
        <v>314.5975349966983</v>
      </c>
      <c r="CY406" s="2">
        <f t="shared" si="458"/>
        <v>51.613644172025161</v>
      </c>
      <c r="CZ406" s="2">
        <f t="shared" si="459"/>
        <v>310.33472374402834</v>
      </c>
      <c r="DA406" s="2"/>
      <c r="DB406" s="2"/>
      <c r="DC406" s="13">
        <f>Paramètres!$H$16</f>
        <v>-20000</v>
      </c>
      <c r="DD406" s="13">
        <f>Paramètres!$I$16</f>
        <v>0</v>
      </c>
      <c r="DE406" s="13"/>
      <c r="DF406" s="13"/>
      <c r="DG406" s="112">
        <f>Paramètres!$H$20</f>
        <v>1047197551196.5977</v>
      </c>
      <c r="DH406" s="13">
        <f>Paramètres!$H$21</f>
        <v>10000</v>
      </c>
      <c r="DI406" s="13">
        <f>IF(DL406&lt;66666,Paramètres!$H$22,5)</f>
        <v>1</v>
      </c>
      <c r="DJ406" s="13">
        <f t="shared" si="429"/>
        <v>-64324.500062878462</v>
      </c>
      <c r="DK406" s="13">
        <f t="shared" si="430"/>
        <v>17364.457959262443</v>
      </c>
      <c r="DL406" s="13">
        <f t="shared" si="460"/>
        <v>66627.064384964789</v>
      </c>
      <c r="DM406" s="13">
        <f t="shared" si="461"/>
        <v>164.89304592492576</v>
      </c>
      <c r="DN406" s="13">
        <f t="shared" si="462"/>
        <v>228.14725095679785</v>
      </c>
      <c r="DO406" s="13">
        <f t="shared" si="463"/>
        <v>-220.26271146696038</v>
      </c>
      <c r="DP406" s="13">
        <f t="shared" si="464"/>
        <v>59.460121563672097</v>
      </c>
      <c r="DQ406" s="13">
        <f>IF(DT406&lt;66666,Paramètres!$H$22,5)</f>
        <v>1</v>
      </c>
      <c r="DR406" s="13">
        <f t="shared" si="431"/>
        <v>-26188.662542779966</v>
      </c>
      <c r="DS406" s="13">
        <f t="shared" si="432"/>
        <v>37979.47896273293</v>
      </c>
      <c r="DT406" s="13">
        <f t="shared" si="465"/>
        <v>46133.359600838521</v>
      </c>
      <c r="DU406" s="13">
        <f t="shared" si="466"/>
        <v>124.58811570227699</v>
      </c>
      <c r="DV406" s="13">
        <f t="shared" si="467"/>
        <v>459.29006305110886</v>
      </c>
      <c r="DW406" s="13">
        <f t="shared" si="468"/>
        <v>-260.7265669478578</v>
      </c>
      <c r="DX406" s="13">
        <f t="shared" si="469"/>
        <v>378.11244267423382</v>
      </c>
    </row>
    <row r="407" spans="1:128" x14ac:dyDescent="0.35">
      <c r="A407" s="106">
        <f t="shared" si="470"/>
        <v>401</v>
      </c>
      <c r="B407" s="106">
        <f>A407*Paramètres!$D$25</f>
        <v>200.5</v>
      </c>
      <c r="C407" s="102">
        <f>Paramètres!$D$7</f>
        <v>155093840495.72119</v>
      </c>
      <c r="D407" s="28">
        <f>Paramètres!$D$8</f>
        <v>6666</v>
      </c>
      <c r="E407" s="28">
        <f t="shared" si="433"/>
        <v>39275.389257790448</v>
      </c>
      <c r="F407" s="28">
        <f t="shared" si="434"/>
        <v>-19132.306548281718</v>
      </c>
      <c r="G407" s="28">
        <f t="shared" si="408"/>
        <v>-161.63895825215431</v>
      </c>
      <c r="H407" s="28">
        <f t="shared" si="409"/>
        <v>-167.14319039292423</v>
      </c>
      <c r="I407" s="28">
        <f t="shared" si="471"/>
        <v>-10716.458233377665</v>
      </c>
      <c r="J407" s="28">
        <f t="shared" si="472"/>
        <v>-3556.8000115518735</v>
      </c>
      <c r="K407" s="28">
        <f t="shared" si="473"/>
        <v>2066.4335580873012</v>
      </c>
      <c r="L407" s="28">
        <f t="shared" si="435"/>
        <v>-2014.626428897996</v>
      </c>
      <c r="M407" s="28">
        <f t="shared" si="436"/>
        <v>-459.81300761836997</v>
      </c>
      <c r="N407" s="28">
        <f>Paramètres!$D$26*Calculs!K407</f>
        <v>41.328671161746023</v>
      </c>
      <c r="O407" s="28">
        <f>Paramètres!$D$26*I407</f>
        <v>-214.3291646675533</v>
      </c>
      <c r="P407" s="28">
        <f>Paramètres!$D$26*J407</f>
        <v>-71.136000231037471</v>
      </c>
      <c r="Q407" s="105">
        <f>IF($T407&gt;25000,Paramètres!$D$9,-5)</f>
        <v>6</v>
      </c>
      <c r="R407" s="105">
        <f t="shared" si="410"/>
        <v>28171.115589382738</v>
      </c>
      <c r="S407" s="105">
        <f t="shared" si="411"/>
        <v>15813.63925291846</v>
      </c>
      <c r="T407" s="105">
        <f t="shared" si="437"/>
        <v>32306.082089473595</v>
      </c>
      <c r="U407" s="105">
        <f t="shared" si="438"/>
        <v>29.307341102282468</v>
      </c>
      <c r="V407" s="105">
        <f t="shared" si="412"/>
        <v>837.55976063696301</v>
      </c>
      <c r="W407" s="105">
        <f t="shared" si="439"/>
        <v>730.35760772760693</v>
      </c>
      <c r="X407" s="105">
        <f t="shared" si="440"/>
        <v>409.98063060668346</v>
      </c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44">
        <f t="shared" si="441"/>
        <v>11104.27366840771</v>
      </c>
      <c r="AL407" s="44">
        <f t="shared" si="442"/>
        <v>-34945.945801200178</v>
      </c>
      <c r="AM407" s="44">
        <f t="shared" si="413"/>
        <v>33.200878476682469</v>
      </c>
      <c r="AN407" s="44">
        <f t="shared" si="414"/>
        <v>58.705474522893091</v>
      </c>
      <c r="AO407" s="44">
        <f t="shared" si="474"/>
        <v>9895.4043719556339</v>
      </c>
      <c r="AP407" s="44">
        <f t="shared" si="475"/>
        <v>6475.5878652048787</v>
      </c>
      <c r="AQ407" s="44">
        <f t="shared" si="443"/>
        <v>1401.0825194912411</v>
      </c>
      <c r="AR407" s="44">
        <f t="shared" si="444"/>
        <v>727.77475539135867</v>
      </c>
      <c r="AS407" s="44">
        <f t="shared" si="445"/>
        <v>1197.2368737384311</v>
      </c>
      <c r="AT407" s="44">
        <f>Paramètres!$D$26*Calculs!AQ407</f>
        <v>28.021650389824824</v>
      </c>
      <c r="AU407" s="44">
        <f>Paramètres!$D$26*AO407</f>
        <v>197.90808743911268</v>
      </c>
      <c r="AV407" s="44">
        <f>Paramètres!$D$26*AP407</f>
        <v>129.51175730409759</v>
      </c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1">
        <f>Paramètres!$D$16</f>
        <v>30000</v>
      </c>
      <c r="BH407" s="41">
        <f>Paramètres!$E$16</f>
        <v>-25000</v>
      </c>
      <c r="BI407" s="100"/>
      <c r="BJ407" s="100"/>
      <c r="BK407" s="110">
        <f>Paramètres!$D$20</f>
        <v>523598775598.29883</v>
      </c>
      <c r="BL407" s="41">
        <f>Paramètres!$D$21</f>
        <v>10000</v>
      </c>
      <c r="BM407" s="41"/>
      <c r="BN407" s="41"/>
      <c r="BO407" s="41">
        <f>IF(AND($BR$6&gt;200,A407&lt;950),Paramètres!$D$22,0)</f>
        <v>1</v>
      </c>
      <c r="BP407" s="41">
        <f t="shared" si="415"/>
        <v>-9275.389257790448</v>
      </c>
      <c r="BQ407" s="41">
        <f t="shared" si="416"/>
        <v>-5867.6934517182817</v>
      </c>
      <c r="BR407" s="41">
        <f t="shared" si="446"/>
        <v>10975.548839437235</v>
      </c>
      <c r="BS407" s="41">
        <f t="shared" si="447"/>
        <v>-147.68219204442701</v>
      </c>
      <c r="BT407" s="41">
        <f t="shared" si="448"/>
        <v>1755.5866426494465</v>
      </c>
      <c r="BU407" s="41">
        <f t="shared" si="449"/>
        <v>-1483.6387432253466</v>
      </c>
      <c r="BV407" s="41">
        <f t="shared" si="450"/>
        <v>-938.56301836896887</v>
      </c>
      <c r="BW407" s="41">
        <f>Paramètres!$D$22</f>
        <v>1</v>
      </c>
      <c r="BX407" s="41">
        <f t="shared" si="417"/>
        <v>18895.72633159229</v>
      </c>
      <c r="BY407" s="41">
        <f t="shared" si="418"/>
        <v>9945.9458012001778</v>
      </c>
      <c r="BZ407" s="41">
        <f t="shared" si="451"/>
        <v>21353.461346555541</v>
      </c>
      <c r="CA407" s="41">
        <f t="shared" si="452"/>
        <v>27.76050348470126</v>
      </c>
      <c r="CB407" s="41">
        <f t="shared" si="453"/>
        <v>852.88309010207263</v>
      </c>
      <c r="CC407" s="41">
        <f t="shared" si="454"/>
        <v>754.71817902773535</v>
      </c>
      <c r="CD407" s="41">
        <f t="shared" si="455"/>
        <v>397.2531127972685</v>
      </c>
      <c r="CE407" s="2">
        <f>Paramètres!$F$16</f>
        <v>15000</v>
      </c>
      <c r="CF407" s="2">
        <f>Paramètres!$G$16</f>
        <v>15000</v>
      </c>
      <c r="CG407" s="111">
        <f>Paramètres!$F$20</f>
        <v>992600579172.61572</v>
      </c>
      <c r="CH407" s="2">
        <f>Paramètres!$F$21</f>
        <v>13332</v>
      </c>
      <c r="CI407" s="2"/>
      <c r="CJ407" s="2"/>
      <c r="CK407" s="2">
        <f>IF(CN407&gt;20000,Paramètres!$F$22,-2)</f>
        <v>1</v>
      </c>
      <c r="CL407" s="2">
        <f t="shared" si="419"/>
        <v>-24275.389257790448</v>
      </c>
      <c r="CM407" s="2">
        <f t="shared" si="420"/>
        <v>34132.306548281718</v>
      </c>
      <c r="CN407" s="2">
        <f t="shared" si="421"/>
        <v>41884.470557989902</v>
      </c>
      <c r="CO407" s="2">
        <f t="shared" si="422"/>
        <v>125.42098703759736</v>
      </c>
      <c r="CP407" s="2">
        <f t="shared" si="423"/>
        <v>489.55291627969177</v>
      </c>
      <c r="CQ407" s="2">
        <f t="shared" si="424"/>
        <v>-283.73493675949067</v>
      </c>
      <c r="CR407" s="2">
        <f t="shared" si="425"/>
        <v>398.94428621054186</v>
      </c>
      <c r="CS407" s="2">
        <f>Paramètres!$F$22</f>
        <v>1</v>
      </c>
      <c r="CT407" s="2">
        <f t="shared" si="426"/>
        <v>3895.7263315922901</v>
      </c>
      <c r="CU407" s="2">
        <f t="shared" si="427"/>
        <v>49945.945801200178</v>
      </c>
      <c r="CV407" s="2">
        <f t="shared" si="456"/>
        <v>50097.646507865888</v>
      </c>
      <c r="CW407" s="2">
        <f t="shared" si="457"/>
        <v>85.540025027278077</v>
      </c>
      <c r="CX407" s="2">
        <f t="shared" si="428"/>
        <v>356.91529661160405</v>
      </c>
      <c r="CY407" s="2">
        <f t="shared" si="458"/>
        <v>27.754683424890722</v>
      </c>
      <c r="CZ407" s="2">
        <f t="shared" si="459"/>
        <v>355.83452123611249</v>
      </c>
      <c r="DA407" s="2"/>
      <c r="DB407" s="2"/>
      <c r="DC407" s="13">
        <f>Paramètres!$H$16</f>
        <v>-20000</v>
      </c>
      <c r="DD407" s="13">
        <f>Paramètres!$I$16</f>
        <v>0</v>
      </c>
      <c r="DE407" s="13"/>
      <c r="DF407" s="13"/>
      <c r="DG407" s="112">
        <f>Paramètres!$H$20</f>
        <v>1047197551196.5977</v>
      </c>
      <c r="DH407" s="13">
        <f>Paramètres!$H$21</f>
        <v>10000</v>
      </c>
      <c r="DI407" s="13">
        <f>IF(DL407&lt;66666,Paramètres!$H$22,5)</f>
        <v>1</v>
      </c>
      <c r="DJ407" s="13">
        <f t="shared" si="429"/>
        <v>-59275.389257790448</v>
      </c>
      <c r="DK407" s="13">
        <f t="shared" si="430"/>
        <v>19132.306548281718</v>
      </c>
      <c r="DL407" s="13">
        <f t="shared" si="460"/>
        <v>62286.570988616819</v>
      </c>
      <c r="DM407" s="13">
        <f t="shared" si="461"/>
        <v>162.11148675420827</v>
      </c>
      <c r="DN407" s="13">
        <f t="shared" si="462"/>
        <v>259.81315500658729</v>
      </c>
      <c r="DO407" s="13">
        <f t="shared" si="463"/>
        <v>-247.25274891315868</v>
      </c>
      <c r="DP407" s="13">
        <f t="shared" si="464"/>
        <v>79.805724540057085</v>
      </c>
      <c r="DQ407" s="13">
        <f>IF(DT407&lt;66666,Paramètres!$H$22,5)</f>
        <v>1</v>
      </c>
      <c r="DR407" s="13">
        <f t="shared" si="431"/>
        <v>-31104.27366840771</v>
      </c>
      <c r="DS407" s="13">
        <f t="shared" si="432"/>
        <v>34945.945801200178</v>
      </c>
      <c r="DT407" s="13">
        <f t="shared" si="465"/>
        <v>46783.49033985837</v>
      </c>
      <c r="DU407" s="13">
        <f t="shared" si="466"/>
        <v>131.67126170063443</v>
      </c>
      <c r="DV407" s="13">
        <f t="shared" si="467"/>
        <v>447.44469718367759</v>
      </c>
      <c r="DW407" s="13">
        <f t="shared" si="468"/>
        <v>-297.48619035424139</v>
      </c>
      <c r="DX407" s="13">
        <f t="shared" si="469"/>
        <v>334.22854992701178</v>
      </c>
    </row>
    <row r="408" spans="1:128" x14ac:dyDescent="0.35">
      <c r="A408" s="106">
        <f t="shared" si="470"/>
        <v>402</v>
      </c>
      <c r="B408" s="106">
        <f>A408*Paramètres!$D$25</f>
        <v>201</v>
      </c>
      <c r="C408" s="102">
        <f>Paramètres!$D$7</f>
        <v>155093840495.72119</v>
      </c>
      <c r="D408" s="28">
        <f>Paramètres!$D$8</f>
        <v>6666</v>
      </c>
      <c r="E408" s="28">
        <f t="shared" si="433"/>
        <v>33413.503533877119</v>
      </c>
      <c r="F408" s="28">
        <f t="shared" si="434"/>
        <v>-21025.659805962248</v>
      </c>
      <c r="G408" s="28">
        <f t="shared" si="408"/>
        <v>-162.50433371240837</v>
      </c>
      <c r="H408" s="28">
        <f t="shared" si="409"/>
        <v>-153.65072256775591</v>
      </c>
      <c r="I408" s="28">
        <f t="shared" si="471"/>
        <v>-12516.755497608108</v>
      </c>
      <c r="J408" s="28">
        <f t="shared" si="472"/>
        <v>-3945.4770189392057</v>
      </c>
      <c r="K408" s="28">
        <f t="shared" si="473"/>
        <v>1965.6442729204964</v>
      </c>
      <c r="L408" s="28">
        <f t="shared" si="435"/>
        <v>-1761.4237279522736</v>
      </c>
      <c r="M408" s="28">
        <f t="shared" si="436"/>
        <v>-872.43558975540509</v>
      </c>
      <c r="N408" s="28">
        <f>Paramètres!$D$26*Calculs!K408</f>
        <v>39.31288545840993</v>
      </c>
      <c r="O408" s="28">
        <f>Paramètres!$D$26*I408</f>
        <v>-250.33510995216218</v>
      </c>
      <c r="P408" s="28">
        <f>Paramètres!$D$26*J408</f>
        <v>-78.909540378784115</v>
      </c>
      <c r="Q408" s="105">
        <f>IF($T408&gt;25000,Paramètres!$D$9,-5)</f>
        <v>-5</v>
      </c>
      <c r="R408" s="105">
        <f t="shared" si="410"/>
        <v>17179.583990643754</v>
      </c>
      <c r="S408" s="105">
        <f t="shared" si="411"/>
        <v>10383.182844200885</v>
      </c>
      <c r="T408" s="105">
        <f t="shared" si="437"/>
        <v>20073.579453293594</v>
      </c>
      <c r="U408" s="105">
        <f t="shared" si="438"/>
        <v>31.148380177081798</v>
      </c>
      <c r="V408" s="105">
        <f t="shared" si="412"/>
        <v>-1645.009794438876</v>
      </c>
      <c r="W408" s="105">
        <f t="shared" si="439"/>
        <v>-1407.8497556825821</v>
      </c>
      <c r="X408" s="105">
        <f t="shared" si="440"/>
        <v>-850.89146735898532</v>
      </c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44">
        <f t="shared" si="441"/>
        <v>16233.919543233367</v>
      </c>
      <c r="AL408" s="44">
        <f t="shared" si="442"/>
        <v>-31408.842650163133</v>
      </c>
      <c r="AM408" s="44">
        <f t="shared" si="413"/>
        <v>35.888008727342957</v>
      </c>
      <c r="AN408" s="44">
        <f t="shared" si="414"/>
        <v>50.934028059306293</v>
      </c>
      <c r="AO408" s="44">
        <f t="shared" si="474"/>
        <v>10425.271039907881</v>
      </c>
      <c r="AP408" s="44">
        <f t="shared" si="475"/>
        <v>7543.312981639212</v>
      </c>
      <c r="AQ408" s="44">
        <f t="shared" si="443"/>
        <v>1928.4603883457062</v>
      </c>
      <c r="AR408" s="44">
        <f t="shared" si="444"/>
        <v>1215.3442798259916</v>
      </c>
      <c r="AS408" s="44">
        <f t="shared" si="445"/>
        <v>1497.2968145670761</v>
      </c>
      <c r="AT408" s="44">
        <f>Paramètres!$D$26*Calculs!AQ408</f>
        <v>38.569207766914126</v>
      </c>
      <c r="AU408" s="44">
        <f>Paramètres!$D$26*AO408</f>
        <v>208.50542079815762</v>
      </c>
      <c r="AV408" s="44">
        <f>Paramètres!$D$26*AP408</f>
        <v>150.86625963278425</v>
      </c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1">
        <f>Paramètres!$D$16</f>
        <v>30000</v>
      </c>
      <c r="BH408" s="41">
        <f>Paramètres!$E$16</f>
        <v>-25000</v>
      </c>
      <c r="BI408" s="100"/>
      <c r="BJ408" s="100"/>
      <c r="BK408" s="110">
        <f>Paramètres!$D$20</f>
        <v>523598775598.29883</v>
      </c>
      <c r="BL408" s="41">
        <f>Paramètres!$D$21</f>
        <v>10000</v>
      </c>
      <c r="BM408" s="41"/>
      <c r="BN408" s="41"/>
      <c r="BO408" s="41">
        <f>IF(AND($BR$6&gt;200,A408&lt;950),Paramètres!$D$22,0)</f>
        <v>1</v>
      </c>
      <c r="BP408" s="41">
        <f t="shared" si="415"/>
        <v>-3413.5035338771195</v>
      </c>
      <c r="BQ408" s="41">
        <f t="shared" si="416"/>
        <v>-3974.3401940377516</v>
      </c>
      <c r="BR408" s="41">
        <f t="shared" si="446"/>
        <v>5239.0253247847177</v>
      </c>
      <c r="BS408" s="41">
        <f t="shared" si="447"/>
        <v>-130.65880649814673</v>
      </c>
      <c r="BT408" s="41">
        <f t="shared" si="448"/>
        <v>1906.5698449993067</v>
      </c>
      <c r="BU408" s="41">
        <f t="shared" si="449"/>
        <v>-1242.2316175301405</v>
      </c>
      <c r="BV408" s="41">
        <f t="shared" si="450"/>
        <v>-1446.3295552083318</v>
      </c>
      <c r="BW408" s="41">
        <f>Paramètres!$D$22</f>
        <v>1</v>
      </c>
      <c r="BX408" s="41">
        <f t="shared" si="417"/>
        <v>13766.080456766633</v>
      </c>
      <c r="BY408" s="41">
        <f t="shared" si="418"/>
        <v>6408.8426501631329</v>
      </c>
      <c r="BZ408" s="41">
        <f t="shared" si="451"/>
        <v>15184.802773059722</v>
      </c>
      <c r="CA408" s="41">
        <f t="shared" si="452"/>
        <v>24.964482590597665</v>
      </c>
      <c r="CB408" s="41">
        <f t="shared" si="453"/>
        <v>1322.8067196975801</v>
      </c>
      <c r="CC408" s="41">
        <f t="shared" si="454"/>
        <v>1199.21634836217</v>
      </c>
      <c r="CD408" s="41">
        <f t="shared" si="455"/>
        <v>558.29899471338342</v>
      </c>
      <c r="CE408" s="2">
        <f>Paramètres!$F$16</f>
        <v>15000</v>
      </c>
      <c r="CF408" s="2">
        <f>Paramètres!$G$16</f>
        <v>15000</v>
      </c>
      <c r="CG408" s="111">
        <f>Paramètres!$F$20</f>
        <v>992600579172.61572</v>
      </c>
      <c r="CH408" s="2">
        <f>Paramètres!$F$21</f>
        <v>13332</v>
      </c>
      <c r="CI408" s="2"/>
      <c r="CJ408" s="2"/>
      <c r="CK408" s="2">
        <f>IF(CN408&gt;20000,Paramètres!$F$22,-2)</f>
        <v>1</v>
      </c>
      <c r="CL408" s="2">
        <f t="shared" si="419"/>
        <v>-18413.503533877119</v>
      </c>
      <c r="CM408" s="2">
        <f t="shared" si="420"/>
        <v>36025.659805962248</v>
      </c>
      <c r="CN408" s="2">
        <f t="shared" si="421"/>
        <v>40458.686049438496</v>
      </c>
      <c r="CO408" s="2">
        <f t="shared" si="422"/>
        <v>117.07257016172213</v>
      </c>
      <c r="CP408" s="2">
        <f t="shared" si="423"/>
        <v>519.5147544559336</v>
      </c>
      <c r="CQ408" s="2">
        <f t="shared" si="424"/>
        <v>-236.44086600801498</v>
      </c>
      <c r="CR408" s="2">
        <f t="shared" si="425"/>
        <v>462.59193354271633</v>
      </c>
      <c r="CS408" s="2">
        <f>Paramètres!$F$22</f>
        <v>1</v>
      </c>
      <c r="CT408" s="2">
        <f t="shared" si="426"/>
        <v>-1233.9195432333672</v>
      </c>
      <c r="CU408" s="2">
        <f t="shared" si="427"/>
        <v>46408.842650163133</v>
      </c>
      <c r="CV408" s="2">
        <f t="shared" si="456"/>
        <v>46425.243494964823</v>
      </c>
      <c r="CW408" s="2">
        <f t="shared" si="457"/>
        <v>91.523022891137245</v>
      </c>
      <c r="CX408" s="2">
        <f t="shared" si="428"/>
        <v>408.92523634742469</v>
      </c>
      <c r="CY408" s="2">
        <f t="shared" si="458"/>
        <v>-10.86867408471721</v>
      </c>
      <c r="CZ408" s="2">
        <f t="shared" si="459"/>
        <v>408.78077357605423</v>
      </c>
      <c r="DA408" s="2"/>
      <c r="DB408" s="2"/>
      <c r="DC408" s="13">
        <f>Paramètres!$H$16</f>
        <v>-20000</v>
      </c>
      <c r="DD408" s="13">
        <f>Paramètres!$I$16</f>
        <v>0</v>
      </c>
      <c r="DE408" s="13"/>
      <c r="DF408" s="13"/>
      <c r="DG408" s="112">
        <f>Paramètres!$H$20</f>
        <v>1047197551196.5977</v>
      </c>
      <c r="DH408" s="13">
        <f>Paramètres!$H$21</f>
        <v>10000</v>
      </c>
      <c r="DI408" s="13">
        <f>IF(DL408&lt;66666,Paramètres!$H$22,5)</f>
        <v>1</v>
      </c>
      <c r="DJ408" s="13">
        <f t="shared" si="429"/>
        <v>-53413.503533877119</v>
      </c>
      <c r="DK408" s="13">
        <f t="shared" si="430"/>
        <v>21025.659805962248</v>
      </c>
      <c r="DL408" s="13">
        <f t="shared" si="460"/>
        <v>57402.793747687574</v>
      </c>
      <c r="DM408" s="13">
        <f t="shared" si="461"/>
        <v>158.51344619291464</v>
      </c>
      <c r="DN408" s="13">
        <f t="shared" si="462"/>
        <v>303.86906477144692</v>
      </c>
      <c r="DO408" s="13">
        <f t="shared" si="463"/>
        <v>-282.75124441411799</v>
      </c>
      <c r="DP408" s="13">
        <f t="shared" si="464"/>
        <v>111.30203191021046</v>
      </c>
      <c r="DQ408" s="13">
        <f>IF(DT408&lt;66666,Paramètres!$H$22,5)</f>
        <v>1</v>
      </c>
      <c r="DR408" s="13">
        <f t="shared" si="431"/>
        <v>-36233.919543233365</v>
      </c>
      <c r="DS408" s="13">
        <f t="shared" si="432"/>
        <v>31408.842650163133</v>
      </c>
      <c r="DT408" s="13">
        <f t="shared" si="465"/>
        <v>47952.187875927157</v>
      </c>
      <c r="DU408" s="13">
        <f t="shared" si="466"/>
        <v>139.08009768770657</v>
      </c>
      <c r="DV408" s="13">
        <f t="shared" si="467"/>
        <v>427.24768468892307</v>
      </c>
      <c r="DW408" s="13">
        <f t="shared" si="468"/>
        <v>-322.83945567002672</v>
      </c>
      <c r="DX408" s="13">
        <f t="shared" si="469"/>
        <v>279.84865540989523</v>
      </c>
    </row>
    <row r="409" spans="1:128" x14ac:dyDescent="0.35">
      <c r="A409" s="106">
        <f t="shared" si="470"/>
        <v>403</v>
      </c>
      <c r="B409" s="106">
        <f>A409*Paramètres!$D$25</f>
        <v>201.5</v>
      </c>
      <c r="C409" s="102">
        <f>Paramètres!$D$7</f>
        <v>155093840495.72119</v>
      </c>
      <c r="D409" s="28">
        <f>Paramètres!$D$8</f>
        <v>6666</v>
      </c>
      <c r="E409" s="28">
        <f t="shared" si="433"/>
        <v>26714.769853084996</v>
      </c>
      <c r="F409" s="28">
        <f t="shared" si="434"/>
        <v>-23216.507212870703</v>
      </c>
      <c r="G409" s="28">
        <f t="shared" si="408"/>
        <v>-161.33357498325176</v>
      </c>
      <c r="H409" s="28">
        <f t="shared" si="409"/>
        <v>-6.0148476457267552</v>
      </c>
      <c r="I409" s="28">
        <f t="shared" si="471"/>
        <v>-14027.844115608219</v>
      </c>
      <c r="J409" s="28">
        <f t="shared" si="472"/>
        <v>-4739.0030683158266</v>
      </c>
      <c r="K409" s="28">
        <f t="shared" si="473"/>
        <v>936.98275509046994</v>
      </c>
      <c r="L409" s="28">
        <f t="shared" si="435"/>
        <v>931.82445367590572</v>
      </c>
      <c r="M409" s="28">
        <f t="shared" si="436"/>
        <v>-98.1828440641616</v>
      </c>
      <c r="N409" s="28">
        <f>Paramètres!$D$26*Calculs!K409</f>
        <v>18.739655101809401</v>
      </c>
      <c r="O409" s="28">
        <f>Paramètres!$D$26*I409</f>
        <v>-280.55688231216436</v>
      </c>
      <c r="P409" s="28">
        <f>Paramètres!$D$26*J409</f>
        <v>-94.780061366316531</v>
      </c>
      <c r="Q409" s="105">
        <f>IF($T409&gt;25000,Paramètres!$D$9,-5)</f>
        <v>-5</v>
      </c>
      <c r="R409" s="105">
        <f t="shared" si="410"/>
        <v>4964.378719941189</v>
      </c>
      <c r="S409" s="105">
        <f t="shared" si="411"/>
        <v>4046.3547428310558</v>
      </c>
      <c r="T409" s="105">
        <f t="shared" si="437"/>
        <v>6404.5329868645613</v>
      </c>
      <c r="U409" s="105">
        <f t="shared" si="438"/>
        <v>39.182711486719974</v>
      </c>
      <c r="V409" s="105">
        <f t="shared" si="412"/>
        <v>-6287.1885607650838</v>
      </c>
      <c r="W409" s="105">
        <f t="shared" si="439"/>
        <v>-4873.420929103554</v>
      </c>
      <c r="X409" s="105">
        <f t="shared" si="440"/>
        <v>-3972.2170693947196</v>
      </c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44">
        <f t="shared" si="441"/>
        <v>21750.391133143807</v>
      </c>
      <c r="AL409" s="44">
        <f t="shared" si="442"/>
        <v>-27262.861955701759</v>
      </c>
      <c r="AM409" s="44">
        <f t="shared" si="413"/>
        <v>37.869057759610676</v>
      </c>
      <c r="AN409" s="44">
        <f t="shared" si="414"/>
        <v>143.8617604772314</v>
      </c>
      <c r="AO409" s="44">
        <f t="shared" si="474"/>
        <v>11432.109898935714</v>
      </c>
      <c r="AP409" s="44">
        <f t="shared" si="475"/>
        <v>8889.7435365735037</v>
      </c>
      <c r="AQ409" s="44">
        <f t="shared" si="443"/>
        <v>671.55015719182813</v>
      </c>
      <c r="AR409" s="44">
        <f t="shared" si="444"/>
        <v>-542.341537075156</v>
      </c>
      <c r="AS409" s="44">
        <f t="shared" si="445"/>
        <v>396.0369563403475</v>
      </c>
      <c r="AT409" s="44">
        <f>Paramètres!$D$26*Calculs!AQ409</f>
        <v>13.431003143836563</v>
      </c>
      <c r="AU409" s="44">
        <f>Paramètres!$D$26*AO409</f>
        <v>228.64219797871428</v>
      </c>
      <c r="AV409" s="44">
        <f>Paramètres!$D$26*AP409</f>
        <v>177.79487073147007</v>
      </c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1">
        <f>Paramètres!$D$16</f>
        <v>30000</v>
      </c>
      <c r="BH409" s="41">
        <f>Paramètres!$E$16</f>
        <v>-25000</v>
      </c>
      <c r="BI409" s="100"/>
      <c r="BJ409" s="100"/>
      <c r="BK409" s="110">
        <f>Paramètres!$D$20</f>
        <v>523598775598.29883</v>
      </c>
      <c r="BL409" s="41">
        <f>Paramètres!$D$21</f>
        <v>10000</v>
      </c>
      <c r="BM409" s="41"/>
      <c r="BN409" s="41"/>
      <c r="BO409" s="41">
        <f>IF(AND($BR$6&gt;200,A409&lt;950),Paramètres!$D$22,0)</f>
        <v>1</v>
      </c>
      <c r="BP409" s="41">
        <f t="shared" si="415"/>
        <v>3285.2301469150043</v>
      </c>
      <c r="BQ409" s="41">
        <f t="shared" si="416"/>
        <v>-1783.4927871292966</v>
      </c>
      <c r="BR409" s="41">
        <f t="shared" si="446"/>
        <v>3738.1256854125982</v>
      </c>
      <c r="BS409" s="41">
        <f t="shared" si="447"/>
        <v>-28.496745034261412</v>
      </c>
      <c r="BT409" s="41">
        <f t="shared" si="448"/>
        <v>1608.5931532669752</v>
      </c>
      <c r="BU409" s="41">
        <f t="shared" si="449"/>
        <v>1413.7027927808811</v>
      </c>
      <c r="BV409" s="41">
        <f t="shared" si="450"/>
        <v>-767.47400374275082</v>
      </c>
      <c r="BW409" s="41">
        <f>Paramètres!$D$22</f>
        <v>1</v>
      </c>
      <c r="BX409" s="41">
        <f t="shared" si="417"/>
        <v>8249.6088668561933</v>
      </c>
      <c r="BY409" s="41">
        <f t="shared" si="418"/>
        <v>2262.8619557017591</v>
      </c>
      <c r="BZ409" s="41">
        <f t="shared" si="451"/>
        <v>8554.3316914107745</v>
      </c>
      <c r="CA409" s="41">
        <f t="shared" si="452"/>
        <v>15.3389201960257</v>
      </c>
      <c r="CB409" s="41">
        <f t="shared" si="453"/>
        <v>1965.3999016181535</v>
      </c>
      <c r="CC409" s="41">
        <f t="shared" si="454"/>
        <v>1895.3883295859721</v>
      </c>
      <c r="CD409" s="41">
        <f t="shared" si="455"/>
        <v>519.90369622647086</v>
      </c>
      <c r="CE409" s="2">
        <f>Paramètres!$F$16</f>
        <v>15000</v>
      </c>
      <c r="CF409" s="2">
        <f>Paramètres!$G$16</f>
        <v>15000</v>
      </c>
      <c r="CG409" s="111">
        <f>Paramètres!$F$20</f>
        <v>992600579172.61572</v>
      </c>
      <c r="CH409" s="2">
        <f>Paramètres!$F$21</f>
        <v>13332</v>
      </c>
      <c r="CI409" s="2"/>
      <c r="CJ409" s="2"/>
      <c r="CK409" s="2">
        <f>IF(CN409&gt;20000,Paramètres!$F$22,-2)</f>
        <v>1</v>
      </c>
      <c r="CL409" s="2">
        <f t="shared" si="419"/>
        <v>-11714.769853084996</v>
      </c>
      <c r="CM409" s="2">
        <f t="shared" si="420"/>
        <v>38216.507212870703</v>
      </c>
      <c r="CN409" s="2">
        <f t="shared" si="421"/>
        <v>39971.705696181489</v>
      </c>
      <c r="CO409" s="2">
        <f t="shared" si="422"/>
        <v>107.0422350434104</v>
      </c>
      <c r="CP409" s="2">
        <f t="shared" si="423"/>
        <v>530.33918795121826</v>
      </c>
      <c r="CQ409" s="2">
        <f t="shared" si="424"/>
        <v>-155.4299828519456</v>
      </c>
      <c r="CR409" s="2">
        <f t="shared" si="425"/>
        <v>507.05145173581894</v>
      </c>
      <c r="CS409" s="2">
        <f>Paramètres!$F$22</f>
        <v>1</v>
      </c>
      <c r="CT409" s="2">
        <f t="shared" si="426"/>
        <v>-6750.3911331438067</v>
      </c>
      <c r="CU409" s="2">
        <f t="shared" si="427"/>
        <v>42262.861955701759</v>
      </c>
      <c r="CV409" s="2">
        <f t="shared" si="456"/>
        <v>42798.566344413099</v>
      </c>
      <c r="CW409" s="2">
        <f t="shared" si="457"/>
        <v>99.074854398409755</v>
      </c>
      <c r="CX409" s="2">
        <f t="shared" si="428"/>
        <v>471.61201152214591</v>
      </c>
      <c r="CY409" s="2">
        <f t="shared" si="458"/>
        <v>-74.384864092037205</v>
      </c>
      <c r="CZ409" s="2">
        <f t="shared" si="459"/>
        <v>465.70890200421752</v>
      </c>
      <c r="DA409" s="2"/>
      <c r="DB409" s="2"/>
      <c r="DC409" s="13">
        <f>Paramètres!$H$16</f>
        <v>-20000</v>
      </c>
      <c r="DD409" s="13">
        <f>Paramètres!$I$16</f>
        <v>0</v>
      </c>
      <c r="DE409" s="13"/>
      <c r="DF409" s="13"/>
      <c r="DG409" s="112">
        <f>Paramètres!$H$20</f>
        <v>1047197551196.5977</v>
      </c>
      <c r="DH409" s="13">
        <f>Paramètres!$H$21</f>
        <v>10000</v>
      </c>
      <c r="DI409" s="13">
        <f>IF(DL409&lt;66666,Paramètres!$H$22,5)</f>
        <v>1</v>
      </c>
      <c r="DJ409" s="13">
        <f t="shared" si="429"/>
        <v>-46714.769853084996</v>
      </c>
      <c r="DK409" s="13">
        <f t="shared" si="430"/>
        <v>23216.507212870703</v>
      </c>
      <c r="DL409" s="13">
        <f t="shared" si="460"/>
        <v>52165.850223992093</v>
      </c>
      <c r="DM409" s="13">
        <f t="shared" si="461"/>
        <v>153.57334498697486</v>
      </c>
      <c r="DN409" s="13">
        <f t="shared" si="462"/>
        <v>364.54115286708077</v>
      </c>
      <c r="DO409" s="13">
        <f t="shared" si="463"/>
        <v>-326.44835625302966</v>
      </c>
      <c r="DP409" s="13">
        <f t="shared" si="464"/>
        <v>162.23970794277028</v>
      </c>
      <c r="DQ409" s="13">
        <f>IF(DT409&lt;66666,Paramètres!$H$22,5)</f>
        <v>1</v>
      </c>
      <c r="DR409" s="13">
        <f t="shared" si="431"/>
        <v>-41750.391133143807</v>
      </c>
      <c r="DS409" s="13">
        <f t="shared" si="432"/>
        <v>27262.861955701759</v>
      </c>
      <c r="DT409" s="13">
        <f t="shared" si="465"/>
        <v>49863.401426157674</v>
      </c>
      <c r="DU409" s="13">
        <f t="shared" si="466"/>
        <v>146.85560137164254</v>
      </c>
      <c r="DV409" s="13">
        <f t="shared" si="467"/>
        <v>396.98798041870953</v>
      </c>
      <c r="DW409" s="13">
        <f t="shared" si="468"/>
        <v>-332.39616599727674</v>
      </c>
      <c r="DX409" s="13">
        <f t="shared" si="469"/>
        <v>217.05355428381384</v>
      </c>
    </row>
    <row r="410" spans="1:128" x14ac:dyDescent="0.35">
      <c r="A410" s="106">
        <f t="shared" si="470"/>
        <v>404</v>
      </c>
      <c r="B410" s="106">
        <f>A410*Paramètres!$D$25</f>
        <v>202</v>
      </c>
      <c r="C410" s="102">
        <f>Paramètres!$D$7</f>
        <v>155093840495.72119</v>
      </c>
      <c r="D410" s="28">
        <f>Paramètres!$D$8</f>
        <v>6666</v>
      </c>
      <c r="E410" s="28">
        <f t="shared" si="433"/>
        <v>19933.803908699861</v>
      </c>
      <c r="F410" s="28">
        <f t="shared" si="434"/>
        <v>-25610.554458044655</v>
      </c>
      <c r="G410" s="28">
        <f t="shared" si="408"/>
        <v>-159.69283407513717</v>
      </c>
      <c r="H410" s="28">
        <f t="shared" si="409"/>
        <v>31.144858948828187</v>
      </c>
      <c r="I410" s="28">
        <f t="shared" si="471"/>
        <v>-12815.462779620149</v>
      </c>
      <c r="J410" s="28">
        <f t="shared" si="472"/>
        <v>-4742.4058510136711</v>
      </c>
      <c r="K410" s="28">
        <f t="shared" si="473"/>
        <v>1649.2225447961559</v>
      </c>
      <c r="L410" s="28">
        <f t="shared" si="435"/>
        <v>1411.5075809548221</v>
      </c>
      <c r="M410" s="28">
        <f t="shared" si="436"/>
        <v>852.98379302948945</v>
      </c>
      <c r="N410" s="28">
        <f>Paramètres!$D$26*Calculs!K410</f>
        <v>32.984450895923118</v>
      </c>
      <c r="O410" s="28">
        <f>Paramètres!$D$26*I410</f>
        <v>-256.30925559240302</v>
      </c>
      <c r="P410" s="28">
        <f>Paramètres!$D$26*J410</f>
        <v>-94.848117020273421</v>
      </c>
      <c r="Q410" s="105">
        <f>IF($T410&gt;25000,Paramètres!$D$9,-5)</f>
        <v>-5</v>
      </c>
      <c r="R410" s="105">
        <f t="shared" si="410"/>
        <v>-7397.0567896430111</v>
      </c>
      <c r="S410" s="105">
        <f t="shared" si="411"/>
        <v>-2891.5735097147335</v>
      </c>
      <c r="T410" s="105">
        <f t="shared" si="437"/>
        <v>7942.1436974715934</v>
      </c>
      <c r="U410" s="105">
        <f t="shared" si="438"/>
        <v>-158.64904149058214</v>
      </c>
      <c r="V410" s="105">
        <f t="shared" si="412"/>
        <v>-5524.7114151660317</v>
      </c>
      <c r="W410" s="105">
        <f t="shared" si="439"/>
        <v>5145.5382376652487</v>
      </c>
      <c r="X410" s="105">
        <f t="shared" si="440"/>
        <v>2011.4354241662004</v>
      </c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44">
        <f t="shared" si="441"/>
        <v>27330.860698342873</v>
      </c>
      <c r="AL410" s="44">
        <f t="shared" si="442"/>
        <v>-22718.980948329921</v>
      </c>
      <c r="AM410" s="44">
        <f t="shared" si="413"/>
        <v>40.5078414098178</v>
      </c>
      <c r="AN410" s="44">
        <f t="shared" si="414"/>
        <v>-140.7089916488078</v>
      </c>
      <c r="AO410" s="44">
        <f t="shared" si="474"/>
        <v>10661.126163881845</v>
      </c>
      <c r="AP410" s="44">
        <f t="shared" si="475"/>
        <v>9107.9856221823811</v>
      </c>
      <c r="AQ410" s="44">
        <f t="shared" si="443"/>
        <v>4373.4855193957901</v>
      </c>
      <c r="AR410" s="44">
        <f t="shared" si="444"/>
        <v>-3384.813629606896</v>
      </c>
      <c r="AS410" s="44">
        <f t="shared" si="445"/>
        <v>-2769.5509168802173</v>
      </c>
      <c r="AT410" s="44">
        <f>Paramètres!$D$26*Calculs!AQ410</f>
        <v>87.469710387915811</v>
      </c>
      <c r="AU410" s="44">
        <f>Paramètres!$D$26*AO410</f>
        <v>213.2225232776369</v>
      </c>
      <c r="AV410" s="44">
        <f>Paramètres!$D$26*AP410</f>
        <v>182.15971244364763</v>
      </c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1">
        <f>Paramètres!$D$16</f>
        <v>30000</v>
      </c>
      <c r="BH410" s="41">
        <f>Paramètres!$E$16</f>
        <v>-25000</v>
      </c>
      <c r="BI410" s="100"/>
      <c r="BJ410" s="100"/>
      <c r="BK410" s="110">
        <f>Paramètres!$D$20</f>
        <v>523598775598.29883</v>
      </c>
      <c r="BL410" s="41">
        <f>Paramètres!$D$21</f>
        <v>10000</v>
      </c>
      <c r="BM410" s="41"/>
      <c r="BN410" s="41"/>
      <c r="BO410" s="41">
        <f>IF(AND($BR$6&gt;200,A410&lt;950),Paramètres!$D$22,0)</f>
        <v>1</v>
      </c>
      <c r="BP410" s="41">
        <f t="shared" si="415"/>
        <v>10066.196091300139</v>
      </c>
      <c r="BQ410" s="41">
        <f t="shared" si="416"/>
        <v>610.55445804465489</v>
      </c>
      <c r="BR410" s="41">
        <f t="shared" si="446"/>
        <v>10084.695359540832</v>
      </c>
      <c r="BS410" s="41">
        <f t="shared" si="447"/>
        <v>3.4709625230892223</v>
      </c>
      <c r="BT410" s="41">
        <f t="shared" si="448"/>
        <v>1843.3129269627584</v>
      </c>
      <c r="BU410" s="41">
        <f t="shared" si="449"/>
        <v>1839.9315714461379</v>
      </c>
      <c r="BV410" s="41">
        <f t="shared" si="450"/>
        <v>111.5990999235991</v>
      </c>
      <c r="BW410" s="41">
        <f>Paramètres!$D$22</f>
        <v>1</v>
      </c>
      <c r="BX410" s="41">
        <f t="shared" si="417"/>
        <v>2669.1393016571274</v>
      </c>
      <c r="BY410" s="41">
        <f t="shared" si="418"/>
        <v>-2281.0190516700786</v>
      </c>
      <c r="BZ410" s="41">
        <f t="shared" si="451"/>
        <v>3511.0329713251858</v>
      </c>
      <c r="CA410" s="41">
        <f t="shared" si="452"/>
        <v>-40.516860309862587</v>
      </c>
      <c r="CB410" s="41">
        <f t="shared" si="453"/>
        <v>1544.2060358777835</v>
      </c>
      <c r="CC410" s="41">
        <f t="shared" si="454"/>
        <v>1173.9283150798426</v>
      </c>
      <c r="CD410" s="41">
        <f t="shared" si="455"/>
        <v>-1003.2270890955749</v>
      </c>
      <c r="CE410" s="2">
        <f>Paramètres!$F$16</f>
        <v>15000</v>
      </c>
      <c r="CF410" s="2">
        <f>Paramètres!$G$16</f>
        <v>15000</v>
      </c>
      <c r="CG410" s="111">
        <f>Paramètres!$F$20</f>
        <v>992600579172.61572</v>
      </c>
      <c r="CH410" s="2">
        <f>Paramètres!$F$21</f>
        <v>13332</v>
      </c>
      <c r="CI410" s="2"/>
      <c r="CJ410" s="2"/>
      <c r="CK410" s="2">
        <f>IF(CN410&gt;20000,Paramètres!$F$22,-2)</f>
        <v>1</v>
      </c>
      <c r="CL410" s="2">
        <f t="shared" si="419"/>
        <v>-4933.8039086998615</v>
      </c>
      <c r="CM410" s="2">
        <f t="shared" si="420"/>
        <v>40610.554458044659</v>
      </c>
      <c r="CN410" s="2">
        <f t="shared" si="421"/>
        <v>40909.162230474882</v>
      </c>
      <c r="CO410" s="2">
        <f t="shared" si="422"/>
        <v>96.92695578466703</v>
      </c>
      <c r="CP410" s="2">
        <f t="shared" si="423"/>
        <v>509.77587945244596</v>
      </c>
      <c r="CQ410" s="2">
        <f t="shared" si="424"/>
        <v>-61.480951685922378</v>
      </c>
      <c r="CR410" s="2">
        <f t="shared" si="425"/>
        <v>506.05487830007922</v>
      </c>
      <c r="CS410" s="2">
        <f>Paramètres!$F$22</f>
        <v>1</v>
      </c>
      <c r="CT410" s="2">
        <f t="shared" si="426"/>
        <v>-12330.860698342873</v>
      </c>
      <c r="CU410" s="2">
        <f t="shared" si="427"/>
        <v>37718.980948329918</v>
      </c>
      <c r="CV410" s="2">
        <f t="shared" si="456"/>
        <v>39683.392613817836</v>
      </c>
      <c r="CW410" s="2">
        <f t="shared" si="457"/>
        <v>108.10329010781386</v>
      </c>
      <c r="CX410" s="2">
        <f t="shared" si="428"/>
        <v>536.89717779808029</v>
      </c>
      <c r="CY410" s="2">
        <f t="shared" si="458"/>
        <v>-166.83060274580242</v>
      </c>
      <c r="CZ410" s="2">
        <f t="shared" si="459"/>
        <v>510.31963465559085</v>
      </c>
      <c r="DA410" s="2"/>
      <c r="DB410" s="2"/>
      <c r="DC410" s="13">
        <f>Paramètres!$H$16</f>
        <v>-20000</v>
      </c>
      <c r="DD410" s="13">
        <f>Paramètres!$I$16</f>
        <v>0</v>
      </c>
      <c r="DE410" s="13"/>
      <c r="DF410" s="13"/>
      <c r="DG410" s="112">
        <f>Paramètres!$H$20</f>
        <v>1047197551196.5977</v>
      </c>
      <c r="DH410" s="13">
        <f>Paramètres!$H$21</f>
        <v>10000</v>
      </c>
      <c r="DI410" s="13">
        <f>IF(DL410&lt;66666,Paramètres!$H$22,5)</f>
        <v>1</v>
      </c>
      <c r="DJ410" s="13">
        <f t="shared" si="429"/>
        <v>-39933.803908699861</v>
      </c>
      <c r="DK410" s="13">
        <f t="shared" si="430"/>
        <v>25610.554458044655</v>
      </c>
      <c r="DL410" s="13">
        <f t="shared" si="460"/>
        <v>47440.585939330085</v>
      </c>
      <c r="DM410" s="13">
        <f t="shared" si="461"/>
        <v>147.32692447396718</v>
      </c>
      <c r="DN410" s="13">
        <f t="shared" si="462"/>
        <v>435.9212262144087</v>
      </c>
      <c r="DO410" s="13">
        <f t="shared" si="463"/>
        <v>-366.94303880539326</v>
      </c>
      <c r="DP410" s="13">
        <f t="shared" si="464"/>
        <v>235.32981480581108</v>
      </c>
      <c r="DQ410" s="13">
        <f>IF(DT410&lt;66666,Paramètres!$H$22,5)</f>
        <v>1</v>
      </c>
      <c r="DR410" s="13">
        <f t="shared" si="431"/>
        <v>-47330.860698342876</v>
      </c>
      <c r="DS410" s="13">
        <f t="shared" si="432"/>
        <v>22718.980948329921</v>
      </c>
      <c r="DT410" s="13">
        <f t="shared" si="465"/>
        <v>52501.071129801872</v>
      </c>
      <c r="DU410" s="13">
        <f t="shared" si="466"/>
        <v>154.35882907183242</v>
      </c>
      <c r="DV410" s="13">
        <f t="shared" si="467"/>
        <v>360.14451487826773</v>
      </c>
      <c r="DW410" s="13">
        <f t="shared" si="468"/>
        <v>-324.67813509617224</v>
      </c>
      <c r="DX410" s="13">
        <f t="shared" si="469"/>
        <v>155.8466560031832</v>
      </c>
    </row>
    <row r="411" spans="1:128" x14ac:dyDescent="0.35">
      <c r="A411" s="106">
        <f t="shared" si="470"/>
        <v>405</v>
      </c>
      <c r="B411" s="106">
        <f>A411*Paramètres!$D$25</f>
        <v>202.5</v>
      </c>
      <c r="C411" s="102">
        <f>Paramètres!$D$7</f>
        <v>155093840495.72119</v>
      </c>
      <c r="D411" s="28">
        <f>Paramètres!$D$8</f>
        <v>6666</v>
      </c>
      <c r="E411" s="28">
        <f t="shared" si="433"/>
        <v>13878.949414128492</v>
      </c>
      <c r="F411" s="28">
        <f t="shared" si="434"/>
        <v>-27768.51143529412</v>
      </c>
      <c r="G411" s="28">
        <f t="shared" si="408"/>
        <v>-161.20181610296837</v>
      </c>
      <c r="H411" s="28">
        <f t="shared" si="409"/>
        <v>50.622317479361115</v>
      </c>
      <c r="I411" s="28">
        <f t="shared" si="471"/>
        <v>-11147.645943072925</v>
      </c>
      <c r="J411" s="28">
        <f t="shared" si="472"/>
        <v>-3794.5739409639082</v>
      </c>
      <c r="K411" s="28">
        <f t="shared" si="473"/>
        <v>1291.1375697833171</v>
      </c>
      <c r="L411" s="28">
        <f t="shared" si="435"/>
        <v>819.1357304259426</v>
      </c>
      <c r="M411" s="28">
        <f t="shared" si="436"/>
        <v>998.02448829952436</v>
      </c>
      <c r="N411" s="28">
        <f>Paramètres!$D$26*Calculs!K411</f>
        <v>25.822751395666341</v>
      </c>
      <c r="O411" s="28">
        <f>Paramètres!$D$26*I411</f>
        <v>-222.9529188614585</v>
      </c>
      <c r="P411" s="28">
        <f>Paramètres!$D$26*J411</f>
        <v>-75.891478819278163</v>
      </c>
      <c r="Q411" s="105">
        <f>IF($T411&gt;25000,Paramètres!$D$9,-5)</f>
        <v>-5</v>
      </c>
      <c r="R411" s="105">
        <f t="shared" si="410"/>
        <v>-17936.270958753579</v>
      </c>
      <c r="S411" s="105">
        <f t="shared" si="411"/>
        <v>-8911.1355688353324</v>
      </c>
      <c r="T411" s="105">
        <f t="shared" si="437"/>
        <v>20027.93431764717</v>
      </c>
      <c r="U411" s="105">
        <f t="shared" si="438"/>
        <v>-153.58079871448248</v>
      </c>
      <c r="V411" s="105">
        <f t="shared" si="412"/>
        <v>-1651.393679590795</v>
      </c>
      <c r="W411" s="105">
        <f t="shared" si="439"/>
        <v>1478.9265845861457</v>
      </c>
      <c r="X411" s="105">
        <f t="shared" si="440"/>
        <v>734.76339211802269</v>
      </c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44">
        <f t="shared" si="441"/>
        <v>31815.220372882071</v>
      </c>
      <c r="AL411" s="44">
        <f t="shared" si="442"/>
        <v>-18857.375866458788</v>
      </c>
      <c r="AM411" s="44">
        <f t="shared" si="413"/>
        <v>41.075801928127561</v>
      </c>
      <c r="AN411" s="44">
        <f t="shared" si="414"/>
        <v>16.029379747380336</v>
      </c>
      <c r="AO411" s="44">
        <f t="shared" si="474"/>
        <v>7063.0900109973118</v>
      </c>
      <c r="AP411" s="44">
        <f t="shared" si="475"/>
        <v>6156.2749928585163</v>
      </c>
      <c r="AQ411" s="44">
        <f t="shared" si="443"/>
        <v>6063.7136046796259</v>
      </c>
      <c r="AR411" s="44">
        <f t="shared" si="444"/>
        <v>5827.9578149031167</v>
      </c>
      <c r="AS411" s="44">
        <f t="shared" si="445"/>
        <v>1674.3746257293997</v>
      </c>
      <c r="AT411" s="44">
        <f>Paramètres!$D$26*Calculs!AQ411</f>
        <v>121.27427209359251</v>
      </c>
      <c r="AU411" s="44">
        <f>Paramètres!$D$26*AO411</f>
        <v>141.26180021994625</v>
      </c>
      <c r="AV411" s="44">
        <f>Paramètres!$D$26*AP411</f>
        <v>123.12549985717033</v>
      </c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1">
        <f>Paramètres!$D$16</f>
        <v>30000</v>
      </c>
      <c r="BH411" s="41">
        <f>Paramètres!$E$16</f>
        <v>-25000</v>
      </c>
      <c r="BI411" s="100"/>
      <c r="BJ411" s="100"/>
      <c r="BK411" s="110">
        <f>Paramètres!$D$20</f>
        <v>523598775598.29883</v>
      </c>
      <c r="BL411" s="41">
        <f>Paramètres!$D$21</f>
        <v>10000</v>
      </c>
      <c r="BM411" s="41"/>
      <c r="BN411" s="41"/>
      <c r="BO411" s="41">
        <f>IF(AND($BR$6&gt;200,A411&lt;950),Paramètres!$D$22,0)</f>
        <v>1</v>
      </c>
      <c r="BP411" s="41">
        <f t="shared" si="415"/>
        <v>16121.050585871508</v>
      </c>
      <c r="BQ411" s="41">
        <f t="shared" si="416"/>
        <v>2768.51143529412</v>
      </c>
      <c r="BR411" s="41">
        <f t="shared" si="446"/>
        <v>16357.045196476729</v>
      </c>
      <c r="BS411" s="41">
        <f t="shared" si="447"/>
        <v>9.7445051316346269</v>
      </c>
      <c r="BT411" s="41">
        <f t="shared" si="448"/>
        <v>1215.4123546094122</v>
      </c>
      <c r="BU411" s="41">
        <f t="shared" si="449"/>
        <v>1197.8767446073928</v>
      </c>
      <c r="BV411" s="41">
        <f t="shared" si="450"/>
        <v>205.71459954507543</v>
      </c>
      <c r="BW411" s="41">
        <f>Paramètres!$D$22</f>
        <v>1</v>
      </c>
      <c r="BX411" s="41">
        <f t="shared" si="417"/>
        <v>-1815.2203728820714</v>
      </c>
      <c r="BY411" s="41">
        <f t="shared" si="418"/>
        <v>-6142.6241335412124</v>
      </c>
      <c r="BZ411" s="41">
        <f t="shared" si="451"/>
        <v>6405.2210147729529</v>
      </c>
      <c r="CA411" s="41">
        <f t="shared" si="452"/>
        <v>-106.46305292808169</v>
      </c>
      <c r="CB411" s="41">
        <f t="shared" si="453"/>
        <v>2002.5344910925332</v>
      </c>
      <c r="CC411" s="41">
        <f t="shared" si="454"/>
        <v>-567.51225246503827</v>
      </c>
      <c r="CD411" s="41">
        <f t="shared" si="455"/>
        <v>-1920.4359482464624</v>
      </c>
      <c r="CE411" s="2">
        <f>Paramètres!$F$16</f>
        <v>15000</v>
      </c>
      <c r="CF411" s="2">
        <f>Paramètres!$G$16</f>
        <v>15000</v>
      </c>
      <c r="CG411" s="111">
        <f>Paramètres!$F$20</f>
        <v>992600579172.61572</v>
      </c>
      <c r="CH411" s="2">
        <f>Paramètres!$F$21</f>
        <v>13332</v>
      </c>
      <c r="CI411" s="2"/>
      <c r="CJ411" s="2"/>
      <c r="CK411" s="2">
        <f>IF(CN411&gt;20000,Paramètres!$F$22,-2)</f>
        <v>1</v>
      </c>
      <c r="CL411" s="2">
        <f t="shared" si="419"/>
        <v>1121.0505858715078</v>
      </c>
      <c r="CM411" s="2">
        <f t="shared" si="420"/>
        <v>42768.511435294116</v>
      </c>
      <c r="CN411" s="2">
        <f t="shared" si="421"/>
        <v>42783.201432419322</v>
      </c>
      <c r="CO411" s="2">
        <f t="shared" si="422"/>
        <v>88.498503675877274</v>
      </c>
      <c r="CP411" s="2">
        <f t="shared" si="423"/>
        <v>471.90583532616324</v>
      </c>
      <c r="CQ411" s="2">
        <f t="shared" si="424"/>
        <v>12.365374620322351</v>
      </c>
      <c r="CR411" s="2">
        <f t="shared" si="425"/>
        <v>471.74380221194531</v>
      </c>
      <c r="CS411" s="2">
        <f>Paramètres!$F$22</f>
        <v>1</v>
      </c>
      <c r="CT411" s="2">
        <f t="shared" si="426"/>
        <v>-16815.220372882071</v>
      </c>
      <c r="CU411" s="2">
        <f t="shared" si="427"/>
        <v>33857.375866458788</v>
      </c>
      <c r="CV411" s="2">
        <f t="shared" si="456"/>
        <v>37803.088984251728</v>
      </c>
      <c r="CW411" s="2">
        <f t="shared" si="457"/>
        <v>116.41123125880306</v>
      </c>
      <c r="CX411" s="2">
        <f t="shared" si="428"/>
        <v>582.57613295061628</v>
      </c>
      <c r="CY411" s="2">
        <f t="shared" si="458"/>
        <v>-259.13612677596279</v>
      </c>
      <c r="CZ411" s="2">
        <f t="shared" si="459"/>
        <v>521.76950704621129</v>
      </c>
      <c r="DA411" s="2"/>
      <c r="DB411" s="2"/>
      <c r="DC411" s="13">
        <f>Paramètres!$H$16</f>
        <v>-20000</v>
      </c>
      <c r="DD411" s="13">
        <f>Paramètres!$I$16</f>
        <v>0</v>
      </c>
      <c r="DE411" s="13"/>
      <c r="DF411" s="13"/>
      <c r="DG411" s="112">
        <f>Paramètres!$H$20</f>
        <v>1047197551196.5977</v>
      </c>
      <c r="DH411" s="13">
        <f>Paramètres!$H$21</f>
        <v>10000</v>
      </c>
      <c r="DI411" s="13">
        <f>IF(DL411&lt;66666,Paramètres!$H$22,5)</f>
        <v>1</v>
      </c>
      <c r="DJ411" s="13">
        <f t="shared" si="429"/>
        <v>-33878.949414128496</v>
      </c>
      <c r="DK411" s="13">
        <f t="shared" si="430"/>
        <v>27768.51143529412</v>
      </c>
      <c r="DL411" s="13">
        <f t="shared" si="460"/>
        <v>43804.947674174182</v>
      </c>
      <c r="DM411" s="13">
        <f t="shared" si="461"/>
        <v>140.66061403019953</v>
      </c>
      <c r="DN411" s="13">
        <f t="shared" si="462"/>
        <v>505.69439704503276</v>
      </c>
      <c r="DO411" s="13">
        <f t="shared" si="463"/>
        <v>-391.1063888017726</v>
      </c>
      <c r="DP411" s="13">
        <f t="shared" si="464"/>
        <v>320.56608654250363</v>
      </c>
      <c r="DQ411" s="13">
        <f>IF(DT411&lt;66666,Paramètres!$H$22,5)</f>
        <v>1</v>
      </c>
      <c r="DR411" s="13">
        <f t="shared" si="431"/>
        <v>-51815.220372882075</v>
      </c>
      <c r="DS411" s="13">
        <f t="shared" si="432"/>
        <v>18857.375866458788</v>
      </c>
      <c r="DT411" s="13">
        <f t="shared" si="465"/>
        <v>55139.982651967133</v>
      </c>
      <c r="DU411" s="13">
        <f t="shared" si="466"/>
        <v>160.00177908884476</v>
      </c>
      <c r="DV411" s="13">
        <f t="shared" si="467"/>
        <v>328.10596134683203</v>
      </c>
      <c r="DW411" s="13">
        <f t="shared" si="468"/>
        <v>-308.32223506758606</v>
      </c>
      <c r="DX411" s="13">
        <f t="shared" si="469"/>
        <v>112.20927427916561</v>
      </c>
    </row>
    <row r="412" spans="1:128" x14ac:dyDescent="0.35">
      <c r="A412" s="106">
        <f t="shared" si="470"/>
        <v>406</v>
      </c>
      <c r="B412" s="106">
        <f>A412*Paramètres!$D$25</f>
        <v>203</v>
      </c>
      <c r="C412" s="102">
        <f>Paramètres!$D$7</f>
        <v>155093840495.72119</v>
      </c>
      <c r="D412" s="28">
        <f>Paramètres!$D$8</f>
        <v>6666</v>
      </c>
      <c r="E412" s="28">
        <f t="shared" si="433"/>
        <v>8509.9103751985167</v>
      </c>
      <c r="F412" s="28">
        <f t="shared" si="434"/>
        <v>-29416.292283701194</v>
      </c>
      <c r="G412" s="28">
        <f t="shared" si="408"/>
        <v>-164.93187655842678</v>
      </c>
      <c r="H412" s="28">
        <f t="shared" si="409"/>
        <v>65.064471961703219</v>
      </c>
      <c r="I412" s="28">
        <f t="shared" si="471"/>
        <v>-10105.557293785525</v>
      </c>
      <c r="J412" s="28">
        <f t="shared" si="472"/>
        <v>-2720.6579738451055</v>
      </c>
      <c r="K412" s="28">
        <f t="shared" si="473"/>
        <v>1108.5454656301854</v>
      </c>
      <c r="L412" s="28">
        <f t="shared" si="435"/>
        <v>467.36074340601567</v>
      </c>
      <c r="M412" s="28">
        <f t="shared" si="436"/>
        <v>1005.2099208086939</v>
      </c>
      <c r="N412" s="28">
        <f>Paramètres!$D$26*Calculs!K412</f>
        <v>22.170909312603708</v>
      </c>
      <c r="O412" s="28">
        <f>Paramètres!$D$26*I412</f>
        <v>-202.11114587571049</v>
      </c>
      <c r="P412" s="28">
        <f>Paramètres!$D$26*J412</f>
        <v>-54.413159476902109</v>
      </c>
      <c r="Q412" s="105">
        <f>IF($T412&gt;25000,Paramètres!$D$9,-5)</f>
        <v>6</v>
      </c>
      <c r="R412" s="105">
        <f t="shared" si="410"/>
        <v>-28293.844456907987</v>
      </c>
      <c r="S412" s="105">
        <f t="shared" si="411"/>
        <v>-14055.647570104014</v>
      </c>
      <c r="T412" s="105">
        <f t="shared" si="437"/>
        <v>31592.765987907325</v>
      </c>
      <c r="U412" s="105">
        <f t="shared" si="438"/>
        <v>-153.58300641249363</v>
      </c>
      <c r="V412" s="105">
        <f t="shared" si="412"/>
        <v>873.36412591668375</v>
      </c>
      <c r="W412" s="105">
        <f t="shared" si="439"/>
        <v>-782.16730824988701</v>
      </c>
      <c r="X412" s="105">
        <f t="shared" si="440"/>
        <v>-388.56041788033349</v>
      </c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44">
        <f t="shared" si="441"/>
        <v>36803.754832106504</v>
      </c>
      <c r="AL412" s="44">
        <f t="shared" si="442"/>
        <v>-15360.644713597179</v>
      </c>
      <c r="AM412" s="44">
        <f t="shared" si="413"/>
        <v>31.153878315424613</v>
      </c>
      <c r="AN412" s="44">
        <f t="shared" si="414"/>
        <v>-58.058337601513962</v>
      </c>
      <c r="AO412" s="44">
        <f t="shared" si="474"/>
        <v>12749.786025680482</v>
      </c>
      <c r="AP412" s="44">
        <f t="shared" si="475"/>
        <v>7707.5241187307456</v>
      </c>
      <c r="AQ412" s="44">
        <f t="shared" si="443"/>
        <v>650.13208707617969</v>
      </c>
      <c r="AR412" s="44">
        <f t="shared" si="444"/>
        <v>343.95597027755866</v>
      </c>
      <c r="AS412" s="44">
        <f t="shared" si="445"/>
        <v>-551.69377480306275</v>
      </c>
      <c r="AT412" s="44">
        <f>Paramètres!$D$26*Calculs!AQ412</f>
        <v>13.002641741523593</v>
      </c>
      <c r="AU412" s="44">
        <f>Paramètres!$D$26*AO412</f>
        <v>254.99572051360963</v>
      </c>
      <c r="AV412" s="44">
        <f>Paramètres!$D$26*AP412</f>
        <v>154.15048237461491</v>
      </c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1">
        <f>Paramètres!$D$16</f>
        <v>30000</v>
      </c>
      <c r="BH412" s="41">
        <f>Paramètres!$E$16</f>
        <v>-25000</v>
      </c>
      <c r="BI412" s="100"/>
      <c r="BJ412" s="100"/>
      <c r="BK412" s="110">
        <f>Paramètres!$D$20</f>
        <v>523598775598.29883</v>
      </c>
      <c r="BL412" s="41">
        <f>Paramètres!$D$21</f>
        <v>10000</v>
      </c>
      <c r="BM412" s="41"/>
      <c r="BN412" s="41"/>
      <c r="BO412" s="41">
        <f>IF(AND($BR$6&gt;200,A412&lt;950),Paramètres!$D$22,0)</f>
        <v>1</v>
      </c>
      <c r="BP412" s="41">
        <f t="shared" si="415"/>
        <v>21490.089624801483</v>
      </c>
      <c r="BQ412" s="41">
        <f t="shared" si="416"/>
        <v>4416.2922837011938</v>
      </c>
      <c r="BR412" s="41">
        <f t="shared" si="446"/>
        <v>21939.179328705053</v>
      </c>
      <c r="BS412" s="41">
        <f t="shared" si="447"/>
        <v>11.612817783380301</v>
      </c>
      <c r="BT412" s="41">
        <f t="shared" si="448"/>
        <v>819.57291582635185</v>
      </c>
      <c r="BU412" s="41">
        <f t="shared" si="449"/>
        <v>802.79645611556077</v>
      </c>
      <c r="BV412" s="41">
        <f t="shared" si="450"/>
        <v>164.97761788923043</v>
      </c>
      <c r="BW412" s="41">
        <f>Paramètres!$D$22</f>
        <v>1</v>
      </c>
      <c r="BX412" s="41">
        <f t="shared" si="417"/>
        <v>-6803.7548321065042</v>
      </c>
      <c r="BY412" s="41">
        <f t="shared" si="418"/>
        <v>-9639.3552864028206</v>
      </c>
      <c r="BZ412" s="41">
        <f t="shared" si="451"/>
        <v>11798.65459079613</v>
      </c>
      <c r="CA412" s="41">
        <f t="shared" si="452"/>
        <v>-125.21562535250175</v>
      </c>
      <c r="CB412" s="41">
        <f t="shared" si="453"/>
        <v>1669.8093107245652</v>
      </c>
      <c r="CC412" s="41">
        <f t="shared" si="454"/>
        <v>-962.90412428897878</v>
      </c>
      <c r="CD412" s="41">
        <f t="shared" si="455"/>
        <v>-1364.2136128956206</v>
      </c>
      <c r="CE412" s="2">
        <f>Paramètres!$F$16</f>
        <v>15000</v>
      </c>
      <c r="CF412" s="2">
        <f>Paramètres!$G$16</f>
        <v>15000</v>
      </c>
      <c r="CG412" s="111">
        <f>Paramètres!$F$20</f>
        <v>992600579172.61572</v>
      </c>
      <c r="CH412" s="2">
        <f>Paramètres!$F$21</f>
        <v>13332</v>
      </c>
      <c r="CI412" s="2"/>
      <c r="CJ412" s="2"/>
      <c r="CK412" s="2">
        <f>IF(CN412&gt;20000,Paramètres!$F$22,-2)</f>
        <v>1</v>
      </c>
      <c r="CL412" s="2">
        <f t="shared" si="419"/>
        <v>6490.0896248014833</v>
      </c>
      <c r="CM412" s="2">
        <f t="shared" si="420"/>
        <v>44416.292283701194</v>
      </c>
      <c r="CN412" s="2">
        <f t="shared" si="421"/>
        <v>44887.952543740845</v>
      </c>
      <c r="CO412" s="2">
        <f t="shared" si="422"/>
        <v>81.68679693825473</v>
      </c>
      <c r="CP412" s="2">
        <f t="shared" si="423"/>
        <v>433.95456174720715</v>
      </c>
      <c r="CQ412" s="2">
        <f t="shared" si="424"/>
        <v>62.74298200806534</v>
      </c>
      <c r="CR412" s="2">
        <f t="shared" si="425"/>
        <v>429.39478323559803</v>
      </c>
      <c r="CS412" s="2">
        <f>Paramètres!$F$22</f>
        <v>1</v>
      </c>
      <c r="CT412" s="2">
        <f t="shared" si="426"/>
        <v>-21803.754832106504</v>
      </c>
      <c r="CU412" s="2">
        <f t="shared" si="427"/>
        <v>30360.644713597179</v>
      </c>
      <c r="CV412" s="2">
        <f t="shared" si="456"/>
        <v>37378.770340982112</v>
      </c>
      <c r="CW412" s="2">
        <f t="shared" si="457"/>
        <v>125.68433853062496</v>
      </c>
      <c r="CX412" s="2">
        <f t="shared" si="428"/>
        <v>593.62745825906154</v>
      </c>
      <c r="CY412" s="2">
        <f t="shared" si="458"/>
        <v>-346.27430071705862</v>
      </c>
      <c r="CZ412" s="2">
        <f t="shared" si="459"/>
        <v>482.16975004870005</v>
      </c>
      <c r="DA412" s="2"/>
      <c r="DB412" s="2"/>
      <c r="DC412" s="13">
        <f>Paramètres!$H$16</f>
        <v>-20000</v>
      </c>
      <c r="DD412" s="13">
        <f>Paramètres!$I$16</f>
        <v>0</v>
      </c>
      <c r="DE412" s="13"/>
      <c r="DF412" s="13"/>
      <c r="DG412" s="112">
        <f>Paramètres!$H$20</f>
        <v>1047197551196.5977</v>
      </c>
      <c r="DH412" s="13">
        <f>Paramètres!$H$21</f>
        <v>10000</v>
      </c>
      <c r="DI412" s="13">
        <f>IF(DL412&lt;66666,Paramètres!$H$22,5)</f>
        <v>1</v>
      </c>
      <c r="DJ412" s="13">
        <f t="shared" si="429"/>
        <v>-28509.910375198517</v>
      </c>
      <c r="DK412" s="13">
        <f t="shared" si="430"/>
        <v>29416.292283701194</v>
      </c>
      <c r="DL412" s="13">
        <f t="shared" si="460"/>
        <v>40965.024610293971</v>
      </c>
      <c r="DM412" s="13">
        <f t="shared" si="461"/>
        <v>134.10355559334076</v>
      </c>
      <c r="DN412" s="13">
        <f t="shared" si="462"/>
        <v>572.13087707884688</v>
      </c>
      <c r="DO412" s="13">
        <f t="shared" si="463"/>
        <v>-398.17869471761048</v>
      </c>
      <c r="DP412" s="13">
        <f t="shared" si="464"/>
        <v>410.83751968386548</v>
      </c>
      <c r="DQ412" s="13">
        <f>IF(DT412&lt;66666,Paramètres!$H$22,5)</f>
        <v>1</v>
      </c>
      <c r="DR412" s="13">
        <f t="shared" si="431"/>
        <v>-56803.754832106504</v>
      </c>
      <c r="DS412" s="13">
        <f t="shared" si="432"/>
        <v>15360.644713597179</v>
      </c>
      <c r="DT412" s="13">
        <f t="shared" si="465"/>
        <v>58843.996881954103</v>
      </c>
      <c r="DU412" s="13">
        <f t="shared" si="466"/>
        <v>164.86821115817401</v>
      </c>
      <c r="DV412" s="13">
        <f t="shared" si="467"/>
        <v>289.78591070615033</v>
      </c>
      <c r="DW412" s="13">
        <f t="shared" si="468"/>
        <v>-279.7384388856666</v>
      </c>
      <c r="DX412" s="13">
        <f t="shared" si="469"/>
        <v>75.645752383085693</v>
      </c>
    </row>
    <row r="413" spans="1:128" x14ac:dyDescent="0.35">
      <c r="A413" s="106">
        <f t="shared" si="470"/>
        <v>407</v>
      </c>
      <c r="B413" s="106">
        <f>A413*Paramètres!$D$25</f>
        <v>203.5</v>
      </c>
      <c r="C413" s="102">
        <f>Paramètres!$D$7</f>
        <v>155093840495.72119</v>
      </c>
      <c r="D413" s="28">
        <f>Paramètres!$D$8</f>
        <v>6666</v>
      </c>
      <c r="E413" s="28">
        <f t="shared" si="433"/>
        <v>3573.9719141572582</v>
      </c>
      <c r="F413" s="28">
        <f t="shared" si="434"/>
        <v>-30525.318790421574</v>
      </c>
      <c r="G413" s="28">
        <f t="shared" si="408"/>
        <v>-170.0164988988621</v>
      </c>
      <c r="H413" s="28">
        <f t="shared" si="409"/>
        <v>74.210483192606759</v>
      </c>
      <c r="I413" s="28">
        <f t="shared" si="471"/>
        <v>-9436.0854045037977</v>
      </c>
      <c r="J413" s="28">
        <f t="shared" si="472"/>
        <v>-1661.0348935595096</v>
      </c>
      <c r="K413" s="28">
        <f t="shared" si="473"/>
        <v>1055.4075965425247</v>
      </c>
      <c r="L413" s="28">
        <f t="shared" si="435"/>
        <v>287.18082821463537</v>
      </c>
      <c r="M413" s="28">
        <f t="shared" si="436"/>
        <v>1015.5847412922394</v>
      </c>
      <c r="N413" s="28">
        <f>Paramètres!$D$26*Calculs!K413</f>
        <v>21.108151930850497</v>
      </c>
      <c r="O413" s="28">
        <f>Paramètres!$D$26*I413</f>
        <v>-188.72170809007596</v>
      </c>
      <c r="P413" s="28">
        <f>Paramètres!$D$26*J413</f>
        <v>-33.22069787119019</v>
      </c>
      <c r="Q413" s="105">
        <f>IF($T413&gt;25000,Paramètres!$D$9,-5)</f>
        <v>6</v>
      </c>
      <c r="R413" s="105">
        <f t="shared" si="410"/>
        <v>-39690.664923358883</v>
      </c>
      <c r="S413" s="105">
        <f t="shared" si="411"/>
        <v>-18880.512692489003</v>
      </c>
      <c r="T413" s="105">
        <f t="shared" si="437"/>
        <v>43952.50438359104</v>
      </c>
      <c r="U413" s="105">
        <f t="shared" si="438"/>
        <v>-154.55996327207203</v>
      </c>
      <c r="V413" s="105">
        <f t="shared" si="412"/>
        <v>465.5473940311976</v>
      </c>
      <c r="W413" s="105">
        <f t="shared" si="439"/>
        <v>-420.40575119841435</v>
      </c>
      <c r="X413" s="105">
        <f t="shared" si="440"/>
        <v>-199.98345043662007</v>
      </c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44">
        <f t="shared" si="441"/>
        <v>43264.63683751614</v>
      </c>
      <c r="AL413" s="44">
        <f t="shared" si="442"/>
        <v>-11644.806097932571</v>
      </c>
      <c r="AM413" s="44">
        <f t="shared" si="413"/>
        <v>28.606082292444494</v>
      </c>
      <c r="AN413" s="44">
        <f t="shared" si="414"/>
        <v>-153.25320415000732</v>
      </c>
      <c r="AO413" s="44">
        <f t="shared" si="474"/>
        <v>12838.746275444431</v>
      </c>
      <c r="AP413" s="44">
        <f t="shared" si="475"/>
        <v>7001.6798615530679</v>
      </c>
      <c r="AQ413" s="44">
        <f t="shared" si="443"/>
        <v>2655.1772136418381</v>
      </c>
      <c r="AR413" s="44">
        <f t="shared" si="444"/>
        <v>-2371.0841721415909</v>
      </c>
      <c r="AS413" s="44">
        <f t="shared" si="445"/>
        <v>-1194.9585283441684</v>
      </c>
      <c r="AT413" s="44">
        <f>Paramètres!$D$26*Calculs!AQ413</f>
        <v>53.103544272836764</v>
      </c>
      <c r="AU413" s="44">
        <f>Paramètres!$D$26*AO413</f>
        <v>256.77492550888866</v>
      </c>
      <c r="AV413" s="44">
        <f>Paramètres!$D$26*AP413</f>
        <v>140.03359723106135</v>
      </c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1">
        <f>Paramètres!$D$16</f>
        <v>30000</v>
      </c>
      <c r="BH413" s="41">
        <f>Paramètres!$E$16</f>
        <v>-25000</v>
      </c>
      <c r="BI413" s="100"/>
      <c r="BJ413" s="100"/>
      <c r="BK413" s="110">
        <f>Paramètres!$D$20</f>
        <v>523598775598.29883</v>
      </c>
      <c r="BL413" s="41">
        <f>Paramètres!$D$21</f>
        <v>10000</v>
      </c>
      <c r="BM413" s="41"/>
      <c r="BN413" s="41"/>
      <c r="BO413" s="41">
        <f>IF(AND($BR$6&gt;200,A413&lt;950),Paramètres!$D$22,0)</f>
        <v>1</v>
      </c>
      <c r="BP413" s="41">
        <f t="shared" si="415"/>
        <v>26426.028085842743</v>
      </c>
      <c r="BQ413" s="41">
        <f t="shared" si="416"/>
        <v>5525.3187904215738</v>
      </c>
      <c r="BR413" s="41">
        <f t="shared" si="446"/>
        <v>26997.483366594286</v>
      </c>
      <c r="BS413" s="41">
        <f t="shared" si="447"/>
        <v>11.809626518336476</v>
      </c>
      <c r="BT413" s="41">
        <f t="shared" si="448"/>
        <v>592.37524804465795</v>
      </c>
      <c r="BU413" s="41">
        <f t="shared" si="449"/>
        <v>579.83645103587844</v>
      </c>
      <c r="BV413" s="41">
        <f t="shared" si="450"/>
        <v>121.23582204153735</v>
      </c>
      <c r="BW413" s="41">
        <f>Paramètres!$D$22</f>
        <v>1</v>
      </c>
      <c r="BX413" s="41">
        <f t="shared" si="417"/>
        <v>-13264.63683751614</v>
      </c>
      <c r="BY413" s="41">
        <f t="shared" si="418"/>
        <v>-13355.193902067429</v>
      </c>
      <c r="BZ413" s="41">
        <f t="shared" si="451"/>
        <v>18823.171746361164</v>
      </c>
      <c r="CA413" s="41">
        <f t="shared" si="452"/>
        <v>-134.80508825770988</v>
      </c>
      <c r="CB413" s="41">
        <f t="shared" si="453"/>
        <v>1017.7952256992701</v>
      </c>
      <c r="CC413" s="41">
        <f t="shared" si="454"/>
        <v>-717.23746804087341</v>
      </c>
      <c r="CD413" s="41">
        <f t="shared" si="455"/>
        <v>-722.13401519007903</v>
      </c>
      <c r="CE413" s="2">
        <f>Paramètres!$F$16</f>
        <v>15000</v>
      </c>
      <c r="CF413" s="2">
        <f>Paramètres!$G$16</f>
        <v>15000</v>
      </c>
      <c r="CG413" s="111">
        <f>Paramètres!$F$20</f>
        <v>992600579172.61572</v>
      </c>
      <c r="CH413" s="2">
        <f>Paramètres!$F$21</f>
        <v>13332</v>
      </c>
      <c r="CI413" s="2"/>
      <c r="CJ413" s="2"/>
      <c r="CK413" s="2">
        <f>IF(CN413&gt;20000,Paramètres!$F$22,-2)</f>
        <v>1</v>
      </c>
      <c r="CL413" s="2">
        <f t="shared" si="419"/>
        <v>11426.028085842741</v>
      </c>
      <c r="CM413" s="2">
        <f t="shared" si="420"/>
        <v>45525.318790421574</v>
      </c>
      <c r="CN413" s="2">
        <f t="shared" si="421"/>
        <v>46937.285485933018</v>
      </c>
      <c r="CO413" s="2">
        <f t="shared" si="422"/>
        <v>75.910822848289939</v>
      </c>
      <c r="CP413" s="2">
        <f t="shared" si="423"/>
        <v>401.04598269968142</v>
      </c>
      <c r="CQ413" s="2">
        <f t="shared" si="424"/>
        <v>97.627347099445785</v>
      </c>
      <c r="CR413" s="2">
        <f t="shared" si="425"/>
        <v>388.9817236553377</v>
      </c>
      <c r="CS413" s="2">
        <f>Paramètres!$F$22</f>
        <v>1</v>
      </c>
      <c r="CT413" s="2">
        <f t="shared" si="426"/>
        <v>-28264.63683751614</v>
      </c>
      <c r="CU413" s="2">
        <f t="shared" si="427"/>
        <v>26644.806097932571</v>
      </c>
      <c r="CV413" s="2">
        <f t="shared" si="456"/>
        <v>38843.730350638303</v>
      </c>
      <c r="CW413" s="2">
        <f t="shared" si="457"/>
        <v>136.68973771069773</v>
      </c>
      <c r="CX413" s="2">
        <f t="shared" si="428"/>
        <v>556.6548001182498</v>
      </c>
      <c r="CY413" s="2">
        <f t="shared" si="458"/>
        <v>-405.04981440187368</v>
      </c>
      <c r="CZ413" s="2">
        <f t="shared" si="459"/>
        <v>381.83663306143933</v>
      </c>
      <c r="DA413" s="2"/>
      <c r="DB413" s="2"/>
      <c r="DC413" s="13">
        <f>Paramètres!$H$16</f>
        <v>-20000</v>
      </c>
      <c r="DD413" s="13">
        <f>Paramètres!$I$16</f>
        <v>0</v>
      </c>
      <c r="DE413" s="13"/>
      <c r="DF413" s="13"/>
      <c r="DG413" s="112">
        <f>Paramètres!$H$20</f>
        <v>1047197551196.5977</v>
      </c>
      <c r="DH413" s="13">
        <f>Paramètres!$H$21</f>
        <v>10000</v>
      </c>
      <c r="DI413" s="13">
        <f>IF(DL413&lt;66666,Paramètres!$H$22,5)</f>
        <v>1</v>
      </c>
      <c r="DJ413" s="13">
        <f t="shared" si="429"/>
        <v>-23573.971914157257</v>
      </c>
      <c r="DK413" s="13">
        <f t="shared" si="430"/>
        <v>30525.318790421574</v>
      </c>
      <c r="DL413" s="13">
        <f t="shared" si="460"/>
        <v>38568.474679021718</v>
      </c>
      <c r="DM413" s="13">
        <f t="shared" si="461"/>
        <v>127.678048613689</v>
      </c>
      <c r="DN413" s="13">
        <f t="shared" si="462"/>
        <v>638.52705423813995</v>
      </c>
      <c r="DO413" s="13">
        <f t="shared" si="463"/>
        <v>-390.2829699206888</v>
      </c>
      <c r="DP413" s="13">
        <f t="shared" si="464"/>
        <v>505.36719559536431</v>
      </c>
      <c r="DQ413" s="13">
        <f>IF(DT413&lt;66666,Paramètres!$H$22,5)</f>
        <v>1</v>
      </c>
      <c r="DR413" s="13">
        <f t="shared" si="431"/>
        <v>-63264.63683751614</v>
      </c>
      <c r="DS413" s="13">
        <f t="shared" si="432"/>
        <v>11644.806097932571</v>
      </c>
      <c r="DT413" s="13">
        <f t="shared" si="465"/>
        <v>64327.410823390455</v>
      </c>
      <c r="DU413" s="13">
        <f t="shared" si="466"/>
        <v>169.57058861915436</v>
      </c>
      <c r="DV413" s="13">
        <f t="shared" si="467"/>
        <v>244.16355224804957</v>
      </c>
      <c r="DW413" s="13">
        <f t="shared" si="468"/>
        <v>-240.12964713191926</v>
      </c>
      <c r="DX413" s="13">
        <f t="shared" si="469"/>
        <v>44.199466226256355</v>
      </c>
    </row>
    <row r="414" spans="1:128" x14ac:dyDescent="0.35">
      <c r="A414" s="106">
        <f t="shared" si="470"/>
        <v>408</v>
      </c>
      <c r="B414" s="106">
        <f>A414*Paramètres!$D$25</f>
        <v>204</v>
      </c>
      <c r="C414" s="102">
        <f>Paramètres!$D$7</f>
        <v>155093840495.72119</v>
      </c>
      <c r="D414" s="28">
        <f>Paramètres!$D$8</f>
        <v>6666</v>
      </c>
      <c r="E414" s="28">
        <f t="shared" si="433"/>
        <v>-1072.2755810409817</v>
      </c>
      <c r="F414" s="28">
        <f t="shared" si="434"/>
        <v>-31101.940051878268</v>
      </c>
      <c r="G414" s="28">
        <f t="shared" si="408"/>
        <v>-176.09118171948006</v>
      </c>
      <c r="H414" s="28">
        <f t="shared" si="409"/>
        <v>79.215524514728401</v>
      </c>
      <c r="I414" s="28">
        <f t="shared" si="471"/>
        <v>-8960.1828681990864</v>
      </c>
      <c r="J414" s="28">
        <f t="shared" si="472"/>
        <v>-612.22945439607997</v>
      </c>
      <c r="K414" s="28">
        <f t="shared" si="473"/>
        <v>1064.1337718536661</v>
      </c>
      <c r="L414" s="28">
        <f t="shared" si="435"/>
        <v>199.11555369486905</v>
      </c>
      <c r="M414" s="28">
        <f t="shared" si="436"/>
        <v>1045.3390266685233</v>
      </c>
      <c r="N414" s="28">
        <f>Paramètres!$D$26*Calculs!K414</f>
        <v>21.282675437073323</v>
      </c>
      <c r="O414" s="28">
        <f>Paramètres!$D$26*I414</f>
        <v>-179.20365736398173</v>
      </c>
      <c r="P414" s="28">
        <f>Paramètres!$D$26*J414</f>
        <v>-12.2445890879216</v>
      </c>
      <c r="Q414" s="105">
        <f>IF($T414&gt;25000,Paramètres!$D$9,-5)</f>
        <v>6</v>
      </c>
      <c r="R414" s="105">
        <f t="shared" si="410"/>
        <v>-50163.514513243936</v>
      </c>
      <c r="S414" s="105">
        <f t="shared" si="411"/>
        <v>-22659.23425263619</v>
      </c>
      <c r="T414" s="105">
        <f t="shared" si="437"/>
        <v>55043.792431447495</v>
      </c>
      <c r="U414" s="105">
        <f t="shared" si="438"/>
        <v>-155.69095046822719</v>
      </c>
      <c r="V414" s="105">
        <f t="shared" si="412"/>
        <v>300.4999423955876</v>
      </c>
      <c r="W414" s="105">
        <f t="shared" si="439"/>
        <v>-273.85709733506491</v>
      </c>
      <c r="X414" s="105">
        <f t="shared" si="440"/>
        <v>-123.70329671825343</v>
      </c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44">
        <f t="shared" si="441"/>
        <v>49091.238932202956</v>
      </c>
      <c r="AL414" s="44">
        <f t="shared" si="442"/>
        <v>-8442.7057992420796</v>
      </c>
      <c r="AM414" s="44">
        <f t="shared" si="413"/>
        <v>29.02875327112508</v>
      </c>
      <c r="AN414" s="44">
        <f t="shared" si="414"/>
        <v>-164.45044707558785</v>
      </c>
      <c r="AO414" s="44">
        <f t="shared" si="474"/>
        <v>10210.887177793951</v>
      </c>
      <c r="AP414" s="44">
        <f t="shared" si="475"/>
        <v>5666.6877359778382</v>
      </c>
      <c r="AQ414" s="44">
        <f t="shared" si="443"/>
        <v>1850.5548987013831</v>
      </c>
      <c r="AR414" s="44">
        <f t="shared" si="444"/>
        <v>-1782.8226807730807</v>
      </c>
      <c r="AS414" s="44">
        <f t="shared" si="445"/>
        <v>-496.08136633900347</v>
      </c>
      <c r="AT414" s="44">
        <f>Paramètres!$D$26*Calculs!AQ414</f>
        <v>37.011097974027663</v>
      </c>
      <c r="AU414" s="44">
        <f>Paramètres!$D$26*AO414</f>
        <v>204.21774355587903</v>
      </c>
      <c r="AV414" s="44">
        <f>Paramètres!$D$26*AP414</f>
        <v>113.33375471955677</v>
      </c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1">
        <f>Paramètres!$D$16</f>
        <v>30000</v>
      </c>
      <c r="BH414" s="41">
        <f>Paramètres!$E$16</f>
        <v>-25000</v>
      </c>
      <c r="BI414" s="100"/>
      <c r="BJ414" s="100"/>
      <c r="BK414" s="110">
        <f>Paramètres!$D$20</f>
        <v>523598775598.29883</v>
      </c>
      <c r="BL414" s="41">
        <f>Paramètres!$D$21</f>
        <v>10000</v>
      </c>
      <c r="BM414" s="41"/>
      <c r="BN414" s="41"/>
      <c r="BO414" s="41">
        <f>IF(AND($BR$6&gt;200,A414&lt;950),Paramètres!$D$22,0)</f>
        <v>1</v>
      </c>
      <c r="BP414" s="41">
        <f t="shared" si="415"/>
        <v>31072.27558104098</v>
      </c>
      <c r="BQ414" s="41">
        <f t="shared" si="416"/>
        <v>6101.9400518782677</v>
      </c>
      <c r="BR414" s="41">
        <f t="shared" si="446"/>
        <v>31665.754091460884</v>
      </c>
      <c r="BS414" s="41">
        <f t="shared" si="447"/>
        <v>11.110301613202651</v>
      </c>
      <c r="BT414" s="41">
        <f t="shared" si="448"/>
        <v>452.78349820350047</v>
      </c>
      <c r="BU414" s="41">
        <f t="shared" si="449"/>
        <v>444.29744493344776</v>
      </c>
      <c r="BV414" s="41">
        <f t="shared" si="450"/>
        <v>87.250654272671653</v>
      </c>
      <c r="BW414" s="41">
        <f>Paramètres!$D$22</f>
        <v>1</v>
      </c>
      <c r="BX414" s="41">
        <f t="shared" si="417"/>
        <v>-19091.238932202956</v>
      </c>
      <c r="BY414" s="41">
        <f t="shared" si="418"/>
        <v>-16557.294200757919</v>
      </c>
      <c r="BZ414" s="41">
        <f t="shared" si="451"/>
        <v>25270.919951931188</v>
      </c>
      <c r="CA414" s="41">
        <f t="shared" si="452"/>
        <v>-139.06582115061417</v>
      </c>
      <c r="CB414" s="41">
        <f t="shared" si="453"/>
        <v>659.15661247037758</v>
      </c>
      <c r="CC414" s="41">
        <f t="shared" si="454"/>
        <v>-497.96827366594624</v>
      </c>
      <c r="CD414" s="41">
        <f t="shared" si="455"/>
        <v>-431.87386837545608</v>
      </c>
      <c r="CE414" s="2">
        <f>Paramètres!$F$16</f>
        <v>15000</v>
      </c>
      <c r="CF414" s="2">
        <f>Paramètres!$G$16</f>
        <v>15000</v>
      </c>
      <c r="CG414" s="111">
        <f>Paramètres!$F$20</f>
        <v>992600579172.61572</v>
      </c>
      <c r="CH414" s="2">
        <f>Paramètres!$F$21</f>
        <v>13332</v>
      </c>
      <c r="CI414" s="2"/>
      <c r="CJ414" s="2"/>
      <c r="CK414" s="2">
        <f>IF(CN414&gt;20000,Paramètres!$F$22,-2)</f>
        <v>1</v>
      </c>
      <c r="CL414" s="2">
        <f t="shared" si="419"/>
        <v>16072.275581040982</v>
      </c>
      <c r="CM414" s="2">
        <f t="shared" si="420"/>
        <v>46101.940051878264</v>
      </c>
      <c r="CN414" s="2">
        <f t="shared" si="421"/>
        <v>48823.221103281408</v>
      </c>
      <c r="CO414" s="2">
        <f t="shared" si="422"/>
        <v>70.78018269268712</v>
      </c>
      <c r="CP414" s="2">
        <f t="shared" si="423"/>
        <v>373.82844704759918</v>
      </c>
      <c r="CQ414" s="2">
        <f t="shared" si="424"/>
        <v>123.06180717309911</v>
      </c>
      <c r="CR414" s="2">
        <f t="shared" si="425"/>
        <v>352.99220874873515</v>
      </c>
      <c r="CS414" s="2">
        <f>Paramètres!$F$22</f>
        <v>1</v>
      </c>
      <c r="CT414" s="2">
        <f t="shared" si="426"/>
        <v>-34091.238932202956</v>
      </c>
      <c r="CU414" s="2">
        <f t="shared" si="427"/>
        <v>23442.705799242081</v>
      </c>
      <c r="CV414" s="2">
        <f t="shared" si="456"/>
        <v>41373.578853204963</v>
      </c>
      <c r="CW414" s="2">
        <f t="shared" si="457"/>
        <v>145.48579510839693</v>
      </c>
      <c r="CX414" s="2">
        <f t="shared" si="428"/>
        <v>500.00231047947875</v>
      </c>
      <c r="CY414" s="2">
        <f t="shared" si="458"/>
        <v>-411.99477313017138</v>
      </c>
      <c r="CZ414" s="2">
        <f t="shared" si="459"/>
        <v>283.30657845915914</v>
      </c>
      <c r="DA414" s="2"/>
      <c r="DB414" s="2"/>
      <c r="DC414" s="13">
        <f>Paramètres!$H$16</f>
        <v>-20000</v>
      </c>
      <c r="DD414" s="13">
        <f>Paramètres!$I$16</f>
        <v>0</v>
      </c>
      <c r="DE414" s="13"/>
      <c r="DF414" s="13"/>
      <c r="DG414" s="112">
        <f>Paramètres!$H$20</f>
        <v>1047197551196.5977</v>
      </c>
      <c r="DH414" s="13">
        <f>Paramètres!$H$21</f>
        <v>10000</v>
      </c>
      <c r="DI414" s="13">
        <f>IF(DL414&lt;66666,Paramètres!$H$22,5)</f>
        <v>1</v>
      </c>
      <c r="DJ414" s="13">
        <f t="shared" si="429"/>
        <v>-18927.72441895902</v>
      </c>
      <c r="DK414" s="13">
        <f t="shared" si="430"/>
        <v>31101.940051878268</v>
      </c>
      <c r="DL414" s="13">
        <f t="shared" si="460"/>
        <v>36408.644944170708</v>
      </c>
      <c r="DM414" s="13">
        <f t="shared" si="461"/>
        <v>121.32346207238457</v>
      </c>
      <c r="DN414" s="13">
        <f t="shared" si="462"/>
        <v>708.33945864985435</v>
      </c>
      <c r="DO414" s="13">
        <f t="shared" si="463"/>
        <v>-368.24369841167777</v>
      </c>
      <c r="DP414" s="13">
        <f t="shared" si="464"/>
        <v>605.09616364711655</v>
      </c>
      <c r="DQ414" s="13">
        <f>IF(DT414&lt;66666,Paramètres!$H$22,5)</f>
        <v>5</v>
      </c>
      <c r="DR414" s="13">
        <f t="shared" si="431"/>
        <v>-69091.238932202948</v>
      </c>
      <c r="DS414" s="13">
        <f t="shared" si="432"/>
        <v>8442.7057992420796</v>
      </c>
      <c r="DT414" s="13">
        <f t="shared" si="465"/>
        <v>69605.162009719599</v>
      </c>
      <c r="DU414" s="13">
        <f t="shared" si="466"/>
        <v>173.03319679980692</v>
      </c>
      <c r="DV414" s="13">
        <f t="shared" si="467"/>
        <v>1048.109417006041</v>
      </c>
      <c r="DW414" s="13">
        <f t="shared" si="468"/>
        <v>-1040.3708010527198</v>
      </c>
      <c r="DX414" s="13">
        <f t="shared" si="469"/>
        <v>127.12964380373842</v>
      </c>
    </row>
    <row r="415" spans="1:128" x14ac:dyDescent="0.35">
      <c r="A415" s="106">
        <f t="shared" si="470"/>
        <v>409</v>
      </c>
      <c r="B415" s="106">
        <f>A415*Paramètres!$D$25</f>
        <v>204.5</v>
      </c>
      <c r="C415" s="102">
        <f>Paramètres!$D$7</f>
        <v>155093840495.72119</v>
      </c>
      <c r="D415" s="28">
        <f>Paramètres!$D$8</f>
        <v>6666</v>
      </c>
      <c r="E415" s="28">
        <f t="shared" si="433"/>
        <v>-5502.5881267168079</v>
      </c>
      <c r="F415" s="28">
        <f t="shared" si="434"/>
        <v>-31146.720022409179</v>
      </c>
      <c r="G415" s="28">
        <f t="shared" si="408"/>
        <v>177.02931140509634</v>
      </c>
      <c r="H415" s="28">
        <f t="shared" si="409"/>
        <v>81.32908267855187</v>
      </c>
      <c r="I415" s="28">
        <f t="shared" si="471"/>
        <v>-8581.8636571402349</v>
      </c>
      <c r="J415" s="28">
        <f t="shared" si="472"/>
        <v>445.35416136036491</v>
      </c>
      <c r="K415" s="28">
        <f t="shared" si="473"/>
        <v>1107.7570296472738</v>
      </c>
      <c r="L415" s="28">
        <f t="shared" si="435"/>
        <v>167.00440036436135</v>
      </c>
      <c r="M415" s="28">
        <f t="shared" si="436"/>
        <v>1095.0959624580355</v>
      </c>
      <c r="N415" s="28">
        <f>Paramètres!$D$26*Calculs!K415</f>
        <v>22.155140592945479</v>
      </c>
      <c r="O415" s="28">
        <f>Paramètres!$D$26*I415</f>
        <v>-171.6372731428047</v>
      </c>
      <c r="P415" s="28">
        <f>Paramètres!$D$26*J415</f>
        <v>8.9070832272072984</v>
      </c>
      <c r="Q415" s="105">
        <f>IF($T415&gt;25000,Paramètres!$D$9,-5)</f>
        <v>6</v>
      </c>
      <c r="R415" s="105">
        <f t="shared" si="410"/>
        <v>-59253.564977623471</v>
      </c>
      <c r="S415" s="105">
        <f t="shared" si="411"/>
        <v>-25413.337749571267</v>
      </c>
      <c r="T415" s="105">
        <f t="shared" si="437"/>
        <v>64473.426294336423</v>
      </c>
      <c r="U415" s="105">
        <f t="shared" si="438"/>
        <v>-156.78592850903047</v>
      </c>
      <c r="V415" s="105">
        <f t="shared" si="412"/>
        <v>220.32180605779649</v>
      </c>
      <c r="W415" s="105">
        <f t="shared" si="439"/>
        <v>-202.48423577854413</v>
      </c>
      <c r="X415" s="105">
        <f t="shared" si="440"/>
        <v>-86.843724504124339</v>
      </c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44">
        <f t="shared" si="441"/>
        <v>53750.976850906663</v>
      </c>
      <c r="AL415" s="44">
        <f t="shared" si="442"/>
        <v>-5733.3822728379118</v>
      </c>
      <c r="AM415" s="44">
        <f t="shared" si="413"/>
        <v>31.589528314710847</v>
      </c>
      <c r="AN415" s="44">
        <f t="shared" si="414"/>
        <v>-176.26642235808259</v>
      </c>
      <c r="AO415" s="44">
        <f t="shared" si="474"/>
        <v>8223.8467534649917</v>
      </c>
      <c r="AP415" s="44">
        <f t="shared" si="475"/>
        <v>5057.2726149192777</v>
      </c>
      <c r="AQ415" s="44">
        <f t="shared" si="443"/>
        <v>2228.9215450355982</v>
      </c>
      <c r="AR415" s="44">
        <f t="shared" si="444"/>
        <v>-2224.1909451839024</v>
      </c>
      <c r="AS415" s="44">
        <f t="shared" si="445"/>
        <v>-145.14094283081195</v>
      </c>
      <c r="AT415" s="44">
        <f>Paramètres!$D$26*Calculs!AQ415</f>
        <v>44.578430900711965</v>
      </c>
      <c r="AU415" s="44">
        <f>Paramètres!$D$26*AO415</f>
        <v>164.47693506929983</v>
      </c>
      <c r="AV415" s="44">
        <f>Paramètres!$D$26*AP415</f>
        <v>101.14545229838555</v>
      </c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1">
        <f>Paramètres!$D$16</f>
        <v>30000</v>
      </c>
      <c r="BH415" s="41">
        <f>Paramètres!$E$16</f>
        <v>-25000</v>
      </c>
      <c r="BI415" s="100"/>
      <c r="BJ415" s="100"/>
      <c r="BK415" s="110">
        <f>Paramètres!$D$20</f>
        <v>523598775598.29883</v>
      </c>
      <c r="BL415" s="41">
        <f>Paramètres!$D$21</f>
        <v>10000</v>
      </c>
      <c r="BM415" s="41"/>
      <c r="BN415" s="41"/>
      <c r="BO415" s="41">
        <f>IF(AND($BR$6&gt;200,A415&lt;950),Paramètres!$D$22,0)</f>
        <v>1</v>
      </c>
      <c r="BP415" s="41">
        <f t="shared" si="415"/>
        <v>35502.588126716808</v>
      </c>
      <c r="BQ415" s="41">
        <f t="shared" si="416"/>
        <v>6146.7200224091794</v>
      </c>
      <c r="BR415" s="41">
        <f t="shared" si="446"/>
        <v>36030.763671190471</v>
      </c>
      <c r="BS415" s="41">
        <f t="shared" si="447"/>
        <v>9.8224991544309113</v>
      </c>
      <c r="BT415" s="41">
        <f t="shared" si="448"/>
        <v>360.8367149733528</v>
      </c>
      <c r="BU415" s="41">
        <f t="shared" si="449"/>
        <v>355.54720376186748</v>
      </c>
      <c r="BV415" s="41">
        <f t="shared" si="450"/>
        <v>61.557459092117519</v>
      </c>
      <c r="BW415" s="41">
        <f>Paramètres!$D$22</f>
        <v>1</v>
      </c>
      <c r="BX415" s="41">
        <f t="shared" si="417"/>
        <v>-23750.976850906663</v>
      </c>
      <c r="BY415" s="41">
        <f t="shared" si="418"/>
        <v>-19266.617727162087</v>
      </c>
      <c r="BZ415" s="41">
        <f t="shared" si="451"/>
        <v>30582.862194649155</v>
      </c>
      <c r="CA415" s="41">
        <f t="shared" si="452"/>
        <v>-140.95128980418664</v>
      </c>
      <c r="CB415" s="41">
        <f t="shared" si="453"/>
        <v>480.69567890155872</v>
      </c>
      <c r="CC415" s="41">
        <f t="shared" si="454"/>
        <v>-373.31338935043584</v>
      </c>
      <c r="CD415" s="41">
        <f t="shared" si="455"/>
        <v>-302.82907562900948</v>
      </c>
      <c r="CE415" s="2">
        <f>Paramètres!$F$16</f>
        <v>15000</v>
      </c>
      <c r="CF415" s="2">
        <f>Paramètres!$G$16</f>
        <v>15000</v>
      </c>
      <c r="CG415" s="111">
        <f>Paramètres!$F$20</f>
        <v>992600579172.61572</v>
      </c>
      <c r="CH415" s="2">
        <f>Paramètres!$F$21</f>
        <v>13332</v>
      </c>
      <c r="CI415" s="2"/>
      <c r="CJ415" s="2"/>
      <c r="CK415" s="2">
        <f>IF(CN415&gt;20000,Paramètres!$F$22,-2)</f>
        <v>1</v>
      </c>
      <c r="CL415" s="2">
        <f t="shared" si="419"/>
        <v>20502.588126716808</v>
      </c>
      <c r="CM415" s="2">
        <f t="shared" si="420"/>
        <v>46146.720022409179</v>
      </c>
      <c r="CN415" s="2">
        <f t="shared" si="421"/>
        <v>50496.295792071811</v>
      </c>
      <c r="CO415" s="2">
        <f t="shared" si="422"/>
        <v>66.044836659709858</v>
      </c>
      <c r="CP415" s="2">
        <f t="shared" si="423"/>
        <v>351.85092480888341</v>
      </c>
      <c r="CQ415" s="2">
        <f t="shared" si="424"/>
        <v>142.8590846161344</v>
      </c>
      <c r="CR415" s="2">
        <f t="shared" si="425"/>
        <v>321.54370656491892</v>
      </c>
      <c r="CS415" s="2">
        <f>Paramètres!$F$22</f>
        <v>1</v>
      </c>
      <c r="CT415" s="2">
        <f t="shared" si="426"/>
        <v>-38750.976850906663</v>
      </c>
      <c r="CU415" s="2">
        <f t="shared" si="427"/>
        <v>20733.382272837913</v>
      </c>
      <c r="CV415" s="2">
        <f t="shared" si="456"/>
        <v>43948.962984024249</v>
      </c>
      <c r="CW415" s="2">
        <f t="shared" si="457"/>
        <v>151.8513684565502</v>
      </c>
      <c r="CX415" s="2">
        <f t="shared" si="428"/>
        <v>450.32905314700116</v>
      </c>
      <c r="CY415" s="2">
        <f t="shared" si="458"/>
        <v>-397.06717812963194</v>
      </c>
      <c r="CZ415" s="2">
        <f t="shared" si="459"/>
        <v>212.4474338758784</v>
      </c>
      <c r="DA415" s="2"/>
      <c r="DB415" s="2"/>
      <c r="DC415" s="13">
        <f>Paramètres!$H$16</f>
        <v>-20000</v>
      </c>
      <c r="DD415" s="13">
        <f>Paramètres!$I$16</f>
        <v>0</v>
      </c>
      <c r="DE415" s="13"/>
      <c r="DF415" s="13"/>
      <c r="DG415" s="112">
        <f>Paramètres!$H$20</f>
        <v>1047197551196.5977</v>
      </c>
      <c r="DH415" s="13">
        <f>Paramètres!$H$21</f>
        <v>10000</v>
      </c>
      <c r="DI415" s="13">
        <f>IF(DL415&lt;66666,Paramètres!$H$22,5)</f>
        <v>1</v>
      </c>
      <c r="DJ415" s="13">
        <f t="shared" si="429"/>
        <v>-14497.411873283192</v>
      </c>
      <c r="DK415" s="13">
        <f t="shared" si="430"/>
        <v>31146.720022409179</v>
      </c>
      <c r="DL415" s="13">
        <f t="shared" si="460"/>
        <v>34355.394324297275</v>
      </c>
      <c r="DM415" s="13">
        <f t="shared" si="461"/>
        <v>114.95988190041115</v>
      </c>
      <c r="DN415" s="13">
        <f t="shared" si="462"/>
        <v>785.34311103536231</v>
      </c>
      <c r="DO415" s="13">
        <f t="shared" si="463"/>
        <v>-331.40188801364053</v>
      </c>
      <c r="DP415" s="13">
        <f t="shared" si="464"/>
        <v>711.99479680099898</v>
      </c>
      <c r="DQ415" s="13">
        <f>IF(DT415&lt;66666,Paramètres!$H$22,5)</f>
        <v>5</v>
      </c>
      <c r="DR415" s="13">
        <f t="shared" si="431"/>
        <v>-73750.976850906663</v>
      </c>
      <c r="DS415" s="13">
        <f t="shared" si="432"/>
        <v>5733.3822728379118</v>
      </c>
      <c r="DT415" s="13">
        <f t="shared" si="465"/>
        <v>73973.497002301185</v>
      </c>
      <c r="DU415" s="13">
        <f t="shared" si="466"/>
        <v>175.5547810635785</v>
      </c>
      <c r="DV415" s="13">
        <f t="shared" si="467"/>
        <v>931.21285189130424</v>
      </c>
      <c r="DW415" s="13">
        <f t="shared" si="468"/>
        <v>-928.41166453122935</v>
      </c>
      <c r="DX415" s="13">
        <f t="shared" si="469"/>
        <v>72.174487804819478</v>
      </c>
    </row>
    <row r="416" spans="1:128" x14ac:dyDescent="0.35">
      <c r="A416" s="106">
        <f t="shared" si="470"/>
        <v>410</v>
      </c>
      <c r="B416" s="106">
        <f>A416*Paramètres!$D$25</f>
        <v>205</v>
      </c>
      <c r="C416" s="102">
        <f>Paramètres!$D$7</f>
        <v>155093840495.72119</v>
      </c>
      <c r="D416" s="28">
        <f>Paramètres!$D$8</f>
        <v>6666</v>
      </c>
      <c r="E416" s="28">
        <f t="shared" si="433"/>
        <v>-9751.7688551958345</v>
      </c>
      <c r="F416" s="28">
        <f t="shared" si="434"/>
        <v>-30650.268951114485</v>
      </c>
      <c r="G416" s="28">
        <f t="shared" si="408"/>
        <v>169.47478826459761</v>
      </c>
      <c r="H416" s="28">
        <f t="shared" si="409"/>
        <v>81.405686595079615</v>
      </c>
      <c r="I416" s="28">
        <f t="shared" si="471"/>
        <v>-8243.2219836330678</v>
      </c>
      <c r="J416" s="28">
        <f t="shared" si="472"/>
        <v>1531.5430405911932</v>
      </c>
      <c r="K416" s="28">
        <f t="shared" si="473"/>
        <v>1178.0397204276167</v>
      </c>
      <c r="L416" s="28">
        <f t="shared" si="435"/>
        <v>176.04296770806377</v>
      </c>
      <c r="M416" s="28">
        <f t="shared" si="436"/>
        <v>1164.8117686672447</v>
      </c>
      <c r="N416" s="28">
        <f>Paramètres!$D$26*Calculs!K416</f>
        <v>23.560794408552333</v>
      </c>
      <c r="O416" s="28">
        <f>Paramètres!$D$26*I416</f>
        <v>-164.86443967266135</v>
      </c>
      <c r="P416" s="28">
        <f>Paramètres!$D$26*J416</f>
        <v>30.630860811823865</v>
      </c>
      <c r="Q416" s="105">
        <f>IF($T416&gt;25000,Paramètres!$D$9,-5)</f>
        <v>6</v>
      </c>
      <c r="R416" s="105">
        <f t="shared" si="410"/>
        <v>-67058.621346539017</v>
      </c>
      <c r="S416" s="105">
        <f t="shared" si="411"/>
        <v>-27409.237750028507</v>
      </c>
      <c r="T416" s="105">
        <f t="shared" si="437"/>
        <v>72443.943921739148</v>
      </c>
      <c r="U416" s="105">
        <f t="shared" si="438"/>
        <v>-157.76842360244859</v>
      </c>
      <c r="V416" s="105">
        <f t="shared" si="412"/>
        <v>175.08507693559588</v>
      </c>
      <c r="W416" s="105">
        <f t="shared" si="439"/>
        <v>-162.06963953173897</v>
      </c>
      <c r="X416" s="105">
        <f t="shared" si="440"/>
        <v>-66.243611824807104</v>
      </c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44">
        <f t="shared" si="441"/>
        <v>57306.852491343183</v>
      </c>
      <c r="AL416" s="44">
        <f t="shared" si="442"/>
        <v>-3241.0312010859761</v>
      </c>
      <c r="AM416" s="44">
        <f t="shared" si="413"/>
        <v>39.504886904952905</v>
      </c>
      <c r="AN416" s="44">
        <f t="shared" si="414"/>
        <v>-176.83746250864351</v>
      </c>
      <c r="AO416" s="44">
        <f t="shared" si="474"/>
        <v>5835.1788732117902</v>
      </c>
      <c r="AP416" s="44">
        <f t="shared" si="475"/>
        <v>4810.9862197900802</v>
      </c>
      <c r="AQ416" s="44">
        <f t="shared" si="443"/>
        <v>1904.1764345866281</v>
      </c>
      <c r="AR416" s="44">
        <f t="shared" si="444"/>
        <v>-1901.2764677898413</v>
      </c>
      <c r="AS416" s="44">
        <f t="shared" si="445"/>
        <v>-105.05087845243594</v>
      </c>
      <c r="AT416" s="44">
        <f>Paramètres!$D$26*Calculs!AQ416</f>
        <v>38.08352869173256</v>
      </c>
      <c r="AU416" s="44">
        <f>Paramètres!$D$26*AO416</f>
        <v>116.70357746423581</v>
      </c>
      <c r="AV416" s="44">
        <f>Paramètres!$D$26*AP416</f>
        <v>96.219724395801606</v>
      </c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1">
        <f>Paramètres!$D$16</f>
        <v>30000</v>
      </c>
      <c r="BH416" s="41">
        <f>Paramètres!$E$16</f>
        <v>-25000</v>
      </c>
      <c r="BI416" s="100"/>
      <c r="BJ416" s="100"/>
      <c r="BK416" s="110">
        <f>Paramètres!$D$20</f>
        <v>523598775598.29883</v>
      </c>
      <c r="BL416" s="41">
        <f>Paramètres!$D$21</f>
        <v>10000</v>
      </c>
      <c r="BM416" s="41"/>
      <c r="BN416" s="41"/>
      <c r="BO416" s="41">
        <f>IF(AND($BR$6&gt;200,A416&lt;950),Paramètres!$D$22,0)</f>
        <v>1</v>
      </c>
      <c r="BP416" s="41">
        <f t="shared" si="415"/>
        <v>39751.768855195834</v>
      </c>
      <c r="BQ416" s="41">
        <f t="shared" si="416"/>
        <v>5650.2689511144854</v>
      </c>
      <c r="BR416" s="41">
        <f t="shared" si="446"/>
        <v>40151.322099488156</v>
      </c>
      <c r="BS416" s="41">
        <f t="shared" si="447"/>
        <v>8.0897637726819021</v>
      </c>
      <c r="BT416" s="41">
        <f t="shared" si="448"/>
        <v>296.75215019227744</v>
      </c>
      <c r="BU416" s="41">
        <f t="shared" si="449"/>
        <v>293.79911457202428</v>
      </c>
      <c r="BV416" s="41">
        <f t="shared" si="450"/>
        <v>41.760255272621826</v>
      </c>
      <c r="BW416" s="41">
        <f>Paramètres!$D$22</f>
        <v>1</v>
      </c>
      <c r="BX416" s="41">
        <f t="shared" si="417"/>
        <v>-27306.852491343183</v>
      </c>
      <c r="BY416" s="41">
        <f t="shared" si="418"/>
        <v>-21758.968798914022</v>
      </c>
      <c r="BZ416" s="41">
        <f t="shared" si="451"/>
        <v>34915.854796583306</v>
      </c>
      <c r="CA416" s="41">
        <f t="shared" si="452"/>
        <v>-141.45104811439356</v>
      </c>
      <c r="CB416" s="41">
        <f t="shared" si="453"/>
        <v>381.58945654693497</v>
      </c>
      <c r="CC416" s="41">
        <f t="shared" si="454"/>
        <v>-298.43196057736532</v>
      </c>
      <c r="CD416" s="41">
        <f t="shared" si="455"/>
        <v>-237.80008043256638</v>
      </c>
      <c r="CE416" s="2">
        <f>Paramètres!$F$16</f>
        <v>15000</v>
      </c>
      <c r="CF416" s="2">
        <f>Paramètres!$G$16</f>
        <v>15000</v>
      </c>
      <c r="CG416" s="111">
        <f>Paramètres!$F$20</f>
        <v>992600579172.61572</v>
      </c>
      <c r="CH416" s="2">
        <f>Paramètres!$F$21</f>
        <v>13332</v>
      </c>
      <c r="CI416" s="2"/>
      <c r="CJ416" s="2"/>
      <c r="CK416" s="2">
        <f>IF(CN416&gt;20000,Paramètres!$F$22,-2)</f>
        <v>1</v>
      </c>
      <c r="CL416" s="2">
        <f t="shared" si="419"/>
        <v>24751.768855195834</v>
      </c>
      <c r="CM416" s="2">
        <f t="shared" si="420"/>
        <v>45650.268951114485</v>
      </c>
      <c r="CN416" s="2">
        <f t="shared" si="421"/>
        <v>51928.769644293803</v>
      </c>
      <c r="CO416" s="2">
        <f t="shared" si="422"/>
        <v>61.533263565838389</v>
      </c>
      <c r="CP416" s="2">
        <f t="shared" si="423"/>
        <v>334.48411583771838</v>
      </c>
      <c r="CQ416" s="2">
        <f t="shared" si="424"/>
        <v>159.43134369753938</v>
      </c>
      <c r="CR416" s="2">
        <f t="shared" si="425"/>
        <v>294.04297372074251</v>
      </c>
      <c r="CS416" s="2">
        <f>Paramètres!$F$22</f>
        <v>1</v>
      </c>
      <c r="CT416" s="2">
        <f t="shared" si="426"/>
        <v>-42306.852491343183</v>
      </c>
      <c r="CU416" s="2">
        <f t="shared" si="427"/>
        <v>18241.031201085978</v>
      </c>
      <c r="CV416" s="2">
        <f t="shared" si="456"/>
        <v>46071.737399443307</v>
      </c>
      <c r="CW416" s="2">
        <f t="shared" si="457"/>
        <v>156.67621715565735</v>
      </c>
      <c r="CX416" s="2">
        <f t="shared" si="428"/>
        <v>414.4947415652947</v>
      </c>
      <c r="CY416" s="2">
        <f t="shared" si="458"/>
        <v>-380.62310821497749</v>
      </c>
      <c r="CZ416" s="2">
        <f t="shared" si="459"/>
        <v>164.10953743780399</v>
      </c>
      <c r="DA416" s="2"/>
      <c r="DB416" s="2"/>
      <c r="DC416" s="13">
        <f>Paramètres!$H$16</f>
        <v>-20000</v>
      </c>
      <c r="DD416" s="13">
        <f>Paramètres!$I$16</f>
        <v>0</v>
      </c>
      <c r="DE416" s="13"/>
      <c r="DF416" s="13"/>
      <c r="DG416" s="112">
        <f>Paramètres!$H$20</f>
        <v>1047197551196.5977</v>
      </c>
      <c r="DH416" s="13">
        <f>Paramètres!$H$21</f>
        <v>10000</v>
      </c>
      <c r="DI416" s="13">
        <f>IF(DL416&lt;66666,Paramètres!$H$22,5)</f>
        <v>1</v>
      </c>
      <c r="DJ416" s="13">
        <f t="shared" si="429"/>
        <v>-10248.231144804166</v>
      </c>
      <c r="DK416" s="13">
        <f t="shared" si="430"/>
        <v>30650.268951114485</v>
      </c>
      <c r="DL416" s="13">
        <f t="shared" si="460"/>
        <v>32318.187269291371</v>
      </c>
      <c r="DM416" s="13">
        <f t="shared" si="461"/>
        <v>108.48788594387948</v>
      </c>
      <c r="DN416" s="13">
        <f t="shared" si="462"/>
        <v>874.12130953089195</v>
      </c>
      <c r="DO416" s="13">
        <f t="shared" si="463"/>
        <v>-277.18749056149989</v>
      </c>
      <c r="DP416" s="13">
        <f t="shared" si="464"/>
        <v>829.00853967388036</v>
      </c>
      <c r="DQ416" s="13">
        <f>IF(DT416&lt;66666,Paramètres!$H$22,5)</f>
        <v>5</v>
      </c>
      <c r="DR416" s="13">
        <f t="shared" si="431"/>
        <v>-77306.85249134319</v>
      </c>
      <c r="DS416" s="13">
        <f t="shared" si="432"/>
        <v>3241.0312010859761</v>
      </c>
      <c r="DT416" s="13">
        <f t="shared" si="465"/>
        <v>77374.76155287787</v>
      </c>
      <c r="DU416" s="13">
        <f t="shared" si="466"/>
        <v>177.59932371870937</v>
      </c>
      <c r="DV416" s="13">
        <f t="shared" si="467"/>
        <v>853.11710196139825</v>
      </c>
      <c r="DW416" s="13">
        <f t="shared" si="468"/>
        <v>-852.36835158581493</v>
      </c>
      <c r="DX416" s="13">
        <f t="shared" si="469"/>
        <v>35.734897144042975</v>
      </c>
    </row>
    <row r="417" spans="1:128" x14ac:dyDescent="0.35">
      <c r="A417" s="106">
        <f t="shared" si="470"/>
        <v>411</v>
      </c>
      <c r="B417" s="106">
        <f>A417*Paramètres!$D$25</f>
        <v>205.5</v>
      </c>
      <c r="C417" s="102">
        <f>Paramètres!$D$7</f>
        <v>155093840495.72119</v>
      </c>
      <c r="D417" s="28">
        <f>Paramètres!$D$8</f>
        <v>6666</v>
      </c>
      <c r="E417" s="28">
        <f t="shared" si="433"/>
        <v>-13829.369105085354</v>
      </c>
      <c r="F417" s="28">
        <f t="shared" si="434"/>
        <v>-29593.294488652078</v>
      </c>
      <c r="G417" s="28">
        <f t="shared" si="408"/>
        <v>161.35897048003255</v>
      </c>
      <c r="H417" s="28">
        <f t="shared" si="409"/>
        <v>79.935527906197422</v>
      </c>
      <c r="I417" s="28">
        <f t="shared" si="471"/>
        <v>-7902.3145762523427</v>
      </c>
      <c r="J417" s="28">
        <f t="shared" si="472"/>
        <v>2665.723948446614</v>
      </c>
      <c r="K417" s="28">
        <f t="shared" si="473"/>
        <v>1275.4044352814062</v>
      </c>
      <c r="L417" s="28">
        <f t="shared" si="435"/>
        <v>222.8848615619527</v>
      </c>
      <c r="M417" s="28">
        <f t="shared" si="436"/>
        <v>1255.7781699097941</v>
      </c>
      <c r="N417" s="28">
        <f>Paramètres!$D$26*Calculs!K417</f>
        <v>25.508088705628126</v>
      </c>
      <c r="O417" s="28">
        <f>Paramètres!$D$26*I417</f>
        <v>-158.04629152504685</v>
      </c>
      <c r="P417" s="28">
        <f>Paramètres!$D$26*J417</f>
        <v>53.314478968932285</v>
      </c>
      <c r="Q417" s="105">
        <f>IF($T417&gt;25000,Paramètres!$D$9,-5)</f>
        <v>6</v>
      </c>
      <c r="R417" s="105">
        <f t="shared" si="410"/>
        <v>-73578.491916086976</v>
      </c>
      <c r="S417" s="105">
        <f t="shared" si="411"/>
        <v>-28731.493677848033</v>
      </c>
      <c r="T417" s="105">
        <f t="shared" si="437"/>
        <v>78989.19673984473</v>
      </c>
      <c r="U417" s="105">
        <f t="shared" si="438"/>
        <v>-158.6699679060485</v>
      </c>
      <c r="V417" s="105">
        <f t="shared" si="412"/>
        <v>147.56635599433207</v>
      </c>
      <c r="W417" s="105">
        <f t="shared" si="439"/>
        <v>-137.45816364452776</v>
      </c>
      <c r="X417" s="105">
        <f t="shared" si="440"/>
        <v>-53.675717684258089</v>
      </c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44">
        <f t="shared" si="441"/>
        <v>59749.122811001616</v>
      </c>
      <c r="AL417" s="44">
        <f t="shared" si="442"/>
        <v>-861.800810804045</v>
      </c>
      <c r="AM417" s="44">
        <f t="shared" si="413"/>
        <v>50.372630932643595</v>
      </c>
      <c r="AN417" s="44">
        <f t="shared" si="414"/>
        <v>-176.47907579111776</v>
      </c>
      <c r="AO417" s="44">
        <f t="shared" si="474"/>
        <v>3817.1988279577131</v>
      </c>
      <c r="AP417" s="44">
        <f t="shared" si="475"/>
        <v>4609.7156169418422</v>
      </c>
      <c r="AQ417" s="44">
        <f t="shared" si="443"/>
        <v>1696.695679626466</v>
      </c>
      <c r="AR417" s="44">
        <f t="shared" si="444"/>
        <v>-1693.4930599098966</v>
      </c>
      <c r="AS417" s="44">
        <f t="shared" si="445"/>
        <v>-104.19925767552651</v>
      </c>
      <c r="AT417" s="44">
        <f>Paramètres!$D$26*Calculs!AQ417</f>
        <v>33.933913592529322</v>
      </c>
      <c r="AU417" s="44">
        <f>Paramètres!$D$26*AO417</f>
        <v>76.343976559154257</v>
      </c>
      <c r="AV417" s="44">
        <f>Paramètres!$D$26*AP417</f>
        <v>92.194312338836852</v>
      </c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1">
        <f>Paramètres!$D$16</f>
        <v>30000</v>
      </c>
      <c r="BH417" s="41">
        <f>Paramètres!$E$16</f>
        <v>-25000</v>
      </c>
      <c r="BI417" s="100"/>
      <c r="BJ417" s="100"/>
      <c r="BK417" s="110">
        <f>Paramètres!$D$20</f>
        <v>523598775598.29883</v>
      </c>
      <c r="BL417" s="41">
        <f>Paramètres!$D$21</f>
        <v>10000</v>
      </c>
      <c r="BM417" s="41"/>
      <c r="BN417" s="41"/>
      <c r="BO417" s="41">
        <f>IF(AND($BR$6&gt;200,A417&lt;950),Paramètres!$D$22,0)</f>
        <v>1</v>
      </c>
      <c r="BP417" s="41">
        <f t="shared" si="415"/>
        <v>43829.369105085352</v>
      </c>
      <c r="BQ417" s="41">
        <f t="shared" si="416"/>
        <v>4593.2944886520781</v>
      </c>
      <c r="BR417" s="41">
        <f t="shared" si="446"/>
        <v>44069.399251740339</v>
      </c>
      <c r="BS417" s="41">
        <f t="shared" si="447"/>
        <v>5.9827282685195158</v>
      </c>
      <c r="BT417" s="41">
        <f t="shared" si="448"/>
        <v>250.04399689969981</v>
      </c>
      <c r="BU417" s="41">
        <f t="shared" si="449"/>
        <v>248.6820972989544</v>
      </c>
      <c r="BV417" s="41">
        <f t="shared" si="450"/>
        <v>26.061751064931347</v>
      </c>
      <c r="BW417" s="41">
        <f>Paramètres!$D$22</f>
        <v>1</v>
      </c>
      <c r="BX417" s="41">
        <f t="shared" si="417"/>
        <v>-29749.122811001616</v>
      </c>
      <c r="BY417" s="41">
        <f t="shared" si="418"/>
        <v>-24138.199189195955</v>
      </c>
      <c r="BZ417" s="41">
        <f t="shared" si="451"/>
        <v>38310.089638649464</v>
      </c>
      <c r="CA417" s="41">
        <f t="shared" si="452"/>
        <v>-140.94440270194269</v>
      </c>
      <c r="CB417" s="41">
        <f t="shared" si="453"/>
        <v>323.17126733075963</v>
      </c>
      <c r="CC417" s="41">
        <f t="shared" si="454"/>
        <v>-250.95377775129441</v>
      </c>
      <c r="CD417" s="41">
        <f t="shared" si="455"/>
        <v>-203.62187863911686</v>
      </c>
      <c r="CE417" s="2">
        <f>Paramètres!$F$16</f>
        <v>15000</v>
      </c>
      <c r="CF417" s="2">
        <f>Paramètres!$G$16</f>
        <v>15000</v>
      </c>
      <c r="CG417" s="111">
        <f>Paramètres!$F$20</f>
        <v>992600579172.61572</v>
      </c>
      <c r="CH417" s="2">
        <f>Paramètres!$F$21</f>
        <v>13332</v>
      </c>
      <c r="CI417" s="2"/>
      <c r="CJ417" s="2"/>
      <c r="CK417" s="2">
        <f>IF(CN417&gt;20000,Paramètres!$F$22,-2)</f>
        <v>1</v>
      </c>
      <c r="CL417" s="2">
        <f t="shared" si="419"/>
        <v>28829.369105085352</v>
      </c>
      <c r="CM417" s="2">
        <f t="shared" si="420"/>
        <v>44593.294488652078</v>
      </c>
      <c r="CN417" s="2">
        <f t="shared" si="421"/>
        <v>53100.795063246442</v>
      </c>
      <c r="CO417" s="2">
        <f t="shared" si="422"/>
        <v>57.117509180219272</v>
      </c>
      <c r="CP417" s="2">
        <f t="shared" si="423"/>
        <v>321.18150289857499</v>
      </c>
      <c r="CQ417" s="2">
        <f t="shared" si="424"/>
        <v>174.37516869117403</v>
      </c>
      <c r="CR417" s="2">
        <f t="shared" si="425"/>
        <v>269.72367035192138</v>
      </c>
      <c r="CS417" s="2">
        <f>Paramètres!$F$22</f>
        <v>1</v>
      </c>
      <c r="CT417" s="2">
        <f t="shared" si="426"/>
        <v>-44749.122811001616</v>
      </c>
      <c r="CU417" s="2">
        <f t="shared" si="427"/>
        <v>15861.800810804045</v>
      </c>
      <c r="CV417" s="2">
        <f t="shared" si="456"/>
        <v>47477.159954189861</v>
      </c>
      <c r="CW417" s="2">
        <f t="shared" si="457"/>
        <v>160.48258887458587</v>
      </c>
      <c r="CX417" s="2">
        <f t="shared" si="428"/>
        <v>392.97174865211201</v>
      </c>
      <c r="CY417" s="2">
        <f t="shared" si="458"/>
        <v>-370.3915958464051</v>
      </c>
      <c r="CZ417" s="2">
        <f t="shared" si="459"/>
        <v>131.28922638606716</v>
      </c>
      <c r="DA417" s="2"/>
      <c r="DB417" s="2"/>
      <c r="DC417" s="13">
        <f>Paramètres!$H$16</f>
        <v>-20000</v>
      </c>
      <c r="DD417" s="13">
        <f>Paramètres!$I$16</f>
        <v>0</v>
      </c>
      <c r="DE417" s="13"/>
      <c r="DF417" s="13"/>
      <c r="DG417" s="112">
        <f>Paramètres!$H$20</f>
        <v>1047197551196.5977</v>
      </c>
      <c r="DH417" s="13">
        <f>Paramètres!$H$21</f>
        <v>10000</v>
      </c>
      <c r="DI417" s="13">
        <f>IF(DL417&lt;66666,Paramètres!$H$22,5)</f>
        <v>1</v>
      </c>
      <c r="DJ417" s="13">
        <f t="shared" si="429"/>
        <v>-6170.630894914646</v>
      </c>
      <c r="DK417" s="13">
        <f t="shared" si="430"/>
        <v>29593.294488652078</v>
      </c>
      <c r="DL417" s="13">
        <f t="shared" si="460"/>
        <v>30229.782737118054</v>
      </c>
      <c r="DM417" s="13">
        <f t="shared" si="461"/>
        <v>101.77823667178485</v>
      </c>
      <c r="DN417" s="13">
        <f t="shared" si="462"/>
        <v>980.64013208393055</v>
      </c>
      <c r="DO417" s="13">
        <f t="shared" si="463"/>
        <v>-200.17240442817572</v>
      </c>
      <c r="DP417" s="13">
        <f t="shared" si="464"/>
        <v>959.99274849294125</v>
      </c>
      <c r="DQ417" s="13">
        <f>IF(DT417&lt;66666,Paramètres!$H$22,5)</f>
        <v>5</v>
      </c>
      <c r="DR417" s="13">
        <f t="shared" si="431"/>
        <v>-79749.122811001609</v>
      </c>
      <c r="DS417" s="13">
        <f t="shared" si="432"/>
        <v>861.800810804045</v>
      </c>
      <c r="DT417" s="13">
        <f t="shared" si="465"/>
        <v>79753.779156612509</v>
      </c>
      <c r="DU417" s="13">
        <f t="shared" si="466"/>
        <v>179.38086306708243</v>
      </c>
      <c r="DV417" s="13">
        <f t="shared" si="467"/>
        <v>804.14437938601986</v>
      </c>
      <c r="DW417" s="13">
        <f t="shared" si="468"/>
        <v>-804.09743021080737</v>
      </c>
      <c r="DX417" s="13">
        <f t="shared" si="469"/>
        <v>8.6893973613149864</v>
      </c>
    </row>
    <row r="418" spans="1:128" x14ac:dyDescent="0.35">
      <c r="A418" s="106">
        <f t="shared" si="470"/>
        <v>412</v>
      </c>
      <c r="B418" s="106">
        <f>A418*Paramètres!$D$25</f>
        <v>206</v>
      </c>
      <c r="C418" s="102">
        <f>Paramètres!$D$7</f>
        <v>155093840495.72119</v>
      </c>
      <c r="D418" s="28">
        <f>Paramètres!$D$8</f>
        <v>6666</v>
      </c>
      <c r="E418" s="28">
        <f t="shared" si="433"/>
        <v>-17724.805177821039</v>
      </c>
      <c r="F418" s="28">
        <f t="shared" si="434"/>
        <v>-27946.487971951323</v>
      </c>
      <c r="G418" s="28">
        <f t="shared" si="408"/>
        <v>152.78360172581705</v>
      </c>
      <c r="H418" s="28">
        <f t="shared" si="409"/>
        <v>77.139309061283939</v>
      </c>
      <c r="I418" s="28">
        <f t="shared" si="471"/>
        <v>-7521.3834231653436</v>
      </c>
      <c r="J418" s="28">
        <f t="shared" si="472"/>
        <v>3868.1876393874759</v>
      </c>
      <c r="K418" s="28">
        <f t="shared" si="473"/>
        <v>1405.6637324635929</v>
      </c>
      <c r="L418" s="28">
        <f t="shared" si="435"/>
        <v>312.87447025199617</v>
      </c>
      <c r="M418" s="28">
        <f t="shared" si="436"/>
        <v>1370.4014355757265</v>
      </c>
      <c r="N418" s="28">
        <f>Paramètres!$D$26*Calculs!K418</f>
        <v>28.113274649271858</v>
      </c>
      <c r="O418" s="28">
        <f>Paramètres!$D$26*I418</f>
        <v>-150.42766846330687</v>
      </c>
      <c r="P418" s="28">
        <f>Paramètres!$D$26*J418</f>
        <v>77.363752787749519</v>
      </c>
      <c r="Q418" s="105">
        <f>IF($T418&gt;25000,Paramètres!$D$9,-5)</f>
        <v>6</v>
      </c>
      <c r="R418" s="105">
        <f t="shared" si="410"/>
        <v>-78959.154137824036</v>
      </c>
      <c r="S418" s="105">
        <f t="shared" si="411"/>
        <v>-29363.495155199318</v>
      </c>
      <c r="T418" s="105">
        <f t="shared" si="437"/>
        <v>84242.286708576881</v>
      </c>
      <c r="U418" s="105">
        <f t="shared" si="438"/>
        <v>-159.60073376266791</v>
      </c>
      <c r="V418" s="105">
        <f t="shared" si="412"/>
        <v>129.90303468313687</v>
      </c>
      <c r="W418" s="105">
        <f t="shared" si="439"/>
        <v>-121.75635466781097</v>
      </c>
      <c r="X418" s="105">
        <f t="shared" si="440"/>
        <v>-45.27900747470602</v>
      </c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44">
        <f t="shared" si="441"/>
        <v>61234.348960003001</v>
      </c>
      <c r="AL418" s="44">
        <f t="shared" si="442"/>
        <v>1417.0071832479946</v>
      </c>
      <c r="AM418" s="44">
        <f t="shared" si="413"/>
        <v>65.113182844943026</v>
      </c>
      <c r="AN418" s="44">
        <f t="shared" si="414"/>
        <v>-175.70715016840398</v>
      </c>
      <c r="AO418" s="44">
        <f t="shared" si="474"/>
        <v>2047.3617914886622</v>
      </c>
      <c r="AP418" s="44">
        <f t="shared" si="475"/>
        <v>4413.3220469274793</v>
      </c>
      <c r="AQ418" s="44">
        <f t="shared" si="443"/>
        <v>1567.2980493166954</v>
      </c>
      <c r="AR418" s="44">
        <f t="shared" si="444"/>
        <v>-1562.9009674530348</v>
      </c>
      <c r="AS418" s="44">
        <f t="shared" si="445"/>
        <v>-117.3189725759928</v>
      </c>
      <c r="AT418" s="44">
        <f>Paramètres!$D$26*Calculs!AQ418</f>
        <v>31.345960986333907</v>
      </c>
      <c r="AU418" s="44">
        <f>Paramètres!$D$26*AO418</f>
        <v>40.947235829773248</v>
      </c>
      <c r="AV418" s="44">
        <f>Paramètres!$D$26*AP418</f>
        <v>88.266440938549593</v>
      </c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1">
        <f>Paramètres!$D$16</f>
        <v>30000</v>
      </c>
      <c r="BH418" s="41">
        <f>Paramètres!$E$16</f>
        <v>-25000</v>
      </c>
      <c r="BI418" s="100"/>
      <c r="BJ418" s="100"/>
      <c r="BK418" s="110">
        <f>Paramètres!$D$20</f>
        <v>523598775598.29883</v>
      </c>
      <c r="BL418" s="41">
        <f>Paramètres!$D$21</f>
        <v>10000</v>
      </c>
      <c r="BM418" s="41"/>
      <c r="BN418" s="41"/>
      <c r="BO418" s="41">
        <f>IF(AND($BR$6&gt;200,A418&lt;950),Paramètres!$D$22,0)</f>
        <v>1</v>
      </c>
      <c r="BP418" s="41">
        <f t="shared" si="415"/>
        <v>47724.805177821036</v>
      </c>
      <c r="BQ418" s="41">
        <f t="shared" si="416"/>
        <v>2946.4879719513228</v>
      </c>
      <c r="BR418" s="41">
        <f t="shared" si="446"/>
        <v>47815.675469764385</v>
      </c>
      <c r="BS418" s="41">
        <f t="shared" si="447"/>
        <v>3.5329073403323235</v>
      </c>
      <c r="BT418" s="41">
        <f t="shared" si="448"/>
        <v>214.76858609963529</v>
      </c>
      <c r="BU418" s="41">
        <f t="shared" si="449"/>
        <v>214.36043366996867</v>
      </c>
      <c r="BV418" s="41">
        <f t="shared" si="450"/>
        <v>13.234426774870483</v>
      </c>
      <c r="BW418" s="41">
        <f>Paramètres!$D$22</f>
        <v>1</v>
      </c>
      <c r="BX418" s="41">
        <f t="shared" si="417"/>
        <v>-31234.348960003001</v>
      </c>
      <c r="BY418" s="41">
        <f t="shared" si="418"/>
        <v>-26417.007183247995</v>
      </c>
      <c r="BZ418" s="41">
        <f t="shared" si="451"/>
        <v>40907.735496786139</v>
      </c>
      <c r="CA418" s="41">
        <f t="shared" si="452"/>
        <v>-139.77653345591833</v>
      </c>
      <c r="CB418" s="41">
        <f t="shared" si="453"/>
        <v>286.79942396061318</v>
      </c>
      <c r="CC418" s="41">
        <f t="shared" si="454"/>
        <v>-218.98042462451653</v>
      </c>
      <c r="CD418" s="41">
        <f t="shared" si="455"/>
        <v>-185.20659603644242</v>
      </c>
      <c r="CE418" s="2">
        <f>Paramètres!$F$16</f>
        <v>15000</v>
      </c>
      <c r="CF418" s="2">
        <f>Paramètres!$G$16</f>
        <v>15000</v>
      </c>
      <c r="CG418" s="111">
        <f>Paramètres!$F$20</f>
        <v>992600579172.61572</v>
      </c>
      <c r="CH418" s="2">
        <f>Paramètres!$F$21</f>
        <v>13332</v>
      </c>
      <c r="CI418" s="2"/>
      <c r="CJ418" s="2"/>
      <c r="CK418" s="2">
        <f>IF(CN418&gt;20000,Paramètres!$F$22,-2)</f>
        <v>1</v>
      </c>
      <c r="CL418" s="2">
        <f t="shared" si="419"/>
        <v>32724.805177821039</v>
      </c>
      <c r="CM418" s="2">
        <f t="shared" si="420"/>
        <v>42946.487971951326</v>
      </c>
      <c r="CN418" s="2">
        <f t="shared" si="421"/>
        <v>53993.645024681406</v>
      </c>
      <c r="CO418" s="2">
        <f t="shared" si="422"/>
        <v>52.692952700165883</v>
      </c>
      <c r="CP418" s="2">
        <f t="shared" si="423"/>
        <v>311.5555643459607</v>
      </c>
      <c r="CQ418" s="2">
        <f t="shared" si="424"/>
        <v>188.82953985838651</v>
      </c>
      <c r="CR418" s="2">
        <f t="shared" si="425"/>
        <v>247.81096535827479</v>
      </c>
      <c r="CS418" s="2">
        <f>Paramètres!$F$22</f>
        <v>1</v>
      </c>
      <c r="CT418" s="2">
        <f t="shared" si="426"/>
        <v>-46234.348960003001</v>
      </c>
      <c r="CU418" s="2">
        <f t="shared" si="427"/>
        <v>13582.992816752005</v>
      </c>
      <c r="CV418" s="2">
        <f t="shared" si="456"/>
        <v>48188.304780467915</v>
      </c>
      <c r="CW418" s="2">
        <f t="shared" si="457"/>
        <v>163.62796357990081</v>
      </c>
      <c r="CX418" s="2">
        <f t="shared" si="428"/>
        <v>382.68722058640191</v>
      </c>
      <c r="CY418" s="2">
        <f t="shared" si="458"/>
        <v>-367.16988862195757</v>
      </c>
      <c r="CZ418" s="2">
        <f t="shared" si="459"/>
        <v>107.86928056441609</v>
      </c>
      <c r="DA418" s="2"/>
      <c r="DB418" s="2"/>
      <c r="DC418" s="13">
        <f>Paramètres!$H$16</f>
        <v>-20000</v>
      </c>
      <c r="DD418" s="13">
        <f>Paramètres!$I$16</f>
        <v>0</v>
      </c>
      <c r="DE418" s="13"/>
      <c r="DF418" s="13"/>
      <c r="DG418" s="112">
        <f>Paramètres!$H$20</f>
        <v>1047197551196.5977</v>
      </c>
      <c r="DH418" s="13">
        <f>Paramètres!$H$21</f>
        <v>10000</v>
      </c>
      <c r="DI418" s="13">
        <f>IF(DL418&lt;66666,Paramètres!$H$22,5)</f>
        <v>1</v>
      </c>
      <c r="DJ418" s="13">
        <f t="shared" si="429"/>
        <v>-2275.1948221789607</v>
      </c>
      <c r="DK418" s="13">
        <f t="shared" si="430"/>
        <v>27946.487971951323</v>
      </c>
      <c r="DL418" s="13">
        <f t="shared" si="460"/>
        <v>28038.949720795354</v>
      </c>
      <c r="DM418" s="13">
        <f t="shared" si="461"/>
        <v>94.654330598095726</v>
      </c>
      <c r="DN418" s="13">
        <f t="shared" si="462"/>
        <v>1113.0263794064542</v>
      </c>
      <c r="DO418" s="13">
        <f t="shared" si="463"/>
        <v>-90.315503276358996</v>
      </c>
      <c r="DP418" s="13">
        <f t="shared" si="464"/>
        <v>1109.3560434425813</v>
      </c>
      <c r="DQ418" s="13">
        <f>IF(DT418&lt;66666,Paramètres!$H$22,5)</f>
        <v>5</v>
      </c>
      <c r="DR418" s="13">
        <f t="shared" si="431"/>
        <v>-81234.348960003001</v>
      </c>
      <c r="DS418" s="13">
        <f t="shared" si="432"/>
        <v>-1417.0071832479946</v>
      </c>
      <c r="DT418" s="13">
        <f t="shared" si="465"/>
        <v>81246.706765954004</v>
      </c>
      <c r="DU418" s="13">
        <f t="shared" si="466"/>
        <v>-179.00066536920343</v>
      </c>
      <c r="DV418" s="13">
        <f t="shared" si="467"/>
        <v>775.51874930697488</v>
      </c>
      <c r="DW418" s="13">
        <f t="shared" si="468"/>
        <v>-775.40079116938648</v>
      </c>
      <c r="DX418" s="13">
        <f t="shared" si="469"/>
        <v>-13.525663774620778</v>
      </c>
    </row>
    <row r="419" spans="1:128" x14ac:dyDescent="0.35">
      <c r="A419" s="106">
        <f t="shared" si="470"/>
        <v>413</v>
      </c>
      <c r="B419" s="106">
        <f>A419*Paramètres!$D$25</f>
        <v>206.5</v>
      </c>
      <c r="C419" s="102">
        <f>Paramètres!$D$7</f>
        <v>155093840495.72119</v>
      </c>
      <c r="D419" s="28">
        <f>Paramètres!$D$8</f>
        <v>6666</v>
      </c>
      <c r="E419" s="28">
        <f t="shared" si="433"/>
        <v>-21407.278271840714</v>
      </c>
      <c r="F419" s="28">
        <f t="shared" si="434"/>
        <v>-25669.793793363653</v>
      </c>
      <c r="G419" s="28">
        <f t="shared" si="408"/>
        <v>143.82384404947982</v>
      </c>
      <c r="H419" s="28">
        <f t="shared" si="409"/>
        <v>73.020867947938953</v>
      </c>
      <c r="I419" s="28">
        <f t="shared" si="471"/>
        <v>-7058.0812844500406</v>
      </c>
      <c r="J419" s="28">
        <f t="shared" si="472"/>
        <v>5161.2253221754527</v>
      </c>
      <c r="K419" s="28">
        <f t="shared" si="473"/>
        <v>1579.5312760402289</v>
      </c>
      <c r="L419" s="28">
        <f t="shared" si="435"/>
        <v>461.26007053650756</v>
      </c>
      <c r="M419" s="28">
        <f t="shared" si="436"/>
        <v>1510.6813692231497</v>
      </c>
      <c r="N419" s="28">
        <f>Paramètres!$D$26*Calculs!K419</f>
        <v>31.590625520804579</v>
      </c>
      <c r="O419" s="28">
        <f>Paramètres!$D$26*I419</f>
        <v>-141.16162568900083</v>
      </c>
      <c r="P419" s="28">
        <f>Paramètres!$D$26*J419</f>
        <v>103.22450644350906</v>
      </c>
      <c r="Q419" s="105">
        <f>IF($T419&gt;25000,Paramètres!$D$9,-5)</f>
        <v>6</v>
      </c>
      <c r="R419" s="105">
        <f t="shared" si="410"/>
        <v>-83274.582885724783</v>
      </c>
      <c r="S419" s="105">
        <f t="shared" si="411"/>
        <v>-29264.132256931389</v>
      </c>
      <c r="T419" s="105">
        <f t="shared" si="437"/>
        <v>88266.899750374258</v>
      </c>
      <c r="U419" s="105">
        <f t="shared" si="438"/>
        <v>-160.63764056811394</v>
      </c>
      <c r="V419" s="105">
        <f t="shared" si="412"/>
        <v>118.42548404568427</v>
      </c>
      <c r="W419" s="105">
        <f t="shared" si="439"/>
        <v>-111.72741780706529</v>
      </c>
      <c r="X419" s="105">
        <f t="shared" si="440"/>
        <v>-39.26295176906708</v>
      </c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44">
        <f t="shared" si="441"/>
        <v>61867.304613884073</v>
      </c>
      <c r="AL419" s="44">
        <f t="shared" si="442"/>
        <v>3594.3384635677362</v>
      </c>
      <c r="AM419" s="44">
        <f t="shared" si="413"/>
        <v>83.982995211903059</v>
      </c>
      <c r="AN419" s="44">
        <f t="shared" si="414"/>
        <v>-174.7559302919652</v>
      </c>
      <c r="AO419" s="44">
        <f t="shared" si="474"/>
        <v>443.51358820585415</v>
      </c>
      <c r="AP419" s="44">
        <f t="shared" si="475"/>
        <v>4207.7366334129365</v>
      </c>
      <c r="AQ419" s="44">
        <f t="shared" si="443"/>
        <v>1489.542096995481</v>
      </c>
      <c r="AR419" s="44">
        <f t="shared" si="444"/>
        <v>-1483.3074590836716</v>
      </c>
      <c r="AS419" s="44">
        <f t="shared" si="445"/>
        <v>-136.14198672135313</v>
      </c>
      <c r="AT419" s="44">
        <f>Paramètres!$D$26*Calculs!AQ419</f>
        <v>29.790841939909619</v>
      </c>
      <c r="AU419" s="44">
        <f>Paramètres!$D$26*AO419</f>
        <v>8.8702717641170832</v>
      </c>
      <c r="AV419" s="44">
        <f>Paramètres!$D$26*AP419</f>
        <v>84.154732668258731</v>
      </c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1">
        <f>Paramètres!$D$16</f>
        <v>30000</v>
      </c>
      <c r="BH419" s="41">
        <f>Paramètres!$E$16</f>
        <v>-25000</v>
      </c>
      <c r="BI419" s="100"/>
      <c r="BJ419" s="100"/>
      <c r="BK419" s="110">
        <f>Paramètres!$D$20</f>
        <v>523598775598.29883</v>
      </c>
      <c r="BL419" s="41">
        <f>Paramètres!$D$21</f>
        <v>10000</v>
      </c>
      <c r="BM419" s="41"/>
      <c r="BN419" s="41"/>
      <c r="BO419" s="41">
        <f>IF(AND($BR$6&gt;200,A419&lt;950),Paramètres!$D$22,0)</f>
        <v>1</v>
      </c>
      <c r="BP419" s="41">
        <f t="shared" si="415"/>
        <v>51407.278271840711</v>
      </c>
      <c r="BQ419" s="41">
        <f t="shared" si="416"/>
        <v>669.79379336365309</v>
      </c>
      <c r="BR419" s="41">
        <f t="shared" si="446"/>
        <v>51411.641512833397</v>
      </c>
      <c r="BS419" s="41">
        <f t="shared" si="447"/>
        <v>0.74647379586288076</v>
      </c>
      <c r="BT419" s="41">
        <f t="shared" si="448"/>
        <v>187.3631261706976</v>
      </c>
      <c r="BU419" s="41">
        <f t="shared" si="449"/>
        <v>187.34722489914566</v>
      </c>
      <c r="BV419" s="41">
        <f t="shared" si="450"/>
        <v>2.4409774775041617</v>
      </c>
      <c r="BW419" s="41">
        <f>Paramètres!$D$22</f>
        <v>1</v>
      </c>
      <c r="BX419" s="41">
        <f t="shared" si="417"/>
        <v>-31867.304613884073</v>
      </c>
      <c r="BY419" s="41">
        <f t="shared" si="418"/>
        <v>-28594.338463567736</v>
      </c>
      <c r="BZ419" s="41">
        <f t="shared" si="451"/>
        <v>42815.432912947945</v>
      </c>
      <c r="CA419" s="41">
        <f t="shared" si="452"/>
        <v>-138.09856437617472</v>
      </c>
      <c r="CB419" s="41">
        <f t="shared" si="453"/>
        <v>263.75264574704011</v>
      </c>
      <c r="CC419" s="41">
        <f t="shared" si="454"/>
        <v>-196.30972602397702</v>
      </c>
      <c r="CD419" s="41">
        <f t="shared" si="455"/>
        <v>-176.14752228446108</v>
      </c>
      <c r="CE419" s="2">
        <f>Paramètres!$F$16</f>
        <v>15000</v>
      </c>
      <c r="CF419" s="2">
        <f>Paramètres!$G$16</f>
        <v>15000</v>
      </c>
      <c r="CG419" s="111">
        <f>Paramètres!$F$20</f>
        <v>992600579172.61572</v>
      </c>
      <c r="CH419" s="2">
        <f>Paramètres!$F$21</f>
        <v>13332</v>
      </c>
      <c r="CI419" s="2"/>
      <c r="CJ419" s="2"/>
      <c r="CK419" s="2">
        <f>IF(CN419&gt;20000,Paramètres!$F$22,-2)</f>
        <v>1</v>
      </c>
      <c r="CL419" s="2">
        <f t="shared" si="419"/>
        <v>36407.278271840711</v>
      </c>
      <c r="CM419" s="2">
        <f t="shared" si="420"/>
        <v>40669.793793363657</v>
      </c>
      <c r="CN419" s="2">
        <f t="shared" si="421"/>
        <v>54584.998290354153</v>
      </c>
      <c r="CO419" s="2">
        <f t="shared" si="422"/>
        <v>48.165346422106481</v>
      </c>
      <c r="CP419" s="2">
        <f t="shared" si="423"/>
        <v>305.40871424761093</v>
      </c>
      <c r="CQ419" s="2">
        <f t="shared" si="424"/>
        <v>203.70248959452175</v>
      </c>
      <c r="CR419" s="2">
        <f t="shared" si="425"/>
        <v>227.55170505046237</v>
      </c>
      <c r="CS419" s="2">
        <f>Paramètres!$F$22</f>
        <v>1</v>
      </c>
      <c r="CT419" s="2">
        <f t="shared" si="426"/>
        <v>-46867.304613884073</v>
      </c>
      <c r="CU419" s="2">
        <f t="shared" si="427"/>
        <v>11405.661536432264</v>
      </c>
      <c r="CV419" s="2">
        <f t="shared" si="456"/>
        <v>48235.187952927583</v>
      </c>
      <c r="CW419" s="2">
        <f t="shared" si="457"/>
        <v>166.32233749561351</v>
      </c>
      <c r="CX419" s="2">
        <f t="shared" si="428"/>
        <v>382.02282222261249</v>
      </c>
      <c r="CY419" s="2">
        <f t="shared" si="458"/>
        <v>-371.18918238767174</v>
      </c>
      <c r="CZ419" s="2">
        <f t="shared" si="459"/>
        <v>90.332870967890514</v>
      </c>
      <c r="DA419" s="2"/>
      <c r="DB419" s="2"/>
      <c r="DC419" s="13">
        <f>Paramètres!$H$16</f>
        <v>-20000</v>
      </c>
      <c r="DD419" s="13">
        <f>Paramètres!$I$16</f>
        <v>0</v>
      </c>
      <c r="DE419" s="13"/>
      <c r="DF419" s="13"/>
      <c r="DG419" s="112">
        <f>Paramètres!$H$20</f>
        <v>1047197551196.5977</v>
      </c>
      <c r="DH419" s="13">
        <f>Paramètres!$H$21</f>
        <v>10000</v>
      </c>
      <c r="DI419" s="13">
        <f>IF(DL419&lt;66666,Paramètres!$H$22,5)</f>
        <v>1</v>
      </c>
      <c r="DJ419" s="13">
        <f t="shared" si="429"/>
        <v>1407.2782718407143</v>
      </c>
      <c r="DK419" s="13">
        <f t="shared" si="430"/>
        <v>25669.793793363653</v>
      </c>
      <c r="DL419" s="13">
        <f t="shared" si="460"/>
        <v>25708.339999467218</v>
      </c>
      <c r="DM419" s="13">
        <f t="shared" si="461"/>
        <v>86.862052226213237</v>
      </c>
      <c r="DN419" s="13">
        <f t="shared" si="462"/>
        <v>1282.6117909658774</v>
      </c>
      <c r="DO419" s="13">
        <f t="shared" si="463"/>
        <v>70.210356042840161</v>
      </c>
      <c r="DP419" s="13">
        <f t="shared" si="464"/>
        <v>1280.6886866951832</v>
      </c>
      <c r="DQ419" s="13">
        <f>IF(DT419&lt;66666,Paramètres!$H$22,5)</f>
        <v>5</v>
      </c>
      <c r="DR419" s="13">
        <f t="shared" si="431"/>
        <v>-81867.304613884073</v>
      </c>
      <c r="DS419" s="13">
        <f t="shared" si="432"/>
        <v>-3594.3384635677362</v>
      </c>
      <c r="DT419" s="13">
        <f t="shared" si="465"/>
        <v>81946.170342079844</v>
      </c>
      <c r="DU419" s="13">
        <f t="shared" si="466"/>
        <v>-177.48607512723984</v>
      </c>
      <c r="DV419" s="13">
        <f t="shared" si="467"/>
        <v>762.62630674657714</v>
      </c>
      <c r="DW419" s="13">
        <f t="shared" si="468"/>
        <v>-761.89234835936088</v>
      </c>
      <c r="DX419" s="13">
        <f t="shared" si="469"/>
        <v>-33.450459688660501</v>
      </c>
    </row>
    <row r="420" spans="1:128" x14ac:dyDescent="0.35">
      <c r="A420" s="106">
        <f t="shared" si="470"/>
        <v>414</v>
      </c>
      <c r="B420" s="106">
        <f>A420*Paramètres!$D$25</f>
        <v>207</v>
      </c>
      <c r="C420" s="102">
        <f>Paramètres!$D$7</f>
        <v>155093840495.72119</v>
      </c>
      <c r="D420" s="28">
        <f>Paramètres!$D$8</f>
        <v>6666</v>
      </c>
      <c r="E420" s="28">
        <f t="shared" si="433"/>
        <v>-24821.003896431608</v>
      </c>
      <c r="F420" s="28">
        <f t="shared" si="434"/>
        <v>-22711.51078997014</v>
      </c>
      <c r="G420" s="28">
        <f t="shared" si="408"/>
        <v>134.50281132414358</v>
      </c>
      <c r="H420" s="28">
        <f t="shared" si="409"/>
        <v>67.36518066681937</v>
      </c>
      <c r="I420" s="28">
        <f t="shared" si="471"/>
        <v>-6455.6595882245319</v>
      </c>
      <c r="J420" s="28">
        <f t="shared" si="472"/>
        <v>6568.6821849550934</v>
      </c>
      <c r="K420" s="28">
        <f t="shared" si="473"/>
        <v>1813.1392689404549</v>
      </c>
      <c r="L420" s="28">
        <f t="shared" si="435"/>
        <v>697.79806607165051</v>
      </c>
      <c r="M420" s="28">
        <f t="shared" si="436"/>
        <v>1673.4849469178357</v>
      </c>
      <c r="N420" s="28">
        <f>Paramètres!$D$26*Calculs!K420</f>
        <v>36.262785378809099</v>
      </c>
      <c r="O420" s="28">
        <f>Paramètres!$D$26*I420</f>
        <v>-129.11319176449064</v>
      </c>
      <c r="P420" s="28">
        <f>Paramètres!$D$26*J420</f>
        <v>131.37364369910188</v>
      </c>
      <c r="Q420" s="105">
        <f>IF($T420&gt;25000,Paramètres!$D$9,-5)</f>
        <v>6</v>
      </c>
      <c r="R420" s="105">
        <f t="shared" si="410"/>
        <v>-86539.238439647685</v>
      </c>
      <c r="S420" s="105">
        <f t="shared" si="411"/>
        <v>-28375.682073564007</v>
      </c>
      <c r="T420" s="105">
        <f t="shared" si="437"/>
        <v>91072.603580078779</v>
      </c>
      <c r="U420" s="105">
        <f t="shared" si="438"/>
        <v>-161.84600208163931</v>
      </c>
      <c r="V420" s="105">
        <f t="shared" si="412"/>
        <v>111.29856611796026</v>
      </c>
      <c r="W420" s="105">
        <f t="shared" si="439"/>
        <v>-105.75840343472834</v>
      </c>
      <c r="X420" s="105">
        <f t="shared" si="440"/>
        <v>-34.67752763463988</v>
      </c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44">
        <f t="shared" si="441"/>
        <v>61718.23454321608</v>
      </c>
      <c r="AL420" s="44">
        <f t="shared" si="442"/>
        <v>5664.1712835938661</v>
      </c>
      <c r="AM420" s="44">
        <f t="shared" si="413"/>
        <v>104.73466421260791</v>
      </c>
      <c r="AN420" s="44">
        <f t="shared" si="414"/>
        <v>-173.72250476114272</v>
      </c>
      <c r="AO420" s="44">
        <f t="shared" si="474"/>
        <v>-1048.6641426419344</v>
      </c>
      <c r="AP420" s="44">
        <f t="shared" si="475"/>
        <v>3987.4399140233245</v>
      </c>
      <c r="AQ420" s="44">
        <f t="shared" si="443"/>
        <v>1449.8117743019741</v>
      </c>
      <c r="AR420" s="44">
        <f t="shared" si="444"/>
        <v>-1441.1186745780747</v>
      </c>
      <c r="AS420" s="44">
        <f t="shared" si="445"/>
        <v>-158.52806277429815</v>
      </c>
      <c r="AT420" s="44">
        <f>Paramètres!$D$26*Calculs!AQ420</f>
        <v>28.996235486039481</v>
      </c>
      <c r="AU420" s="44">
        <f>Paramètres!$D$26*AO420</f>
        <v>-20.97328285283869</v>
      </c>
      <c r="AV420" s="44">
        <f>Paramètres!$D$26*AP420</f>
        <v>79.748798280466488</v>
      </c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1">
        <f>Paramètres!$D$16</f>
        <v>30000</v>
      </c>
      <c r="BH420" s="41">
        <f>Paramètres!$E$16</f>
        <v>-25000</v>
      </c>
      <c r="BI420" s="100"/>
      <c r="BJ420" s="100"/>
      <c r="BK420" s="110">
        <f>Paramètres!$D$20</f>
        <v>523598775598.29883</v>
      </c>
      <c r="BL420" s="41">
        <f>Paramètres!$D$21</f>
        <v>10000</v>
      </c>
      <c r="BM420" s="41"/>
      <c r="BN420" s="41"/>
      <c r="BO420" s="41">
        <f>IF(AND($BR$6&gt;200,A420&lt;950),Paramètres!$D$22,0)</f>
        <v>1</v>
      </c>
      <c r="BP420" s="41">
        <f t="shared" si="415"/>
        <v>54821.003896431605</v>
      </c>
      <c r="BQ420" s="41">
        <f t="shared" si="416"/>
        <v>-2288.4892100298603</v>
      </c>
      <c r="BR420" s="41">
        <f t="shared" si="446"/>
        <v>54868.749312126594</v>
      </c>
      <c r="BS420" s="41">
        <f t="shared" si="447"/>
        <v>-2.3904102199804642</v>
      </c>
      <c r="BT420" s="41">
        <f t="shared" si="448"/>
        <v>165.60051892604977</v>
      </c>
      <c r="BU420" s="41">
        <f t="shared" si="449"/>
        <v>165.45641748917444</v>
      </c>
      <c r="BV420" s="41">
        <f t="shared" si="450"/>
        <v>-6.906937108804355</v>
      </c>
      <c r="BW420" s="41">
        <f>Paramètres!$D$22</f>
        <v>1</v>
      </c>
      <c r="BX420" s="41">
        <f t="shared" si="417"/>
        <v>-31718.23454321608</v>
      </c>
      <c r="BY420" s="41">
        <f t="shared" si="418"/>
        <v>-30664.171283593867</v>
      </c>
      <c r="BZ420" s="41">
        <f t="shared" si="451"/>
        <v>44117.318629400499</v>
      </c>
      <c r="CA420" s="41">
        <f t="shared" si="452"/>
        <v>-135.96802341660504</v>
      </c>
      <c r="CB420" s="41">
        <f t="shared" si="453"/>
        <v>249.54090187169453</v>
      </c>
      <c r="CC420" s="41">
        <f t="shared" si="454"/>
        <v>-179.40793093480056</v>
      </c>
      <c r="CD420" s="41">
        <f t="shared" si="455"/>
        <v>-173.44583023132182</v>
      </c>
      <c r="CE420" s="2">
        <f>Paramètres!$F$16</f>
        <v>15000</v>
      </c>
      <c r="CF420" s="2">
        <f>Paramètres!$G$16</f>
        <v>15000</v>
      </c>
      <c r="CG420" s="111">
        <f>Paramètres!$F$20</f>
        <v>992600579172.61572</v>
      </c>
      <c r="CH420" s="2">
        <f>Paramètres!$F$21</f>
        <v>13332</v>
      </c>
      <c r="CI420" s="2"/>
      <c r="CJ420" s="2"/>
      <c r="CK420" s="2">
        <f>IF(CN420&gt;20000,Paramètres!$F$22,-2)</f>
        <v>1</v>
      </c>
      <c r="CL420" s="2">
        <f t="shared" si="419"/>
        <v>39821.003896431605</v>
      </c>
      <c r="CM420" s="2">
        <f t="shared" si="420"/>
        <v>37711.51078997014</v>
      </c>
      <c r="CN420" s="2">
        <f t="shared" si="421"/>
        <v>54844.055260179804</v>
      </c>
      <c r="CO420" s="2">
        <f t="shared" si="422"/>
        <v>43.44148946415703</v>
      </c>
      <c r="CP420" s="2">
        <f t="shared" si="423"/>
        <v>302.77125358573522</v>
      </c>
      <c r="CQ420" s="2">
        <f t="shared" si="424"/>
        <v>219.83522574266908</v>
      </c>
      <c r="CR420" s="2">
        <f t="shared" si="425"/>
        <v>208.18959032705575</v>
      </c>
      <c r="CS420" s="2">
        <f>Paramètres!$F$22</f>
        <v>1</v>
      </c>
      <c r="CT420" s="2">
        <f t="shared" si="426"/>
        <v>-46718.23454321608</v>
      </c>
      <c r="CU420" s="2">
        <f t="shared" si="427"/>
        <v>9335.828716406133</v>
      </c>
      <c r="CV420" s="2">
        <f t="shared" si="456"/>
        <v>47641.905258469895</v>
      </c>
      <c r="CW420" s="2">
        <f t="shared" si="457"/>
        <v>168.69928736181728</v>
      </c>
      <c r="CX420" s="2">
        <f t="shared" si="428"/>
        <v>390.55424434173182</v>
      </c>
      <c r="CY420" s="2">
        <f t="shared" si="458"/>
        <v>-382.98226508818573</v>
      </c>
      <c r="CZ420" s="2">
        <f t="shared" si="459"/>
        <v>76.532361790707768</v>
      </c>
      <c r="DA420" s="2"/>
      <c r="DB420" s="2"/>
      <c r="DC420" s="13">
        <f>Paramètres!$H$16</f>
        <v>-20000</v>
      </c>
      <c r="DD420" s="13">
        <f>Paramètres!$I$16</f>
        <v>0</v>
      </c>
      <c r="DE420" s="13"/>
      <c r="DF420" s="13"/>
      <c r="DG420" s="112">
        <f>Paramètres!$H$20</f>
        <v>1047197551196.5977</v>
      </c>
      <c r="DH420" s="13">
        <f>Paramètres!$H$21</f>
        <v>10000</v>
      </c>
      <c r="DI420" s="13">
        <f>IF(DL420&lt;66666,Paramètres!$H$22,5)</f>
        <v>1</v>
      </c>
      <c r="DJ420" s="13">
        <f t="shared" si="429"/>
        <v>4821.0038964316082</v>
      </c>
      <c r="DK420" s="13">
        <f t="shared" si="430"/>
        <v>22711.51078997014</v>
      </c>
      <c r="DL420" s="13">
        <f t="shared" si="460"/>
        <v>23217.553724118716</v>
      </c>
      <c r="DM420" s="13">
        <f t="shared" si="461"/>
        <v>78.015633907323178</v>
      </c>
      <c r="DN420" s="13">
        <f t="shared" si="462"/>
        <v>1505.004936168134</v>
      </c>
      <c r="DO420" s="13">
        <f t="shared" si="463"/>
        <v>312.50642283980699</v>
      </c>
      <c r="DP420" s="13">
        <f t="shared" si="464"/>
        <v>1472.2022936995843</v>
      </c>
      <c r="DQ420" s="13">
        <f>IF(DT420&lt;66666,Paramètres!$H$22,5)</f>
        <v>5</v>
      </c>
      <c r="DR420" s="13">
        <f t="shared" si="431"/>
        <v>-81718.23454321608</v>
      </c>
      <c r="DS420" s="13">
        <f t="shared" si="432"/>
        <v>-5664.1712835938661</v>
      </c>
      <c r="DT420" s="13">
        <f t="shared" si="465"/>
        <v>81914.300907655706</v>
      </c>
      <c r="DU420" s="13">
        <f t="shared" si="466"/>
        <v>-176.03497456726416</v>
      </c>
      <c r="DV420" s="13">
        <f t="shared" si="467"/>
        <v>763.20676094511452</v>
      </c>
      <c r="DW420" s="13">
        <f t="shared" si="468"/>
        <v>-761.37998377340989</v>
      </c>
      <c r="DX420" s="13">
        <f t="shared" si="469"/>
        <v>-52.773859642205522</v>
      </c>
    </row>
    <row r="421" spans="1:128" x14ac:dyDescent="0.35">
      <c r="A421" s="106">
        <f t="shared" si="470"/>
        <v>415</v>
      </c>
      <c r="B421" s="106">
        <f>A421*Paramètres!$D$25</f>
        <v>207.5</v>
      </c>
      <c r="C421" s="102">
        <f>Paramètres!$D$7</f>
        <v>155093840495.72119</v>
      </c>
      <c r="D421" s="28">
        <f>Paramètres!$D$8</f>
        <v>6666</v>
      </c>
      <c r="E421" s="28">
        <f t="shared" si="433"/>
        <v>-27874.38417402596</v>
      </c>
      <c r="F421" s="28">
        <f t="shared" si="434"/>
        <v>-19008.798460763137</v>
      </c>
      <c r="G421" s="28">
        <f t="shared" si="408"/>
        <v>124.75996929939969</v>
      </c>
      <c r="H421" s="28">
        <f t="shared" si="409"/>
        <v>59.673986735495298</v>
      </c>
      <c r="I421" s="28">
        <f t="shared" si="471"/>
        <v>-5628.748330388391</v>
      </c>
      <c r="J421" s="28">
        <f t="shared" si="472"/>
        <v>8110.7934881738274</v>
      </c>
      <c r="K421" s="28">
        <f t="shared" si="473"/>
        <v>2127.4423087818063</v>
      </c>
      <c r="L421" s="28">
        <f t="shared" si="435"/>
        <v>1074.1872518329592</v>
      </c>
      <c r="M421" s="28">
        <f t="shared" si="436"/>
        <v>1836.3367134581874</v>
      </c>
      <c r="N421" s="28">
        <f>Paramètres!$D$26*Calculs!K421</f>
        <v>42.548846175636129</v>
      </c>
      <c r="O421" s="28">
        <f>Paramètres!$D$26*I421</f>
        <v>-112.57496660776782</v>
      </c>
      <c r="P421" s="28">
        <f>Paramètres!$D$26*J421</f>
        <v>162.21586976347655</v>
      </c>
      <c r="Q421" s="105">
        <f>IF($T421&gt;25000,Paramètres!$D$9,-5)</f>
        <v>6</v>
      </c>
      <c r="R421" s="105">
        <f t="shared" si="410"/>
        <v>-88708.006977276556</v>
      </c>
      <c r="S421" s="105">
        <f t="shared" si="411"/>
        <v>-26627.057685675092</v>
      </c>
      <c r="T421" s="105">
        <f t="shared" si="437"/>
        <v>92618.090581035067</v>
      </c>
      <c r="U421" s="105">
        <f t="shared" si="438"/>
        <v>-163.29207182344032</v>
      </c>
      <c r="V421" s="105">
        <f t="shared" si="412"/>
        <v>107.64362745349898</v>
      </c>
      <c r="W421" s="105">
        <f t="shared" si="439"/>
        <v>-103.09920659452264</v>
      </c>
      <c r="X421" s="105">
        <f t="shared" si="440"/>
        <v>-30.946795164081493</v>
      </c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44">
        <f t="shared" si="441"/>
        <v>60833.62280325059</v>
      </c>
      <c r="AL421" s="44">
        <f t="shared" si="442"/>
        <v>7618.2592249119534</v>
      </c>
      <c r="AM421" s="44">
        <f t="shared" si="413"/>
        <v>123.36475104338845</v>
      </c>
      <c r="AN421" s="44">
        <f t="shared" si="414"/>
        <v>-172.65118636898058</v>
      </c>
      <c r="AO421" s="44">
        <f t="shared" si="474"/>
        <v>-2468.8095343671703</v>
      </c>
      <c r="AP421" s="44">
        <f t="shared" si="475"/>
        <v>3749.1630529685599</v>
      </c>
      <c r="AQ421" s="44">
        <f t="shared" si="443"/>
        <v>1441.3682285587211</v>
      </c>
      <c r="AR421" s="44">
        <f t="shared" si="444"/>
        <v>-1429.5285832311245</v>
      </c>
      <c r="AS421" s="44">
        <f t="shared" si="445"/>
        <v>-184.36485571745948</v>
      </c>
      <c r="AT421" s="44">
        <f>Paramètres!$D$26*Calculs!AQ421</f>
        <v>28.827364571174421</v>
      </c>
      <c r="AU421" s="44">
        <f>Paramètres!$D$26*AO421</f>
        <v>-49.37619068734341</v>
      </c>
      <c r="AV421" s="44">
        <f>Paramètres!$D$26*AP421</f>
        <v>74.983261059371202</v>
      </c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1">
        <f>Paramètres!$D$16</f>
        <v>30000</v>
      </c>
      <c r="BH421" s="41">
        <f>Paramètres!$E$16</f>
        <v>-25000</v>
      </c>
      <c r="BI421" s="100"/>
      <c r="BJ421" s="100"/>
      <c r="BK421" s="110">
        <f>Paramètres!$D$20</f>
        <v>523598775598.29883</v>
      </c>
      <c r="BL421" s="41">
        <f>Paramètres!$D$21</f>
        <v>10000</v>
      </c>
      <c r="BM421" s="41"/>
      <c r="BN421" s="41"/>
      <c r="BO421" s="41">
        <f>IF(AND($BR$6&gt;200,A421&lt;950),Paramètres!$D$22,0)</f>
        <v>1</v>
      </c>
      <c r="BP421" s="41">
        <f t="shared" si="415"/>
        <v>57874.38417402596</v>
      </c>
      <c r="BQ421" s="41">
        <f t="shared" si="416"/>
        <v>-5991.201539236863</v>
      </c>
      <c r="BR421" s="41">
        <f t="shared" si="446"/>
        <v>58183.664712756799</v>
      </c>
      <c r="BS421" s="41">
        <f t="shared" si="447"/>
        <v>-5.9102514234142474</v>
      </c>
      <c r="BT421" s="41">
        <f t="shared" si="448"/>
        <v>148.0581045843083</v>
      </c>
      <c r="BU421" s="41">
        <f t="shared" si="449"/>
        <v>147.27108832166195</v>
      </c>
      <c r="BV421" s="41">
        <f t="shared" si="450"/>
        <v>-15.245618309901937</v>
      </c>
      <c r="BW421" s="41">
        <f>Paramètres!$D$22</f>
        <v>1</v>
      </c>
      <c r="BX421" s="41">
        <f t="shared" si="417"/>
        <v>-30833.62280325059</v>
      </c>
      <c r="BY421" s="41">
        <f t="shared" si="418"/>
        <v>-32618.259224911955</v>
      </c>
      <c r="BZ421" s="41">
        <f t="shared" si="451"/>
        <v>44884.99894214869</v>
      </c>
      <c r="CA421" s="41">
        <f t="shared" si="452"/>
        <v>-133.38893375801257</v>
      </c>
      <c r="CB421" s="41">
        <f t="shared" si="453"/>
        <v>241.678519430232</v>
      </c>
      <c r="CC421" s="41">
        <f t="shared" si="454"/>
        <v>-166.02037391967718</v>
      </c>
      <c r="CD421" s="41">
        <f t="shared" si="455"/>
        <v>-175.62955957799244</v>
      </c>
      <c r="CE421" s="2">
        <f>Paramètres!$F$16</f>
        <v>15000</v>
      </c>
      <c r="CF421" s="2">
        <f>Paramètres!$G$16</f>
        <v>15000</v>
      </c>
      <c r="CG421" s="111">
        <f>Paramètres!$F$20</f>
        <v>992600579172.61572</v>
      </c>
      <c r="CH421" s="2">
        <f>Paramètres!$F$21</f>
        <v>13332</v>
      </c>
      <c r="CI421" s="2"/>
      <c r="CJ421" s="2"/>
      <c r="CK421" s="2">
        <f>IF(CN421&gt;20000,Paramètres!$F$22,-2)</f>
        <v>1</v>
      </c>
      <c r="CL421" s="2">
        <f t="shared" si="419"/>
        <v>42874.38417402596</v>
      </c>
      <c r="CM421" s="2">
        <f t="shared" si="420"/>
        <v>34008.798460763137</v>
      </c>
      <c r="CN421" s="2">
        <f t="shared" si="421"/>
        <v>54724.868122698776</v>
      </c>
      <c r="CO421" s="2">
        <f t="shared" si="422"/>
        <v>38.422137619455881</v>
      </c>
      <c r="CP421" s="2">
        <f t="shared" si="423"/>
        <v>303.9805760225172</v>
      </c>
      <c r="CQ421" s="2">
        <f t="shared" si="424"/>
        <v>238.15461681168102</v>
      </c>
      <c r="CR421" s="2">
        <f t="shared" si="425"/>
        <v>188.90889097727168</v>
      </c>
      <c r="CS421" s="2">
        <f>Paramètres!$F$22</f>
        <v>1</v>
      </c>
      <c r="CT421" s="2">
        <f t="shared" si="426"/>
        <v>-45833.62280325059</v>
      </c>
      <c r="CU421" s="2">
        <f t="shared" si="427"/>
        <v>7381.7407750880466</v>
      </c>
      <c r="CV421" s="2">
        <f t="shared" si="456"/>
        <v>46424.250948628673</v>
      </c>
      <c r="CW421" s="2">
        <f t="shared" si="457"/>
        <v>170.85078646170848</v>
      </c>
      <c r="CX421" s="2">
        <f t="shared" si="428"/>
        <v>408.94072380795376</v>
      </c>
      <c r="CY421" s="2">
        <f t="shared" si="458"/>
        <v>-403.73801409617977</v>
      </c>
      <c r="CZ421" s="2">
        <f t="shared" si="459"/>
        <v>65.024084478338054</v>
      </c>
      <c r="DA421" s="2"/>
      <c r="DB421" s="2"/>
      <c r="DC421" s="13">
        <f>Paramètres!$H$16</f>
        <v>-20000</v>
      </c>
      <c r="DD421" s="13">
        <f>Paramètres!$I$16</f>
        <v>0</v>
      </c>
      <c r="DE421" s="13"/>
      <c r="DF421" s="13"/>
      <c r="DG421" s="112">
        <f>Paramètres!$H$20</f>
        <v>1047197551196.5977</v>
      </c>
      <c r="DH421" s="13">
        <f>Paramètres!$H$21</f>
        <v>10000</v>
      </c>
      <c r="DI421" s="13">
        <f>IF(DL421&lt;66666,Paramètres!$H$22,5)</f>
        <v>1</v>
      </c>
      <c r="DJ421" s="13">
        <f t="shared" si="429"/>
        <v>7874.3841740259595</v>
      </c>
      <c r="DK421" s="13">
        <f t="shared" si="430"/>
        <v>19008.798460763137</v>
      </c>
      <c r="DL421" s="13">
        <f t="shared" si="460"/>
        <v>20575.236208657763</v>
      </c>
      <c r="DM421" s="13">
        <f t="shared" si="461"/>
        <v>67.498245281098519</v>
      </c>
      <c r="DN421" s="13">
        <f t="shared" si="462"/>
        <v>1799.6875948128397</v>
      </c>
      <c r="DO421" s="13">
        <f t="shared" si="463"/>
        <v>688.76154669961613</v>
      </c>
      <c r="DP421" s="13">
        <f t="shared" si="464"/>
        <v>1662.6734407908177</v>
      </c>
      <c r="DQ421" s="13">
        <f>IF(DT421&lt;66666,Paramètres!$H$22,5)</f>
        <v>5</v>
      </c>
      <c r="DR421" s="13">
        <f t="shared" si="431"/>
        <v>-80833.62280325059</v>
      </c>
      <c r="DS421" s="13">
        <f t="shared" si="432"/>
        <v>-7618.2592249119534</v>
      </c>
      <c r="DT421" s="13">
        <f t="shared" si="465"/>
        <v>81191.825014074842</v>
      </c>
      <c r="DU421" s="13">
        <f t="shared" si="466"/>
        <v>-174.61599558677113</v>
      </c>
      <c r="DV421" s="13">
        <f t="shared" si="467"/>
        <v>776.5440223562249</v>
      </c>
      <c r="DW421" s="13">
        <f t="shared" si="468"/>
        <v>-773.11806431719651</v>
      </c>
      <c r="DX421" s="13">
        <f t="shared" si="469"/>
        <v>-72.863415261819867</v>
      </c>
    </row>
    <row r="422" spans="1:128" x14ac:dyDescent="0.35">
      <c r="A422" s="106">
        <f t="shared" si="470"/>
        <v>416</v>
      </c>
      <c r="B422" s="106">
        <f>A422*Paramètres!$D$25</f>
        <v>208</v>
      </c>
      <c r="C422" s="102">
        <f>Paramètres!$D$7</f>
        <v>155093840495.72119</v>
      </c>
      <c r="D422" s="28">
        <f>Paramètres!$D$8</f>
        <v>6666</v>
      </c>
      <c r="E422" s="28">
        <f t="shared" si="433"/>
        <v>-30420.211526261915</v>
      </c>
      <c r="F422" s="28">
        <f t="shared" si="434"/>
        <v>-14494.317538311678</v>
      </c>
      <c r="G422" s="28">
        <f t="shared" si="408"/>
        <v>114.41627660476838</v>
      </c>
      <c r="H422" s="28">
        <f t="shared" si="409"/>
        <v>49.024820769468931</v>
      </c>
      <c r="I422" s="28">
        <f t="shared" si="471"/>
        <v>-4441.9861119476636</v>
      </c>
      <c r="J422" s="28">
        <f t="shared" si="472"/>
        <v>9784.9143318685383</v>
      </c>
      <c r="K422" s="28">
        <f t="shared" si="473"/>
        <v>2539.9672377122674</v>
      </c>
      <c r="L422" s="28">
        <f t="shared" si="435"/>
        <v>1665.5378579797912</v>
      </c>
      <c r="M422" s="28">
        <f t="shared" si="436"/>
        <v>1917.6593055826613</v>
      </c>
      <c r="N422" s="28">
        <f>Paramètres!$D$26*Calculs!K422</f>
        <v>50.799344754245347</v>
      </c>
      <c r="O422" s="28">
        <f>Paramètres!$D$26*I422</f>
        <v>-88.839722238953271</v>
      </c>
      <c r="P422" s="28">
        <f>Paramètres!$D$26*J422</f>
        <v>195.69828663737076</v>
      </c>
      <c r="Q422" s="105">
        <f>IF($T422&gt;25000,Paramètres!$D$9,-5)</f>
        <v>6</v>
      </c>
      <c r="R422" s="105">
        <f t="shared" si="410"/>
        <v>-89662.047416521134</v>
      </c>
      <c r="S422" s="105">
        <f t="shared" si="411"/>
        <v>-23941.067075778548</v>
      </c>
      <c r="T422" s="105">
        <f t="shared" si="437"/>
        <v>92803.32666262245</v>
      </c>
      <c r="U422" s="105">
        <f t="shared" si="438"/>
        <v>-165.04997797573603</v>
      </c>
      <c r="V422" s="105">
        <f t="shared" si="412"/>
        <v>107.21764674525166</v>
      </c>
      <c r="W422" s="105">
        <f t="shared" si="439"/>
        <v>-103.58846037178158</v>
      </c>
      <c r="X422" s="105">
        <f t="shared" si="440"/>
        <v>-27.659621316883758</v>
      </c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44">
        <f t="shared" si="441"/>
        <v>59241.835890259223</v>
      </c>
      <c r="AL422" s="44">
        <f t="shared" si="442"/>
        <v>9446.7495374668688</v>
      </c>
      <c r="AM422" s="44">
        <f t="shared" si="413"/>
        <v>137.80172067786989</v>
      </c>
      <c r="AN422" s="44">
        <f t="shared" si="414"/>
        <v>-171.56539009655174</v>
      </c>
      <c r="AO422" s="44">
        <f t="shared" si="474"/>
        <v>-3848.9619269109517</v>
      </c>
      <c r="AP422" s="44">
        <f t="shared" si="475"/>
        <v>3489.8149361917294</v>
      </c>
      <c r="AQ422" s="44">
        <f t="shared" si="443"/>
        <v>1461.7864729195001</v>
      </c>
      <c r="AR422" s="44">
        <f t="shared" si="444"/>
        <v>-1445.9756589275762</v>
      </c>
      <c r="AS422" s="44">
        <f t="shared" si="445"/>
        <v>-214.41568552555574</v>
      </c>
      <c r="AT422" s="44">
        <f>Paramètres!$D$26*Calculs!AQ422</f>
        <v>29.235729458390001</v>
      </c>
      <c r="AU422" s="44">
        <f>Paramètres!$D$26*AO422</f>
        <v>-76.979238538219036</v>
      </c>
      <c r="AV422" s="44">
        <f>Paramètres!$D$26*AP422</f>
        <v>69.796298723834596</v>
      </c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1">
        <f>Paramètres!$D$16</f>
        <v>30000</v>
      </c>
      <c r="BH422" s="41">
        <f>Paramètres!$E$16</f>
        <v>-25000</v>
      </c>
      <c r="BI422" s="100"/>
      <c r="BJ422" s="100"/>
      <c r="BK422" s="110">
        <f>Paramètres!$D$20</f>
        <v>523598775598.29883</v>
      </c>
      <c r="BL422" s="41">
        <f>Paramètres!$D$21</f>
        <v>10000</v>
      </c>
      <c r="BM422" s="41"/>
      <c r="BN422" s="41"/>
      <c r="BO422" s="41">
        <f>IF(AND($BR$6&gt;200,A422&lt;950),Paramètres!$D$22,0)</f>
        <v>1</v>
      </c>
      <c r="BP422" s="41">
        <f t="shared" si="415"/>
        <v>60420.211526261919</v>
      </c>
      <c r="BQ422" s="41">
        <f t="shared" si="416"/>
        <v>-10505.682461688322</v>
      </c>
      <c r="BR422" s="41">
        <f t="shared" si="446"/>
        <v>61326.75863653695</v>
      </c>
      <c r="BS422" s="41">
        <f t="shared" si="447"/>
        <v>-9.8637999731882111</v>
      </c>
      <c r="BT422" s="41">
        <f t="shared" si="448"/>
        <v>133.84549838127145</v>
      </c>
      <c r="BU422" s="41">
        <f t="shared" si="449"/>
        <v>131.86696156506716</v>
      </c>
      <c r="BV422" s="41">
        <f t="shared" si="450"/>
        <v>-22.928625875268651</v>
      </c>
      <c r="BW422" s="41">
        <f>Paramètres!$D$22</f>
        <v>1</v>
      </c>
      <c r="BX422" s="41">
        <f t="shared" si="417"/>
        <v>-29241.835890259223</v>
      </c>
      <c r="BY422" s="41">
        <f t="shared" si="418"/>
        <v>-34446.749537466865</v>
      </c>
      <c r="BZ422" s="41">
        <f t="shared" si="451"/>
        <v>45184.770884998703</v>
      </c>
      <c r="CA422" s="41">
        <f t="shared" si="452"/>
        <v>-130.32791777272371</v>
      </c>
      <c r="CB422" s="41">
        <f t="shared" si="453"/>
        <v>238.70628177918596</v>
      </c>
      <c r="CC422" s="41">
        <f t="shared" si="454"/>
        <v>-154.4814719881285</v>
      </c>
      <c r="CD422" s="41">
        <f t="shared" si="455"/>
        <v>-181.97847063107542</v>
      </c>
      <c r="CE422" s="2">
        <f>Paramètres!$F$16</f>
        <v>15000</v>
      </c>
      <c r="CF422" s="2">
        <f>Paramètres!$G$16</f>
        <v>15000</v>
      </c>
      <c r="CG422" s="111">
        <f>Paramètres!$F$20</f>
        <v>992600579172.61572</v>
      </c>
      <c r="CH422" s="2">
        <f>Paramètres!$F$21</f>
        <v>13332</v>
      </c>
      <c r="CI422" s="2"/>
      <c r="CJ422" s="2"/>
      <c r="CK422" s="2">
        <f>IF(CN422&gt;20000,Paramètres!$F$22,-2)</f>
        <v>1</v>
      </c>
      <c r="CL422" s="2">
        <f t="shared" si="419"/>
        <v>45420.211526261919</v>
      </c>
      <c r="CM422" s="2">
        <f t="shared" si="420"/>
        <v>29494.317538311676</v>
      </c>
      <c r="CN422" s="2">
        <f t="shared" si="421"/>
        <v>54156.351263181823</v>
      </c>
      <c r="CO422" s="2">
        <f t="shared" si="422"/>
        <v>32.998302873938009</v>
      </c>
      <c r="CP422" s="2">
        <f t="shared" si="423"/>
        <v>309.84654098451841</v>
      </c>
      <c r="CQ422" s="2">
        <f t="shared" si="424"/>
        <v>259.86417297217611</v>
      </c>
      <c r="CR422" s="2">
        <f t="shared" si="425"/>
        <v>168.74682386805921</v>
      </c>
      <c r="CS422" s="2">
        <f>Paramètres!$F$22</f>
        <v>1</v>
      </c>
      <c r="CT422" s="2">
        <f t="shared" si="426"/>
        <v>-44241.835890259223</v>
      </c>
      <c r="CU422" s="2">
        <f t="shared" si="427"/>
        <v>5553.2504625331312</v>
      </c>
      <c r="CV422" s="2">
        <f t="shared" si="456"/>
        <v>44588.996777683322</v>
      </c>
      <c r="CW422" s="2">
        <f t="shared" si="457"/>
        <v>172.84563068481162</v>
      </c>
      <c r="CX422" s="2">
        <f t="shared" si="428"/>
        <v>439.07463612728816</v>
      </c>
      <c r="CY422" s="2">
        <f t="shared" si="458"/>
        <v>-435.65609004329883</v>
      </c>
      <c r="CZ422" s="2">
        <f t="shared" si="459"/>
        <v>54.683702311526197</v>
      </c>
      <c r="DA422" s="2"/>
      <c r="DB422" s="2"/>
      <c r="DC422" s="13">
        <f>Paramètres!$H$16</f>
        <v>-20000</v>
      </c>
      <c r="DD422" s="13">
        <f>Paramètres!$I$16</f>
        <v>0</v>
      </c>
      <c r="DE422" s="13"/>
      <c r="DF422" s="13"/>
      <c r="DG422" s="112">
        <f>Paramètres!$H$20</f>
        <v>1047197551196.5977</v>
      </c>
      <c r="DH422" s="13">
        <f>Paramètres!$H$21</f>
        <v>10000</v>
      </c>
      <c r="DI422" s="13">
        <f>IF(DL422&lt;66666,Paramètres!$H$22,5)</f>
        <v>1</v>
      </c>
      <c r="DJ422" s="13">
        <f t="shared" si="429"/>
        <v>10420.211526261915</v>
      </c>
      <c r="DK422" s="13">
        <f t="shared" si="430"/>
        <v>14494.317538311678</v>
      </c>
      <c r="DL422" s="13">
        <f t="shared" si="460"/>
        <v>17851.21982256258</v>
      </c>
      <c r="DM422" s="13">
        <f t="shared" si="461"/>
        <v>54.286999358538601</v>
      </c>
      <c r="DN422" s="13">
        <f t="shared" si="462"/>
        <v>2182.2017503504894</v>
      </c>
      <c r="DO422" s="13">
        <f t="shared" si="463"/>
        <v>1273.8067234425478</v>
      </c>
      <c r="DP422" s="13">
        <f t="shared" si="464"/>
        <v>1771.8411075898707</v>
      </c>
      <c r="DQ422" s="13">
        <f>IF(DT422&lt;66666,Paramètres!$H$22,5)</f>
        <v>5</v>
      </c>
      <c r="DR422" s="13">
        <f t="shared" si="431"/>
        <v>-79241.835890259215</v>
      </c>
      <c r="DS422" s="13">
        <f t="shared" si="432"/>
        <v>-9446.7495374668688</v>
      </c>
      <c r="DT422" s="13">
        <f t="shared" si="465"/>
        <v>79802.942502657155</v>
      </c>
      <c r="DU422" s="13">
        <f t="shared" si="466"/>
        <v>-173.20161640717905</v>
      </c>
      <c r="DV422" s="13">
        <f t="shared" si="467"/>
        <v>803.17685229998256</v>
      </c>
      <c r="DW422" s="13">
        <f t="shared" si="468"/>
        <v>-797.52959383284667</v>
      </c>
      <c r="DX422" s="13">
        <f t="shared" si="469"/>
        <v>-95.076826994397237</v>
      </c>
    </row>
    <row r="423" spans="1:128" x14ac:dyDescent="0.35">
      <c r="A423" s="106">
        <f t="shared" si="470"/>
        <v>417</v>
      </c>
      <c r="B423" s="106">
        <f>A423*Paramètres!$D$25</f>
        <v>208.5</v>
      </c>
      <c r="C423" s="102">
        <f>Paramètres!$D$7</f>
        <v>155093840495.72119</v>
      </c>
      <c r="D423" s="28">
        <f>Paramètres!$D$8</f>
        <v>6666</v>
      </c>
      <c r="E423" s="28">
        <f t="shared" si="433"/>
        <v>-32224.820117740797</v>
      </c>
      <c r="F423" s="28">
        <f t="shared" si="434"/>
        <v>-9122.4455459817436</v>
      </c>
      <c r="G423" s="28">
        <f t="shared" si="408"/>
        <v>103.14663433492724</v>
      </c>
      <c r="H423" s="28">
        <f t="shared" si="409"/>
        <v>33.906547677954741</v>
      </c>
      <c r="I423" s="28">
        <f t="shared" si="471"/>
        <v>-2687.6085317289194</v>
      </c>
      <c r="J423" s="28">
        <f t="shared" si="472"/>
        <v>11506.875350813829</v>
      </c>
      <c r="K423" s="28">
        <f t="shared" si="473"/>
        <v>3030.6726369300322</v>
      </c>
      <c r="L423" s="28">
        <f t="shared" si="435"/>
        <v>2515.3023344194303</v>
      </c>
      <c r="M423" s="28">
        <f t="shared" si="436"/>
        <v>1690.6302962802365</v>
      </c>
      <c r="N423" s="28">
        <f>Paramètres!$D$26*Calculs!K423</f>
        <v>60.613452738600643</v>
      </c>
      <c r="O423" s="28">
        <f>Paramètres!$D$26*I423</f>
        <v>-53.752170634578391</v>
      </c>
      <c r="P423" s="28">
        <f>Paramètres!$D$26*J423</f>
        <v>230.13750701627657</v>
      </c>
      <c r="Q423" s="105">
        <f>IF($T423&gt;25000,Paramètres!$D$9,-5)</f>
        <v>6</v>
      </c>
      <c r="R423" s="105">
        <f t="shared" si="410"/>
        <v>-89180.681129812641</v>
      </c>
      <c r="S423" s="105">
        <f t="shared" si="411"/>
        <v>-20260.498630163089</v>
      </c>
      <c r="T423" s="105">
        <f t="shared" si="437"/>
        <v>91453.166656601679</v>
      </c>
      <c r="U423" s="105">
        <f t="shared" si="438"/>
        <v>-167.2005223564486</v>
      </c>
      <c r="V423" s="105">
        <f t="shared" si="412"/>
        <v>110.38153010695159</v>
      </c>
      <c r="W423" s="105">
        <f t="shared" si="439"/>
        <v>-107.63870075764366</v>
      </c>
      <c r="X423" s="105">
        <f t="shared" si="440"/>
        <v>-24.453880836347842</v>
      </c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44">
        <f t="shared" si="441"/>
        <v>56955.861012071851</v>
      </c>
      <c r="AL423" s="44">
        <f t="shared" si="442"/>
        <v>11138.053084181345</v>
      </c>
      <c r="AM423" s="44">
        <f t="shared" si="413"/>
        <v>148.43591070166977</v>
      </c>
      <c r="AN423" s="44">
        <f t="shared" si="414"/>
        <v>-170.48203832487417</v>
      </c>
      <c r="AO423" s="44">
        <f t="shared" si="474"/>
        <v>-5217.9583473003095</v>
      </c>
      <c r="AP423" s="44">
        <f t="shared" si="475"/>
        <v>3205.6029519423391</v>
      </c>
      <c r="AQ423" s="44">
        <f t="shared" si="443"/>
        <v>1512.0710705008119</v>
      </c>
      <c r="AR423" s="44">
        <f t="shared" si="444"/>
        <v>-1491.2556162360556</v>
      </c>
      <c r="AS423" s="44">
        <f t="shared" si="445"/>
        <v>-250.03121663083022</v>
      </c>
      <c r="AT423" s="44">
        <f>Paramètres!$D$26*Calculs!AQ423</f>
        <v>30.241421410016237</v>
      </c>
      <c r="AU423" s="44">
        <f>Paramètres!$D$26*AO423</f>
        <v>-104.3591669460062</v>
      </c>
      <c r="AV423" s="44">
        <f>Paramètres!$D$26*AP423</f>
        <v>64.11205903884678</v>
      </c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1">
        <f>Paramètres!$D$16</f>
        <v>30000</v>
      </c>
      <c r="BH423" s="41">
        <f>Paramètres!$E$16</f>
        <v>-25000</v>
      </c>
      <c r="BI423" s="100"/>
      <c r="BJ423" s="100"/>
      <c r="BK423" s="110">
        <f>Paramètres!$D$20</f>
        <v>523598775598.29883</v>
      </c>
      <c r="BL423" s="41">
        <f>Paramètres!$D$21</f>
        <v>10000</v>
      </c>
      <c r="BM423" s="41"/>
      <c r="BN423" s="41"/>
      <c r="BO423" s="41">
        <f>IF(AND($BR$6&gt;200,A423&lt;950),Paramètres!$D$22,0)</f>
        <v>1</v>
      </c>
      <c r="BP423" s="41">
        <f t="shared" si="415"/>
        <v>62224.820117740797</v>
      </c>
      <c r="BQ423" s="41">
        <f t="shared" si="416"/>
        <v>-15877.554454018256</v>
      </c>
      <c r="BR423" s="41">
        <f t="shared" si="446"/>
        <v>64218.5718785891</v>
      </c>
      <c r="BS423" s="41">
        <f t="shared" si="447"/>
        <v>-14.31439198711969</v>
      </c>
      <c r="BT423" s="41">
        <f t="shared" si="448"/>
        <v>122.48123301123429</v>
      </c>
      <c r="BU423" s="41">
        <f t="shared" si="449"/>
        <v>118.67863873292029</v>
      </c>
      <c r="BV423" s="41">
        <f t="shared" si="450"/>
        <v>-30.282555183690526</v>
      </c>
      <c r="BW423" s="41">
        <f>Paramètres!$D$22</f>
        <v>1</v>
      </c>
      <c r="BX423" s="41">
        <f t="shared" si="417"/>
        <v>-26955.861012071851</v>
      </c>
      <c r="BY423" s="41">
        <f t="shared" si="418"/>
        <v>-36138.053084181345</v>
      </c>
      <c r="BZ423" s="41">
        <f t="shared" si="451"/>
        <v>45084.113871931033</v>
      </c>
      <c r="CA423" s="41">
        <f t="shared" si="452"/>
        <v>-126.71975373071361</v>
      </c>
      <c r="CB423" s="41">
        <f t="shared" si="453"/>
        <v>239.69831439179518</v>
      </c>
      <c r="CC423" s="41">
        <f t="shared" si="454"/>
        <v>-143.31599077066178</v>
      </c>
      <c r="CD423" s="41">
        <f t="shared" si="455"/>
        <v>-192.13487114964704</v>
      </c>
      <c r="CE423" s="2">
        <f>Paramètres!$F$16</f>
        <v>15000</v>
      </c>
      <c r="CF423" s="2">
        <f>Paramètres!$G$16</f>
        <v>15000</v>
      </c>
      <c r="CG423" s="111">
        <f>Paramètres!$F$20</f>
        <v>992600579172.61572</v>
      </c>
      <c r="CH423" s="2">
        <f>Paramètres!$F$21</f>
        <v>13332</v>
      </c>
      <c r="CI423" s="2"/>
      <c r="CJ423" s="2"/>
      <c r="CK423" s="2">
        <f>IF(CN423&gt;20000,Paramètres!$F$22,-2)</f>
        <v>1</v>
      </c>
      <c r="CL423" s="2">
        <f t="shared" si="419"/>
        <v>47224.820117740797</v>
      </c>
      <c r="CM423" s="2">
        <f t="shared" si="420"/>
        <v>24122.445545981744</v>
      </c>
      <c r="CN423" s="2">
        <f t="shared" si="421"/>
        <v>53029.011062547928</v>
      </c>
      <c r="CO423" s="2">
        <f t="shared" si="422"/>
        <v>27.057952347117659</v>
      </c>
      <c r="CP423" s="2">
        <f t="shared" si="423"/>
        <v>321.97405120187</v>
      </c>
      <c r="CQ423" s="2">
        <f t="shared" si="424"/>
        <v>286.7329853210731</v>
      </c>
      <c r="CR423" s="2">
        <f t="shared" si="425"/>
        <v>146.4632540134545</v>
      </c>
      <c r="CS423" s="2">
        <f>Paramètres!$F$22</f>
        <v>1</v>
      </c>
      <c r="CT423" s="2">
        <f t="shared" si="426"/>
        <v>-41955.861012071851</v>
      </c>
      <c r="CU423" s="2">
        <f t="shared" si="427"/>
        <v>3861.9469158186548</v>
      </c>
      <c r="CV423" s="2">
        <f t="shared" si="456"/>
        <v>42133.228065802083</v>
      </c>
      <c r="CW423" s="2">
        <f t="shared" si="457"/>
        <v>174.74086632214451</v>
      </c>
      <c r="CX423" s="2">
        <f t="shared" si="428"/>
        <v>484.57632767788579</v>
      </c>
      <c r="CY423" s="2">
        <f t="shared" si="458"/>
        <v>-482.53642047178687</v>
      </c>
      <c r="CZ423" s="2">
        <f t="shared" si="459"/>
        <v>44.416441370968286</v>
      </c>
      <c r="DA423" s="2"/>
      <c r="DB423" s="2"/>
      <c r="DC423" s="13">
        <f>Paramètres!$H$16</f>
        <v>-20000</v>
      </c>
      <c r="DD423" s="13">
        <f>Paramètres!$I$16</f>
        <v>0</v>
      </c>
      <c r="DE423" s="13"/>
      <c r="DF423" s="13"/>
      <c r="DG423" s="112">
        <f>Paramètres!$H$20</f>
        <v>1047197551196.5977</v>
      </c>
      <c r="DH423" s="13">
        <f>Paramètres!$H$21</f>
        <v>10000</v>
      </c>
      <c r="DI423" s="13">
        <f>IF(DL423&lt;66666,Paramètres!$H$22,5)</f>
        <v>1</v>
      </c>
      <c r="DJ423" s="13">
        <f t="shared" si="429"/>
        <v>12224.820117740797</v>
      </c>
      <c r="DK423" s="13">
        <f t="shared" si="430"/>
        <v>9122.4455459817436</v>
      </c>
      <c r="DL423" s="13">
        <f t="shared" si="460"/>
        <v>15253.368141185156</v>
      </c>
      <c r="DM423" s="13">
        <f t="shared" si="461"/>
        <v>36.731157271763536</v>
      </c>
      <c r="DN423" s="13">
        <f t="shared" si="462"/>
        <v>2632.5900449174237</v>
      </c>
      <c r="DO423" s="13">
        <f t="shared" si="463"/>
        <v>2109.8907103654369</v>
      </c>
      <c r="DP423" s="13">
        <f t="shared" si="464"/>
        <v>1574.4495974504725</v>
      </c>
      <c r="DQ423" s="13">
        <f>IF(DT423&lt;66666,Paramètres!$H$22,5)</f>
        <v>5</v>
      </c>
      <c r="DR423" s="13">
        <f t="shared" si="431"/>
        <v>-76955.861012071851</v>
      </c>
      <c r="DS423" s="13">
        <f t="shared" si="432"/>
        <v>-11138.053084181345</v>
      </c>
      <c r="DT423" s="13">
        <f t="shared" si="465"/>
        <v>77757.705538521142</v>
      </c>
      <c r="DU423" s="13">
        <f t="shared" si="466"/>
        <v>-171.76459596550913</v>
      </c>
      <c r="DV423" s="13">
        <f t="shared" si="467"/>
        <v>844.93944634902243</v>
      </c>
      <c r="DW423" s="13">
        <f t="shared" si="468"/>
        <v>-836.22635398674299</v>
      </c>
      <c r="DX423" s="13">
        <f t="shared" si="469"/>
        <v>-121.02955380662593</v>
      </c>
    </row>
    <row r="424" spans="1:128" x14ac:dyDescent="0.35">
      <c r="A424" s="106">
        <f t="shared" si="470"/>
        <v>418</v>
      </c>
      <c r="B424" s="106">
        <f>A424*Paramètres!$D$25</f>
        <v>209</v>
      </c>
      <c r="C424" s="102">
        <f>Paramètres!$D$7</f>
        <v>155093840495.72119</v>
      </c>
      <c r="D424" s="28">
        <f>Paramètres!$D$8</f>
        <v>6666</v>
      </c>
      <c r="E424" s="28">
        <f t="shared" si="433"/>
        <v>-32939.798800000404</v>
      </c>
      <c r="F424" s="28">
        <f t="shared" si="434"/>
        <v>-2946.3502965047701</v>
      </c>
      <c r="G424" s="28">
        <f t="shared" si="408"/>
        <v>90.523811466921543</v>
      </c>
      <c r="H424" s="28">
        <f t="shared" si="409"/>
        <v>12.586081640052216</v>
      </c>
      <c r="I424" s="28">
        <f t="shared" si="471"/>
        <v>-118.55402667491072</v>
      </c>
      <c r="J424" s="28">
        <f t="shared" si="472"/>
        <v>12967.36814007779</v>
      </c>
      <c r="K424" s="28">
        <f t="shared" si="473"/>
        <v>3465.5619624413002</v>
      </c>
      <c r="L424" s="28">
        <f t="shared" si="435"/>
        <v>3382.2835546332244</v>
      </c>
      <c r="M424" s="28">
        <f t="shared" si="436"/>
        <v>755.16731363164581</v>
      </c>
      <c r="N424" s="28">
        <f>Paramètres!$D$26*Calculs!K424</f>
        <v>69.311239248826013</v>
      </c>
      <c r="O424" s="28">
        <f>Paramètres!$D$26*I424</f>
        <v>-2.3710805334982146</v>
      </c>
      <c r="P424" s="28">
        <f>Paramètres!$D$26*J424</f>
        <v>259.34736280155579</v>
      </c>
      <c r="Q424" s="105">
        <f>IF($T424&gt;25000,Paramètres!$D$9,-5)</f>
        <v>6</v>
      </c>
      <c r="R424" s="105">
        <f t="shared" si="410"/>
        <v>-86913.86673436308</v>
      </c>
      <c r="S424" s="105">
        <f t="shared" si="411"/>
        <v>-15624.697052499578</v>
      </c>
      <c r="T424" s="105">
        <f t="shared" si="437"/>
        <v>88307.142342513922</v>
      </c>
      <c r="U424" s="105">
        <f t="shared" si="438"/>
        <v>-169.80866913388635</v>
      </c>
      <c r="V424" s="105">
        <f t="shared" si="412"/>
        <v>118.31849002461487</v>
      </c>
      <c r="W424" s="105">
        <f t="shared" si="439"/>
        <v>-116.45170709209584</v>
      </c>
      <c r="X424" s="105">
        <f t="shared" si="440"/>
        <v>-20.934779603368309</v>
      </c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44">
        <f t="shared" si="441"/>
        <v>53974.067934362683</v>
      </c>
      <c r="AL424" s="44">
        <f t="shared" si="442"/>
        <v>12678.346755994808</v>
      </c>
      <c r="AM424" s="44">
        <f t="shared" si="413"/>
        <v>156.35725762161087</v>
      </c>
      <c r="AN424" s="44">
        <f t="shared" si="414"/>
        <v>-169.41984785663922</v>
      </c>
      <c r="AO424" s="44">
        <f t="shared" si="474"/>
        <v>-6604.854796590359</v>
      </c>
      <c r="AP424" s="44">
        <f t="shared" si="475"/>
        <v>2891.4596762726619</v>
      </c>
      <c r="AQ424" s="44">
        <f t="shared" si="443"/>
        <v>1596.8657602705571</v>
      </c>
      <c r="AR424" s="44">
        <f t="shared" si="444"/>
        <v>-1569.7174659868351</v>
      </c>
      <c r="AS424" s="44">
        <f t="shared" si="445"/>
        <v>-293.20186442165249</v>
      </c>
      <c r="AT424" s="44">
        <f>Paramètres!$D$26*Calculs!AQ424</f>
        <v>31.937315205411142</v>
      </c>
      <c r="AU424" s="44">
        <f>Paramètres!$D$26*AO424</f>
        <v>-132.09709593180719</v>
      </c>
      <c r="AV424" s="44">
        <f>Paramètres!$D$26*AP424</f>
        <v>57.829193525453242</v>
      </c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1">
        <f>Paramètres!$D$16</f>
        <v>30000</v>
      </c>
      <c r="BH424" s="41">
        <f>Paramètres!$E$16</f>
        <v>-25000</v>
      </c>
      <c r="BI424" s="100"/>
      <c r="BJ424" s="100"/>
      <c r="BK424" s="110">
        <f>Paramètres!$D$20</f>
        <v>523598775598.29883</v>
      </c>
      <c r="BL424" s="41">
        <f>Paramètres!$D$21</f>
        <v>10000</v>
      </c>
      <c r="BM424" s="41"/>
      <c r="BN424" s="41"/>
      <c r="BO424" s="41">
        <f>IF(AND($BR$6&gt;200,A424&lt;950),Paramètres!$D$22,0)</f>
        <v>1</v>
      </c>
      <c r="BP424" s="41">
        <f t="shared" si="415"/>
        <v>62939.798800000404</v>
      </c>
      <c r="BQ424" s="41">
        <f t="shared" si="416"/>
        <v>-22053.64970349523</v>
      </c>
      <c r="BR424" s="41">
        <f t="shared" si="446"/>
        <v>66691.691673168767</v>
      </c>
      <c r="BS424" s="41">
        <f t="shared" si="447"/>
        <v>-19.310091325724581</v>
      </c>
      <c r="BT424" s="41">
        <f t="shared" si="448"/>
        <v>113.85993613577384</v>
      </c>
      <c r="BU424" s="41">
        <f t="shared" si="449"/>
        <v>107.45448633820811</v>
      </c>
      <c r="BV424" s="41">
        <f t="shared" si="450"/>
        <v>-37.651273851416263</v>
      </c>
      <c r="BW424" s="41">
        <f>Paramètres!$D$22</f>
        <v>1</v>
      </c>
      <c r="BX424" s="41">
        <f t="shared" si="417"/>
        <v>-23974.067934362683</v>
      </c>
      <c r="BY424" s="41">
        <f t="shared" si="418"/>
        <v>-37678.346755994804</v>
      </c>
      <c r="BZ424" s="41">
        <f t="shared" si="451"/>
        <v>44658.859676288434</v>
      </c>
      <c r="CA424" s="41">
        <f t="shared" si="452"/>
        <v>-122.46787821224042</v>
      </c>
      <c r="CB424" s="41">
        <f t="shared" si="453"/>
        <v>243.95657754221702</v>
      </c>
      <c r="CC424" s="41">
        <f t="shared" si="454"/>
        <v>-130.962402654832</v>
      </c>
      <c r="CD424" s="41">
        <f t="shared" si="455"/>
        <v>-205.82434456833673</v>
      </c>
      <c r="CE424" s="2">
        <f>Paramètres!$F$16</f>
        <v>15000</v>
      </c>
      <c r="CF424" s="2">
        <f>Paramètres!$G$16</f>
        <v>15000</v>
      </c>
      <c r="CG424" s="111">
        <f>Paramètres!$F$20</f>
        <v>992600579172.61572</v>
      </c>
      <c r="CH424" s="2">
        <f>Paramètres!$F$21</f>
        <v>13332</v>
      </c>
      <c r="CI424" s="2"/>
      <c r="CJ424" s="2"/>
      <c r="CK424" s="2">
        <f>IF(CN424&gt;20000,Paramètres!$F$22,-2)</f>
        <v>1</v>
      </c>
      <c r="CL424" s="2">
        <f t="shared" si="419"/>
        <v>47939.798800000404</v>
      </c>
      <c r="CM424" s="2">
        <f t="shared" si="420"/>
        <v>17946.35029650477</v>
      </c>
      <c r="CN424" s="2">
        <f t="shared" si="421"/>
        <v>51188.824932297255</v>
      </c>
      <c r="CO424" s="2">
        <f t="shared" si="422"/>
        <v>20.52347829437343</v>
      </c>
      <c r="CP424" s="2">
        <f t="shared" si="423"/>
        <v>343.29641396973261</v>
      </c>
      <c r="CQ424" s="2">
        <f t="shared" si="424"/>
        <v>321.50691164013881</v>
      </c>
      <c r="CR424" s="2">
        <f t="shared" si="425"/>
        <v>120.35669325840578</v>
      </c>
      <c r="CS424" s="2">
        <f>Paramètres!$F$22</f>
        <v>1</v>
      </c>
      <c r="CT424" s="2">
        <f t="shared" si="426"/>
        <v>-38974.067934362683</v>
      </c>
      <c r="CU424" s="2">
        <f t="shared" si="427"/>
        <v>2321.6532440051924</v>
      </c>
      <c r="CV424" s="2">
        <f t="shared" si="456"/>
        <v>39043.156188219691</v>
      </c>
      <c r="CW424" s="2">
        <f t="shared" si="457"/>
        <v>176.59096592835419</v>
      </c>
      <c r="CX424" s="2">
        <f t="shared" si="428"/>
        <v>551.87142110858122</v>
      </c>
      <c r="CY424" s="2">
        <f t="shared" si="458"/>
        <v>-550.89486499579743</v>
      </c>
      <c r="CZ424" s="2">
        <f t="shared" si="459"/>
        <v>32.816355033230757</v>
      </c>
      <c r="DA424" s="2"/>
      <c r="DB424" s="2"/>
      <c r="DC424" s="13">
        <f>Paramètres!$H$16</f>
        <v>-20000</v>
      </c>
      <c r="DD424" s="13">
        <f>Paramètres!$I$16</f>
        <v>0</v>
      </c>
      <c r="DE424" s="13"/>
      <c r="DF424" s="13"/>
      <c r="DG424" s="112">
        <f>Paramètres!$H$20</f>
        <v>1047197551196.5977</v>
      </c>
      <c r="DH424" s="13">
        <f>Paramètres!$H$21</f>
        <v>10000</v>
      </c>
      <c r="DI424" s="13">
        <f>IF(DL424&lt;66666,Paramètres!$H$22,5)</f>
        <v>1</v>
      </c>
      <c r="DJ424" s="13">
        <f t="shared" si="429"/>
        <v>12939.798800000404</v>
      </c>
      <c r="DK424" s="13">
        <f t="shared" si="430"/>
        <v>2946.3502965047701</v>
      </c>
      <c r="DL424" s="13">
        <f t="shared" si="460"/>
        <v>13270.99744006477</v>
      </c>
      <c r="DM424" s="13">
        <f t="shared" si="461"/>
        <v>12.827366093756407</v>
      </c>
      <c r="DN424" s="13">
        <f t="shared" si="462"/>
        <v>3028.9134619815122</v>
      </c>
      <c r="DO424" s="13">
        <f t="shared" si="463"/>
        <v>2953.3221566548777</v>
      </c>
      <c r="DP424" s="13">
        <f t="shared" si="464"/>
        <v>672.46189422465625</v>
      </c>
      <c r="DQ424" s="13">
        <f>IF(DT424&lt;66666,Paramètres!$H$22,5)</f>
        <v>5</v>
      </c>
      <c r="DR424" s="13">
        <f t="shared" si="431"/>
        <v>-73974.067934362683</v>
      </c>
      <c r="DS424" s="13">
        <f t="shared" si="432"/>
        <v>-12678.346755994808</v>
      </c>
      <c r="DT424" s="13">
        <f t="shared" si="465"/>
        <v>75052.669527625403</v>
      </c>
      <c r="DU424" s="13">
        <f t="shared" si="466"/>
        <v>-170.27462007819085</v>
      </c>
      <c r="DV424" s="13">
        <f t="shared" si="467"/>
        <v>905.3215387874975</v>
      </c>
      <c r="DW424" s="13">
        <f t="shared" si="468"/>
        <v>-892.31092557017791</v>
      </c>
      <c r="DX424" s="13">
        <f t="shared" si="469"/>
        <v>-152.93234027064008</v>
      </c>
    </row>
    <row r="425" spans="1:128" x14ac:dyDescent="0.35">
      <c r="A425" s="106">
        <f t="shared" si="470"/>
        <v>419</v>
      </c>
      <c r="B425" s="106">
        <f>A425*Paramètres!$D$25</f>
        <v>209.5</v>
      </c>
      <c r="C425" s="102">
        <f>Paramètres!$D$7</f>
        <v>155093840495.72119</v>
      </c>
      <c r="D425" s="28">
        <f>Paramètres!$D$8</f>
        <v>6666</v>
      </c>
      <c r="E425" s="28">
        <f t="shared" si="433"/>
        <v>-32153.504924679557</v>
      </c>
      <c r="F425" s="28">
        <f t="shared" si="434"/>
        <v>3726.1256019420362</v>
      </c>
      <c r="G425" s="28">
        <f t="shared" si="408"/>
        <v>76.363770934493644</v>
      </c>
      <c r="H425" s="28">
        <f t="shared" si="409"/>
        <v>-14.206808588107029</v>
      </c>
      <c r="I425" s="28">
        <f t="shared" si="471"/>
        <v>3266.1006084918117</v>
      </c>
      <c r="J425" s="28">
        <f t="shared" si="472"/>
        <v>13463.188090907879</v>
      </c>
      <c r="K425" s="28">
        <f t="shared" si="473"/>
        <v>3584.1180327443612</v>
      </c>
      <c r="L425" s="28">
        <f t="shared" si="435"/>
        <v>3474.5020571838299</v>
      </c>
      <c r="M425" s="28">
        <f t="shared" si="436"/>
        <v>-879.62351450415667</v>
      </c>
      <c r="N425" s="28">
        <f>Paramètres!$D$26*Calculs!K425</f>
        <v>71.682360654887233</v>
      </c>
      <c r="O425" s="28">
        <f>Paramètres!$D$26*I425</f>
        <v>65.322012169836242</v>
      </c>
      <c r="P425" s="28">
        <f>Paramètres!$D$26*J425</f>
        <v>269.2637618181576</v>
      </c>
      <c r="Q425" s="105">
        <f>IF($T425&gt;25000,Paramètres!$D$9,-5)</f>
        <v>6</v>
      </c>
      <c r="R425" s="105">
        <f t="shared" si="410"/>
        <v>-82432.716094250354</v>
      </c>
      <c r="S425" s="105">
        <f t="shared" si="411"/>
        <v>-10324.650526083689</v>
      </c>
      <c r="T425" s="105">
        <f t="shared" si="437"/>
        <v>83076.778290693488</v>
      </c>
      <c r="U425" s="105">
        <f t="shared" si="438"/>
        <v>-172.86091278486626</v>
      </c>
      <c r="V425" s="105">
        <f t="shared" si="412"/>
        <v>133.53827864629429</v>
      </c>
      <c r="W425" s="105">
        <f t="shared" si="439"/>
        <v>-132.50300791452347</v>
      </c>
      <c r="X425" s="105">
        <f t="shared" si="440"/>
        <v>-16.595925928343622</v>
      </c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44">
        <f t="shared" si="441"/>
        <v>50279.211169570794</v>
      </c>
      <c r="AL425" s="44">
        <f t="shared" si="442"/>
        <v>14050.776128025725</v>
      </c>
      <c r="AM425" s="44">
        <f t="shared" si="413"/>
        <v>162.46989952161607</v>
      </c>
      <c r="AN425" s="44">
        <f t="shared" si="414"/>
        <v>-168.40518111002058</v>
      </c>
      <c r="AO425" s="44">
        <f t="shared" si="474"/>
        <v>-8042.4751666453867</v>
      </c>
      <c r="AP425" s="44">
        <f t="shared" si="475"/>
        <v>2540.4286183255563</v>
      </c>
      <c r="AQ425" s="44">
        <f t="shared" si="443"/>
        <v>1725.8383437800876</v>
      </c>
      <c r="AR425" s="44">
        <f t="shared" si="444"/>
        <v>-1690.6199003129032</v>
      </c>
      <c r="AS425" s="44">
        <f t="shared" si="445"/>
        <v>-346.87510940911437</v>
      </c>
      <c r="AT425" s="44">
        <f>Paramètres!$D$26*Calculs!AQ425</f>
        <v>34.516766875601753</v>
      </c>
      <c r="AU425" s="44">
        <f>Paramètres!$D$26*AO425</f>
        <v>-160.84950333290774</v>
      </c>
      <c r="AV425" s="44">
        <f>Paramètres!$D$26*AP425</f>
        <v>50.808572366511129</v>
      </c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1">
        <f>Paramètres!$D$16</f>
        <v>30000</v>
      </c>
      <c r="BH425" s="41">
        <f>Paramètres!$E$16</f>
        <v>-25000</v>
      </c>
      <c r="BI425" s="100"/>
      <c r="BJ425" s="100"/>
      <c r="BK425" s="110">
        <f>Paramètres!$D$20</f>
        <v>523598775598.29883</v>
      </c>
      <c r="BL425" s="41">
        <f>Paramètres!$D$21</f>
        <v>10000</v>
      </c>
      <c r="BM425" s="41"/>
      <c r="BN425" s="41"/>
      <c r="BO425" s="41">
        <f>IF(AND($BR$6&gt;200,A425&lt;950),Paramètres!$D$22,0)</f>
        <v>1</v>
      </c>
      <c r="BP425" s="41">
        <f t="shared" si="415"/>
        <v>62153.504924679553</v>
      </c>
      <c r="BQ425" s="41">
        <f t="shared" si="416"/>
        <v>-28726.125601942036</v>
      </c>
      <c r="BR425" s="41">
        <f t="shared" si="446"/>
        <v>68470.785496594937</v>
      </c>
      <c r="BS425" s="41">
        <f t="shared" si="447"/>
        <v>-24.805449852257215</v>
      </c>
      <c r="BT425" s="41">
        <f t="shared" si="448"/>
        <v>108.20290358405651</v>
      </c>
      <c r="BU425" s="41">
        <f t="shared" si="449"/>
        <v>98.219841528044512</v>
      </c>
      <c r="BV425" s="41">
        <f t="shared" si="450"/>
        <v>-45.395275902085359</v>
      </c>
      <c r="BW425" s="41">
        <f>Paramètres!$D$22</f>
        <v>1</v>
      </c>
      <c r="BX425" s="41">
        <f t="shared" si="417"/>
        <v>-20279.211169570794</v>
      </c>
      <c r="BY425" s="41">
        <f t="shared" si="418"/>
        <v>-39050.776128025725</v>
      </c>
      <c r="BZ425" s="41">
        <f t="shared" si="451"/>
        <v>44002.380865826213</v>
      </c>
      <c r="CA425" s="41">
        <f t="shared" si="452"/>
        <v>-117.44301756782539</v>
      </c>
      <c r="CB425" s="41">
        <f t="shared" si="453"/>
        <v>250.75009261627852</v>
      </c>
      <c r="CC425" s="41">
        <f t="shared" si="454"/>
        <v>-115.56224865332558</v>
      </c>
      <c r="CD425" s="41">
        <f t="shared" si="455"/>
        <v>-222.53308885030827</v>
      </c>
      <c r="CE425" s="2">
        <f>Paramètres!$F$16</f>
        <v>15000</v>
      </c>
      <c r="CF425" s="2">
        <f>Paramètres!$G$16</f>
        <v>15000</v>
      </c>
      <c r="CG425" s="111">
        <f>Paramètres!$F$20</f>
        <v>992600579172.61572</v>
      </c>
      <c r="CH425" s="2">
        <f>Paramètres!$F$21</f>
        <v>13332</v>
      </c>
      <c r="CI425" s="2"/>
      <c r="CJ425" s="2"/>
      <c r="CK425" s="2">
        <f>IF(CN425&gt;20000,Paramètres!$F$22,-2)</f>
        <v>1</v>
      </c>
      <c r="CL425" s="2">
        <f t="shared" si="419"/>
        <v>47153.504924679553</v>
      </c>
      <c r="CM425" s="2">
        <f t="shared" si="420"/>
        <v>11273.874398057964</v>
      </c>
      <c r="CN425" s="2">
        <f t="shared" si="421"/>
        <v>48482.504789098566</v>
      </c>
      <c r="CO425" s="2">
        <f t="shared" si="422"/>
        <v>13.446357978985301</v>
      </c>
      <c r="CP425" s="2">
        <f t="shared" si="423"/>
        <v>378.54527279026252</v>
      </c>
      <c r="CQ425" s="2">
        <f t="shared" si="424"/>
        <v>368.16860973617378</v>
      </c>
      <c r="CR425" s="2">
        <f t="shared" si="425"/>
        <v>88.024987116086606</v>
      </c>
      <c r="CS425" s="2">
        <f>Paramètres!$F$22</f>
        <v>1</v>
      </c>
      <c r="CT425" s="2">
        <f t="shared" si="426"/>
        <v>-35279.211169570794</v>
      </c>
      <c r="CU425" s="2">
        <f t="shared" si="427"/>
        <v>949.22387197427452</v>
      </c>
      <c r="CV425" s="2">
        <f t="shared" si="456"/>
        <v>35291.978787060019</v>
      </c>
      <c r="CW425" s="2">
        <f t="shared" si="457"/>
        <v>178.4587693015194</v>
      </c>
      <c r="CX425" s="2">
        <f t="shared" si="428"/>
        <v>652.41122692068575</v>
      </c>
      <c r="CY425" s="2">
        <f t="shared" si="458"/>
        <v>-652.17520340267163</v>
      </c>
      <c r="CZ425" s="2">
        <f t="shared" si="459"/>
        <v>17.547452203620963</v>
      </c>
      <c r="DA425" s="2"/>
      <c r="DB425" s="2"/>
      <c r="DC425" s="13">
        <f>Paramètres!$H$16</f>
        <v>-20000</v>
      </c>
      <c r="DD425" s="13">
        <f>Paramètres!$I$16</f>
        <v>0</v>
      </c>
      <c r="DE425" s="13"/>
      <c r="DF425" s="13"/>
      <c r="DG425" s="112">
        <f>Paramètres!$H$20</f>
        <v>1047197551196.5977</v>
      </c>
      <c r="DH425" s="13">
        <f>Paramètres!$H$21</f>
        <v>10000</v>
      </c>
      <c r="DI425" s="13">
        <f>IF(DL425&lt;66666,Paramètres!$H$22,5)</f>
        <v>1</v>
      </c>
      <c r="DJ425" s="13">
        <f t="shared" si="429"/>
        <v>12153.504924679557</v>
      </c>
      <c r="DK425" s="13">
        <f t="shared" si="430"/>
        <v>-3726.1256019420362</v>
      </c>
      <c r="DL425" s="13">
        <f t="shared" si="460"/>
        <v>12711.87216564335</v>
      </c>
      <c r="DM425" s="13">
        <f t="shared" si="461"/>
        <v>-17.044940509679677</v>
      </c>
      <c r="DN425" s="13">
        <f t="shared" si="462"/>
        <v>3146.3150634458457</v>
      </c>
      <c r="DO425" s="13">
        <f t="shared" si="463"/>
        <v>3008.1136059196115</v>
      </c>
      <c r="DP425" s="13">
        <f t="shared" si="464"/>
        <v>-922.25322571815798</v>
      </c>
      <c r="DQ425" s="13">
        <f>IF(DT425&lt;66666,Paramètres!$H$22,5)</f>
        <v>5</v>
      </c>
      <c r="DR425" s="13">
        <f t="shared" si="431"/>
        <v>-70279.211169570801</v>
      </c>
      <c r="DS425" s="13">
        <f t="shared" si="432"/>
        <v>-14050.776128025725</v>
      </c>
      <c r="DT425" s="13">
        <f t="shared" si="465"/>
        <v>71670.020457768973</v>
      </c>
      <c r="DU425" s="13">
        <f t="shared" si="466"/>
        <v>-168.69403891743966</v>
      </c>
      <c r="DV425" s="13">
        <f t="shared" si="467"/>
        <v>990.29153043301221</v>
      </c>
      <c r="DW425" s="13">
        <f t="shared" si="468"/>
        <v>-971.07419730330025</v>
      </c>
      <c r="DX425" s="13">
        <f t="shared" si="469"/>
        <v>-194.14483917711692</v>
      </c>
    </row>
    <row r="426" spans="1:128" x14ac:dyDescent="0.35">
      <c r="A426" s="106">
        <f t="shared" si="470"/>
        <v>420</v>
      </c>
      <c r="B426" s="106">
        <f>A426*Paramètres!$D$25</f>
        <v>210</v>
      </c>
      <c r="C426" s="102">
        <f>Paramètres!$D$7</f>
        <v>155093840495.72119</v>
      </c>
      <c r="D426" s="28">
        <f>Paramètres!$D$8</f>
        <v>6666</v>
      </c>
      <c r="E426" s="28">
        <f t="shared" si="433"/>
        <v>-29651.829106137695</v>
      </c>
      <c r="F426" s="28">
        <f t="shared" si="434"/>
        <v>10237.813768769936</v>
      </c>
      <c r="G426" s="28">
        <f t="shared" si="408"/>
        <v>61.538964203842937</v>
      </c>
      <c r="H426" s="28">
        <f t="shared" si="409"/>
        <v>-40.068088526668966</v>
      </c>
      <c r="I426" s="28">
        <f t="shared" si="471"/>
        <v>6675.2806535058062</v>
      </c>
      <c r="J426" s="28">
        <f t="shared" si="472"/>
        <v>12314.300814585564</v>
      </c>
      <c r="K426" s="28">
        <f t="shared" si="473"/>
        <v>3250.2450160498142</v>
      </c>
      <c r="L426" s="28">
        <f t="shared" si="435"/>
        <v>2487.3476148801105</v>
      </c>
      <c r="M426" s="28">
        <f t="shared" si="436"/>
        <v>-2092.1745881036991</v>
      </c>
      <c r="N426" s="28">
        <f>Paramètres!$D$26*Calculs!K426</f>
        <v>65.004900320996285</v>
      </c>
      <c r="O426" s="28">
        <f>Paramètres!$D$26*I426</f>
        <v>133.50561307011611</v>
      </c>
      <c r="P426" s="28">
        <f>Paramètres!$D$26*J426</f>
        <v>246.28601629171129</v>
      </c>
      <c r="Q426" s="105">
        <f>IF($T426&gt;25000,Paramètres!$D$9,-5)</f>
        <v>6</v>
      </c>
      <c r="R426" s="105">
        <f t="shared" si="410"/>
        <v>-75487.147717307569</v>
      </c>
      <c r="S426" s="105">
        <f t="shared" si="411"/>
        <v>-4996.4578910662894</v>
      </c>
      <c r="T426" s="105">
        <f t="shared" si="437"/>
        <v>75652.323572721885</v>
      </c>
      <c r="U426" s="105">
        <f t="shared" si="438"/>
        <v>-176.21314368700422</v>
      </c>
      <c r="V426" s="105">
        <f t="shared" si="412"/>
        <v>160.71743451386664</v>
      </c>
      <c r="W426" s="105">
        <f t="shared" si="439"/>
        <v>-160.3665313495996</v>
      </c>
      <c r="X426" s="105">
        <f t="shared" si="440"/>
        <v>-10.614583346363803</v>
      </c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44">
        <f t="shared" si="441"/>
        <v>45835.318611169874</v>
      </c>
      <c r="AL426" s="44">
        <f t="shared" si="442"/>
        <v>15234.271659836226</v>
      </c>
      <c r="AM426" s="44">
        <f t="shared" si="413"/>
        <v>167.38235984982495</v>
      </c>
      <c r="AN426" s="44">
        <f t="shared" si="414"/>
        <v>-167.47473151592249</v>
      </c>
      <c r="AO426" s="44">
        <f t="shared" si="474"/>
        <v>-9572.2455636253817</v>
      </c>
      <c r="AP426" s="44">
        <f t="shared" si="475"/>
        <v>2142.7449365499306</v>
      </c>
      <c r="AQ426" s="44">
        <f t="shared" si="443"/>
        <v>1916.9368762798701</v>
      </c>
      <c r="AR426" s="44">
        <f t="shared" si="444"/>
        <v>-1871.314657273821</v>
      </c>
      <c r="AS426" s="44">
        <f t="shared" si="445"/>
        <v>-415.72640175214781</v>
      </c>
      <c r="AT426" s="44">
        <f>Paramètres!$D$26*Calculs!AQ426</f>
        <v>38.338737525597402</v>
      </c>
      <c r="AU426" s="44">
        <f>Paramètres!$D$26*AO426</f>
        <v>-191.44491127250762</v>
      </c>
      <c r="AV426" s="44">
        <f>Paramètres!$D$26*AP426</f>
        <v>42.854898730998613</v>
      </c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1">
        <f>Paramètres!$D$16</f>
        <v>30000</v>
      </c>
      <c r="BH426" s="41">
        <f>Paramètres!$E$16</f>
        <v>-25000</v>
      </c>
      <c r="BI426" s="100"/>
      <c r="BJ426" s="100"/>
      <c r="BK426" s="110">
        <f>Paramètres!$D$20</f>
        <v>523598775598.29883</v>
      </c>
      <c r="BL426" s="41">
        <f>Paramètres!$D$21</f>
        <v>10000</v>
      </c>
      <c r="BM426" s="41"/>
      <c r="BN426" s="41"/>
      <c r="BO426" s="41">
        <f>IF(AND($BR$6&gt;200,A426&lt;950),Paramètres!$D$22,0)</f>
        <v>1</v>
      </c>
      <c r="BP426" s="41">
        <f t="shared" si="415"/>
        <v>59651.829106137695</v>
      </c>
      <c r="BQ426" s="41">
        <f t="shared" si="416"/>
        <v>-35237.813768769935</v>
      </c>
      <c r="BR426" s="41">
        <f t="shared" si="446"/>
        <v>69282.351539987212</v>
      </c>
      <c r="BS426" s="41">
        <f t="shared" si="447"/>
        <v>-30.571399153183012</v>
      </c>
      <c r="BT426" s="41">
        <f t="shared" si="448"/>
        <v>105.75995106762198</v>
      </c>
      <c r="BU426" s="41">
        <f t="shared" si="449"/>
        <v>91.058897210180291</v>
      </c>
      <c r="BV426" s="41">
        <f t="shared" si="450"/>
        <v>-53.790747240502398</v>
      </c>
      <c r="BW426" s="41">
        <f>Paramètres!$D$22</f>
        <v>1</v>
      </c>
      <c r="BX426" s="41">
        <f t="shared" si="417"/>
        <v>-15835.318611169874</v>
      </c>
      <c r="BY426" s="41">
        <f t="shared" si="418"/>
        <v>-40234.271659836224</v>
      </c>
      <c r="BZ426" s="41">
        <f t="shared" si="451"/>
        <v>43238.338676627754</v>
      </c>
      <c r="CA426" s="41">
        <f t="shared" si="452"/>
        <v>-111.48350060719291</v>
      </c>
      <c r="CB426" s="41">
        <f t="shared" si="453"/>
        <v>259.00956656184303</v>
      </c>
      <c r="CC426" s="41">
        <f t="shared" si="454"/>
        <v>-94.857923208433476</v>
      </c>
      <c r="CD426" s="41">
        <f t="shared" si="455"/>
        <v>-241.01437711293642</v>
      </c>
      <c r="CE426" s="2">
        <f>Paramètres!$F$16</f>
        <v>15000</v>
      </c>
      <c r="CF426" s="2">
        <f>Paramètres!$G$16</f>
        <v>15000</v>
      </c>
      <c r="CG426" s="111">
        <f>Paramètres!$F$20</f>
        <v>992600579172.61572</v>
      </c>
      <c r="CH426" s="2">
        <f>Paramètres!$F$21</f>
        <v>13332</v>
      </c>
      <c r="CI426" s="2"/>
      <c r="CJ426" s="2"/>
      <c r="CK426" s="2">
        <f>IF(CN426&gt;20000,Paramètres!$F$22,-2)</f>
        <v>1</v>
      </c>
      <c r="CL426" s="2">
        <f t="shared" si="419"/>
        <v>44651.829106137695</v>
      </c>
      <c r="CM426" s="2">
        <f t="shared" si="420"/>
        <v>4762.1862312300636</v>
      </c>
      <c r="CN426" s="2">
        <f t="shared" si="421"/>
        <v>44905.058292186222</v>
      </c>
      <c r="CO426" s="2">
        <f t="shared" si="422"/>
        <v>6.0876710733432002</v>
      </c>
      <c r="CP426" s="2">
        <f t="shared" si="423"/>
        <v>433.66417599982259</v>
      </c>
      <c r="CQ426" s="2">
        <f t="shared" si="424"/>
        <v>431.21865136443984</v>
      </c>
      <c r="CR426" s="2">
        <f t="shared" si="425"/>
        <v>45.990132213756475</v>
      </c>
      <c r="CS426" s="2">
        <f>Paramètres!$F$22</f>
        <v>1</v>
      </c>
      <c r="CT426" s="2">
        <f t="shared" si="426"/>
        <v>-30835.318611169874</v>
      </c>
      <c r="CU426" s="2">
        <f t="shared" si="427"/>
        <v>-234.27165983622581</v>
      </c>
      <c r="CV426" s="2">
        <f t="shared" si="456"/>
        <v>30836.208539036728</v>
      </c>
      <c r="CW426" s="2">
        <f t="shared" si="457"/>
        <v>-179.56470308342173</v>
      </c>
      <c r="CX426" s="2">
        <f t="shared" si="428"/>
        <v>807.26729734284959</v>
      </c>
      <c r="CY426" s="2">
        <f t="shared" si="458"/>
        <v>-807.24399974246546</v>
      </c>
      <c r="CZ426" s="2">
        <f t="shared" si="459"/>
        <v>-6.1330448404702773</v>
      </c>
      <c r="DA426" s="2"/>
      <c r="DB426" s="2"/>
      <c r="DC426" s="13">
        <f>Paramètres!$H$16</f>
        <v>-20000</v>
      </c>
      <c r="DD426" s="13">
        <f>Paramètres!$I$16</f>
        <v>0</v>
      </c>
      <c r="DE426" s="13"/>
      <c r="DF426" s="13"/>
      <c r="DG426" s="112">
        <f>Paramètres!$H$20</f>
        <v>1047197551196.5977</v>
      </c>
      <c r="DH426" s="13">
        <f>Paramètres!$H$21</f>
        <v>10000</v>
      </c>
      <c r="DI426" s="13">
        <f>IF(DL426&lt;66666,Paramètres!$H$22,5)</f>
        <v>1</v>
      </c>
      <c r="DJ426" s="13">
        <f t="shared" si="429"/>
        <v>9651.8291061376949</v>
      </c>
      <c r="DK426" s="13">
        <f t="shared" si="430"/>
        <v>-10237.813768769936</v>
      </c>
      <c r="DL426" s="13">
        <f t="shared" si="460"/>
        <v>14070.203831434073</v>
      </c>
      <c r="DM426" s="13">
        <f t="shared" si="461"/>
        <v>-46.687548595776477</v>
      </c>
      <c r="DN426" s="13">
        <f t="shared" si="462"/>
        <v>2864.631778279796</v>
      </c>
      <c r="DO426" s="13">
        <f t="shared" si="463"/>
        <v>1965.0700663054904</v>
      </c>
      <c r="DP426" s="13">
        <f t="shared" si="464"/>
        <v>-2084.373973076953</v>
      </c>
      <c r="DQ426" s="13">
        <f>IF(DT426&lt;66666,Paramètres!$H$22,5)</f>
        <v>5</v>
      </c>
      <c r="DR426" s="13">
        <f t="shared" si="431"/>
        <v>-65835.318611169874</v>
      </c>
      <c r="DS426" s="13">
        <f t="shared" si="432"/>
        <v>-15234.271659836226</v>
      </c>
      <c r="DT426" s="13">
        <f t="shared" si="465"/>
        <v>67574.937733156214</v>
      </c>
      <c r="DU426" s="13">
        <f t="shared" si="466"/>
        <v>-166.97109226562426</v>
      </c>
      <c r="DV426" s="13">
        <f t="shared" si="467"/>
        <v>1109.980146696565</v>
      </c>
      <c r="DW426" s="13">
        <f t="shared" si="468"/>
        <v>-1081.4053118096492</v>
      </c>
      <c r="DX426" s="13">
        <f t="shared" si="469"/>
        <v>-250.23684311148747</v>
      </c>
    </row>
    <row r="427" spans="1:128" x14ac:dyDescent="0.35">
      <c r="A427" s="106">
        <f t="shared" si="470"/>
        <v>421</v>
      </c>
      <c r="B427" s="106">
        <f>A427*Paramètres!$D$25</f>
        <v>210.5</v>
      </c>
      <c r="C427" s="102">
        <f>Paramètres!$D$7</f>
        <v>155093840495.72119</v>
      </c>
      <c r="D427" s="28">
        <f>Paramètres!$D$8</f>
        <v>6666</v>
      </c>
      <c r="E427" s="28">
        <f t="shared" si="433"/>
        <v>-25692.351875664765</v>
      </c>
      <c r="F427" s="28">
        <f t="shared" si="434"/>
        <v>15871.920529036795</v>
      </c>
      <c r="G427" s="28">
        <f t="shared" si="408"/>
        <v>47.851787724518765</v>
      </c>
      <c r="H427" s="28">
        <f t="shared" si="409"/>
        <v>-58.612371560760607</v>
      </c>
      <c r="I427" s="28">
        <f t="shared" si="471"/>
        <v>9029.1226553158012</v>
      </c>
      <c r="J427" s="28">
        <f t="shared" si="472"/>
        <v>9975.8402101901538</v>
      </c>
      <c r="K427" s="28">
        <f t="shared" si="473"/>
        <v>2670.8470180398544</v>
      </c>
      <c r="L427" s="28">
        <f t="shared" si="435"/>
        <v>1391.0447453467971</v>
      </c>
      <c r="M427" s="28">
        <f t="shared" si="436"/>
        <v>-2280.0040153945884</v>
      </c>
      <c r="N427" s="28">
        <f>Paramètres!$D$26*Calculs!K427</f>
        <v>53.416940360797092</v>
      </c>
      <c r="O427" s="28">
        <f>Paramètres!$D$26*I427</f>
        <v>180.58245310631602</v>
      </c>
      <c r="P427" s="28">
        <f>Paramètres!$D$26*J427</f>
        <v>199.51680420380308</v>
      </c>
      <c r="Q427" s="105">
        <f>IF($T427&gt;25000,Paramètres!$D$9,-5)</f>
        <v>6</v>
      </c>
      <c r="R427" s="105">
        <f t="shared" si="410"/>
        <v>-66273.719040703494</v>
      </c>
      <c r="S427" s="105">
        <f t="shared" si="411"/>
        <v>-329.79199863635949</v>
      </c>
      <c r="T427" s="105">
        <f t="shared" si="437"/>
        <v>66274.539592881891</v>
      </c>
      <c r="U427" s="105">
        <f t="shared" si="438"/>
        <v>-179.71488647467496</v>
      </c>
      <c r="V427" s="105">
        <f t="shared" si="412"/>
        <v>208.68683882566324</v>
      </c>
      <c r="W427" s="105">
        <f t="shared" si="439"/>
        <v>-208.68425505154346</v>
      </c>
      <c r="X427" s="105">
        <f t="shared" si="440"/>
        <v>-1.0384568506729228</v>
      </c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44">
        <f t="shared" si="441"/>
        <v>40581.367165038726</v>
      </c>
      <c r="AL427" s="44">
        <f t="shared" si="442"/>
        <v>16201.712527673155</v>
      </c>
      <c r="AM427" s="44">
        <f t="shared" si="413"/>
        <v>171.48743030886351</v>
      </c>
      <c r="AN427" s="44">
        <f t="shared" si="414"/>
        <v>-166.669413904783</v>
      </c>
      <c r="AO427" s="44">
        <f t="shared" si="474"/>
        <v>-11252.115309626695</v>
      </c>
      <c r="AP427" s="44">
        <f t="shared" si="475"/>
        <v>1684.163636066784</v>
      </c>
      <c r="AQ427" s="44">
        <f t="shared" si="443"/>
        <v>2203.2379705793182</v>
      </c>
      <c r="AR427" s="44">
        <f t="shared" si="444"/>
        <v>-2143.8737661101477</v>
      </c>
      <c r="AS427" s="44">
        <f t="shared" si="445"/>
        <v>-507.998848411258</v>
      </c>
      <c r="AT427" s="44">
        <f>Paramètres!$D$26*Calculs!AQ427</f>
        <v>44.064759411586365</v>
      </c>
      <c r="AU427" s="44">
        <f>Paramètres!$D$26*AO427</f>
        <v>-225.04230619253391</v>
      </c>
      <c r="AV427" s="44">
        <f>Paramètres!$D$26*AP427</f>
        <v>33.683272721335683</v>
      </c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1">
        <f>Paramètres!$D$16</f>
        <v>30000</v>
      </c>
      <c r="BH427" s="41">
        <f>Paramètres!$E$16</f>
        <v>-25000</v>
      </c>
      <c r="BI427" s="100"/>
      <c r="BJ427" s="100"/>
      <c r="BK427" s="110">
        <f>Paramètres!$D$20</f>
        <v>523598775598.29883</v>
      </c>
      <c r="BL427" s="41">
        <f>Paramètres!$D$21</f>
        <v>10000</v>
      </c>
      <c r="BM427" s="41"/>
      <c r="BN427" s="41"/>
      <c r="BO427" s="41">
        <f>IF(AND($BR$6&gt;200,A427&lt;950),Paramètres!$D$22,0)</f>
        <v>1</v>
      </c>
      <c r="BP427" s="41">
        <f t="shared" si="415"/>
        <v>55692.351875664768</v>
      </c>
      <c r="BQ427" s="41">
        <f t="shared" si="416"/>
        <v>-40871.920529036797</v>
      </c>
      <c r="BR427" s="41">
        <f t="shared" si="446"/>
        <v>69080.76393016192</v>
      </c>
      <c r="BS427" s="41">
        <f t="shared" si="447"/>
        <v>-36.274479635946278</v>
      </c>
      <c r="BT427" s="41">
        <f t="shared" si="448"/>
        <v>106.35906675392913</v>
      </c>
      <c r="BU427" s="41">
        <f t="shared" si="449"/>
        <v>85.745817414750391</v>
      </c>
      <c r="BV427" s="41">
        <f t="shared" si="450"/>
        <v>-62.927783026601546</v>
      </c>
      <c r="BW427" s="41">
        <f>Paramètres!$D$22</f>
        <v>1</v>
      </c>
      <c r="BX427" s="41">
        <f t="shared" si="417"/>
        <v>-10581.367165038726</v>
      </c>
      <c r="BY427" s="41">
        <f t="shared" si="418"/>
        <v>-41201.712527673153</v>
      </c>
      <c r="BZ427" s="41">
        <f t="shared" si="451"/>
        <v>42538.764042863055</v>
      </c>
      <c r="CA427" s="41">
        <f t="shared" si="452"/>
        <v>-104.4033468203183</v>
      </c>
      <c r="CB427" s="41">
        <f t="shared" si="453"/>
        <v>266.92432324416035</v>
      </c>
      <c r="CC427" s="41">
        <f t="shared" si="454"/>
        <v>-66.396481728523767</v>
      </c>
      <c r="CD427" s="41">
        <f t="shared" si="455"/>
        <v>-258.53452681107569</v>
      </c>
      <c r="CE427" s="2">
        <f>Paramètres!$F$16</f>
        <v>15000</v>
      </c>
      <c r="CF427" s="2">
        <f>Paramètres!$G$16</f>
        <v>15000</v>
      </c>
      <c r="CG427" s="111">
        <f>Paramètres!$F$20</f>
        <v>992600579172.61572</v>
      </c>
      <c r="CH427" s="2">
        <f>Paramètres!$F$21</f>
        <v>13332</v>
      </c>
      <c r="CI427" s="2"/>
      <c r="CJ427" s="2"/>
      <c r="CK427" s="2">
        <f>IF(CN427&gt;20000,Paramètres!$F$22,-2)</f>
        <v>1</v>
      </c>
      <c r="CL427" s="2">
        <f t="shared" si="419"/>
        <v>40692.351875664768</v>
      </c>
      <c r="CM427" s="2">
        <f t="shared" si="420"/>
        <v>-871.92052903679541</v>
      </c>
      <c r="CN427" s="2">
        <f t="shared" si="421"/>
        <v>40701.6921832726</v>
      </c>
      <c r="CO427" s="2">
        <f t="shared" si="422"/>
        <v>-1.2274965854005615</v>
      </c>
      <c r="CP427" s="2">
        <f t="shared" si="423"/>
        <v>514.22903125854498</v>
      </c>
      <c r="CQ427" s="2">
        <f t="shared" si="424"/>
        <v>514.1110249282134</v>
      </c>
      <c r="CR427" s="2">
        <f t="shared" si="425"/>
        <v>-11.015926486842655</v>
      </c>
      <c r="CS427" s="2">
        <f>Paramètres!$F$22</f>
        <v>1</v>
      </c>
      <c r="CT427" s="2">
        <f t="shared" si="426"/>
        <v>-25581.367165038726</v>
      </c>
      <c r="CU427" s="2">
        <f t="shared" si="427"/>
        <v>-1201.7125276731549</v>
      </c>
      <c r="CV427" s="2">
        <f t="shared" si="456"/>
        <v>25609.577486395359</v>
      </c>
      <c r="CW427" s="2">
        <f t="shared" si="457"/>
        <v>-177.31044571189679</v>
      </c>
      <c r="CX427" s="2">
        <f t="shared" si="428"/>
        <v>1056.1998387435924</v>
      </c>
      <c r="CY427" s="2">
        <f t="shared" si="458"/>
        <v>-1055.0363780467649</v>
      </c>
      <c r="CZ427" s="2">
        <f t="shared" si="459"/>
        <v>-49.561480606964665</v>
      </c>
      <c r="DA427" s="2"/>
      <c r="DB427" s="2"/>
      <c r="DC427" s="13">
        <f>Paramètres!$H$16</f>
        <v>-20000</v>
      </c>
      <c r="DD427" s="13">
        <f>Paramètres!$I$16</f>
        <v>0</v>
      </c>
      <c r="DE427" s="13"/>
      <c r="DF427" s="13"/>
      <c r="DG427" s="112">
        <f>Paramètres!$H$20</f>
        <v>1047197551196.5977</v>
      </c>
      <c r="DH427" s="13">
        <f>Paramètres!$H$21</f>
        <v>10000</v>
      </c>
      <c r="DI427" s="13">
        <f>IF(DL427&lt;66666,Paramètres!$H$22,5)</f>
        <v>1</v>
      </c>
      <c r="DJ427" s="13">
        <f t="shared" si="429"/>
        <v>5692.3518756647645</v>
      </c>
      <c r="DK427" s="13">
        <f t="shared" si="430"/>
        <v>-15871.920529036795</v>
      </c>
      <c r="DL427" s="13">
        <f t="shared" si="460"/>
        <v>16861.812807537743</v>
      </c>
      <c r="DM427" s="13">
        <f t="shared" si="461"/>
        <v>-70.26998761408899</v>
      </c>
      <c r="DN427" s="13">
        <f t="shared" si="462"/>
        <v>2343.6468102177878</v>
      </c>
      <c r="DO427" s="13">
        <f t="shared" si="463"/>
        <v>791.1879030038333</v>
      </c>
      <c r="DP427" s="13">
        <f t="shared" si="464"/>
        <v>-2206.0603058811444</v>
      </c>
      <c r="DQ427" s="13">
        <f>IF(DT427&lt;66666,Paramètres!$H$22,5)</f>
        <v>1</v>
      </c>
      <c r="DR427" s="13">
        <f t="shared" si="431"/>
        <v>-60581.367165038726</v>
      </c>
      <c r="DS427" s="13">
        <f t="shared" si="432"/>
        <v>-16201.712527673155</v>
      </c>
      <c r="DT427" s="13">
        <f t="shared" si="465"/>
        <v>62710.426058308629</v>
      </c>
      <c r="DU427" s="13">
        <f t="shared" si="466"/>
        <v>-165.02737226849592</v>
      </c>
      <c r="DV427" s="13">
        <f t="shared" si="467"/>
        <v>256.44311800456842</v>
      </c>
      <c r="DW427" s="13">
        <f t="shared" si="468"/>
        <v>-247.73671086745486</v>
      </c>
      <c r="DX427" s="13">
        <f t="shared" si="469"/>
        <v>-66.254017693118627</v>
      </c>
    </row>
    <row r="428" spans="1:128" x14ac:dyDescent="0.35">
      <c r="A428" s="106">
        <f t="shared" si="470"/>
        <v>422</v>
      </c>
      <c r="B428" s="106">
        <f>A428*Paramètres!$D$25</f>
        <v>211</v>
      </c>
      <c r="C428" s="102">
        <f>Paramètres!$D$7</f>
        <v>155093840495.72119</v>
      </c>
      <c r="D428" s="28">
        <f>Paramètres!$D$8</f>
        <v>6666</v>
      </c>
      <c r="E428" s="28">
        <f t="shared" si="433"/>
        <v>-20830.029361670167</v>
      </c>
      <c r="F428" s="28">
        <f t="shared" si="434"/>
        <v>20289.839630283226</v>
      </c>
      <c r="G428" s="28">
        <f t="shared" si="408"/>
        <v>36.207563994076281</v>
      </c>
      <c r="H428" s="28">
        <f t="shared" si="409"/>
        <v>-68.774175946017252</v>
      </c>
      <c r="I428" s="28">
        <f t="shared" si="471"/>
        <v>10239.584947556283</v>
      </c>
      <c r="J428" s="28">
        <f t="shared" si="472"/>
        <v>7496.3193905917624</v>
      </c>
      <c r="K428" s="28">
        <f t="shared" si="473"/>
        <v>2141.4405951184704</v>
      </c>
      <c r="L428" s="28">
        <f t="shared" si="435"/>
        <v>775.29731514083107</v>
      </c>
      <c r="M428" s="28">
        <f t="shared" si="436"/>
        <v>-1996.1668005346564</v>
      </c>
      <c r="N428" s="28">
        <f>Paramètres!$D$26*Calculs!K428</f>
        <v>42.828811902369409</v>
      </c>
      <c r="O428" s="28">
        <f>Paramètres!$D$26*I428</f>
        <v>204.79169895112565</v>
      </c>
      <c r="P428" s="28">
        <f>Paramètres!$D$26*J428</f>
        <v>149.92638781183524</v>
      </c>
      <c r="Q428" s="105">
        <f>IF($T428&gt;25000,Paramètres!$D$9,-5)</f>
        <v>6</v>
      </c>
      <c r="R428" s="105">
        <f t="shared" si="410"/>
        <v>-55249.370430368013</v>
      </c>
      <c r="S428" s="105">
        <f t="shared" si="411"/>
        <v>3373.0449966794913</v>
      </c>
      <c r="T428" s="105">
        <f t="shared" si="437"/>
        <v>55352.239028802149</v>
      </c>
      <c r="U428" s="105">
        <f t="shared" si="438"/>
        <v>176.50635536879082</v>
      </c>
      <c r="V428" s="105">
        <f t="shared" si="412"/>
        <v>297.23186056534945</v>
      </c>
      <c r="W428" s="105">
        <f t="shared" si="439"/>
        <v>-296.67947414986196</v>
      </c>
      <c r="X428" s="105">
        <f t="shared" si="440"/>
        <v>18.112662788798904</v>
      </c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44">
        <f t="shared" si="441"/>
        <v>34419.341068697846</v>
      </c>
      <c r="AL428" s="44">
        <f t="shared" si="442"/>
        <v>16916.794633603735</v>
      </c>
      <c r="AM428" s="44">
        <f t="shared" si="413"/>
        <v>175.04242714201104</v>
      </c>
      <c r="AN428" s="44">
        <f t="shared" si="414"/>
        <v>-166.61750270878531</v>
      </c>
      <c r="AO428" s="44">
        <f t="shared" si="474"/>
        <v>-13170.946769544309</v>
      </c>
      <c r="AP428" s="44">
        <f t="shared" si="475"/>
        <v>1142.4815149341903</v>
      </c>
      <c r="AQ428" s="44">
        <f t="shared" si="443"/>
        <v>1621.8937103422361</v>
      </c>
      <c r="AR428" s="44">
        <f t="shared" si="444"/>
        <v>-1577.8538256942868</v>
      </c>
      <c r="AS428" s="44">
        <f t="shared" si="445"/>
        <v>-375.38848196183187</v>
      </c>
      <c r="AT428" s="44">
        <f>Paramètres!$D$26*Calculs!AQ428</f>
        <v>32.437874206844725</v>
      </c>
      <c r="AU428" s="44">
        <f>Paramètres!$D$26*AO428</f>
        <v>-263.41893539088619</v>
      </c>
      <c r="AV428" s="44">
        <f>Paramètres!$D$26*AP428</f>
        <v>22.849630298683806</v>
      </c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1">
        <f>Paramètres!$D$16</f>
        <v>30000</v>
      </c>
      <c r="BH428" s="41">
        <f>Paramètres!$E$16</f>
        <v>-25000</v>
      </c>
      <c r="BI428" s="100"/>
      <c r="BJ428" s="100"/>
      <c r="BK428" s="110">
        <f>Paramètres!$D$20</f>
        <v>523598775598.29883</v>
      </c>
      <c r="BL428" s="41">
        <f>Paramètres!$D$21</f>
        <v>10000</v>
      </c>
      <c r="BM428" s="41"/>
      <c r="BN428" s="41"/>
      <c r="BO428" s="41">
        <f>IF(AND($BR$6&gt;200,A428&lt;950),Paramètres!$D$22,0)</f>
        <v>1</v>
      </c>
      <c r="BP428" s="41">
        <f t="shared" si="415"/>
        <v>50830.029361670167</v>
      </c>
      <c r="BQ428" s="41">
        <f t="shared" si="416"/>
        <v>-45289.839630283226</v>
      </c>
      <c r="BR428" s="41">
        <f t="shared" si="446"/>
        <v>68079.816822939712</v>
      </c>
      <c r="BS428" s="41">
        <f t="shared" si="447"/>
        <v>-41.701216173685168</v>
      </c>
      <c r="BT428" s="41">
        <f t="shared" si="448"/>
        <v>109.40976536527496</v>
      </c>
      <c r="BU428" s="41">
        <f t="shared" si="449"/>
        <v>81.68796341556066</v>
      </c>
      <c r="BV428" s="41">
        <f t="shared" si="450"/>
        <v>-72.78443096090362</v>
      </c>
      <c r="BW428" s="41">
        <f>Paramètres!$D$22</f>
        <v>1</v>
      </c>
      <c r="BX428" s="41">
        <f t="shared" si="417"/>
        <v>-4419.3410686978459</v>
      </c>
      <c r="BY428" s="41">
        <f t="shared" si="418"/>
        <v>-41916.794633603735</v>
      </c>
      <c r="BZ428" s="41">
        <f t="shared" si="451"/>
        <v>42149.119182222421</v>
      </c>
      <c r="CA428" s="41">
        <f t="shared" si="452"/>
        <v>-96.018532585505014</v>
      </c>
      <c r="CB428" s="41">
        <f t="shared" si="453"/>
        <v>271.48605270810646</v>
      </c>
      <c r="CC428" s="41">
        <f t="shared" si="454"/>
        <v>-28.465350773395244</v>
      </c>
      <c r="CD428" s="41">
        <f t="shared" si="455"/>
        <v>-269.98963057935453</v>
      </c>
      <c r="CE428" s="2">
        <f>Paramètres!$F$16</f>
        <v>15000</v>
      </c>
      <c r="CF428" s="2">
        <f>Paramètres!$G$16</f>
        <v>15000</v>
      </c>
      <c r="CG428" s="111">
        <f>Paramètres!$F$20</f>
        <v>992600579172.61572</v>
      </c>
      <c r="CH428" s="2">
        <f>Paramètres!$F$21</f>
        <v>13332</v>
      </c>
      <c r="CI428" s="2"/>
      <c r="CJ428" s="2"/>
      <c r="CK428" s="2">
        <f>IF(CN428&gt;20000,Paramètres!$F$22,-2)</f>
        <v>1</v>
      </c>
      <c r="CL428" s="2">
        <f t="shared" si="419"/>
        <v>35830.029361670167</v>
      </c>
      <c r="CM428" s="2">
        <f t="shared" si="420"/>
        <v>-5289.8396302832261</v>
      </c>
      <c r="CN428" s="2">
        <f t="shared" si="421"/>
        <v>36218.412546276253</v>
      </c>
      <c r="CO428" s="2">
        <f t="shared" si="422"/>
        <v>-8.3983117243981198</v>
      </c>
      <c r="CP428" s="2">
        <f t="shared" si="423"/>
        <v>625.36898361073406</v>
      </c>
      <c r="CQ428" s="2">
        <f t="shared" si="424"/>
        <v>618.66292499763836</v>
      </c>
      <c r="CR428" s="2">
        <f t="shared" si="425"/>
        <v>-91.33756563259756</v>
      </c>
      <c r="CS428" s="2">
        <f>Paramètres!$F$22</f>
        <v>1</v>
      </c>
      <c r="CT428" s="2">
        <f t="shared" si="426"/>
        <v>-19419.341068697846</v>
      </c>
      <c r="CU428" s="2">
        <f t="shared" si="427"/>
        <v>-1916.7946336037348</v>
      </c>
      <c r="CV428" s="2">
        <f t="shared" si="456"/>
        <v>19513.710800609577</v>
      </c>
      <c r="CW428" s="2">
        <f t="shared" si="457"/>
        <v>-174.36285459185163</v>
      </c>
      <c r="CX428" s="2">
        <f t="shared" si="428"/>
        <v>1467.3981751319673</v>
      </c>
      <c r="CY428" s="2">
        <f t="shared" si="458"/>
        <v>-1460.3017302881376</v>
      </c>
      <c r="CZ428" s="2">
        <f t="shared" si="459"/>
        <v>-144.13972699467314</v>
      </c>
      <c r="DA428" s="2"/>
      <c r="DB428" s="2"/>
      <c r="DC428" s="13">
        <f>Paramètres!$H$16</f>
        <v>-20000</v>
      </c>
      <c r="DD428" s="13">
        <f>Paramètres!$I$16</f>
        <v>0</v>
      </c>
      <c r="DE428" s="13"/>
      <c r="DF428" s="13"/>
      <c r="DG428" s="112">
        <f>Paramètres!$H$20</f>
        <v>1047197551196.5977</v>
      </c>
      <c r="DH428" s="13">
        <f>Paramètres!$H$21</f>
        <v>10000</v>
      </c>
      <c r="DI428" s="13">
        <f>IF(DL428&lt;66666,Paramètres!$H$22,5)</f>
        <v>1</v>
      </c>
      <c r="DJ428" s="13">
        <f t="shared" si="429"/>
        <v>830.02936167016742</v>
      </c>
      <c r="DK428" s="13">
        <f t="shared" si="430"/>
        <v>-20289.839630283226</v>
      </c>
      <c r="DL428" s="13">
        <f t="shared" si="460"/>
        <v>20306.810211449912</v>
      </c>
      <c r="DM428" s="13">
        <f t="shared" si="461"/>
        <v>-87.657414866451276</v>
      </c>
      <c r="DN428" s="13">
        <f t="shared" si="462"/>
        <v>1833.5771405989512</v>
      </c>
      <c r="DO428" s="13">
        <f t="shared" si="463"/>
        <v>74.946426727632044</v>
      </c>
      <c r="DP428" s="13">
        <f t="shared" si="464"/>
        <v>-1832.0448039411554</v>
      </c>
      <c r="DQ428" s="13">
        <f>IF(DT428&lt;66666,Paramètres!$H$22,5)</f>
        <v>1</v>
      </c>
      <c r="DR428" s="13">
        <f t="shared" si="431"/>
        <v>-54419.341068697846</v>
      </c>
      <c r="DS428" s="13">
        <f t="shared" si="432"/>
        <v>-16916.794633603735</v>
      </c>
      <c r="DT428" s="13">
        <f t="shared" si="465"/>
        <v>56988.091940569378</v>
      </c>
      <c r="DU428" s="13">
        <f t="shared" si="466"/>
        <v>-162.73162214591403</v>
      </c>
      <c r="DV428" s="13">
        <f t="shared" si="467"/>
        <v>308.10879899711028</v>
      </c>
      <c r="DW428" s="13">
        <f t="shared" si="468"/>
        <v>-294.22072661033002</v>
      </c>
      <c r="DX428" s="13">
        <f t="shared" si="469"/>
        <v>-91.461445715291148</v>
      </c>
    </row>
    <row r="429" spans="1:128" x14ac:dyDescent="0.35">
      <c r="A429" s="106">
        <f t="shared" si="470"/>
        <v>423</v>
      </c>
      <c r="B429" s="106">
        <f>A429*Paramètres!$D$25</f>
        <v>211.5</v>
      </c>
      <c r="C429" s="102">
        <f>Paramètres!$D$7</f>
        <v>155093840495.72119</v>
      </c>
      <c r="D429" s="28">
        <f>Paramètres!$D$8</f>
        <v>6666</v>
      </c>
      <c r="E429" s="28">
        <f t="shared" si="433"/>
        <v>-15516.412559106819</v>
      </c>
      <c r="F429" s="28">
        <f t="shared" si="434"/>
        <v>23538.957625445444</v>
      </c>
      <c r="G429" s="28">
        <f t="shared" si="408"/>
        <v>26.33213777982607</v>
      </c>
      <c r="H429" s="28">
        <f t="shared" si="409"/>
        <v>-71.906557002694214</v>
      </c>
      <c r="I429" s="28">
        <f t="shared" si="471"/>
        <v>10810.090563745989</v>
      </c>
      <c r="J429" s="28">
        <f t="shared" si="472"/>
        <v>5350.2262022452705</v>
      </c>
      <c r="K429" s="28">
        <f t="shared" si="473"/>
        <v>1788.6018399705456</v>
      </c>
      <c r="L429" s="28">
        <f t="shared" si="435"/>
        <v>555.48186906948263</v>
      </c>
      <c r="M429" s="28">
        <f t="shared" si="436"/>
        <v>-1700.1577677030728</v>
      </c>
      <c r="N429" s="28">
        <f>Paramètres!$D$26*Calculs!K429</f>
        <v>35.772036799410913</v>
      </c>
      <c r="O429" s="28">
        <f>Paramètres!$D$26*I429</f>
        <v>216.20181127491978</v>
      </c>
      <c r="P429" s="28">
        <f>Paramètres!$D$26*J429</f>
        <v>107.00452404490541</v>
      </c>
      <c r="Q429" s="105">
        <f>IF($T429&gt;25000,Paramètres!$D$9,-5)</f>
        <v>6</v>
      </c>
      <c r="R429" s="105">
        <f t="shared" si="410"/>
        <v>-42955.816786608935</v>
      </c>
      <c r="S429" s="105">
        <f t="shared" si="411"/>
        <v>6144.7693548650714</v>
      </c>
      <c r="T429" s="105">
        <f t="shared" si="437"/>
        <v>43393.091457387578</v>
      </c>
      <c r="U429" s="105">
        <f t="shared" si="438"/>
        <v>171.85914777010183</v>
      </c>
      <c r="V429" s="105">
        <f t="shared" si="412"/>
        <v>477.2104901786077</v>
      </c>
      <c r="W429" s="105">
        <f t="shared" si="439"/>
        <v>-472.40161270579881</v>
      </c>
      <c r="X429" s="105">
        <f t="shared" si="440"/>
        <v>67.576388254089792</v>
      </c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44">
        <f t="shared" si="441"/>
        <v>27439.40422750212</v>
      </c>
      <c r="AL429" s="44">
        <f t="shared" si="442"/>
        <v>17394.188270580373</v>
      </c>
      <c r="AM429" s="44">
        <f t="shared" si="413"/>
        <v>177.05879042887054</v>
      </c>
      <c r="AN429" s="44">
        <f t="shared" si="414"/>
        <v>-166.80792363953702</v>
      </c>
      <c r="AO429" s="44">
        <f t="shared" si="474"/>
        <v>-14485.38165984771</v>
      </c>
      <c r="AP429" s="44">
        <f t="shared" si="475"/>
        <v>744.24340267367461</v>
      </c>
      <c r="AQ429" s="44">
        <f t="shared" si="443"/>
        <v>2136.0362685463947</v>
      </c>
      <c r="AR429" s="44">
        <f t="shared" si="444"/>
        <v>-2079.6672818217248</v>
      </c>
      <c r="AS429" s="44">
        <f t="shared" si="445"/>
        <v>-487.47814050051994</v>
      </c>
      <c r="AT429" s="44">
        <f>Paramètres!$D$26*Calculs!AQ429</f>
        <v>42.720725370927894</v>
      </c>
      <c r="AU429" s="44">
        <f>Paramètres!$D$26*AO429</f>
        <v>-289.70763319695419</v>
      </c>
      <c r="AV429" s="44">
        <f>Paramètres!$D$26*AP429</f>
        <v>14.884868053473493</v>
      </c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1">
        <f>Paramètres!$D$16</f>
        <v>30000</v>
      </c>
      <c r="BH429" s="41">
        <f>Paramètres!$E$16</f>
        <v>-25000</v>
      </c>
      <c r="BI429" s="100"/>
      <c r="BJ429" s="100"/>
      <c r="BK429" s="110">
        <f>Paramètres!$D$20</f>
        <v>523598775598.29883</v>
      </c>
      <c r="BL429" s="41">
        <f>Paramètres!$D$21</f>
        <v>10000</v>
      </c>
      <c r="BM429" s="41"/>
      <c r="BN429" s="41"/>
      <c r="BO429" s="41">
        <f>IF(AND($BR$6&gt;200,A429&lt;950),Paramètres!$D$22,0)</f>
        <v>1</v>
      </c>
      <c r="BP429" s="41">
        <f t="shared" si="415"/>
        <v>45516.412559106815</v>
      </c>
      <c r="BQ429" s="41">
        <f t="shared" si="416"/>
        <v>-48538.957625445444</v>
      </c>
      <c r="BR429" s="41">
        <f t="shared" si="446"/>
        <v>66541.522522524276</v>
      </c>
      <c r="BS429" s="41">
        <f t="shared" si="447"/>
        <v>-46.840612584632765</v>
      </c>
      <c r="BT429" s="41">
        <f t="shared" si="448"/>
        <v>114.35738410797133</v>
      </c>
      <c r="BU429" s="41">
        <f t="shared" si="449"/>
        <v>78.223907072110237</v>
      </c>
      <c r="BV429" s="41">
        <f t="shared" si="450"/>
        <v>-83.418413209506426</v>
      </c>
      <c r="BW429" s="41">
        <f>Paramètres!$D$22</f>
        <v>1</v>
      </c>
      <c r="BX429" s="41">
        <f t="shared" si="417"/>
        <v>2560.5957724978798</v>
      </c>
      <c r="BY429" s="41">
        <f t="shared" si="418"/>
        <v>-42394.188270580373</v>
      </c>
      <c r="BZ429" s="41">
        <f t="shared" si="451"/>
        <v>42471.447465698038</v>
      </c>
      <c r="CA429" s="41">
        <f t="shared" si="452"/>
        <v>-86.543551856686676</v>
      </c>
      <c r="CB429" s="41">
        <f t="shared" si="453"/>
        <v>267.70441897055775</v>
      </c>
      <c r="CC429" s="41">
        <f t="shared" si="454"/>
        <v>16.139850285268484</v>
      </c>
      <c r="CD429" s="41">
        <f t="shared" si="455"/>
        <v>-267.21744173824629</v>
      </c>
      <c r="CE429" s="2">
        <f>Paramètres!$F$16</f>
        <v>15000</v>
      </c>
      <c r="CF429" s="2">
        <f>Paramètres!$G$16</f>
        <v>15000</v>
      </c>
      <c r="CG429" s="111">
        <f>Paramètres!$F$20</f>
        <v>992600579172.61572</v>
      </c>
      <c r="CH429" s="2">
        <f>Paramètres!$F$21</f>
        <v>13332</v>
      </c>
      <c r="CI429" s="2"/>
      <c r="CJ429" s="2"/>
      <c r="CK429" s="2">
        <f>IF(CN429&gt;20000,Paramètres!$F$22,-2)</f>
        <v>1</v>
      </c>
      <c r="CL429" s="2">
        <f t="shared" si="419"/>
        <v>30516.412559106819</v>
      </c>
      <c r="CM429" s="2">
        <f t="shared" si="420"/>
        <v>-8538.9576254454441</v>
      </c>
      <c r="CN429" s="2">
        <f t="shared" si="421"/>
        <v>31688.566278813647</v>
      </c>
      <c r="CO429" s="2">
        <f t="shared" si="422"/>
        <v>-15.632430180597176</v>
      </c>
      <c r="CP429" s="2">
        <f t="shared" si="423"/>
        <v>774.10862373413568</v>
      </c>
      <c r="CQ429" s="2">
        <f t="shared" si="424"/>
        <v>745.47450078949009</v>
      </c>
      <c r="CR429" s="2">
        <f t="shared" si="425"/>
        <v>-208.5951342007242</v>
      </c>
      <c r="CS429" s="2">
        <f>Paramètres!$F$22</f>
        <v>1</v>
      </c>
      <c r="CT429" s="2">
        <f t="shared" si="426"/>
        <v>-12439.40422750212</v>
      </c>
      <c r="CU429" s="2">
        <f t="shared" si="427"/>
        <v>-2394.1882705803728</v>
      </c>
      <c r="CV429" s="2">
        <f t="shared" si="456"/>
        <v>12667.711514325792</v>
      </c>
      <c r="CW429" s="2">
        <f t="shared" si="457"/>
        <v>-169.10561130048819</v>
      </c>
      <c r="CX429" s="2">
        <f t="shared" si="428"/>
        <v>2021.5615836611096</v>
      </c>
      <c r="CY429" s="2">
        <f t="shared" si="458"/>
        <v>-1985.1274384888986</v>
      </c>
      <c r="CZ429" s="2">
        <f t="shared" si="459"/>
        <v>-382.0736702429482</v>
      </c>
      <c r="DA429" s="2"/>
      <c r="DB429" s="2"/>
      <c r="DC429" s="13">
        <f>Paramètres!$H$16</f>
        <v>-20000</v>
      </c>
      <c r="DD429" s="13">
        <f>Paramètres!$I$16</f>
        <v>0</v>
      </c>
      <c r="DE429" s="13"/>
      <c r="DF429" s="13"/>
      <c r="DG429" s="112">
        <f>Paramètres!$H$20</f>
        <v>1047197551196.5977</v>
      </c>
      <c r="DH429" s="13">
        <f>Paramètres!$H$21</f>
        <v>10000</v>
      </c>
      <c r="DI429" s="13">
        <f>IF(DL429&lt;66666,Paramètres!$H$22,5)</f>
        <v>1</v>
      </c>
      <c r="DJ429" s="13">
        <f t="shared" si="429"/>
        <v>-4483.5874408931813</v>
      </c>
      <c r="DK429" s="13">
        <f t="shared" si="430"/>
        <v>-23538.957625445444</v>
      </c>
      <c r="DL429" s="13">
        <f t="shared" si="460"/>
        <v>23962.159385845243</v>
      </c>
      <c r="DM429" s="13">
        <f t="shared" si="461"/>
        <v>-100.7842425861504</v>
      </c>
      <c r="DN429" s="13">
        <f t="shared" si="462"/>
        <v>1433.4609366235829</v>
      </c>
      <c r="DO429" s="13">
        <f t="shared" si="463"/>
        <v>-268.21653879211772</v>
      </c>
      <c r="DP429" s="13">
        <f t="shared" si="464"/>
        <v>-1408.1442202928422</v>
      </c>
      <c r="DQ429" s="13">
        <f>IF(DT429&lt;66666,Paramètres!$H$22,5)</f>
        <v>1</v>
      </c>
      <c r="DR429" s="13">
        <f t="shared" si="431"/>
        <v>-47439.40422750212</v>
      </c>
      <c r="DS429" s="13">
        <f t="shared" si="432"/>
        <v>-17394.188270580373</v>
      </c>
      <c r="DT429" s="13">
        <f t="shared" si="465"/>
        <v>50527.763250046424</v>
      </c>
      <c r="DU429" s="13">
        <f t="shared" si="466"/>
        <v>-159.86397331967243</v>
      </c>
      <c r="DV429" s="13">
        <f t="shared" si="467"/>
        <v>387.20356389010459</v>
      </c>
      <c r="DW429" s="13">
        <f t="shared" si="468"/>
        <v>-363.53689940342332</v>
      </c>
      <c r="DX429" s="13">
        <f t="shared" si="469"/>
        <v>-133.29487109916718</v>
      </c>
    </row>
    <row r="430" spans="1:128" x14ac:dyDescent="0.35">
      <c r="A430" s="106">
        <f t="shared" si="470"/>
        <v>424</v>
      </c>
      <c r="B430" s="106">
        <f>A430*Paramètres!$D$25</f>
        <v>212</v>
      </c>
      <c r="C430" s="102">
        <f>Paramètres!$D$7</f>
        <v>155093840495.72119</v>
      </c>
      <c r="D430" s="28">
        <f>Paramètres!$D$8</f>
        <v>6666</v>
      </c>
      <c r="E430" s="28">
        <f t="shared" si="433"/>
        <v>-9972.4968099664547</v>
      </c>
      <c r="F430" s="28">
        <f t="shared" si="434"/>
        <v>25789.031284642311</v>
      </c>
      <c r="G430" s="28">
        <f t="shared" si="408"/>
        <v>17.629294770318761</v>
      </c>
      <c r="H430" s="28">
        <f t="shared" si="409"/>
        <v>-70.22073741884445</v>
      </c>
      <c r="I430" s="28">
        <f t="shared" si="471"/>
        <v>11149.370621540553</v>
      </c>
      <c r="J430" s="28">
        <f t="shared" si="472"/>
        <v>3543.0639104972925</v>
      </c>
      <c r="K430" s="28">
        <f t="shared" si="473"/>
        <v>1637.2243946849599</v>
      </c>
      <c r="L430" s="28">
        <f t="shared" si="435"/>
        <v>554.03241161291771</v>
      </c>
      <c r="M430" s="28">
        <f t="shared" si="436"/>
        <v>-1540.6335727336036</v>
      </c>
      <c r="N430" s="28">
        <f>Paramètres!$D$26*Calculs!K430</f>
        <v>32.744487893699201</v>
      </c>
      <c r="O430" s="28">
        <f>Paramètres!$D$26*I430</f>
        <v>222.98741243081105</v>
      </c>
      <c r="P430" s="28">
        <f>Paramètres!$D$26*J430</f>
        <v>70.861278209945851</v>
      </c>
      <c r="Q430" s="105">
        <f>IF($T430&gt;25000,Paramètres!$D$9,-5)</f>
        <v>6</v>
      </c>
      <c r="R430" s="105">
        <f t="shared" si="410"/>
        <v>-29649.293387089288</v>
      </c>
      <c r="S430" s="105">
        <f t="shared" si="411"/>
        <v>8144.5908478502315</v>
      </c>
      <c r="T430" s="105">
        <f t="shared" si="437"/>
        <v>30747.600856531593</v>
      </c>
      <c r="U430" s="105">
        <f t="shared" si="438"/>
        <v>164.63985606767253</v>
      </c>
      <c r="V430" s="105">
        <f t="shared" si="412"/>
        <v>918.7611352591731</v>
      </c>
      <c r="W430" s="105">
        <f t="shared" si="439"/>
        <v>-885.94289287997674</v>
      </c>
      <c r="X430" s="105">
        <f t="shared" si="440"/>
        <v>243.36641966011376</v>
      </c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44">
        <f t="shared" si="441"/>
        <v>19676.796577122834</v>
      </c>
      <c r="AL430" s="44">
        <f t="shared" si="442"/>
        <v>17644.44043679208</v>
      </c>
      <c r="AM430" s="44">
        <f t="shared" si="413"/>
        <v>179.14854593420452</v>
      </c>
      <c r="AN430" s="44">
        <f t="shared" si="414"/>
        <v>-165.69917720978893</v>
      </c>
      <c r="AO430" s="44">
        <f t="shared" si="474"/>
        <v>-16275.341308472478</v>
      </c>
      <c r="AP430" s="44">
        <f t="shared" si="475"/>
        <v>241.88039411968117</v>
      </c>
      <c r="AQ430" s="44">
        <f t="shared" si="443"/>
        <v>2894.6241809447206</v>
      </c>
      <c r="AR430" s="44">
        <f t="shared" si="444"/>
        <v>-2804.9261003128522</v>
      </c>
      <c r="AS430" s="44">
        <f t="shared" si="445"/>
        <v>-715.00959482627184</v>
      </c>
      <c r="AT430" s="44">
        <f>Paramètres!$D$26*Calculs!AQ430</f>
        <v>57.89248361889441</v>
      </c>
      <c r="AU430" s="44">
        <f>Paramètres!$D$26*AO430</f>
        <v>-325.50682616944954</v>
      </c>
      <c r="AV430" s="44">
        <f>Paramètres!$D$26*AP430</f>
        <v>4.8376078823936233</v>
      </c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1">
        <f>Paramètres!$D$16</f>
        <v>30000</v>
      </c>
      <c r="BH430" s="41">
        <f>Paramètres!$E$16</f>
        <v>-25000</v>
      </c>
      <c r="BI430" s="100"/>
      <c r="BJ430" s="100"/>
      <c r="BK430" s="110">
        <f>Paramètres!$D$20</f>
        <v>523598775598.29883</v>
      </c>
      <c r="BL430" s="41">
        <f>Paramètres!$D$21</f>
        <v>10000</v>
      </c>
      <c r="BM430" s="41"/>
      <c r="BN430" s="41"/>
      <c r="BO430" s="41">
        <f>IF(AND($BR$6&gt;200,A430&lt;950),Paramètres!$D$22,0)</f>
        <v>1</v>
      </c>
      <c r="BP430" s="41">
        <f t="shared" si="415"/>
        <v>39972.496809966455</v>
      </c>
      <c r="BQ430" s="41">
        <f t="shared" si="416"/>
        <v>-50789.031284642311</v>
      </c>
      <c r="BR430" s="41">
        <f t="shared" si="446"/>
        <v>64632.238086384983</v>
      </c>
      <c r="BS430" s="41">
        <f t="shared" si="447"/>
        <v>-51.796189145216488</v>
      </c>
      <c r="BT430" s="41">
        <f t="shared" si="448"/>
        <v>120.97322521104425</v>
      </c>
      <c r="BU430" s="41">
        <f t="shared" si="449"/>
        <v>74.817181054085395</v>
      </c>
      <c r="BV430" s="41">
        <f t="shared" si="450"/>
        <v>-95.062666894434614</v>
      </c>
      <c r="BW430" s="41">
        <f>Paramètres!$D$22</f>
        <v>1</v>
      </c>
      <c r="BX430" s="41">
        <f t="shared" si="417"/>
        <v>10323.203422877166</v>
      </c>
      <c r="BY430" s="41">
        <f t="shared" si="418"/>
        <v>-42644.44043679208</v>
      </c>
      <c r="BZ430" s="41">
        <f t="shared" si="451"/>
        <v>43876.153307659166</v>
      </c>
      <c r="CA430" s="41">
        <f t="shared" si="452"/>
        <v>-76.391841959208108</v>
      </c>
      <c r="CB430" s="41">
        <f t="shared" si="453"/>
        <v>252.08792499538276</v>
      </c>
      <c r="CC430" s="41">
        <f t="shared" si="454"/>
        <v>59.311373810065952</v>
      </c>
      <c r="CD430" s="41">
        <f t="shared" si="455"/>
        <v>-245.01118926538916</v>
      </c>
      <c r="CE430" s="2">
        <f>Paramètres!$F$16</f>
        <v>15000</v>
      </c>
      <c r="CF430" s="2">
        <f>Paramètres!$G$16</f>
        <v>15000</v>
      </c>
      <c r="CG430" s="111">
        <f>Paramètres!$F$20</f>
        <v>992600579172.61572</v>
      </c>
      <c r="CH430" s="2">
        <f>Paramètres!$F$21</f>
        <v>13332</v>
      </c>
      <c r="CI430" s="2"/>
      <c r="CJ430" s="2"/>
      <c r="CK430" s="2">
        <f>IF(CN430&gt;20000,Paramètres!$F$22,-2)</f>
        <v>1</v>
      </c>
      <c r="CL430" s="2">
        <f t="shared" si="419"/>
        <v>24972.496809966455</v>
      </c>
      <c r="CM430" s="2">
        <f t="shared" si="420"/>
        <v>-10789.031284642311</v>
      </c>
      <c r="CN430" s="2">
        <f t="shared" si="421"/>
        <v>27203.470237908532</v>
      </c>
      <c r="CO430" s="2">
        <f t="shared" si="422"/>
        <v>-23.366109099641864</v>
      </c>
      <c r="CP430" s="2">
        <f t="shared" si="423"/>
        <v>971.17462166673283</v>
      </c>
      <c r="CQ430" s="2">
        <f t="shared" si="424"/>
        <v>891.52798997299783</v>
      </c>
      <c r="CR430" s="2">
        <f t="shared" si="425"/>
        <v>-385.17267408816508</v>
      </c>
      <c r="CS430" s="2">
        <f>Paramètres!$F$22</f>
        <v>1</v>
      </c>
      <c r="CT430" s="2">
        <f t="shared" si="426"/>
        <v>-4676.7965771228337</v>
      </c>
      <c r="CU430" s="2">
        <f t="shared" si="427"/>
        <v>-2644.4404367920797</v>
      </c>
      <c r="CV430" s="2">
        <f t="shared" si="456"/>
        <v>5372.6614864077319</v>
      </c>
      <c r="CW430" s="2">
        <f t="shared" si="457"/>
        <v>-150.51451439143094</v>
      </c>
      <c r="CX430" s="2">
        <f t="shared" si="428"/>
        <v>1795.7430692238399</v>
      </c>
      <c r="CY430" s="2">
        <f t="shared" si="458"/>
        <v>-1563.1591643703932</v>
      </c>
      <c r="CZ430" s="2">
        <f t="shared" si="459"/>
        <v>-883.8702379367179</v>
      </c>
      <c r="DA430" s="2"/>
      <c r="DB430" s="2"/>
      <c r="DC430" s="13">
        <f>Paramètres!$H$16</f>
        <v>-20000</v>
      </c>
      <c r="DD430" s="13">
        <f>Paramètres!$I$16</f>
        <v>0</v>
      </c>
      <c r="DE430" s="13"/>
      <c r="DF430" s="13"/>
      <c r="DG430" s="112">
        <f>Paramètres!$H$20</f>
        <v>1047197551196.5977</v>
      </c>
      <c r="DH430" s="13">
        <f>Paramètres!$H$21</f>
        <v>10000</v>
      </c>
      <c r="DI430" s="13">
        <f>IF(DL430&lt;66666,Paramètres!$H$22,5)</f>
        <v>1</v>
      </c>
      <c r="DJ430" s="13">
        <f t="shared" si="429"/>
        <v>-10027.503190033545</v>
      </c>
      <c r="DK430" s="13">
        <f t="shared" si="430"/>
        <v>-25789.031284642311</v>
      </c>
      <c r="DL430" s="13">
        <f t="shared" si="460"/>
        <v>27669.928710179087</v>
      </c>
      <c r="DM430" s="13">
        <f t="shared" si="461"/>
        <v>-111.24748613203732</v>
      </c>
      <c r="DN430" s="13">
        <f t="shared" si="462"/>
        <v>1137.7373253420049</v>
      </c>
      <c r="DO430" s="13">
        <f t="shared" si="463"/>
        <v>-412.31275941416555</v>
      </c>
      <c r="DP430" s="13">
        <f t="shared" si="464"/>
        <v>-1060.3982317510038</v>
      </c>
      <c r="DQ430" s="13">
        <f>IF(DT430&lt;66666,Paramètres!$H$22,5)</f>
        <v>1</v>
      </c>
      <c r="DR430" s="13">
        <f t="shared" si="431"/>
        <v>-39676.796577122834</v>
      </c>
      <c r="DS430" s="13">
        <f t="shared" si="432"/>
        <v>-17644.44043679208</v>
      </c>
      <c r="DT430" s="13">
        <f t="shared" si="465"/>
        <v>43423.201919594663</v>
      </c>
      <c r="DU430" s="13">
        <f t="shared" si="466"/>
        <v>-156.02508139646727</v>
      </c>
      <c r="DV430" s="13">
        <f t="shared" si="467"/>
        <v>513.95038238384006</v>
      </c>
      <c r="DW430" s="13">
        <f t="shared" si="468"/>
        <v>-469.60850124173584</v>
      </c>
      <c r="DX430" s="13">
        <f t="shared" si="469"/>
        <v>-208.83690074789473</v>
      </c>
    </row>
    <row r="431" spans="1:128" x14ac:dyDescent="0.35">
      <c r="A431" s="106">
        <f t="shared" si="470"/>
        <v>425</v>
      </c>
      <c r="B431" s="106">
        <f>A431*Paramètres!$D$25</f>
        <v>212.5</v>
      </c>
      <c r="C431" s="102">
        <f>Paramètres!$D$7</f>
        <v>155093840495.72119</v>
      </c>
      <c r="D431" s="28">
        <f>Paramètres!$D$8</f>
        <v>6666</v>
      </c>
      <c r="E431" s="28">
        <f t="shared" si="433"/>
        <v>-4259.3033962929494</v>
      </c>
      <c r="F431" s="28">
        <f t="shared" si="434"/>
        <v>27175.404846707559</v>
      </c>
      <c r="G431" s="28">
        <f t="shared" si="408"/>
        <v>9.5505132028912971</v>
      </c>
      <c r="H431" s="28">
        <f t="shared" si="409"/>
        <v>-67.388464731152681</v>
      </c>
      <c r="I431" s="28">
        <f t="shared" si="471"/>
        <v>11480.415620722659</v>
      </c>
      <c r="J431" s="28">
        <f t="shared" si="472"/>
        <v>1931.569059553743</v>
      </c>
      <c r="K431" s="28">
        <f t="shared" si="473"/>
        <v>1689.8127799454646</v>
      </c>
      <c r="L431" s="28">
        <f t="shared" si="435"/>
        <v>649.70121723268596</v>
      </c>
      <c r="M431" s="28">
        <f t="shared" si="436"/>
        <v>-1559.9216517483774</v>
      </c>
      <c r="N431" s="28">
        <f>Paramètres!$D$26*Calculs!K431</f>
        <v>33.796255598909291</v>
      </c>
      <c r="O431" s="28">
        <f>Paramètres!$D$26*I431</f>
        <v>229.60831241445317</v>
      </c>
      <c r="P431" s="28">
        <f>Paramètres!$D$26*J431</f>
        <v>38.631381191074858</v>
      </c>
      <c r="Q431" s="105">
        <f>IF($T431&gt;25000,Paramètres!$D$9,-5)</f>
        <v>-5</v>
      </c>
      <c r="R431" s="105">
        <f t="shared" si="410"/>
        <v>-15097.19779410133</v>
      </c>
      <c r="S431" s="105">
        <f t="shared" si="411"/>
        <v>9588.7766115622071</v>
      </c>
      <c r="T431" s="105">
        <f t="shared" si="437"/>
        <v>17884.910347571229</v>
      </c>
      <c r="U431" s="105">
        <f t="shared" si="438"/>
        <v>147.57889237404783</v>
      </c>
      <c r="V431" s="105">
        <f t="shared" si="412"/>
        <v>-1994.5852248930103</v>
      </c>
      <c r="W431" s="105">
        <f t="shared" si="439"/>
        <v>1683.690165183923</v>
      </c>
      <c r="X431" s="105">
        <f t="shared" si="440"/>
        <v>-1069.3725482844761</v>
      </c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44">
        <f t="shared" si="441"/>
        <v>10837.894397808381</v>
      </c>
      <c r="AL431" s="44">
        <f t="shared" si="442"/>
        <v>17586.628235145352</v>
      </c>
      <c r="AM431" s="44">
        <f t="shared" si="413"/>
        <v>-178.5401277609775</v>
      </c>
      <c r="AN431" s="44">
        <f t="shared" si="414"/>
        <v>-159.05710565870893</v>
      </c>
      <c r="AO431" s="44">
        <f t="shared" si="474"/>
        <v>-18754.76058261588</v>
      </c>
      <c r="AP431" s="44">
        <f t="shared" si="475"/>
        <v>-477.96680858898429</v>
      </c>
      <c r="AQ431" s="44">
        <f t="shared" si="443"/>
        <v>3061.661280504105</v>
      </c>
      <c r="AR431" s="44">
        <f t="shared" si="444"/>
        <v>-2859.39918468204</v>
      </c>
      <c r="AS431" s="44">
        <f t="shared" si="445"/>
        <v>-1094.3519082898881</v>
      </c>
      <c r="AT431" s="44">
        <f>Paramètres!$D$26*Calculs!AQ431</f>
        <v>61.233225610082101</v>
      </c>
      <c r="AU431" s="44">
        <f>Paramètres!$D$26*AO431</f>
        <v>-375.09521165231757</v>
      </c>
      <c r="AV431" s="44">
        <f>Paramètres!$D$26*AP431</f>
        <v>-9.5593361717796856</v>
      </c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1">
        <f>Paramètres!$D$16</f>
        <v>30000</v>
      </c>
      <c r="BH431" s="41">
        <f>Paramètres!$E$16</f>
        <v>-25000</v>
      </c>
      <c r="BI431" s="100"/>
      <c r="BJ431" s="100"/>
      <c r="BK431" s="110">
        <f>Paramètres!$D$20</f>
        <v>523598775598.29883</v>
      </c>
      <c r="BL431" s="41">
        <f>Paramètres!$D$21</f>
        <v>10000</v>
      </c>
      <c r="BM431" s="41"/>
      <c r="BN431" s="41"/>
      <c r="BO431" s="41">
        <f>IF(AND($BR$6&gt;200,A431&lt;950),Paramètres!$D$22,0)</f>
        <v>1</v>
      </c>
      <c r="BP431" s="41">
        <f t="shared" si="415"/>
        <v>34259.303396292948</v>
      </c>
      <c r="BQ431" s="41">
        <f t="shared" si="416"/>
        <v>-52175.404846707563</v>
      </c>
      <c r="BR431" s="41">
        <f t="shared" si="446"/>
        <v>62417.727771179598</v>
      </c>
      <c r="BS431" s="41">
        <f t="shared" si="447"/>
        <v>-56.710381750113413</v>
      </c>
      <c r="BT431" s="41">
        <f t="shared" si="448"/>
        <v>129.38168466339897</v>
      </c>
      <c r="BU431" s="41">
        <f t="shared" si="449"/>
        <v>71.013901772527149</v>
      </c>
      <c r="BV431" s="41">
        <f t="shared" si="450"/>
        <v>-108.15103365840326</v>
      </c>
      <c r="BW431" s="41">
        <f>Paramètres!$D$22</f>
        <v>1</v>
      </c>
      <c r="BX431" s="41">
        <f t="shared" si="417"/>
        <v>19162.105602191619</v>
      </c>
      <c r="BY431" s="41">
        <f t="shared" si="418"/>
        <v>-42586.628235145356</v>
      </c>
      <c r="BZ431" s="41">
        <f t="shared" si="451"/>
        <v>46699.113434282917</v>
      </c>
      <c r="CA431" s="41">
        <f t="shared" si="452"/>
        <v>-65.774354877443187</v>
      </c>
      <c r="CB431" s="41">
        <f t="shared" si="453"/>
        <v>224.47831636288882</v>
      </c>
      <c r="CC431" s="41">
        <f t="shared" si="454"/>
        <v>92.110468212658603</v>
      </c>
      <c r="CD431" s="41">
        <f t="shared" si="455"/>
        <v>-204.70998061345716</v>
      </c>
      <c r="CE431" s="2">
        <f>Paramètres!$F$16</f>
        <v>15000</v>
      </c>
      <c r="CF431" s="2">
        <f>Paramètres!$G$16</f>
        <v>15000</v>
      </c>
      <c r="CG431" s="111">
        <f>Paramètres!$F$20</f>
        <v>992600579172.61572</v>
      </c>
      <c r="CH431" s="2">
        <f>Paramètres!$F$21</f>
        <v>13332</v>
      </c>
      <c r="CI431" s="2"/>
      <c r="CJ431" s="2"/>
      <c r="CK431" s="2">
        <f>IF(CN431&gt;20000,Paramètres!$F$22,-2)</f>
        <v>1</v>
      </c>
      <c r="CL431" s="2">
        <f t="shared" si="419"/>
        <v>19259.303396292948</v>
      </c>
      <c r="CM431" s="2">
        <f t="shared" si="420"/>
        <v>-12175.404846707559</v>
      </c>
      <c r="CN431" s="2">
        <f t="shared" si="421"/>
        <v>22785.110280437333</v>
      </c>
      <c r="CO431" s="2">
        <f t="shared" si="422"/>
        <v>-32.30037971572699</v>
      </c>
      <c r="CP431" s="2">
        <f t="shared" si="423"/>
        <v>1229.3250024901031</v>
      </c>
      <c r="CQ431" s="2">
        <f t="shared" si="424"/>
        <v>1039.0971517892099</v>
      </c>
      <c r="CR431" s="2">
        <f t="shared" si="425"/>
        <v>-656.89958965647372</v>
      </c>
      <c r="CS431" s="2">
        <f>Paramètres!$F$22</f>
        <v>1</v>
      </c>
      <c r="CT431" s="2">
        <f t="shared" si="426"/>
        <v>4162.1056021916193</v>
      </c>
      <c r="CU431" s="2">
        <f t="shared" si="427"/>
        <v>-2586.6282351453519</v>
      </c>
      <c r="CV431" s="2">
        <f t="shared" si="456"/>
        <v>4900.3845431400605</v>
      </c>
      <c r="CW431" s="2">
        <f t="shared" si="457"/>
        <v>-31.859755614238363</v>
      </c>
      <c r="CX431" s="2">
        <f t="shared" si="428"/>
        <v>1697.3250497053816</v>
      </c>
      <c r="CY431" s="2">
        <f t="shared" si="458"/>
        <v>1441.6105585036787</v>
      </c>
      <c r="CZ431" s="2">
        <f t="shared" si="459"/>
        <v>-895.91926085339151</v>
      </c>
      <c r="DA431" s="2"/>
      <c r="DB431" s="2"/>
      <c r="DC431" s="13">
        <f>Paramètres!$H$16</f>
        <v>-20000</v>
      </c>
      <c r="DD431" s="13">
        <f>Paramètres!$I$16</f>
        <v>0</v>
      </c>
      <c r="DE431" s="13"/>
      <c r="DF431" s="13"/>
      <c r="DG431" s="112">
        <f>Paramètres!$H$20</f>
        <v>1047197551196.5977</v>
      </c>
      <c r="DH431" s="13">
        <f>Paramètres!$H$21</f>
        <v>10000</v>
      </c>
      <c r="DI431" s="13">
        <f>IF(DL431&lt;66666,Paramètres!$H$22,5)</f>
        <v>1</v>
      </c>
      <c r="DJ431" s="13">
        <f t="shared" si="429"/>
        <v>-15740.696603707051</v>
      </c>
      <c r="DK431" s="13">
        <f t="shared" si="430"/>
        <v>-27175.404846707559</v>
      </c>
      <c r="DL431" s="13">
        <f t="shared" si="460"/>
        <v>31404.970277846329</v>
      </c>
      <c r="DM431" s="13">
        <f t="shared" si="461"/>
        <v>-120.08053111098985</v>
      </c>
      <c r="DN431" s="13">
        <f t="shared" si="462"/>
        <v>918.58432886233913</v>
      </c>
      <c r="DO431" s="13">
        <f t="shared" si="463"/>
        <v>-460.40983632905102</v>
      </c>
      <c r="DP431" s="13">
        <f t="shared" si="464"/>
        <v>-794.87102843350033</v>
      </c>
      <c r="DQ431" s="13">
        <f>IF(DT431&lt;66666,Paramètres!$H$22,5)</f>
        <v>1</v>
      </c>
      <c r="DR431" s="13">
        <f t="shared" si="431"/>
        <v>-30837.894397808381</v>
      </c>
      <c r="DS431" s="13">
        <f t="shared" si="432"/>
        <v>-17586.628235145352</v>
      </c>
      <c r="DT431" s="13">
        <f t="shared" si="465"/>
        <v>35500.214415853792</v>
      </c>
      <c r="DU431" s="13">
        <f t="shared" si="466"/>
        <v>-150.30420044579347</v>
      </c>
      <c r="DV431" s="13">
        <f t="shared" si="467"/>
        <v>741.01022633198352</v>
      </c>
      <c r="DW431" s="13">
        <f t="shared" si="468"/>
        <v>-643.69174900298174</v>
      </c>
      <c r="DX431" s="13">
        <f t="shared" si="469"/>
        <v>-367.09275094185625</v>
      </c>
    </row>
    <row r="432" spans="1:128" x14ac:dyDescent="0.35">
      <c r="A432" s="106">
        <f t="shared" si="470"/>
        <v>426</v>
      </c>
      <c r="B432" s="106">
        <f>A432*Paramètres!$D$25</f>
        <v>213</v>
      </c>
      <c r="C432" s="102">
        <f>Paramètres!$D$7</f>
        <v>155093840495.72119</v>
      </c>
      <c r="D432" s="28">
        <f>Paramètres!$D$8</f>
        <v>6666</v>
      </c>
      <c r="E432" s="28">
        <f t="shared" si="433"/>
        <v>1643.3297183765515</v>
      </c>
      <c r="F432" s="28">
        <f t="shared" si="434"/>
        <v>27751.208963547338</v>
      </c>
      <c r="G432" s="28">
        <f t="shared" si="408"/>
        <v>1.6029092131284801</v>
      </c>
      <c r="H432" s="28">
        <f t="shared" si="409"/>
        <v>151.63497383916089</v>
      </c>
      <c r="I432" s="28">
        <f t="shared" si="471"/>
        <v>11900.508525540892</v>
      </c>
      <c r="J432" s="28">
        <f t="shared" si="472"/>
        <v>333.01602661429081</v>
      </c>
      <c r="K432" s="28">
        <f t="shared" si="473"/>
        <v>3001.1017882459187</v>
      </c>
      <c r="L432" s="28">
        <f t="shared" si="435"/>
        <v>-2640.7857084538091</v>
      </c>
      <c r="M432" s="28">
        <f t="shared" si="436"/>
        <v>1425.7849716696287</v>
      </c>
      <c r="N432" s="28">
        <f>Paramètres!$D$26*Calculs!K432</f>
        <v>60.022035764918371</v>
      </c>
      <c r="O432" s="28">
        <f>Paramètres!$D$26*I432</f>
        <v>238.01017051081786</v>
      </c>
      <c r="P432" s="28">
        <f>Paramètres!$D$26*J432</f>
        <v>6.6603205322858159</v>
      </c>
      <c r="Q432" s="105">
        <f>IF($T432&gt;25000,Paramètres!$D$9,-5)</f>
        <v>-5</v>
      </c>
      <c r="R432" s="105">
        <f t="shared" si="410"/>
        <v>897.66540804662054</v>
      </c>
      <c r="S432" s="105">
        <f t="shared" si="411"/>
        <v>10677.152109768951</v>
      </c>
      <c r="T432" s="105">
        <f t="shared" si="437"/>
        <v>10714.820593922563</v>
      </c>
      <c r="U432" s="105">
        <f t="shared" si="438"/>
        <v>85.19424568750577</v>
      </c>
      <c r="V432" s="105">
        <f t="shared" si="412"/>
        <v>-4134.8446049444856</v>
      </c>
      <c r="W432" s="105">
        <f t="shared" si="439"/>
        <v>-346.4086903715525</v>
      </c>
      <c r="X432" s="105">
        <f t="shared" si="440"/>
        <v>-4120.308353299979</v>
      </c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44">
        <f t="shared" si="441"/>
        <v>745.66431032993091</v>
      </c>
      <c r="AL432" s="44">
        <f t="shared" si="442"/>
        <v>17074.056853778387</v>
      </c>
      <c r="AM432" s="44">
        <f t="shared" si="413"/>
        <v>-175.79178958898362</v>
      </c>
      <c r="AN432" s="44">
        <f t="shared" si="414"/>
        <v>-44.589416400590224</v>
      </c>
      <c r="AO432" s="44">
        <f t="shared" si="474"/>
        <v>-21239.0645556456</v>
      </c>
      <c r="AP432" s="44">
        <f t="shared" si="475"/>
        <v>-1562.7593807070928</v>
      </c>
      <c r="AQ432" s="44">
        <f t="shared" si="443"/>
        <v>3613.9840175577174</v>
      </c>
      <c r="AR432" s="44">
        <f t="shared" si="444"/>
        <v>2573.7194428972784</v>
      </c>
      <c r="AS432" s="44">
        <f t="shared" si="445"/>
        <v>-2537.094540693181</v>
      </c>
      <c r="AT432" s="44">
        <f>Paramètres!$D$26*Calculs!AQ432</f>
        <v>72.279680351154354</v>
      </c>
      <c r="AU432" s="44">
        <f>Paramètres!$D$26*AO432</f>
        <v>-424.78129111291202</v>
      </c>
      <c r="AV432" s="44">
        <f>Paramètres!$D$26*AP432</f>
        <v>-31.255187614141857</v>
      </c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1">
        <f>Paramètres!$D$16</f>
        <v>30000</v>
      </c>
      <c r="BH432" s="41">
        <f>Paramètres!$E$16</f>
        <v>-25000</v>
      </c>
      <c r="BI432" s="100"/>
      <c r="BJ432" s="100"/>
      <c r="BK432" s="110">
        <f>Paramètres!$D$20</f>
        <v>523598775598.29883</v>
      </c>
      <c r="BL432" s="41">
        <f>Paramètres!$D$21</f>
        <v>10000</v>
      </c>
      <c r="BM432" s="41"/>
      <c r="BN432" s="41"/>
      <c r="BO432" s="41">
        <f>IF(AND($BR$6&gt;200,A432&lt;950),Paramètres!$D$22,0)</f>
        <v>1</v>
      </c>
      <c r="BP432" s="41">
        <f t="shared" si="415"/>
        <v>28356.67028162345</v>
      </c>
      <c r="BQ432" s="41">
        <f t="shared" si="416"/>
        <v>-52751.208963547338</v>
      </c>
      <c r="BR432" s="41">
        <f t="shared" si="446"/>
        <v>59889.822145140351</v>
      </c>
      <c r="BS432" s="41">
        <f t="shared" si="447"/>
        <v>-61.739530456952671</v>
      </c>
      <c r="BT432" s="41">
        <f t="shared" si="448"/>
        <v>140.08089364175177</v>
      </c>
      <c r="BU432" s="41">
        <f t="shared" si="449"/>
        <v>66.325588747413505</v>
      </c>
      <c r="BV432" s="41">
        <f t="shared" si="450"/>
        <v>-123.38384432647877</v>
      </c>
      <c r="BW432" s="41">
        <f>Paramètres!$D$22</f>
        <v>1</v>
      </c>
      <c r="BX432" s="41">
        <f t="shared" si="417"/>
        <v>29254.335689670068</v>
      </c>
      <c r="BY432" s="41">
        <f t="shared" si="418"/>
        <v>-42074.056853778384</v>
      </c>
      <c r="BZ432" s="41">
        <f t="shared" si="451"/>
        <v>51244.925766156397</v>
      </c>
      <c r="CA432" s="41">
        <f t="shared" si="452"/>
        <v>-55.188886848454295</v>
      </c>
      <c r="CB432" s="41">
        <f t="shared" si="453"/>
        <v>188.51702477867326</v>
      </c>
      <c r="CC432" s="41">
        <f t="shared" si="454"/>
        <v>107.6192470501222</v>
      </c>
      <c r="CD432" s="41">
        <f t="shared" si="455"/>
        <v>-154.77973477095659</v>
      </c>
      <c r="CE432" s="2">
        <f>Paramètres!$F$16</f>
        <v>15000</v>
      </c>
      <c r="CF432" s="2">
        <f>Paramètres!$G$16</f>
        <v>15000</v>
      </c>
      <c r="CG432" s="111">
        <f>Paramètres!$F$20</f>
        <v>992600579172.61572</v>
      </c>
      <c r="CH432" s="2">
        <f>Paramètres!$F$21</f>
        <v>13332</v>
      </c>
      <c r="CI432" s="2"/>
      <c r="CJ432" s="2"/>
      <c r="CK432" s="2">
        <f>IF(CN432&gt;20000,Paramètres!$F$22,-2)</f>
        <v>-2</v>
      </c>
      <c r="CL432" s="2">
        <f t="shared" si="419"/>
        <v>13356.670281623448</v>
      </c>
      <c r="CM432" s="2">
        <f t="shared" si="420"/>
        <v>-12751.208963547338</v>
      </c>
      <c r="CN432" s="2">
        <f t="shared" si="421"/>
        <v>18466.022068763294</v>
      </c>
      <c r="CO432" s="2">
        <f t="shared" si="422"/>
        <v>-43.671505988296204</v>
      </c>
      <c r="CP432" s="2">
        <f t="shared" si="423"/>
        <v>-3102.8304298671196</v>
      </c>
      <c r="CQ432" s="2">
        <f t="shared" si="424"/>
        <v>-2244.3102708962929</v>
      </c>
      <c r="CR432" s="2">
        <f t="shared" si="425"/>
        <v>2142.5751059084914</v>
      </c>
      <c r="CS432" s="2">
        <f>Paramètres!$F$22</f>
        <v>1</v>
      </c>
      <c r="CT432" s="2">
        <f t="shared" si="426"/>
        <v>14254.33568967007</v>
      </c>
      <c r="CU432" s="2">
        <f t="shared" si="427"/>
        <v>-2074.0568537783874</v>
      </c>
      <c r="CV432" s="2">
        <f t="shared" si="456"/>
        <v>14404.43673964751</v>
      </c>
      <c r="CW432" s="2">
        <f t="shared" si="457"/>
        <v>-8.2786439946907073</v>
      </c>
      <c r="CX432" s="2">
        <f t="shared" si="428"/>
        <v>1890.9960296894481</v>
      </c>
      <c r="CY432" s="2">
        <f t="shared" si="458"/>
        <v>1871.2909558507536</v>
      </c>
      <c r="CZ432" s="2">
        <f t="shared" si="459"/>
        <v>-272.279530726107</v>
      </c>
      <c r="DA432" s="2"/>
      <c r="DB432" s="2"/>
      <c r="DC432" s="13">
        <f>Paramètres!$H$16</f>
        <v>-20000</v>
      </c>
      <c r="DD432" s="13">
        <f>Paramètres!$I$16</f>
        <v>0</v>
      </c>
      <c r="DE432" s="13"/>
      <c r="DF432" s="13"/>
      <c r="DG432" s="112">
        <f>Paramètres!$H$20</f>
        <v>1047197551196.5977</v>
      </c>
      <c r="DH432" s="13">
        <f>Paramètres!$H$21</f>
        <v>10000</v>
      </c>
      <c r="DI432" s="13">
        <f>IF(DL432&lt;66666,Paramètres!$H$22,5)</f>
        <v>1</v>
      </c>
      <c r="DJ432" s="13">
        <f t="shared" si="429"/>
        <v>-21643.32971837655</v>
      </c>
      <c r="DK432" s="13">
        <f t="shared" si="430"/>
        <v>-27751.208963547338</v>
      </c>
      <c r="DL432" s="13">
        <f t="shared" si="460"/>
        <v>35193.228329279933</v>
      </c>
      <c r="DM432" s="13">
        <f t="shared" si="461"/>
        <v>-127.95087619353501</v>
      </c>
      <c r="DN432" s="13">
        <f t="shared" si="462"/>
        <v>752.53957693697168</v>
      </c>
      <c r="DO432" s="13">
        <f t="shared" si="463"/>
        <v>-462.80102630492945</v>
      </c>
      <c r="DP432" s="13">
        <f t="shared" si="464"/>
        <v>-593.40628991238395</v>
      </c>
      <c r="DQ432" s="13">
        <f>IF(DT432&lt;66666,Paramètres!$H$22,5)</f>
        <v>1</v>
      </c>
      <c r="DR432" s="13">
        <f t="shared" si="431"/>
        <v>-20745.664310329932</v>
      </c>
      <c r="DS432" s="13">
        <f t="shared" si="432"/>
        <v>-17074.056853778387</v>
      </c>
      <c r="DT432" s="13">
        <f t="shared" si="465"/>
        <v>26868.308564607374</v>
      </c>
      <c r="DU432" s="13">
        <f t="shared" si="466"/>
        <v>-140.54500193719508</v>
      </c>
      <c r="DV432" s="13">
        <f t="shared" si="467"/>
        <v>1194.0862979381013</v>
      </c>
      <c r="DW432" s="13">
        <f t="shared" si="468"/>
        <v>-921.98261885453587</v>
      </c>
      <c r="DX432" s="13">
        <f t="shared" si="469"/>
        <v>-758.80836675253636</v>
      </c>
    </row>
    <row r="433" spans="1:128" x14ac:dyDescent="0.35">
      <c r="A433" s="106">
        <f t="shared" si="470"/>
        <v>427</v>
      </c>
      <c r="B433" s="106">
        <f>A433*Paramètres!$D$25</f>
        <v>213.5</v>
      </c>
      <c r="C433" s="102">
        <f>Paramètres!$D$7</f>
        <v>155093840495.72119</v>
      </c>
      <c r="D433" s="28">
        <f>Paramètres!$D$8</f>
        <v>6666</v>
      </c>
      <c r="E433" s="28">
        <f t="shared" si="433"/>
        <v>6933.3875540335457</v>
      </c>
      <c r="F433" s="28">
        <f t="shared" si="434"/>
        <v>28274.16321977189</v>
      </c>
      <c r="G433" s="28">
        <f t="shared" si="408"/>
        <v>10.990804228152262</v>
      </c>
      <c r="H433" s="28">
        <f t="shared" si="409"/>
        <v>132.0274418501254</v>
      </c>
      <c r="I433" s="28">
        <f t="shared" si="471"/>
        <v>9021.7126465762667</v>
      </c>
      <c r="J433" s="28">
        <f t="shared" si="472"/>
        <v>1752.1406777516336</v>
      </c>
      <c r="K433" s="28">
        <f t="shared" si="473"/>
        <v>3343.7186051471726</v>
      </c>
      <c r="L433" s="28">
        <f t="shared" si="435"/>
        <v>-2238.5743298087423</v>
      </c>
      <c r="M433" s="28">
        <f t="shared" si="436"/>
        <v>2483.7952975896974</v>
      </c>
      <c r="N433" s="28">
        <f>Paramètres!$D$26*Calculs!K433</f>
        <v>66.874372102943454</v>
      </c>
      <c r="O433" s="28">
        <f>Paramètres!$D$26*I433</f>
        <v>180.43425293152535</v>
      </c>
      <c r="P433" s="28">
        <f>Paramètres!$D$26*J433</f>
        <v>35.042813555032673</v>
      </c>
      <c r="Q433" s="105">
        <f>IF($T433&gt;25000,Paramètres!$D$9,-5)</f>
        <v>-5</v>
      </c>
      <c r="R433" s="105">
        <f t="shared" si="410"/>
        <v>16163.825660802097</v>
      </c>
      <c r="S433" s="105">
        <f t="shared" si="411"/>
        <v>12615.759691520343</v>
      </c>
      <c r="T433" s="105">
        <f t="shared" si="437"/>
        <v>20504.308146996664</v>
      </c>
      <c r="U433" s="105">
        <f t="shared" si="438"/>
        <v>37.97180395954905</v>
      </c>
      <c r="V433" s="105">
        <f t="shared" si="412"/>
        <v>-1586.4387625450868</v>
      </c>
      <c r="W433" s="105">
        <f t="shared" si="439"/>
        <v>-1250.6113054623306</v>
      </c>
      <c r="X433" s="105">
        <f t="shared" si="440"/>
        <v>-976.09390427119854</v>
      </c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44">
        <f t="shared" si="441"/>
        <v>-9230.4381067685499</v>
      </c>
      <c r="AL433" s="44">
        <f t="shared" si="442"/>
        <v>15658.403528251547</v>
      </c>
      <c r="AM433" s="44">
        <f t="shared" si="413"/>
        <v>-167.42588135992136</v>
      </c>
      <c r="AN433" s="44">
        <f t="shared" si="414"/>
        <v>-82.373225894576024</v>
      </c>
      <c r="AO433" s="44">
        <f t="shared" si="474"/>
        <v>-18240.563821635409</v>
      </c>
      <c r="AP433" s="44">
        <f t="shared" si="475"/>
        <v>-4068.598733786132</v>
      </c>
      <c r="AQ433" s="44">
        <f t="shared" si="443"/>
        <v>5353.5353447877678</v>
      </c>
      <c r="AR433" s="44">
        <f t="shared" si="444"/>
        <v>710.51889367478725</v>
      </c>
      <c r="AS433" s="44">
        <f t="shared" si="445"/>
        <v>-5306.1759855495784</v>
      </c>
      <c r="AT433" s="44">
        <f>Paramètres!$D$26*Calculs!AQ433</f>
        <v>107.07070689575536</v>
      </c>
      <c r="AU433" s="44">
        <f>Paramètres!$D$26*AO433</f>
        <v>-364.81127643270821</v>
      </c>
      <c r="AV433" s="44">
        <f>Paramètres!$D$26*AP433</f>
        <v>-81.37197467572264</v>
      </c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1">
        <f>Paramètres!$D$16</f>
        <v>30000</v>
      </c>
      <c r="BH433" s="41">
        <f>Paramètres!$E$16</f>
        <v>-25000</v>
      </c>
      <c r="BI433" s="100"/>
      <c r="BJ433" s="100"/>
      <c r="BK433" s="110">
        <f>Paramètres!$D$20</f>
        <v>523598775598.29883</v>
      </c>
      <c r="BL433" s="41">
        <f>Paramètres!$D$21</f>
        <v>10000</v>
      </c>
      <c r="BM433" s="41"/>
      <c r="BN433" s="41"/>
      <c r="BO433" s="41">
        <f>IF(AND($BR$6&gt;200,A433&lt;950),Paramètres!$D$22,0)</f>
        <v>1</v>
      </c>
      <c r="BP433" s="41">
        <f t="shared" si="415"/>
        <v>23066.612445966453</v>
      </c>
      <c r="BQ433" s="41">
        <f t="shared" si="416"/>
        <v>-53274.163219771886</v>
      </c>
      <c r="BR433" s="41">
        <f t="shared" si="446"/>
        <v>58053.467394284991</v>
      </c>
      <c r="BS433" s="41">
        <f t="shared" si="447"/>
        <v>-66.588384876948339</v>
      </c>
      <c r="BT433" s="41">
        <f t="shared" si="448"/>
        <v>148.69421599057651</v>
      </c>
      <c r="BU433" s="41">
        <f t="shared" si="449"/>
        <v>59.081257453867558</v>
      </c>
      <c r="BV433" s="41">
        <f t="shared" si="450"/>
        <v>-136.4528302627763</v>
      </c>
      <c r="BW433" s="41">
        <f>Paramètres!$D$22</f>
        <v>1</v>
      </c>
      <c r="BX433" s="41">
        <f t="shared" si="417"/>
        <v>39230.438106768546</v>
      </c>
      <c r="BY433" s="41">
        <f t="shared" si="418"/>
        <v>-40658.403528251547</v>
      </c>
      <c r="BZ433" s="41">
        <f t="shared" si="451"/>
        <v>56498.96504817708</v>
      </c>
      <c r="CA433" s="41">
        <f t="shared" si="452"/>
        <v>-46.024018857284069</v>
      </c>
      <c r="CB433" s="41">
        <f t="shared" si="453"/>
        <v>156.6112826347657</v>
      </c>
      <c r="CC433" s="41">
        <f t="shared" si="454"/>
        <v>108.74410221471911</v>
      </c>
      <c r="CD433" s="41">
        <f t="shared" si="455"/>
        <v>-112.7023250958967</v>
      </c>
      <c r="CE433" s="2">
        <f>Paramètres!$F$16</f>
        <v>15000</v>
      </c>
      <c r="CF433" s="2">
        <f>Paramètres!$G$16</f>
        <v>15000</v>
      </c>
      <c r="CG433" s="111">
        <f>Paramètres!$F$20</f>
        <v>992600579172.61572</v>
      </c>
      <c r="CH433" s="2">
        <f>Paramètres!$F$21</f>
        <v>13332</v>
      </c>
      <c r="CI433" s="2"/>
      <c r="CJ433" s="2"/>
      <c r="CK433" s="2">
        <f>IF(CN433&gt;20000,Paramètres!$F$22,-2)</f>
        <v>-2</v>
      </c>
      <c r="CL433" s="2">
        <f t="shared" si="419"/>
        <v>8066.6124459664543</v>
      </c>
      <c r="CM433" s="2">
        <f t="shared" si="420"/>
        <v>-13274.16321977189</v>
      </c>
      <c r="CN433" s="2">
        <f t="shared" si="421"/>
        <v>15532.985725177428</v>
      </c>
      <c r="CO433" s="2">
        <f t="shared" si="422"/>
        <v>-58.71325426074003</v>
      </c>
      <c r="CP433" s="2">
        <f t="shared" si="423"/>
        <v>-3595.123019547329</v>
      </c>
      <c r="CQ433" s="2">
        <f t="shared" si="424"/>
        <v>-1867.024447672936</v>
      </c>
      <c r="CR433" s="2">
        <f t="shared" si="425"/>
        <v>3072.3165913477524</v>
      </c>
      <c r="CS433" s="2">
        <f>Paramètres!$F$22</f>
        <v>1</v>
      </c>
      <c r="CT433" s="2">
        <f t="shared" si="426"/>
        <v>24230.43810676855</v>
      </c>
      <c r="CU433" s="2">
        <f t="shared" si="427"/>
        <v>-658.40352825154696</v>
      </c>
      <c r="CV433" s="2">
        <f t="shared" si="456"/>
        <v>24239.381717608958</v>
      </c>
      <c r="CW433" s="2">
        <f t="shared" si="457"/>
        <v>-1.5564911744094347</v>
      </c>
      <c r="CX433" s="2">
        <f t="shared" si="428"/>
        <v>1136.4677920180868</v>
      </c>
      <c r="CY433" s="2">
        <f t="shared" si="458"/>
        <v>1136.048469207675</v>
      </c>
      <c r="CZ433" s="2">
        <f t="shared" si="459"/>
        <v>-30.869368399169034</v>
      </c>
      <c r="DA433" s="2"/>
      <c r="DB433" s="2"/>
      <c r="DC433" s="13">
        <f>Paramètres!$H$16</f>
        <v>-20000</v>
      </c>
      <c r="DD433" s="13">
        <f>Paramètres!$I$16</f>
        <v>0</v>
      </c>
      <c r="DE433" s="13"/>
      <c r="DF433" s="13"/>
      <c r="DG433" s="112">
        <f>Paramètres!$H$20</f>
        <v>1047197551196.5977</v>
      </c>
      <c r="DH433" s="13">
        <f>Paramètres!$H$21</f>
        <v>10000</v>
      </c>
      <c r="DI433" s="13">
        <f>IF(DL433&lt;66666,Paramètres!$H$22,5)</f>
        <v>1</v>
      </c>
      <c r="DJ433" s="13">
        <f t="shared" si="429"/>
        <v>-26933.387554033547</v>
      </c>
      <c r="DK433" s="13">
        <f t="shared" si="430"/>
        <v>-28274.16321977189</v>
      </c>
      <c r="DL433" s="13">
        <f t="shared" si="460"/>
        <v>39049.144304505193</v>
      </c>
      <c r="DM433" s="13">
        <f t="shared" si="461"/>
        <v>-133.60878289555342</v>
      </c>
      <c r="DN433" s="13">
        <f t="shared" si="462"/>
        <v>624.34691804419367</v>
      </c>
      <c r="DO433" s="13">
        <f t="shared" si="463"/>
        <v>-430.63113958967369</v>
      </c>
      <c r="DP433" s="13">
        <f t="shared" si="464"/>
        <v>-452.06846349527871</v>
      </c>
      <c r="DQ433" s="13">
        <f>IF(DT433&lt;66666,Paramètres!$H$22,5)</f>
        <v>1</v>
      </c>
      <c r="DR433" s="13">
        <f t="shared" si="431"/>
        <v>-10769.56189323145</v>
      </c>
      <c r="DS433" s="13">
        <f t="shared" si="432"/>
        <v>-15658.403528251547</v>
      </c>
      <c r="DT433" s="13">
        <f t="shared" si="465"/>
        <v>19004.448543057057</v>
      </c>
      <c r="DU433" s="13">
        <f t="shared" si="466"/>
        <v>-124.51947774653105</v>
      </c>
      <c r="DV433" s="13">
        <f t="shared" si="467"/>
        <v>2009.5260473990024</v>
      </c>
      <c r="DW433" s="13">
        <f t="shared" si="468"/>
        <v>-1138.7710142965832</v>
      </c>
      <c r="DX433" s="13">
        <f t="shared" si="469"/>
        <v>-1655.7160119335044</v>
      </c>
    </row>
    <row r="434" spans="1:128" x14ac:dyDescent="0.35">
      <c r="A434" s="106">
        <f t="shared" si="470"/>
        <v>428</v>
      </c>
      <c r="B434" s="106">
        <f>A434*Paramètres!$D$25</f>
        <v>214</v>
      </c>
      <c r="C434" s="102">
        <f>Paramètres!$D$7</f>
        <v>155093840495.72119</v>
      </c>
      <c r="D434" s="28">
        <f>Paramètres!$D$8</f>
        <v>6666</v>
      </c>
      <c r="E434" s="28">
        <f t="shared" si="433"/>
        <v>10884.600294869493</v>
      </c>
      <c r="F434" s="28">
        <f t="shared" si="434"/>
        <v>29771.182383045129</v>
      </c>
      <c r="G434" s="28">
        <f t="shared" si="408"/>
        <v>32.466080352673686</v>
      </c>
      <c r="H434" s="28">
        <f t="shared" si="409"/>
        <v>113.550481641304</v>
      </c>
      <c r="I434" s="28">
        <f t="shared" si="471"/>
        <v>6602.7040638359995</v>
      </c>
      <c r="J434" s="28">
        <f t="shared" si="472"/>
        <v>4200.8931617862982</v>
      </c>
      <c r="K434" s="28">
        <f t="shared" si="473"/>
        <v>3261.7520127667613</v>
      </c>
      <c r="L434" s="28">
        <f t="shared" si="435"/>
        <v>-1303.2555519847469</v>
      </c>
      <c r="M434" s="28">
        <f t="shared" si="436"/>
        <v>2990.075443698528</v>
      </c>
      <c r="N434" s="28">
        <f>Paramètres!$D$26*Calculs!K434</f>
        <v>65.235040255335221</v>
      </c>
      <c r="O434" s="28">
        <f>Paramètres!$D$26*I434</f>
        <v>132.05408127671998</v>
      </c>
      <c r="P434" s="28">
        <f>Paramètres!$D$26*J434</f>
        <v>84.017863235725969</v>
      </c>
      <c r="Q434" s="105">
        <f>IF($T434&gt;25000,Paramètres!$D$9,-5)</f>
        <v>6</v>
      </c>
      <c r="R434" s="105">
        <f t="shared" si="410"/>
        <v>29057.690589037047</v>
      </c>
      <c r="S434" s="105">
        <f t="shared" si="411"/>
        <v>17473.622218074044</v>
      </c>
      <c r="T434" s="105">
        <f t="shared" si="437"/>
        <v>33906.885079408035</v>
      </c>
      <c r="U434" s="105">
        <f t="shared" si="438"/>
        <v>31.020278533461376</v>
      </c>
      <c r="V434" s="105">
        <f t="shared" si="412"/>
        <v>764.6556049242871</v>
      </c>
      <c r="W434" s="105">
        <f t="shared" si="439"/>
        <v>655.29835380120983</v>
      </c>
      <c r="X434" s="105">
        <f t="shared" si="440"/>
        <v>394.05870330136332</v>
      </c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44">
        <f t="shared" si="441"/>
        <v>-18173.090294167556</v>
      </c>
      <c r="AL434" s="44">
        <f t="shared" si="442"/>
        <v>12297.560164971086</v>
      </c>
      <c r="AM434" s="44">
        <f t="shared" si="413"/>
        <v>-151.56851070394882</v>
      </c>
      <c r="AN434" s="44">
        <f t="shared" si="414"/>
        <v>-112.4116456152575</v>
      </c>
      <c r="AO434" s="44">
        <f t="shared" si="474"/>
        <v>-17165.233651527913</v>
      </c>
      <c r="AP434" s="44">
        <f t="shared" si="475"/>
        <v>-9293.4027446599866</v>
      </c>
      <c r="AQ434" s="44">
        <f t="shared" si="443"/>
        <v>3002.1373671863748</v>
      </c>
      <c r="AR434" s="44">
        <f t="shared" si="444"/>
        <v>-1144.5897483365197</v>
      </c>
      <c r="AS434" s="44">
        <f t="shared" si="445"/>
        <v>-2775.3816096997689</v>
      </c>
      <c r="AT434" s="44">
        <f>Paramètres!$D$26*Calculs!AQ434</f>
        <v>60.042747343727498</v>
      </c>
      <c r="AU434" s="44">
        <f>Paramètres!$D$26*AO434</f>
        <v>-343.30467303055826</v>
      </c>
      <c r="AV434" s="44">
        <f>Paramètres!$D$26*AP434</f>
        <v>-185.86805489319974</v>
      </c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1">
        <f>Paramètres!$D$16</f>
        <v>30000</v>
      </c>
      <c r="BH434" s="41">
        <f>Paramètres!$E$16</f>
        <v>-25000</v>
      </c>
      <c r="BI434" s="100"/>
      <c r="BJ434" s="100"/>
      <c r="BK434" s="110">
        <f>Paramètres!$D$20</f>
        <v>523598775598.29883</v>
      </c>
      <c r="BL434" s="41">
        <f>Paramètres!$D$21</f>
        <v>10000</v>
      </c>
      <c r="BM434" s="41"/>
      <c r="BN434" s="41"/>
      <c r="BO434" s="41">
        <f>IF(AND($BR$6&gt;200,A434&lt;950),Paramètres!$D$22,0)</f>
        <v>1</v>
      </c>
      <c r="BP434" s="41">
        <f t="shared" si="415"/>
        <v>19115.399705130505</v>
      </c>
      <c r="BQ434" s="41">
        <f t="shared" si="416"/>
        <v>-54771.182383045132</v>
      </c>
      <c r="BR434" s="41">
        <f t="shared" si="446"/>
        <v>58011.041410439248</v>
      </c>
      <c r="BS434" s="41">
        <f t="shared" si="447"/>
        <v>-70.760772993156394</v>
      </c>
      <c r="BT434" s="41">
        <f t="shared" si="448"/>
        <v>148.90237068294127</v>
      </c>
      <c r="BU434" s="41">
        <f t="shared" si="449"/>
        <v>49.065285908377504</v>
      </c>
      <c r="BV434" s="41">
        <f t="shared" si="450"/>
        <v>-140.5863212184216</v>
      </c>
      <c r="BW434" s="41">
        <f>Paramètres!$D$22</f>
        <v>1</v>
      </c>
      <c r="BX434" s="41">
        <f t="shared" si="417"/>
        <v>48173.090294167559</v>
      </c>
      <c r="BY434" s="41">
        <f t="shared" si="418"/>
        <v>-37297.560164971088</v>
      </c>
      <c r="BZ434" s="41">
        <f t="shared" si="451"/>
        <v>60924.171087915987</v>
      </c>
      <c r="CA434" s="41">
        <f t="shared" si="452"/>
        <v>-37.748489306065139</v>
      </c>
      <c r="CB434" s="41">
        <f t="shared" si="453"/>
        <v>135.55041384663133</v>
      </c>
      <c r="CC434" s="41">
        <f t="shared" si="454"/>
        <v>107.18048697326834</v>
      </c>
      <c r="CD434" s="41">
        <f t="shared" si="455"/>
        <v>-82.983479718351646</v>
      </c>
      <c r="CE434" s="2">
        <f>Paramètres!$F$16</f>
        <v>15000</v>
      </c>
      <c r="CF434" s="2">
        <f>Paramètres!$G$16</f>
        <v>15000</v>
      </c>
      <c r="CG434" s="111">
        <f>Paramètres!$F$20</f>
        <v>992600579172.61572</v>
      </c>
      <c r="CH434" s="2">
        <f>Paramètres!$F$21</f>
        <v>13332</v>
      </c>
      <c r="CI434" s="2"/>
      <c r="CJ434" s="2"/>
      <c r="CK434" s="2">
        <f>IF(CN434&gt;20000,Paramètres!$F$22,-2)</f>
        <v>-2</v>
      </c>
      <c r="CL434" s="2">
        <f t="shared" si="419"/>
        <v>4115.3997051305068</v>
      </c>
      <c r="CM434" s="2">
        <f t="shared" si="420"/>
        <v>-14771.182383045129</v>
      </c>
      <c r="CN434" s="2">
        <f t="shared" si="421"/>
        <v>15333.764825579236</v>
      </c>
      <c r="CO434" s="2">
        <f t="shared" si="422"/>
        <v>-74.431629271520137</v>
      </c>
      <c r="CP434" s="2">
        <f t="shared" si="423"/>
        <v>-3628.5970469873114</v>
      </c>
      <c r="CQ434" s="2">
        <f t="shared" si="424"/>
        <v>-973.87219558096399</v>
      </c>
      <c r="CR434" s="2">
        <f t="shared" si="425"/>
        <v>3495.4669896995665</v>
      </c>
      <c r="CS434" s="2">
        <f>Paramètres!$F$22</f>
        <v>1</v>
      </c>
      <c r="CT434" s="2">
        <f t="shared" si="426"/>
        <v>33173.090294167559</v>
      </c>
      <c r="CU434" s="2">
        <f t="shared" si="427"/>
        <v>2702.4398350289139</v>
      </c>
      <c r="CV434" s="2">
        <f t="shared" si="456"/>
        <v>33282.98515348263</v>
      </c>
      <c r="CW434" s="2">
        <f t="shared" si="457"/>
        <v>4.6573057812674135</v>
      </c>
      <c r="CX434" s="2">
        <f t="shared" si="428"/>
        <v>716.78517809693926</v>
      </c>
      <c r="CY434" s="2">
        <f t="shared" si="458"/>
        <v>714.41847312913546</v>
      </c>
      <c r="CZ434" s="2">
        <f t="shared" si="459"/>
        <v>58.199972433805996</v>
      </c>
      <c r="DA434" s="2"/>
      <c r="DB434" s="2"/>
      <c r="DC434" s="13">
        <f>Paramètres!$H$16</f>
        <v>-20000</v>
      </c>
      <c r="DD434" s="13">
        <f>Paramètres!$I$16</f>
        <v>0</v>
      </c>
      <c r="DE434" s="13"/>
      <c r="DF434" s="13"/>
      <c r="DG434" s="112">
        <f>Paramètres!$H$20</f>
        <v>1047197551196.5977</v>
      </c>
      <c r="DH434" s="13">
        <f>Paramètres!$H$21</f>
        <v>10000</v>
      </c>
      <c r="DI434" s="13">
        <f>IF(DL434&lt;66666,Paramètres!$H$22,5)</f>
        <v>1</v>
      </c>
      <c r="DJ434" s="13">
        <f t="shared" si="429"/>
        <v>-30884.600294869495</v>
      </c>
      <c r="DK434" s="13">
        <f t="shared" si="430"/>
        <v>-29771.182383045129</v>
      </c>
      <c r="DL434" s="13">
        <f t="shared" si="460"/>
        <v>42897.340661845104</v>
      </c>
      <c r="DM434" s="13">
        <f t="shared" si="461"/>
        <v>-136.05162245972792</v>
      </c>
      <c r="DN434" s="13">
        <f t="shared" si="462"/>
        <v>525.64838713403583</v>
      </c>
      <c r="DO434" s="13">
        <f t="shared" si="463"/>
        <v>-378.44864231216053</v>
      </c>
      <c r="DP434" s="13">
        <f t="shared" si="464"/>
        <v>-364.80522478261685</v>
      </c>
      <c r="DQ434" s="13">
        <f>IF(DT434&lt;66666,Paramètres!$H$22,5)</f>
        <v>1</v>
      </c>
      <c r="DR434" s="13">
        <f t="shared" si="431"/>
        <v>-1826.9097058324442</v>
      </c>
      <c r="DS434" s="13">
        <f t="shared" si="432"/>
        <v>-12297.560164971086</v>
      </c>
      <c r="DT434" s="13">
        <f t="shared" si="465"/>
        <v>12432.521268204147</v>
      </c>
      <c r="DU434" s="13">
        <f t="shared" si="466"/>
        <v>-98.449986053760227</v>
      </c>
      <c r="DV434" s="13">
        <f t="shared" si="467"/>
        <v>3205.4069538108201</v>
      </c>
      <c r="DW434" s="13">
        <f t="shared" si="468"/>
        <v>-471.02184253135641</v>
      </c>
      <c r="DX434" s="13">
        <f t="shared" si="469"/>
        <v>-3170.6106925002837</v>
      </c>
    </row>
    <row r="435" spans="1:128" x14ac:dyDescent="0.35">
      <c r="A435" s="106">
        <f t="shared" si="470"/>
        <v>429</v>
      </c>
      <c r="B435" s="106">
        <f>A435*Paramètres!$D$25</f>
        <v>214.5</v>
      </c>
      <c r="C435" s="102">
        <f>Paramètres!$D$7</f>
        <v>155093840495.72119</v>
      </c>
      <c r="D435" s="28">
        <f>Paramètres!$D$8</f>
        <v>6666</v>
      </c>
      <c r="E435" s="28">
        <f t="shared" si="433"/>
        <v>13860.138438791308</v>
      </c>
      <c r="F435" s="28">
        <f t="shared" si="434"/>
        <v>32619.14782486291</v>
      </c>
      <c r="G435" s="28">
        <f t="shared" si="408"/>
        <v>53.979466310671299</v>
      </c>
      <c r="H435" s="28">
        <f t="shared" si="409"/>
        <v>99.978280133501855</v>
      </c>
      <c r="I435" s="28">
        <f t="shared" si="471"/>
        <v>5167.3944305745326</v>
      </c>
      <c r="J435" s="28">
        <f t="shared" si="472"/>
        <v>7106.9507422491006</v>
      </c>
      <c r="K435" s="28">
        <f t="shared" si="473"/>
        <v>2830.0511483234568</v>
      </c>
      <c r="L435" s="28">
        <f t="shared" si="435"/>
        <v>-490.37666314598425</v>
      </c>
      <c r="M435" s="28">
        <f t="shared" si="436"/>
        <v>2787.2424061011857</v>
      </c>
      <c r="N435" s="28">
        <f>Paramètres!$D$26*Calculs!K435</f>
        <v>56.601022966469138</v>
      </c>
      <c r="O435" s="28">
        <f>Paramètres!$D$26*I435</f>
        <v>103.34788861149066</v>
      </c>
      <c r="P435" s="28">
        <f>Paramètres!$D$26*J435</f>
        <v>142.13901484498203</v>
      </c>
      <c r="Q435" s="105">
        <f>IF($T435&gt;25000,Paramètres!$D$9,-5)</f>
        <v>6</v>
      </c>
      <c r="R435" s="105">
        <f t="shared" si="410"/>
        <v>40901.992995806948</v>
      </c>
      <c r="S435" s="105">
        <f t="shared" si="411"/>
        <v>25662.134434646759</v>
      </c>
      <c r="T435" s="105">
        <f t="shared" si="437"/>
        <v>48285.796822367171</v>
      </c>
      <c r="U435" s="105">
        <f t="shared" si="438"/>
        <v>32.104385248959126</v>
      </c>
      <c r="V435" s="105">
        <f t="shared" si="412"/>
        <v>387.9790138658679</v>
      </c>
      <c r="W435" s="105">
        <f t="shared" si="439"/>
        <v>328.64974696473996</v>
      </c>
      <c r="X435" s="105">
        <f t="shared" si="440"/>
        <v>206.19665133154737</v>
      </c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44">
        <f t="shared" si="441"/>
        <v>-27041.854557015642</v>
      </c>
      <c r="AL435" s="44">
        <f t="shared" si="442"/>
        <v>6957.0133902161506</v>
      </c>
      <c r="AM435" s="44">
        <f t="shared" si="413"/>
        <v>-146.5196586067124</v>
      </c>
      <c r="AN435" s="44">
        <f t="shared" si="414"/>
        <v>-70.248310435524417</v>
      </c>
      <c r="AO435" s="44">
        <f t="shared" si="474"/>
        <v>-17966.518726833874</v>
      </c>
      <c r="AP435" s="44">
        <f t="shared" si="475"/>
        <v>-11882.916299466557</v>
      </c>
      <c r="AQ435" s="44">
        <f t="shared" si="443"/>
        <v>2976.4519192768134</v>
      </c>
      <c r="AR435" s="44">
        <f t="shared" si="444"/>
        <v>1005.8754713722572</v>
      </c>
      <c r="AS435" s="44">
        <f t="shared" si="445"/>
        <v>-2801.3354964834657</v>
      </c>
      <c r="AT435" s="44">
        <f>Paramètres!$D$26*Calculs!AQ435</f>
        <v>59.529038385536268</v>
      </c>
      <c r="AU435" s="44">
        <f>Paramètres!$D$26*AO435</f>
        <v>-359.33037453667748</v>
      </c>
      <c r="AV435" s="44">
        <f>Paramètres!$D$26*AP435</f>
        <v>-237.65832598933113</v>
      </c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1">
        <f>Paramètres!$D$16</f>
        <v>30000</v>
      </c>
      <c r="BH435" s="41">
        <f>Paramètres!$E$16</f>
        <v>-25000</v>
      </c>
      <c r="BI435" s="100"/>
      <c r="BJ435" s="100"/>
      <c r="BK435" s="110">
        <f>Paramètres!$D$20</f>
        <v>523598775598.29883</v>
      </c>
      <c r="BL435" s="41">
        <f>Paramètres!$D$21</f>
        <v>10000</v>
      </c>
      <c r="BM435" s="41"/>
      <c r="BN435" s="41"/>
      <c r="BO435" s="41">
        <f>IF(AND($BR$6&gt;200,A435&lt;950),Paramètres!$D$22,0)</f>
        <v>1</v>
      </c>
      <c r="BP435" s="41">
        <f t="shared" si="415"/>
        <v>16139.861561208692</v>
      </c>
      <c r="BQ435" s="41">
        <f t="shared" si="416"/>
        <v>-57619.147824862914</v>
      </c>
      <c r="BR435" s="41">
        <f t="shared" si="446"/>
        <v>59836.956199980516</v>
      </c>
      <c r="BS435" s="41">
        <f t="shared" si="447"/>
        <v>-74.351759940365696</v>
      </c>
      <c r="BT435" s="41">
        <f t="shared" si="448"/>
        <v>140.31843357772053</v>
      </c>
      <c r="BU435" s="41">
        <f t="shared" si="449"/>
        <v>37.848183401260698</v>
      </c>
      <c r="BV435" s="41">
        <f t="shared" si="450"/>
        <v>-135.11764435087559</v>
      </c>
      <c r="BW435" s="41">
        <f>Paramètres!$D$22</f>
        <v>1</v>
      </c>
      <c r="BX435" s="41">
        <f t="shared" si="417"/>
        <v>57041.854557015642</v>
      </c>
      <c r="BY435" s="41">
        <f t="shared" si="418"/>
        <v>-31957.013390216151</v>
      </c>
      <c r="BZ435" s="41">
        <f t="shared" si="451"/>
        <v>65383.666738155487</v>
      </c>
      <c r="CA435" s="41">
        <f t="shared" si="452"/>
        <v>-29.259205359138754</v>
      </c>
      <c r="CB435" s="41">
        <f t="shared" si="453"/>
        <v>118.30340738986541</v>
      </c>
      <c r="CC435" s="41">
        <f t="shared" si="454"/>
        <v>103.20996197654429</v>
      </c>
      <c r="CD435" s="41">
        <f t="shared" si="455"/>
        <v>-57.822140645714086</v>
      </c>
      <c r="CE435" s="2">
        <f>Paramètres!$F$16</f>
        <v>15000</v>
      </c>
      <c r="CF435" s="2">
        <f>Paramètres!$G$16</f>
        <v>15000</v>
      </c>
      <c r="CG435" s="111">
        <f>Paramètres!$F$20</f>
        <v>992600579172.61572</v>
      </c>
      <c r="CH435" s="2">
        <f>Paramètres!$F$21</f>
        <v>13332</v>
      </c>
      <c r="CI435" s="2"/>
      <c r="CJ435" s="2"/>
      <c r="CK435" s="2">
        <f>IF(CN435&gt;20000,Paramètres!$F$22,-2)</f>
        <v>-2</v>
      </c>
      <c r="CL435" s="2">
        <f t="shared" si="419"/>
        <v>1139.8615612086924</v>
      </c>
      <c r="CM435" s="2">
        <f t="shared" si="420"/>
        <v>-17619.14782486291</v>
      </c>
      <c r="CN435" s="2">
        <f t="shared" si="421"/>
        <v>17655.980699272768</v>
      </c>
      <c r="CO435" s="2">
        <f t="shared" si="422"/>
        <v>-86.298437876989553</v>
      </c>
      <c r="CP435" s="2">
        <f t="shared" si="423"/>
        <v>-3236.6774613863158</v>
      </c>
      <c r="CQ435" s="2">
        <f t="shared" si="424"/>
        <v>-208.95832902766796</v>
      </c>
      <c r="CR435" s="2">
        <f t="shared" si="425"/>
        <v>3229.9252941478585</v>
      </c>
      <c r="CS435" s="2">
        <f>Paramètres!$F$22</f>
        <v>1</v>
      </c>
      <c r="CT435" s="2">
        <f t="shared" si="426"/>
        <v>42041.854557015642</v>
      </c>
      <c r="CU435" s="2">
        <f t="shared" si="427"/>
        <v>8042.9866097838494</v>
      </c>
      <c r="CV435" s="2">
        <f t="shared" si="456"/>
        <v>42804.289133198079</v>
      </c>
      <c r="CW435" s="2">
        <f t="shared" si="457"/>
        <v>10.830338597157667</v>
      </c>
      <c r="CX435" s="2">
        <f t="shared" si="428"/>
        <v>471.50264060698834</v>
      </c>
      <c r="CY435" s="2">
        <f t="shared" si="458"/>
        <v>463.10418514283077</v>
      </c>
      <c r="CZ435" s="2">
        <f t="shared" si="459"/>
        <v>88.596014597483787</v>
      </c>
      <c r="DA435" s="2"/>
      <c r="DB435" s="2"/>
      <c r="DC435" s="13">
        <f>Paramètres!$H$16</f>
        <v>-20000</v>
      </c>
      <c r="DD435" s="13">
        <f>Paramètres!$I$16</f>
        <v>0</v>
      </c>
      <c r="DE435" s="13"/>
      <c r="DF435" s="13"/>
      <c r="DG435" s="112">
        <f>Paramètres!$H$20</f>
        <v>1047197551196.5977</v>
      </c>
      <c r="DH435" s="13">
        <f>Paramètres!$H$21</f>
        <v>10000</v>
      </c>
      <c r="DI435" s="13">
        <f>IF(DL435&lt;66666,Paramètres!$H$22,5)</f>
        <v>1</v>
      </c>
      <c r="DJ435" s="13">
        <f t="shared" si="429"/>
        <v>-33860.138438791306</v>
      </c>
      <c r="DK435" s="13">
        <f t="shared" si="430"/>
        <v>-32619.14782486291</v>
      </c>
      <c r="DL435" s="13">
        <f t="shared" si="460"/>
        <v>47016.143822248669</v>
      </c>
      <c r="DM435" s="13">
        <f t="shared" si="461"/>
        <v>-136.0694348749528</v>
      </c>
      <c r="DN435" s="13">
        <f t="shared" si="462"/>
        <v>443.314209493372</v>
      </c>
      <c r="DO435" s="13">
        <f t="shared" si="463"/>
        <v>-319.26651751957701</v>
      </c>
      <c r="DP435" s="13">
        <f t="shared" si="464"/>
        <v>-307.56524369579694</v>
      </c>
      <c r="DQ435" s="13">
        <f>IF(DT435&lt;66666,Paramètres!$H$22,5)</f>
        <v>1</v>
      </c>
      <c r="DR435" s="13">
        <f t="shared" si="431"/>
        <v>7041.8545570156421</v>
      </c>
      <c r="DS435" s="13">
        <f t="shared" si="432"/>
        <v>-6957.0133902161506</v>
      </c>
      <c r="DT435" s="13">
        <f t="shared" si="465"/>
        <v>9898.8762449991664</v>
      </c>
      <c r="DU435" s="13">
        <f t="shared" si="466"/>
        <v>-44.652758973798647</v>
      </c>
      <c r="DV435" s="13">
        <f t="shared" si="467"/>
        <v>3720.977375744003</v>
      </c>
      <c r="DW435" s="13">
        <f t="shared" si="468"/>
        <v>2647.025868534557</v>
      </c>
      <c r="DX435" s="13">
        <f t="shared" si="469"/>
        <v>-2615.1341613973846</v>
      </c>
    </row>
    <row r="436" spans="1:128" x14ac:dyDescent="0.35">
      <c r="A436" s="106">
        <f t="shared" si="470"/>
        <v>430</v>
      </c>
      <c r="B436" s="106">
        <f>A436*Paramètres!$D$25</f>
        <v>215</v>
      </c>
      <c r="C436" s="102">
        <f>Paramètres!$D$7</f>
        <v>155093840495.72119</v>
      </c>
      <c r="D436" s="28">
        <f>Paramètres!$D$8</f>
        <v>6666</v>
      </c>
      <c r="E436" s="28">
        <f t="shared" si="433"/>
        <v>16321.241488292078</v>
      </c>
      <c r="F436" s="28">
        <f t="shared" si="434"/>
        <v>36869.433797512756</v>
      </c>
      <c r="G436" s="28">
        <f t="shared" si="408"/>
        <v>64.873632212392607</v>
      </c>
      <c r="H436" s="28">
        <f t="shared" si="409"/>
        <v>-100.5066504357939</v>
      </c>
      <c r="I436" s="28">
        <f t="shared" si="471"/>
        <v>4573.6698788170579</v>
      </c>
      <c r="J436" s="28">
        <f t="shared" si="472"/>
        <v>9752.054133505304</v>
      </c>
      <c r="K436" s="28">
        <f t="shared" si="473"/>
        <v>1701.6622716342304</v>
      </c>
      <c r="L436" s="28">
        <f t="shared" si="435"/>
        <v>-310.2975241247056</v>
      </c>
      <c r="M436" s="28">
        <f t="shared" si="436"/>
        <v>-1673.1317740170516</v>
      </c>
      <c r="N436" s="28">
        <f>Paramètres!$D$26*Calculs!K436</f>
        <v>34.033245432684609</v>
      </c>
      <c r="O436" s="28">
        <f>Paramètres!$D$26*I436</f>
        <v>91.473397576341156</v>
      </c>
      <c r="P436" s="28">
        <f>Paramètres!$D$26*J436</f>
        <v>195.04108267010608</v>
      </c>
      <c r="Q436" s="105">
        <f>IF($T436&gt;25000,Paramètres!$D$9,-5)</f>
        <v>6</v>
      </c>
      <c r="R436" s="105">
        <f t="shared" si="410"/>
        <v>52094.886540881598</v>
      </c>
      <c r="S436" s="105">
        <f t="shared" si="411"/>
        <v>36554.21243115075</v>
      </c>
      <c r="T436" s="105">
        <f t="shared" si="437"/>
        <v>63640.298947828829</v>
      </c>
      <c r="U436" s="105">
        <f t="shared" si="438"/>
        <v>35.056771960883253</v>
      </c>
      <c r="V436" s="105">
        <f t="shared" si="412"/>
        <v>226.03360229071518</v>
      </c>
      <c r="W436" s="105">
        <f t="shared" si="439"/>
        <v>185.02733425898353</v>
      </c>
      <c r="X436" s="105">
        <f t="shared" si="440"/>
        <v>129.83094754923258</v>
      </c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44">
        <f t="shared" si="441"/>
        <v>-35773.64505258952</v>
      </c>
      <c r="AL436" s="44">
        <f t="shared" si="442"/>
        <v>315.22136636200582</v>
      </c>
      <c r="AM436" s="44">
        <f t="shared" si="413"/>
        <v>-138.96995196043579</v>
      </c>
      <c r="AN436" s="44">
        <f t="shared" si="414"/>
        <v>-33.878210997001901</v>
      </c>
      <c r="AO436" s="44">
        <f t="shared" si="474"/>
        <v>-16601.312880924939</v>
      </c>
      <c r="AP436" s="44">
        <f t="shared" si="475"/>
        <v>-14446.593469960691</v>
      </c>
      <c r="AQ436" s="44">
        <f t="shared" si="443"/>
        <v>4266.3044615487488</v>
      </c>
      <c r="AR436" s="44">
        <f t="shared" si="444"/>
        <v>3541.9897626186721</v>
      </c>
      <c r="AS436" s="44">
        <f t="shared" si="445"/>
        <v>-2378.1636361140672</v>
      </c>
      <c r="AT436" s="44">
        <f>Paramètres!$D$26*Calculs!AQ436</f>
        <v>85.326089230974972</v>
      </c>
      <c r="AU436" s="44">
        <f>Paramètres!$D$26*AO436</f>
        <v>-332.02625761849879</v>
      </c>
      <c r="AV436" s="44">
        <f>Paramètres!$D$26*AP436</f>
        <v>-288.93186939921384</v>
      </c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1">
        <f>Paramètres!$D$16</f>
        <v>30000</v>
      </c>
      <c r="BH436" s="41">
        <f>Paramètres!$E$16</f>
        <v>-25000</v>
      </c>
      <c r="BI436" s="100"/>
      <c r="BJ436" s="100"/>
      <c r="BK436" s="110">
        <f>Paramètres!$D$20</f>
        <v>523598775598.29883</v>
      </c>
      <c r="BL436" s="41">
        <f>Paramètres!$D$21</f>
        <v>10000</v>
      </c>
      <c r="BM436" s="41"/>
      <c r="BN436" s="41"/>
      <c r="BO436" s="41">
        <f>IF(AND($BR$6&gt;200,A436&lt;950),Paramètres!$D$22,0)</f>
        <v>1</v>
      </c>
      <c r="BP436" s="41">
        <f t="shared" si="415"/>
        <v>13678.758511707922</v>
      </c>
      <c r="BQ436" s="41">
        <f t="shared" si="416"/>
        <v>-61869.433797512756</v>
      </c>
      <c r="BR436" s="41">
        <f t="shared" si="446"/>
        <v>63363.516891397652</v>
      </c>
      <c r="BS436" s="41">
        <f t="shared" si="447"/>
        <v>-77.532985789456347</v>
      </c>
      <c r="BT436" s="41">
        <f t="shared" si="448"/>
        <v>125.6878750992539</v>
      </c>
      <c r="BU436" s="41">
        <f t="shared" si="449"/>
        <v>27.133186030048314</v>
      </c>
      <c r="BV436" s="41">
        <f t="shared" si="450"/>
        <v>-122.72421180363898</v>
      </c>
      <c r="BW436" s="41">
        <f>Paramètres!$D$22</f>
        <v>1</v>
      </c>
      <c r="BX436" s="41">
        <f t="shared" si="417"/>
        <v>65773.64505258952</v>
      </c>
      <c r="BY436" s="41">
        <f t="shared" si="418"/>
        <v>-25315.221366362006</v>
      </c>
      <c r="BZ436" s="41">
        <f t="shared" si="451"/>
        <v>70477.179401079513</v>
      </c>
      <c r="CA436" s="41">
        <f t="shared" si="452"/>
        <v>-21.05091533451585</v>
      </c>
      <c r="CB436" s="41">
        <f t="shared" si="453"/>
        <v>102.30964117579467</v>
      </c>
      <c r="CC436" s="41">
        <f t="shared" si="454"/>
        <v>95.481659188696796</v>
      </c>
      <c r="CD436" s="41">
        <f t="shared" si="455"/>
        <v>-36.749359669161734</v>
      </c>
      <c r="CE436" s="2">
        <f>Paramètres!$F$16</f>
        <v>15000</v>
      </c>
      <c r="CF436" s="2">
        <f>Paramètres!$G$16</f>
        <v>15000</v>
      </c>
      <c r="CG436" s="111">
        <f>Paramètres!$F$20</f>
        <v>992600579172.61572</v>
      </c>
      <c r="CH436" s="2">
        <f>Paramètres!$F$21</f>
        <v>13332</v>
      </c>
      <c r="CI436" s="2"/>
      <c r="CJ436" s="2"/>
      <c r="CK436" s="2">
        <f>IF(CN436&gt;20000,Paramètres!$F$22,-2)</f>
        <v>1</v>
      </c>
      <c r="CL436" s="2">
        <f t="shared" si="419"/>
        <v>-1321.2414882920784</v>
      </c>
      <c r="CM436" s="2">
        <f t="shared" si="420"/>
        <v>-21869.433797512756</v>
      </c>
      <c r="CN436" s="2">
        <f t="shared" si="421"/>
        <v>21909.308836523745</v>
      </c>
      <c r="CO436" s="2">
        <f t="shared" si="422"/>
        <v>-93.457321303347641</v>
      </c>
      <c r="CP436" s="2">
        <f t="shared" si="423"/>
        <v>1289.1456130710635</v>
      </c>
      <c r="CQ436" s="2">
        <f t="shared" si="424"/>
        <v>-77.741962612703816</v>
      </c>
      <c r="CR436" s="2">
        <f t="shared" si="425"/>
        <v>-1286.7993623519919</v>
      </c>
      <c r="CS436" s="2">
        <f>Paramètres!$F$22</f>
        <v>1</v>
      </c>
      <c r="CT436" s="2">
        <f t="shared" si="426"/>
        <v>50773.64505258952</v>
      </c>
      <c r="CU436" s="2">
        <f t="shared" si="427"/>
        <v>14684.778633637994</v>
      </c>
      <c r="CV436" s="2">
        <f t="shared" si="456"/>
        <v>52854.571755386489</v>
      </c>
      <c r="CW436" s="2">
        <f t="shared" si="457"/>
        <v>16.130952677879947</v>
      </c>
      <c r="CX436" s="2">
        <f t="shared" si="428"/>
        <v>323.91182950924889</v>
      </c>
      <c r="CY436" s="2">
        <f t="shared" si="458"/>
        <v>311.15916208632302</v>
      </c>
      <c r="CZ436" s="2">
        <f t="shared" si="459"/>
        <v>89.993606138247856</v>
      </c>
      <c r="DA436" s="2"/>
      <c r="DB436" s="2"/>
      <c r="DC436" s="13">
        <f>Paramètres!$H$16</f>
        <v>-20000</v>
      </c>
      <c r="DD436" s="13">
        <f>Paramètres!$I$16</f>
        <v>0</v>
      </c>
      <c r="DE436" s="13"/>
      <c r="DF436" s="13"/>
      <c r="DG436" s="112">
        <f>Paramètres!$H$20</f>
        <v>1047197551196.5977</v>
      </c>
      <c r="DH436" s="13">
        <f>Paramètres!$H$21</f>
        <v>10000</v>
      </c>
      <c r="DI436" s="13">
        <f>IF(DL436&lt;66666,Paramètres!$H$22,5)</f>
        <v>1</v>
      </c>
      <c r="DJ436" s="13">
        <f t="shared" si="429"/>
        <v>-36321.241488292078</v>
      </c>
      <c r="DK436" s="13">
        <f t="shared" si="430"/>
        <v>-36869.433797512756</v>
      </c>
      <c r="DL436" s="13">
        <f t="shared" si="460"/>
        <v>51755.074454588568</v>
      </c>
      <c r="DM436" s="13">
        <f t="shared" si="461"/>
        <v>-134.57086721446134</v>
      </c>
      <c r="DN436" s="13">
        <f t="shared" si="462"/>
        <v>370.03719898699012</v>
      </c>
      <c r="DO436" s="13">
        <f t="shared" si="463"/>
        <v>-259.68874754205012</v>
      </c>
      <c r="DP436" s="13">
        <f t="shared" si="464"/>
        <v>-263.60819986142059</v>
      </c>
      <c r="DQ436" s="13">
        <f>IF(DT436&lt;66666,Paramètres!$H$22,5)</f>
        <v>1</v>
      </c>
      <c r="DR436" s="13">
        <f t="shared" si="431"/>
        <v>15773.64505258952</v>
      </c>
      <c r="DS436" s="13">
        <f t="shared" si="432"/>
        <v>-315.22136636200582</v>
      </c>
      <c r="DT436" s="13">
        <f t="shared" si="465"/>
        <v>15776.794438506606</v>
      </c>
      <c r="DU436" s="13">
        <f t="shared" si="466"/>
        <v>-1.1448495351165031</v>
      </c>
      <c r="DV436" s="13">
        <f t="shared" si="467"/>
        <v>2535.0259405748293</v>
      </c>
      <c r="DW436" s="13">
        <f t="shared" si="468"/>
        <v>2534.5198951276498</v>
      </c>
      <c r="DX436" s="13">
        <f t="shared" si="469"/>
        <v>-50.649981139436534</v>
      </c>
    </row>
    <row r="437" spans="1:128" x14ac:dyDescent="0.35">
      <c r="A437" s="106">
        <f t="shared" si="470"/>
        <v>431</v>
      </c>
      <c r="B437" s="106">
        <f>A437*Paramètres!$D$25</f>
        <v>215.5</v>
      </c>
      <c r="C437" s="102">
        <f>Paramètres!$D$7</f>
        <v>155093840495.72119</v>
      </c>
      <c r="D437" s="28">
        <f>Paramètres!$D$8</f>
        <v>6666</v>
      </c>
      <c r="E437" s="28">
        <f t="shared" si="433"/>
        <v>18530.502046669433</v>
      </c>
      <c r="F437" s="28">
        <f t="shared" si="434"/>
        <v>41327.17792076114</v>
      </c>
      <c r="G437" s="28">
        <f t="shared" si="408"/>
        <v>62.113631976645173</v>
      </c>
      <c r="H437" s="28">
        <f t="shared" si="409"/>
        <v>-103.80682717398217</v>
      </c>
      <c r="I437" s="28">
        <f t="shared" si="471"/>
        <v>4171.8989571160109</v>
      </c>
      <c r="J437" s="28">
        <f t="shared" si="472"/>
        <v>7883.881276818146</v>
      </c>
      <c r="K437" s="28">
        <f t="shared" si="473"/>
        <v>1374.384206732818</v>
      </c>
      <c r="L437" s="28">
        <f t="shared" si="435"/>
        <v>-327.9956543301044</v>
      </c>
      <c r="M437" s="28">
        <f t="shared" si="436"/>
        <v>-1334.67254353162</v>
      </c>
      <c r="N437" s="28">
        <f>Paramètres!$D$26*Calculs!K437</f>
        <v>27.487684134656362</v>
      </c>
      <c r="O437" s="28">
        <f>Paramètres!$D$26*I437</f>
        <v>83.437979142320216</v>
      </c>
      <c r="P437" s="28">
        <f>Paramètres!$D$26*J437</f>
        <v>157.67762553636291</v>
      </c>
      <c r="Q437" s="105">
        <f>IF($T437&gt;25000,Paramètres!$D$9,-5)</f>
        <v>6</v>
      </c>
      <c r="R437" s="105">
        <f t="shared" si="410"/>
        <v>61719.306099066751</v>
      </c>
      <c r="S437" s="105">
        <f t="shared" si="411"/>
        <v>48829.794198407995</v>
      </c>
      <c r="T437" s="105">
        <f t="shared" si="437"/>
        <v>78699.565099237851</v>
      </c>
      <c r="U437" s="105">
        <f t="shared" si="438"/>
        <v>38.349605821587545</v>
      </c>
      <c r="V437" s="105">
        <f t="shared" si="412"/>
        <v>148.64288097526699</v>
      </c>
      <c r="W437" s="105">
        <f t="shared" si="439"/>
        <v>116.57161585062549</v>
      </c>
      <c r="X437" s="105">
        <f t="shared" si="440"/>
        <v>92.226701353792265</v>
      </c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44">
        <f t="shared" si="441"/>
        <v>-43188.804052397318</v>
      </c>
      <c r="AL437" s="44">
        <f t="shared" si="442"/>
        <v>-7502.6162776468564</v>
      </c>
      <c r="AM437" s="44">
        <f t="shared" si="413"/>
        <v>-127.58476542794926</v>
      </c>
      <c r="AN437" s="44">
        <f t="shared" si="414"/>
        <v>2.4255970402804303</v>
      </c>
      <c r="AO437" s="44">
        <f t="shared" si="474"/>
        <v>-12727.296860687768</v>
      </c>
      <c r="AP437" s="44">
        <f t="shared" si="475"/>
        <v>-16535.825236675544</v>
      </c>
      <c r="AQ437" s="44">
        <f t="shared" si="443"/>
        <v>3128.9915572122791</v>
      </c>
      <c r="AR437" s="44">
        <f t="shared" si="444"/>
        <v>3126.1880506616531</v>
      </c>
      <c r="AS437" s="44">
        <f t="shared" si="445"/>
        <v>132.42521287888218</v>
      </c>
      <c r="AT437" s="44">
        <f>Paramètres!$D$26*Calculs!AQ437</f>
        <v>62.579831144245581</v>
      </c>
      <c r="AU437" s="44">
        <f>Paramètres!$D$26*AO437</f>
        <v>-254.54593721375537</v>
      </c>
      <c r="AV437" s="44">
        <f>Paramètres!$D$26*AP437</f>
        <v>-330.71650473351087</v>
      </c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1">
        <f>Paramètres!$D$16</f>
        <v>30000</v>
      </c>
      <c r="BH437" s="41">
        <f>Paramètres!$E$16</f>
        <v>-25000</v>
      </c>
      <c r="BI437" s="100"/>
      <c r="BJ437" s="100"/>
      <c r="BK437" s="110">
        <f>Paramètres!$D$20</f>
        <v>523598775598.29883</v>
      </c>
      <c r="BL437" s="41">
        <f>Paramètres!$D$21</f>
        <v>10000</v>
      </c>
      <c r="BM437" s="41"/>
      <c r="BN437" s="41"/>
      <c r="BO437" s="41">
        <f>IF(AND($BR$6&gt;200,A437&lt;950),Paramètres!$D$22,0)</f>
        <v>1</v>
      </c>
      <c r="BP437" s="41">
        <f t="shared" si="415"/>
        <v>11469.497953330567</v>
      </c>
      <c r="BQ437" s="41">
        <f t="shared" si="416"/>
        <v>-66327.17792076114</v>
      </c>
      <c r="BR437" s="41">
        <f t="shared" si="446"/>
        <v>67311.543692250576</v>
      </c>
      <c r="BS437" s="41">
        <f t="shared" si="447"/>
        <v>-80.189259403008208</v>
      </c>
      <c r="BT437" s="41">
        <f t="shared" si="448"/>
        <v>111.84020599650464</v>
      </c>
      <c r="BU437" s="41">
        <f t="shared" si="449"/>
        <v>19.056924613729496</v>
      </c>
      <c r="BV437" s="41">
        <f t="shared" si="450"/>
        <v>-110.2046519054764</v>
      </c>
      <c r="BW437" s="41">
        <f>Paramètres!$D$22</f>
        <v>1</v>
      </c>
      <c r="BX437" s="41">
        <f t="shared" si="417"/>
        <v>73188.804052397318</v>
      </c>
      <c r="BY437" s="41">
        <f t="shared" si="418"/>
        <v>-17497.383722353145</v>
      </c>
      <c r="BZ437" s="41">
        <f t="shared" si="451"/>
        <v>75251.308797571604</v>
      </c>
      <c r="CA437" s="41">
        <f t="shared" si="452"/>
        <v>-13.445440606417508</v>
      </c>
      <c r="CB437" s="41">
        <f t="shared" si="453"/>
        <v>90.067257680079578</v>
      </c>
      <c r="CC437" s="41">
        <f t="shared" si="454"/>
        <v>87.598674085743539</v>
      </c>
      <c r="CD437" s="41">
        <f t="shared" si="455"/>
        <v>-20.942378194215102</v>
      </c>
      <c r="CE437" s="2">
        <f>Paramètres!$F$16</f>
        <v>15000</v>
      </c>
      <c r="CF437" s="2">
        <f>Paramètres!$G$16</f>
        <v>15000</v>
      </c>
      <c r="CG437" s="111">
        <f>Paramètres!$F$20</f>
        <v>992600579172.61572</v>
      </c>
      <c r="CH437" s="2">
        <f>Paramètres!$F$21</f>
        <v>13332</v>
      </c>
      <c r="CI437" s="2"/>
      <c r="CJ437" s="2"/>
      <c r="CK437" s="2">
        <f>IF(CN437&gt;20000,Paramètres!$F$22,-2)</f>
        <v>1</v>
      </c>
      <c r="CL437" s="2">
        <f t="shared" si="419"/>
        <v>-3530.5020466694332</v>
      </c>
      <c r="CM437" s="2">
        <f t="shared" si="420"/>
        <v>-26327.17792076114</v>
      </c>
      <c r="CN437" s="2">
        <f t="shared" si="421"/>
        <v>26562.845140777932</v>
      </c>
      <c r="CO437" s="2">
        <f t="shared" si="422"/>
        <v>-97.637857274860082</v>
      </c>
      <c r="CP437" s="2">
        <f t="shared" si="423"/>
        <v>1004.307906313918</v>
      </c>
      <c r="CQ437" s="2">
        <f t="shared" si="424"/>
        <v>-133.48386063074187</v>
      </c>
      <c r="CR437" s="2">
        <f t="shared" si="425"/>
        <v>-995.39762388492682</v>
      </c>
      <c r="CS437" s="2">
        <f>Paramètres!$F$22</f>
        <v>1</v>
      </c>
      <c r="CT437" s="2">
        <f t="shared" si="426"/>
        <v>58188.804052397318</v>
      </c>
      <c r="CU437" s="2">
        <f t="shared" si="427"/>
        <v>22502.616277646855</v>
      </c>
      <c r="CV437" s="2">
        <f t="shared" si="456"/>
        <v>62388.337502992559</v>
      </c>
      <c r="CW437" s="2">
        <f t="shared" si="457"/>
        <v>21.142347729247277</v>
      </c>
      <c r="CX437" s="2">
        <f t="shared" si="428"/>
        <v>238.49474801950711</v>
      </c>
      <c r="CY437" s="2">
        <f t="shared" si="458"/>
        <v>222.44099963983342</v>
      </c>
      <c r="CZ437" s="2">
        <f t="shared" si="459"/>
        <v>86.02177928943243</v>
      </c>
      <c r="DA437" s="2"/>
      <c r="DB437" s="2"/>
      <c r="DC437" s="13">
        <f>Paramètres!$H$16</f>
        <v>-20000</v>
      </c>
      <c r="DD437" s="13">
        <f>Paramètres!$I$16</f>
        <v>0</v>
      </c>
      <c r="DE437" s="13"/>
      <c r="DF437" s="13"/>
      <c r="DG437" s="112">
        <f>Paramètres!$H$20</f>
        <v>1047197551196.5977</v>
      </c>
      <c r="DH437" s="13">
        <f>Paramètres!$H$21</f>
        <v>10000</v>
      </c>
      <c r="DI437" s="13">
        <f>IF(DL437&lt;66666,Paramètres!$H$22,5)</f>
        <v>1</v>
      </c>
      <c r="DJ437" s="13">
        <f t="shared" si="429"/>
        <v>-38530.502046669433</v>
      </c>
      <c r="DK437" s="13">
        <f t="shared" si="430"/>
        <v>-41327.17792076114</v>
      </c>
      <c r="DL437" s="13">
        <f t="shared" si="460"/>
        <v>56502.524039751042</v>
      </c>
      <c r="DM437" s="13">
        <f t="shared" si="461"/>
        <v>-132.99427851560444</v>
      </c>
      <c r="DN437" s="13">
        <f t="shared" si="462"/>
        <v>313.18490545511548</v>
      </c>
      <c r="DO437" s="13">
        <f t="shared" si="463"/>
        <v>-213.56871831309201</v>
      </c>
      <c r="DP437" s="13">
        <f t="shared" si="464"/>
        <v>-229.07026774121687</v>
      </c>
      <c r="DQ437" s="13">
        <f>IF(DT437&lt;66666,Paramètres!$H$22,5)</f>
        <v>1</v>
      </c>
      <c r="DR437" s="13">
        <f t="shared" si="431"/>
        <v>23188.804052397318</v>
      </c>
      <c r="DS437" s="13">
        <f t="shared" si="432"/>
        <v>7502.6162776468564</v>
      </c>
      <c r="DT437" s="13">
        <f t="shared" si="465"/>
        <v>24372.317993783232</v>
      </c>
      <c r="DU437" s="13">
        <f t="shared" si="466"/>
        <v>17.928716349963302</v>
      </c>
      <c r="DV437" s="13">
        <f t="shared" si="467"/>
        <v>1395.9728439674723</v>
      </c>
      <c r="DW437" s="13">
        <f t="shared" si="468"/>
        <v>1328.1847360389172</v>
      </c>
      <c r="DX437" s="13">
        <f t="shared" si="469"/>
        <v>429.72722516483032</v>
      </c>
    </row>
    <row r="438" spans="1:128" x14ac:dyDescent="0.35">
      <c r="A438" s="106">
        <f t="shared" si="470"/>
        <v>432</v>
      </c>
      <c r="B438" s="106">
        <f>A438*Paramètres!$D$25</f>
        <v>216</v>
      </c>
      <c r="C438" s="102">
        <f>Paramètres!$D$7</f>
        <v>155093840495.72119</v>
      </c>
      <c r="D438" s="28">
        <f>Paramètres!$D$8</f>
        <v>6666</v>
      </c>
      <c r="E438" s="28">
        <f t="shared" si="433"/>
        <v>20534.452611644912</v>
      </c>
      <c r="F438" s="28">
        <f t="shared" si="434"/>
        <v>44935.450423287308</v>
      </c>
      <c r="G438" s="28">
        <f t="shared" si="408"/>
        <v>59.529519414763953</v>
      </c>
      <c r="H438" s="28">
        <f t="shared" si="409"/>
        <v>-106.01574576975351</v>
      </c>
      <c r="I438" s="28">
        <f t="shared" si="471"/>
        <v>3760.4653236435861</v>
      </c>
      <c r="J438" s="28">
        <f t="shared" si="472"/>
        <v>6391.5311077501628</v>
      </c>
      <c r="K438" s="28">
        <f t="shared" si="473"/>
        <v>1159.5250820746405</v>
      </c>
      <c r="L438" s="28">
        <f t="shared" si="435"/>
        <v>-319.91472687497094</v>
      </c>
      <c r="M438" s="28">
        <f t="shared" si="436"/>
        <v>-1114.5191714316604</v>
      </c>
      <c r="N438" s="28">
        <f>Paramètres!$D$26*Calculs!K438</f>
        <v>23.190501641492812</v>
      </c>
      <c r="O438" s="28">
        <f>Paramètres!$D$26*I438</f>
        <v>75.209306472871717</v>
      </c>
      <c r="P438" s="28">
        <f>Paramètres!$D$26*J438</f>
        <v>127.83062215500325</v>
      </c>
      <c r="Q438" s="105">
        <f>IF($T438&gt;25000,Paramètres!$D$9,-5)</f>
        <v>6</v>
      </c>
      <c r="R438" s="105">
        <f t="shared" si="410"/>
        <v>69305.358081720711</v>
      </c>
      <c r="S438" s="105">
        <f t="shared" si="411"/>
        <v>60672.873016052217</v>
      </c>
      <c r="T438" s="105">
        <f t="shared" si="437"/>
        <v>92110.966659011494</v>
      </c>
      <c r="U438" s="105">
        <f t="shared" si="438"/>
        <v>41.200289445856647</v>
      </c>
      <c r="V438" s="105">
        <f t="shared" si="412"/>
        <v>108.82288224290824</v>
      </c>
      <c r="W438" s="105">
        <f t="shared" si="439"/>
        <v>81.879596913250111</v>
      </c>
      <c r="X438" s="105">
        <f t="shared" si="440"/>
        <v>71.680899192027141</v>
      </c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44">
        <f t="shared" si="441"/>
        <v>-48770.905470075792</v>
      </c>
      <c r="AL438" s="44">
        <f t="shared" si="442"/>
        <v>-15737.422592764909</v>
      </c>
      <c r="AM438" s="44">
        <f t="shared" si="413"/>
        <v>-120.17879340506212</v>
      </c>
      <c r="AN438" s="44">
        <f t="shared" si="414"/>
        <v>18.496675705776376</v>
      </c>
      <c r="AO438" s="44">
        <f t="shared" si="474"/>
        <v>-9346.5628728123593</v>
      </c>
      <c r="AP438" s="44">
        <f t="shared" si="475"/>
        <v>-16072.68351906315</v>
      </c>
      <c r="AQ438" s="44">
        <f t="shared" si="443"/>
        <v>1850.3829925839671</v>
      </c>
      <c r="AR438" s="44">
        <f t="shared" si="444"/>
        <v>1754.7960256151196</v>
      </c>
      <c r="AS438" s="44">
        <f t="shared" si="445"/>
        <v>587.0333276138399</v>
      </c>
      <c r="AT438" s="44">
        <f>Paramètres!$D$26*Calculs!AQ438</f>
        <v>37.007659851679342</v>
      </c>
      <c r="AU438" s="44">
        <f>Paramètres!$D$26*AO438</f>
        <v>-186.93125745624718</v>
      </c>
      <c r="AV438" s="44">
        <f>Paramètres!$D$26*AP438</f>
        <v>-321.45367038126301</v>
      </c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1">
        <f>Paramètres!$D$16</f>
        <v>30000</v>
      </c>
      <c r="BH438" s="41">
        <f>Paramètres!$E$16</f>
        <v>-25000</v>
      </c>
      <c r="BI438" s="100"/>
      <c r="BJ438" s="100"/>
      <c r="BK438" s="110">
        <f>Paramètres!$D$20</f>
        <v>523598775598.29883</v>
      </c>
      <c r="BL438" s="41">
        <f>Paramètres!$D$21</f>
        <v>10000</v>
      </c>
      <c r="BM438" s="41"/>
      <c r="BN438" s="41"/>
      <c r="BO438" s="41">
        <f>IF(AND($BR$6&gt;200,A438&lt;950),Paramètres!$D$22,0)</f>
        <v>1</v>
      </c>
      <c r="BP438" s="41">
        <f t="shared" si="415"/>
        <v>9465.5473883550876</v>
      </c>
      <c r="BQ438" s="41">
        <f t="shared" si="416"/>
        <v>-69935.450423287315</v>
      </c>
      <c r="BR438" s="41">
        <f t="shared" si="446"/>
        <v>70573.109703833179</v>
      </c>
      <c r="BS438" s="41">
        <f t="shared" si="447"/>
        <v>-82.29203219427238</v>
      </c>
      <c r="BT438" s="41">
        <f t="shared" si="448"/>
        <v>102.03989683334301</v>
      </c>
      <c r="BU438" s="41">
        <f t="shared" si="449"/>
        <v>13.685998576968061</v>
      </c>
      <c r="BV438" s="41">
        <f t="shared" si="450"/>
        <v>-101.1179212044557</v>
      </c>
      <c r="BW438" s="41">
        <f>Paramètres!$D$22</f>
        <v>1</v>
      </c>
      <c r="BX438" s="41">
        <f t="shared" si="417"/>
        <v>78770.905470075784</v>
      </c>
      <c r="BY438" s="41">
        <f t="shared" si="418"/>
        <v>-9262.5774072350905</v>
      </c>
      <c r="BZ438" s="41">
        <f t="shared" si="451"/>
        <v>79313.623601501386</v>
      </c>
      <c r="CA438" s="41">
        <f t="shared" si="452"/>
        <v>-6.7065452014297628</v>
      </c>
      <c r="CB438" s="41">
        <f t="shared" si="453"/>
        <v>81.288437205936461</v>
      </c>
      <c r="CC438" s="41">
        <f t="shared" si="454"/>
        <v>80.732206047358076</v>
      </c>
      <c r="CD438" s="41">
        <f t="shared" si="455"/>
        <v>-9.493204417392203</v>
      </c>
      <c r="CE438" s="2">
        <f>Paramètres!$F$16</f>
        <v>15000</v>
      </c>
      <c r="CF438" s="2">
        <f>Paramètres!$G$16</f>
        <v>15000</v>
      </c>
      <c r="CG438" s="111">
        <f>Paramètres!$F$20</f>
        <v>992600579172.61572</v>
      </c>
      <c r="CH438" s="2">
        <f>Paramètres!$F$21</f>
        <v>13332</v>
      </c>
      <c r="CI438" s="2"/>
      <c r="CJ438" s="2"/>
      <c r="CK438" s="2">
        <f>IF(CN438&gt;20000,Paramètres!$F$22,-2)</f>
        <v>1</v>
      </c>
      <c r="CL438" s="2">
        <f t="shared" si="419"/>
        <v>-5534.4526116449124</v>
      </c>
      <c r="CM438" s="2">
        <f t="shared" si="420"/>
        <v>-29935.450423287308</v>
      </c>
      <c r="CN438" s="2">
        <f t="shared" si="421"/>
        <v>30442.755423181316</v>
      </c>
      <c r="CO438" s="2">
        <f t="shared" si="422"/>
        <v>-100.47454511906921</v>
      </c>
      <c r="CP438" s="2">
        <f t="shared" si="423"/>
        <v>823.20460270764374</v>
      </c>
      <c r="CQ438" s="2">
        <f t="shared" si="424"/>
        <v>-149.65750636041872</v>
      </c>
      <c r="CR438" s="2">
        <f t="shared" si="425"/>
        <v>-809.4865339886951</v>
      </c>
      <c r="CS438" s="2">
        <f>Paramètres!$F$22</f>
        <v>1</v>
      </c>
      <c r="CT438" s="2">
        <f t="shared" si="426"/>
        <v>63770.905470075792</v>
      </c>
      <c r="CU438" s="2">
        <f t="shared" si="427"/>
        <v>30737.422592764909</v>
      </c>
      <c r="CV438" s="2">
        <f t="shared" si="456"/>
        <v>70792.072523126189</v>
      </c>
      <c r="CW438" s="2">
        <f t="shared" si="457"/>
        <v>25.733954550371926</v>
      </c>
      <c r="CX438" s="2">
        <f t="shared" si="428"/>
        <v>187.97540774015863</v>
      </c>
      <c r="CY438" s="2">
        <f t="shared" si="458"/>
        <v>169.33198210549079</v>
      </c>
      <c r="CZ438" s="2">
        <f t="shared" si="459"/>
        <v>81.617606870727556</v>
      </c>
      <c r="DA438" s="2"/>
      <c r="DB438" s="2"/>
      <c r="DC438" s="13">
        <f>Paramètres!$H$16</f>
        <v>-20000</v>
      </c>
      <c r="DD438" s="13">
        <f>Paramètres!$I$16</f>
        <v>0</v>
      </c>
      <c r="DE438" s="13"/>
      <c r="DF438" s="13"/>
      <c r="DG438" s="112">
        <f>Paramètres!$H$20</f>
        <v>1047197551196.5977</v>
      </c>
      <c r="DH438" s="13">
        <f>Paramètres!$H$21</f>
        <v>10000</v>
      </c>
      <c r="DI438" s="13">
        <f>IF(DL438&lt;66666,Paramètres!$H$22,5)</f>
        <v>1</v>
      </c>
      <c r="DJ438" s="13">
        <f t="shared" si="429"/>
        <v>-40534.452611644912</v>
      </c>
      <c r="DK438" s="13">
        <f t="shared" si="430"/>
        <v>-44935.450423287308</v>
      </c>
      <c r="DL438" s="13">
        <f t="shared" si="460"/>
        <v>60516.415568582699</v>
      </c>
      <c r="DM438" s="13">
        <f t="shared" si="461"/>
        <v>-132.05234138480415</v>
      </c>
      <c r="DN438" s="13">
        <f t="shared" si="462"/>
        <v>274.62031852793228</v>
      </c>
      <c r="DO438" s="13">
        <f t="shared" si="463"/>
        <v>-183.94321909152032</v>
      </c>
      <c r="DP438" s="13">
        <f t="shared" si="464"/>
        <v>-203.9147162385097</v>
      </c>
      <c r="DQ438" s="13">
        <f>IF(DT438&lt;66666,Paramètres!$H$22,5)</f>
        <v>1</v>
      </c>
      <c r="DR438" s="13">
        <f t="shared" si="431"/>
        <v>28770.905470075792</v>
      </c>
      <c r="DS438" s="13">
        <f t="shared" si="432"/>
        <v>15737.422592764909</v>
      </c>
      <c r="DT438" s="13">
        <f t="shared" si="465"/>
        <v>32793.771839044442</v>
      </c>
      <c r="DU438" s="13">
        <f t="shared" si="466"/>
        <v>28.678256671908088</v>
      </c>
      <c r="DV438" s="13">
        <f t="shared" si="467"/>
        <v>852.16563583932327</v>
      </c>
      <c r="DW438" s="13">
        <f t="shared" si="468"/>
        <v>747.62906425998358</v>
      </c>
      <c r="DX438" s="13">
        <f t="shared" si="469"/>
        <v>408.9462717511671</v>
      </c>
    </row>
    <row r="439" spans="1:128" x14ac:dyDescent="0.35">
      <c r="A439" s="106">
        <f t="shared" si="470"/>
        <v>433</v>
      </c>
      <c r="B439" s="106">
        <f>A439*Paramètres!$D$25</f>
        <v>216.5</v>
      </c>
      <c r="C439" s="102">
        <f>Paramètres!$D$7</f>
        <v>155093840495.72119</v>
      </c>
      <c r="D439" s="28">
        <f>Paramètres!$D$8</f>
        <v>6666</v>
      </c>
      <c r="E439" s="28">
        <f t="shared" si="433"/>
        <v>22334.706591747963</v>
      </c>
      <c r="F439" s="28">
        <f t="shared" si="434"/>
        <v>47852.586184304477</v>
      </c>
      <c r="G439" s="28">
        <f t="shared" si="408"/>
        <v>56.832644927433016</v>
      </c>
      <c r="H439" s="28">
        <f t="shared" si="409"/>
        <v>-107.63842624666897</v>
      </c>
      <c r="I439" s="28">
        <f t="shared" si="471"/>
        <v>3365.3412902957434</v>
      </c>
      <c r="J439" s="28">
        <f t="shared" si="472"/>
        <v>5149.1813141634993</v>
      </c>
      <c r="K439" s="28">
        <f t="shared" si="473"/>
        <v>1014.4701642550115</v>
      </c>
      <c r="L439" s="28">
        <f t="shared" si="435"/>
        <v>-307.39368522498825</v>
      </c>
      <c r="M439" s="28">
        <f t="shared" si="436"/>
        <v>-966.77755272212994</v>
      </c>
      <c r="N439" s="28">
        <f>Paramètres!$D$26*Calculs!K439</f>
        <v>20.289403285100231</v>
      </c>
      <c r="O439" s="28">
        <f>Paramètres!$D$26*I439</f>
        <v>67.306825805914869</v>
      </c>
      <c r="P439" s="28">
        <f>Paramètres!$D$26*J439</f>
        <v>102.98362628326998</v>
      </c>
      <c r="Q439" s="105">
        <f>IF($T439&gt;25000,Paramètres!$D$9,-5)</f>
        <v>6</v>
      </c>
      <c r="R439" s="105">
        <f t="shared" si="410"/>
        <v>75340.194491826143</v>
      </c>
      <c r="S439" s="105">
        <f t="shared" si="411"/>
        <v>71479.592204697503</v>
      </c>
      <c r="T439" s="105">
        <f t="shared" si="437"/>
        <v>103853.15116940864</v>
      </c>
      <c r="U439" s="105">
        <f t="shared" si="438"/>
        <v>43.493763927657014</v>
      </c>
      <c r="V439" s="105">
        <f t="shared" si="412"/>
        <v>85.748800546434794</v>
      </c>
      <c r="W439" s="105">
        <f t="shared" si="439"/>
        <v>62.206406236734232</v>
      </c>
      <c r="X439" s="105">
        <f t="shared" si="440"/>
        <v>59.018809021045556</v>
      </c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44">
        <f t="shared" si="441"/>
        <v>-53005.487900078188</v>
      </c>
      <c r="AL439" s="44">
        <f t="shared" si="442"/>
        <v>-23627.006020393026</v>
      </c>
      <c r="AM439" s="44">
        <f t="shared" si="413"/>
        <v>-116.02674028095599</v>
      </c>
      <c r="AN439" s="44">
        <f t="shared" si="414"/>
        <v>27.112878466554353</v>
      </c>
      <c r="AO439" s="44">
        <f t="shared" si="474"/>
        <v>-7404.835589740992</v>
      </c>
      <c r="AP439" s="44">
        <f t="shared" si="475"/>
        <v>-15164.196521068046</v>
      </c>
      <c r="AQ439" s="44">
        <f t="shared" si="443"/>
        <v>1212.8527688447498</v>
      </c>
      <c r="AR439" s="44">
        <f t="shared" si="444"/>
        <v>1079.5728493260826</v>
      </c>
      <c r="AS439" s="44">
        <f t="shared" si="445"/>
        <v>552.75157339652958</v>
      </c>
      <c r="AT439" s="44">
        <f>Paramètres!$D$26*Calculs!AQ439</f>
        <v>24.257055376894996</v>
      </c>
      <c r="AU439" s="44">
        <f>Paramètres!$D$26*AO439</f>
        <v>-148.09671179481984</v>
      </c>
      <c r="AV439" s="44">
        <f>Paramètres!$D$26*AP439</f>
        <v>-303.28393042136094</v>
      </c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1">
        <f>Paramètres!$D$16</f>
        <v>30000</v>
      </c>
      <c r="BH439" s="41">
        <f>Paramètres!$E$16</f>
        <v>-25000</v>
      </c>
      <c r="BI439" s="100"/>
      <c r="BJ439" s="100"/>
      <c r="BK439" s="110">
        <f>Paramètres!$D$20</f>
        <v>523598775598.29883</v>
      </c>
      <c r="BL439" s="41">
        <f>Paramètres!$D$21</f>
        <v>10000</v>
      </c>
      <c r="BM439" s="41"/>
      <c r="BN439" s="41"/>
      <c r="BO439" s="41">
        <f>IF(AND($BR$6&gt;200,A439&lt;950),Paramètres!$D$22,0)</f>
        <v>1</v>
      </c>
      <c r="BP439" s="41">
        <f t="shared" si="415"/>
        <v>7665.2934082520369</v>
      </c>
      <c r="BQ439" s="41">
        <f t="shared" si="416"/>
        <v>-72852.586184304469</v>
      </c>
      <c r="BR439" s="41">
        <f t="shared" si="446"/>
        <v>73254.733886460206</v>
      </c>
      <c r="BS439" s="41">
        <f t="shared" si="447"/>
        <v>-83.993638624079551</v>
      </c>
      <c r="BT439" s="41">
        <f t="shared" si="448"/>
        <v>94.90724404723079</v>
      </c>
      <c r="BU439" s="41">
        <f t="shared" si="449"/>
        <v>9.9309878501253976</v>
      </c>
      <c r="BV439" s="41">
        <f t="shared" si="450"/>
        <v>-94.386230208443465</v>
      </c>
      <c r="BW439" s="41">
        <f>Paramètres!$D$22</f>
        <v>1</v>
      </c>
      <c r="BX439" s="41">
        <f t="shared" si="417"/>
        <v>83005.48790007818</v>
      </c>
      <c r="BY439" s="41">
        <f t="shared" si="418"/>
        <v>-1372.9939796069739</v>
      </c>
      <c r="BZ439" s="41">
        <f t="shared" si="451"/>
        <v>83016.842471862677</v>
      </c>
      <c r="CA439" s="41">
        <f t="shared" si="452"/>
        <v>-0.94764320965355564</v>
      </c>
      <c r="CB439" s="41">
        <f t="shared" si="453"/>
        <v>74.350124196420438</v>
      </c>
      <c r="CC439" s="41">
        <f t="shared" si="454"/>
        <v>74.339955009093657</v>
      </c>
      <c r="CD439" s="41">
        <f t="shared" si="455"/>
        <v>-1.2296573787339036</v>
      </c>
      <c r="CE439" s="2">
        <f>Paramètres!$F$16</f>
        <v>15000</v>
      </c>
      <c r="CF439" s="2">
        <f>Paramètres!$G$16</f>
        <v>15000</v>
      </c>
      <c r="CG439" s="111">
        <f>Paramètres!$F$20</f>
        <v>992600579172.61572</v>
      </c>
      <c r="CH439" s="2">
        <f>Paramètres!$F$21</f>
        <v>13332</v>
      </c>
      <c r="CI439" s="2"/>
      <c r="CJ439" s="2"/>
      <c r="CK439" s="2">
        <f>IF(CN439&gt;20000,Paramètres!$F$22,-2)</f>
        <v>1</v>
      </c>
      <c r="CL439" s="2">
        <f t="shared" si="419"/>
        <v>-7334.7065917479631</v>
      </c>
      <c r="CM439" s="2">
        <f t="shared" si="420"/>
        <v>-32852.586184304477</v>
      </c>
      <c r="CN439" s="2">
        <f t="shared" si="421"/>
        <v>33661.407275753998</v>
      </c>
      <c r="CO439" s="2">
        <f t="shared" si="422"/>
        <v>-102.58552085577703</v>
      </c>
      <c r="CP439" s="2">
        <f t="shared" si="423"/>
        <v>704.02156181703356</v>
      </c>
      <c r="CQ439" s="2">
        <f t="shared" si="424"/>
        <v>-153.40391291101852</v>
      </c>
      <c r="CR439" s="2">
        <f t="shared" si="425"/>
        <v>-687.10523139245845</v>
      </c>
      <c r="CS439" s="2">
        <f>Paramètres!$F$22</f>
        <v>1</v>
      </c>
      <c r="CT439" s="2">
        <f t="shared" si="426"/>
        <v>68005.48790007818</v>
      </c>
      <c r="CU439" s="2">
        <f t="shared" si="427"/>
        <v>38627.006020393026</v>
      </c>
      <c r="CV439" s="2">
        <f t="shared" si="456"/>
        <v>78209.922507487237</v>
      </c>
      <c r="CW439" s="2">
        <f t="shared" si="457"/>
        <v>29.596504261953527</v>
      </c>
      <c r="CX439" s="2">
        <f t="shared" si="428"/>
        <v>155.45009195216673</v>
      </c>
      <c r="CY439" s="2">
        <f t="shared" si="458"/>
        <v>135.1677512058279</v>
      </c>
      <c r="CZ439" s="2">
        <f t="shared" si="459"/>
        <v>76.775061848861455</v>
      </c>
      <c r="DA439" s="2"/>
      <c r="DB439" s="2"/>
      <c r="DC439" s="13">
        <f>Paramètres!$H$16</f>
        <v>-20000</v>
      </c>
      <c r="DD439" s="13">
        <f>Paramètres!$I$16</f>
        <v>0</v>
      </c>
      <c r="DE439" s="13"/>
      <c r="DF439" s="13"/>
      <c r="DG439" s="112">
        <f>Paramètres!$H$20</f>
        <v>1047197551196.5977</v>
      </c>
      <c r="DH439" s="13">
        <f>Paramètres!$H$21</f>
        <v>10000</v>
      </c>
      <c r="DI439" s="13">
        <f>IF(DL439&lt;66666,Paramètres!$H$22,5)</f>
        <v>1</v>
      </c>
      <c r="DJ439" s="13">
        <f t="shared" si="429"/>
        <v>-42334.706591747963</v>
      </c>
      <c r="DK439" s="13">
        <f t="shared" si="430"/>
        <v>-47852.586184304477</v>
      </c>
      <c r="DL439" s="13">
        <f t="shared" si="460"/>
        <v>63891.293512775868</v>
      </c>
      <c r="DM439" s="13">
        <f t="shared" si="461"/>
        <v>-131.4988680300691</v>
      </c>
      <c r="DN439" s="13">
        <f t="shared" si="462"/>
        <v>247.38825997964983</v>
      </c>
      <c r="DO439" s="13">
        <f t="shared" si="463"/>
        <v>-163.92076016409513</v>
      </c>
      <c r="DP439" s="13">
        <f t="shared" si="464"/>
        <v>-185.28609112122805</v>
      </c>
      <c r="DQ439" s="13">
        <f>IF(DT439&lt;66666,Paramètres!$H$22,5)</f>
        <v>1</v>
      </c>
      <c r="DR439" s="13">
        <f t="shared" si="431"/>
        <v>33005.487900078188</v>
      </c>
      <c r="DS439" s="13">
        <f t="shared" si="432"/>
        <v>23627.006020393026</v>
      </c>
      <c r="DT439" s="13">
        <f t="shared" si="465"/>
        <v>40590.61030595495</v>
      </c>
      <c r="DU439" s="13">
        <f t="shared" si="466"/>
        <v>35.597013053960382</v>
      </c>
      <c r="DV439" s="13">
        <f t="shared" si="467"/>
        <v>581.82452420867253</v>
      </c>
      <c r="DW439" s="13">
        <f t="shared" si="468"/>
        <v>473.09961956696196</v>
      </c>
      <c r="DX439" s="13">
        <f t="shared" si="469"/>
        <v>338.66875695322716</v>
      </c>
    </row>
    <row r="440" spans="1:128" x14ac:dyDescent="0.35">
      <c r="A440" s="106">
        <f t="shared" si="470"/>
        <v>434</v>
      </c>
      <c r="B440" s="106">
        <f>A440*Paramètres!$D$25</f>
        <v>217</v>
      </c>
      <c r="C440" s="102">
        <f>Paramètres!$D$7</f>
        <v>155093840495.72119</v>
      </c>
      <c r="D440" s="28">
        <f>Paramètres!$D$8</f>
        <v>6666</v>
      </c>
      <c r="E440" s="28">
        <f t="shared" si="433"/>
        <v>23940.528815589587</v>
      </c>
      <c r="F440" s="28">
        <f t="shared" si="434"/>
        <v>50185.482453205695</v>
      </c>
      <c r="G440" s="28">
        <f t="shared" si="408"/>
        <v>53.754693629858451</v>
      </c>
      <c r="H440" s="28">
        <f t="shared" si="409"/>
        <v>-120.03898874009816</v>
      </c>
      <c r="I440" s="28">
        <f t="shared" si="471"/>
        <v>2990.6407792648406</v>
      </c>
      <c r="J440" s="28">
        <f t="shared" si="472"/>
        <v>4079.4201351580991</v>
      </c>
      <c r="K440" s="28">
        <f t="shared" si="473"/>
        <v>1789.900151843126</v>
      </c>
      <c r="L440" s="28">
        <f t="shared" si="435"/>
        <v>-896.00468292640164</v>
      </c>
      <c r="M440" s="28">
        <f t="shared" si="436"/>
        <v>-1549.489645574311</v>
      </c>
      <c r="N440" s="28">
        <f>Paramètres!$D$26*Calculs!K440</f>
        <v>35.798003036862518</v>
      </c>
      <c r="O440" s="28">
        <f>Paramètres!$D$26*I440</f>
        <v>59.812815585296811</v>
      </c>
      <c r="P440" s="28">
        <f>Paramètres!$D$26*J440</f>
        <v>81.588402703161989</v>
      </c>
      <c r="Q440" s="105">
        <f>IF($T440&gt;25000,Paramètres!$D$9,-5)</f>
        <v>6</v>
      </c>
      <c r="R440" s="105">
        <f t="shared" si="410"/>
        <v>80378.54129820675</v>
      </c>
      <c r="S440" s="105">
        <f t="shared" si="411"/>
        <v>81256.398840783615</v>
      </c>
      <c r="T440" s="105">
        <f t="shared" si="437"/>
        <v>114294.84788825798</v>
      </c>
      <c r="U440" s="105">
        <f t="shared" si="438"/>
        <v>45.311176764300257</v>
      </c>
      <c r="V440" s="105">
        <f t="shared" si="412"/>
        <v>70.872922085168952</v>
      </c>
      <c r="W440" s="105">
        <f t="shared" si="439"/>
        <v>49.841810020314881</v>
      </c>
      <c r="X440" s="105">
        <f t="shared" si="440"/>
        <v>50.386159397093046</v>
      </c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44">
        <f t="shared" si="441"/>
        <v>-56438.012482617167</v>
      </c>
      <c r="AL440" s="44">
        <f t="shared" si="442"/>
        <v>-31070.91638757792</v>
      </c>
      <c r="AM440" s="44">
        <f t="shared" si="413"/>
        <v>-113.35098119315109</v>
      </c>
      <c r="AN440" s="44">
        <f t="shared" si="414"/>
        <v>32.430689146975809</v>
      </c>
      <c r="AO440" s="44">
        <f t="shared" si="474"/>
        <v>-6177.1660286200895</v>
      </c>
      <c r="AP440" s="44">
        <f t="shared" si="475"/>
        <v>-14308.161017250155</v>
      </c>
      <c r="AQ440" s="44">
        <f t="shared" si="443"/>
        <v>882.438065656243</v>
      </c>
      <c r="AR440" s="44">
        <f t="shared" si="444"/>
        <v>744.81373201861766</v>
      </c>
      <c r="AS440" s="44">
        <f t="shared" si="445"/>
        <v>473.23297044440028</v>
      </c>
      <c r="AT440" s="44">
        <f>Paramètres!$D$26*Calculs!AQ440</f>
        <v>17.648761313124862</v>
      </c>
      <c r="AU440" s="44">
        <f>Paramètres!$D$26*AO440</f>
        <v>-123.5433205724018</v>
      </c>
      <c r="AV440" s="44">
        <f>Paramètres!$D$26*AP440</f>
        <v>-286.16322034500308</v>
      </c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1">
        <f>Paramètres!$D$16</f>
        <v>30000</v>
      </c>
      <c r="BH440" s="41">
        <f>Paramètres!$E$16</f>
        <v>-25000</v>
      </c>
      <c r="BI440" s="100"/>
      <c r="BJ440" s="100"/>
      <c r="BK440" s="110">
        <f>Paramètres!$D$20</f>
        <v>523598775598.29883</v>
      </c>
      <c r="BL440" s="41">
        <f>Paramètres!$D$21</f>
        <v>10000</v>
      </c>
      <c r="BM440" s="41"/>
      <c r="BN440" s="41"/>
      <c r="BO440" s="41">
        <f>IF(AND($BR$6&gt;200,A440&lt;950),Paramètres!$D$22,0)</f>
        <v>1</v>
      </c>
      <c r="BP440" s="41">
        <f t="shared" si="415"/>
        <v>6059.4711844104131</v>
      </c>
      <c r="BQ440" s="41">
        <f t="shared" si="416"/>
        <v>-75185.482453205695</v>
      </c>
      <c r="BR440" s="41">
        <f t="shared" si="446"/>
        <v>75429.264630884485</v>
      </c>
      <c r="BS440" s="41">
        <f t="shared" si="447"/>
        <v>-85.392283966507691</v>
      </c>
      <c r="BT440" s="41">
        <f t="shared" si="448"/>
        <v>89.653776126650243</v>
      </c>
      <c r="BU440" s="41">
        <f t="shared" si="449"/>
        <v>7.2021711423470967</v>
      </c>
      <c r="BV440" s="41">
        <f t="shared" si="450"/>
        <v>-89.36402130949493</v>
      </c>
      <c r="BW440" s="41">
        <f>Paramètres!$D$22</f>
        <v>1</v>
      </c>
      <c r="BX440" s="41">
        <f t="shared" si="417"/>
        <v>86438.012482617167</v>
      </c>
      <c r="BY440" s="41">
        <f t="shared" si="418"/>
        <v>6070.9163875779195</v>
      </c>
      <c r="BZ440" s="41">
        <f t="shared" si="451"/>
        <v>86650.943605537512</v>
      </c>
      <c r="CA440" s="41">
        <f t="shared" si="452"/>
        <v>4.0175337012577774</v>
      </c>
      <c r="CB440" s="41">
        <f t="shared" si="453"/>
        <v>68.364888483243817</v>
      </c>
      <c r="CC440" s="41">
        <f t="shared" si="454"/>
        <v>68.196892476883747</v>
      </c>
      <c r="CD440" s="41">
        <f t="shared" si="455"/>
        <v>4.7897634412066399</v>
      </c>
      <c r="CE440" s="2">
        <f>Paramètres!$F$16</f>
        <v>15000</v>
      </c>
      <c r="CF440" s="2">
        <f>Paramètres!$G$16</f>
        <v>15000</v>
      </c>
      <c r="CG440" s="111">
        <f>Paramètres!$F$20</f>
        <v>992600579172.61572</v>
      </c>
      <c r="CH440" s="2">
        <f>Paramètres!$F$21</f>
        <v>13332</v>
      </c>
      <c r="CI440" s="2"/>
      <c r="CJ440" s="2"/>
      <c r="CK440" s="2">
        <f>IF(CN440&gt;20000,Paramètres!$F$22,-2)</f>
        <v>1</v>
      </c>
      <c r="CL440" s="2">
        <f t="shared" si="419"/>
        <v>-8940.5288155895869</v>
      </c>
      <c r="CM440" s="2">
        <f t="shared" si="420"/>
        <v>-35185.482453205695</v>
      </c>
      <c r="CN440" s="2">
        <f t="shared" si="421"/>
        <v>36303.598044370665</v>
      </c>
      <c r="CO440" s="2">
        <f t="shared" si="422"/>
        <v>-104.25696714628998</v>
      </c>
      <c r="CP440" s="2">
        <f t="shared" si="423"/>
        <v>622.96020480499021</v>
      </c>
      <c r="CQ440" s="2">
        <f t="shared" si="424"/>
        <v>-153.41712563083649</v>
      </c>
      <c r="CR440" s="2">
        <f t="shared" si="425"/>
        <v>-603.7736350105456</v>
      </c>
      <c r="CS440" s="2">
        <f>Paramètres!$F$22</f>
        <v>1</v>
      </c>
      <c r="CT440" s="2">
        <f t="shared" si="426"/>
        <v>71438.012482617167</v>
      </c>
      <c r="CU440" s="2">
        <f t="shared" si="427"/>
        <v>46070.91638757792</v>
      </c>
      <c r="CV440" s="2">
        <f t="shared" si="456"/>
        <v>85005.405500225461</v>
      </c>
      <c r="CW440" s="2">
        <f t="shared" si="457"/>
        <v>32.818276744231873</v>
      </c>
      <c r="CX440" s="2">
        <f t="shared" si="428"/>
        <v>132.44978681916865</v>
      </c>
      <c r="CY440" s="2">
        <f t="shared" si="458"/>
        <v>111.30997456488406</v>
      </c>
      <c r="CZ440" s="2">
        <f t="shared" si="459"/>
        <v>71.784647319660792</v>
      </c>
      <c r="DA440" s="2"/>
      <c r="DB440" s="2"/>
      <c r="DC440" s="13">
        <f>Paramètres!$H$16</f>
        <v>-20000</v>
      </c>
      <c r="DD440" s="13">
        <f>Paramètres!$I$16</f>
        <v>0</v>
      </c>
      <c r="DE440" s="13"/>
      <c r="DF440" s="13"/>
      <c r="DG440" s="112">
        <f>Paramètres!$H$20</f>
        <v>1047197551196.5977</v>
      </c>
      <c r="DH440" s="13">
        <f>Paramètres!$H$21</f>
        <v>10000</v>
      </c>
      <c r="DI440" s="13">
        <f>IF(DL440&lt;66666,Paramètres!$H$22,5)</f>
        <v>5</v>
      </c>
      <c r="DJ440" s="13">
        <f t="shared" si="429"/>
        <v>-43940.528815589583</v>
      </c>
      <c r="DK440" s="13">
        <f t="shared" si="430"/>
        <v>-50185.482453205695</v>
      </c>
      <c r="DL440" s="13">
        <f t="shared" si="460"/>
        <v>66703.46858788286</v>
      </c>
      <c r="DM440" s="13">
        <f t="shared" si="461"/>
        <v>-131.20417510992138</v>
      </c>
      <c r="DN440" s="13">
        <f t="shared" si="462"/>
        <v>1138.2105984266464</v>
      </c>
      <c r="DO440" s="13">
        <f t="shared" si="463"/>
        <v>-749.78972843791223</v>
      </c>
      <c r="DP440" s="13">
        <f t="shared" si="464"/>
        <v>-856.35198925427051</v>
      </c>
      <c r="DQ440" s="13">
        <f>IF(DT440&lt;66666,Paramètres!$H$22,5)</f>
        <v>1</v>
      </c>
      <c r="DR440" s="13">
        <f t="shared" si="431"/>
        <v>36438.012482617167</v>
      </c>
      <c r="DS440" s="13">
        <f t="shared" si="432"/>
        <v>31070.91638757792</v>
      </c>
      <c r="DT440" s="13">
        <f t="shared" si="465"/>
        <v>47886.643219662226</v>
      </c>
      <c r="DU440" s="13">
        <f t="shared" si="466"/>
        <v>40.454430667515162</v>
      </c>
      <c r="DV440" s="13">
        <f t="shared" si="467"/>
        <v>428.34471522295667</v>
      </c>
      <c r="DW440" s="13">
        <f t="shared" si="468"/>
        <v>325.93702608389435</v>
      </c>
      <c r="DX440" s="13">
        <f t="shared" si="469"/>
        <v>277.92849815559146</v>
      </c>
    </row>
    <row r="441" spans="1:128" x14ac:dyDescent="0.35">
      <c r="A441" s="106">
        <f t="shared" si="470"/>
        <v>435</v>
      </c>
      <c r="B441" s="106">
        <f>A441*Paramètres!$D$25</f>
        <v>217.5</v>
      </c>
      <c r="C441" s="102">
        <f>Paramètres!$D$7</f>
        <v>155093840495.72119</v>
      </c>
      <c r="D441" s="28">
        <f>Paramètres!$D$8</f>
        <v>6666</v>
      </c>
      <c r="E441" s="28">
        <f t="shared" si="433"/>
        <v>25211.848034490406</v>
      </c>
      <c r="F441" s="28">
        <f t="shared" si="434"/>
        <v>51837.82010939117</v>
      </c>
      <c r="G441" s="28">
        <f t="shared" si="408"/>
        <v>50.269944183483652</v>
      </c>
      <c r="H441" s="28">
        <f t="shared" si="409"/>
        <v>-120.52964198356604</v>
      </c>
      <c r="I441" s="28">
        <f t="shared" si="471"/>
        <v>2034.8232807531422</v>
      </c>
      <c r="J441" s="28">
        <f t="shared" si="472"/>
        <v>2448.3420868806261</v>
      </c>
      <c r="K441" s="28">
        <f t="shared" si="473"/>
        <v>1677.8991959482157</v>
      </c>
      <c r="L441" s="28">
        <f t="shared" si="435"/>
        <v>-852.34604422833775</v>
      </c>
      <c r="M441" s="28">
        <f t="shared" si="436"/>
        <v>-1445.2861075413316</v>
      </c>
      <c r="N441" s="28">
        <f>Paramètres!$D$26*Calculs!K441</f>
        <v>33.557983918964318</v>
      </c>
      <c r="O441" s="28">
        <f>Paramètres!$D$26*I441</f>
        <v>40.696465615062841</v>
      </c>
      <c r="P441" s="28">
        <f>Paramètres!$D$26*J441</f>
        <v>48.966841737612526</v>
      </c>
      <c r="Q441" s="105">
        <f>IF($T441&gt;25000,Paramètres!$D$9,-5)</f>
        <v>6</v>
      </c>
      <c r="R441" s="105">
        <f t="shared" si="410"/>
        <v>84552.240098412964</v>
      </c>
      <c r="S441" s="105">
        <f t="shared" si="411"/>
        <v>89944.508762983067</v>
      </c>
      <c r="T441" s="105">
        <f t="shared" si="437"/>
        <v>123446.7332993223</v>
      </c>
      <c r="U441" s="105">
        <f t="shared" si="438"/>
        <v>46.769981115971696</v>
      </c>
      <c r="V441" s="105">
        <f t="shared" si="412"/>
        <v>60.798074782851103</v>
      </c>
      <c r="W441" s="105">
        <f t="shared" si="439"/>
        <v>41.642360872331921</v>
      </c>
      <c r="X441" s="105">
        <f t="shared" si="440"/>
        <v>44.298077591241309</v>
      </c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44">
        <f t="shared" si="441"/>
        <v>-59340.392063922562</v>
      </c>
      <c r="AL441" s="44">
        <f t="shared" si="442"/>
        <v>-38106.688653591897</v>
      </c>
      <c r="AM441" s="44">
        <f t="shared" si="413"/>
        <v>-111.39672303202745</v>
      </c>
      <c r="AN441" s="44">
        <f t="shared" si="414"/>
        <v>36.097828783331153</v>
      </c>
      <c r="AO441" s="44">
        <f t="shared" si="474"/>
        <v>-5308.8089760290695</v>
      </c>
      <c r="AP441" s="44">
        <f t="shared" si="475"/>
        <v>-13548.764826460752</v>
      </c>
      <c r="AQ441" s="44">
        <f t="shared" si="443"/>
        <v>687.22439549112221</v>
      </c>
      <c r="AR441" s="44">
        <f t="shared" si="444"/>
        <v>555.2857031459771</v>
      </c>
      <c r="AS441" s="44">
        <f t="shared" si="445"/>
        <v>404.88906831355189</v>
      </c>
      <c r="AT441" s="44">
        <f>Paramètres!$D$26*Calculs!AQ441</f>
        <v>13.744487909822444</v>
      </c>
      <c r="AU441" s="44">
        <f>Paramètres!$D$26*AO441</f>
        <v>-106.1761795205814</v>
      </c>
      <c r="AV441" s="44">
        <f>Paramètres!$D$26*AP441</f>
        <v>-270.97529652921503</v>
      </c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1">
        <f>Paramètres!$D$16</f>
        <v>30000</v>
      </c>
      <c r="BH441" s="41">
        <f>Paramètres!$E$16</f>
        <v>-25000</v>
      </c>
      <c r="BI441" s="100"/>
      <c r="BJ441" s="100"/>
      <c r="BK441" s="110">
        <f>Paramètres!$D$20</f>
        <v>523598775598.29883</v>
      </c>
      <c r="BL441" s="41">
        <f>Paramètres!$D$21</f>
        <v>10000</v>
      </c>
      <c r="BM441" s="41"/>
      <c r="BN441" s="41"/>
      <c r="BO441" s="41">
        <f>IF(AND($BR$6&gt;200,A441&lt;950),Paramètres!$D$22,0)</f>
        <v>1</v>
      </c>
      <c r="BP441" s="41">
        <f t="shared" si="415"/>
        <v>4788.1519655095944</v>
      </c>
      <c r="BQ441" s="41">
        <f t="shared" si="416"/>
        <v>-76837.820109391178</v>
      </c>
      <c r="BR441" s="41">
        <f t="shared" si="446"/>
        <v>76986.862505287048</v>
      </c>
      <c r="BS441" s="41">
        <f t="shared" si="447"/>
        <v>-86.434221840733272</v>
      </c>
      <c r="BT441" s="41">
        <f t="shared" si="448"/>
        <v>86.152114708454349</v>
      </c>
      <c r="BU441" s="41">
        <f t="shared" si="449"/>
        <v>5.358179356195552</v>
      </c>
      <c r="BV441" s="41">
        <f t="shared" si="450"/>
        <v>-85.985328880719621</v>
      </c>
      <c r="BW441" s="41">
        <f>Paramètres!$D$22</f>
        <v>1</v>
      </c>
      <c r="BX441" s="41">
        <f t="shared" si="417"/>
        <v>89340.392063922569</v>
      </c>
      <c r="BY441" s="41">
        <f t="shared" si="418"/>
        <v>13106.688653591897</v>
      </c>
      <c r="BZ441" s="41">
        <f t="shared" si="451"/>
        <v>90296.682893656689</v>
      </c>
      <c r="CA441" s="41">
        <f t="shared" si="452"/>
        <v>8.3460457001243835</v>
      </c>
      <c r="CB441" s="41">
        <f t="shared" si="453"/>
        <v>63.054182638454975</v>
      </c>
      <c r="CC441" s="41">
        <f t="shared" si="454"/>
        <v>62.386404657014076</v>
      </c>
      <c r="CD441" s="41">
        <f t="shared" si="455"/>
        <v>9.1524019893648312</v>
      </c>
      <c r="CE441" s="2">
        <f>Paramètres!$F$16</f>
        <v>15000</v>
      </c>
      <c r="CF441" s="2">
        <f>Paramètres!$G$16</f>
        <v>15000</v>
      </c>
      <c r="CG441" s="111">
        <f>Paramètres!$F$20</f>
        <v>992600579172.61572</v>
      </c>
      <c r="CH441" s="2">
        <f>Paramètres!$F$21</f>
        <v>13332</v>
      </c>
      <c r="CI441" s="2"/>
      <c r="CJ441" s="2"/>
      <c r="CK441" s="2">
        <f>IF(CN441&gt;20000,Paramètres!$F$22,-2)</f>
        <v>1</v>
      </c>
      <c r="CL441" s="2">
        <f t="shared" si="419"/>
        <v>-10211.848034490406</v>
      </c>
      <c r="CM441" s="2">
        <f t="shared" si="420"/>
        <v>-36837.82010939117</v>
      </c>
      <c r="CN441" s="2">
        <f t="shared" si="421"/>
        <v>38227.043185307833</v>
      </c>
      <c r="CO441" s="2">
        <f t="shared" si="422"/>
        <v>-105.49395751101767</v>
      </c>
      <c r="CP441" s="2">
        <f t="shared" si="423"/>
        <v>571.81731765683708</v>
      </c>
      <c r="CQ441" s="2">
        <f t="shared" si="424"/>
        <v>-152.75341917226348</v>
      </c>
      <c r="CR441" s="2">
        <f t="shared" si="425"/>
        <v>-551.03669360891286</v>
      </c>
      <c r="CS441" s="2">
        <f>Paramètres!$F$22</f>
        <v>1</v>
      </c>
      <c r="CT441" s="2">
        <f t="shared" si="426"/>
        <v>74340.392063922569</v>
      </c>
      <c r="CU441" s="2">
        <f t="shared" si="427"/>
        <v>53106.688653591897</v>
      </c>
      <c r="CV441" s="2">
        <f t="shared" si="456"/>
        <v>91360.901221295251</v>
      </c>
      <c r="CW441" s="2">
        <f t="shared" si="457"/>
        <v>35.54094824669609</v>
      </c>
      <c r="CX441" s="2">
        <f t="shared" si="428"/>
        <v>115.21982444972134</v>
      </c>
      <c r="CY441" s="2">
        <f t="shared" si="458"/>
        <v>93.75440487809125</v>
      </c>
      <c r="CZ441" s="2">
        <f t="shared" si="459"/>
        <v>66.975514273348765</v>
      </c>
      <c r="DA441" s="2"/>
      <c r="DB441" s="2"/>
      <c r="DC441" s="13">
        <f>Paramètres!$H$16</f>
        <v>-20000</v>
      </c>
      <c r="DD441" s="13">
        <f>Paramètres!$I$16</f>
        <v>0</v>
      </c>
      <c r="DE441" s="13"/>
      <c r="DF441" s="13"/>
      <c r="DG441" s="112">
        <f>Paramètres!$H$20</f>
        <v>1047197551196.5977</v>
      </c>
      <c r="DH441" s="13">
        <f>Paramètres!$H$21</f>
        <v>10000</v>
      </c>
      <c r="DI441" s="13">
        <f>IF(DL441&lt;66666,Paramètres!$H$22,5)</f>
        <v>5</v>
      </c>
      <c r="DJ441" s="13">
        <f t="shared" si="429"/>
        <v>-45211.848034490409</v>
      </c>
      <c r="DK441" s="13">
        <f t="shared" si="430"/>
        <v>-51837.82010939117</v>
      </c>
      <c r="DL441" s="13">
        <f t="shared" si="460"/>
        <v>68784.233632333606</v>
      </c>
      <c r="DM441" s="13">
        <f t="shared" si="461"/>
        <v>-131.09424731906614</v>
      </c>
      <c r="DN441" s="13">
        <f t="shared" si="462"/>
        <v>1072.4954395362092</v>
      </c>
      <c r="DO441" s="13">
        <f t="shared" si="463"/>
        <v>-704.9508044122698</v>
      </c>
      <c r="DP441" s="13">
        <f t="shared" si="464"/>
        <v>-808.26408505169923</v>
      </c>
      <c r="DQ441" s="13">
        <f>IF(DT441&lt;66666,Paramètres!$H$22,5)</f>
        <v>1</v>
      </c>
      <c r="DR441" s="13">
        <f t="shared" si="431"/>
        <v>39340.392063922562</v>
      </c>
      <c r="DS441" s="13">
        <f t="shared" si="432"/>
        <v>38106.688653591897</v>
      </c>
      <c r="DT441" s="13">
        <f t="shared" si="465"/>
        <v>54770.303704516104</v>
      </c>
      <c r="DU441" s="13">
        <f t="shared" si="466"/>
        <v>44.087376568531951</v>
      </c>
      <c r="DV441" s="13">
        <f t="shared" si="467"/>
        <v>332.33506237915873</v>
      </c>
      <c r="DW441" s="13">
        <f t="shared" si="468"/>
        <v>238.70949705006342</v>
      </c>
      <c r="DX441" s="13">
        <f t="shared" si="469"/>
        <v>231.22363569640774</v>
      </c>
    </row>
    <row r="442" spans="1:128" x14ac:dyDescent="0.35">
      <c r="A442" s="106">
        <f t="shared" si="470"/>
        <v>436</v>
      </c>
      <c r="B442" s="106">
        <f>A442*Paramètres!$D$25</f>
        <v>218</v>
      </c>
      <c r="C442" s="102">
        <f>Paramètres!$D$7</f>
        <v>155093840495.72119</v>
      </c>
      <c r="D442" s="28">
        <f>Paramètres!$D$8</f>
        <v>6666</v>
      </c>
      <c r="E442" s="28">
        <f t="shared" si="433"/>
        <v>26016.17316380989</v>
      </c>
      <c r="F442" s="28">
        <f t="shared" si="434"/>
        <v>52700.669625946153</v>
      </c>
      <c r="G442" s="28">
        <f t="shared" si="408"/>
        <v>39.88263658480043</v>
      </c>
      <c r="H442" s="28">
        <f t="shared" si="409"/>
        <v>-120.8794710341537</v>
      </c>
      <c r="I442" s="28">
        <f t="shared" si="471"/>
        <v>1141.7807709097417</v>
      </c>
      <c r="J442" s="28">
        <f t="shared" si="472"/>
        <v>954.08913760168195</v>
      </c>
      <c r="K442" s="28">
        <f t="shared" si="473"/>
        <v>1620.0130929626091</v>
      </c>
      <c r="L442" s="28">
        <f t="shared" si="435"/>
        <v>-831.44543706840625</v>
      </c>
      <c r="M442" s="28">
        <f t="shared" si="436"/>
        <v>-1390.3743763995387</v>
      </c>
      <c r="N442" s="28">
        <f>Paramètres!$D$26*Calculs!K442</f>
        <v>32.400261859252183</v>
      </c>
      <c r="O442" s="28">
        <f>Paramètres!$D$26*I442</f>
        <v>22.835615418194834</v>
      </c>
      <c r="P442" s="28">
        <f>Paramètres!$D$26*J442</f>
        <v>19.081782752033639</v>
      </c>
      <c r="Q442" s="105">
        <f>IF($T442&gt;25000,Paramètres!$D$9,-5)</f>
        <v>6</v>
      </c>
      <c r="R442" s="105">
        <f t="shared" si="410"/>
        <v>87872.148289960489</v>
      </c>
      <c r="S442" s="105">
        <f t="shared" si="411"/>
        <v>97480.518425690039</v>
      </c>
      <c r="T442" s="105">
        <f t="shared" si="437"/>
        <v>131240.10788487681</v>
      </c>
      <c r="U442" s="105">
        <f t="shared" si="438"/>
        <v>47.967460570052211</v>
      </c>
      <c r="V442" s="105">
        <f t="shared" si="412"/>
        <v>53.818820297733424</v>
      </c>
      <c r="W442" s="105">
        <f t="shared" si="439"/>
        <v>36.03452811957132</v>
      </c>
      <c r="X442" s="105">
        <f t="shared" si="440"/>
        <v>39.974719529216799</v>
      </c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44">
        <f t="shared" si="441"/>
        <v>-61855.975126150603</v>
      </c>
      <c r="AL442" s="44">
        <f t="shared" si="442"/>
        <v>-44779.848799743886</v>
      </c>
      <c r="AM442" s="44">
        <f t="shared" si="413"/>
        <v>-109.85048814064083</v>
      </c>
      <c r="AN442" s="44">
        <f t="shared" si="414"/>
        <v>38.855805133619064</v>
      </c>
      <c r="AO442" s="44">
        <f t="shared" si="474"/>
        <v>-4647.3470933625113</v>
      </c>
      <c r="AP442" s="44">
        <f t="shared" si="475"/>
        <v>-12872.900461617985</v>
      </c>
      <c r="AQ442" s="44">
        <f t="shared" si="443"/>
        <v>560.52057117207698</v>
      </c>
      <c r="AR442" s="44">
        <f t="shared" si="444"/>
        <v>436.4926674575006</v>
      </c>
      <c r="AS442" s="44">
        <f t="shared" si="445"/>
        <v>351.64962955036265</v>
      </c>
      <c r="AT442" s="44">
        <f>Paramètres!$D$26*Calculs!AQ442</f>
        <v>11.21041142344154</v>
      </c>
      <c r="AU442" s="44">
        <f>Paramètres!$D$26*AO442</f>
        <v>-92.946941867250231</v>
      </c>
      <c r="AV442" s="44">
        <f>Paramètres!$D$26*AP442</f>
        <v>-257.4580092323597</v>
      </c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1">
        <f>Paramètres!$D$16</f>
        <v>30000</v>
      </c>
      <c r="BH442" s="41">
        <f>Paramètres!$E$16</f>
        <v>-25000</v>
      </c>
      <c r="BI442" s="100"/>
      <c r="BJ442" s="100"/>
      <c r="BK442" s="110">
        <f>Paramètres!$D$20</f>
        <v>523598775598.29883</v>
      </c>
      <c r="BL442" s="41">
        <f>Paramètres!$D$21</f>
        <v>10000</v>
      </c>
      <c r="BM442" s="41"/>
      <c r="BN442" s="41"/>
      <c r="BO442" s="41">
        <f>IF(AND($BR$6&gt;200,A442&lt;950),Paramètres!$D$22,0)</f>
        <v>1</v>
      </c>
      <c r="BP442" s="41">
        <f t="shared" si="415"/>
        <v>3983.82683619011</v>
      </c>
      <c r="BQ442" s="41">
        <f t="shared" si="416"/>
        <v>-77700.669625946146</v>
      </c>
      <c r="BR442" s="41">
        <f t="shared" si="446"/>
        <v>77802.730906962242</v>
      </c>
      <c r="BS442" s="41">
        <f t="shared" si="447"/>
        <v>-87.064931752744045</v>
      </c>
      <c r="BT442" s="41">
        <f t="shared" si="448"/>
        <v>84.398560932449044</v>
      </c>
      <c r="BU442" s="41">
        <f t="shared" si="449"/>
        <v>4.3215610565210794</v>
      </c>
      <c r="BV442" s="41">
        <f t="shared" si="450"/>
        <v>-84.287847270547104</v>
      </c>
      <c r="BW442" s="41">
        <f>Paramètres!$D$22</f>
        <v>1</v>
      </c>
      <c r="BX442" s="41">
        <f t="shared" si="417"/>
        <v>91855.975126150603</v>
      </c>
      <c r="BY442" s="41">
        <f t="shared" si="418"/>
        <v>19779.848799743886</v>
      </c>
      <c r="BZ442" s="41">
        <f t="shared" si="451"/>
        <v>93961.49522499484</v>
      </c>
      <c r="CA442" s="41">
        <f t="shared" si="452"/>
        <v>12.152250220395938</v>
      </c>
      <c r="CB442" s="41">
        <f t="shared" si="453"/>
        <v>58.312495634533498</v>
      </c>
      <c r="CC442" s="41">
        <f t="shared" si="454"/>
        <v>57.005810047226909</v>
      </c>
      <c r="CD442" s="41">
        <f t="shared" si="455"/>
        <v>12.275372417445068</v>
      </c>
      <c r="CE442" s="2">
        <f>Paramètres!$F$16</f>
        <v>15000</v>
      </c>
      <c r="CF442" s="2">
        <f>Paramètres!$G$16</f>
        <v>15000</v>
      </c>
      <c r="CG442" s="111">
        <f>Paramètres!$F$20</f>
        <v>992600579172.61572</v>
      </c>
      <c r="CH442" s="2">
        <f>Paramètres!$F$21</f>
        <v>13332</v>
      </c>
      <c r="CI442" s="2"/>
      <c r="CJ442" s="2"/>
      <c r="CK442" s="2">
        <f>IF(CN442&gt;20000,Paramètres!$F$22,-2)</f>
        <v>1</v>
      </c>
      <c r="CL442" s="2">
        <f t="shared" si="419"/>
        <v>-11016.17316380989</v>
      </c>
      <c r="CM442" s="2">
        <f t="shared" si="420"/>
        <v>-37700.669625946153</v>
      </c>
      <c r="CN442" s="2">
        <f t="shared" si="421"/>
        <v>39277.176087643878</v>
      </c>
      <c r="CO442" s="2">
        <f t="shared" si="422"/>
        <v>-106.28841519726267</v>
      </c>
      <c r="CP442" s="2">
        <f t="shared" si="423"/>
        <v>546.33112449938665</v>
      </c>
      <c r="CQ442" s="2">
        <f t="shared" si="424"/>
        <v>-153.230931338711</v>
      </c>
      <c r="CR442" s="2">
        <f t="shared" si="425"/>
        <v>-524.40249739854937</v>
      </c>
      <c r="CS442" s="2">
        <f>Paramètres!$F$22</f>
        <v>1</v>
      </c>
      <c r="CT442" s="2">
        <f t="shared" si="426"/>
        <v>76855.975126150603</v>
      </c>
      <c r="CU442" s="2">
        <f t="shared" si="427"/>
        <v>59779.848799743886</v>
      </c>
      <c r="CV442" s="2">
        <f t="shared" si="456"/>
        <v>97367.711460790335</v>
      </c>
      <c r="CW442" s="2">
        <f t="shared" si="457"/>
        <v>37.876367493069147</v>
      </c>
      <c r="CX442" s="2">
        <f t="shared" si="428"/>
        <v>101.82262458263463</v>
      </c>
      <c r="CY442" s="2">
        <f t="shared" si="458"/>
        <v>80.372404617455885</v>
      </c>
      <c r="CZ442" s="2">
        <f t="shared" si="459"/>
        <v>62.514985826632838</v>
      </c>
      <c r="DA442" s="2"/>
      <c r="DB442" s="2"/>
      <c r="DC442" s="13">
        <f>Paramètres!$H$16</f>
        <v>-20000</v>
      </c>
      <c r="DD442" s="13">
        <f>Paramètres!$I$16</f>
        <v>0</v>
      </c>
      <c r="DE442" s="13"/>
      <c r="DF442" s="13"/>
      <c r="DG442" s="112">
        <f>Paramètres!$H$20</f>
        <v>1047197551196.5977</v>
      </c>
      <c r="DH442" s="13">
        <f>Paramètres!$H$21</f>
        <v>10000</v>
      </c>
      <c r="DI442" s="13">
        <f>IF(DL442&lt;66666,Paramètres!$H$22,5)</f>
        <v>5</v>
      </c>
      <c r="DJ442" s="13">
        <f t="shared" si="429"/>
        <v>-46016.173163809886</v>
      </c>
      <c r="DK442" s="13">
        <f t="shared" si="430"/>
        <v>-52700.669625946153</v>
      </c>
      <c r="DL442" s="13">
        <f t="shared" si="460"/>
        <v>69963.195836560102</v>
      </c>
      <c r="DM442" s="13">
        <f t="shared" si="461"/>
        <v>-131.12619622753979</v>
      </c>
      <c r="DN442" s="13">
        <f t="shared" si="462"/>
        <v>1037.7308937900796</v>
      </c>
      <c r="DO442" s="13">
        <f t="shared" si="463"/>
        <v>-682.53606678621634</v>
      </c>
      <c r="DP442" s="13">
        <f t="shared" si="464"/>
        <v>-781.68403173044226</v>
      </c>
      <c r="DQ442" s="13">
        <f>IF(DT442&lt;66666,Paramètres!$H$22,5)</f>
        <v>1</v>
      </c>
      <c r="DR442" s="13">
        <f t="shared" si="431"/>
        <v>41855.975126150603</v>
      </c>
      <c r="DS442" s="13">
        <f t="shared" si="432"/>
        <v>44779.848799743886</v>
      </c>
      <c r="DT442" s="13">
        <f t="shared" si="465"/>
        <v>61295.656553208253</v>
      </c>
      <c r="DU442" s="13">
        <f t="shared" si="466"/>
        <v>46.932942442277316</v>
      </c>
      <c r="DV442" s="13">
        <f t="shared" si="467"/>
        <v>267.95215726111888</v>
      </c>
      <c r="DW442" s="13">
        <f t="shared" si="468"/>
        <v>182.97216246609835</v>
      </c>
      <c r="DX442" s="13">
        <f t="shared" si="469"/>
        <v>195.75379011239372</v>
      </c>
    </row>
    <row r="443" spans="1:128" x14ac:dyDescent="0.35">
      <c r="A443" s="106">
        <f t="shared" si="470"/>
        <v>437</v>
      </c>
      <c r="B443" s="106">
        <f>A443*Paramètres!$D$25</f>
        <v>218.5</v>
      </c>
      <c r="C443" s="102">
        <f>Paramètres!$D$7</f>
        <v>155093840495.72119</v>
      </c>
      <c r="D443" s="28">
        <f>Paramètres!$D$8</f>
        <v>6666</v>
      </c>
      <c r="E443" s="28">
        <f t="shared" si="433"/>
        <v>26379.202189997657</v>
      </c>
      <c r="F443" s="28">
        <f t="shared" si="434"/>
        <v>52830.120600647111</v>
      </c>
      <c r="G443" s="28">
        <f t="shared" si="408"/>
        <v>-57.733396569656051</v>
      </c>
      <c r="H443" s="28">
        <f t="shared" si="409"/>
        <v>-121.12706429485253</v>
      </c>
      <c r="I443" s="28">
        <f t="shared" si="471"/>
        <v>287.49971842314062</v>
      </c>
      <c r="J443" s="28">
        <f t="shared" si="472"/>
        <v>-455.36702154989041</v>
      </c>
      <c r="K443" s="28">
        <f t="shared" si="473"/>
        <v>1606.0209148164274</v>
      </c>
      <c r="L443" s="28">
        <f t="shared" si="435"/>
        <v>-830.21281960735962</v>
      </c>
      <c r="M443" s="28">
        <f t="shared" si="436"/>
        <v>-1374.7908397234075</v>
      </c>
      <c r="N443" s="28">
        <f>Paramètres!$D$26*Calculs!K443</f>
        <v>32.120418296328552</v>
      </c>
      <c r="O443" s="28">
        <f>Paramètres!$D$26*I443</f>
        <v>5.7499943684628123</v>
      </c>
      <c r="P443" s="28">
        <f>Paramètres!$D$26*J443</f>
        <v>-9.1073404309978088</v>
      </c>
      <c r="Q443" s="105">
        <f>IF($T443&gt;25000,Paramètres!$D$9,-5)</f>
        <v>6</v>
      </c>
      <c r="R443" s="105">
        <f t="shared" si="410"/>
        <v>90449.727695965135</v>
      </c>
      <c r="S443" s="105">
        <f t="shared" si="411"/>
        <v>103958.5072238124</v>
      </c>
      <c r="T443" s="105">
        <f t="shared" si="437"/>
        <v>137798.85509131671</v>
      </c>
      <c r="U443" s="105">
        <f t="shared" si="438"/>
        <v>48.974903276233263</v>
      </c>
      <c r="V443" s="105">
        <f t="shared" si="412"/>
        <v>48.835080379058887</v>
      </c>
      <c r="W443" s="105">
        <f t="shared" si="439"/>
        <v>32.054836154983327</v>
      </c>
      <c r="X443" s="105">
        <f t="shared" si="440"/>
        <v>36.842265873671728</v>
      </c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44">
        <f t="shared" si="441"/>
        <v>-64070.525505967482</v>
      </c>
      <c r="AL443" s="44">
        <f t="shared" si="442"/>
        <v>-51128.386623165286</v>
      </c>
      <c r="AM443" s="44">
        <f t="shared" si="413"/>
        <v>-108.56090017580162</v>
      </c>
      <c r="AN443" s="44">
        <f t="shared" si="414"/>
        <v>41.065701130109666</v>
      </c>
      <c r="AO443" s="44">
        <f t="shared" si="474"/>
        <v>-4117.9074840377598</v>
      </c>
      <c r="AP443" s="44">
        <f t="shared" si="475"/>
        <v>-12263.792822835263</v>
      </c>
      <c r="AQ443" s="44">
        <f t="shared" si="443"/>
        <v>472.68611996050015</v>
      </c>
      <c r="AR443" s="44">
        <f t="shared" si="444"/>
        <v>356.3849052503524</v>
      </c>
      <c r="AS443" s="44">
        <f t="shared" si="445"/>
        <v>310.51886788568845</v>
      </c>
      <c r="AT443" s="44">
        <f>Paramètres!$D$26*Calculs!AQ443</f>
        <v>9.4537223992100028</v>
      </c>
      <c r="AU443" s="44">
        <f>Paramètres!$D$26*AO443</f>
        <v>-82.358149680755204</v>
      </c>
      <c r="AV443" s="44">
        <f>Paramètres!$D$26*AP443</f>
        <v>-245.27585645670527</v>
      </c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1">
        <f>Paramètres!$D$16</f>
        <v>30000</v>
      </c>
      <c r="BH443" s="41">
        <f>Paramètres!$E$16</f>
        <v>-25000</v>
      </c>
      <c r="BI443" s="100"/>
      <c r="BJ443" s="100"/>
      <c r="BK443" s="110">
        <f>Paramètres!$D$20</f>
        <v>523598775598.29883</v>
      </c>
      <c r="BL443" s="41">
        <f>Paramètres!$D$21</f>
        <v>10000</v>
      </c>
      <c r="BM443" s="41"/>
      <c r="BN443" s="41"/>
      <c r="BO443" s="41">
        <f>IF(AND($BR$6&gt;200,A443&lt;950),Paramètres!$D$22,0)</f>
        <v>1</v>
      </c>
      <c r="BP443" s="41">
        <f t="shared" si="415"/>
        <v>3620.7978100023429</v>
      </c>
      <c r="BQ443" s="41">
        <f t="shared" si="416"/>
        <v>-77830.120600647118</v>
      </c>
      <c r="BR443" s="41">
        <f t="shared" si="446"/>
        <v>77914.29810690842</v>
      </c>
      <c r="BS443" s="41">
        <f t="shared" si="447"/>
        <v>-87.336417303029435</v>
      </c>
      <c r="BT443" s="41">
        <f t="shared" si="448"/>
        <v>84.162901037999177</v>
      </c>
      <c r="BU443" s="41">
        <f t="shared" si="449"/>
        <v>3.9111800422522438</v>
      </c>
      <c r="BV443" s="41">
        <f t="shared" si="450"/>
        <v>-84.071972629462735</v>
      </c>
      <c r="BW443" s="41">
        <f>Paramètres!$D$22</f>
        <v>1</v>
      </c>
      <c r="BX443" s="41">
        <f t="shared" si="417"/>
        <v>94070.525505967482</v>
      </c>
      <c r="BY443" s="41">
        <f t="shared" si="418"/>
        <v>26128.386623165286</v>
      </c>
      <c r="BZ443" s="41">
        <f t="shared" si="451"/>
        <v>97631.738469098666</v>
      </c>
      <c r="CA443" s="41">
        <f t="shared" si="452"/>
        <v>15.522802041463885</v>
      </c>
      <c r="CB443" s="41">
        <f t="shared" si="453"/>
        <v>54.077659358693666</v>
      </c>
      <c r="CC443" s="41">
        <f t="shared" si="454"/>
        <v>52.105123946093933</v>
      </c>
      <c r="CD443" s="41">
        <f t="shared" si="455"/>
        <v>14.472363327290296</v>
      </c>
      <c r="CE443" s="2">
        <f>Paramètres!$F$16</f>
        <v>15000</v>
      </c>
      <c r="CF443" s="2">
        <f>Paramètres!$G$16</f>
        <v>15000</v>
      </c>
      <c r="CG443" s="111">
        <f>Paramètres!$F$20</f>
        <v>992600579172.61572</v>
      </c>
      <c r="CH443" s="2">
        <f>Paramètres!$F$21</f>
        <v>13332</v>
      </c>
      <c r="CI443" s="2"/>
      <c r="CJ443" s="2"/>
      <c r="CK443" s="2">
        <f>IF(CN443&gt;20000,Paramètres!$F$22,-2)</f>
        <v>1</v>
      </c>
      <c r="CL443" s="2">
        <f t="shared" si="419"/>
        <v>-11379.202189997657</v>
      </c>
      <c r="CM443" s="2">
        <f t="shared" si="420"/>
        <v>-37830.120600647111</v>
      </c>
      <c r="CN443" s="2">
        <f t="shared" si="421"/>
        <v>39504.484139656248</v>
      </c>
      <c r="CO443" s="2">
        <f t="shared" si="422"/>
        <v>-106.74115068618934</v>
      </c>
      <c r="CP443" s="2">
        <f t="shared" si="423"/>
        <v>541.02383852516834</v>
      </c>
      <c r="CQ443" s="2">
        <f t="shared" si="424"/>
        <v>-155.84103380320971</v>
      </c>
      <c r="CR443" s="2">
        <f t="shared" si="425"/>
        <v>-518.09300905885061</v>
      </c>
      <c r="CS443" s="2">
        <f>Paramètres!$F$22</f>
        <v>1</v>
      </c>
      <c r="CT443" s="2">
        <f t="shared" si="426"/>
        <v>79070.525505967482</v>
      </c>
      <c r="CU443" s="2">
        <f t="shared" si="427"/>
        <v>66128.386623165279</v>
      </c>
      <c r="CV443" s="2">
        <f t="shared" si="456"/>
        <v>103078.18159616845</v>
      </c>
      <c r="CW443" s="2">
        <f t="shared" si="457"/>
        <v>39.906466905123111</v>
      </c>
      <c r="CX443" s="2">
        <f t="shared" si="428"/>
        <v>91.124157955340877</v>
      </c>
      <c r="CY443" s="2">
        <f t="shared" si="458"/>
        <v>69.900680670189658</v>
      </c>
      <c r="CZ443" s="2">
        <f t="shared" si="459"/>
        <v>58.45944752487906</v>
      </c>
      <c r="DA443" s="2"/>
      <c r="DB443" s="2"/>
      <c r="DC443" s="13">
        <f>Paramètres!$H$16</f>
        <v>-20000</v>
      </c>
      <c r="DD443" s="13">
        <f>Paramètres!$I$16</f>
        <v>0</v>
      </c>
      <c r="DE443" s="13"/>
      <c r="DF443" s="13"/>
      <c r="DG443" s="112">
        <f>Paramètres!$H$20</f>
        <v>1047197551196.5977</v>
      </c>
      <c r="DH443" s="13">
        <f>Paramètres!$H$21</f>
        <v>10000</v>
      </c>
      <c r="DI443" s="13">
        <f>IF(DL443&lt;66666,Paramètres!$H$22,5)</f>
        <v>5</v>
      </c>
      <c r="DJ443" s="13">
        <f t="shared" si="429"/>
        <v>-46379.202189997653</v>
      </c>
      <c r="DK443" s="13">
        <f t="shared" si="430"/>
        <v>-52830.120600647111</v>
      </c>
      <c r="DL443" s="13">
        <f t="shared" si="460"/>
        <v>70299.730002750381</v>
      </c>
      <c r="DM443" s="13">
        <f t="shared" si="461"/>
        <v>-131.27967616379405</v>
      </c>
      <c r="DN443" s="13">
        <f t="shared" si="462"/>
        <v>1028.1140492483589</v>
      </c>
      <c r="DO443" s="13">
        <f t="shared" si="463"/>
        <v>-678.28296584640213</v>
      </c>
      <c r="DP443" s="13">
        <f t="shared" si="464"/>
        <v>-772.62585803509421</v>
      </c>
      <c r="DQ443" s="13">
        <f>IF(DT443&lt;66666,Paramètres!$H$22,5)</f>
        <v>5</v>
      </c>
      <c r="DR443" s="13">
        <f t="shared" si="431"/>
        <v>44070.525505967482</v>
      </c>
      <c r="DS443" s="13">
        <f t="shared" si="432"/>
        <v>51128.386623165286</v>
      </c>
      <c r="DT443" s="13">
        <f t="shared" si="465"/>
        <v>67500.541753825935</v>
      </c>
      <c r="DU443" s="13">
        <f t="shared" si="466"/>
        <v>49.240039976155266</v>
      </c>
      <c r="DV443" s="13">
        <f t="shared" si="467"/>
        <v>1112.3493703884526</v>
      </c>
      <c r="DW443" s="13">
        <f t="shared" si="468"/>
        <v>726.24337561664981</v>
      </c>
      <c r="DX443" s="13">
        <f t="shared" si="469"/>
        <v>842.55069946948629</v>
      </c>
    </row>
    <row r="444" spans="1:128" x14ac:dyDescent="0.35">
      <c r="A444" s="106">
        <f t="shared" si="470"/>
        <v>438</v>
      </c>
      <c r="B444" s="106">
        <f>A444*Paramètres!$D$25</f>
        <v>219</v>
      </c>
      <c r="C444" s="102">
        <f>Paramètres!$D$7</f>
        <v>155093840495.72119</v>
      </c>
      <c r="D444" s="28">
        <f>Paramètres!$D$8</f>
        <v>6666</v>
      </c>
      <c r="E444" s="28">
        <f t="shared" si="433"/>
        <v>26315.398844307387</v>
      </c>
      <c r="F444" s="28">
        <f t="shared" si="434"/>
        <v>52258.739379941318</v>
      </c>
      <c r="G444" s="28">
        <f t="shared" si="408"/>
        <v>-106.76122472475676</v>
      </c>
      <c r="H444" s="28">
        <f t="shared" si="409"/>
        <v>-121.2872658427161</v>
      </c>
      <c r="I444" s="28">
        <f t="shared" si="471"/>
        <v>-548.46309555268181</v>
      </c>
      <c r="J444" s="28">
        <f t="shared" si="472"/>
        <v>-1821.0505208423001</v>
      </c>
      <c r="K444" s="28">
        <f t="shared" si="473"/>
        <v>1632.6604057745947</v>
      </c>
      <c r="L444" s="28">
        <f t="shared" si="435"/>
        <v>-847.88821103173746</v>
      </c>
      <c r="M444" s="28">
        <f t="shared" si="436"/>
        <v>-1395.2295804552969</v>
      </c>
      <c r="N444" s="28">
        <f>Paramètres!$D$26*Calculs!K444</f>
        <v>32.653208115491893</v>
      </c>
      <c r="O444" s="28">
        <f>Paramètres!$D$26*I444</f>
        <v>-10.969261911053636</v>
      </c>
      <c r="P444" s="28">
        <f>Paramètres!$D$26*J444</f>
        <v>-36.421010416846002</v>
      </c>
      <c r="Q444" s="105">
        <f>IF($T444&gt;25000,Paramètres!$D$9,-5)</f>
        <v>6</v>
      </c>
      <c r="R444" s="105">
        <f t="shared" si="410"/>
        <v>92355.781865981175</v>
      </c>
      <c r="S444" s="105">
        <f t="shared" si="411"/>
        <v>109441.39269755282</v>
      </c>
      <c r="T444" s="105">
        <f t="shared" si="437"/>
        <v>143202.68461050815</v>
      </c>
      <c r="U444" s="105">
        <f t="shared" si="438"/>
        <v>49.839533694413696</v>
      </c>
      <c r="V444" s="105">
        <f t="shared" si="412"/>
        <v>45.230712974629256</v>
      </c>
      <c r="W444" s="105">
        <f t="shared" si="439"/>
        <v>29.17066724335093</v>
      </c>
      <c r="X444" s="105">
        <f t="shared" si="440"/>
        <v>34.56717472937278</v>
      </c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44">
        <f t="shared" si="441"/>
        <v>-66040.383021673784</v>
      </c>
      <c r="AL444" s="44">
        <f t="shared" si="442"/>
        <v>-57182.653317611497</v>
      </c>
      <c r="AM444" s="44">
        <f t="shared" si="413"/>
        <v>-107.44499660854471</v>
      </c>
      <c r="AN444" s="44">
        <f t="shared" si="414"/>
        <v>47.25051751359657</v>
      </c>
      <c r="AO444" s="44">
        <f t="shared" si="474"/>
        <v>-3679.1644291066523</v>
      </c>
      <c r="AP444" s="44">
        <f t="shared" si="475"/>
        <v>-11707.99809849287</v>
      </c>
      <c r="AQ444" s="44">
        <f t="shared" si="443"/>
        <v>1296.8645421261922</v>
      </c>
      <c r="AR444" s="44">
        <f t="shared" si="444"/>
        <v>880.30401638791682</v>
      </c>
      <c r="AS444" s="44">
        <f t="shared" si="445"/>
        <v>952.32477619532733</v>
      </c>
      <c r="AT444" s="44">
        <f>Paramètres!$D$26*Calculs!AQ444</f>
        <v>25.937290842523844</v>
      </c>
      <c r="AU444" s="44">
        <f>Paramètres!$D$26*AO444</f>
        <v>-73.583288582133051</v>
      </c>
      <c r="AV444" s="44">
        <f>Paramètres!$D$26*AP444</f>
        <v>-234.15996196985739</v>
      </c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1">
        <f>Paramètres!$D$16</f>
        <v>30000</v>
      </c>
      <c r="BH444" s="41">
        <f>Paramètres!$E$16</f>
        <v>-25000</v>
      </c>
      <c r="BI444" s="100"/>
      <c r="BJ444" s="100"/>
      <c r="BK444" s="110">
        <f>Paramètres!$D$20</f>
        <v>523598775598.29883</v>
      </c>
      <c r="BL444" s="41">
        <f>Paramètres!$D$21</f>
        <v>10000</v>
      </c>
      <c r="BM444" s="41"/>
      <c r="BN444" s="41"/>
      <c r="BO444" s="41">
        <f>IF(AND($BR$6&gt;200,A444&lt;950),Paramètres!$D$22,0)</f>
        <v>1</v>
      </c>
      <c r="BP444" s="41">
        <f t="shared" si="415"/>
        <v>3684.6011556926132</v>
      </c>
      <c r="BQ444" s="41">
        <f t="shared" si="416"/>
        <v>-77258.739379941311</v>
      </c>
      <c r="BR444" s="41">
        <f t="shared" si="446"/>
        <v>77346.551935133</v>
      </c>
      <c r="BS444" s="41">
        <f t="shared" si="447"/>
        <v>-87.269535367736253</v>
      </c>
      <c r="BT444" s="41">
        <f t="shared" si="448"/>
        <v>85.372415930867703</v>
      </c>
      <c r="BU444" s="41">
        <f t="shared" si="449"/>
        <v>4.0669337486040202</v>
      </c>
      <c r="BV444" s="41">
        <f t="shared" si="450"/>
        <v>-85.275491506983045</v>
      </c>
      <c r="BW444" s="41">
        <f>Paramètres!$D$22</f>
        <v>1</v>
      </c>
      <c r="BX444" s="41">
        <f t="shared" si="417"/>
        <v>96040.383021673784</v>
      </c>
      <c r="BY444" s="41">
        <f t="shared" si="418"/>
        <v>32182.653317611497</v>
      </c>
      <c r="BZ444" s="41">
        <f t="shared" si="451"/>
        <v>101289.08305198235</v>
      </c>
      <c r="CA444" s="41">
        <f t="shared" si="452"/>
        <v>18.525743847439134</v>
      </c>
      <c r="CB444" s="41">
        <f t="shared" si="453"/>
        <v>50.298430249193501</v>
      </c>
      <c r="CC444" s="41">
        <f t="shared" si="454"/>
        <v>47.692015377830444</v>
      </c>
      <c r="CD444" s="41">
        <f t="shared" si="455"/>
        <v>15.981356473521528</v>
      </c>
      <c r="CE444" s="2">
        <f>Paramètres!$F$16</f>
        <v>15000</v>
      </c>
      <c r="CF444" s="2">
        <f>Paramètres!$G$16</f>
        <v>15000</v>
      </c>
      <c r="CG444" s="111">
        <f>Paramètres!$F$20</f>
        <v>992600579172.61572</v>
      </c>
      <c r="CH444" s="2">
        <f>Paramètres!$F$21</f>
        <v>13332</v>
      </c>
      <c r="CI444" s="2"/>
      <c r="CJ444" s="2"/>
      <c r="CK444" s="2">
        <f>IF(CN444&gt;20000,Paramètres!$F$22,-2)</f>
        <v>1</v>
      </c>
      <c r="CL444" s="2">
        <f t="shared" si="419"/>
        <v>-11315.398844307387</v>
      </c>
      <c r="CM444" s="2">
        <f t="shared" si="420"/>
        <v>-37258.739379941318</v>
      </c>
      <c r="CN444" s="2">
        <f t="shared" si="421"/>
        <v>38939.079485629125</v>
      </c>
      <c r="CO444" s="2">
        <f t="shared" si="422"/>
        <v>-106.89342282873473</v>
      </c>
      <c r="CP444" s="2">
        <f t="shared" si="423"/>
        <v>554.36059379906374</v>
      </c>
      <c r="CQ444" s="2">
        <f t="shared" si="424"/>
        <v>-161.09295097020785</v>
      </c>
      <c r="CR444" s="2">
        <f t="shared" si="425"/>
        <v>-530.43824249855959</v>
      </c>
      <c r="CS444" s="2">
        <f>Paramètres!$F$22</f>
        <v>1</v>
      </c>
      <c r="CT444" s="2">
        <f t="shared" si="426"/>
        <v>81040.383021673784</v>
      </c>
      <c r="CU444" s="2">
        <f t="shared" si="427"/>
        <v>72182.65331761149</v>
      </c>
      <c r="CV444" s="2">
        <f t="shared" si="456"/>
        <v>108525.93754614647</v>
      </c>
      <c r="CW444" s="2">
        <f t="shared" si="457"/>
        <v>41.691448511399734</v>
      </c>
      <c r="CX444" s="2">
        <f t="shared" si="428"/>
        <v>82.404294029313817</v>
      </c>
      <c r="CY444" s="2">
        <f t="shared" si="458"/>
        <v>61.534373272994074</v>
      </c>
      <c r="CZ444" s="2">
        <f t="shared" si="459"/>
        <v>54.808654247020499</v>
      </c>
      <c r="DA444" s="2"/>
      <c r="DB444" s="2"/>
      <c r="DC444" s="13">
        <f>Paramètres!$H$16</f>
        <v>-20000</v>
      </c>
      <c r="DD444" s="13">
        <f>Paramètres!$I$16</f>
        <v>0</v>
      </c>
      <c r="DE444" s="13"/>
      <c r="DF444" s="13"/>
      <c r="DG444" s="112">
        <f>Paramètres!$H$20</f>
        <v>1047197551196.5977</v>
      </c>
      <c r="DH444" s="13">
        <f>Paramètres!$H$21</f>
        <v>10000</v>
      </c>
      <c r="DI444" s="13">
        <f>IF(DL444&lt;66666,Paramètres!$H$22,5)</f>
        <v>5</v>
      </c>
      <c r="DJ444" s="13">
        <f t="shared" si="429"/>
        <v>-46315.39884430739</v>
      </c>
      <c r="DK444" s="13">
        <f t="shared" si="430"/>
        <v>-52258.739379941318</v>
      </c>
      <c r="DL444" s="13">
        <f t="shared" si="460"/>
        <v>69829.019839089102</v>
      </c>
      <c r="DM444" s="13">
        <f t="shared" si="461"/>
        <v>-131.54963668363703</v>
      </c>
      <c r="DN444" s="13">
        <f t="shared" si="462"/>
        <v>1041.6023836869938</v>
      </c>
      <c r="DO444" s="13">
        <f t="shared" si="463"/>
        <v>-690.86219381013359</v>
      </c>
      <c r="DP444" s="13">
        <f t="shared" si="464"/>
        <v>-779.51584644975424</v>
      </c>
      <c r="DQ444" s="13">
        <f>IF(DT444&lt;66666,Paramètres!$H$22,5)</f>
        <v>5</v>
      </c>
      <c r="DR444" s="13">
        <f t="shared" si="431"/>
        <v>46040.383021673784</v>
      </c>
      <c r="DS444" s="13">
        <f t="shared" si="432"/>
        <v>57182.653317611497</v>
      </c>
      <c r="DT444" s="13">
        <f t="shared" si="465"/>
        <v>73413.709273027285</v>
      </c>
      <c r="DU444" s="13">
        <f t="shared" si="466"/>
        <v>51.160860476368768</v>
      </c>
      <c r="DV444" s="13">
        <f t="shared" si="467"/>
        <v>945.07870477166341</v>
      </c>
      <c r="DW444" s="13">
        <f t="shared" si="468"/>
        <v>592.69291776953276</v>
      </c>
      <c r="DX444" s="13">
        <f t="shared" si="469"/>
        <v>736.13100969781374</v>
      </c>
    </row>
    <row r="445" spans="1:128" x14ac:dyDescent="0.35">
      <c r="A445" s="106">
        <f t="shared" si="470"/>
        <v>439</v>
      </c>
      <c r="B445" s="106">
        <f>A445*Paramètres!$D$25</f>
        <v>219.5</v>
      </c>
      <c r="C445" s="102">
        <f>Paramètres!$D$7</f>
        <v>155093840495.72119</v>
      </c>
      <c r="D445" s="28">
        <f>Paramètres!$D$8</f>
        <v>6666</v>
      </c>
      <c r="E445" s="28">
        <f t="shared" si="433"/>
        <v>25829.195243773112</v>
      </c>
      <c r="F445" s="28">
        <f t="shared" si="434"/>
        <v>50999.406724406348</v>
      </c>
      <c r="G445" s="28">
        <f t="shared" si="408"/>
        <v>-113.54150666751094</v>
      </c>
      <c r="H445" s="28">
        <f t="shared" si="409"/>
        <v>-121.35694987523884</v>
      </c>
      <c r="I445" s="28">
        <f t="shared" si="471"/>
        <v>-1385.3820446733657</v>
      </c>
      <c r="J445" s="28">
        <f t="shared" si="472"/>
        <v>-3179.859090880751</v>
      </c>
      <c r="K445" s="28">
        <f t="shared" si="473"/>
        <v>1702.3465993963218</v>
      </c>
      <c r="L445" s="28">
        <f t="shared" si="435"/>
        <v>-885.84695982239487</v>
      </c>
      <c r="M445" s="28">
        <f t="shared" si="436"/>
        <v>-1453.7053030960715</v>
      </c>
      <c r="N445" s="28">
        <f>Paramètres!$D$26*Calculs!K445</f>
        <v>34.046931987926435</v>
      </c>
      <c r="O445" s="28">
        <f>Paramètres!$D$26*I445</f>
        <v>-27.707640893467314</v>
      </c>
      <c r="P445" s="28">
        <f>Paramètres!$D$26*J445</f>
        <v>-63.597181817615024</v>
      </c>
      <c r="Q445" s="105">
        <f>IF($T445&gt;25000,Paramètres!$D$9,-5)</f>
        <v>6</v>
      </c>
      <c r="R445" s="105">
        <f t="shared" si="410"/>
        <v>93489.084475903248</v>
      </c>
      <c r="S445" s="105">
        <f t="shared" si="411"/>
        <v>113797.97789721545</v>
      </c>
      <c r="T445" s="105">
        <f t="shared" si="437"/>
        <v>147275.89310419309</v>
      </c>
      <c r="U445" s="105">
        <f t="shared" si="438"/>
        <v>50.595679580906236</v>
      </c>
      <c r="V445" s="105">
        <f t="shared" si="412"/>
        <v>42.770985898388737</v>
      </c>
      <c r="W445" s="105">
        <f t="shared" si="439"/>
        <v>27.150541948798317</v>
      </c>
      <c r="X445" s="105">
        <f t="shared" si="440"/>
        <v>33.048529567996077</v>
      </c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44">
        <f t="shared" si="441"/>
        <v>-67659.889232130139</v>
      </c>
      <c r="AL445" s="44">
        <f t="shared" si="442"/>
        <v>-62798.571172809097</v>
      </c>
      <c r="AM445" s="44">
        <f t="shared" si="413"/>
        <v>-104.5215823042499</v>
      </c>
      <c r="AN445" s="44">
        <f t="shared" si="414"/>
        <v>49.015693313420435</v>
      </c>
      <c r="AO445" s="44">
        <f t="shared" si="474"/>
        <v>-2725.2771241366022</v>
      </c>
      <c r="AP445" s="44">
        <f t="shared" si="475"/>
        <v>-10521.513360327684</v>
      </c>
      <c r="AQ445" s="44">
        <f t="shared" si="443"/>
        <v>1114.7174225625897</v>
      </c>
      <c r="AR445" s="44">
        <f t="shared" si="444"/>
        <v>731.08997366370829</v>
      </c>
      <c r="AS445" s="44">
        <f t="shared" si="445"/>
        <v>841.48819514772856</v>
      </c>
      <c r="AT445" s="44">
        <f>Paramètres!$D$26*Calculs!AQ445</f>
        <v>22.294348451251796</v>
      </c>
      <c r="AU445" s="44">
        <f>Paramètres!$D$26*AO445</f>
        <v>-54.505542482732046</v>
      </c>
      <c r="AV445" s="44">
        <f>Paramètres!$D$26*AP445</f>
        <v>-210.43026720655371</v>
      </c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1">
        <f>Paramètres!$D$16</f>
        <v>30000</v>
      </c>
      <c r="BH445" s="41">
        <f>Paramètres!$E$16</f>
        <v>-25000</v>
      </c>
      <c r="BI445" s="100"/>
      <c r="BJ445" s="100"/>
      <c r="BK445" s="110">
        <f>Paramètres!$D$20</f>
        <v>523598775598.29883</v>
      </c>
      <c r="BL445" s="41">
        <f>Paramètres!$D$21</f>
        <v>10000</v>
      </c>
      <c r="BM445" s="41"/>
      <c r="BN445" s="41"/>
      <c r="BO445" s="41">
        <f>IF(AND($BR$6&gt;200,A445&lt;950),Paramètres!$D$22,0)</f>
        <v>1</v>
      </c>
      <c r="BP445" s="41">
        <f t="shared" si="415"/>
        <v>4170.8047562268875</v>
      </c>
      <c r="BQ445" s="41">
        <f t="shared" si="416"/>
        <v>-75999.406724406348</v>
      </c>
      <c r="BR445" s="41">
        <f t="shared" si="446"/>
        <v>76113.766394629987</v>
      </c>
      <c r="BS445" s="41">
        <f t="shared" si="447"/>
        <v>-86.858790786760466</v>
      </c>
      <c r="BT445" s="41">
        <f t="shared" si="448"/>
        <v>88.08935098405172</v>
      </c>
      <c r="BU445" s="41">
        <f t="shared" si="449"/>
        <v>4.8270306602925448</v>
      </c>
      <c r="BV445" s="41">
        <f t="shared" si="450"/>
        <v>-87.956998196823704</v>
      </c>
      <c r="BW445" s="41">
        <f>Paramètres!$D$22</f>
        <v>1</v>
      </c>
      <c r="BX445" s="41">
        <f t="shared" si="417"/>
        <v>97659.889232130139</v>
      </c>
      <c r="BY445" s="41">
        <f t="shared" si="418"/>
        <v>37798.571172809097</v>
      </c>
      <c r="BZ445" s="41">
        <f t="shared" si="451"/>
        <v>104719.55857211127</v>
      </c>
      <c r="CA445" s="41">
        <f t="shared" si="452"/>
        <v>21.158577522022462</v>
      </c>
      <c r="CB445" s="41">
        <f t="shared" si="453"/>
        <v>47.100929744985905</v>
      </c>
      <c r="CC445" s="41">
        <f t="shared" si="454"/>
        <v>43.92562043181394</v>
      </c>
      <c r="CD445" s="41">
        <f t="shared" si="455"/>
        <v>17.001101509087814</v>
      </c>
      <c r="CE445" s="2">
        <f>Paramètres!$F$16</f>
        <v>15000</v>
      </c>
      <c r="CF445" s="2">
        <f>Paramètres!$G$16</f>
        <v>15000</v>
      </c>
      <c r="CG445" s="111">
        <f>Paramètres!$F$20</f>
        <v>992600579172.61572</v>
      </c>
      <c r="CH445" s="2">
        <f>Paramètres!$F$21</f>
        <v>13332</v>
      </c>
      <c r="CI445" s="2"/>
      <c r="CJ445" s="2"/>
      <c r="CK445" s="2">
        <f>IF(CN445&gt;20000,Paramètres!$F$22,-2)</f>
        <v>1</v>
      </c>
      <c r="CL445" s="2">
        <f t="shared" si="419"/>
        <v>-10829.195243773112</v>
      </c>
      <c r="CM445" s="2">
        <f t="shared" si="420"/>
        <v>-35999.406724406348</v>
      </c>
      <c r="CN445" s="2">
        <f t="shared" si="421"/>
        <v>37592.934896559906</v>
      </c>
      <c r="CO445" s="2">
        <f t="shared" si="422"/>
        <v>-106.74212424072437</v>
      </c>
      <c r="CP445" s="2">
        <f t="shared" si="423"/>
        <v>588.01359967421683</v>
      </c>
      <c r="CQ445" s="2">
        <f t="shared" si="424"/>
        <v>-169.3859256902189</v>
      </c>
      <c r="CR445" s="2">
        <f t="shared" si="425"/>
        <v>-563.08827157018447</v>
      </c>
      <c r="CS445" s="2">
        <f>Paramètres!$F$22</f>
        <v>1</v>
      </c>
      <c r="CT445" s="2">
        <f t="shared" si="426"/>
        <v>82659.889232130139</v>
      </c>
      <c r="CU445" s="2">
        <f t="shared" si="427"/>
        <v>77798.571172809097</v>
      </c>
      <c r="CV445" s="2">
        <f t="shared" si="456"/>
        <v>113513.32505216586</v>
      </c>
      <c r="CW445" s="2">
        <f t="shared" si="457"/>
        <v>43.264673395760745</v>
      </c>
      <c r="CX445" s="2">
        <f t="shared" si="428"/>
        <v>75.466832496966802</v>
      </c>
      <c r="CY445" s="2">
        <f t="shared" si="458"/>
        <v>54.95460565561126</v>
      </c>
      <c r="CZ445" s="2">
        <f t="shared" si="459"/>
        <v>51.722665480053351</v>
      </c>
      <c r="DA445" s="2"/>
      <c r="DB445" s="2"/>
      <c r="DC445" s="13">
        <f>Paramètres!$H$16</f>
        <v>-20000</v>
      </c>
      <c r="DD445" s="13">
        <f>Paramètres!$I$16</f>
        <v>0</v>
      </c>
      <c r="DE445" s="13"/>
      <c r="DF445" s="13"/>
      <c r="DG445" s="112">
        <f>Paramètres!$H$20</f>
        <v>1047197551196.5977</v>
      </c>
      <c r="DH445" s="13">
        <f>Paramètres!$H$21</f>
        <v>10000</v>
      </c>
      <c r="DI445" s="13">
        <f>IF(DL445&lt;66666,Paramètres!$H$22,5)</f>
        <v>5</v>
      </c>
      <c r="DJ445" s="13">
        <f t="shared" si="429"/>
        <v>-45829.195243773109</v>
      </c>
      <c r="DK445" s="13">
        <f t="shared" si="430"/>
        <v>-50999.406724406348</v>
      </c>
      <c r="DL445" s="13">
        <f t="shared" si="460"/>
        <v>68565.695671620648</v>
      </c>
      <c r="DM445" s="13">
        <f t="shared" si="461"/>
        <v>-131.94356579228614</v>
      </c>
      <c r="DN445" s="13">
        <f t="shared" si="462"/>
        <v>1079.1290939993589</v>
      </c>
      <c r="DO445" s="13">
        <f t="shared" si="463"/>
        <v>-721.2880647924685</v>
      </c>
      <c r="DP445" s="13">
        <f t="shared" si="464"/>
        <v>-802.66003332906325</v>
      </c>
      <c r="DQ445" s="13">
        <f>IF(DT445&lt;66666,Paramètres!$H$22,5)</f>
        <v>5</v>
      </c>
      <c r="DR445" s="13">
        <f t="shared" si="431"/>
        <v>47659.889232130139</v>
      </c>
      <c r="DS445" s="13">
        <f t="shared" si="432"/>
        <v>62798.571172809097</v>
      </c>
      <c r="DT445" s="13">
        <f t="shared" si="465"/>
        <v>78836.067779698933</v>
      </c>
      <c r="DU445" s="13">
        <f t="shared" si="466"/>
        <v>52.803948462322985</v>
      </c>
      <c r="DV445" s="13">
        <f t="shared" si="467"/>
        <v>822.52780793043303</v>
      </c>
      <c r="DW445" s="13">
        <f t="shared" si="468"/>
        <v>497.25443341310387</v>
      </c>
      <c r="DX445" s="13">
        <f t="shared" si="469"/>
        <v>655.20227660613045</v>
      </c>
    </row>
    <row r="446" spans="1:128" x14ac:dyDescent="0.35">
      <c r="A446" s="106">
        <f t="shared" si="470"/>
        <v>440</v>
      </c>
      <c r="B446" s="106">
        <f>A446*Paramètres!$D$25</f>
        <v>220</v>
      </c>
      <c r="C446" s="102">
        <f>Paramètres!$D$7</f>
        <v>155093840495.72119</v>
      </c>
      <c r="D446" s="28">
        <f>Paramètres!$D$8</f>
        <v>6666</v>
      </c>
      <c r="E446" s="28">
        <f t="shared" si="433"/>
        <v>24915.042481480832</v>
      </c>
      <c r="F446" s="28">
        <f t="shared" si="434"/>
        <v>49046.050853191955</v>
      </c>
      <c r="G446" s="28">
        <f t="shared" si="408"/>
        <v>-116.14767889098128</v>
      </c>
      <c r="H446" s="28">
        <f t="shared" si="409"/>
        <v>-110.45859021788992</v>
      </c>
      <c r="I446" s="28">
        <f t="shared" si="471"/>
        <v>-2243.5213636022936</v>
      </c>
      <c r="J446" s="28">
        <f t="shared" si="472"/>
        <v>-4569.9672121592075</v>
      </c>
      <c r="K446" s="28">
        <f t="shared" si="473"/>
        <v>942.13626404312151</v>
      </c>
      <c r="L446" s="28">
        <f t="shared" si="435"/>
        <v>-329.30519189654501</v>
      </c>
      <c r="M446" s="28">
        <f t="shared" si="436"/>
        <v>-882.71106859215831</v>
      </c>
      <c r="N446" s="28">
        <f>Paramètres!$D$26*Calculs!K446</f>
        <v>18.842725280862432</v>
      </c>
      <c r="O446" s="28">
        <f>Paramètres!$D$26*I446</f>
        <v>-44.870427272045873</v>
      </c>
      <c r="P446" s="28">
        <f>Paramètres!$D$26*J446</f>
        <v>-91.399344243184146</v>
      </c>
      <c r="Q446" s="105">
        <f>IF($T446&gt;25000,Paramètres!$D$9,-5)</f>
        <v>6</v>
      </c>
      <c r="R446" s="105">
        <f t="shared" si="410"/>
        <v>93754.79778226334</v>
      </c>
      <c r="S446" s="105">
        <f t="shared" si="411"/>
        <v>116895.00665737796</v>
      </c>
      <c r="T446" s="105">
        <f t="shared" si="437"/>
        <v>149847.93855312635</v>
      </c>
      <c r="U446" s="105">
        <f t="shared" si="438"/>
        <v>51.268894845318712</v>
      </c>
      <c r="V446" s="105">
        <f t="shared" si="412"/>
        <v>41.319625390366369</v>
      </c>
      <c r="W446" s="105">
        <f t="shared" si="439"/>
        <v>25.852295068705498</v>
      </c>
      <c r="X446" s="105">
        <f t="shared" si="440"/>
        <v>32.233061940820868</v>
      </c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44">
        <f t="shared" si="441"/>
        <v>-68839.755300782504</v>
      </c>
      <c r="AL446" s="44">
        <f t="shared" si="442"/>
        <v>-67848.955804186015</v>
      </c>
      <c r="AM446" s="44">
        <f t="shared" si="413"/>
        <v>-101.57592063798596</v>
      </c>
      <c r="AN446" s="44">
        <f t="shared" si="414"/>
        <v>50.532304327381652</v>
      </c>
      <c r="AO446" s="44">
        <f t="shared" si="474"/>
        <v>-1939.6816079901616</v>
      </c>
      <c r="AP446" s="44">
        <f t="shared" si="475"/>
        <v>-9469.5948979734021</v>
      </c>
      <c r="AQ446" s="44">
        <f t="shared" si="443"/>
        <v>980.55848717016352</v>
      </c>
      <c r="AR446" s="44">
        <f t="shared" si="444"/>
        <v>623.28520144932736</v>
      </c>
      <c r="AS446" s="44">
        <f t="shared" si="445"/>
        <v>756.97457316326768</v>
      </c>
      <c r="AT446" s="44">
        <f>Paramètres!$D$26*Calculs!AQ446</f>
        <v>19.61116974340327</v>
      </c>
      <c r="AU446" s="44">
        <f>Paramètres!$D$26*AO446</f>
        <v>-38.793632159803231</v>
      </c>
      <c r="AV446" s="44">
        <f>Paramètres!$D$26*AP446</f>
        <v>-189.39189795946805</v>
      </c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1">
        <f>Paramètres!$D$16</f>
        <v>30000</v>
      </c>
      <c r="BH446" s="41">
        <f>Paramètres!$E$16</f>
        <v>-25000</v>
      </c>
      <c r="BI446" s="100"/>
      <c r="BJ446" s="100"/>
      <c r="BK446" s="110">
        <f>Paramètres!$D$20</f>
        <v>523598775598.29883</v>
      </c>
      <c r="BL446" s="41">
        <f>Paramètres!$D$21</f>
        <v>10000</v>
      </c>
      <c r="BM446" s="41"/>
      <c r="BN446" s="41"/>
      <c r="BO446" s="41">
        <f>IF(AND($BR$6&gt;200,A446&lt;950),Paramètres!$D$22,0)</f>
        <v>1</v>
      </c>
      <c r="BP446" s="41">
        <f t="shared" si="415"/>
        <v>5084.9575185191679</v>
      </c>
      <c r="BQ446" s="41">
        <f t="shared" si="416"/>
        <v>-74046.050853191962</v>
      </c>
      <c r="BR446" s="41">
        <f t="shared" si="446"/>
        <v>74220.444891678155</v>
      </c>
      <c r="BS446" s="41">
        <f t="shared" si="447"/>
        <v>-86.071500109977492</v>
      </c>
      <c r="BT446" s="41">
        <f t="shared" si="448"/>
        <v>92.519191286181737</v>
      </c>
      <c r="BU446" s="41">
        <f t="shared" si="449"/>
        <v>6.3386329470888327</v>
      </c>
      <c r="BV446" s="41">
        <f t="shared" si="450"/>
        <v>-92.301801112498168</v>
      </c>
      <c r="BW446" s="41">
        <f>Paramètres!$D$22</f>
        <v>1</v>
      </c>
      <c r="BX446" s="41">
        <f t="shared" si="417"/>
        <v>98839.755300782504</v>
      </c>
      <c r="BY446" s="41">
        <f t="shared" si="418"/>
        <v>42848.955804186015</v>
      </c>
      <c r="BZ446" s="41">
        <f t="shared" si="451"/>
        <v>107728.03832534801</v>
      </c>
      <c r="CA446" s="41">
        <f t="shared" si="452"/>
        <v>23.437669787166758</v>
      </c>
      <c r="CB446" s="41">
        <f t="shared" si="453"/>
        <v>44.540169718666071</v>
      </c>
      <c r="CC446" s="41">
        <f t="shared" si="454"/>
        <v>40.865308089550751</v>
      </c>
      <c r="CD446" s="41">
        <f t="shared" si="455"/>
        <v>17.715905658861367</v>
      </c>
      <c r="CE446" s="2">
        <f>Paramètres!$F$16</f>
        <v>15000</v>
      </c>
      <c r="CF446" s="2">
        <f>Paramètres!$G$16</f>
        <v>15000</v>
      </c>
      <c r="CG446" s="111">
        <f>Paramètres!$F$20</f>
        <v>992600579172.61572</v>
      </c>
      <c r="CH446" s="2">
        <f>Paramètres!$F$21</f>
        <v>13332</v>
      </c>
      <c r="CI446" s="2"/>
      <c r="CJ446" s="2"/>
      <c r="CK446" s="2">
        <f>IF(CN446&gt;20000,Paramètres!$F$22,-2)</f>
        <v>1</v>
      </c>
      <c r="CL446" s="2">
        <f t="shared" si="419"/>
        <v>-9915.0424814808321</v>
      </c>
      <c r="CM446" s="2">
        <f t="shared" si="420"/>
        <v>-34046.050853191955</v>
      </c>
      <c r="CN446" s="2">
        <f t="shared" si="421"/>
        <v>35460.423659450295</v>
      </c>
      <c r="CO446" s="2">
        <f t="shared" si="422"/>
        <v>-106.23685129049686</v>
      </c>
      <c r="CP446" s="2">
        <f t="shared" si="423"/>
        <v>647.37679341921796</v>
      </c>
      <c r="CQ446" s="2">
        <f t="shared" si="424"/>
        <v>-181.01217486626851</v>
      </c>
      <c r="CR446" s="2">
        <f t="shared" si="425"/>
        <v>-621.55555279309681</v>
      </c>
      <c r="CS446" s="2">
        <f>Paramètres!$F$22</f>
        <v>1</v>
      </c>
      <c r="CT446" s="2">
        <f t="shared" si="426"/>
        <v>83839.755300782504</v>
      </c>
      <c r="CU446" s="2">
        <f t="shared" si="427"/>
        <v>82848.955804186015</v>
      </c>
      <c r="CV446" s="2">
        <f t="shared" si="456"/>
        <v>117868.80014125475</v>
      </c>
      <c r="CW446" s="2">
        <f t="shared" si="457"/>
        <v>44.659437279421155</v>
      </c>
      <c r="CX446" s="2">
        <f t="shared" si="428"/>
        <v>70.096345167601157</v>
      </c>
      <c r="CY446" s="2">
        <f t="shared" si="458"/>
        <v>49.859338682399425</v>
      </c>
      <c r="CZ446" s="2">
        <f t="shared" si="459"/>
        <v>49.270112157465917</v>
      </c>
      <c r="DA446" s="2"/>
      <c r="DB446" s="2"/>
      <c r="DC446" s="13">
        <f>Paramètres!$H$16</f>
        <v>-20000</v>
      </c>
      <c r="DD446" s="13">
        <f>Paramètres!$I$16</f>
        <v>0</v>
      </c>
      <c r="DE446" s="13"/>
      <c r="DF446" s="13"/>
      <c r="DG446" s="112">
        <f>Paramètres!$H$20</f>
        <v>1047197551196.5977</v>
      </c>
      <c r="DH446" s="13">
        <f>Paramètres!$H$21</f>
        <v>10000</v>
      </c>
      <c r="DI446" s="13">
        <f>IF(DL446&lt;66666,Paramètres!$H$22,5)</f>
        <v>1</v>
      </c>
      <c r="DJ446" s="13">
        <f t="shared" si="429"/>
        <v>-44915.042481480836</v>
      </c>
      <c r="DK446" s="13">
        <f t="shared" si="430"/>
        <v>-49046.050853191955</v>
      </c>
      <c r="DL446" s="13">
        <f t="shared" si="460"/>
        <v>66504.707693569479</v>
      </c>
      <c r="DM446" s="13">
        <f t="shared" si="461"/>
        <v>-132.48260677072304</v>
      </c>
      <c r="DN446" s="13">
        <f t="shared" si="462"/>
        <v>228.95965613656426</v>
      </c>
      <c r="DO446" s="13">
        <f t="shared" si="463"/>
        <v>-154.6316499773653</v>
      </c>
      <c r="DP446" s="13">
        <f t="shared" si="464"/>
        <v>-168.85371468656331</v>
      </c>
      <c r="DQ446" s="13">
        <f>IF(DT446&lt;66666,Paramètres!$H$22,5)</f>
        <v>5</v>
      </c>
      <c r="DR446" s="13">
        <f t="shared" si="431"/>
        <v>48839.755300782504</v>
      </c>
      <c r="DS446" s="13">
        <f t="shared" si="432"/>
        <v>67848.955804186015</v>
      </c>
      <c r="DT446" s="13">
        <f t="shared" si="465"/>
        <v>83599.05801836944</v>
      </c>
      <c r="DU446" s="13">
        <f t="shared" si="466"/>
        <v>54.252505042742044</v>
      </c>
      <c r="DV446" s="13">
        <f t="shared" si="467"/>
        <v>733.39963756399845</v>
      </c>
      <c r="DW446" s="13">
        <f t="shared" si="468"/>
        <v>428.46246937899275</v>
      </c>
      <c r="DX446" s="13">
        <f t="shared" si="469"/>
        <v>595.22679771046933</v>
      </c>
    </row>
    <row r="447" spans="1:128" x14ac:dyDescent="0.35">
      <c r="A447" s="106">
        <f t="shared" si="470"/>
        <v>441</v>
      </c>
      <c r="B447" s="106">
        <f>A447*Paramètres!$D$25</f>
        <v>220.5</v>
      </c>
      <c r="C447" s="102">
        <f>Paramètres!$D$7</f>
        <v>155093840495.72119</v>
      </c>
      <c r="D447" s="28">
        <f>Paramètres!$D$8</f>
        <v>6666</v>
      </c>
      <c r="E447" s="28">
        <f t="shared" si="433"/>
        <v>23710.955501705546</v>
      </c>
      <c r="F447" s="28">
        <f t="shared" si="434"/>
        <v>46540.389479964317</v>
      </c>
      <c r="G447" s="28">
        <f t="shared" si="408"/>
        <v>-115.2448665011806</v>
      </c>
      <c r="H447" s="28">
        <f t="shared" si="409"/>
        <v>-109.85432882349629</v>
      </c>
      <c r="I447" s="28">
        <f t="shared" si="471"/>
        <v>-2527.9561282267923</v>
      </c>
      <c r="J447" s="28">
        <f t="shared" si="472"/>
        <v>-5361.2789365081817</v>
      </c>
      <c r="K447" s="28">
        <f t="shared" si="473"/>
        <v>1051.0333225212817</v>
      </c>
      <c r="L447" s="28">
        <f t="shared" si="435"/>
        <v>-356.96237042083919</v>
      </c>
      <c r="M447" s="28">
        <f t="shared" si="436"/>
        <v>-988.5590074212364</v>
      </c>
      <c r="N447" s="28">
        <f>Paramètres!$D$26*Calculs!K447</f>
        <v>21.020666450425633</v>
      </c>
      <c r="O447" s="28">
        <f>Paramètres!$D$26*I447</f>
        <v>-50.559122564535848</v>
      </c>
      <c r="P447" s="28">
        <f>Paramètres!$D$26*J447</f>
        <v>-107.22557873016363</v>
      </c>
      <c r="Q447" s="105">
        <f>IF($T447&gt;25000,Paramètres!$D$9,-5)</f>
        <v>6</v>
      </c>
      <c r="R447" s="105">
        <f t="shared" si="410"/>
        <v>93364.730306120793</v>
      </c>
      <c r="S447" s="105">
        <f t="shared" si="411"/>
        <v>118934.89908984622</v>
      </c>
      <c r="T447" s="105">
        <f t="shared" si="437"/>
        <v>151203.44932125913</v>
      </c>
      <c r="U447" s="105">
        <f t="shared" si="438"/>
        <v>51.867837583567272</v>
      </c>
      <c r="V447" s="105">
        <f t="shared" si="412"/>
        <v>40.584246695167842</v>
      </c>
      <c r="W447" s="105">
        <f t="shared" si="439"/>
        <v>25.059859840371178</v>
      </c>
      <c r="X447" s="105">
        <f t="shared" si="440"/>
        <v>31.923102991332058</v>
      </c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44">
        <f t="shared" si="441"/>
        <v>-69653.774804415239</v>
      </c>
      <c r="AL447" s="44">
        <f t="shared" si="442"/>
        <v>-72394.509609881905</v>
      </c>
      <c r="AM447" s="44">
        <f t="shared" si="413"/>
        <v>-98.52497026900032</v>
      </c>
      <c r="AN447" s="44">
        <f t="shared" si="414"/>
        <v>51.873222290375082</v>
      </c>
      <c r="AO447" s="44">
        <f t="shared" si="474"/>
        <v>-1277.6027743810309</v>
      </c>
      <c r="AP447" s="44">
        <f t="shared" si="475"/>
        <v>-8523.2284268506664</v>
      </c>
      <c r="AQ447" s="44">
        <f t="shared" si="443"/>
        <v>882.79274833588795</v>
      </c>
      <c r="AR447" s="44">
        <f t="shared" si="444"/>
        <v>545.03941121964851</v>
      </c>
      <c r="AS447" s="44">
        <f t="shared" si="445"/>
        <v>694.44587746761749</v>
      </c>
      <c r="AT447" s="44">
        <f>Paramètres!$D$26*Calculs!AQ447</f>
        <v>17.655854966717758</v>
      </c>
      <c r="AU447" s="44">
        <f>Paramètres!$D$26*AO447</f>
        <v>-25.552055487620621</v>
      </c>
      <c r="AV447" s="44">
        <f>Paramètres!$D$26*AP447</f>
        <v>-170.46456853701332</v>
      </c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1">
        <f>Paramètres!$D$16</f>
        <v>30000</v>
      </c>
      <c r="BH447" s="41">
        <f>Paramètres!$E$16</f>
        <v>-25000</v>
      </c>
      <c r="BI447" s="100"/>
      <c r="BJ447" s="100"/>
      <c r="BK447" s="110">
        <f>Paramètres!$D$20</f>
        <v>523598775598.29883</v>
      </c>
      <c r="BL447" s="41">
        <f>Paramètres!$D$21</f>
        <v>10000</v>
      </c>
      <c r="BM447" s="41"/>
      <c r="BN447" s="41"/>
      <c r="BO447" s="41">
        <f>IF(AND($BR$6&gt;200,A447&lt;950),Paramètres!$D$22,0)</f>
        <v>1</v>
      </c>
      <c r="BP447" s="41">
        <f t="shared" si="415"/>
        <v>6289.0444982944537</v>
      </c>
      <c r="BQ447" s="41">
        <f t="shared" si="416"/>
        <v>-71540.389479964317</v>
      </c>
      <c r="BR447" s="41">
        <f t="shared" si="446"/>
        <v>71816.289291820955</v>
      </c>
      <c r="BS447" s="41">
        <f t="shared" si="447"/>
        <v>-84.976099991457673</v>
      </c>
      <c r="BT447" s="41">
        <f t="shared" si="448"/>
        <v>98.637674065052011</v>
      </c>
      <c r="BU447" s="41">
        <f t="shared" si="449"/>
        <v>8.6378275391350066</v>
      </c>
      <c r="BV447" s="41">
        <f t="shared" si="450"/>
        <v>-98.25873335417873</v>
      </c>
      <c r="BW447" s="41">
        <f>Paramètres!$D$22</f>
        <v>1</v>
      </c>
      <c r="BX447" s="41">
        <f t="shared" si="417"/>
        <v>99653.774804415239</v>
      </c>
      <c r="BY447" s="41">
        <f t="shared" si="418"/>
        <v>47394.509609881905</v>
      </c>
      <c r="BZ447" s="41">
        <f t="shared" si="451"/>
        <v>110349.96318046642</v>
      </c>
      <c r="CA447" s="41">
        <f t="shared" si="452"/>
        <v>25.435373358053891</v>
      </c>
      <c r="CB447" s="41">
        <f t="shared" si="453"/>
        <v>42.474312916871327</v>
      </c>
      <c r="CC447" s="41">
        <f t="shared" si="454"/>
        <v>38.357290681356709</v>
      </c>
      <c r="CD447" s="41">
        <f t="shared" si="455"/>
        <v>18.242409636509322</v>
      </c>
      <c r="CE447" s="2">
        <f>Paramètres!$F$16</f>
        <v>15000</v>
      </c>
      <c r="CF447" s="2">
        <f>Paramètres!$G$16</f>
        <v>15000</v>
      </c>
      <c r="CG447" s="111">
        <f>Paramètres!$F$20</f>
        <v>992600579172.61572</v>
      </c>
      <c r="CH447" s="2">
        <f>Paramètres!$F$21</f>
        <v>13332</v>
      </c>
      <c r="CI447" s="2"/>
      <c r="CJ447" s="2"/>
      <c r="CK447" s="2">
        <f>IF(CN447&gt;20000,Paramètres!$F$22,-2)</f>
        <v>1</v>
      </c>
      <c r="CL447" s="2">
        <f t="shared" si="419"/>
        <v>-8710.9555017055463</v>
      </c>
      <c r="CM447" s="2">
        <f t="shared" si="420"/>
        <v>-31540.389479964317</v>
      </c>
      <c r="CN447" s="2">
        <f t="shared" si="421"/>
        <v>32721.199768659735</v>
      </c>
      <c r="CO447" s="2">
        <f t="shared" si="422"/>
        <v>-105.43930849449748</v>
      </c>
      <c r="CP447" s="2">
        <f t="shared" si="423"/>
        <v>736.31409972503559</v>
      </c>
      <c r="CQ447" s="2">
        <f t="shared" si="424"/>
        <v>-196.01968764380302</v>
      </c>
      <c r="CR447" s="2">
        <f t="shared" si="425"/>
        <v>-709.74272487283417</v>
      </c>
      <c r="CS447" s="2">
        <f>Paramètres!$F$22</f>
        <v>1</v>
      </c>
      <c r="CT447" s="2">
        <f t="shared" si="426"/>
        <v>84653.774804415239</v>
      </c>
      <c r="CU447" s="2">
        <f t="shared" si="427"/>
        <v>87394.509609881905</v>
      </c>
      <c r="CV447" s="2">
        <f t="shared" si="456"/>
        <v>121671.94376103469</v>
      </c>
      <c r="CW447" s="2">
        <f t="shared" si="457"/>
        <v>45.91264644982968</v>
      </c>
      <c r="CX447" s="2">
        <f t="shared" si="428"/>
        <v>65.859555984628017</v>
      </c>
      <c r="CY447" s="2">
        <f t="shared" si="458"/>
        <v>45.822067509592522</v>
      </c>
      <c r="CZ447" s="2">
        <f t="shared" si="459"/>
        <v>47.305594210819265</v>
      </c>
      <c r="DA447" s="2"/>
      <c r="DB447" s="2"/>
      <c r="DC447" s="13">
        <f>Paramètres!$H$16</f>
        <v>-20000</v>
      </c>
      <c r="DD447" s="13">
        <f>Paramètres!$I$16</f>
        <v>0</v>
      </c>
      <c r="DE447" s="13"/>
      <c r="DF447" s="13"/>
      <c r="DG447" s="112">
        <f>Paramètres!$H$20</f>
        <v>1047197551196.5977</v>
      </c>
      <c r="DH447" s="13">
        <f>Paramètres!$H$21</f>
        <v>10000</v>
      </c>
      <c r="DI447" s="13">
        <f>IF(DL447&lt;66666,Paramètres!$H$22,5)</f>
        <v>1</v>
      </c>
      <c r="DJ447" s="13">
        <f t="shared" si="429"/>
        <v>-43710.955501705546</v>
      </c>
      <c r="DK447" s="13">
        <f t="shared" si="430"/>
        <v>-46540.389479964317</v>
      </c>
      <c r="DL447" s="13">
        <f t="shared" si="460"/>
        <v>63848.692107347473</v>
      </c>
      <c r="DM447" s="13">
        <f t="shared" si="461"/>
        <v>-133.20433097489095</v>
      </c>
      <c r="DN447" s="13">
        <f t="shared" si="462"/>
        <v>247.70663707320693</v>
      </c>
      <c r="DO447" s="13">
        <f t="shared" si="463"/>
        <v>-169.58051031617114</v>
      </c>
      <c r="DP447" s="13">
        <f t="shared" si="464"/>
        <v>-180.5575491942235</v>
      </c>
      <c r="DQ447" s="13">
        <f>IF(DT447&lt;66666,Paramètres!$H$22,5)</f>
        <v>5</v>
      </c>
      <c r="DR447" s="13">
        <f t="shared" si="431"/>
        <v>49653.774804415239</v>
      </c>
      <c r="DS447" s="13">
        <f t="shared" si="432"/>
        <v>72394.509609881905</v>
      </c>
      <c r="DT447" s="13">
        <f t="shared" si="465"/>
        <v>87786.45894432049</v>
      </c>
      <c r="DU447" s="13">
        <f t="shared" si="466"/>
        <v>55.554645366320848</v>
      </c>
      <c r="DV447" s="13">
        <f t="shared" si="467"/>
        <v>666.41497458950084</v>
      </c>
      <c r="DW447" s="13">
        <f t="shared" si="468"/>
        <v>376.93762195767442</v>
      </c>
      <c r="DX447" s="13">
        <f t="shared" si="469"/>
        <v>549.56978402202787</v>
      </c>
    </row>
    <row r="448" spans="1:128" x14ac:dyDescent="0.35">
      <c r="A448" s="106">
        <f t="shared" si="470"/>
        <v>442</v>
      </c>
      <c r="B448" s="106">
        <f>A448*Paramètres!$D$25</f>
        <v>221</v>
      </c>
      <c r="C448" s="102">
        <f>Paramètres!$D$7</f>
        <v>155093840495.72119</v>
      </c>
      <c r="D448" s="28">
        <f>Paramètres!$D$8</f>
        <v>6666</v>
      </c>
      <c r="E448" s="28">
        <f t="shared" si="433"/>
        <v>22357.736844986943</v>
      </c>
      <c r="F448" s="28">
        <f t="shared" si="434"/>
        <v>43612.610259854919</v>
      </c>
      <c r="G448" s="28">
        <f t="shared" si="408"/>
        <v>-114.41967222792863</v>
      </c>
      <c r="H448" s="28">
        <f t="shared" si="409"/>
        <v>-109.06609764194025</v>
      </c>
      <c r="I448" s="28">
        <f t="shared" si="471"/>
        <v>-2834.3593760830959</v>
      </c>
      <c r="J448" s="28">
        <f t="shared" si="472"/>
        <v>-6242.6123651992548</v>
      </c>
      <c r="K448" s="28">
        <f t="shared" si="473"/>
        <v>1201.0476134278786</v>
      </c>
      <c r="L448" s="28">
        <f t="shared" si="435"/>
        <v>-392.33266178515214</v>
      </c>
      <c r="M448" s="28">
        <f t="shared" si="436"/>
        <v>-1135.1609807500345</v>
      </c>
      <c r="N448" s="28">
        <f>Paramètres!$D$26*Calculs!K448</f>
        <v>24.020952268557572</v>
      </c>
      <c r="O448" s="28">
        <f>Paramètres!$D$26*I448</f>
        <v>-56.687187521661919</v>
      </c>
      <c r="P448" s="28">
        <f>Paramètres!$D$26*J448</f>
        <v>-124.8522473039851</v>
      </c>
      <c r="Q448" s="105">
        <f>IF($T448&gt;25000,Paramètres!$D$9,-5)</f>
        <v>6</v>
      </c>
      <c r="R448" s="105">
        <f t="shared" si="410"/>
        <v>92514.053183787779</v>
      </c>
      <c r="S448" s="105">
        <f t="shared" si="411"/>
        <v>120095.12261379525</v>
      </c>
      <c r="T448" s="105">
        <f t="shared" si="437"/>
        <v>151597.12567233993</v>
      </c>
      <c r="U448" s="105">
        <f t="shared" si="438"/>
        <v>52.39150829778594</v>
      </c>
      <c r="V448" s="105">
        <f t="shared" si="412"/>
        <v>40.374346614155328</v>
      </c>
      <c r="W448" s="105">
        <f t="shared" si="439"/>
        <v>24.638952970624583</v>
      </c>
      <c r="X448" s="105">
        <f t="shared" si="440"/>
        <v>31.984525336970467</v>
      </c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44">
        <f t="shared" si="441"/>
        <v>-70156.31633880084</v>
      </c>
      <c r="AL448" s="44">
        <f t="shared" si="442"/>
        <v>-76482.512353940328</v>
      </c>
      <c r="AM448" s="44">
        <f t="shared" si="413"/>
        <v>-95.274560991717948</v>
      </c>
      <c r="AN448" s="44">
        <f t="shared" si="414"/>
        <v>53.079347985418579</v>
      </c>
      <c r="AO448" s="44">
        <f t="shared" si="474"/>
        <v>-707.01130767376185</v>
      </c>
      <c r="AP448" s="44">
        <f t="shared" si="475"/>
        <v>-7658.3179808460354</v>
      </c>
      <c r="AQ448" s="44">
        <f t="shared" si="443"/>
        <v>809.33913422463274</v>
      </c>
      <c r="AR448" s="44">
        <f t="shared" si="444"/>
        <v>486.17683998899486</v>
      </c>
      <c r="AS448" s="44">
        <f t="shared" si="445"/>
        <v>647.04089086068848</v>
      </c>
      <c r="AT448" s="44">
        <f>Paramètres!$D$26*Calculs!AQ448</f>
        <v>16.186782684492655</v>
      </c>
      <c r="AU448" s="44">
        <f>Paramètres!$D$26*AO448</f>
        <v>-14.140226153475238</v>
      </c>
      <c r="AV448" s="44">
        <f>Paramètres!$D$26*AP448</f>
        <v>-153.16635961692072</v>
      </c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1">
        <f>Paramètres!$D$16</f>
        <v>30000</v>
      </c>
      <c r="BH448" s="41">
        <f>Paramètres!$E$16</f>
        <v>-25000</v>
      </c>
      <c r="BI448" s="100"/>
      <c r="BJ448" s="100"/>
      <c r="BK448" s="110">
        <f>Paramètres!$D$20</f>
        <v>523598775598.29883</v>
      </c>
      <c r="BL448" s="41">
        <f>Paramètres!$D$21</f>
        <v>10000</v>
      </c>
      <c r="BM448" s="41"/>
      <c r="BN448" s="41"/>
      <c r="BO448" s="41">
        <f>IF(AND($BR$6&gt;200,A448&lt;950),Paramètres!$D$22,0)</f>
        <v>1</v>
      </c>
      <c r="BP448" s="41">
        <f t="shared" si="415"/>
        <v>7642.2631550130573</v>
      </c>
      <c r="BQ448" s="41">
        <f t="shared" si="416"/>
        <v>-68612.610259854919</v>
      </c>
      <c r="BR448" s="41">
        <f t="shared" si="446"/>
        <v>69036.90659930541</v>
      </c>
      <c r="BS448" s="41">
        <f t="shared" si="447"/>
        <v>-83.644433153062309</v>
      </c>
      <c r="BT448" s="41">
        <f t="shared" si="448"/>
        <v>106.49007703052796</v>
      </c>
      <c r="BU448" s="41">
        <f t="shared" si="449"/>
        <v>11.788262715599341</v>
      </c>
      <c r="BV448" s="41">
        <f t="shared" si="450"/>
        <v>-105.83559594066539</v>
      </c>
      <c r="BW448" s="41">
        <f>Paramètres!$D$22</f>
        <v>1</v>
      </c>
      <c r="BX448" s="41">
        <f t="shared" si="417"/>
        <v>100156.31633880084</v>
      </c>
      <c r="BY448" s="41">
        <f t="shared" si="418"/>
        <v>51482.512353940328</v>
      </c>
      <c r="BZ448" s="41">
        <f t="shared" si="451"/>
        <v>112613.2176115733</v>
      </c>
      <c r="CA448" s="41">
        <f t="shared" si="452"/>
        <v>27.204143965337774</v>
      </c>
      <c r="CB448" s="41">
        <f t="shared" si="453"/>
        <v>40.804041928458801</v>
      </c>
      <c r="CC448" s="41">
        <f t="shared" si="454"/>
        <v>36.290433911448886</v>
      </c>
      <c r="CD448" s="41">
        <f t="shared" si="455"/>
        <v>18.654067765990998</v>
      </c>
      <c r="CE448" s="2">
        <f>Paramètres!$F$16</f>
        <v>15000</v>
      </c>
      <c r="CF448" s="2">
        <f>Paramètres!$G$16</f>
        <v>15000</v>
      </c>
      <c r="CG448" s="111">
        <f>Paramètres!$F$20</f>
        <v>992600579172.61572</v>
      </c>
      <c r="CH448" s="2">
        <f>Paramètres!$F$21</f>
        <v>13332</v>
      </c>
      <c r="CI448" s="2"/>
      <c r="CJ448" s="2"/>
      <c r="CK448" s="2">
        <f>IF(CN448&gt;20000,Paramètres!$F$22,-2)</f>
        <v>1</v>
      </c>
      <c r="CL448" s="2">
        <f t="shared" si="419"/>
        <v>-7357.7368449869427</v>
      </c>
      <c r="CM448" s="2">
        <f t="shared" si="420"/>
        <v>-28612.610259854919</v>
      </c>
      <c r="CN448" s="2">
        <f t="shared" si="421"/>
        <v>29543.4892550361</v>
      </c>
      <c r="CO448" s="2">
        <f t="shared" si="422"/>
        <v>-104.42116473198082</v>
      </c>
      <c r="CP448" s="2">
        <f t="shared" si="423"/>
        <v>861.20200235582411</v>
      </c>
      <c r="CQ448" s="2">
        <f t="shared" si="424"/>
        <v>-214.4803428264598</v>
      </c>
      <c r="CR448" s="2">
        <f t="shared" si="425"/>
        <v>-834.06658691181553</v>
      </c>
      <c r="CS448" s="2">
        <f>Paramètres!$F$22</f>
        <v>1</v>
      </c>
      <c r="CT448" s="2">
        <f t="shared" si="426"/>
        <v>85156.31633880084</v>
      </c>
      <c r="CU448" s="2">
        <f t="shared" si="427"/>
        <v>91482.512353940328</v>
      </c>
      <c r="CV448" s="2">
        <f t="shared" si="456"/>
        <v>124982.59190376381</v>
      </c>
      <c r="CW448" s="2">
        <f t="shared" si="457"/>
        <v>47.051131569156738</v>
      </c>
      <c r="CX448" s="2">
        <f t="shared" si="428"/>
        <v>62.474787044906336</v>
      </c>
      <c r="CY448" s="2">
        <f t="shared" si="458"/>
        <v>42.566909901274393</v>
      </c>
      <c r="CZ448" s="2">
        <f t="shared" si="459"/>
        <v>45.729172283818833</v>
      </c>
      <c r="DA448" s="2"/>
      <c r="DB448" s="2"/>
      <c r="DC448" s="13">
        <f>Paramètres!$H$16</f>
        <v>-20000</v>
      </c>
      <c r="DD448" s="13">
        <f>Paramètres!$I$16</f>
        <v>0</v>
      </c>
      <c r="DE448" s="13"/>
      <c r="DF448" s="13"/>
      <c r="DG448" s="112">
        <f>Paramètres!$H$20</f>
        <v>1047197551196.5977</v>
      </c>
      <c r="DH448" s="13">
        <f>Paramètres!$H$21</f>
        <v>10000</v>
      </c>
      <c r="DI448" s="13">
        <f>IF(DL448&lt;66666,Paramètres!$H$22,5)</f>
        <v>1</v>
      </c>
      <c r="DJ448" s="13">
        <f t="shared" si="429"/>
        <v>-42357.736844986939</v>
      </c>
      <c r="DK448" s="13">
        <f t="shared" si="430"/>
        <v>-43612.610259854919</v>
      </c>
      <c r="DL448" s="13">
        <f t="shared" si="460"/>
        <v>60796.69106380023</v>
      </c>
      <c r="DM448" s="13">
        <f t="shared" si="461"/>
        <v>-134.1637367150546</v>
      </c>
      <c r="DN448" s="13">
        <f t="shared" si="462"/>
        <v>272.19395359588975</v>
      </c>
      <c r="DO448" s="13">
        <f t="shared" si="463"/>
        <v>-189.64058167429164</v>
      </c>
      <c r="DP448" s="13">
        <f t="shared" si="464"/>
        <v>-195.25879789755365</v>
      </c>
      <c r="DQ448" s="13">
        <f>IF(DT448&lt;66666,Paramètres!$H$22,5)</f>
        <v>5</v>
      </c>
      <c r="DR448" s="13">
        <f t="shared" si="431"/>
        <v>50156.31633880084</v>
      </c>
      <c r="DS448" s="13">
        <f t="shared" si="432"/>
        <v>76482.512353940328</v>
      </c>
      <c r="DT448" s="13">
        <f t="shared" si="465"/>
        <v>91461.635479847479</v>
      </c>
      <c r="DU448" s="13">
        <f t="shared" si="466"/>
        <v>56.743616964534233</v>
      </c>
      <c r="DV448" s="13">
        <f t="shared" si="467"/>
        <v>614.86444859228084</v>
      </c>
      <c r="DW448" s="13">
        <f t="shared" si="468"/>
        <v>337.18329687939899</v>
      </c>
      <c r="DX448" s="13">
        <f t="shared" si="469"/>
        <v>514.16506537125667</v>
      </c>
    </row>
    <row r="449" spans="1:128" x14ac:dyDescent="0.35">
      <c r="A449" s="106">
        <f t="shared" si="470"/>
        <v>443</v>
      </c>
      <c r="B449" s="106">
        <f>A449*Paramètres!$D$25</f>
        <v>221.5</v>
      </c>
      <c r="C449" s="102">
        <f>Paramètres!$D$7</f>
        <v>155093840495.72119</v>
      </c>
      <c r="D449" s="28">
        <f>Paramètres!$D$8</f>
        <v>6666</v>
      </c>
      <c r="E449" s="28">
        <f t="shared" si="433"/>
        <v>20842.473991499104</v>
      </c>
      <c r="F449" s="28">
        <f t="shared" si="434"/>
        <v>40207.513832067787</v>
      </c>
      <c r="G449" s="28">
        <f t="shared" si="408"/>
        <v>-113.60850055649458</v>
      </c>
      <c r="H449" s="28">
        <f t="shared" si="409"/>
        <v>-107.97868102998454</v>
      </c>
      <c r="I449" s="28">
        <f t="shared" si="471"/>
        <v>-3170.004850346586</v>
      </c>
      <c r="J449" s="28">
        <f t="shared" si="472"/>
        <v>-7252.9210986453045</v>
      </c>
      <c r="K449" s="28">
        <f t="shared" si="473"/>
        <v>1412.8726187674088</v>
      </c>
      <c r="L449" s="28">
        <f t="shared" si="435"/>
        <v>-436.10163954239215</v>
      </c>
      <c r="M449" s="28">
        <f t="shared" si="436"/>
        <v>-1343.8840712096833</v>
      </c>
      <c r="N449" s="28">
        <f>Paramètres!$D$26*Calculs!K449</f>
        <v>28.257452375348176</v>
      </c>
      <c r="O449" s="28">
        <f>Paramètres!$D$26*I449</f>
        <v>-63.400097006931723</v>
      </c>
      <c r="P449" s="28">
        <f>Paramètres!$D$26*J449</f>
        <v>-145.0584219729061</v>
      </c>
      <c r="Q449" s="105">
        <f>IF($T449&gt;25000,Paramètres!$D$9,-5)</f>
        <v>6</v>
      </c>
      <c r="R449" s="105">
        <f t="shared" si="410"/>
        <v>91230.751774139586</v>
      </c>
      <c r="S449" s="105">
        <f t="shared" si="411"/>
        <v>120357.42495371596</v>
      </c>
      <c r="T449" s="105">
        <f t="shared" si="437"/>
        <v>151026.35468938542</v>
      </c>
      <c r="U449" s="105">
        <f t="shared" si="438"/>
        <v>52.837925982946302</v>
      </c>
      <c r="V449" s="105">
        <f t="shared" si="412"/>
        <v>40.679203523414479</v>
      </c>
      <c r="W449" s="105">
        <f t="shared" si="439"/>
        <v>24.573156960896739</v>
      </c>
      <c r="X449" s="105">
        <f t="shared" si="440"/>
        <v>32.418475539027263</v>
      </c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44">
        <f t="shared" si="441"/>
        <v>-70388.277782640478</v>
      </c>
      <c r="AL449" s="44">
        <f t="shared" si="442"/>
        <v>-80149.911121648183</v>
      </c>
      <c r="AM449" s="44">
        <f t="shared" si="413"/>
        <v>-91.726295240530774</v>
      </c>
      <c r="AN449" s="44">
        <f t="shared" si="414"/>
        <v>54.17843426079083</v>
      </c>
      <c r="AO449" s="44">
        <f t="shared" si="474"/>
        <v>-206.69424153129177</v>
      </c>
      <c r="AP449" s="44">
        <f t="shared" si="475"/>
        <v>-6858.1107303684257</v>
      </c>
      <c r="AQ449" s="44">
        <f t="shared" si="443"/>
        <v>752.96005319285405</v>
      </c>
      <c r="AR449" s="44">
        <f t="shared" si="444"/>
        <v>440.67959366274687</v>
      </c>
      <c r="AS449" s="44">
        <f t="shared" si="445"/>
        <v>610.53283075803699</v>
      </c>
      <c r="AT449" s="44">
        <f>Paramètres!$D$26*Calculs!AQ449</f>
        <v>15.059201063857081</v>
      </c>
      <c r="AU449" s="44">
        <f>Paramètres!$D$26*AO449</f>
        <v>-4.1338848306258358</v>
      </c>
      <c r="AV449" s="44">
        <f>Paramètres!$D$26*AP449</f>
        <v>-137.16221460736853</v>
      </c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1">
        <f>Paramètres!$D$16</f>
        <v>30000</v>
      </c>
      <c r="BH449" s="41">
        <f>Paramètres!$E$16</f>
        <v>-25000</v>
      </c>
      <c r="BI449" s="100"/>
      <c r="BJ449" s="100"/>
      <c r="BK449" s="110">
        <f>Paramètres!$D$20</f>
        <v>523598775598.29883</v>
      </c>
      <c r="BL449" s="41">
        <f>Paramètres!$D$21</f>
        <v>10000</v>
      </c>
      <c r="BM449" s="41"/>
      <c r="BN449" s="41"/>
      <c r="BO449" s="41">
        <f>IF(AND($BR$6&gt;200,A449&lt;950),Paramètres!$D$22,0)</f>
        <v>1</v>
      </c>
      <c r="BP449" s="41">
        <f t="shared" si="415"/>
        <v>9157.5260085008958</v>
      </c>
      <c r="BQ449" s="41">
        <f t="shared" si="416"/>
        <v>-65207.513832067787</v>
      </c>
      <c r="BR449" s="41">
        <f t="shared" si="446"/>
        <v>65847.400425192813</v>
      </c>
      <c r="BS449" s="41">
        <f t="shared" si="447"/>
        <v>-82.005852763072056</v>
      </c>
      <c r="BT449" s="41">
        <f t="shared" si="448"/>
        <v>116.69911216751578</v>
      </c>
      <c r="BU449" s="41">
        <f t="shared" si="449"/>
        <v>16.229572434785446</v>
      </c>
      <c r="BV449" s="41">
        <f t="shared" si="450"/>
        <v>-115.56506288351372</v>
      </c>
      <c r="BW449" s="41">
        <f>Paramètres!$D$22</f>
        <v>1</v>
      </c>
      <c r="BX449" s="41">
        <f t="shared" si="417"/>
        <v>100388.27778264048</v>
      </c>
      <c r="BY449" s="41">
        <f t="shared" si="418"/>
        <v>55149.911121648183</v>
      </c>
      <c r="BZ449" s="41">
        <f t="shared" si="451"/>
        <v>114539.59582995865</v>
      </c>
      <c r="CA449" s="41">
        <f t="shared" si="452"/>
        <v>28.782899175728176</v>
      </c>
      <c r="CB449" s="41">
        <f t="shared" si="453"/>
        <v>39.458506547050938</v>
      </c>
      <c r="CC449" s="41">
        <f t="shared" si="454"/>
        <v>34.583424949517891</v>
      </c>
      <c r="CD449" s="41">
        <f t="shared" si="455"/>
        <v>18.998959384259056</v>
      </c>
      <c r="CE449" s="2">
        <f>Paramètres!$F$16</f>
        <v>15000</v>
      </c>
      <c r="CF449" s="2">
        <f>Paramètres!$G$16</f>
        <v>15000</v>
      </c>
      <c r="CG449" s="111">
        <f>Paramètres!$F$20</f>
        <v>992600579172.61572</v>
      </c>
      <c r="CH449" s="2">
        <f>Paramètres!$F$21</f>
        <v>13332</v>
      </c>
      <c r="CI449" s="2"/>
      <c r="CJ449" s="2"/>
      <c r="CK449" s="2">
        <f>IF(CN449&gt;20000,Paramètres!$F$22,-2)</f>
        <v>1</v>
      </c>
      <c r="CL449" s="2">
        <f t="shared" si="419"/>
        <v>-5842.4739914991042</v>
      </c>
      <c r="CM449" s="2">
        <f t="shared" si="420"/>
        <v>-25207.513832067787</v>
      </c>
      <c r="CN449" s="2">
        <f t="shared" si="421"/>
        <v>25875.727157613026</v>
      </c>
      <c r="CO449" s="2">
        <f t="shared" si="422"/>
        <v>-103.04932269696118</v>
      </c>
      <c r="CP449" s="2">
        <f t="shared" si="423"/>
        <v>1041.3932371860021</v>
      </c>
      <c r="CQ449" s="2">
        <f t="shared" si="424"/>
        <v>-235.135919702731</v>
      </c>
      <c r="CR449" s="2">
        <f t="shared" si="425"/>
        <v>-1014.5003566890904</v>
      </c>
      <c r="CS449" s="2">
        <f>Paramètres!$F$22</f>
        <v>1</v>
      </c>
      <c r="CT449" s="2">
        <f t="shared" si="426"/>
        <v>85388.277782640478</v>
      </c>
      <c r="CU449" s="2">
        <f t="shared" si="427"/>
        <v>95149.911121648183</v>
      </c>
      <c r="CV449" s="2">
        <f t="shared" si="456"/>
        <v>127846.24972654818</v>
      </c>
      <c r="CW449" s="2">
        <f t="shared" si="457"/>
        <v>48.094947977740802</v>
      </c>
      <c r="CX449" s="2">
        <f t="shared" si="428"/>
        <v>59.752019843410473</v>
      </c>
      <c r="CY449" s="2">
        <f t="shared" si="458"/>
        <v>39.908265431140656</v>
      </c>
      <c r="CZ449" s="2">
        <f t="shared" si="459"/>
        <v>44.470599564711769</v>
      </c>
      <c r="DA449" s="2"/>
      <c r="DB449" s="2"/>
      <c r="DC449" s="13">
        <f>Paramètres!$H$16</f>
        <v>-20000</v>
      </c>
      <c r="DD449" s="13">
        <f>Paramètres!$I$16</f>
        <v>0</v>
      </c>
      <c r="DE449" s="13"/>
      <c r="DF449" s="13"/>
      <c r="DG449" s="112">
        <f>Paramètres!$H$20</f>
        <v>1047197551196.5977</v>
      </c>
      <c r="DH449" s="13">
        <f>Paramètres!$H$21</f>
        <v>10000</v>
      </c>
      <c r="DI449" s="13">
        <f>IF(DL449&lt;66666,Paramètres!$H$22,5)</f>
        <v>1</v>
      </c>
      <c r="DJ449" s="13">
        <f t="shared" si="429"/>
        <v>-40842.473991499108</v>
      </c>
      <c r="DK449" s="13">
        <f t="shared" si="430"/>
        <v>-40207.513832067787</v>
      </c>
      <c r="DL449" s="13">
        <f t="shared" si="460"/>
        <v>57312.754691274466</v>
      </c>
      <c r="DM449" s="13">
        <f t="shared" si="461"/>
        <v>-135.44885624317988</v>
      </c>
      <c r="DN449" s="13">
        <f t="shared" si="462"/>
        <v>304.78223500407785</v>
      </c>
      <c r="DO449" s="13">
        <f t="shared" si="463"/>
        <v>-217.19529227444659</v>
      </c>
      <c r="DP449" s="13">
        <f t="shared" si="464"/>
        <v>-213.81865163707926</v>
      </c>
      <c r="DQ449" s="13">
        <f>IF(DT449&lt;66666,Paramètres!$H$22,5)</f>
        <v>5</v>
      </c>
      <c r="DR449" s="13">
        <f t="shared" si="431"/>
        <v>50388.277782640478</v>
      </c>
      <c r="DS449" s="13">
        <f t="shared" si="432"/>
        <v>80149.911121648183</v>
      </c>
      <c r="DT449" s="13">
        <f t="shared" si="465"/>
        <v>94673.052082990558</v>
      </c>
      <c r="DU449" s="13">
        <f t="shared" si="466"/>
        <v>57.843434852828025</v>
      </c>
      <c r="DV449" s="13">
        <f t="shared" si="467"/>
        <v>574.53697041063992</v>
      </c>
      <c r="DW449" s="13">
        <f t="shared" si="468"/>
        <v>305.78847754977267</v>
      </c>
      <c r="DX449" s="13">
        <f t="shared" si="469"/>
        <v>486.40121028470799</v>
      </c>
    </row>
    <row r="450" spans="1:128" x14ac:dyDescent="0.35">
      <c r="A450" s="106">
        <f t="shared" si="470"/>
        <v>444</v>
      </c>
      <c r="B450" s="106">
        <f>A450*Paramètres!$D$25</f>
        <v>222</v>
      </c>
      <c r="C450" s="102">
        <f>Paramètres!$D$7</f>
        <v>155093840495.72119</v>
      </c>
      <c r="D450" s="28">
        <f>Paramètres!$D$8</f>
        <v>6666</v>
      </c>
      <c r="E450" s="28">
        <f t="shared" si="433"/>
        <v>19148.446156440212</v>
      </c>
      <c r="F450" s="28">
        <f t="shared" si="434"/>
        <v>36245.082264942714</v>
      </c>
      <c r="G450" s="28">
        <f t="shared" si="408"/>
        <v>-112.74189828377627</v>
      </c>
      <c r="H450" s="28">
        <f t="shared" si="409"/>
        <v>-106.36465666550184</v>
      </c>
      <c r="I450" s="28">
        <f t="shared" si="471"/>
        <v>-3542.7063928820462</v>
      </c>
      <c r="J450" s="28">
        <f t="shared" si="472"/>
        <v>-8451.7467478820818</v>
      </c>
      <c r="K450" s="28">
        <f t="shared" si="473"/>
        <v>1718.6642749487546</v>
      </c>
      <c r="L450" s="28">
        <f t="shared" si="435"/>
        <v>-484.23304605776423</v>
      </c>
      <c r="M450" s="28">
        <f t="shared" si="436"/>
        <v>-1649.0376730356247</v>
      </c>
      <c r="N450" s="28">
        <f>Paramètres!$D$26*Calculs!K450</f>
        <v>34.373285498975093</v>
      </c>
      <c r="O450" s="28">
        <f>Paramètres!$D$26*I450</f>
        <v>-70.854127857640933</v>
      </c>
      <c r="P450" s="28">
        <f>Paramètres!$D$26*J450</f>
        <v>-169.03493495764164</v>
      </c>
      <c r="Q450" s="105">
        <f>IF($T450&gt;25000,Paramètres!$D$9,-5)</f>
        <v>6</v>
      </c>
      <c r="R450" s="105">
        <f t="shared" si="410"/>
        <v>89529.901161430651</v>
      </c>
      <c r="S450" s="105">
        <f t="shared" si="411"/>
        <v>119671.4155440856</v>
      </c>
      <c r="T450" s="105">
        <f t="shared" si="437"/>
        <v>149455.18023909628</v>
      </c>
      <c r="U450" s="105">
        <f t="shared" si="438"/>
        <v>53.198697129079896</v>
      </c>
      <c r="V450" s="105">
        <f t="shared" si="412"/>
        <v>41.536433622474554</v>
      </c>
      <c r="W450" s="105">
        <f t="shared" si="439"/>
        <v>24.88206023283545</v>
      </c>
      <c r="X450" s="105">
        <f t="shared" si="440"/>
        <v>33.258959644639866</v>
      </c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44">
        <f t="shared" si="441"/>
        <v>-70381.455004990436</v>
      </c>
      <c r="AL450" s="44">
        <f t="shared" si="442"/>
        <v>-83426.333279142884</v>
      </c>
      <c r="AM450" s="44">
        <f t="shared" si="413"/>
        <v>-87.768347028820315</v>
      </c>
      <c r="AN450" s="44">
        <f t="shared" si="414"/>
        <v>55.18993244385981</v>
      </c>
      <c r="AO450" s="44">
        <f t="shared" si="474"/>
        <v>238.11923696208095</v>
      </c>
      <c r="AP450" s="44">
        <f t="shared" si="475"/>
        <v>-6110.4156850030204</v>
      </c>
      <c r="AQ450" s="44">
        <f t="shared" si="443"/>
        <v>709.20164921800028</v>
      </c>
      <c r="AR450" s="44">
        <f t="shared" si="444"/>
        <v>404.85332489132793</v>
      </c>
      <c r="AS450" s="44">
        <f t="shared" si="445"/>
        <v>582.28924477270607</v>
      </c>
      <c r="AT450" s="44">
        <f>Paramètres!$D$26*Calculs!AQ450</f>
        <v>14.184032984360005</v>
      </c>
      <c r="AU450" s="44">
        <f>Paramètres!$D$26*AO450</f>
        <v>4.762384739241619</v>
      </c>
      <c r="AV450" s="44">
        <f>Paramètres!$D$26*AP450</f>
        <v>-122.20831370006042</v>
      </c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1">
        <f>Paramètres!$D$16</f>
        <v>30000</v>
      </c>
      <c r="BH450" s="41">
        <f>Paramètres!$E$16</f>
        <v>-25000</v>
      </c>
      <c r="BI450" s="100"/>
      <c r="BJ450" s="100"/>
      <c r="BK450" s="110">
        <f>Paramètres!$D$20</f>
        <v>523598775598.29883</v>
      </c>
      <c r="BL450" s="41">
        <f>Paramètres!$D$21</f>
        <v>10000</v>
      </c>
      <c r="BM450" s="41"/>
      <c r="BN450" s="41"/>
      <c r="BO450" s="41">
        <f>IF(AND($BR$6&gt;200,A450&lt;950),Paramètres!$D$22,0)</f>
        <v>1</v>
      </c>
      <c r="BP450" s="41">
        <f t="shared" si="415"/>
        <v>10851.553843559788</v>
      </c>
      <c r="BQ450" s="41">
        <f t="shared" si="416"/>
        <v>-61245.082264942714</v>
      </c>
      <c r="BR450" s="41">
        <f t="shared" si="446"/>
        <v>62199.005799604856</v>
      </c>
      <c r="BS450" s="41">
        <f t="shared" si="447"/>
        <v>-79.952470054287858</v>
      </c>
      <c r="BT450" s="41">
        <f t="shared" si="448"/>
        <v>130.25877188421143</v>
      </c>
      <c r="BU450" s="41">
        <f t="shared" si="449"/>
        <v>22.725605635106017</v>
      </c>
      <c r="BV450" s="41">
        <f t="shared" si="450"/>
        <v>-128.26104046553132</v>
      </c>
      <c r="BW450" s="41">
        <f>Paramètres!$D$22</f>
        <v>1</v>
      </c>
      <c r="BX450" s="41">
        <f t="shared" si="417"/>
        <v>100381.45500499044</v>
      </c>
      <c r="BY450" s="41">
        <f t="shared" si="418"/>
        <v>58426.333279142884</v>
      </c>
      <c r="BZ450" s="41">
        <f t="shared" si="451"/>
        <v>116146.77321976879</v>
      </c>
      <c r="CA450" s="41">
        <f t="shared" si="452"/>
        <v>30.201249780443096</v>
      </c>
      <c r="CB450" s="41">
        <f t="shared" si="453"/>
        <v>38.386020428669241</v>
      </c>
      <c r="CC450" s="41">
        <f t="shared" si="454"/>
        <v>33.175649014287579</v>
      </c>
      <c r="CD450" s="41">
        <f t="shared" si="455"/>
        <v>19.309657605224697</v>
      </c>
      <c r="CE450" s="2">
        <f>Paramètres!$F$16</f>
        <v>15000</v>
      </c>
      <c r="CF450" s="2">
        <f>Paramètres!$G$16</f>
        <v>15000</v>
      </c>
      <c r="CG450" s="111">
        <f>Paramètres!$F$20</f>
        <v>992600579172.61572</v>
      </c>
      <c r="CH450" s="2">
        <f>Paramètres!$F$21</f>
        <v>13332</v>
      </c>
      <c r="CI450" s="2"/>
      <c r="CJ450" s="2"/>
      <c r="CK450" s="2">
        <f>IF(CN450&gt;20000,Paramètres!$F$22,-2)</f>
        <v>1</v>
      </c>
      <c r="CL450" s="2">
        <f t="shared" si="419"/>
        <v>-4148.4461564402118</v>
      </c>
      <c r="CM450" s="2">
        <f t="shared" si="420"/>
        <v>-21245.082264942714</v>
      </c>
      <c r="CN450" s="2">
        <f t="shared" si="421"/>
        <v>21646.318993239172</v>
      </c>
      <c r="CO450" s="2">
        <f t="shared" si="422"/>
        <v>-101.04890084020882</v>
      </c>
      <c r="CP450" s="2">
        <f t="shared" si="423"/>
        <v>1307.6814166854645</v>
      </c>
      <c r="CQ450" s="2">
        <f t="shared" si="424"/>
        <v>-250.612861641347</v>
      </c>
      <c r="CR450" s="2">
        <f t="shared" si="425"/>
        <v>-1283.4422001494413</v>
      </c>
      <c r="CS450" s="2">
        <f>Paramètres!$F$22</f>
        <v>1</v>
      </c>
      <c r="CT450" s="2">
        <f t="shared" si="426"/>
        <v>85381.455004990436</v>
      </c>
      <c r="CU450" s="2">
        <f t="shared" si="427"/>
        <v>98426.333279142884</v>
      </c>
      <c r="CV450" s="2">
        <f t="shared" si="456"/>
        <v>130298.64136492796</v>
      </c>
      <c r="CW450" s="2">
        <f t="shared" si="457"/>
        <v>49.059487357367288</v>
      </c>
      <c r="CX450" s="2">
        <f t="shared" si="428"/>
        <v>57.558593163310285</v>
      </c>
      <c r="CY450" s="2">
        <f t="shared" si="458"/>
        <v>37.716712782597966</v>
      </c>
      <c r="CZ450" s="2">
        <f t="shared" si="459"/>
        <v>43.479204498409125</v>
      </c>
      <c r="DA450" s="2"/>
      <c r="DB450" s="2"/>
      <c r="DC450" s="13">
        <f>Paramètres!$H$16</f>
        <v>-20000</v>
      </c>
      <c r="DD450" s="13">
        <f>Paramètres!$I$16</f>
        <v>0</v>
      </c>
      <c r="DE450" s="13"/>
      <c r="DF450" s="13"/>
      <c r="DG450" s="112">
        <f>Paramètres!$H$20</f>
        <v>1047197551196.5977</v>
      </c>
      <c r="DH450" s="13">
        <f>Paramètres!$H$21</f>
        <v>10000</v>
      </c>
      <c r="DI450" s="13">
        <f>IF(DL450&lt;66666,Paramètres!$H$22,5)</f>
        <v>1</v>
      </c>
      <c r="DJ450" s="13">
        <f t="shared" si="429"/>
        <v>-39148.446156440215</v>
      </c>
      <c r="DK450" s="13">
        <f t="shared" si="430"/>
        <v>-36245.082264942714</v>
      </c>
      <c r="DL450" s="13">
        <f t="shared" si="460"/>
        <v>53350.790292704791</v>
      </c>
      <c r="DM450" s="13">
        <f t="shared" si="461"/>
        <v>-137.2053396697516</v>
      </c>
      <c r="DN450" s="13">
        <f t="shared" si="462"/>
        <v>349.34337962751306</v>
      </c>
      <c r="DO450" s="13">
        <f t="shared" si="463"/>
        <v>-256.34579005152324</v>
      </c>
      <c r="DP450" s="13">
        <f t="shared" si="464"/>
        <v>-237.33443242065212</v>
      </c>
      <c r="DQ450" s="13">
        <f>IF(DT450&lt;66666,Paramètres!$H$22,5)</f>
        <v>5</v>
      </c>
      <c r="DR450" s="13">
        <f t="shared" si="431"/>
        <v>50381.455004990436</v>
      </c>
      <c r="DS450" s="13">
        <f t="shared" si="432"/>
        <v>83426.333279142884</v>
      </c>
      <c r="DT450" s="13">
        <f t="shared" si="465"/>
        <v>97458.935418064662</v>
      </c>
      <c r="DU450" s="13">
        <f t="shared" si="466"/>
        <v>58.872074937728847</v>
      </c>
      <c r="DV450" s="13">
        <f t="shared" si="467"/>
        <v>542.66598463139258</v>
      </c>
      <c r="DW450" s="13">
        <f t="shared" si="468"/>
        <v>280.53150560454026</v>
      </c>
      <c r="DX450" s="13">
        <f t="shared" si="469"/>
        <v>464.53034910456455</v>
      </c>
    </row>
    <row r="451" spans="1:128" x14ac:dyDescent="0.35">
      <c r="A451" s="106">
        <f t="shared" si="470"/>
        <v>445</v>
      </c>
      <c r="B451" s="106">
        <f>A451*Paramètres!$D$25</f>
        <v>222.5</v>
      </c>
      <c r="C451" s="102">
        <f>Paramètres!$D$7</f>
        <v>155093840495.72119</v>
      </c>
      <c r="D451" s="28">
        <f>Paramètres!$D$8</f>
        <v>6666</v>
      </c>
      <c r="E451" s="28">
        <f t="shared" si="433"/>
        <v>17256.034698484746</v>
      </c>
      <c r="F451" s="28">
        <f t="shared" si="434"/>
        <v>31606.949472742766</v>
      </c>
      <c r="G451" s="28">
        <f t="shared" si="408"/>
        <v>-111.71873414057725</v>
      </c>
      <c r="H451" s="28">
        <f t="shared" si="409"/>
        <v>86.615775752947997</v>
      </c>
      <c r="I451" s="28">
        <f t="shared" si="471"/>
        <v>-3956.0853110821695</v>
      </c>
      <c r="J451" s="28">
        <f t="shared" si="472"/>
        <v>-9931.7494859600647</v>
      </c>
      <c r="K451" s="28">
        <f t="shared" si="473"/>
        <v>2949.7603825500933</v>
      </c>
      <c r="L451" s="28">
        <f t="shared" si="435"/>
        <v>174.12883059373121</v>
      </c>
      <c r="M451" s="28">
        <f t="shared" si="436"/>
        <v>2944.6163527390345</v>
      </c>
      <c r="N451" s="28">
        <f>Paramètres!$D$26*Calculs!K451</f>
        <v>58.995207651001863</v>
      </c>
      <c r="O451" s="28">
        <f>Paramètres!$D$26*I451</f>
        <v>-79.121706221643393</v>
      </c>
      <c r="P451" s="28">
        <f>Paramètres!$D$26*J451</f>
        <v>-198.63498971920129</v>
      </c>
      <c r="Q451" s="105">
        <f>IF($T451&gt;25000,Paramètres!$D$9,-5)</f>
        <v>6</v>
      </c>
      <c r="R451" s="105">
        <f t="shared" si="410"/>
        <v>87417.21675377131</v>
      </c>
      <c r="S451" s="105">
        <f t="shared" si="411"/>
        <v>117942.91828319398</v>
      </c>
      <c r="T451" s="105">
        <f t="shared" si="437"/>
        <v>146807.02216900937</v>
      </c>
      <c r="U451" s="105">
        <f t="shared" si="438"/>
        <v>53.45480792812841</v>
      </c>
      <c r="V451" s="105">
        <f t="shared" si="412"/>
        <v>43.04378082645561</v>
      </c>
      <c r="W451" s="105">
        <f t="shared" si="439"/>
        <v>25.630705281088428</v>
      </c>
      <c r="X451" s="105">
        <f t="shared" si="440"/>
        <v>34.580833052862289</v>
      </c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44">
        <f t="shared" si="441"/>
        <v>-70161.182055286568</v>
      </c>
      <c r="AL451" s="44">
        <f t="shared" si="442"/>
        <v>-86335.968810451217</v>
      </c>
      <c r="AM451" s="44">
        <f t="shared" si="413"/>
        <v>-83.266958365092862</v>
      </c>
      <c r="AN451" s="44">
        <f t="shared" si="414"/>
        <v>56.127256613842142</v>
      </c>
      <c r="AO451" s="44">
        <f t="shared" si="474"/>
        <v>638.21017711416732</v>
      </c>
      <c r="AP451" s="44">
        <f t="shared" si="475"/>
        <v>-5405.9181265302541</v>
      </c>
      <c r="AQ451" s="44">
        <f t="shared" si="443"/>
        <v>675.16963558012264</v>
      </c>
      <c r="AR451" s="44">
        <f t="shared" si="444"/>
        <v>376.30592763426125</v>
      </c>
      <c r="AS451" s="44">
        <f t="shared" si="445"/>
        <v>560.57817085283818</v>
      </c>
      <c r="AT451" s="44">
        <f>Paramètres!$D$26*Calculs!AQ451</f>
        <v>13.503392711602453</v>
      </c>
      <c r="AU451" s="44">
        <f>Paramètres!$D$26*AO451</f>
        <v>12.764203542283347</v>
      </c>
      <c r="AV451" s="44">
        <f>Paramètres!$D$26*AP451</f>
        <v>-108.11836253060508</v>
      </c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1">
        <f>Paramètres!$D$16</f>
        <v>30000</v>
      </c>
      <c r="BH451" s="41">
        <f>Paramètres!$E$16</f>
        <v>-25000</v>
      </c>
      <c r="BI451" s="100"/>
      <c r="BJ451" s="100"/>
      <c r="BK451" s="110">
        <f>Paramètres!$D$20</f>
        <v>523598775598.29883</v>
      </c>
      <c r="BL451" s="41">
        <f>Paramètres!$D$21</f>
        <v>10000</v>
      </c>
      <c r="BM451" s="41"/>
      <c r="BN451" s="41"/>
      <c r="BO451" s="41">
        <f>IF(AND($BR$6&gt;200,A451&lt;950),Paramètres!$D$22,0)</f>
        <v>1</v>
      </c>
      <c r="BP451" s="41">
        <f t="shared" si="415"/>
        <v>12743.965301515254</v>
      </c>
      <c r="BQ451" s="41">
        <f t="shared" si="416"/>
        <v>-56606.949472742766</v>
      </c>
      <c r="BR451" s="41">
        <f t="shared" si="446"/>
        <v>58023.748415764021</v>
      </c>
      <c r="BS451" s="41">
        <f t="shared" si="447"/>
        <v>-77.31248596336421</v>
      </c>
      <c r="BT451" s="41">
        <f t="shared" si="448"/>
        <v>148.83998116022093</v>
      </c>
      <c r="BU451" s="41">
        <f t="shared" si="449"/>
        <v>32.690262300749779</v>
      </c>
      <c r="BV451" s="41">
        <f t="shared" si="450"/>
        <v>-145.2056704901124</v>
      </c>
      <c r="BW451" s="41">
        <f>Paramètres!$D$22</f>
        <v>1</v>
      </c>
      <c r="BX451" s="41">
        <f t="shared" si="417"/>
        <v>100161.18205528657</v>
      </c>
      <c r="BY451" s="41">
        <f t="shared" si="418"/>
        <v>61335.968810451217</v>
      </c>
      <c r="BZ451" s="41">
        <f t="shared" si="451"/>
        <v>117449.40808973413</v>
      </c>
      <c r="CA451" s="41">
        <f t="shared" si="452"/>
        <v>31.482163171783569</v>
      </c>
      <c r="CB451" s="41">
        <f t="shared" si="453"/>
        <v>37.548403111878798</v>
      </c>
      <c r="CC451" s="41">
        <f t="shared" si="454"/>
        <v>32.021382662914483</v>
      </c>
      <c r="CD451" s="41">
        <f t="shared" si="455"/>
        <v>19.60901906285342</v>
      </c>
      <c r="CE451" s="2">
        <f>Paramètres!$F$16</f>
        <v>15000</v>
      </c>
      <c r="CF451" s="2">
        <f>Paramètres!$G$16</f>
        <v>15000</v>
      </c>
      <c r="CG451" s="111">
        <f>Paramètres!$F$20</f>
        <v>992600579172.61572</v>
      </c>
      <c r="CH451" s="2">
        <f>Paramètres!$F$21</f>
        <v>13332</v>
      </c>
      <c r="CI451" s="2"/>
      <c r="CJ451" s="2"/>
      <c r="CK451" s="2">
        <f>IF(CN451&gt;20000,Paramètres!$F$22,-2)</f>
        <v>-2</v>
      </c>
      <c r="CL451" s="2">
        <f t="shared" si="419"/>
        <v>-2256.0346984847456</v>
      </c>
      <c r="CM451" s="2">
        <f t="shared" si="420"/>
        <v>-16606.949472742766</v>
      </c>
      <c r="CN451" s="2">
        <f t="shared" si="421"/>
        <v>16759.488755657148</v>
      </c>
      <c r="CO451" s="2">
        <f t="shared" si="422"/>
        <v>-97.736206408664685</v>
      </c>
      <c r="CP451" s="2">
        <f t="shared" si="423"/>
        <v>-3387.5209063911925</v>
      </c>
      <c r="CQ451" s="2">
        <f t="shared" si="424"/>
        <v>456.0022574722841</v>
      </c>
      <c r="CR451" s="2">
        <f t="shared" si="425"/>
        <v>3356.6888197176672</v>
      </c>
      <c r="CS451" s="2">
        <f>Paramètres!$F$22</f>
        <v>1</v>
      </c>
      <c r="CT451" s="2">
        <f t="shared" si="426"/>
        <v>85161.182055286568</v>
      </c>
      <c r="CU451" s="2">
        <f t="shared" si="427"/>
        <v>101335.96881045122</v>
      </c>
      <c r="CV451" s="2">
        <f t="shared" si="456"/>
        <v>132368.44602776904</v>
      </c>
      <c r="CW451" s="2">
        <f t="shared" si="457"/>
        <v>49.956825248889082</v>
      </c>
      <c r="CX451" s="2">
        <f t="shared" si="428"/>
        <v>55.799520046063719</v>
      </c>
      <c r="CY451" s="2">
        <f t="shared" si="458"/>
        <v>35.89943999375464</v>
      </c>
      <c r="CZ451" s="2">
        <f t="shared" si="459"/>
        <v>42.717872670650124</v>
      </c>
      <c r="DA451" s="2"/>
      <c r="DB451" s="2"/>
      <c r="DC451" s="13">
        <f>Paramètres!$H$16</f>
        <v>-20000</v>
      </c>
      <c r="DD451" s="13">
        <f>Paramètres!$I$16</f>
        <v>0</v>
      </c>
      <c r="DE451" s="13"/>
      <c r="DF451" s="13"/>
      <c r="DG451" s="112">
        <f>Paramètres!$H$20</f>
        <v>1047197551196.5977</v>
      </c>
      <c r="DH451" s="13">
        <f>Paramètres!$H$21</f>
        <v>10000</v>
      </c>
      <c r="DI451" s="13">
        <f>IF(DL451&lt;66666,Paramètres!$H$22,5)</f>
        <v>1</v>
      </c>
      <c r="DJ451" s="13">
        <f t="shared" si="429"/>
        <v>-37256.034698484742</v>
      </c>
      <c r="DK451" s="13">
        <f t="shared" si="430"/>
        <v>-31606.949472742766</v>
      </c>
      <c r="DL451" s="13">
        <f t="shared" si="460"/>
        <v>48857.050427008107</v>
      </c>
      <c r="DM451" s="13">
        <f t="shared" si="461"/>
        <v>-139.68968368239669</v>
      </c>
      <c r="DN451" s="13">
        <f t="shared" si="462"/>
        <v>412.51448655548853</v>
      </c>
      <c r="DO451" s="13">
        <f t="shared" si="463"/>
        <v>-314.56368917930268</v>
      </c>
      <c r="DP451" s="13">
        <f t="shared" si="464"/>
        <v>-266.86679648852044</v>
      </c>
      <c r="DQ451" s="13">
        <f>IF(DT451&lt;66666,Paramètres!$H$22,5)</f>
        <v>5</v>
      </c>
      <c r="DR451" s="13">
        <f t="shared" si="431"/>
        <v>50161.182055286568</v>
      </c>
      <c r="DS451" s="13">
        <f t="shared" si="432"/>
        <v>86335.968810451217</v>
      </c>
      <c r="DT451" s="13">
        <f t="shared" si="465"/>
        <v>99850.106137263618</v>
      </c>
      <c r="DU451" s="13">
        <f t="shared" si="466"/>
        <v>59.843420080729544</v>
      </c>
      <c r="DV451" s="13">
        <f t="shared" si="467"/>
        <v>517.36866374840611</v>
      </c>
      <c r="DW451" s="13">
        <f t="shared" si="468"/>
        <v>259.90782319558332</v>
      </c>
      <c r="DX451" s="13">
        <f t="shared" si="469"/>
        <v>447.34579205637408</v>
      </c>
    </row>
    <row r="452" spans="1:128" x14ac:dyDescent="0.35">
      <c r="A452" s="106">
        <f t="shared" si="470"/>
        <v>446</v>
      </c>
      <c r="B452" s="106">
        <f>A452*Paramètres!$D$25</f>
        <v>223</v>
      </c>
      <c r="C452" s="102">
        <f>Paramètres!$D$7</f>
        <v>155093840495.72119</v>
      </c>
      <c r="D452" s="28">
        <f>Paramètres!$D$8</f>
        <v>6666</v>
      </c>
      <c r="E452" s="28">
        <f t="shared" si="433"/>
        <v>15321.524250592094</v>
      </c>
      <c r="F452" s="28">
        <f t="shared" si="434"/>
        <v>27377.228817947493</v>
      </c>
      <c r="G452" s="28">
        <f t="shared" si="408"/>
        <v>-118.61057418357488</v>
      </c>
      <c r="H452" s="28">
        <f t="shared" si="409"/>
        <v>93.695725070700462</v>
      </c>
      <c r="I452" s="28">
        <f t="shared" si="471"/>
        <v>-3702.8347742667952</v>
      </c>
      <c r="J452" s="28">
        <f t="shared" si="472"/>
        <v>-6788.498143501829</v>
      </c>
      <c r="K452" s="28">
        <f t="shared" si="473"/>
        <v>3626.3829228462009</v>
      </c>
      <c r="L452" s="28">
        <f t="shared" si="435"/>
        <v>-233.74885373932568</v>
      </c>
      <c r="M452" s="28">
        <f t="shared" si="436"/>
        <v>3618.841606990572</v>
      </c>
      <c r="N452" s="28">
        <f>Paramètres!$D$26*Calculs!K452</f>
        <v>72.527658456924016</v>
      </c>
      <c r="O452" s="28">
        <f>Paramètres!$D$26*I452</f>
        <v>-74.056695485335908</v>
      </c>
      <c r="P452" s="28">
        <f>Paramètres!$D$26*J452</f>
        <v>-135.76996287003658</v>
      </c>
      <c r="Q452" s="105">
        <f>IF($T452&gt;25000,Paramètres!$D$9,-5)</f>
        <v>6</v>
      </c>
      <c r="R452" s="105">
        <f t="shared" si="410"/>
        <v>85069.524735413012</v>
      </c>
      <c r="S452" s="105">
        <f t="shared" si="411"/>
        <v>116276.01214895063</v>
      </c>
      <c r="T452" s="105">
        <f t="shared" si="437"/>
        <v>144072.67277305562</v>
      </c>
      <c r="U452" s="105">
        <f t="shared" si="438"/>
        <v>53.810157533274086</v>
      </c>
      <c r="V452" s="105">
        <f t="shared" si="412"/>
        <v>44.687852675479</v>
      </c>
      <c r="W452" s="105">
        <f t="shared" si="439"/>
        <v>26.386505611216243</v>
      </c>
      <c r="X452" s="105">
        <f t="shared" si="440"/>
        <v>36.066001973805875</v>
      </c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44">
        <f t="shared" si="441"/>
        <v>-69748.000484820921</v>
      </c>
      <c r="AL452" s="44">
        <f t="shared" si="442"/>
        <v>-88898.783331003127</v>
      </c>
      <c r="AM452" s="44">
        <f t="shared" si="413"/>
        <v>-78.059905610678584</v>
      </c>
      <c r="AN452" s="44">
        <f t="shared" si="414"/>
        <v>56.998742363461517</v>
      </c>
      <c r="AO452" s="44">
        <f t="shared" si="474"/>
        <v>1001.7519012061452</v>
      </c>
      <c r="AP452" s="44">
        <f t="shared" si="475"/>
        <v>-4737.2215931468108</v>
      </c>
      <c r="AQ452" s="44">
        <f t="shared" si="443"/>
        <v>648.95716615142862</v>
      </c>
      <c r="AR452" s="44">
        <f t="shared" si="444"/>
        <v>353.45935113334082</v>
      </c>
      <c r="AS452" s="44">
        <f t="shared" si="445"/>
        <v>544.25351684273994</v>
      </c>
      <c r="AT452" s="44">
        <f>Paramètres!$D$26*Calculs!AQ452</f>
        <v>12.979143323028573</v>
      </c>
      <c r="AU452" s="44">
        <f>Paramètres!$D$26*AO452</f>
        <v>20.035038024122905</v>
      </c>
      <c r="AV452" s="44">
        <f>Paramètres!$D$26*AP452</f>
        <v>-94.744431862936224</v>
      </c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1">
        <f>Paramètres!$D$16</f>
        <v>30000</v>
      </c>
      <c r="BH452" s="41">
        <f>Paramètres!$E$16</f>
        <v>-25000</v>
      </c>
      <c r="BI452" s="100"/>
      <c r="BJ452" s="100"/>
      <c r="BK452" s="110">
        <f>Paramètres!$D$20</f>
        <v>523598775598.29883</v>
      </c>
      <c r="BL452" s="41">
        <f>Paramètres!$D$21</f>
        <v>10000</v>
      </c>
      <c r="BM452" s="41"/>
      <c r="BN452" s="41"/>
      <c r="BO452" s="41">
        <f>IF(AND($BR$6&gt;200,A452&lt;950),Paramètres!$D$22,0)</f>
        <v>1</v>
      </c>
      <c r="BP452" s="41">
        <f t="shared" si="415"/>
        <v>14678.475749407906</v>
      </c>
      <c r="BQ452" s="41">
        <f t="shared" si="416"/>
        <v>-52377.228817947493</v>
      </c>
      <c r="BR452" s="41">
        <f t="shared" si="446"/>
        <v>54395.14453490849</v>
      </c>
      <c r="BS452" s="41">
        <f t="shared" si="447"/>
        <v>-74.344717899204127</v>
      </c>
      <c r="BT452" s="41">
        <f t="shared" si="448"/>
        <v>168.35474972247252</v>
      </c>
      <c r="BU452" s="41">
        <f t="shared" si="449"/>
        <v>45.430362070516153</v>
      </c>
      <c r="BV452" s="41">
        <f t="shared" si="450"/>
        <v>-162.10923464213312</v>
      </c>
      <c r="BW452" s="41">
        <f>Paramètres!$D$22</f>
        <v>1</v>
      </c>
      <c r="BX452" s="41">
        <f t="shared" si="417"/>
        <v>99748.000484820921</v>
      </c>
      <c r="BY452" s="41">
        <f t="shared" si="418"/>
        <v>63898.783331003127</v>
      </c>
      <c r="BZ452" s="41">
        <f t="shared" si="451"/>
        <v>118459.77423540161</v>
      </c>
      <c r="CA452" s="41">
        <f t="shared" si="452"/>
        <v>32.643711775324242</v>
      </c>
      <c r="CB452" s="41">
        <f t="shared" si="453"/>
        <v>36.917389009831091</v>
      </c>
      <c r="CC452" s="41">
        <f t="shared" si="454"/>
        <v>31.085959437448103</v>
      </c>
      <c r="CD452" s="41">
        <f t="shared" si="455"/>
        <v>19.913732376340921</v>
      </c>
      <c r="CE452" s="2">
        <f>Paramètres!$F$16</f>
        <v>15000</v>
      </c>
      <c r="CF452" s="2">
        <f>Paramètres!$G$16</f>
        <v>15000</v>
      </c>
      <c r="CG452" s="111">
        <f>Paramètres!$F$20</f>
        <v>992600579172.61572</v>
      </c>
      <c r="CH452" s="2">
        <f>Paramètres!$F$21</f>
        <v>13332</v>
      </c>
      <c r="CI452" s="2"/>
      <c r="CJ452" s="2"/>
      <c r="CK452" s="2">
        <f>IF(CN452&gt;20000,Paramètres!$F$22,-2)</f>
        <v>-2</v>
      </c>
      <c r="CL452" s="2">
        <f t="shared" si="419"/>
        <v>-321.52425059209418</v>
      </c>
      <c r="CM452" s="2">
        <f t="shared" si="420"/>
        <v>-12377.228817947493</v>
      </c>
      <c r="CN452" s="2">
        <f t="shared" si="421"/>
        <v>12381.404244089144</v>
      </c>
      <c r="CO452" s="2">
        <f t="shared" si="422"/>
        <v>-91.488042335398617</v>
      </c>
      <c r="CP452" s="2">
        <f t="shared" si="423"/>
        <v>-4080.8531593707567</v>
      </c>
      <c r="CQ452" s="2">
        <f t="shared" si="424"/>
        <v>105.97289515601186</v>
      </c>
      <c r="CR452" s="2">
        <f t="shared" si="425"/>
        <v>4079.4769583659299</v>
      </c>
      <c r="CS452" s="2">
        <f>Paramètres!$F$22</f>
        <v>1</v>
      </c>
      <c r="CT452" s="2">
        <f t="shared" si="426"/>
        <v>84748.000484820921</v>
      </c>
      <c r="CU452" s="2">
        <f t="shared" si="427"/>
        <v>103898.78333100313</v>
      </c>
      <c r="CV452" s="2">
        <f t="shared" si="456"/>
        <v>134079.00940802754</v>
      </c>
      <c r="CW452" s="2">
        <f t="shared" si="457"/>
        <v>50.796615418263471</v>
      </c>
      <c r="CX452" s="2">
        <f t="shared" si="428"/>
        <v>54.405612059263291</v>
      </c>
      <c r="CY452" s="2">
        <f t="shared" si="458"/>
        <v>34.388431548923492</v>
      </c>
      <c r="CZ452" s="2">
        <f t="shared" si="459"/>
        <v>42.15929789676364</v>
      </c>
      <c r="DA452" s="2"/>
      <c r="DB452" s="2"/>
      <c r="DC452" s="13">
        <f>Paramètres!$H$16</f>
        <v>-20000</v>
      </c>
      <c r="DD452" s="13">
        <f>Paramètres!$I$16</f>
        <v>0</v>
      </c>
      <c r="DE452" s="13"/>
      <c r="DF452" s="13"/>
      <c r="DG452" s="112">
        <f>Paramètres!$H$20</f>
        <v>1047197551196.5977</v>
      </c>
      <c r="DH452" s="13">
        <f>Paramètres!$H$21</f>
        <v>10000</v>
      </c>
      <c r="DI452" s="13">
        <f>IF(DL452&lt;66666,Paramètres!$H$22,5)</f>
        <v>1</v>
      </c>
      <c r="DJ452" s="13">
        <f t="shared" si="429"/>
        <v>-35321.524250592091</v>
      </c>
      <c r="DK452" s="13">
        <f t="shared" si="430"/>
        <v>-27377.228817947493</v>
      </c>
      <c r="DL452" s="13">
        <f t="shared" si="460"/>
        <v>44689.179150387397</v>
      </c>
      <c r="DM452" s="13">
        <f t="shared" si="461"/>
        <v>-142.22122737219374</v>
      </c>
      <c r="DN452" s="13">
        <f t="shared" si="462"/>
        <v>487.29866709572707</v>
      </c>
      <c r="DO452" s="13">
        <f t="shared" si="463"/>
        <v>-385.15211096585369</v>
      </c>
      <c r="DP452" s="13">
        <f t="shared" si="464"/>
        <v>-298.52611673322474</v>
      </c>
      <c r="DQ452" s="13">
        <f>IF(DT452&lt;66666,Paramètres!$H$22,5)</f>
        <v>5</v>
      </c>
      <c r="DR452" s="13">
        <f t="shared" si="431"/>
        <v>49748.000484820921</v>
      </c>
      <c r="DS452" s="13">
        <f t="shared" si="432"/>
        <v>88898.783331003127</v>
      </c>
      <c r="DT452" s="13">
        <f t="shared" si="465"/>
        <v>101871.76856210156</v>
      </c>
      <c r="DU452" s="13">
        <f t="shared" si="466"/>
        <v>60.768505139271518</v>
      </c>
      <c r="DV452" s="13">
        <f t="shared" si="467"/>
        <v>497.32896459516093</v>
      </c>
      <c r="DW452" s="13">
        <f t="shared" si="468"/>
        <v>242.86533866066378</v>
      </c>
      <c r="DX452" s="13">
        <f t="shared" si="469"/>
        <v>433.9959980259448</v>
      </c>
    </row>
    <row r="453" spans="1:128" x14ac:dyDescent="0.35">
      <c r="A453" s="106">
        <f t="shared" si="470"/>
        <v>447</v>
      </c>
      <c r="B453" s="106">
        <f>A453*Paramètres!$D$25</f>
        <v>223.5</v>
      </c>
      <c r="C453" s="102">
        <f>Paramètres!$D$7</f>
        <v>155093840495.72119</v>
      </c>
      <c r="D453" s="28">
        <f>Paramètres!$D$8</f>
        <v>6666</v>
      </c>
      <c r="E453" s="28">
        <f t="shared" si="433"/>
        <v>13411.669650023865</v>
      </c>
      <c r="F453" s="28">
        <f t="shared" si="434"/>
        <v>24887.69014794422</v>
      </c>
      <c r="G453" s="28">
        <f t="shared" si="408"/>
        <v>-141.85154272198596</v>
      </c>
      <c r="H453" s="28">
        <f t="shared" si="409"/>
        <v>105.97320125007131</v>
      </c>
      <c r="I453" s="28">
        <f t="shared" si="471"/>
        <v>-3862.5269325207851</v>
      </c>
      <c r="J453" s="28">
        <f t="shared" si="472"/>
        <v>-3033.8865736412204</v>
      </c>
      <c r="K453" s="28">
        <f t="shared" si="473"/>
        <v>3882.1767231553731</v>
      </c>
      <c r="L453" s="28">
        <f t="shared" si="435"/>
        <v>-1068.3273540544574</v>
      </c>
      <c r="M453" s="28">
        <f t="shared" si="436"/>
        <v>3732.2878739974485</v>
      </c>
      <c r="N453" s="28">
        <f>Paramètres!$D$26*Calculs!K453</f>
        <v>77.643534463107457</v>
      </c>
      <c r="O453" s="28">
        <f>Paramètres!$D$26*I453</f>
        <v>-77.250538650415706</v>
      </c>
      <c r="P453" s="28">
        <f>Paramètres!$D$26*J453</f>
        <v>-60.677731472824405</v>
      </c>
      <c r="Q453" s="105">
        <f>IF($T453&gt;25000,Paramètres!$D$9,-5)</f>
        <v>6</v>
      </c>
      <c r="R453" s="105">
        <f t="shared" si="410"/>
        <v>82570.429346458375</v>
      </c>
      <c r="S453" s="105">
        <f t="shared" si="411"/>
        <v>116019.02089631007</v>
      </c>
      <c r="T453" s="105">
        <f t="shared" si="437"/>
        <v>142401.85747453195</v>
      </c>
      <c r="U453" s="105">
        <f t="shared" si="438"/>
        <v>54.560642805433929</v>
      </c>
      <c r="V453" s="105">
        <f t="shared" si="412"/>
        <v>45.739199336180249</v>
      </c>
      <c r="W453" s="105">
        <f t="shared" si="439"/>
        <v>26.521461125091694</v>
      </c>
      <c r="X453" s="105">
        <f t="shared" si="440"/>
        <v>37.265083599867069</v>
      </c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44">
        <f t="shared" si="441"/>
        <v>-69158.759696434514</v>
      </c>
      <c r="AL453" s="44">
        <f t="shared" si="442"/>
        <v>-91131.330748365857</v>
      </c>
      <c r="AM453" s="44">
        <f t="shared" si="413"/>
        <v>-71.954707086670041</v>
      </c>
      <c r="AN453" s="44">
        <f t="shared" si="414"/>
        <v>57.829080998412493</v>
      </c>
      <c r="AO453" s="44">
        <f t="shared" si="474"/>
        <v>1335.176214315363</v>
      </c>
      <c r="AP453" s="44">
        <f t="shared" si="475"/>
        <v>-4098.2236444411346</v>
      </c>
      <c r="AQ453" s="44">
        <f t="shared" si="443"/>
        <v>628.65677679768555</v>
      </c>
      <c r="AR453" s="44">
        <f t="shared" si="444"/>
        <v>334.72623525825162</v>
      </c>
      <c r="AS453" s="44">
        <f t="shared" si="445"/>
        <v>532.13503027285526</v>
      </c>
      <c r="AT453" s="44">
        <f>Paramètres!$D$26*Calculs!AQ453</f>
        <v>12.57313553595371</v>
      </c>
      <c r="AU453" s="44">
        <f>Paramètres!$D$26*AO453</f>
        <v>26.70352428630726</v>
      </c>
      <c r="AV453" s="44">
        <f>Paramètres!$D$26*AP453</f>
        <v>-81.964472888822698</v>
      </c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1">
        <f>Paramètres!$D$16</f>
        <v>30000</v>
      </c>
      <c r="BH453" s="41">
        <f>Paramètres!$E$16</f>
        <v>-25000</v>
      </c>
      <c r="BI453" s="100"/>
      <c r="BJ453" s="100"/>
      <c r="BK453" s="110">
        <f>Paramètres!$D$20</f>
        <v>523598775598.29883</v>
      </c>
      <c r="BL453" s="41">
        <f>Paramètres!$D$21</f>
        <v>10000</v>
      </c>
      <c r="BM453" s="41"/>
      <c r="BN453" s="41"/>
      <c r="BO453" s="41">
        <f>IF(AND($BR$6&gt;200,A453&lt;950),Paramètres!$D$22,0)</f>
        <v>1</v>
      </c>
      <c r="BP453" s="41">
        <f t="shared" si="415"/>
        <v>16588.330349976135</v>
      </c>
      <c r="BQ453" s="41">
        <f t="shared" si="416"/>
        <v>-49887.690147944217</v>
      </c>
      <c r="BR453" s="41">
        <f t="shared" si="446"/>
        <v>52573.323388361416</v>
      </c>
      <c r="BS453" s="41">
        <f t="shared" si="447"/>
        <v>-71.607337372300279</v>
      </c>
      <c r="BT453" s="41">
        <f t="shared" si="448"/>
        <v>179.6035518424498</v>
      </c>
      <c r="BU453" s="41">
        <f t="shared" si="449"/>
        <v>56.66986330659055</v>
      </c>
      <c r="BV453" s="41">
        <f t="shared" si="450"/>
        <v>-170.42876056357358</v>
      </c>
      <c r="BW453" s="41">
        <f>Paramètres!$D$22</f>
        <v>1</v>
      </c>
      <c r="BX453" s="41">
        <f t="shared" si="417"/>
        <v>99158.759696434514</v>
      </c>
      <c r="BY453" s="41">
        <f t="shared" si="418"/>
        <v>66131.330748365857</v>
      </c>
      <c r="BZ453" s="41">
        <f t="shared" si="451"/>
        <v>119188.13922150563</v>
      </c>
      <c r="CA453" s="41">
        <f t="shared" si="452"/>
        <v>33.700263417531524</v>
      </c>
      <c r="CB453" s="41">
        <f t="shared" si="453"/>
        <v>36.472276153537059</v>
      </c>
      <c r="CC453" s="41">
        <f t="shared" si="454"/>
        <v>30.343167452001229</v>
      </c>
      <c r="CD453" s="41">
        <f t="shared" si="455"/>
        <v>20.236578683158903</v>
      </c>
      <c r="CE453" s="2">
        <f>Paramètres!$F$16</f>
        <v>15000</v>
      </c>
      <c r="CF453" s="2">
        <f>Paramètres!$G$16</f>
        <v>15000</v>
      </c>
      <c r="CG453" s="111">
        <f>Paramètres!$F$20</f>
        <v>992600579172.61572</v>
      </c>
      <c r="CH453" s="2">
        <f>Paramètres!$F$21</f>
        <v>13332</v>
      </c>
      <c r="CI453" s="2"/>
      <c r="CJ453" s="2"/>
      <c r="CK453" s="2">
        <f>IF(CN453&gt;20000,Paramètres!$F$22,-2)</f>
        <v>-2</v>
      </c>
      <c r="CL453" s="2">
        <f t="shared" si="419"/>
        <v>1588.330349976135</v>
      </c>
      <c r="CM453" s="2">
        <f t="shared" si="420"/>
        <v>-9887.6901479442204</v>
      </c>
      <c r="CN453" s="2">
        <f t="shared" si="421"/>
        <v>10014.450047926171</v>
      </c>
      <c r="CO453" s="2">
        <f t="shared" si="422"/>
        <v>-80.874131929346376</v>
      </c>
      <c r="CP453" s="2">
        <f t="shared" si="423"/>
        <v>-4288.3554497417126</v>
      </c>
      <c r="CQ453" s="2">
        <f t="shared" si="424"/>
        <v>-680.14969166687592</v>
      </c>
      <c r="CR453" s="2">
        <f t="shared" si="425"/>
        <v>4234.0747348452533</v>
      </c>
      <c r="CS453" s="2">
        <f>Paramètres!$F$22</f>
        <v>1</v>
      </c>
      <c r="CT453" s="2">
        <f t="shared" si="426"/>
        <v>84158.759696434514</v>
      </c>
      <c r="CU453" s="2">
        <f t="shared" si="427"/>
        <v>106131.33074836586</v>
      </c>
      <c r="CV453" s="2">
        <f t="shared" si="456"/>
        <v>135449.45994746985</v>
      </c>
      <c r="CW453" s="2">
        <f t="shared" si="457"/>
        <v>51.586705448560117</v>
      </c>
      <c r="CX453" s="2">
        <f t="shared" si="428"/>
        <v>53.326017252884945</v>
      </c>
      <c r="CY453" s="2">
        <f t="shared" si="458"/>
        <v>33.133033334307491</v>
      </c>
      <c r="CZ453" s="2">
        <f t="shared" si="459"/>
        <v>41.783563971047897</v>
      </c>
      <c r="DA453" s="2"/>
      <c r="DB453" s="2"/>
      <c r="DC453" s="13">
        <f>Paramètres!$H$16</f>
        <v>-20000</v>
      </c>
      <c r="DD453" s="13">
        <f>Paramètres!$I$16</f>
        <v>0</v>
      </c>
      <c r="DE453" s="13"/>
      <c r="DF453" s="13"/>
      <c r="DG453" s="112">
        <f>Paramètres!$H$20</f>
        <v>1047197551196.5977</v>
      </c>
      <c r="DH453" s="13">
        <f>Paramètres!$H$21</f>
        <v>10000</v>
      </c>
      <c r="DI453" s="13">
        <f>IF(DL453&lt;66666,Paramètres!$H$22,5)</f>
        <v>1</v>
      </c>
      <c r="DJ453" s="13">
        <f t="shared" si="429"/>
        <v>-33411.669650023861</v>
      </c>
      <c r="DK453" s="13">
        <f t="shared" si="430"/>
        <v>-24887.69014794422</v>
      </c>
      <c r="DL453" s="13">
        <f t="shared" si="460"/>
        <v>41662.174567614755</v>
      </c>
      <c r="DM453" s="13">
        <f t="shared" si="461"/>
        <v>-143.31830478946432</v>
      </c>
      <c r="DN453" s="13">
        <f t="shared" si="462"/>
        <v>554.69587319557502</v>
      </c>
      <c r="DO453" s="13">
        <f t="shared" si="463"/>
        <v>-444.84752569417191</v>
      </c>
      <c r="DP453" s="13">
        <f t="shared" si="464"/>
        <v>-331.358100284231</v>
      </c>
      <c r="DQ453" s="13">
        <f>IF(DT453&lt;66666,Paramètres!$H$22,5)</f>
        <v>5</v>
      </c>
      <c r="DR453" s="13">
        <f t="shared" si="431"/>
        <v>49158.759696434514</v>
      </c>
      <c r="DS453" s="13">
        <f t="shared" si="432"/>
        <v>91131.330748365857</v>
      </c>
      <c r="DT453" s="13">
        <f t="shared" si="465"/>
        <v>103544.69131181881</v>
      </c>
      <c r="DU453" s="13">
        <f t="shared" si="466"/>
        <v>61.656349353532654</v>
      </c>
      <c r="DV453" s="13">
        <f t="shared" si="467"/>
        <v>481.60953636770853</v>
      </c>
      <c r="DW453" s="13">
        <f t="shared" si="468"/>
        <v>228.64839487052558</v>
      </c>
      <c r="DX453" s="13">
        <f t="shared" si="469"/>
        <v>423.87221782448938</v>
      </c>
    </row>
    <row r="454" spans="1:128" x14ac:dyDescent="0.35">
      <c r="A454" s="106">
        <f t="shared" si="470"/>
        <v>448</v>
      </c>
      <c r="B454" s="106">
        <f>A454*Paramètres!$D$25</f>
        <v>224</v>
      </c>
      <c r="C454" s="102">
        <f>Paramètres!$D$7</f>
        <v>155093840495.72119</v>
      </c>
      <c r="D454" s="28">
        <f>Paramètres!$D$8</f>
        <v>6666</v>
      </c>
      <c r="E454" s="28">
        <f t="shared" si="433"/>
        <v>11213.324345249859</v>
      </c>
      <c r="F454" s="28">
        <f t="shared" si="434"/>
        <v>24303.818829622975</v>
      </c>
      <c r="G454" s="28">
        <f t="shared" ref="G454:G517" si="476">IFERROR(DEGREES(ATAN2(I454,J454)),0)</f>
        <v>171.11123489654256</v>
      </c>
      <c r="H454" s="28">
        <f t="shared" ref="H454:H517" si="477">IFERROR(DEGREES(ATAN2(L454,M454)),0)</f>
        <v>120.6683823362107</v>
      </c>
      <c r="I454" s="28">
        <f t="shared" si="471"/>
        <v>-4853.6037479248271</v>
      </c>
      <c r="J454" s="28">
        <f t="shared" si="472"/>
        <v>759.07903182905261</v>
      </c>
      <c r="K454" s="28">
        <f t="shared" si="473"/>
        <v>3987.3232838614294</v>
      </c>
      <c r="L454" s="28">
        <f t="shared" si="435"/>
        <v>-2033.807392023517</v>
      </c>
      <c r="M454" s="28">
        <f t="shared" si="436"/>
        <v>3429.6318260381818</v>
      </c>
      <c r="N454" s="28">
        <f>Paramètres!$D$26*Calculs!K454</f>
        <v>79.746465677228585</v>
      </c>
      <c r="O454" s="28">
        <f>Paramètres!$D$26*I454</f>
        <v>-97.072074958496543</v>
      </c>
      <c r="P454" s="28">
        <f>Paramètres!$D$26*J454</f>
        <v>15.181580636581053</v>
      </c>
      <c r="Q454" s="105">
        <f>IF($T454&gt;25000,Paramètres!$D$9,-5)</f>
        <v>6</v>
      </c>
      <c r="R454" s="105">
        <f t="shared" ref="R454:R517" si="478">E454-AK454</f>
        <v>79620.814375712114</v>
      </c>
      <c r="S454" s="105">
        <f t="shared" ref="S454:S517" si="479">F454-AL454</f>
        <v>117351.22764264118</v>
      </c>
      <c r="T454" s="105">
        <f t="shared" si="437"/>
        <v>141812.49843045077</v>
      </c>
      <c r="U454" s="105">
        <f t="shared" si="438"/>
        <v>55.843774303671665</v>
      </c>
      <c r="V454" s="105">
        <f t="shared" ref="V454:V517" si="480">Q454*C454*(T454)/(ABS(T454)^2+D454^2)^(3/2)</f>
        <v>46.118904862998448</v>
      </c>
      <c r="W454" s="105">
        <f t="shared" si="439"/>
        <v>25.893519992589376</v>
      </c>
      <c r="X454" s="105">
        <f t="shared" si="440"/>
        <v>38.163844252848484</v>
      </c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44">
        <f t="shared" si="441"/>
        <v>-68407.490030462257</v>
      </c>
      <c r="AL454" s="44">
        <f t="shared" si="442"/>
        <v>-93047.408813018206</v>
      </c>
      <c r="AM454" s="44">
        <f t="shared" ref="AM454:AM517" si="481">IFERROR(DEGREES(ATAN2(AO454,AP454)),0)</f>
        <v>-64.750278458560942</v>
      </c>
      <c r="AN454" s="44">
        <f t="shared" ref="AN454:AN517" si="482">IFERROR(DEGREES(ATAN2(AR454,AS454)),0)</f>
        <v>58.655136261565161</v>
      </c>
      <c r="AO454" s="44">
        <f t="shared" si="474"/>
        <v>1643.1989252873072</v>
      </c>
      <c r="AP454" s="44">
        <f t="shared" si="475"/>
        <v>-3484.1241412794566</v>
      </c>
      <c r="AQ454" s="44">
        <f t="shared" si="443"/>
        <v>612.55940185216764</v>
      </c>
      <c r="AR454" s="44">
        <f t="shared" si="444"/>
        <v>318.64605678192601</v>
      </c>
      <c r="AS454" s="44">
        <f t="shared" si="445"/>
        <v>523.15744407856323</v>
      </c>
      <c r="AT454" s="44">
        <f>Paramètres!$D$26*Calculs!AQ454</f>
        <v>12.251188037043352</v>
      </c>
      <c r="AU454" s="44">
        <f>Paramètres!$D$26*AO454</f>
        <v>32.863978505746147</v>
      </c>
      <c r="AV454" s="44">
        <f>Paramètres!$D$26*AP454</f>
        <v>-69.682482825589133</v>
      </c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1">
        <f>Paramètres!$D$16</f>
        <v>30000</v>
      </c>
      <c r="BH454" s="41">
        <f>Paramètres!$E$16</f>
        <v>-25000</v>
      </c>
      <c r="BI454" s="100"/>
      <c r="BJ454" s="100"/>
      <c r="BK454" s="110">
        <f>Paramètres!$D$20</f>
        <v>523598775598.29883</v>
      </c>
      <c r="BL454" s="41">
        <f>Paramètres!$D$21</f>
        <v>10000</v>
      </c>
      <c r="BM454" s="41"/>
      <c r="BN454" s="41"/>
      <c r="BO454" s="41">
        <f>IF(AND($BR$6&gt;200,A454&lt;950),Paramètres!$D$22,0)</f>
        <v>1</v>
      </c>
      <c r="BP454" s="41">
        <f t="shared" ref="BP454:BP517" si="483">BG454-$E454</f>
        <v>18786.675654750143</v>
      </c>
      <c r="BQ454" s="41">
        <f t="shared" ref="BQ454:BQ517" si="484">BH454-$F454</f>
        <v>-49303.818829622978</v>
      </c>
      <c r="BR454" s="41">
        <f t="shared" si="446"/>
        <v>52761.782886300069</v>
      </c>
      <c r="BS454" s="41">
        <f t="shared" si="447"/>
        <v>-69.141210342063488</v>
      </c>
      <c r="BT454" s="41">
        <f t="shared" si="448"/>
        <v>178.38941586302928</v>
      </c>
      <c r="BU454" s="41">
        <f t="shared" si="449"/>
        <v>63.518401250410918</v>
      </c>
      <c r="BV454" s="41">
        <f t="shared" si="450"/>
        <v>-166.6979195867321</v>
      </c>
      <c r="BW454" s="41">
        <f>Paramètres!$D$22</f>
        <v>1</v>
      </c>
      <c r="BX454" s="41">
        <f t="shared" ref="BX454:BX517" si="485">BG454-$AK454</f>
        <v>98407.490030462257</v>
      </c>
      <c r="BY454" s="41">
        <f t="shared" ref="BY454:BY517" si="486">BH454-$AL454</f>
        <v>68047.408813018206</v>
      </c>
      <c r="BZ454" s="41">
        <f t="shared" si="451"/>
        <v>119643.15250051528</v>
      </c>
      <c r="CA454" s="41">
        <f t="shared" si="452"/>
        <v>34.66331836924607</v>
      </c>
      <c r="CB454" s="41">
        <f t="shared" si="453"/>
        <v>36.198270593306887</v>
      </c>
      <c r="CC454" s="41">
        <f t="shared" si="454"/>
        <v>29.773379237190202</v>
      </c>
      <c r="CD454" s="41">
        <f t="shared" si="455"/>
        <v>20.587877082028577</v>
      </c>
      <c r="CE454" s="2">
        <f>Paramètres!$F$16</f>
        <v>15000</v>
      </c>
      <c r="CF454" s="2">
        <f>Paramètres!$G$16</f>
        <v>15000</v>
      </c>
      <c r="CG454" s="111">
        <f>Paramètres!$F$20</f>
        <v>992600579172.61572</v>
      </c>
      <c r="CH454" s="2">
        <f>Paramètres!$F$21</f>
        <v>13332</v>
      </c>
      <c r="CI454" s="2"/>
      <c r="CJ454" s="2"/>
      <c r="CK454" s="2">
        <f>IF(CN454&gt;20000,Paramètres!$F$22,-2)</f>
        <v>-2</v>
      </c>
      <c r="CL454" s="2">
        <f t="shared" ref="CL454:CL517" si="487">CE454-$E454</f>
        <v>3786.6756547501409</v>
      </c>
      <c r="CM454" s="2">
        <f t="shared" ref="CM454:CM517" si="488">CF454-$F454</f>
        <v>-9303.8188296229746</v>
      </c>
      <c r="CN454" s="2">
        <f t="shared" ref="CN454:CN517" si="489">SQRT((CL454)^2+(CM454)^2)</f>
        <v>10044.897079050856</v>
      </c>
      <c r="CO454" s="2">
        <f t="shared" ref="CO454:CO517" si="490">DEGREES(ATAN2(CL454,CM454))</f>
        <v>-67.853563834383564</v>
      </c>
      <c r="CP454" s="2">
        <f t="shared" ref="CP454:CP517" si="491">CK454*$CG454*(CN454)/(ABS(CN454)^2+$CH454^2)^(3/2)</f>
        <v>-4287.258985697561</v>
      </c>
      <c r="CQ454" s="2">
        <f t="shared" ref="CQ454:CQ517" si="492">CP454*COS(RADIANS(CO454))</f>
        <v>-1616.1897029893448</v>
      </c>
      <c r="CR454" s="2">
        <f t="shared" ref="CR454:CR517" si="493">CP454*SIN(RADIANS(CO454))</f>
        <v>3970.9596389784288</v>
      </c>
      <c r="CS454" s="2">
        <f>Paramètres!$F$22</f>
        <v>1</v>
      </c>
      <c r="CT454" s="2">
        <f t="shared" ref="CT454:CT517" si="494">$CE454-AK454</f>
        <v>83407.490030462257</v>
      </c>
      <c r="CU454" s="2">
        <f t="shared" ref="CU454:CU517" si="495">$CE454-AL454</f>
        <v>108047.40881301821</v>
      </c>
      <c r="CV454" s="2">
        <f t="shared" si="456"/>
        <v>136495.61144736173</v>
      </c>
      <c r="CW454" s="2">
        <f t="shared" si="457"/>
        <v>52.333557171878581</v>
      </c>
      <c r="CX454" s="2">
        <f t="shared" ref="CX454:CX517" si="496">CS454*$CG454*(CV454)/(ABS(CV454)^2+$CH454^2)^(3/2)</f>
        <v>52.523273053369657</v>
      </c>
      <c r="CY454" s="2">
        <f t="shared" si="458"/>
        <v>32.095056589094845</v>
      </c>
      <c r="CZ454" s="2">
        <f t="shared" si="459"/>
        <v>41.57645433152792</v>
      </c>
      <c r="DA454" s="2"/>
      <c r="DB454" s="2"/>
      <c r="DC454" s="13">
        <f>Paramètres!$H$16</f>
        <v>-20000</v>
      </c>
      <c r="DD454" s="13">
        <f>Paramètres!$I$16</f>
        <v>0</v>
      </c>
      <c r="DE454" s="13"/>
      <c r="DF454" s="13"/>
      <c r="DG454" s="112">
        <f>Paramètres!$H$20</f>
        <v>1047197551196.5977</v>
      </c>
      <c r="DH454" s="13">
        <f>Paramètres!$H$21</f>
        <v>10000</v>
      </c>
      <c r="DI454" s="13">
        <f>IF(DL454&lt;66666,Paramètres!$H$22,5)</f>
        <v>1</v>
      </c>
      <c r="DJ454" s="13">
        <f t="shared" ref="DJ454:DJ517" si="497">DC454-$E454</f>
        <v>-31213.324345249857</v>
      </c>
      <c r="DK454" s="13">
        <f t="shared" ref="DK454:DK517" si="498">DD454-$F454</f>
        <v>-24303.818829622975</v>
      </c>
      <c r="DL454" s="13">
        <f t="shared" si="460"/>
        <v>39559.413878177009</v>
      </c>
      <c r="DM454" s="13">
        <f t="shared" si="461"/>
        <v>-142.09438990115456</v>
      </c>
      <c r="DN454" s="13">
        <f t="shared" si="462"/>
        <v>609.78643340796009</v>
      </c>
      <c r="DO454" s="13">
        <f t="shared" si="463"/>
        <v>-481.13609028458302</v>
      </c>
      <c r="DP454" s="13">
        <f t="shared" si="464"/>
        <v>-374.62989335351511</v>
      </c>
      <c r="DQ454" s="13">
        <f>IF(DT454&lt;66666,Paramètres!$H$22,5)</f>
        <v>5</v>
      </c>
      <c r="DR454" s="13">
        <f t="shared" ref="DR454:DR517" si="499">DC454-AK454</f>
        <v>48407.490030462257</v>
      </c>
      <c r="DS454" s="13">
        <f t="shared" ref="DS454:DS517" si="500">DD454-AL454</f>
        <v>93047.408813018206</v>
      </c>
      <c r="DT454" s="13">
        <f t="shared" si="465"/>
        <v>104886.15436684787</v>
      </c>
      <c r="DU454" s="13">
        <f t="shared" si="466"/>
        <v>62.514500051450575</v>
      </c>
      <c r="DV454" s="13">
        <f t="shared" si="467"/>
        <v>469.53443338081775</v>
      </c>
      <c r="DW454" s="13">
        <f t="shared" si="468"/>
        <v>216.70146588980856</v>
      </c>
      <c r="DX454" s="13">
        <f t="shared" si="469"/>
        <v>416.53698372587968</v>
      </c>
    </row>
    <row r="455" spans="1:128" x14ac:dyDescent="0.35">
      <c r="A455" s="106">
        <f t="shared" si="470"/>
        <v>449</v>
      </c>
      <c r="B455" s="106">
        <f>A455*Paramètres!$D$25</f>
        <v>224.5</v>
      </c>
      <c r="C455" s="102">
        <f>Paramètres!$D$7</f>
        <v>155093840495.72119</v>
      </c>
      <c r="D455" s="28">
        <f>Paramètres!$D$8</f>
        <v>6666</v>
      </c>
      <c r="E455" s="28">
        <f t="shared" ref="E455:E518" si="501">$E454+$I454*($B455-$B454)+$L454*($B455-$B454)^2</f>
        <v>8278.0706232815664</v>
      </c>
      <c r="F455" s="28">
        <f t="shared" ref="F455:F518" si="502">$F454+$J454*($B455-$B454)+$M454*($B455-$B454)^2</f>
        <v>25540.766302047046</v>
      </c>
      <c r="G455" s="28">
        <f t="shared" si="476"/>
        <v>148.42397155925889</v>
      </c>
      <c r="H455" s="28">
        <f t="shared" si="477"/>
        <v>132.54213700578111</v>
      </c>
      <c r="I455" s="28">
        <f t="shared" si="471"/>
        <v>-6790.3390649898483</v>
      </c>
      <c r="J455" s="28">
        <f t="shared" si="472"/>
        <v>4173.529277230653</v>
      </c>
      <c r="K455" s="28">
        <f t="shared" si="473"/>
        <v>3852.9113499674754</v>
      </c>
      <c r="L455" s="28">
        <f t="shared" ref="L455:L518" si="503">BU455+CQ455+DO455</f>
        <v>-2605.0775829708009</v>
      </c>
      <c r="M455" s="28">
        <f t="shared" ref="M455:M518" si="504">BV455+CR455+DP455</f>
        <v>2838.7491360476365</v>
      </c>
      <c r="N455" s="28">
        <f>Paramètres!$D$26*Calculs!K455</f>
        <v>77.058226999349515</v>
      </c>
      <c r="O455" s="28">
        <f>Paramètres!$D$26*I455</f>
        <v>-135.80678129979697</v>
      </c>
      <c r="P455" s="28">
        <f>Paramètres!$D$26*J455</f>
        <v>83.470585544613058</v>
      </c>
      <c r="Q455" s="105">
        <f>IF($T455&gt;25000,Paramètres!$D$9,-5)</f>
        <v>6</v>
      </c>
      <c r="R455" s="105">
        <f t="shared" si="478"/>
        <v>75784.299676904688</v>
      </c>
      <c r="S455" s="105">
        <f t="shared" si="479"/>
        <v>120199.44782468534</v>
      </c>
      <c r="T455" s="105">
        <f t="shared" ref="T455:T518" si="505">SQRT((R455)^2+(S455)^2)</f>
        <v>142095.6274305376</v>
      </c>
      <c r="U455" s="105">
        <f t="shared" ref="U455:U518" si="506">DEGREES(ATAN2(R455,S455))</f>
        <v>57.769064025500029</v>
      </c>
      <c r="V455" s="105">
        <f t="shared" si="480"/>
        <v>45.93590664337281</v>
      </c>
      <c r="W455" s="105">
        <f t="shared" ref="W455:W518" si="507">V455*COS(RADIANS(U455))</f>
        <v>24.499138910473871</v>
      </c>
      <c r="X455" s="105">
        <f t="shared" ref="X455:X518" si="508">V455*SIN(RADIANS(U455))</f>
        <v>38.857428013109249</v>
      </c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44">
        <f t="shared" ref="AK455:AK518" si="509">AK454+AO454*($B455-$B454)+AR454*($B455-$B454)^2</f>
        <v>-67506.229053623116</v>
      </c>
      <c r="AL455" s="44">
        <f t="shared" ref="AL455:AL518" si="510">AL454+AP454*($B455-$B454)+AS454*($B455-$B454)^2</f>
        <v>-94658.68152263829</v>
      </c>
      <c r="AM455" s="44">
        <f t="shared" si="481"/>
        <v>-56.289931773475075</v>
      </c>
      <c r="AN455" s="44">
        <f t="shared" si="482"/>
        <v>59.499458864045359</v>
      </c>
      <c r="AO455" s="44">
        <f t="shared" si="474"/>
        <v>1928.9810035634871</v>
      </c>
      <c r="AP455" s="44">
        <f t="shared" si="475"/>
        <v>-2891.2842143753046</v>
      </c>
      <c r="AQ455" s="44">
        <f t="shared" ref="AQ455:AQ518" si="511">SQRT(AR455^2+AS455^2)</f>
        <v>599.8729600108436</v>
      </c>
      <c r="AR455" s="44">
        <f t="shared" ref="AR455:AR518" si="512">CC454+CY454+DW454+W454</f>
        <v>304.46342170868297</v>
      </c>
      <c r="AS455" s="44">
        <f t="shared" ref="AS455:AS518" si="513">CD454+CZ454+DX454+X454</f>
        <v>516.86515939228468</v>
      </c>
      <c r="AT455" s="44">
        <f>Paramètres!$D$26*Calculs!AQ455</f>
        <v>11.997459200216872</v>
      </c>
      <c r="AU455" s="44">
        <f>Paramètres!$D$26*AO455</f>
        <v>38.579620071269744</v>
      </c>
      <c r="AV455" s="44">
        <f>Paramètres!$D$26*AP455</f>
        <v>-57.825684287506093</v>
      </c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1">
        <f>Paramètres!$D$16</f>
        <v>30000</v>
      </c>
      <c r="BH455" s="41">
        <f>Paramètres!$E$16</f>
        <v>-25000</v>
      </c>
      <c r="BI455" s="100"/>
      <c r="BJ455" s="100"/>
      <c r="BK455" s="110">
        <f>Paramètres!$D$20</f>
        <v>523598775598.29883</v>
      </c>
      <c r="BL455" s="41">
        <f>Paramètres!$D$21</f>
        <v>10000</v>
      </c>
      <c r="BM455" s="41"/>
      <c r="BN455" s="41"/>
      <c r="BO455" s="41">
        <f>IF(AND($BR$6&gt;200,A455&lt;950),Paramètres!$D$22,0)</f>
        <v>1</v>
      </c>
      <c r="BP455" s="41">
        <f t="shared" si="483"/>
        <v>21721.929376718435</v>
      </c>
      <c r="BQ455" s="41">
        <f t="shared" si="484"/>
        <v>-50540.76630204705</v>
      </c>
      <c r="BR455" s="41">
        <f t="shared" ref="BR455:BR518" si="514">SQRT((BP455)^2+(BQ455)^2)</f>
        <v>55011.010481950594</v>
      </c>
      <c r="BS455" s="41">
        <f t="shared" ref="BS455:BS518" si="515">DEGREES(ATAN2(BP455,BQ455))</f>
        <v>-66.742437654144538</v>
      </c>
      <c r="BT455" s="41">
        <f t="shared" ref="BT455:BT518" si="516">BO455*BK455*(BR455)/(BR455^2+BL455^2)^(3/2)</f>
        <v>164.78616902278441</v>
      </c>
      <c r="BU455" s="41">
        <f t="shared" ref="BU455:BU518" si="517">BT455*COS(RADIANS(BS455))</f>
        <v>65.068310769302357</v>
      </c>
      <c r="BV455" s="41">
        <f t="shared" ref="BV455:BV518" si="518">BT455*SIN(RADIANS(BS455))</f>
        <v>-151.39549674556096</v>
      </c>
      <c r="BW455" s="41">
        <f>Paramètres!$D$22</f>
        <v>1</v>
      </c>
      <c r="BX455" s="41">
        <f t="shared" si="485"/>
        <v>97506.229053623116</v>
      </c>
      <c r="BY455" s="41">
        <f t="shared" si="486"/>
        <v>69658.68152263829</v>
      </c>
      <c r="BZ455" s="41">
        <f t="shared" ref="BZ455:BZ518" si="519">SQRT((BX455)^2+(BY455)^2)</f>
        <v>119832.36881464859</v>
      </c>
      <c r="CA455" s="41">
        <f t="shared" ref="CA455:CA518" si="520">DEGREES(ATAN2(BX455,BY455))</f>
        <v>35.542103514713837</v>
      </c>
      <c r="CB455" s="41">
        <f t="shared" ref="CB455:CB518" si="521">BW455*BK455*(BZ455)/(BZ455^2+BL455^2)^(3/2)</f>
        <v>36.085231024844717</v>
      </c>
      <c r="CC455" s="41">
        <f t="shared" ref="CC455:CC518" si="522">CB455*COS(RADIANS(CA455))</f>
        <v>29.362140100924904</v>
      </c>
      <c r="CD455" s="41">
        <f t="shared" ref="CD455:CD518" si="523">CB455*SIN(RADIANS(CA455))</f>
        <v>20.976382595911847</v>
      </c>
      <c r="CE455" s="2">
        <f>Paramètres!$F$16</f>
        <v>15000</v>
      </c>
      <c r="CF455" s="2">
        <f>Paramètres!$G$16</f>
        <v>15000</v>
      </c>
      <c r="CG455" s="111">
        <f>Paramètres!$F$20</f>
        <v>992600579172.61572</v>
      </c>
      <c r="CH455" s="2">
        <f>Paramètres!$F$21</f>
        <v>13332</v>
      </c>
      <c r="CI455" s="2"/>
      <c r="CJ455" s="2"/>
      <c r="CK455" s="2">
        <f>IF(CN455&gt;20000,Paramètres!$F$22,-2)</f>
        <v>-2</v>
      </c>
      <c r="CL455" s="2">
        <f t="shared" si="487"/>
        <v>6721.9293767184336</v>
      </c>
      <c r="CM455" s="2">
        <f t="shared" si="488"/>
        <v>-10540.766302047046</v>
      </c>
      <c r="CN455" s="2">
        <f t="shared" si="489"/>
        <v>12501.683437839914</v>
      </c>
      <c r="CO455" s="2">
        <f t="shared" si="490"/>
        <v>-57.47402270384309</v>
      </c>
      <c r="CP455" s="2">
        <f t="shared" si="491"/>
        <v>-4065.2419300240704</v>
      </c>
      <c r="CQ455" s="2">
        <f t="shared" si="492"/>
        <v>-2185.8071585931848</v>
      </c>
      <c r="CR455" s="2">
        <f t="shared" si="493"/>
        <v>3427.5995995840326</v>
      </c>
      <c r="CS455" s="2">
        <f>Paramètres!$F$22</f>
        <v>1</v>
      </c>
      <c r="CT455" s="2">
        <f t="shared" si="494"/>
        <v>82506.229053623116</v>
      </c>
      <c r="CU455" s="2">
        <f t="shared" si="495"/>
        <v>109658.68152263829</v>
      </c>
      <c r="CV455" s="2">
        <f t="shared" ref="CV455:CV518" si="524">SQRT((CT455)^2+(CU455)^2)</f>
        <v>137230.84298339181</v>
      </c>
      <c r="CW455" s="2">
        <f t="shared" ref="CW455:CW518" si="525">DEGREES(ATAN2(CT455,CU455))</f>
        <v>53.042518629247439</v>
      </c>
      <c r="CX455" s="2">
        <f t="shared" si="496"/>
        <v>51.969852830126101</v>
      </c>
      <c r="CY455" s="2">
        <f t="shared" ref="CY455:CY518" si="526">CX455*COS(RADIANS(CW455))</f>
        <v>31.24542914892972</v>
      </c>
      <c r="CZ455" s="2">
        <f t="shared" ref="CZ455:CZ518" si="527">CX455*SIN(RADIANS(CW455))</f>
        <v>41.528168277497848</v>
      </c>
      <c r="DA455" s="2"/>
      <c r="DB455" s="2"/>
      <c r="DC455" s="13">
        <f>Paramètres!$H$16</f>
        <v>-20000</v>
      </c>
      <c r="DD455" s="13">
        <f>Paramètres!$I$16</f>
        <v>0</v>
      </c>
      <c r="DE455" s="13"/>
      <c r="DF455" s="13"/>
      <c r="DG455" s="112">
        <f>Paramètres!$H$20</f>
        <v>1047197551196.5977</v>
      </c>
      <c r="DH455" s="13">
        <f>Paramètres!$H$21</f>
        <v>10000</v>
      </c>
      <c r="DI455" s="13">
        <f>IF(DL455&lt;66666,Paramètres!$H$22,5)</f>
        <v>1</v>
      </c>
      <c r="DJ455" s="13">
        <f t="shared" si="497"/>
        <v>-28278.070623281565</v>
      </c>
      <c r="DK455" s="13">
        <f t="shared" si="498"/>
        <v>-25540.766302047046</v>
      </c>
      <c r="DL455" s="13">
        <f t="shared" ref="DL455:DL518" si="528">SQRT((DJ455)^2+(DK455)^2)</f>
        <v>38104.855615407883</v>
      </c>
      <c r="DM455" s="13">
        <f t="shared" ref="DM455:DM518" si="529">DEGREES(ATAN2(DJ455,DK455))</f>
        <v>-137.91163771469505</v>
      </c>
      <c r="DN455" s="13">
        <f t="shared" ref="DN455:DN518" si="530">DI455*DG455*(DL455)/(ABS(DL455)^2+DH455^2)^(3/2)</f>
        <v>652.64910812295443</v>
      </c>
      <c r="DO455" s="13">
        <f t="shared" ref="DO455:DO518" si="531">DN455*COS(RADIANS(DM455))</f>
        <v>-484.33873514691891</v>
      </c>
      <c r="DP455" s="13">
        <f t="shared" ref="DP455:DP518" si="532">DN455*SIN(RADIANS(DM455))</f>
        <v>-437.45496679083499</v>
      </c>
      <c r="DQ455" s="13">
        <f>IF(DT455&lt;66666,Paramètres!$H$22,5)</f>
        <v>5</v>
      </c>
      <c r="DR455" s="13">
        <f t="shared" si="499"/>
        <v>47506.229053623116</v>
      </c>
      <c r="DS455" s="13">
        <f t="shared" si="500"/>
        <v>94658.68152263829</v>
      </c>
      <c r="DT455" s="13">
        <f t="shared" ref="DT455:DT518" si="533">SQRT((DR455)^2+(DS455)^2)</f>
        <v>105910.84829468399</v>
      </c>
      <c r="DU455" s="13">
        <f t="shared" ref="DU455:DU518" si="534">DEGREES(ATAN2(DR455,DS455))</f>
        <v>63.349358152114526</v>
      </c>
      <c r="DV455" s="13">
        <f t="shared" ref="DV455:DV518" si="535">DQ455*DG455*(DT455)/(ABS(DT455)^2+DH455^2)^(3/2)</f>
        <v>460.61268130635557</v>
      </c>
      <c r="DW455" s="13">
        <f t="shared" ref="DW455:DW518" si="536">DV455*COS(RADIANS(DU455))</f>
        <v>206.60746179899647</v>
      </c>
      <c r="DX455" s="13">
        <f t="shared" ref="DX455:DX518" si="537">DV455*SIN(RADIANS(DU455))</f>
        <v>411.67632784653347</v>
      </c>
    </row>
    <row r="456" spans="1:128" x14ac:dyDescent="0.35">
      <c r="A456" s="106">
        <f t="shared" ref="A456:A519" si="538">A455+1</f>
        <v>450</v>
      </c>
      <c r="B456" s="106">
        <f>A456*Paramètres!$D$25</f>
        <v>225</v>
      </c>
      <c r="C456" s="102">
        <f>Paramètres!$D$7</f>
        <v>155093840495.72119</v>
      </c>
      <c r="D456" s="28">
        <f>Paramètres!$D$8</f>
        <v>6666</v>
      </c>
      <c r="E456" s="28">
        <f t="shared" si="501"/>
        <v>4231.6316950439423</v>
      </c>
      <c r="F456" s="28">
        <f t="shared" si="502"/>
        <v>28337.218224674281</v>
      </c>
      <c r="G456" s="28">
        <f t="shared" si="476"/>
        <v>143.19311870891264</v>
      </c>
      <c r="H456" s="28">
        <f t="shared" si="477"/>
        <v>141.80090972086776</v>
      </c>
      <c r="I456" s="28">
        <f t="shared" ref="I456:I519" si="539">I455+L455-O455</f>
        <v>-9259.6098666608523</v>
      </c>
      <c r="J456" s="28">
        <f t="shared" ref="J456:J519" si="540">J455+M455-P455</f>
        <v>6928.8078277336763</v>
      </c>
      <c r="K456" s="28">
        <f t="shared" ref="K456:K519" si="541">SQRT(L456^2+M456^2)</f>
        <v>3138.3857646412039</v>
      </c>
      <c r="L456" s="28">
        <f t="shared" si="503"/>
        <v>-2466.3529016346065</v>
      </c>
      <c r="M456" s="28">
        <f t="shared" si="504"/>
        <v>1940.7649451443399</v>
      </c>
      <c r="N456" s="28">
        <f>Paramètres!$D$26*Calculs!K456</f>
        <v>62.767715292824079</v>
      </c>
      <c r="O456" s="28">
        <f>Paramètres!$D$26*I456</f>
        <v>-185.19219733321705</v>
      </c>
      <c r="P456" s="28">
        <f>Paramètres!$D$26*J456</f>
        <v>138.57615655467353</v>
      </c>
      <c r="Q456" s="105">
        <f>IF($T456&gt;25000,Paramètres!$D$9,-5)</f>
        <v>6</v>
      </c>
      <c r="R456" s="105">
        <f t="shared" si="478"/>
        <v>70697.254391458147</v>
      </c>
      <c r="S456" s="105">
        <f t="shared" si="479"/>
        <v>124312.32556465216</v>
      </c>
      <c r="T456" s="105">
        <f t="shared" si="505"/>
        <v>143009.28664175142</v>
      </c>
      <c r="U456" s="105">
        <f t="shared" si="506"/>
        <v>60.372819486592448</v>
      </c>
      <c r="V456" s="105">
        <f t="shared" si="480"/>
        <v>45.352732696375256</v>
      </c>
      <c r="W456" s="105">
        <f t="shared" si="507"/>
        <v>22.42031798127551</v>
      </c>
      <c r="X456" s="105">
        <f t="shared" si="508"/>
        <v>39.423339592776244</v>
      </c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44">
        <f t="shared" si="509"/>
        <v>-66465.622696414212</v>
      </c>
      <c r="AL456" s="44">
        <f t="shared" si="510"/>
        <v>-95975.107339977869</v>
      </c>
      <c r="AM456" s="44">
        <f t="shared" si="481"/>
        <v>-46.545584809264547</v>
      </c>
      <c r="AN456" s="44">
        <f t="shared" si="482"/>
        <v>60.377390105245603</v>
      </c>
      <c r="AO456" s="44">
        <f t="shared" ref="AO456:AO519" si="542">AO455+AR455-AU455</f>
        <v>2194.8648052009003</v>
      </c>
      <c r="AP456" s="44">
        <f t="shared" ref="AP456:AP519" si="543">AP455+AS455-AV455</f>
        <v>-2316.5933706955138</v>
      </c>
      <c r="AQ456" s="44">
        <f t="shared" si="511"/>
        <v>590.17409391685055</v>
      </c>
      <c r="AR456" s="44">
        <f t="shared" si="512"/>
        <v>291.71416995932492</v>
      </c>
      <c r="AS456" s="44">
        <f t="shared" si="513"/>
        <v>513.03830673305242</v>
      </c>
      <c r="AT456" s="44">
        <f>Paramètres!$D$26*Calculs!AQ456</f>
        <v>11.803481878337012</v>
      </c>
      <c r="AU456" s="44">
        <f>Paramètres!$D$26*AO456</f>
        <v>43.897296104018004</v>
      </c>
      <c r="AV456" s="44">
        <f>Paramètres!$D$26*AP456</f>
        <v>-46.331867413910281</v>
      </c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1">
        <f>Paramètres!$D$16</f>
        <v>30000</v>
      </c>
      <c r="BH456" s="41">
        <f>Paramètres!$E$16</f>
        <v>-25000</v>
      </c>
      <c r="BI456" s="100"/>
      <c r="BJ456" s="100"/>
      <c r="BK456" s="110">
        <f>Paramètres!$D$20</f>
        <v>523598775598.29883</v>
      </c>
      <c r="BL456" s="41">
        <f>Paramètres!$D$21</f>
        <v>10000</v>
      </c>
      <c r="BM456" s="41"/>
      <c r="BN456" s="41"/>
      <c r="BO456" s="41">
        <f>IF(AND($BR$6&gt;200,A456&lt;950),Paramètres!$D$22,0)</f>
        <v>1</v>
      </c>
      <c r="BP456" s="41">
        <f t="shared" si="483"/>
        <v>25768.368304956057</v>
      </c>
      <c r="BQ456" s="41">
        <f t="shared" si="484"/>
        <v>-53337.218224674281</v>
      </c>
      <c r="BR456" s="41">
        <f t="shared" si="514"/>
        <v>59235.695767386664</v>
      </c>
      <c r="BS456" s="41">
        <f t="shared" si="515"/>
        <v>-64.213803088229724</v>
      </c>
      <c r="BT456" s="41">
        <f t="shared" si="516"/>
        <v>143.06245810909067</v>
      </c>
      <c r="BU456" s="41">
        <f t="shared" si="517"/>
        <v>62.234199555009873</v>
      </c>
      <c r="BV456" s="41">
        <f t="shared" si="518"/>
        <v>-128.81681305622544</v>
      </c>
      <c r="BW456" s="41">
        <f>Paramètres!$D$22</f>
        <v>1</v>
      </c>
      <c r="BX456" s="41">
        <f t="shared" si="485"/>
        <v>96465.622696414212</v>
      </c>
      <c r="BY456" s="41">
        <f t="shared" si="486"/>
        <v>70975.107339977869</v>
      </c>
      <c r="BZ456" s="41">
        <f t="shared" si="519"/>
        <v>119762.60778777458</v>
      </c>
      <c r="CA456" s="41">
        <f t="shared" si="520"/>
        <v>36.343978630429014</v>
      </c>
      <c r="CB456" s="41">
        <f t="shared" si="521"/>
        <v>36.126845420562375</v>
      </c>
      <c r="CC456" s="41">
        <f t="shared" si="522"/>
        <v>29.099221400783488</v>
      </c>
      <c r="CD456" s="41">
        <f t="shared" si="523"/>
        <v>21.409910646926882</v>
      </c>
      <c r="CE456" s="2">
        <f>Paramètres!$F$16</f>
        <v>15000</v>
      </c>
      <c r="CF456" s="2">
        <f>Paramètres!$G$16</f>
        <v>15000</v>
      </c>
      <c r="CG456" s="111">
        <f>Paramètres!$F$20</f>
        <v>992600579172.61572</v>
      </c>
      <c r="CH456" s="2">
        <f>Paramètres!$F$21</f>
        <v>13332</v>
      </c>
      <c r="CI456" s="2"/>
      <c r="CJ456" s="2"/>
      <c r="CK456" s="2">
        <f>IF(CN456&gt;20000,Paramètres!$F$22,-2)</f>
        <v>-2</v>
      </c>
      <c r="CL456" s="2">
        <f t="shared" si="487"/>
        <v>10768.368304956057</v>
      </c>
      <c r="CM456" s="2">
        <f t="shared" si="488"/>
        <v>-13337.218224674281</v>
      </c>
      <c r="CN456" s="2">
        <f t="shared" si="489"/>
        <v>17141.73695760631</v>
      </c>
      <c r="CO456" s="2">
        <f t="shared" si="490"/>
        <v>-51.082858073381267</v>
      </c>
      <c r="CP456" s="2">
        <f t="shared" si="491"/>
        <v>-3322.9544400765194</v>
      </c>
      <c r="CQ456" s="2">
        <f t="shared" si="492"/>
        <v>-2087.4662445135164</v>
      </c>
      <c r="CR456" s="2">
        <f t="shared" si="493"/>
        <v>2585.4421070371873</v>
      </c>
      <c r="CS456" s="2">
        <f>Paramètres!$F$22</f>
        <v>1</v>
      </c>
      <c r="CT456" s="2">
        <f t="shared" si="494"/>
        <v>81465.622696414212</v>
      </c>
      <c r="CU456" s="2">
        <f t="shared" si="495"/>
        <v>110975.10733997787</v>
      </c>
      <c r="CV456" s="2">
        <f t="shared" si="524"/>
        <v>137666.70668841514</v>
      </c>
      <c r="CW456" s="2">
        <f t="shared" si="525"/>
        <v>53.718011416634361</v>
      </c>
      <c r="CX456" s="2">
        <f t="shared" si="496"/>
        <v>51.645871653508067</v>
      </c>
      <c r="CY456" s="2">
        <f t="shared" si="526"/>
        <v>30.561950635419521</v>
      </c>
      <c r="CZ456" s="2">
        <f t="shared" si="527"/>
        <v>41.632478093536648</v>
      </c>
      <c r="DA456" s="2"/>
      <c r="DB456" s="2"/>
      <c r="DC456" s="13">
        <f>Paramètres!$H$16</f>
        <v>-20000</v>
      </c>
      <c r="DD456" s="13">
        <f>Paramètres!$I$16</f>
        <v>0</v>
      </c>
      <c r="DE456" s="13"/>
      <c r="DF456" s="13"/>
      <c r="DG456" s="112">
        <f>Paramètres!$H$20</f>
        <v>1047197551196.5977</v>
      </c>
      <c r="DH456" s="13">
        <f>Paramètres!$H$21</f>
        <v>10000</v>
      </c>
      <c r="DI456" s="13">
        <f>IF(DL456&lt;66666,Paramètres!$H$22,5)</f>
        <v>1</v>
      </c>
      <c r="DJ456" s="13">
        <f t="shared" si="497"/>
        <v>-24231.631695043943</v>
      </c>
      <c r="DK456" s="13">
        <f t="shared" si="498"/>
        <v>-28337.218224674281</v>
      </c>
      <c r="DL456" s="13">
        <f t="shared" si="528"/>
        <v>37284.982383220602</v>
      </c>
      <c r="DM456" s="13">
        <f t="shared" si="529"/>
        <v>-130.53430868187883</v>
      </c>
      <c r="DN456" s="13">
        <f t="shared" si="530"/>
        <v>678.74848780420689</v>
      </c>
      <c r="DO456" s="13">
        <f t="shared" si="531"/>
        <v>-441.12085667609983</v>
      </c>
      <c r="DP456" s="13">
        <f t="shared" si="532"/>
        <v>-515.86034883662205</v>
      </c>
      <c r="DQ456" s="13">
        <f>IF(DT456&lt;66666,Paramètres!$H$22,5)</f>
        <v>5</v>
      </c>
      <c r="DR456" s="13">
        <f t="shared" si="499"/>
        <v>46465.622696414212</v>
      </c>
      <c r="DS456" s="13">
        <f t="shared" si="500"/>
        <v>95975.107339977869</v>
      </c>
      <c r="DT456" s="13">
        <f t="shared" si="533"/>
        <v>106631.49310351889</v>
      </c>
      <c r="DU456" s="13">
        <f t="shared" si="534"/>
        <v>64.166405970454022</v>
      </c>
      <c r="DV456" s="13">
        <f t="shared" si="535"/>
        <v>454.48897140712654</v>
      </c>
      <c r="DW456" s="13">
        <f t="shared" si="536"/>
        <v>198.04761661344511</v>
      </c>
      <c r="DX456" s="13">
        <f t="shared" si="537"/>
        <v>409.06890212339749</v>
      </c>
    </row>
    <row r="457" spans="1:128" x14ac:dyDescent="0.35">
      <c r="A457" s="106">
        <f t="shared" si="538"/>
        <v>451</v>
      </c>
      <c r="B457" s="106">
        <f>A457*Paramètres!$D$25</f>
        <v>225.5</v>
      </c>
      <c r="C457" s="102">
        <f>Paramètres!$D$7</f>
        <v>155093840495.72119</v>
      </c>
      <c r="D457" s="28">
        <f>Paramètres!$D$8</f>
        <v>6666</v>
      </c>
      <c r="E457" s="28">
        <f t="shared" si="501"/>
        <v>-1014.7614636951355</v>
      </c>
      <c r="F457" s="28">
        <f t="shared" si="502"/>
        <v>32286.813374827205</v>
      </c>
      <c r="G457" s="28">
        <f t="shared" si="476"/>
        <v>142.89121998483844</v>
      </c>
      <c r="H457" s="28">
        <f t="shared" si="477"/>
        <v>-71.569415008480064</v>
      </c>
      <c r="I457" s="28">
        <f t="shared" si="539"/>
        <v>-11540.770570962242</v>
      </c>
      <c r="J457" s="28">
        <f t="shared" si="540"/>
        <v>8730.9966163233439</v>
      </c>
      <c r="K457" s="28">
        <f t="shared" si="541"/>
        <v>1633.4308761709706</v>
      </c>
      <c r="L457" s="28">
        <f t="shared" si="503"/>
        <v>516.41817222715645</v>
      </c>
      <c r="M457" s="28">
        <f t="shared" si="504"/>
        <v>-1549.6479273119517</v>
      </c>
      <c r="N457" s="28">
        <f>Paramètres!$D$26*Calculs!K457</f>
        <v>32.668617523419414</v>
      </c>
      <c r="O457" s="28">
        <f>Paramètres!$D$26*I457</f>
        <v>-230.81541141924484</v>
      </c>
      <c r="P457" s="28">
        <f>Paramètres!$D$26*J457</f>
        <v>174.61993232646688</v>
      </c>
      <c r="Q457" s="105">
        <f>IF($T457&gt;25000,Paramètres!$D$9,-5)</f>
        <v>6</v>
      </c>
      <c r="R457" s="105">
        <f t="shared" si="478"/>
        <v>64280.500287628798</v>
      </c>
      <c r="S457" s="105">
        <f t="shared" si="479"/>
        <v>129291.95782346957</v>
      </c>
      <c r="T457" s="105">
        <f t="shared" si="505"/>
        <v>144389.72634870419</v>
      </c>
      <c r="U457" s="105">
        <f t="shared" si="506"/>
        <v>63.564664863791783</v>
      </c>
      <c r="V457" s="105">
        <f t="shared" si="480"/>
        <v>44.492440760441276</v>
      </c>
      <c r="W457" s="105">
        <f t="shared" si="507"/>
        <v>19.807478159435686</v>
      </c>
      <c r="X457" s="105">
        <f t="shared" si="508"/>
        <v>39.840194449636599</v>
      </c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44">
        <f t="shared" si="509"/>
        <v>-65295.261751323931</v>
      </c>
      <c r="AL457" s="44">
        <f t="shared" si="510"/>
        <v>-97005.144448642357</v>
      </c>
      <c r="AM457" s="44">
        <f t="shared" si="481"/>
        <v>-35.730590986533244</v>
      </c>
      <c r="AN457" s="44">
        <f t="shared" si="482"/>
        <v>61.293789000698808</v>
      </c>
      <c r="AO457" s="44">
        <f t="shared" si="542"/>
        <v>2442.681679056207</v>
      </c>
      <c r="AP457" s="44">
        <f t="shared" si="543"/>
        <v>-1757.2231965485512</v>
      </c>
      <c r="AQ457" s="44">
        <f t="shared" si="511"/>
        <v>583.21522145623726</v>
      </c>
      <c r="AR457" s="44">
        <f t="shared" si="512"/>
        <v>280.12910663092362</v>
      </c>
      <c r="AS457" s="44">
        <f t="shared" si="513"/>
        <v>511.53463045663727</v>
      </c>
      <c r="AT457" s="44">
        <f>Paramètres!$D$26*Calculs!AQ457</f>
        <v>11.664304429124746</v>
      </c>
      <c r="AU457" s="44">
        <f>Paramètres!$D$26*AO457</f>
        <v>48.853633581124143</v>
      </c>
      <c r="AV457" s="44">
        <f>Paramètres!$D$26*AP457</f>
        <v>-35.144463930971021</v>
      </c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1">
        <f>Paramètres!$D$16</f>
        <v>30000</v>
      </c>
      <c r="BH457" s="41">
        <f>Paramètres!$E$16</f>
        <v>-25000</v>
      </c>
      <c r="BI457" s="100"/>
      <c r="BJ457" s="100"/>
      <c r="BK457" s="110">
        <f>Paramètres!$D$20</f>
        <v>523598775598.29883</v>
      </c>
      <c r="BL457" s="41">
        <f>Paramètres!$D$21</f>
        <v>10000</v>
      </c>
      <c r="BM457" s="41"/>
      <c r="BN457" s="41"/>
      <c r="BO457" s="41">
        <f>IF(AND($BR$6&gt;200,A457&lt;950),Paramètres!$D$22,0)</f>
        <v>1</v>
      </c>
      <c r="BP457" s="41">
        <f t="shared" si="483"/>
        <v>31014.761463695137</v>
      </c>
      <c r="BQ457" s="41">
        <f t="shared" si="484"/>
        <v>-57286.813374827208</v>
      </c>
      <c r="BR457" s="41">
        <f t="shared" si="514"/>
        <v>65143.644473518601</v>
      </c>
      <c r="BS457" s="41">
        <f t="shared" si="515"/>
        <v>-61.56913258392624</v>
      </c>
      <c r="BT457" s="41">
        <f t="shared" si="516"/>
        <v>119.14663388318303</v>
      </c>
      <c r="BU457" s="41">
        <f t="shared" si="517"/>
        <v>56.725478885224305</v>
      </c>
      <c r="BV457" s="41">
        <f t="shared" si="518"/>
        <v>-104.77662149036506</v>
      </c>
      <c r="BW457" s="41">
        <f>Paramètres!$D$22</f>
        <v>1</v>
      </c>
      <c r="BX457" s="41">
        <f t="shared" si="485"/>
        <v>95295.261751323938</v>
      </c>
      <c r="BY457" s="41">
        <f t="shared" si="486"/>
        <v>72005.144448642357</v>
      </c>
      <c r="BZ457" s="41">
        <f t="shared" si="519"/>
        <v>119440.05919005228</v>
      </c>
      <c r="CA457" s="41">
        <f t="shared" si="520"/>
        <v>37.074711447909401</v>
      </c>
      <c r="CB457" s="41">
        <f t="shared" si="521"/>
        <v>36.320190342054467</v>
      </c>
      <c r="CC457" s="41">
        <f t="shared" si="522"/>
        <v>28.978067065394203</v>
      </c>
      <c r="CD457" s="41">
        <f t="shared" si="523"/>
        <v>21.89584105798593</v>
      </c>
      <c r="CE457" s="2">
        <f>Paramètres!$F$16</f>
        <v>15000</v>
      </c>
      <c r="CF457" s="2">
        <f>Paramètres!$G$16</f>
        <v>15000</v>
      </c>
      <c r="CG457" s="111">
        <f>Paramètres!$F$20</f>
        <v>992600579172.61572</v>
      </c>
      <c r="CH457" s="2">
        <f>Paramètres!$F$21</f>
        <v>13332</v>
      </c>
      <c r="CI457" s="2"/>
      <c r="CJ457" s="2"/>
      <c r="CK457" s="2">
        <f>IF(CN457&gt;20000,Paramètres!$F$22,-2)</f>
        <v>1</v>
      </c>
      <c r="CL457" s="2">
        <f t="shared" si="487"/>
        <v>16014.761463695135</v>
      </c>
      <c r="CM457" s="2">
        <f t="shared" si="488"/>
        <v>-17286.813374827205</v>
      </c>
      <c r="CN457" s="2">
        <f t="shared" si="489"/>
        <v>23564.942210732439</v>
      </c>
      <c r="CO457" s="2">
        <f t="shared" si="490"/>
        <v>-47.187517846335112</v>
      </c>
      <c r="CP457" s="2">
        <f t="shared" si="491"/>
        <v>1178.5327048509687</v>
      </c>
      <c r="CQ457" s="2">
        <f t="shared" si="492"/>
        <v>800.93216340482809</v>
      </c>
      <c r="CR457" s="2">
        <f t="shared" si="493"/>
        <v>-864.55017554043798</v>
      </c>
      <c r="CS457" s="2">
        <f>Paramètres!$F$22</f>
        <v>1</v>
      </c>
      <c r="CT457" s="2">
        <f t="shared" si="494"/>
        <v>80295.261751323938</v>
      </c>
      <c r="CU457" s="2">
        <f t="shared" si="495"/>
        <v>112005.14444864236</v>
      </c>
      <c r="CV457" s="2">
        <f t="shared" si="524"/>
        <v>137813.21214845427</v>
      </c>
      <c r="CW457" s="2">
        <f t="shared" si="525"/>
        <v>54.363675511635904</v>
      </c>
      <c r="CX457" s="2">
        <f t="shared" si="496"/>
        <v>51.537649741160067</v>
      </c>
      <c r="CY457" s="2">
        <f t="shared" si="526"/>
        <v>30.027810915231722</v>
      </c>
      <c r="CZ457" s="2">
        <f t="shared" si="527"/>
        <v>41.88627355687764</v>
      </c>
      <c r="DA457" s="2"/>
      <c r="DB457" s="2"/>
      <c r="DC457" s="13">
        <f>Paramètres!$H$16</f>
        <v>-20000</v>
      </c>
      <c r="DD457" s="13">
        <f>Paramètres!$I$16</f>
        <v>0</v>
      </c>
      <c r="DE457" s="13"/>
      <c r="DF457" s="13"/>
      <c r="DG457" s="112">
        <f>Paramètres!$H$20</f>
        <v>1047197551196.5977</v>
      </c>
      <c r="DH457" s="13">
        <f>Paramètres!$H$21</f>
        <v>10000</v>
      </c>
      <c r="DI457" s="13">
        <f>IF(DL457&lt;66666,Paramètres!$H$22,5)</f>
        <v>1</v>
      </c>
      <c r="DJ457" s="13">
        <f t="shared" si="497"/>
        <v>-18985.238536304863</v>
      </c>
      <c r="DK457" s="13">
        <f t="shared" si="498"/>
        <v>-32286.813374827205</v>
      </c>
      <c r="DL457" s="13">
        <f t="shared" si="528"/>
        <v>37455.007678297385</v>
      </c>
      <c r="DM457" s="13">
        <f t="shared" si="529"/>
        <v>-120.45630917779616</v>
      </c>
      <c r="DN457" s="13">
        <f t="shared" si="530"/>
        <v>673.21392601430648</v>
      </c>
      <c r="DO457" s="13">
        <f t="shared" si="531"/>
        <v>-341.23947006289603</v>
      </c>
      <c r="DP457" s="13">
        <f t="shared" si="532"/>
        <v>-580.32113028114873</v>
      </c>
      <c r="DQ457" s="13">
        <f>IF(DT457&lt;66666,Paramètres!$H$22,5)</f>
        <v>5</v>
      </c>
      <c r="DR457" s="13">
        <f t="shared" si="499"/>
        <v>45295.261751323931</v>
      </c>
      <c r="DS457" s="13">
        <f t="shared" si="500"/>
        <v>97005.144448642357</v>
      </c>
      <c r="DT457" s="13">
        <f t="shared" si="533"/>
        <v>107059.13686660712</v>
      </c>
      <c r="DU457" s="13">
        <f t="shared" si="534"/>
        <v>64.970403051830246</v>
      </c>
      <c r="DV457" s="13">
        <f t="shared" si="535"/>
        <v>450.91235778815144</v>
      </c>
      <c r="DW457" s="13">
        <f t="shared" si="536"/>
        <v>190.77487331481996</v>
      </c>
      <c r="DX457" s="13">
        <f t="shared" si="537"/>
        <v>408.56688818085132</v>
      </c>
    </row>
    <row r="458" spans="1:128" x14ac:dyDescent="0.35">
      <c r="A458" s="106">
        <f t="shared" si="538"/>
        <v>452</v>
      </c>
      <c r="B458" s="106">
        <f>A458*Paramètres!$D$25</f>
        <v>226</v>
      </c>
      <c r="C458" s="102">
        <f>Paramètres!$D$7</f>
        <v>155093840495.72119</v>
      </c>
      <c r="D458" s="28">
        <f>Paramètres!$D$8</f>
        <v>6666</v>
      </c>
      <c r="E458" s="28">
        <f t="shared" si="501"/>
        <v>-6656.0422061194677</v>
      </c>
      <c r="F458" s="28">
        <f t="shared" si="502"/>
        <v>36264.899701160888</v>
      </c>
      <c r="G458" s="28">
        <f t="shared" si="476"/>
        <v>147.00999301349353</v>
      </c>
      <c r="H458" s="28">
        <f t="shared" si="477"/>
        <v>-71.531533905986379</v>
      </c>
      <c r="I458" s="28">
        <f t="shared" si="539"/>
        <v>-10793.53698731584</v>
      </c>
      <c r="J458" s="28">
        <f t="shared" si="540"/>
        <v>7006.7287566849254</v>
      </c>
      <c r="K458" s="28">
        <f t="shared" si="541"/>
        <v>1330.7515809583351</v>
      </c>
      <c r="L458" s="28">
        <f t="shared" si="503"/>
        <v>421.55905093131264</v>
      </c>
      <c r="M458" s="28">
        <f t="shared" si="504"/>
        <v>-1262.215408241002</v>
      </c>
      <c r="N458" s="28">
        <f>Paramètres!$D$26*Calculs!K458</f>
        <v>26.615031619166704</v>
      </c>
      <c r="O458" s="28">
        <f>Paramètres!$D$26*I458</f>
        <v>-215.87073974631679</v>
      </c>
      <c r="P458" s="28">
        <f>Paramètres!$D$26*J458</f>
        <v>140.13457513369852</v>
      </c>
      <c r="Q458" s="105">
        <f>IF($T458&gt;25000,Paramètres!$D$9,-5)</f>
        <v>6</v>
      </c>
      <c r="R458" s="105">
        <f t="shared" si="478"/>
        <v>57347.846429018631</v>
      </c>
      <c r="S458" s="105">
        <f t="shared" si="479"/>
        <v>134020.77209046338</v>
      </c>
      <c r="T458" s="105">
        <f t="shared" si="505"/>
        <v>145774.97330395994</v>
      </c>
      <c r="U458" s="105">
        <f t="shared" si="506"/>
        <v>66.833788540516252</v>
      </c>
      <c r="V458" s="105">
        <f t="shared" si="480"/>
        <v>43.653501402048718</v>
      </c>
      <c r="W458" s="105">
        <f t="shared" si="507"/>
        <v>17.173279046147726</v>
      </c>
      <c r="X458" s="105">
        <f t="shared" si="508"/>
        <v>40.133610247046214</v>
      </c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44">
        <f t="shared" si="509"/>
        <v>-64003.888635138101</v>
      </c>
      <c r="AL458" s="44">
        <f t="shared" si="510"/>
        <v>-97755.872389302473</v>
      </c>
      <c r="AM458" s="44">
        <f t="shared" si="481"/>
        <v>-24.35703983654998</v>
      </c>
      <c r="AN458" s="44">
        <f t="shared" si="482"/>
        <v>62.240148257053924</v>
      </c>
      <c r="AO458" s="44">
        <f t="shared" si="542"/>
        <v>2673.9571521060066</v>
      </c>
      <c r="AP458" s="44">
        <f t="shared" si="543"/>
        <v>-1210.5441021609429</v>
      </c>
      <c r="AQ458" s="44">
        <f t="shared" si="511"/>
        <v>578.80531030343479</v>
      </c>
      <c r="AR458" s="44">
        <f t="shared" si="512"/>
        <v>269.58822945488157</v>
      </c>
      <c r="AS458" s="44">
        <f t="shared" si="513"/>
        <v>512.18919724535147</v>
      </c>
      <c r="AT458" s="44">
        <f>Paramètres!$D$26*Calculs!AQ458</f>
        <v>11.576106206068696</v>
      </c>
      <c r="AU458" s="44">
        <f>Paramètres!$D$26*AO458</f>
        <v>53.479143042120135</v>
      </c>
      <c r="AV458" s="44">
        <f>Paramètres!$D$26*AP458</f>
        <v>-24.210882043218859</v>
      </c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1">
        <f>Paramètres!$D$16</f>
        <v>30000</v>
      </c>
      <c r="BH458" s="41">
        <f>Paramètres!$E$16</f>
        <v>-25000</v>
      </c>
      <c r="BI458" s="100"/>
      <c r="BJ458" s="100"/>
      <c r="BK458" s="110">
        <f>Paramètres!$D$20</f>
        <v>523598775598.29883</v>
      </c>
      <c r="BL458" s="41">
        <f>Paramètres!$D$21</f>
        <v>10000</v>
      </c>
      <c r="BM458" s="41"/>
      <c r="BN458" s="41"/>
      <c r="BO458" s="41">
        <f>IF(AND($BR$6&gt;200,A458&lt;950),Paramètres!$D$22,0)</f>
        <v>1</v>
      </c>
      <c r="BP458" s="41">
        <f t="shared" si="483"/>
        <v>36656.042206119469</v>
      </c>
      <c r="BQ458" s="41">
        <f t="shared" si="484"/>
        <v>-61264.899701160888</v>
      </c>
      <c r="BR458" s="41">
        <f t="shared" si="514"/>
        <v>71393.650737373799</v>
      </c>
      <c r="BS458" s="41">
        <f t="shared" si="515"/>
        <v>-59.107054187115004</v>
      </c>
      <c r="BT458" s="41">
        <f t="shared" si="516"/>
        <v>99.775163486420212</v>
      </c>
      <c r="BU458" s="41">
        <f t="shared" si="517"/>
        <v>51.228121354019784</v>
      </c>
      <c r="BV458" s="41">
        <f t="shared" si="518"/>
        <v>-85.619874043820602</v>
      </c>
      <c r="BW458" s="41">
        <f>Paramètres!$D$22</f>
        <v>1</v>
      </c>
      <c r="BX458" s="41">
        <f t="shared" si="485"/>
        <v>94003.888635138108</v>
      </c>
      <c r="BY458" s="41">
        <f t="shared" si="486"/>
        <v>72755.872389302473</v>
      </c>
      <c r="BZ458" s="41">
        <f t="shared" si="519"/>
        <v>118870.29925787145</v>
      </c>
      <c r="CA458" s="41">
        <f t="shared" si="520"/>
        <v>37.738675213709442</v>
      </c>
      <c r="CB458" s="41">
        <f t="shared" si="521"/>
        <v>36.665520182910349</v>
      </c>
      <c r="CC458" s="41">
        <f t="shared" si="522"/>
        <v>28.995480768047926</v>
      </c>
      <c r="CD458" s="41">
        <f t="shared" si="523"/>
        <v>22.441534379653479</v>
      </c>
      <c r="CE458" s="2">
        <f>Paramètres!$F$16</f>
        <v>15000</v>
      </c>
      <c r="CF458" s="2">
        <f>Paramètres!$G$16</f>
        <v>15000</v>
      </c>
      <c r="CG458" s="111">
        <f>Paramètres!$F$20</f>
        <v>992600579172.61572</v>
      </c>
      <c r="CH458" s="2">
        <f>Paramètres!$F$21</f>
        <v>13332</v>
      </c>
      <c r="CI458" s="2"/>
      <c r="CJ458" s="2"/>
      <c r="CK458" s="2">
        <f>IF(CN458&gt;20000,Paramètres!$F$22,-2)</f>
        <v>1</v>
      </c>
      <c r="CL458" s="2">
        <f t="shared" si="487"/>
        <v>21656.042206119469</v>
      </c>
      <c r="CM458" s="2">
        <f t="shared" si="488"/>
        <v>-21264.899701160888</v>
      </c>
      <c r="CN458" s="2">
        <f t="shared" si="489"/>
        <v>30350.949298723099</v>
      </c>
      <c r="CO458" s="2">
        <f t="shared" si="490"/>
        <v>-44.477872726858116</v>
      </c>
      <c r="CP458" s="2">
        <f t="shared" si="491"/>
        <v>826.98245495494882</v>
      </c>
      <c r="CQ458" s="2">
        <f t="shared" si="492"/>
        <v>590.06941667482283</v>
      </c>
      <c r="CR458" s="2">
        <f t="shared" si="493"/>
        <v>-579.41182617232471</v>
      </c>
      <c r="CS458" s="2">
        <f>Paramètres!$F$22</f>
        <v>1</v>
      </c>
      <c r="CT458" s="2">
        <f t="shared" si="494"/>
        <v>79003.888635138108</v>
      </c>
      <c r="CU458" s="2">
        <f t="shared" si="495"/>
        <v>112755.87238930247</v>
      </c>
      <c r="CV458" s="2">
        <f t="shared" si="524"/>
        <v>137678.97870679447</v>
      </c>
      <c r="CW458" s="2">
        <f t="shared" si="525"/>
        <v>54.982485946808303</v>
      </c>
      <c r="CX458" s="2">
        <f t="shared" si="496"/>
        <v>51.636793440937268</v>
      </c>
      <c r="CY458" s="2">
        <f t="shared" si="526"/>
        <v>29.630576263724958</v>
      </c>
      <c r="CZ458" s="2">
        <f t="shared" si="527"/>
        <v>42.289329471411598</v>
      </c>
      <c r="DA458" s="2"/>
      <c r="DB458" s="2"/>
      <c r="DC458" s="13">
        <f>Paramètres!$H$16</f>
        <v>-20000</v>
      </c>
      <c r="DD458" s="13">
        <f>Paramètres!$I$16</f>
        <v>0</v>
      </c>
      <c r="DE458" s="13"/>
      <c r="DF458" s="13"/>
      <c r="DG458" s="112">
        <f>Paramètres!$H$20</f>
        <v>1047197551196.5977</v>
      </c>
      <c r="DH458" s="13">
        <f>Paramètres!$H$21</f>
        <v>10000</v>
      </c>
      <c r="DI458" s="13">
        <f>IF(DL458&lt;66666,Paramètres!$H$22,5)</f>
        <v>1</v>
      </c>
      <c r="DJ458" s="13">
        <f t="shared" si="497"/>
        <v>-13343.957793880532</v>
      </c>
      <c r="DK458" s="13">
        <f t="shared" si="498"/>
        <v>-36264.899701160888</v>
      </c>
      <c r="DL458" s="13">
        <f t="shared" si="528"/>
        <v>38641.999947468095</v>
      </c>
      <c r="DM458" s="13">
        <f t="shared" si="529"/>
        <v>-110.20149271486976</v>
      </c>
      <c r="DN458" s="13">
        <f t="shared" si="530"/>
        <v>636.3280473484009</v>
      </c>
      <c r="DO458" s="13">
        <f t="shared" si="531"/>
        <v>-219.73848709752997</v>
      </c>
      <c r="DP458" s="13">
        <f t="shared" si="532"/>
        <v>-597.18370802485686</v>
      </c>
      <c r="DQ458" s="13">
        <f>IF(DT458&lt;66666,Paramètres!$H$22,5)</f>
        <v>5</v>
      </c>
      <c r="DR458" s="13">
        <f t="shared" si="499"/>
        <v>44003.888635138101</v>
      </c>
      <c r="DS458" s="13">
        <f t="shared" si="500"/>
        <v>97755.872389302473</v>
      </c>
      <c r="DT458" s="13">
        <f t="shared" si="533"/>
        <v>107203.32458280958</v>
      </c>
      <c r="DU458" s="13">
        <f t="shared" si="534"/>
        <v>65.765555063583406</v>
      </c>
      <c r="DV458" s="13">
        <f t="shared" si="535"/>
        <v>449.71590988669504</v>
      </c>
      <c r="DW458" s="13">
        <f t="shared" si="536"/>
        <v>184.59547680181927</v>
      </c>
      <c r="DX458" s="13">
        <f t="shared" si="537"/>
        <v>410.08402742551073</v>
      </c>
    </row>
    <row r="459" spans="1:128" x14ac:dyDescent="0.35">
      <c r="A459" s="106">
        <f t="shared" si="538"/>
        <v>453</v>
      </c>
      <c r="B459" s="106">
        <f>A459*Paramètres!$D$25</f>
        <v>226.5</v>
      </c>
      <c r="C459" s="102">
        <f>Paramètres!$D$7</f>
        <v>155093840495.72119</v>
      </c>
      <c r="D459" s="28">
        <f>Paramètres!$D$8</f>
        <v>6666</v>
      </c>
      <c r="E459" s="28">
        <f t="shared" si="501"/>
        <v>-11947.420937044559</v>
      </c>
      <c r="F459" s="28">
        <f t="shared" si="502"/>
        <v>39452.710227443102</v>
      </c>
      <c r="G459" s="28">
        <f t="shared" si="476"/>
        <v>151.10905327068767</v>
      </c>
      <c r="H459" s="28">
        <f t="shared" si="477"/>
        <v>-70.003885643216137</v>
      </c>
      <c r="I459" s="28">
        <f t="shared" si="539"/>
        <v>-10156.10719663821</v>
      </c>
      <c r="J459" s="28">
        <f t="shared" si="540"/>
        <v>5604.3787733102245</v>
      </c>
      <c r="K459" s="28">
        <f t="shared" si="541"/>
        <v>1136.391516632819</v>
      </c>
      <c r="L459" s="28">
        <f t="shared" si="503"/>
        <v>388.59636923827935</v>
      </c>
      <c r="M459" s="28">
        <f t="shared" si="504"/>
        <v>-1067.8850785032373</v>
      </c>
      <c r="N459" s="28">
        <f>Paramètres!$D$26*Calculs!K459</f>
        <v>22.727830332656382</v>
      </c>
      <c r="O459" s="28">
        <f>Paramètres!$D$26*I459</f>
        <v>-203.1221439327642</v>
      </c>
      <c r="P459" s="28">
        <f>Paramètres!$D$26*J459</f>
        <v>112.0875754662045</v>
      </c>
      <c r="Q459" s="105">
        <f>IF($T459&gt;25000,Paramètres!$D$9,-5)</f>
        <v>6</v>
      </c>
      <c r="R459" s="105">
        <f t="shared" si="478"/>
        <v>50652.092064676814</v>
      </c>
      <c r="S459" s="105">
        <f t="shared" si="479"/>
        <v>137685.80736851471</v>
      </c>
      <c r="T459" s="105">
        <f t="shared" si="505"/>
        <v>146707.24583758033</v>
      </c>
      <c r="U459" s="105">
        <f t="shared" si="506"/>
        <v>69.802353549513256</v>
      </c>
      <c r="V459" s="105">
        <f t="shared" si="480"/>
        <v>43.102168313746326</v>
      </c>
      <c r="W459" s="105">
        <f t="shared" si="507"/>
        <v>14.881439462316086</v>
      </c>
      <c r="X459" s="105">
        <f t="shared" si="508"/>
        <v>40.451695550074774</v>
      </c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44">
        <f t="shared" si="509"/>
        <v>-62599.513001721374</v>
      </c>
      <c r="AL459" s="44">
        <f t="shared" si="510"/>
        <v>-98233.097141071601</v>
      </c>
      <c r="AM459" s="44">
        <f t="shared" si="481"/>
        <v>-13.130172348034538</v>
      </c>
      <c r="AN459" s="44">
        <f t="shared" si="482"/>
        <v>63.175573791615051</v>
      </c>
      <c r="AO459" s="44">
        <f t="shared" si="542"/>
        <v>2890.0662385187679</v>
      </c>
      <c r="AP459" s="44">
        <f t="shared" si="543"/>
        <v>-674.1440228723726</v>
      </c>
      <c r="AQ459" s="44">
        <f t="shared" si="511"/>
        <v>577.04195497043236</v>
      </c>
      <c r="AR459" s="44">
        <f t="shared" si="512"/>
        <v>260.3948128797399</v>
      </c>
      <c r="AS459" s="44">
        <f t="shared" si="513"/>
        <v>514.94850152362199</v>
      </c>
      <c r="AT459" s="44">
        <f>Paramètres!$D$26*Calculs!AQ459</f>
        <v>11.540839099408647</v>
      </c>
      <c r="AU459" s="44">
        <f>Paramètres!$D$26*AO459</f>
        <v>57.801324770375359</v>
      </c>
      <c r="AV459" s="44">
        <f>Paramètres!$D$26*AP459</f>
        <v>-13.482880457447452</v>
      </c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1">
        <f>Paramètres!$D$16</f>
        <v>30000</v>
      </c>
      <c r="BH459" s="41">
        <f>Paramètres!$E$16</f>
        <v>-25000</v>
      </c>
      <c r="BI459" s="100"/>
      <c r="BJ459" s="100"/>
      <c r="BK459" s="110">
        <f>Paramètres!$D$20</f>
        <v>523598775598.29883</v>
      </c>
      <c r="BL459" s="41">
        <f>Paramètres!$D$21</f>
        <v>10000</v>
      </c>
      <c r="BM459" s="41"/>
      <c r="BN459" s="41"/>
      <c r="BO459" s="41">
        <f>IF(AND($BR$6&gt;200,A459&lt;950),Paramètres!$D$22,0)</f>
        <v>1</v>
      </c>
      <c r="BP459" s="41">
        <f t="shared" si="483"/>
        <v>41947.420937044561</v>
      </c>
      <c r="BQ459" s="41">
        <f t="shared" si="484"/>
        <v>-64452.710227443102</v>
      </c>
      <c r="BR459" s="41">
        <f t="shared" si="514"/>
        <v>76900.832108192131</v>
      </c>
      <c r="BS459" s="41">
        <f t="shared" si="515"/>
        <v>-56.942924297005717</v>
      </c>
      <c r="BT459" s="41">
        <f t="shared" si="516"/>
        <v>86.340171854944472</v>
      </c>
      <c r="BU459" s="41">
        <f t="shared" si="517"/>
        <v>47.096337364473115</v>
      </c>
      <c r="BV459" s="41">
        <f t="shared" si="518"/>
        <v>-72.364081440954379</v>
      </c>
      <c r="BW459" s="41">
        <f>Paramètres!$D$22</f>
        <v>1</v>
      </c>
      <c r="BX459" s="41">
        <f t="shared" si="485"/>
        <v>92599.513001721381</v>
      </c>
      <c r="BY459" s="41">
        <f t="shared" si="486"/>
        <v>73233.097141071601</v>
      </c>
      <c r="BZ459" s="41">
        <f t="shared" si="519"/>
        <v>118058.27512304927</v>
      </c>
      <c r="CA459" s="41">
        <f t="shared" si="520"/>
        <v>38.339003859135808</v>
      </c>
      <c r="CB459" s="41">
        <f t="shared" si="521"/>
        <v>37.166229720698659</v>
      </c>
      <c r="CC459" s="41">
        <f t="shared" si="522"/>
        <v>29.15149123311965</v>
      </c>
      <c r="CD459" s="41">
        <f t="shared" si="523"/>
        <v>23.054699966321234</v>
      </c>
      <c r="CE459" s="2">
        <f>Paramètres!$F$16</f>
        <v>15000</v>
      </c>
      <c r="CF459" s="2">
        <f>Paramètres!$G$16</f>
        <v>15000</v>
      </c>
      <c r="CG459" s="111">
        <f>Paramètres!$F$20</f>
        <v>992600579172.61572</v>
      </c>
      <c r="CH459" s="2">
        <f>Paramètres!$F$21</f>
        <v>13332</v>
      </c>
      <c r="CI459" s="2"/>
      <c r="CJ459" s="2"/>
      <c r="CK459" s="2">
        <f>IF(CN459&gt;20000,Paramètres!$F$22,-2)</f>
        <v>1</v>
      </c>
      <c r="CL459" s="2">
        <f t="shared" si="487"/>
        <v>26947.420937044561</v>
      </c>
      <c r="CM459" s="2">
        <f t="shared" si="488"/>
        <v>-24452.710227443102</v>
      </c>
      <c r="CN459" s="2">
        <f t="shared" si="489"/>
        <v>36388.164732857411</v>
      </c>
      <c r="CO459" s="2">
        <f t="shared" si="490"/>
        <v>-42.221323884631389</v>
      </c>
      <c r="CP459" s="2">
        <f t="shared" si="491"/>
        <v>620.58153243447578</v>
      </c>
      <c r="CQ459" s="2">
        <f t="shared" si="492"/>
        <v>459.5744771147406</v>
      </c>
      <c r="CR459" s="2">
        <f t="shared" si="493"/>
        <v>-417.02846231814328</v>
      </c>
      <c r="CS459" s="2">
        <f>Paramètres!$F$22</f>
        <v>1</v>
      </c>
      <c r="CT459" s="2">
        <f t="shared" si="494"/>
        <v>77599.513001721381</v>
      </c>
      <c r="CU459" s="2">
        <f t="shared" si="495"/>
        <v>113233.0971410716</v>
      </c>
      <c r="CV459" s="2">
        <f t="shared" si="524"/>
        <v>137271.33242692621</v>
      </c>
      <c r="CW459" s="2">
        <f t="shared" si="525"/>
        <v>55.576858999495464</v>
      </c>
      <c r="CX459" s="2">
        <f t="shared" si="496"/>
        <v>51.939629038171553</v>
      </c>
      <c r="CY459" s="2">
        <f t="shared" si="526"/>
        <v>29.361483185119759</v>
      </c>
      <c r="CZ459" s="2">
        <f t="shared" si="527"/>
        <v>42.844233798643238</v>
      </c>
      <c r="DA459" s="2"/>
      <c r="DB459" s="2"/>
      <c r="DC459" s="13">
        <f>Paramètres!$H$16</f>
        <v>-20000</v>
      </c>
      <c r="DD459" s="13">
        <f>Paramètres!$I$16</f>
        <v>0</v>
      </c>
      <c r="DE459" s="13"/>
      <c r="DF459" s="13"/>
      <c r="DG459" s="112">
        <f>Paramètres!$H$20</f>
        <v>1047197551196.5977</v>
      </c>
      <c r="DH459" s="13">
        <f>Paramètres!$H$21</f>
        <v>10000</v>
      </c>
      <c r="DI459" s="13">
        <f>IF(DL459&lt;66666,Paramètres!$H$22,5)</f>
        <v>1</v>
      </c>
      <c r="DJ459" s="13">
        <f t="shared" si="497"/>
        <v>-8052.5790629554413</v>
      </c>
      <c r="DK459" s="13">
        <f t="shared" si="498"/>
        <v>-39452.710227443102</v>
      </c>
      <c r="DL459" s="13">
        <f t="shared" si="528"/>
        <v>40266.119428816855</v>
      </c>
      <c r="DM459" s="13">
        <f t="shared" si="529"/>
        <v>-101.53602257783326</v>
      </c>
      <c r="DN459" s="13">
        <f t="shared" si="530"/>
        <v>590.41950118001193</v>
      </c>
      <c r="DO459" s="13">
        <f t="shared" si="531"/>
        <v>-118.07444524093437</v>
      </c>
      <c r="DP459" s="13">
        <f t="shared" si="532"/>
        <v>-578.49253474413968</v>
      </c>
      <c r="DQ459" s="13">
        <f>IF(DT459&lt;66666,Paramètres!$H$22,5)</f>
        <v>5</v>
      </c>
      <c r="DR459" s="13">
        <f t="shared" si="499"/>
        <v>42599.513001721374</v>
      </c>
      <c r="DS459" s="13">
        <f t="shared" si="500"/>
        <v>98233.097141071601</v>
      </c>
      <c r="DT459" s="13">
        <f t="shared" si="533"/>
        <v>107072.21806757829</v>
      </c>
      <c r="DU459" s="13">
        <f t="shared" si="534"/>
        <v>66.555675059499762</v>
      </c>
      <c r="DV459" s="13">
        <f t="shared" si="535"/>
        <v>450.80361600981286</v>
      </c>
      <c r="DW459" s="13">
        <f t="shared" si="536"/>
        <v>179.35571755235776</v>
      </c>
      <c r="DX459" s="13">
        <f t="shared" si="537"/>
        <v>413.58847516438567</v>
      </c>
    </row>
    <row r="460" spans="1:128" x14ac:dyDescent="0.35">
      <c r="A460" s="106">
        <f t="shared" si="538"/>
        <v>454</v>
      </c>
      <c r="B460" s="106">
        <f>A460*Paramètres!$D$25</f>
        <v>227</v>
      </c>
      <c r="C460" s="102">
        <f>Paramètres!$D$7</f>
        <v>155093840495.72119</v>
      </c>
      <c r="D460" s="28">
        <f>Paramètres!$D$8</f>
        <v>6666</v>
      </c>
      <c r="E460" s="28">
        <f t="shared" si="501"/>
        <v>-16928.325443054095</v>
      </c>
      <c r="F460" s="28">
        <f t="shared" si="502"/>
        <v>41987.928344472406</v>
      </c>
      <c r="G460" s="28">
        <f t="shared" si="476"/>
        <v>155.1751340808658</v>
      </c>
      <c r="H460" s="28">
        <f t="shared" si="477"/>
        <v>-67.647287963076622</v>
      </c>
      <c r="I460" s="28">
        <f t="shared" si="539"/>
        <v>-9564.3886834671666</v>
      </c>
      <c r="J460" s="28">
        <f t="shared" si="540"/>
        <v>4424.4061193407824</v>
      </c>
      <c r="K460" s="28">
        <f t="shared" si="541"/>
        <v>997.36934577370994</v>
      </c>
      <c r="L460" s="28">
        <f t="shared" si="503"/>
        <v>379.30673375107472</v>
      </c>
      <c r="M460" s="28">
        <f t="shared" si="504"/>
        <v>-922.42724028519967</v>
      </c>
      <c r="N460" s="28">
        <f>Paramètres!$D$26*Calculs!K460</f>
        <v>19.947386915474198</v>
      </c>
      <c r="O460" s="28">
        <f>Paramètres!$D$26*I460</f>
        <v>-191.28777366934332</v>
      </c>
      <c r="P460" s="28">
        <f>Paramètres!$D$26*J460</f>
        <v>88.488122386815647</v>
      </c>
      <c r="Q460" s="105">
        <f>IF($T460&gt;25000,Paramètres!$D$9,-5)</f>
        <v>6</v>
      </c>
      <c r="R460" s="105">
        <f t="shared" si="478"/>
        <v>44161.055736187962</v>
      </c>
      <c r="S460" s="105">
        <f t="shared" si="479"/>
        <v>140429.36037159929</v>
      </c>
      <c r="T460" s="105">
        <f t="shared" si="505"/>
        <v>147209.38862080502</v>
      </c>
      <c r="U460" s="105">
        <f t="shared" si="506"/>
        <v>72.5431153120457</v>
      </c>
      <c r="V460" s="105">
        <f t="shared" si="480"/>
        <v>42.809521102554172</v>
      </c>
      <c r="W460" s="105">
        <f t="shared" si="507"/>
        <v>12.842344263239635</v>
      </c>
      <c r="X460" s="105">
        <f t="shared" si="508"/>
        <v>40.837841407871537</v>
      </c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44">
        <f t="shared" si="509"/>
        <v>-61089.38117924206</v>
      </c>
      <c r="AL460" s="44">
        <f t="shared" si="510"/>
        <v>-98441.432027126881</v>
      </c>
      <c r="AM460" s="44">
        <f t="shared" si="481"/>
        <v>-2.6975324055692975</v>
      </c>
      <c r="AN460" s="44">
        <f t="shared" si="482"/>
        <v>64.074924177711779</v>
      </c>
      <c r="AO460" s="44">
        <f t="shared" si="542"/>
        <v>3092.6597266281328</v>
      </c>
      <c r="AP460" s="44">
        <f t="shared" si="543"/>
        <v>-145.71264089130315</v>
      </c>
      <c r="AQ460" s="44">
        <f t="shared" si="511"/>
        <v>578.11703080450877</v>
      </c>
      <c r="AR460" s="44">
        <f t="shared" si="512"/>
        <v>252.75013143291326</v>
      </c>
      <c r="AS460" s="44">
        <f t="shared" si="513"/>
        <v>519.93910447942494</v>
      </c>
      <c r="AT460" s="44">
        <f>Paramètres!$D$26*Calculs!AQ460</f>
        <v>11.562340616090175</v>
      </c>
      <c r="AU460" s="44">
        <f>Paramètres!$D$26*AO460</f>
        <v>61.853194532562661</v>
      </c>
      <c r="AV460" s="44">
        <f>Paramètres!$D$26*AP460</f>
        <v>-2.9142528178260632</v>
      </c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1">
        <f>Paramètres!$D$16</f>
        <v>30000</v>
      </c>
      <c r="BH460" s="41">
        <f>Paramètres!$E$16</f>
        <v>-25000</v>
      </c>
      <c r="BI460" s="100"/>
      <c r="BJ460" s="100"/>
      <c r="BK460" s="110">
        <f>Paramètres!$D$20</f>
        <v>523598775598.29883</v>
      </c>
      <c r="BL460" s="41">
        <f>Paramètres!$D$21</f>
        <v>10000</v>
      </c>
      <c r="BM460" s="41"/>
      <c r="BN460" s="41"/>
      <c r="BO460" s="41">
        <f>IF(AND($BR$6&gt;200,A460&lt;950),Paramètres!$D$22,0)</f>
        <v>1</v>
      </c>
      <c r="BP460" s="41">
        <f t="shared" si="483"/>
        <v>46928.325443054098</v>
      </c>
      <c r="BQ460" s="41">
        <f t="shared" si="484"/>
        <v>-66987.928344472399</v>
      </c>
      <c r="BR460" s="41">
        <f t="shared" si="514"/>
        <v>81790.282263685629</v>
      </c>
      <c r="BS460" s="41">
        <f t="shared" si="515"/>
        <v>-54.986874692861953</v>
      </c>
      <c r="BT460" s="41">
        <f t="shared" si="516"/>
        <v>76.547184603256227</v>
      </c>
      <c r="BU460" s="41">
        <f t="shared" si="517"/>
        <v>43.920024376857739</v>
      </c>
      <c r="BV460" s="41">
        <f t="shared" si="518"/>
        <v>-62.693723205925558</v>
      </c>
      <c r="BW460" s="41">
        <f>Paramètres!$D$22</f>
        <v>1</v>
      </c>
      <c r="BX460" s="41">
        <f t="shared" si="485"/>
        <v>91089.38117924206</v>
      </c>
      <c r="BY460" s="41">
        <f t="shared" si="486"/>
        <v>73441.432027126881</v>
      </c>
      <c r="BZ460" s="41">
        <f t="shared" si="519"/>
        <v>117008.20185701665</v>
      </c>
      <c r="CA460" s="41">
        <f t="shared" si="520"/>
        <v>38.877732095604244</v>
      </c>
      <c r="CB460" s="41">
        <f t="shared" si="521"/>
        <v>37.829020979989288</v>
      </c>
      <c r="CC460" s="41">
        <f t="shared" si="522"/>
        <v>29.449406597108158</v>
      </c>
      <c r="CD460" s="41">
        <f t="shared" si="523"/>
        <v>23.7437840156676</v>
      </c>
      <c r="CE460" s="2">
        <f>Paramètres!$F$16</f>
        <v>15000</v>
      </c>
      <c r="CF460" s="2">
        <f>Paramètres!$G$16</f>
        <v>15000</v>
      </c>
      <c r="CG460" s="111">
        <f>Paramètres!$F$20</f>
        <v>992600579172.61572</v>
      </c>
      <c r="CH460" s="2">
        <f>Paramètres!$F$21</f>
        <v>13332</v>
      </c>
      <c r="CI460" s="2"/>
      <c r="CJ460" s="2"/>
      <c r="CK460" s="2">
        <f>IF(CN460&gt;20000,Paramètres!$F$22,-2)</f>
        <v>1</v>
      </c>
      <c r="CL460" s="2">
        <f t="shared" si="487"/>
        <v>31928.325443054095</v>
      </c>
      <c r="CM460" s="2">
        <f t="shared" si="488"/>
        <v>-26987.928344472406</v>
      </c>
      <c r="CN460" s="2">
        <f t="shared" si="489"/>
        <v>41806.294285955941</v>
      </c>
      <c r="CO460" s="2">
        <f t="shared" si="490"/>
        <v>-40.20670092109733</v>
      </c>
      <c r="CP460" s="2">
        <f t="shared" si="491"/>
        <v>491.13179327157633</v>
      </c>
      <c r="CQ460" s="2">
        <f t="shared" si="492"/>
        <v>375.08743596710991</v>
      </c>
      <c r="CR460" s="2">
        <f t="shared" si="493"/>
        <v>-317.04866147292529</v>
      </c>
      <c r="CS460" s="2">
        <f>Paramètres!$F$22</f>
        <v>1</v>
      </c>
      <c r="CT460" s="2">
        <f t="shared" si="494"/>
        <v>76089.38117924206</v>
      </c>
      <c r="CU460" s="2">
        <f t="shared" si="495"/>
        <v>113441.43202712688</v>
      </c>
      <c r="CV460" s="2">
        <f t="shared" si="524"/>
        <v>136596.31191436041</v>
      </c>
      <c r="CW460" s="2">
        <f t="shared" si="525"/>
        <v>56.14877518336565</v>
      </c>
      <c r="CX460" s="2">
        <f t="shared" si="496"/>
        <v>52.446955730220985</v>
      </c>
      <c r="CY460" s="2">
        <f t="shared" si="526"/>
        <v>29.214964520781312</v>
      </c>
      <c r="CZ460" s="2">
        <f t="shared" si="527"/>
        <v>43.55650368678883</v>
      </c>
      <c r="DA460" s="2"/>
      <c r="DB460" s="2"/>
      <c r="DC460" s="13">
        <f>Paramètres!$H$16</f>
        <v>-20000</v>
      </c>
      <c r="DD460" s="13">
        <f>Paramètres!$I$16</f>
        <v>0</v>
      </c>
      <c r="DE460" s="13"/>
      <c r="DF460" s="13"/>
      <c r="DG460" s="112">
        <f>Paramètres!$H$20</f>
        <v>1047197551196.5977</v>
      </c>
      <c r="DH460" s="13">
        <f>Paramètres!$H$21</f>
        <v>10000</v>
      </c>
      <c r="DI460" s="13">
        <f>IF(DL460&lt;66666,Paramètres!$H$22,5)</f>
        <v>1</v>
      </c>
      <c r="DJ460" s="13">
        <f t="shared" si="497"/>
        <v>-3071.6745569459054</v>
      </c>
      <c r="DK460" s="13">
        <f t="shared" si="498"/>
        <v>-41987.928344472406</v>
      </c>
      <c r="DL460" s="13">
        <f t="shared" si="528"/>
        <v>42100.13433760441</v>
      </c>
      <c r="DM460" s="13">
        <f t="shared" si="529"/>
        <v>-94.184084251876584</v>
      </c>
      <c r="DN460" s="13">
        <f t="shared" si="530"/>
        <v>544.13509370053259</v>
      </c>
      <c r="DO460" s="13">
        <f t="shared" si="531"/>
        <v>-39.700726592892941</v>
      </c>
      <c r="DP460" s="13">
        <f t="shared" si="532"/>
        <v>-542.68485560634883</v>
      </c>
      <c r="DQ460" s="13">
        <f>IF(DT460&lt;66666,Paramètres!$H$22,5)</f>
        <v>5</v>
      </c>
      <c r="DR460" s="13">
        <f t="shared" si="499"/>
        <v>41089.38117924206</v>
      </c>
      <c r="DS460" s="13">
        <f t="shared" si="500"/>
        <v>98441.432027126881</v>
      </c>
      <c r="DT460" s="13">
        <f t="shared" si="533"/>
        <v>106672.6430967401</v>
      </c>
      <c r="DU460" s="13">
        <f t="shared" si="534"/>
        <v>67.344378949215653</v>
      </c>
      <c r="DV460" s="13">
        <f t="shared" si="535"/>
        <v>454.14297322281487</v>
      </c>
      <c r="DW460" s="13">
        <f t="shared" si="536"/>
        <v>174.93195251291951</v>
      </c>
      <c r="DX460" s="13">
        <f t="shared" si="537"/>
        <v>419.09981164118415</v>
      </c>
    </row>
    <row r="461" spans="1:128" x14ac:dyDescent="0.35">
      <c r="A461" s="106">
        <f t="shared" si="538"/>
        <v>455</v>
      </c>
      <c r="B461" s="106">
        <f>A461*Paramètres!$D$25</f>
        <v>227.5</v>
      </c>
      <c r="C461" s="102">
        <f>Paramètres!$D$7</f>
        <v>155093840495.72119</v>
      </c>
      <c r="D461" s="28">
        <f>Paramètres!$D$8</f>
        <v>6666</v>
      </c>
      <c r="E461" s="28">
        <f t="shared" si="501"/>
        <v>-21615.693101349909</v>
      </c>
      <c r="F461" s="28">
        <f t="shared" si="502"/>
        <v>43969.524594071496</v>
      </c>
      <c r="G461" s="28">
        <f t="shared" si="476"/>
        <v>159.21632028195603</v>
      </c>
      <c r="H461" s="28">
        <f t="shared" si="477"/>
        <v>-64.96164648162835</v>
      </c>
      <c r="I461" s="28">
        <f t="shared" si="539"/>
        <v>-8993.7941760467493</v>
      </c>
      <c r="J461" s="28">
        <f t="shared" si="540"/>
        <v>3413.4907566687671</v>
      </c>
      <c r="K461" s="28">
        <f t="shared" si="541"/>
        <v>891.56135900785853</v>
      </c>
      <c r="L461" s="28">
        <f t="shared" si="503"/>
        <v>377.33091803640644</v>
      </c>
      <c r="M461" s="28">
        <f t="shared" si="504"/>
        <v>-807.77659979089663</v>
      </c>
      <c r="N461" s="28">
        <f>Paramètres!$D$26*Calculs!K461</f>
        <v>17.831227180157171</v>
      </c>
      <c r="O461" s="28">
        <f>Paramètres!$D$26*I461</f>
        <v>-179.87588352093499</v>
      </c>
      <c r="P461" s="28">
        <f>Paramètres!$D$26*J461</f>
        <v>68.269815133375346</v>
      </c>
      <c r="Q461" s="105">
        <f>IF($T461&gt;25000,Paramètres!$D$9,-5)</f>
        <v>6</v>
      </c>
      <c r="R461" s="105">
        <f t="shared" si="478"/>
        <v>37864.170681719857</v>
      </c>
      <c r="S461" s="105">
        <f t="shared" si="479"/>
        <v>142353.82816552417</v>
      </c>
      <c r="T461" s="105">
        <f t="shared" si="505"/>
        <v>147303.45486374036</v>
      </c>
      <c r="U461" s="105">
        <f t="shared" si="506"/>
        <v>75.10498210410141</v>
      </c>
      <c r="V461" s="105">
        <f t="shared" si="480"/>
        <v>42.755030809153773</v>
      </c>
      <c r="W461" s="105">
        <f t="shared" si="507"/>
        <v>10.990127730252491</v>
      </c>
      <c r="X461" s="105">
        <f t="shared" si="508"/>
        <v>41.318394837704226</v>
      </c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44">
        <f t="shared" si="509"/>
        <v>-59479.863783069763</v>
      </c>
      <c r="AL461" s="44">
        <f t="shared" si="510"/>
        <v>-98384.303571452678</v>
      </c>
      <c r="AM461" s="44">
        <f t="shared" si="481"/>
        <v>6.5521314202435077</v>
      </c>
      <c r="AN461" s="44">
        <f t="shared" si="482"/>
        <v>64.947930615114075</v>
      </c>
      <c r="AO461" s="44">
        <f t="shared" si="542"/>
        <v>3283.5566635284836</v>
      </c>
      <c r="AP461" s="44">
        <f t="shared" si="543"/>
        <v>377.14071640594784</v>
      </c>
      <c r="AQ461" s="44">
        <f t="shared" si="511"/>
        <v>581.98957310358082</v>
      </c>
      <c r="AR461" s="44">
        <f t="shared" si="512"/>
        <v>246.43866789404859</v>
      </c>
      <c r="AS461" s="44">
        <f t="shared" si="513"/>
        <v>527.23794075151216</v>
      </c>
      <c r="AT461" s="44">
        <f>Paramètres!$D$26*Calculs!AQ461</f>
        <v>11.639791462071617</v>
      </c>
      <c r="AU461" s="44">
        <f>Paramètres!$D$26*AO461</f>
        <v>65.671133270569669</v>
      </c>
      <c r="AV461" s="44">
        <f>Paramètres!$D$26*AP461</f>
        <v>7.5428143281189568</v>
      </c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1">
        <f>Paramètres!$D$16</f>
        <v>30000</v>
      </c>
      <c r="BH461" s="41">
        <f>Paramètres!$E$16</f>
        <v>-25000</v>
      </c>
      <c r="BI461" s="100"/>
      <c r="BJ461" s="100"/>
      <c r="BK461" s="110">
        <f>Paramètres!$D$20</f>
        <v>523598775598.29883</v>
      </c>
      <c r="BL461" s="41">
        <f>Paramètres!$D$21</f>
        <v>10000</v>
      </c>
      <c r="BM461" s="41"/>
      <c r="BN461" s="41"/>
      <c r="BO461" s="41">
        <f>IF(AND($BR$6&gt;200,A461&lt;950),Paramètres!$D$22,0)</f>
        <v>1</v>
      </c>
      <c r="BP461" s="41">
        <f t="shared" si="483"/>
        <v>51615.693101349912</v>
      </c>
      <c r="BQ461" s="41">
        <f t="shared" si="484"/>
        <v>-68969.524594071496</v>
      </c>
      <c r="BR461" s="41">
        <f t="shared" si="514"/>
        <v>86145.081676581947</v>
      </c>
      <c r="BS461" s="41">
        <f t="shared" si="515"/>
        <v>-53.189403573577472</v>
      </c>
      <c r="BT461" s="41">
        <f t="shared" si="516"/>
        <v>69.154092005713665</v>
      </c>
      <c r="BU461" s="41">
        <f t="shared" si="517"/>
        <v>41.435173316920348</v>
      </c>
      <c r="BV461" s="41">
        <f t="shared" si="518"/>
        <v>-55.366188719573991</v>
      </c>
      <c r="BW461" s="41">
        <f>Paramètres!$D$22</f>
        <v>1</v>
      </c>
      <c r="BX461" s="41">
        <f t="shared" si="485"/>
        <v>89479.86378306977</v>
      </c>
      <c r="BY461" s="41">
        <f t="shared" si="486"/>
        <v>73384.303571452678</v>
      </c>
      <c r="BZ461" s="41">
        <f t="shared" si="519"/>
        <v>115723.38585309299</v>
      </c>
      <c r="CA461" s="41">
        <f t="shared" si="520"/>
        <v>39.355893278540428</v>
      </c>
      <c r="CB461" s="41">
        <f t="shared" si="521"/>
        <v>38.664285192386942</v>
      </c>
      <c r="CC461" s="41">
        <f t="shared" si="522"/>
        <v>29.89607456418954</v>
      </c>
      <c r="CD461" s="41">
        <f t="shared" si="523"/>
        <v>24.518394627109078</v>
      </c>
      <c r="CE461" s="2">
        <f>Paramètres!$F$16</f>
        <v>15000</v>
      </c>
      <c r="CF461" s="2">
        <f>Paramètres!$G$16</f>
        <v>15000</v>
      </c>
      <c r="CG461" s="111">
        <f>Paramètres!$F$20</f>
        <v>992600579172.61572</v>
      </c>
      <c r="CH461" s="2">
        <f>Paramètres!$F$21</f>
        <v>13332</v>
      </c>
      <c r="CI461" s="2"/>
      <c r="CJ461" s="2"/>
      <c r="CK461" s="2">
        <f>IF(CN461&gt;20000,Paramètres!$F$22,-2)</f>
        <v>1</v>
      </c>
      <c r="CL461" s="2">
        <f t="shared" si="487"/>
        <v>36615.693101349912</v>
      </c>
      <c r="CM461" s="2">
        <f t="shared" si="488"/>
        <v>-28969.524594071496</v>
      </c>
      <c r="CN461" s="2">
        <f t="shared" si="489"/>
        <v>46689.852607378802</v>
      </c>
      <c r="CO461" s="2">
        <f t="shared" si="490"/>
        <v>-38.350263802716043</v>
      </c>
      <c r="CP461" s="2">
        <f t="shared" si="491"/>
        <v>404.82607515444323</v>
      </c>
      <c r="CQ461" s="2">
        <f t="shared" si="492"/>
        <v>317.47770659992409</v>
      </c>
      <c r="CR461" s="2">
        <f t="shared" si="493"/>
        <v>-251.18132282676481</v>
      </c>
      <c r="CS461" s="2">
        <f>Paramètres!$F$22</f>
        <v>1</v>
      </c>
      <c r="CT461" s="2">
        <f t="shared" si="494"/>
        <v>74479.86378306977</v>
      </c>
      <c r="CU461" s="2">
        <f t="shared" si="495"/>
        <v>113384.30357145268</v>
      </c>
      <c r="CV461" s="2">
        <f t="shared" si="524"/>
        <v>135658.58028716047</v>
      </c>
      <c r="CW461" s="2">
        <f t="shared" si="525"/>
        <v>56.699895019973788</v>
      </c>
      <c r="CX461" s="2">
        <f t="shared" si="496"/>
        <v>53.164095001678398</v>
      </c>
      <c r="CY461" s="2">
        <f t="shared" si="526"/>
        <v>29.188382669886696</v>
      </c>
      <c r="CZ461" s="2">
        <f t="shared" si="527"/>
        <v>44.434888482629773</v>
      </c>
      <c r="DA461" s="2"/>
      <c r="DB461" s="2"/>
      <c r="DC461" s="13">
        <f>Paramètres!$H$16</f>
        <v>-20000</v>
      </c>
      <c r="DD461" s="13">
        <f>Paramètres!$I$16</f>
        <v>0</v>
      </c>
      <c r="DE461" s="13"/>
      <c r="DF461" s="13"/>
      <c r="DG461" s="112">
        <f>Paramètres!$H$20</f>
        <v>1047197551196.5977</v>
      </c>
      <c r="DH461" s="13">
        <f>Paramètres!$H$21</f>
        <v>10000</v>
      </c>
      <c r="DI461" s="13">
        <f>IF(DL461&lt;66666,Paramètres!$H$22,5)</f>
        <v>1</v>
      </c>
      <c r="DJ461" s="13">
        <f t="shared" si="497"/>
        <v>1615.6931013499088</v>
      </c>
      <c r="DK461" s="13">
        <f t="shared" si="498"/>
        <v>-43969.524594071496</v>
      </c>
      <c r="DL461" s="13">
        <f t="shared" si="528"/>
        <v>43999.199506654753</v>
      </c>
      <c r="DM461" s="13">
        <f t="shared" si="529"/>
        <v>-87.895570512105522</v>
      </c>
      <c r="DN461" s="13">
        <f t="shared" si="530"/>
        <v>501.56736639323373</v>
      </c>
      <c r="DO461" s="13">
        <f t="shared" si="531"/>
        <v>18.418038119562052</v>
      </c>
      <c r="DP461" s="13">
        <f t="shared" si="532"/>
        <v>-501.22908824455783</v>
      </c>
      <c r="DQ461" s="13">
        <f>IF(DT461&lt;66666,Paramètres!$H$22,5)</f>
        <v>5</v>
      </c>
      <c r="DR461" s="13">
        <f t="shared" si="499"/>
        <v>39479.863783069763</v>
      </c>
      <c r="DS461" s="13">
        <f t="shared" si="500"/>
        <v>98384.303571452678</v>
      </c>
      <c r="DT461" s="13">
        <f t="shared" si="533"/>
        <v>106010.05062525676</v>
      </c>
      <c r="DU461" s="13">
        <f t="shared" si="534"/>
        <v>68.135289944156639</v>
      </c>
      <c r="DV461" s="13">
        <f t="shared" si="535"/>
        <v>459.76241784273498</v>
      </c>
      <c r="DW461" s="13">
        <f t="shared" si="536"/>
        <v>171.22298802752806</v>
      </c>
      <c r="DX461" s="13">
        <f t="shared" si="537"/>
        <v>426.68978102542206</v>
      </c>
    </row>
    <row r="462" spans="1:128" x14ac:dyDescent="0.35">
      <c r="A462" s="106">
        <f t="shared" si="538"/>
        <v>456</v>
      </c>
      <c r="B462" s="106">
        <f>A462*Paramètres!$D$25</f>
        <v>228</v>
      </c>
      <c r="C462" s="102">
        <f>Paramètres!$D$7</f>
        <v>155093840495.72119</v>
      </c>
      <c r="D462" s="28">
        <f>Paramètres!$D$8</f>
        <v>6666</v>
      </c>
      <c r="E462" s="28">
        <f t="shared" si="501"/>
        <v>-26018.257459864184</v>
      </c>
      <c r="F462" s="28">
        <f t="shared" si="502"/>
        <v>45474.325822458151</v>
      </c>
      <c r="G462" s="28">
        <f t="shared" si="476"/>
        <v>163.26046399823275</v>
      </c>
      <c r="H462" s="28">
        <f t="shared" si="477"/>
        <v>-62.217874341997373</v>
      </c>
      <c r="I462" s="28">
        <f t="shared" si="539"/>
        <v>-8436.587374489407</v>
      </c>
      <c r="J462" s="28">
        <f t="shared" si="540"/>
        <v>2537.4443417444954</v>
      </c>
      <c r="K462" s="28">
        <f t="shared" si="541"/>
        <v>808.40893948381574</v>
      </c>
      <c r="L462" s="28">
        <f t="shared" si="503"/>
        <v>376.80802300296716</v>
      </c>
      <c r="M462" s="28">
        <f t="shared" si="504"/>
        <v>-715.22075419966882</v>
      </c>
      <c r="N462" s="28">
        <f>Paramètres!$D$26*Calculs!K462</f>
        <v>16.168178789676315</v>
      </c>
      <c r="O462" s="28">
        <f>Paramètres!$D$26*I462</f>
        <v>-168.73174748978815</v>
      </c>
      <c r="P462" s="28">
        <f>Paramètres!$D$26*J462</f>
        <v>50.748886834889909</v>
      </c>
      <c r="Q462" s="105">
        <f>IF($T462&gt;25000,Paramètres!$D$9,-5)</f>
        <v>6</v>
      </c>
      <c r="R462" s="105">
        <f t="shared" si="478"/>
        <v>31758.218324467827</v>
      </c>
      <c r="S462" s="105">
        <f t="shared" si="479"/>
        <v>143538.24955051998</v>
      </c>
      <c r="T462" s="105">
        <f t="shared" si="505"/>
        <v>147009.56946801767</v>
      </c>
      <c r="U462" s="105">
        <f t="shared" si="506"/>
        <v>77.524141223740614</v>
      </c>
      <c r="V462" s="105">
        <f t="shared" si="480"/>
        <v>42.925617354468066</v>
      </c>
      <c r="W462" s="105">
        <f t="shared" si="507"/>
        <v>9.2731455005882371</v>
      </c>
      <c r="X462" s="105">
        <f t="shared" si="508"/>
        <v>41.912019729274924</v>
      </c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44">
        <f t="shared" si="509"/>
        <v>-57776.475784332011</v>
      </c>
      <c r="AL462" s="44">
        <f t="shared" si="510"/>
        <v>-98063.923728061825</v>
      </c>
      <c r="AM462" s="44">
        <f t="shared" si="481"/>
        <v>14.513961559703633</v>
      </c>
      <c r="AN462" s="44">
        <f t="shared" si="482"/>
        <v>65.801995227371918</v>
      </c>
      <c r="AO462" s="44">
        <f t="shared" si="542"/>
        <v>3464.3241981519627</v>
      </c>
      <c r="AP462" s="44">
        <f t="shared" si="543"/>
        <v>896.835842829341</v>
      </c>
      <c r="AQ462" s="44">
        <f t="shared" si="511"/>
        <v>588.68678187473199</v>
      </c>
      <c r="AR462" s="44">
        <f t="shared" si="512"/>
        <v>241.29757299185678</v>
      </c>
      <c r="AS462" s="44">
        <f t="shared" si="513"/>
        <v>536.9614589728651</v>
      </c>
      <c r="AT462" s="44">
        <f>Paramètres!$D$26*Calculs!AQ462</f>
        <v>11.77373563749464</v>
      </c>
      <c r="AU462" s="44">
        <f>Paramètres!$D$26*AO462</f>
        <v>69.286483963039259</v>
      </c>
      <c r="AV462" s="44">
        <f>Paramètres!$D$26*AP462</f>
        <v>17.93671685658682</v>
      </c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1">
        <f>Paramètres!$D$16</f>
        <v>30000</v>
      </c>
      <c r="BH462" s="41">
        <f>Paramètres!$E$16</f>
        <v>-25000</v>
      </c>
      <c r="BI462" s="100"/>
      <c r="BJ462" s="100"/>
      <c r="BK462" s="110">
        <f>Paramètres!$D$20</f>
        <v>523598775598.29883</v>
      </c>
      <c r="BL462" s="41">
        <f>Paramètres!$D$21</f>
        <v>10000</v>
      </c>
      <c r="BM462" s="41"/>
      <c r="BN462" s="41"/>
      <c r="BO462" s="41">
        <f>IF(AND($BR$6&gt;200,A462&lt;950),Paramètres!$D$22,0)</f>
        <v>1</v>
      </c>
      <c r="BP462" s="41">
        <f t="shared" si="483"/>
        <v>56018.25745986418</v>
      </c>
      <c r="BQ462" s="41">
        <f t="shared" si="484"/>
        <v>-70474.325822458151</v>
      </c>
      <c r="BR462" s="41">
        <f t="shared" si="514"/>
        <v>90025.972746589192</v>
      </c>
      <c r="BS462" s="41">
        <f t="shared" si="515"/>
        <v>-51.519700314187261</v>
      </c>
      <c r="BT462" s="41">
        <f t="shared" si="516"/>
        <v>63.427020382727278</v>
      </c>
      <c r="BU462" s="41">
        <f t="shared" si="517"/>
        <v>39.467178740884911</v>
      </c>
      <c r="BV462" s="41">
        <f t="shared" si="518"/>
        <v>-49.652076662169371</v>
      </c>
      <c r="BW462" s="41">
        <f>Paramètres!$D$22</f>
        <v>1</v>
      </c>
      <c r="BX462" s="41">
        <f t="shared" si="485"/>
        <v>87776.475784332011</v>
      </c>
      <c r="BY462" s="41">
        <f t="shared" si="486"/>
        <v>73063.923728061825</v>
      </c>
      <c r="BZ462" s="41">
        <f t="shared" si="519"/>
        <v>114206.15855398281</v>
      </c>
      <c r="CA462" s="41">
        <f t="shared" si="520"/>
        <v>39.773528585585154</v>
      </c>
      <c r="CB462" s="41">
        <f t="shared" si="521"/>
        <v>39.686616267009263</v>
      </c>
      <c r="CC462" s="41">
        <f t="shared" si="522"/>
        <v>30.502307019429391</v>
      </c>
      <c r="CD462" s="41">
        <f t="shared" si="523"/>
        <v>25.38969824982788</v>
      </c>
      <c r="CE462" s="2">
        <f>Paramètres!$F$16</f>
        <v>15000</v>
      </c>
      <c r="CF462" s="2">
        <f>Paramètres!$G$16</f>
        <v>15000</v>
      </c>
      <c r="CG462" s="111">
        <f>Paramètres!$F$20</f>
        <v>992600579172.61572</v>
      </c>
      <c r="CH462" s="2">
        <f>Paramètres!$F$21</f>
        <v>13332</v>
      </c>
      <c r="CI462" s="2"/>
      <c r="CJ462" s="2"/>
      <c r="CK462" s="2">
        <f>IF(CN462&gt;20000,Paramètres!$F$22,-2)</f>
        <v>1</v>
      </c>
      <c r="CL462" s="2">
        <f t="shared" si="487"/>
        <v>41018.25745986418</v>
      </c>
      <c r="CM462" s="2">
        <f t="shared" si="488"/>
        <v>-30474.325822458151</v>
      </c>
      <c r="CN462" s="2">
        <f t="shared" si="489"/>
        <v>51099.725824871537</v>
      </c>
      <c r="CO462" s="2">
        <f t="shared" si="490"/>
        <v>-36.610333354517152</v>
      </c>
      <c r="CP462" s="2">
        <f t="shared" si="491"/>
        <v>344.38008371780262</v>
      </c>
      <c r="CQ462" s="2">
        <f t="shared" si="492"/>
        <v>276.43731370298246</v>
      </c>
      <c r="CR462" s="2">
        <f t="shared" si="493"/>
        <v>-205.37783145743751</v>
      </c>
      <c r="CS462" s="2">
        <f>Paramètres!$F$22</f>
        <v>1</v>
      </c>
      <c r="CT462" s="2">
        <f t="shared" si="494"/>
        <v>72776.475784332011</v>
      </c>
      <c r="CU462" s="2">
        <f t="shared" si="495"/>
        <v>113063.92372806183</v>
      </c>
      <c r="CV462" s="2">
        <f t="shared" si="524"/>
        <v>134461.39325610324</v>
      </c>
      <c r="CW462" s="2">
        <f t="shared" si="525"/>
        <v>57.231609382286045</v>
      </c>
      <c r="CX462" s="2">
        <f t="shared" si="496"/>
        <v>54.101124979711372</v>
      </c>
      <c r="CY462" s="2">
        <f t="shared" si="526"/>
        <v>29.281930795495231</v>
      </c>
      <c r="CZ462" s="2">
        <f t="shared" si="527"/>
        <v>45.491760275440846</v>
      </c>
      <c r="DA462" s="2"/>
      <c r="DB462" s="2"/>
      <c r="DC462" s="13">
        <f>Paramètres!$H$16</f>
        <v>-20000</v>
      </c>
      <c r="DD462" s="13">
        <f>Paramètres!$I$16</f>
        <v>0</v>
      </c>
      <c r="DE462" s="13"/>
      <c r="DF462" s="13"/>
      <c r="DG462" s="112">
        <f>Paramètres!$H$20</f>
        <v>1047197551196.5977</v>
      </c>
      <c r="DH462" s="13">
        <f>Paramètres!$H$21</f>
        <v>10000</v>
      </c>
      <c r="DI462" s="13">
        <f>IF(DL462&lt;66666,Paramètres!$H$22,5)</f>
        <v>1</v>
      </c>
      <c r="DJ462" s="13">
        <f t="shared" si="497"/>
        <v>6018.2574598641841</v>
      </c>
      <c r="DK462" s="13">
        <f t="shared" si="498"/>
        <v>-45474.325822458151</v>
      </c>
      <c r="DL462" s="13">
        <f t="shared" si="528"/>
        <v>45870.837488106699</v>
      </c>
      <c r="DM462" s="13">
        <f t="shared" si="529"/>
        <v>-82.461054267766897</v>
      </c>
      <c r="DN462" s="13">
        <f t="shared" si="530"/>
        <v>464.20346277300268</v>
      </c>
      <c r="DO462" s="13">
        <f t="shared" si="531"/>
        <v>60.903530559099828</v>
      </c>
      <c r="DP462" s="13">
        <f t="shared" si="532"/>
        <v>-460.19084608006199</v>
      </c>
      <c r="DQ462" s="13">
        <f>IF(DT462&lt;66666,Paramètres!$H$22,5)</f>
        <v>5</v>
      </c>
      <c r="DR462" s="13">
        <f t="shared" si="499"/>
        <v>37776.475784332011</v>
      </c>
      <c r="DS462" s="13">
        <f t="shared" si="500"/>
        <v>98063.923728061825</v>
      </c>
      <c r="DT462" s="13">
        <f t="shared" si="533"/>
        <v>105088.51154920479</v>
      </c>
      <c r="DU462" s="13">
        <f t="shared" si="534"/>
        <v>68.932169247471023</v>
      </c>
      <c r="DV462" s="13">
        <f t="shared" si="535"/>
        <v>467.75223169402318</v>
      </c>
      <c r="DW462" s="13">
        <f t="shared" si="536"/>
        <v>168.14426803811963</v>
      </c>
      <c r="DX462" s="13">
        <f t="shared" si="537"/>
        <v>436.48557293530803</v>
      </c>
    </row>
    <row r="463" spans="1:128" x14ac:dyDescent="0.35">
      <c r="A463" s="106">
        <f t="shared" si="538"/>
        <v>457</v>
      </c>
      <c r="B463" s="106">
        <f>A463*Paramètres!$D$25</f>
        <v>228.5</v>
      </c>
      <c r="C463" s="102">
        <f>Paramètres!$D$7</f>
        <v>155093840495.72119</v>
      </c>
      <c r="D463" s="28">
        <f>Paramètres!$D$8</f>
        <v>6666</v>
      </c>
      <c r="E463" s="28">
        <f t="shared" si="501"/>
        <v>-30142.349141358143</v>
      </c>
      <c r="F463" s="28">
        <f t="shared" si="502"/>
        <v>46564.242804780486</v>
      </c>
      <c r="G463" s="28">
        <f t="shared" si="476"/>
        <v>167.34733957348072</v>
      </c>
      <c r="H463" s="28">
        <f t="shared" si="477"/>
        <v>-59.544856785574588</v>
      </c>
      <c r="I463" s="28">
        <f t="shared" si="539"/>
        <v>-7891.0476039966516</v>
      </c>
      <c r="J463" s="28">
        <f t="shared" si="540"/>
        <v>1771.4747007099368</v>
      </c>
      <c r="K463" s="28">
        <f t="shared" si="541"/>
        <v>741.91489175238314</v>
      </c>
      <c r="L463" s="28">
        <f t="shared" si="503"/>
        <v>376.04968202755543</v>
      </c>
      <c r="M463" s="28">
        <f t="shared" si="504"/>
        <v>-639.55011003902177</v>
      </c>
      <c r="N463" s="28">
        <f>Paramètres!$D$26*Calculs!K463</f>
        <v>14.838297835047664</v>
      </c>
      <c r="O463" s="28">
        <f>Paramètres!$D$26*I463</f>
        <v>-157.82095207993302</v>
      </c>
      <c r="P463" s="28">
        <f>Paramètres!$D$26*J463</f>
        <v>35.429494014198738</v>
      </c>
      <c r="Q463" s="105">
        <f>IF($T463&gt;25000,Paramètres!$D$9,-5)</f>
        <v>6</v>
      </c>
      <c r="R463" s="105">
        <f t="shared" si="478"/>
        <v>25841.640150649917</v>
      </c>
      <c r="S463" s="105">
        <f t="shared" si="479"/>
        <v>144045.50824668442</v>
      </c>
      <c r="T463" s="105">
        <f t="shared" si="505"/>
        <v>146345.13593461626</v>
      </c>
      <c r="U463" s="105">
        <f t="shared" si="506"/>
        <v>79.829376147192377</v>
      </c>
      <c r="V463" s="105">
        <f t="shared" si="480"/>
        <v>43.315069112030656</v>
      </c>
      <c r="W463" s="105">
        <f t="shared" si="507"/>
        <v>7.6485796534687749</v>
      </c>
      <c r="X463" s="105">
        <f t="shared" si="508"/>
        <v>42.634427889494845</v>
      </c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44">
        <f t="shared" si="509"/>
        <v>-55983.98929200806</v>
      </c>
      <c r="AL463" s="44">
        <f t="shared" si="510"/>
        <v>-97481.265441903932</v>
      </c>
      <c r="AM463" s="44">
        <f t="shared" si="481"/>
        <v>21.274182156494984</v>
      </c>
      <c r="AN463" s="44">
        <f t="shared" si="482"/>
        <v>66.643294850258968</v>
      </c>
      <c r="AO463" s="44">
        <f t="shared" si="542"/>
        <v>3636.3352871807801</v>
      </c>
      <c r="AP463" s="44">
        <f t="shared" si="543"/>
        <v>1415.8605849456194</v>
      </c>
      <c r="AQ463" s="44">
        <f t="shared" si="511"/>
        <v>598.30769632431929</v>
      </c>
      <c r="AR463" s="44">
        <f t="shared" si="512"/>
        <v>237.20165135363251</v>
      </c>
      <c r="AS463" s="44">
        <f t="shared" si="513"/>
        <v>549.27905118985166</v>
      </c>
      <c r="AT463" s="44">
        <f>Paramètres!$D$26*Calculs!AQ463</f>
        <v>11.966153926486387</v>
      </c>
      <c r="AU463" s="44">
        <f>Paramètres!$D$26*AO463</f>
        <v>72.726705743615611</v>
      </c>
      <c r="AV463" s="44">
        <f>Paramètres!$D$26*AP463</f>
        <v>28.317211698912388</v>
      </c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1">
        <f>Paramètres!$D$16</f>
        <v>30000</v>
      </c>
      <c r="BH463" s="41">
        <f>Paramètres!$E$16</f>
        <v>-25000</v>
      </c>
      <c r="BI463" s="100"/>
      <c r="BJ463" s="100"/>
      <c r="BK463" s="110">
        <f>Paramètres!$D$20</f>
        <v>523598775598.29883</v>
      </c>
      <c r="BL463" s="41">
        <f>Paramètres!$D$21</f>
        <v>10000</v>
      </c>
      <c r="BM463" s="41"/>
      <c r="BN463" s="41"/>
      <c r="BO463" s="41">
        <f>IF(AND($BR$6&gt;200,A463&lt;950),Paramètres!$D$22,0)</f>
        <v>1</v>
      </c>
      <c r="BP463" s="41">
        <f t="shared" si="483"/>
        <v>60142.349141358143</v>
      </c>
      <c r="BQ463" s="41">
        <f t="shared" si="484"/>
        <v>-71564.242804780486</v>
      </c>
      <c r="BR463" s="41">
        <f t="shared" si="514"/>
        <v>93480.174413950459</v>
      </c>
      <c r="BS463" s="41">
        <f t="shared" si="515"/>
        <v>-49.956419131983225</v>
      </c>
      <c r="BT463" s="41">
        <f t="shared" si="516"/>
        <v>58.904315960509336</v>
      </c>
      <c r="BU463" s="41">
        <f t="shared" si="517"/>
        <v>37.897275637743597</v>
      </c>
      <c r="BV463" s="41">
        <f t="shared" si="518"/>
        <v>-45.094511173893444</v>
      </c>
      <c r="BW463" s="41">
        <f>Paramètres!$D$22</f>
        <v>1</v>
      </c>
      <c r="BX463" s="41">
        <f t="shared" si="485"/>
        <v>85983.98929200806</v>
      </c>
      <c r="BY463" s="41">
        <f t="shared" si="486"/>
        <v>72481.265441903932</v>
      </c>
      <c r="BZ463" s="41">
        <f t="shared" si="519"/>
        <v>112457.90436704703</v>
      </c>
      <c r="CA463" s="41">
        <f t="shared" si="520"/>
        <v>40.129627565188393</v>
      </c>
      <c r="CB463" s="41">
        <f t="shared" si="521"/>
        <v>40.915499753273181</v>
      </c>
      <c r="CC463" s="41">
        <f t="shared" si="522"/>
        <v>31.283509260319143</v>
      </c>
      <c r="CD463" s="41">
        <f t="shared" si="523"/>
        <v>26.370820397166721</v>
      </c>
      <c r="CE463" s="2">
        <f>Paramètres!$F$16</f>
        <v>15000</v>
      </c>
      <c r="CF463" s="2">
        <f>Paramètres!$G$16</f>
        <v>15000</v>
      </c>
      <c r="CG463" s="111">
        <f>Paramètres!$F$20</f>
        <v>992600579172.61572</v>
      </c>
      <c r="CH463" s="2">
        <f>Paramètres!$F$21</f>
        <v>13332</v>
      </c>
      <c r="CI463" s="2"/>
      <c r="CJ463" s="2"/>
      <c r="CK463" s="2">
        <f>IF(CN463&gt;20000,Paramètres!$F$22,-2)</f>
        <v>1</v>
      </c>
      <c r="CL463" s="2">
        <f t="shared" si="487"/>
        <v>45142.349141358143</v>
      </c>
      <c r="CM463" s="2">
        <f t="shared" si="488"/>
        <v>-31564.242804780486</v>
      </c>
      <c r="CN463" s="2">
        <f t="shared" si="489"/>
        <v>55082.965695752217</v>
      </c>
      <c r="CO463" s="2">
        <f t="shared" si="490"/>
        <v>-34.961852997165714</v>
      </c>
      <c r="CP463" s="2">
        <f t="shared" si="491"/>
        <v>300.368107937123</v>
      </c>
      <c r="CQ463" s="2">
        <f t="shared" si="492"/>
        <v>246.1618002618257</v>
      </c>
      <c r="CR463" s="2">
        <f t="shared" si="493"/>
        <v>-172.12021484295269</v>
      </c>
      <c r="CS463" s="2">
        <f>Paramètres!$F$22</f>
        <v>1</v>
      </c>
      <c r="CT463" s="2">
        <f t="shared" si="494"/>
        <v>70983.98929200806</v>
      </c>
      <c r="CU463" s="2">
        <f t="shared" si="495"/>
        <v>112481.26544190393</v>
      </c>
      <c r="CV463" s="2">
        <f t="shared" si="524"/>
        <v>133006.62318553904</v>
      </c>
      <c r="CW463" s="2">
        <f t="shared" si="525"/>
        <v>57.74504668988488</v>
      </c>
      <c r="CX463" s="2">
        <f t="shared" si="496"/>
        <v>55.273313469864284</v>
      </c>
      <c r="CY463" s="2">
        <f t="shared" si="526"/>
        <v>29.498683580632633</v>
      </c>
      <c r="CZ463" s="2">
        <f t="shared" si="527"/>
        <v>46.743628966390652</v>
      </c>
      <c r="DA463" s="2"/>
      <c r="DB463" s="2"/>
      <c r="DC463" s="13">
        <f>Paramètres!$H$16</f>
        <v>-20000</v>
      </c>
      <c r="DD463" s="13">
        <f>Paramètres!$I$16</f>
        <v>0</v>
      </c>
      <c r="DE463" s="13"/>
      <c r="DF463" s="13"/>
      <c r="DG463" s="112">
        <f>Paramètres!$H$20</f>
        <v>1047197551196.5977</v>
      </c>
      <c r="DH463" s="13">
        <f>Paramètres!$H$21</f>
        <v>10000</v>
      </c>
      <c r="DI463" s="13">
        <f>IF(DL463&lt;66666,Paramètres!$H$22,5)</f>
        <v>1</v>
      </c>
      <c r="DJ463" s="13">
        <f t="shared" si="497"/>
        <v>10142.349141358143</v>
      </c>
      <c r="DK463" s="13">
        <f t="shared" si="498"/>
        <v>-46564.242804780486</v>
      </c>
      <c r="DL463" s="13">
        <f t="shared" si="528"/>
        <v>47656.016976744497</v>
      </c>
      <c r="DM463" s="13">
        <f t="shared" si="529"/>
        <v>-77.712096465473039</v>
      </c>
      <c r="DN463" s="13">
        <f t="shared" si="530"/>
        <v>432.23772187646102</v>
      </c>
      <c r="DO463" s="13">
        <f t="shared" si="531"/>
        <v>91.990606127986155</v>
      </c>
      <c r="DP463" s="13">
        <f t="shared" si="532"/>
        <v>-422.33538402217562</v>
      </c>
      <c r="DQ463" s="13">
        <f>IF(DT463&lt;66666,Paramètres!$H$22,5)</f>
        <v>5</v>
      </c>
      <c r="DR463" s="13">
        <f t="shared" si="499"/>
        <v>35983.98929200806</v>
      </c>
      <c r="DS463" s="13">
        <f t="shared" si="500"/>
        <v>97481.265441903932</v>
      </c>
      <c r="DT463" s="13">
        <f t="shared" si="533"/>
        <v>103910.75304087775</v>
      </c>
      <c r="DU463" s="13">
        <f t="shared" si="534"/>
        <v>69.739006154433383</v>
      </c>
      <c r="DV463" s="13">
        <f t="shared" si="535"/>
        <v>478.26886539315637</v>
      </c>
      <c r="DW463" s="13">
        <f t="shared" si="536"/>
        <v>165.62310663110952</v>
      </c>
      <c r="DX463" s="13">
        <f t="shared" si="537"/>
        <v>448.6759344497064</v>
      </c>
    </row>
    <row r="464" spans="1:128" x14ac:dyDescent="0.35">
      <c r="A464" s="106">
        <f t="shared" si="538"/>
        <v>458</v>
      </c>
      <c r="B464" s="106">
        <f>A464*Paramètres!$D$25</f>
        <v>229</v>
      </c>
      <c r="C464" s="102">
        <f>Paramètres!$D$7</f>
        <v>155093840495.72119</v>
      </c>
      <c r="D464" s="28">
        <f>Paramètres!$D$8</f>
        <v>6666</v>
      </c>
      <c r="E464" s="28">
        <f t="shared" si="501"/>
        <v>-33993.86052284958</v>
      </c>
      <c r="F464" s="28">
        <f t="shared" si="502"/>
        <v>47290.092627625701</v>
      </c>
      <c r="G464" s="28">
        <f t="shared" si="476"/>
        <v>171.52317693512387</v>
      </c>
      <c r="H464" s="28">
        <f t="shared" si="477"/>
        <v>-56.996326034325882</v>
      </c>
      <c r="I464" s="28">
        <f t="shared" si="539"/>
        <v>-7357.176969889163</v>
      </c>
      <c r="J464" s="28">
        <f t="shared" si="540"/>
        <v>1096.4950966567162</v>
      </c>
      <c r="K464" s="28">
        <f t="shared" si="541"/>
        <v>688.20115781139691</v>
      </c>
      <c r="L464" s="28">
        <f t="shared" si="503"/>
        <v>374.85822373119191</v>
      </c>
      <c r="M464" s="28">
        <f t="shared" si="504"/>
        <v>-577.15002011092656</v>
      </c>
      <c r="N464" s="28">
        <f>Paramètres!$D$26*Calculs!K464</f>
        <v>13.764023156227939</v>
      </c>
      <c r="O464" s="28">
        <f>Paramètres!$D$26*I464</f>
        <v>-147.14353939778326</v>
      </c>
      <c r="P464" s="28">
        <f>Paramètres!$D$26*J464</f>
        <v>21.929901933134325</v>
      </c>
      <c r="Q464" s="105">
        <f>IF($T464&gt;25000,Paramètres!$D$9,-5)</f>
        <v>6</v>
      </c>
      <c r="R464" s="105">
        <f t="shared" si="478"/>
        <v>20112.660712729681</v>
      </c>
      <c r="S464" s="105">
        <f t="shared" si="479"/>
        <v>143926.10801425937</v>
      </c>
      <c r="T464" s="105">
        <f t="shared" si="505"/>
        <v>145324.61487675665</v>
      </c>
      <c r="U464" s="105">
        <f t="shared" si="506"/>
        <v>82.044834176405331</v>
      </c>
      <c r="V464" s="105">
        <f t="shared" si="480"/>
        <v>43.92363007003631</v>
      </c>
      <c r="W464" s="105">
        <f t="shared" si="507"/>
        <v>6.0789500087048642</v>
      </c>
      <c r="X464" s="105">
        <f t="shared" si="508"/>
        <v>43.500938441843587</v>
      </c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44">
        <f t="shared" si="509"/>
        <v>-54106.521235579261</v>
      </c>
      <c r="AL464" s="44">
        <f t="shared" si="510"/>
        <v>-96636.015386633662</v>
      </c>
      <c r="AM464" s="44">
        <f t="shared" si="481"/>
        <v>27.002547637205904</v>
      </c>
      <c r="AN464" s="44">
        <f t="shared" si="482"/>
        <v>67.477348693258662</v>
      </c>
      <c r="AO464" s="44">
        <f t="shared" si="542"/>
        <v>3800.8102327907968</v>
      </c>
      <c r="AP464" s="44">
        <f t="shared" si="543"/>
        <v>1936.8224244365585</v>
      </c>
      <c r="AQ464" s="44">
        <f t="shared" si="511"/>
        <v>611.02912074581423</v>
      </c>
      <c r="AR464" s="44">
        <f t="shared" si="512"/>
        <v>234.05387912553007</v>
      </c>
      <c r="AS464" s="44">
        <f t="shared" si="513"/>
        <v>564.42481170275869</v>
      </c>
      <c r="AT464" s="44">
        <f>Paramètres!$D$26*Calculs!AQ464</f>
        <v>12.220582414916285</v>
      </c>
      <c r="AU464" s="44">
        <f>Paramètres!$D$26*AO464</f>
        <v>76.01620465581594</v>
      </c>
      <c r="AV464" s="44">
        <f>Paramètres!$D$26*AP464</f>
        <v>38.73644848873117</v>
      </c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1">
        <f>Paramètres!$D$16</f>
        <v>30000</v>
      </c>
      <c r="BH464" s="41">
        <f>Paramètres!$E$16</f>
        <v>-25000</v>
      </c>
      <c r="BI464" s="100"/>
      <c r="BJ464" s="100"/>
      <c r="BK464" s="110">
        <f>Paramètres!$D$20</f>
        <v>523598775598.29883</v>
      </c>
      <c r="BL464" s="41">
        <f>Paramètres!$D$21</f>
        <v>10000</v>
      </c>
      <c r="BM464" s="41"/>
      <c r="BN464" s="41"/>
      <c r="BO464" s="41">
        <f>IF(AND($BR$6&gt;200,A464&lt;950),Paramètres!$D$22,0)</f>
        <v>1</v>
      </c>
      <c r="BP464" s="41">
        <f t="shared" si="483"/>
        <v>63993.86052284958</v>
      </c>
      <c r="BQ464" s="41">
        <f t="shared" si="484"/>
        <v>-72290.092627625709</v>
      </c>
      <c r="BR464" s="41">
        <f t="shared" si="514"/>
        <v>96545.697349641792</v>
      </c>
      <c r="BS464" s="41">
        <f t="shared" si="515"/>
        <v>-48.483559282263251</v>
      </c>
      <c r="BT464" s="41">
        <f t="shared" si="516"/>
        <v>55.281661091531028</v>
      </c>
      <c r="BU464" s="41">
        <f t="shared" si="517"/>
        <v>36.642615947462545</v>
      </c>
      <c r="BV464" s="41">
        <f t="shared" si="518"/>
        <v>-41.393003630633757</v>
      </c>
      <c r="BW464" s="41">
        <f>Paramètres!$D$22</f>
        <v>1</v>
      </c>
      <c r="BX464" s="41">
        <f t="shared" si="485"/>
        <v>84106.521235579261</v>
      </c>
      <c r="BY464" s="41">
        <f t="shared" si="486"/>
        <v>71636.015386633662</v>
      </c>
      <c r="BZ464" s="41">
        <f t="shared" si="519"/>
        <v>110479.07319861514</v>
      </c>
      <c r="CA464" s="41">
        <f t="shared" si="520"/>
        <v>40.422020109954786</v>
      </c>
      <c r="CB464" s="41">
        <f t="shared" si="521"/>
        <v>42.376306157515671</v>
      </c>
      <c r="CC464" s="41">
        <f t="shared" si="522"/>
        <v>32.26062267299303</v>
      </c>
      <c r="CD464" s="41">
        <f t="shared" si="523"/>
        <v>27.477327896035828</v>
      </c>
      <c r="CE464" s="2">
        <f>Paramètres!$F$16</f>
        <v>15000</v>
      </c>
      <c r="CF464" s="2">
        <f>Paramètres!$G$16</f>
        <v>15000</v>
      </c>
      <c r="CG464" s="111">
        <f>Paramètres!$F$20</f>
        <v>992600579172.61572</v>
      </c>
      <c r="CH464" s="2">
        <f>Paramètres!$F$21</f>
        <v>13332</v>
      </c>
      <c r="CI464" s="2"/>
      <c r="CJ464" s="2"/>
      <c r="CK464" s="2">
        <f>IF(CN464&gt;20000,Paramètres!$F$22,-2)</f>
        <v>1</v>
      </c>
      <c r="CL464" s="2">
        <f t="shared" si="487"/>
        <v>48993.86052284958</v>
      </c>
      <c r="CM464" s="2">
        <f t="shared" si="488"/>
        <v>-32290.092627625701</v>
      </c>
      <c r="CN464" s="2">
        <f t="shared" si="489"/>
        <v>58677.495267206883</v>
      </c>
      <c r="CO464" s="2">
        <f t="shared" si="490"/>
        <v>-33.387441098463341</v>
      </c>
      <c r="CP464" s="2">
        <f t="shared" si="491"/>
        <v>267.32585479728448</v>
      </c>
      <c r="CQ464" s="2">
        <f t="shared" si="492"/>
        <v>223.208669430193</v>
      </c>
      <c r="CR464" s="2">
        <f t="shared" si="493"/>
        <v>-147.10881188529004</v>
      </c>
      <c r="CS464" s="2">
        <f>Paramètres!$F$22</f>
        <v>1</v>
      </c>
      <c r="CT464" s="2">
        <f t="shared" si="494"/>
        <v>69106.521235579261</v>
      </c>
      <c r="CU464" s="2">
        <f t="shared" si="495"/>
        <v>111636.01538663366</v>
      </c>
      <c r="CV464" s="2">
        <f t="shared" si="524"/>
        <v>131294.74935688887</v>
      </c>
      <c r="CW464" s="2">
        <f t="shared" si="525"/>
        <v>58.241072141457707</v>
      </c>
      <c r="CX464" s="2">
        <f t="shared" si="496"/>
        <v>56.701854082691085</v>
      </c>
      <c r="CY464" s="2">
        <f t="shared" si="526"/>
        <v>29.844817880804388</v>
      </c>
      <c r="CZ464" s="2">
        <f t="shared" si="527"/>
        <v>48.211897930660335</v>
      </c>
      <c r="DA464" s="2"/>
      <c r="DB464" s="2"/>
      <c r="DC464" s="13">
        <f>Paramètres!$H$16</f>
        <v>-20000</v>
      </c>
      <c r="DD464" s="13">
        <f>Paramètres!$I$16</f>
        <v>0</v>
      </c>
      <c r="DE464" s="13"/>
      <c r="DF464" s="13"/>
      <c r="DG464" s="112">
        <f>Paramètres!$H$20</f>
        <v>1047197551196.5977</v>
      </c>
      <c r="DH464" s="13">
        <f>Paramètres!$H$21</f>
        <v>10000</v>
      </c>
      <c r="DI464" s="13">
        <f>IF(DL464&lt;66666,Paramètres!$H$22,5)</f>
        <v>1</v>
      </c>
      <c r="DJ464" s="13">
        <f t="shared" si="497"/>
        <v>13993.86052284958</v>
      </c>
      <c r="DK464" s="13">
        <f t="shared" si="498"/>
        <v>-47290.092627625701</v>
      </c>
      <c r="DL464" s="13">
        <f t="shared" si="528"/>
        <v>49317.147049098312</v>
      </c>
      <c r="DM464" s="13">
        <f t="shared" si="529"/>
        <v>-73.515709992560986</v>
      </c>
      <c r="DN464" s="13">
        <f t="shared" si="530"/>
        <v>405.30731896225757</v>
      </c>
      <c r="DO464" s="13">
        <f t="shared" si="531"/>
        <v>115.00693835353637</v>
      </c>
      <c r="DP464" s="13">
        <f t="shared" si="532"/>
        <v>-388.64820459500271</v>
      </c>
      <c r="DQ464" s="13">
        <f>IF(DT464&lt;66666,Paramètres!$H$22,5)</f>
        <v>5</v>
      </c>
      <c r="DR464" s="13">
        <f t="shared" si="499"/>
        <v>34106.521235579261</v>
      </c>
      <c r="DS464" s="13">
        <f t="shared" si="500"/>
        <v>96636.015386633662</v>
      </c>
      <c r="DT464" s="13">
        <f t="shared" si="533"/>
        <v>102478.16479913522</v>
      </c>
      <c r="DU464" s="13">
        <f t="shared" si="534"/>
        <v>70.560127412773696</v>
      </c>
      <c r="DV464" s="13">
        <f t="shared" si="535"/>
        <v>491.54369814779187</v>
      </c>
      <c r="DW464" s="13">
        <f t="shared" si="536"/>
        <v>163.59431896495363</v>
      </c>
      <c r="DX464" s="13">
        <f t="shared" si="537"/>
        <v>463.52141912882576</v>
      </c>
    </row>
    <row r="465" spans="1:128" x14ac:dyDescent="0.35">
      <c r="A465" s="106">
        <f t="shared" si="538"/>
        <v>459</v>
      </c>
      <c r="B465" s="106">
        <f>A465*Paramètres!$D$25</f>
        <v>229.5</v>
      </c>
      <c r="C465" s="102">
        <f>Paramètres!$D$7</f>
        <v>155093840495.72119</v>
      </c>
      <c r="D465" s="28">
        <f>Paramètres!$D$8</f>
        <v>6666</v>
      </c>
      <c r="E465" s="28">
        <f t="shared" si="501"/>
        <v>-37578.734451861361</v>
      </c>
      <c r="F465" s="28">
        <f t="shared" si="502"/>
        <v>47694.052670926329</v>
      </c>
      <c r="G465" s="28">
        <f t="shared" si="476"/>
        <v>175.83776011439818</v>
      </c>
      <c r="H465" s="28">
        <f t="shared" si="477"/>
        <v>-54.588525615261098</v>
      </c>
      <c r="I465" s="28">
        <f t="shared" si="539"/>
        <v>-6835.1752067601874</v>
      </c>
      <c r="J465" s="28">
        <f t="shared" si="540"/>
        <v>497.41517461265533</v>
      </c>
      <c r="K465" s="28">
        <f t="shared" si="541"/>
        <v>644.56033734383652</v>
      </c>
      <c r="L465" s="28">
        <f t="shared" si="503"/>
        <v>373.48687983089508</v>
      </c>
      <c r="M465" s="28">
        <f t="shared" si="504"/>
        <v>-525.32426088177465</v>
      </c>
      <c r="N465" s="28">
        <f>Paramètres!$D$26*Calculs!K465</f>
        <v>12.891206746876732</v>
      </c>
      <c r="O465" s="28">
        <f>Paramètres!$D$26*I465</f>
        <v>-136.70350413520376</v>
      </c>
      <c r="P465" s="28">
        <f>Paramètres!$D$26*J465</f>
        <v>9.9483034922531068</v>
      </c>
      <c r="Q465" s="105">
        <f>IF($T465&gt;25000,Paramètres!$D$9,-5)</f>
        <v>6</v>
      </c>
      <c r="R465" s="105">
        <f t="shared" si="478"/>
        <v>14568.868197541116</v>
      </c>
      <c r="S465" s="105">
        <f t="shared" si="479"/>
        <v>143220.55064241603</v>
      </c>
      <c r="T465" s="105">
        <f t="shared" si="505"/>
        <v>143959.64034018069</v>
      </c>
      <c r="U465" s="105">
        <f t="shared" si="506"/>
        <v>84.191662961335751</v>
      </c>
      <c r="V465" s="105">
        <f t="shared" si="480"/>
        <v>44.757829824890834</v>
      </c>
      <c r="W465" s="105">
        <f t="shared" si="507"/>
        <v>4.5295398209244411</v>
      </c>
      <c r="X465" s="105">
        <f t="shared" si="508"/>
        <v>44.528042845431095</v>
      </c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44">
        <f t="shared" si="509"/>
        <v>-52147.602649402477</v>
      </c>
      <c r="AL465" s="44">
        <f t="shared" si="510"/>
        <v>-95526.497971489691</v>
      </c>
      <c r="AM465" s="44">
        <f t="shared" si="481"/>
        <v>31.882732788573829</v>
      </c>
      <c r="AN465" s="44">
        <f t="shared" si="482"/>
        <v>68.309371199565888</v>
      </c>
      <c r="AO465" s="44">
        <f t="shared" si="542"/>
        <v>3958.847907260511</v>
      </c>
      <c r="AP465" s="44">
        <f t="shared" si="543"/>
        <v>2462.5107876505863</v>
      </c>
      <c r="AQ465" s="44">
        <f t="shared" si="511"/>
        <v>627.11574658565041</v>
      </c>
      <c r="AR465" s="44">
        <f t="shared" si="512"/>
        <v>231.7787095274559</v>
      </c>
      <c r="AS465" s="44">
        <f t="shared" si="513"/>
        <v>582.71158339736553</v>
      </c>
      <c r="AT465" s="44">
        <f>Paramètres!$D$26*Calculs!AQ465</f>
        <v>12.542314931713008</v>
      </c>
      <c r="AU465" s="44">
        <f>Paramètres!$D$26*AO465</f>
        <v>79.176958145210222</v>
      </c>
      <c r="AV465" s="44">
        <f>Paramètres!$D$26*AP465</f>
        <v>49.25021575301173</v>
      </c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1">
        <f>Paramètres!$D$16</f>
        <v>30000</v>
      </c>
      <c r="BH465" s="41">
        <f>Paramètres!$E$16</f>
        <v>-25000</v>
      </c>
      <c r="BI465" s="100"/>
      <c r="BJ465" s="100"/>
      <c r="BK465" s="110">
        <f>Paramètres!$D$20</f>
        <v>523598775598.29883</v>
      </c>
      <c r="BL465" s="41">
        <f>Paramètres!$D$21</f>
        <v>10000</v>
      </c>
      <c r="BM465" s="41"/>
      <c r="BN465" s="41"/>
      <c r="BO465" s="41">
        <f>IF(AND($BR$6&gt;200,A465&lt;950),Paramètres!$D$22,0)</f>
        <v>1</v>
      </c>
      <c r="BP465" s="41">
        <f t="shared" si="483"/>
        <v>67578.734451861354</v>
      </c>
      <c r="BQ465" s="41">
        <f t="shared" si="484"/>
        <v>-72694.052670926321</v>
      </c>
      <c r="BR465" s="41">
        <f t="shared" si="514"/>
        <v>99253.768915032153</v>
      </c>
      <c r="BS465" s="41">
        <f t="shared" si="515"/>
        <v>-47.088475857967204</v>
      </c>
      <c r="BT465" s="41">
        <f t="shared" si="516"/>
        <v>52.35102676921354</v>
      </c>
      <c r="BU465" s="41">
        <f t="shared" si="517"/>
        <v>35.644149083623951</v>
      </c>
      <c r="BV465" s="41">
        <f t="shared" si="518"/>
        <v>-38.342204421437515</v>
      </c>
      <c r="BW465" s="41">
        <f>Paramètres!$D$22</f>
        <v>1</v>
      </c>
      <c r="BX465" s="41">
        <f t="shared" si="485"/>
        <v>82147.602649402485</v>
      </c>
      <c r="BY465" s="41">
        <f t="shared" si="486"/>
        <v>70526.497971489691</v>
      </c>
      <c r="BZ465" s="41">
        <f t="shared" si="519"/>
        <v>108269.18092036467</v>
      </c>
      <c r="CA465" s="41">
        <f t="shared" si="520"/>
        <v>40.647206804564178</v>
      </c>
      <c r="CB465" s="41">
        <f t="shared" si="521"/>
        <v>44.101683092612909</v>
      </c>
      <c r="CC465" s="41">
        <f t="shared" si="522"/>
        <v>33.461484681652415</v>
      </c>
      <c r="CD465" s="41">
        <f t="shared" si="523"/>
        <v>28.72781743364434</v>
      </c>
      <c r="CE465" s="2">
        <f>Paramètres!$F$16</f>
        <v>15000</v>
      </c>
      <c r="CF465" s="2">
        <f>Paramètres!$G$16</f>
        <v>15000</v>
      </c>
      <c r="CG465" s="111">
        <f>Paramètres!$F$20</f>
        <v>992600579172.61572</v>
      </c>
      <c r="CH465" s="2">
        <f>Paramètres!$F$21</f>
        <v>13332</v>
      </c>
      <c r="CI465" s="2"/>
      <c r="CJ465" s="2"/>
      <c r="CK465" s="2">
        <f>IF(CN465&gt;20000,Paramètres!$F$22,-2)</f>
        <v>1</v>
      </c>
      <c r="CL465" s="2">
        <f t="shared" si="487"/>
        <v>52578.734451861361</v>
      </c>
      <c r="CM465" s="2">
        <f t="shared" si="488"/>
        <v>-32694.052670926329</v>
      </c>
      <c r="CN465" s="2">
        <f t="shared" si="489"/>
        <v>61914.654134612254</v>
      </c>
      <c r="CO465" s="2">
        <f t="shared" si="490"/>
        <v>-31.873816931724694</v>
      </c>
      <c r="CP465" s="2">
        <f t="shared" si="491"/>
        <v>241.91451196692611</v>
      </c>
      <c r="CQ465" s="2">
        <f t="shared" si="492"/>
        <v>205.43696904300413</v>
      </c>
      <c r="CR465" s="2">
        <f t="shared" si="493"/>
        <v>-127.7430344504928</v>
      </c>
      <c r="CS465" s="2">
        <f>Paramètres!$F$22</f>
        <v>1</v>
      </c>
      <c r="CT465" s="2">
        <f t="shared" si="494"/>
        <v>67147.602649402485</v>
      </c>
      <c r="CU465" s="2">
        <f t="shared" si="495"/>
        <v>110526.49797148969</v>
      </c>
      <c r="CV465" s="2">
        <f t="shared" si="524"/>
        <v>129324.81314660292</v>
      </c>
      <c r="CW465" s="2">
        <f t="shared" si="525"/>
        <v>58.720276094216018</v>
      </c>
      <c r="CX465" s="2">
        <f t="shared" si="496"/>
        <v>58.414976232730524</v>
      </c>
      <c r="CY465" s="2">
        <f t="shared" si="526"/>
        <v>30.330031162722104</v>
      </c>
      <c r="CZ465" s="2">
        <f t="shared" si="527"/>
        <v>49.923928710977648</v>
      </c>
      <c r="DA465" s="2"/>
      <c r="DB465" s="2"/>
      <c r="DC465" s="13">
        <f>Paramètres!$H$16</f>
        <v>-20000</v>
      </c>
      <c r="DD465" s="13">
        <f>Paramètres!$I$16</f>
        <v>0</v>
      </c>
      <c r="DE465" s="13"/>
      <c r="DF465" s="13"/>
      <c r="DG465" s="112">
        <f>Paramètres!$H$20</f>
        <v>1047197551196.5977</v>
      </c>
      <c r="DH465" s="13">
        <f>Paramètres!$H$21</f>
        <v>10000</v>
      </c>
      <c r="DI465" s="13">
        <f>IF(DL465&lt;66666,Paramètres!$H$22,5)</f>
        <v>1</v>
      </c>
      <c r="DJ465" s="13">
        <f t="shared" si="497"/>
        <v>17578.734451861361</v>
      </c>
      <c r="DK465" s="13">
        <f t="shared" si="498"/>
        <v>-47694.052670926329</v>
      </c>
      <c r="DL465" s="13">
        <f t="shared" si="528"/>
        <v>50830.44919244913</v>
      </c>
      <c r="DM465" s="13">
        <f t="shared" si="529"/>
        <v>-69.767481417479573</v>
      </c>
      <c r="DN465" s="13">
        <f t="shared" si="530"/>
        <v>382.86284837664329</v>
      </c>
      <c r="DO465" s="13">
        <f t="shared" si="531"/>
        <v>132.40576170426701</v>
      </c>
      <c r="DP465" s="13">
        <f t="shared" si="532"/>
        <v>-359.23902200984435</v>
      </c>
      <c r="DQ465" s="13">
        <f>IF(DT465&lt;66666,Paramètres!$H$22,5)</f>
        <v>5</v>
      </c>
      <c r="DR465" s="13">
        <f t="shared" si="499"/>
        <v>32147.602649402477</v>
      </c>
      <c r="DS465" s="13">
        <f t="shared" si="500"/>
        <v>95526.497971489691</v>
      </c>
      <c r="DT465" s="13">
        <f t="shared" si="533"/>
        <v>100790.77423455428</v>
      </c>
      <c r="DU465" s="13">
        <f t="shared" si="534"/>
        <v>71.400331734276847</v>
      </c>
      <c r="DV465" s="13">
        <f t="shared" si="535"/>
        <v>507.89719938998991</v>
      </c>
      <c r="DW465" s="13">
        <f t="shared" si="536"/>
        <v>161.99575285270589</v>
      </c>
      <c r="DX465" s="13">
        <f t="shared" si="537"/>
        <v>481.36985905422063</v>
      </c>
    </row>
    <row r="466" spans="1:128" x14ac:dyDescent="0.35">
      <c r="A466" s="106">
        <f t="shared" si="538"/>
        <v>460</v>
      </c>
      <c r="B466" s="106">
        <f>A466*Paramètres!$D$25</f>
        <v>230</v>
      </c>
      <c r="C466" s="102">
        <f>Paramètres!$D$7</f>
        <v>155093840495.72119</v>
      </c>
      <c r="D466" s="28">
        <f>Paramètres!$D$8</f>
        <v>6666</v>
      </c>
      <c r="E466" s="28">
        <f t="shared" si="501"/>
        <v>-40902.950335283735</v>
      </c>
      <c r="F466" s="28">
        <f t="shared" si="502"/>
        <v>47811.429193012213</v>
      </c>
      <c r="G466" s="28">
        <f t="shared" si="476"/>
        <v>-179.65706751621244</v>
      </c>
      <c r="H466" s="28">
        <f t="shared" si="477"/>
        <v>-52.319773842600604</v>
      </c>
      <c r="I466" s="28">
        <f t="shared" si="539"/>
        <v>-6324.9848227940884</v>
      </c>
      <c r="J466" s="28">
        <f t="shared" si="540"/>
        <v>-37.857389761372417</v>
      </c>
      <c r="K466" s="28">
        <f t="shared" si="541"/>
        <v>609.02235970959566</v>
      </c>
      <c r="L466" s="28">
        <f t="shared" si="503"/>
        <v>372.26731556120325</v>
      </c>
      <c r="M466" s="28">
        <f t="shared" si="504"/>
        <v>-482.00132820470492</v>
      </c>
      <c r="N466" s="28">
        <f>Paramètres!$D$26*Calculs!K466</f>
        <v>12.180447194191913</v>
      </c>
      <c r="O466" s="28">
        <f>Paramètres!$D$26*I466</f>
        <v>-126.49969645588178</v>
      </c>
      <c r="P466" s="28">
        <f>Paramètres!$D$26*J466</f>
        <v>-0.75714779522744835</v>
      </c>
      <c r="Q466" s="105">
        <f>IF($T466&gt;25000,Paramètres!$D$9,-5)</f>
        <v>6</v>
      </c>
      <c r="R466" s="105">
        <f t="shared" si="478"/>
        <v>9207.2836831066234</v>
      </c>
      <c r="S466" s="105">
        <f t="shared" si="479"/>
        <v>141960.99387482728</v>
      </c>
      <c r="T466" s="105">
        <f t="shared" si="505"/>
        <v>142259.26280826126</v>
      </c>
      <c r="U466" s="105">
        <f t="shared" si="506"/>
        <v>86.28911689794397</v>
      </c>
      <c r="V466" s="105">
        <f t="shared" si="480"/>
        <v>45.830637882177392</v>
      </c>
      <c r="W466" s="105">
        <f t="shared" si="507"/>
        <v>2.9662439972550967</v>
      </c>
      <c r="X466" s="105">
        <f t="shared" si="508"/>
        <v>45.734546736969214</v>
      </c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44">
        <f t="shared" si="509"/>
        <v>-50110.234018390358</v>
      </c>
      <c r="AL466" s="44">
        <f t="shared" si="510"/>
        <v>-94149.564681815056</v>
      </c>
      <c r="AM466" s="44">
        <f t="shared" si="481"/>
        <v>36.080448349231098</v>
      </c>
      <c r="AN466" s="44">
        <f t="shared" si="482"/>
        <v>69.144533852776902</v>
      </c>
      <c r="AO466" s="44">
        <f t="shared" si="542"/>
        <v>4111.4496586427567</v>
      </c>
      <c r="AP466" s="44">
        <f t="shared" si="543"/>
        <v>2995.9721552949404</v>
      </c>
      <c r="AQ466" s="44">
        <f t="shared" si="511"/>
        <v>646.93593905144462</v>
      </c>
      <c r="AR466" s="44">
        <f t="shared" si="512"/>
        <v>230.31680851800485</v>
      </c>
      <c r="AS466" s="44">
        <f t="shared" si="513"/>
        <v>604.54964804427368</v>
      </c>
      <c r="AT466" s="44">
        <f>Paramètres!$D$26*Calculs!AQ466</f>
        <v>12.938718781028893</v>
      </c>
      <c r="AU466" s="44">
        <f>Paramètres!$D$26*AO466</f>
        <v>82.228993172855141</v>
      </c>
      <c r="AV466" s="44">
        <f>Paramètres!$D$26*AP466</f>
        <v>59.919443105898807</v>
      </c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1">
        <f>Paramètres!$D$16</f>
        <v>30000</v>
      </c>
      <c r="BH466" s="41">
        <f>Paramètres!$E$16</f>
        <v>-25000</v>
      </c>
      <c r="BI466" s="100"/>
      <c r="BJ466" s="100"/>
      <c r="BK466" s="110">
        <f>Paramètres!$D$20</f>
        <v>523598775598.29883</v>
      </c>
      <c r="BL466" s="41">
        <f>Paramètres!$D$21</f>
        <v>10000</v>
      </c>
      <c r="BM466" s="41"/>
      <c r="BN466" s="41"/>
      <c r="BO466" s="41">
        <f>IF(AND($BR$6&gt;200,A466&lt;950),Paramètres!$D$22,0)</f>
        <v>1</v>
      </c>
      <c r="BP466" s="41">
        <f t="shared" si="483"/>
        <v>70902.950335283735</v>
      </c>
      <c r="BQ466" s="41">
        <f t="shared" si="484"/>
        <v>-72811.429193012213</v>
      </c>
      <c r="BR466" s="41">
        <f t="shared" si="514"/>
        <v>101630.37236661461</v>
      </c>
      <c r="BS466" s="41">
        <f t="shared" si="515"/>
        <v>-45.760824053009429</v>
      </c>
      <c r="BT466" s="41">
        <f t="shared" si="516"/>
        <v>49.966029716754853</v>
      </c>
      <c r="BU466" s="41">
        <f t="shared" si="517"/>
        <v>34.859056805169821</v>
      </c>
      <c r="BV466" s="41">
        <f t="shared" si="518"/>
        <v>-35.79735024145743</v>
      </c>
      <c r="BW466" s="41">
        <f>Paramètres!$D$22</f>
        <v>1</v>
      </c>
      <c r="BX466" s="41">
        <f t="shared" si="485"/>
        <v>80110.234018390358</v>
      </c>
      <c r="BY466" s="41">
        <f t="shared" si="486"/>
        <v>69149.564681815056</v>
      </c>
      <c r="BZ466" s="41">
        <f t="shared" si="519"/>
        <v>105826.80137926211</v>
      </c>
      <c r="CA466" s="41">
        <f t="shared" si="520"/>
        <v>40.800108859597451</v>
      </c>
      <c r="CB466" s="41">
        <f t="shared" si="521"/>
        <v>46.133488633295734</v>
      </c>
      <c r="CC466" s="41">
        <f t="shared" si="522"/>
        <v>34.922765521875604</v>
      </c>
      <c r="CD466" s="41">
        <f t="shared" si="523"/>
        <v>30.144638358794804</v>
      </c>
      <c r="CE466" s="2">
        <f>Paramètres!$F$16</f>
        <v>15000</v>
      </c>
      <c r="CF466" s="2">
        <f>Paramètres!$G$16</f>
        <v>15000</v>
      </c>
      <c r="CG466" s="111">
        <f>Paramètres!$F$20</f>
        <v>992600579172.61572</v>
      </c>
      <c r="CH466" s="2">
        <f>Paramètres!$F$21</f>
        <v>13332</v>
      </c>
      <c r="CI466" s="2"/>
      <c r="CJ466" s="2"/>
      <c r="CK466" s="2">
        <f>IF(CN466&gt;20000,Paramètres!$F$22,-2)</f>
        <v>1</v>
      </c>
      <c r="CL466" s="2">
        <f t="shared" si="487"/>
        <v>55902.950335283735</v>
      </c>
      <c r="CM466" s="2">
        <f t="shared" si="488"/>
        <v>-32811.429193012213</v>
      </c>
      <c r="CN466" s="2">
        <f t="shared" si="489"/>
        <v>64820.750858635183</v>
      </c>
      <c r="CO466" s="2">
        <f t="shared" si="490"/>
        <v>-30.410187783687363</v>
      </c>
      <c r="CP466" s="2">
        <f t="shared" si="491"/>
        <v>222.00152394604262</v>
      </c>
      <c r="CQ466" s="2">
        <f t="shared" si="492"/>
        <v>191.45937069717911</v>
      </c>
      <c r="CR466" s="2">
        <f t="shared" si="493"/>
        <v>-112.37431204063274</v>
      </c>
      <c r="CS466" s="2">
        <f>Paramètres!$F$22</f>
        <v>1</v>
      </c>
      <c r="CT466" s="2">
        <f t="shared" si="494"/>
        <v>65110.234018390358</v>
      </c>
      <c r="CU466" s="2">
        <f t="shared" si="495"/>
        <v>109149.56468181506</v>
      </c>
      <c r="CV466" s="2">
        <f t="shared" si="524"/>
        <v>127094.33521663853</v>
      </c>
      <c r="CW466" s="2">
        <f t="shared" si="525"/>
        <v>59.182948402331895</v>
      </c>
      <c r="CX466" s="2">
        <f t="shared" si="496"/>
        <v>60.449543786398259</v>
      </c>
      <c r="CY466" s="2">
        <f t="shared" si="526"/>
        <v>30.968209051398066</v>
      </c>
      <c r="CZ466" s="2">
        <f t="shared" si="527"/>
        <v>51.914519858442176</v>
      </c>
      <c r="DA466" s="2"/>
      <c r="DB466" s="2"/>
      <c r="DC466" s="13">
        <f>Paramètres!$H$16</f>
        <v>-20000</v>
      </c>
      <c r="DD466" s="13">
        <f>Paramètres!$I$16</f>
        <v>0</v>
      </c>
      <c r="DE466" s="13"/>
      <c r="DF466" s="13"/>
      <c r="DG466" s="112">
        <f>Paramètres!$H$20</f>
        <v>1047197551196.5977</v>
      </c>
      <c r="DH466" s="13">
        <f>Paramètres!$H$21</f>
        <v>10000</v>
      </c>
      <c r="DI466" s="13">
        <f>IF(DL466&lt;66666,Paramètres!$H$22,5)</f>
        <v>1</v>
      </c>
      <c r="DJ466" s="13">
        <f t="shared" si="497"/>
        <v>20902.950335283735</v>
      </c>
      <c r="DK466" s="13">
        <f t="shared" si="498"/>
        <v>-47811.429193012213</v>
      </c>
      <c r="DL466" s="13">
        <f t="shared" si="528"/>
        <v>52181.089430920838</v>
      </c>
      <c r="DM466" s="13">
        <f t="shared" si="529"/>
        <v>-66.38525888472914</v>
      </c>
      <c r="DN466" s="13">
        <f t="shared" si="530"/>
        <v>364.33957206927244</v>
      </c>
      <c r="DO466" s="13">
        <f t="shared" si="531"/>
        <v>145.94888805885432</v>
      </c>
      <c r="DP466" s="13">
        <f t="shared" si="532"/>
        <v>-333.82966592261477</v>
      </c>
      <c r="DQ466" s="13">
        <f>IF(DT466&lt;66666,Paramètres!$H$22,5)</f>
        <v>5</v>
      </c>
      <c r="DR466" s="13">
        <f t="shared" si="499"/>
        <v>30110.234018390358</v>
      </c>
      <c r="DS466" s="13">
        <f t="shared" si="500"/>
        <v>94149.564681815056</v>
      </c>
      <c r="DT466" s="13">
        <f t="shared" si="533"/>
        <v>98847.188743117556</v>
      </c>
      <c r="DU466" s="13">
        <f t="shared" si="534"/>
        <v>72.265059414209674</v>
      </c>
      <c r="DV466" s="13">
        <f t="shared" si="535"/>
        <v>527.76017150796906</v>
      </c>
      <c r="DW466" s="13">
        <f t="shared" si="536"/>
        <v>160.76311801833833</v>
      </c>
      <c r="DX466" s="13">
        <f t="shared" si="537"/>
        <v>502.67884231897284</v>
      </c>
    </row>
    <row r="467" spans="1:128" x14ac:dyDescent="0.35">
      <c r="A467" s="106">
        <f t="shared" si="538"/>
        <v>461</v>
      </c>
      <c r="B467" s="106">
        <f>A467*Paramètres!$D$25</f>
        <v>230.5</v>
      </c>
      <c r="C467" s="102">
        <f>Paramètres!$D$7</f>
        <v>155093840495.72119</v>
      </c>
      <c r="D467" s="28">
        <f>Paramètres!$D$8</f>
        <v>6666</v>
      </c>
      <c r="E467" s="28">
        <f t="shared" si="501"/>
        <v>-43972.375917790472</v>
      </c>
      <c r="F467" s="28">
        <f t="shared" si="502"/>
        <v>47672.000166080354</v>
      </c>
      <c r="G467" s="28">
        <f t="shared" si="476"/>
        <v>-174.90853226513508</v>
      </c>
      <c r="H467" s="28">
        <f t="shared" si="477"/>
        <v>-50.180347873564436</v>
      </c>
      <c r="I467" s="28">
        <f t="shared" si="539"/>
        <v>-5826.2178107770042</v>
      </c>
      <c r="J467" s="28">
        <f t="shared" si="540"/>
        <v>-519.10157017084998</v>
      </c>
      <c r="K467" s="28">
        <f t="shared" si="541"/>
        <v>580.12145370420876</v>
      </c>
      <c r="L467" s="28">
        <f t="shared" si="503"/>
        <v>371.49421934351653</v>
      </c>
      <c r="M467" s="28">
        <f t="shared" si="504"/>
        <v>-445.57036037222633</v>
      </c>
      <c r="N467" s="28">
        <f>Paramètres!$D$26*Calculs!K467</f>
        <v>11.602429074084176</v>
      </c>
      <c r="O467" s="28">
        <f>Paramètres!$D$26*I467</f>
        <v>-116.52435621554008</v>
      </c>
      <c r="P467" s="28">
        <f>Paramètres!$D$26*J467</f>
        <v>-10.382031403417001</v>
      </c>
      <c r="Q467" s="105">
        <f>IF($T467&gt;25000,Paramètres!$D$9,-5)</f>
        <v>6</v>
      </c>
      <c r="R467" s="105">
        <f t="shared" si="478"/>
        <v>4024.5540691490096</v>
      </c>
      <c r="S467" s="105">
        <f t="shared" si="479"/>
        <v>140172.44135823689</v>
      </c>
      <c r="T467" s="105">
        <f t="shared" si="505"/>
        <v>140230.20484825608</v>
      </c>
      <c r="U467" s="105">
        <f t="shared" si="506"/>
        <v>88.355406886010712</v>
      </c>
      <c r="V467" s="105">
        <f t="shared" si="480"/>
        <v>47.162006389009548</v>
      </c>
      <c r="W467" s="105">
        <f t="shared" si="507"/>
        <v>1.3535318223881225</v>
      </c>
      <c r="X467" s="105">
        <f t="shared" si="508"/>
        <v>47.142579461064287</v>
      </c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44">
        <f t="shared" si="509"/>
        <v>-47996.929986939482</v>
      </c>
      <c r="AL467" s="44">
        <f t="shared" si="510"/>
        <v>-92500.441192156519</v>
      </c>
      <c r="AM467" s="44">
        <f t="shared" si="481"/>
        <v>39.733954169640221</v>
      </c>
      <c r="AN467" s="44">
        <f t="shared" si="482"/>
        <v>69.988196903380043</v>
      </c>
      <c r="AO467" s="44">
        <f t="shared" si="542"/>
        <v>4259.5374739879062</v>
      </c>
      <c r="AP467" s="44">
        <f t="shared" si="543"/>
        <v>3540.6023602333153</v>
      </c>
      <c r="AQ467" s="44">
        <f t="shared" si="511"/>
        <v>670.98519494867821</v>
      </c>
      <c r="AR467" s="44">
        <f t="shared" si="512"/>
        <v>229.6203365888671</v>
      </c>
      <c r="AS467" s="44">
        <f t="shared" si="513"/>
        <v>630.47254727317909</v>
      </c>
      <c r="AT467" s="44">
        <f>Paramètres!$D$26*Calculs!AQ467</f>
        <v>13.419703898973564</v>
      </c>
      <c r="AU467" s="44">
        <f>Paramètres!$D$26*AO467</f>
        <v>85.190749479758125</v>
      </c>
      <c r="AV467" s="44">
        <f>Paramètres!$D$26*AP467</f>
        <v>70.812047204666314</v>
      </c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1">
        <f>Paramètres!$D$16</f>
        <v>30000</v>
      </c>
      <c r="BH467" s="41">
        <f>Paramètres!$E$16</f>
        <v>-25000</v>
      </c>
      <c r="BI467" s="100"/>
      <c r="BJ467" s="100"/>
      <c r="BK467" s="110">
        <f>Paramètres!$D$20</f>
        <v>523598775598.29883</v>
      </c>
      <c r="BL467" s="41">
        <f>Paramètres!$D$21</f>
        <v>10000</v>
      </c>
      <c r="BM467" s="41"/>
      <c r="BN467" s="41"/>
      <c r="BO467" s="41">
        <f>IF(AND($BR$6&gt;200,A467&lt;950),Paramètres!$D$22,0)</f>
        <v>1</v>
      </c>
      <c r="BP467" s="41">
        <f t="shared" si="483"/>
        <v>73972.375917790472</v>
      </c>
      <c r="BQ467" s="41">
        <f t="shared" si="484"/>
        <v>-72672.000166080354</v>
      </c>
      <c r="BR467" s="41">
        <f t="shared" si="514"/>
        <v>103697.30954591683</v>
      </c>
      <c r="BS467" s="41">
        <f t="shared" si="515"/>
        <v>-44.491940355649632</v>
      </c>
      <c r="BT467" s="41">
        <f t="shared" si="516"/>
        <v>48.021252462584513</v>
      </c>
      <c r="BU467" s="41">
        <f t="shared" si="517"/>
        <v>34.255914206072056</v>
      </c>
      <c r="BV467" s="41">
        <f t="shared" si="518"/>
        <v>-33.653722379277902</v>
      </c>
      <c r="BW467" s="41">
        <f>Paramètres!$D$22</f>
        <v>1</v>
      </c>
      <c r="BX467" s="41">
        <f t="shared" si="485"/>
        <v>77996.929986939474</v>
      </c>
      <c r="BY467" s="41">
        <f t="shared" si="486"/>
        <v>67500.441192156519</v>
      </c>
      <c r="BZ467" s="41">
        <f t="shared" si="519"/>
        <v>103149.55476648128</v>
      </c>
      <c r="CA467" s="41">
        <f t="shared" si="520"/>
        <v>40.873709503779558</v>
      </c>
      <c r="CB467" s="41">
        <f t="shared" si="521"/>
        <v>48.525478905391275</v>
      </c>
      <c r="CC467" s="41">
        <f t="shared" si="522"/>
        <v>36.69272629760691</v>
      </c>
      <c r="CD467" s="41">
        <f t="shared" si="523"/>
        <v>31.75477822071003</v>
      </c>
      <c r="CE467" s="2">
        <f>Paramètres!$F$16</f>
        <v>15000</v>
      </c>
      <c r="CF467" s="2">
        <f>Paramètres!$G$16</f>
        <v>15000</v>
      </c>
      <c r="CG467" s="111">
        <f>Paramètres!$F$20</f>
        <v>992600579172.61572</v>
      </c>
      <c r="CH467" s="2">
        <f>Paramètres!$F$21</f>
        <v>13332</v>
      </c>
      <c r="CI467" s="2"/>
      <c r="CJ467" s="2"/>
      <c r="CK467" s="2">
        <f>IF(CN467&gt;20000,Paramètres!$F$22,-2)</f>
        <v>1</v>
      </c>
      <c r="CL467" s="2">
        <f t="shared" si="487"/>
        <v>58972.375917790472</v>
      </c>
      <c r="CM467" s="2">
        <f t="shared" si="488"/>
        <v>-32672.000166080354</v>
      </c>
      <c r="CN467" s="2">
        <f t="shared" si="489"/>
        <v>67418.103772217946</v>
      </c>
      <c r="CO467" s="2">
        <f t="shared" si="490"/>
        <v>-28.987422145956202</v>
      </c>
      <c r="CP467" s="2">
        <f t="shared" si="491"/>
        <v>206.17310399541941</v>
      </c>
      <c r="CQ467" s="2">
        <f t="shared" si="492"/>
        <v>180.34499804436706</v>
      </c>
      <c r="CR467" s="2">
        <f t="shared" si="493"/>
        <v>-99.91511643131517</v>
      </c>
      <c r="CS467" s="2">
        <f>Paramètres!$F$22</f>
        <v>1</v>
      </c>
      <c r="CT467" s="2">
        <f t="shared" si="494"/>
        <v>62996.929986939482</v>
      </c>
      <c r="CU467" s="2">
        <f t="shared" si="495"/>
        <v>107500.44119215652</v>
      </c>
      <c r="CV467" s="2">
        <f t="shared" si="524"/>
        <v>124599.18958118331</v>
      </c>
      <c r="CW467" s="2">
        <f t="shared" si="525"/>
        <v>59.629034191467497</v>
      </c>
      <c r="CX467" s="2">
        <f t="shared" si="496"/>
        <v>62.853321114458346</v>
      </c>
      <c r="CY467" s="2">
        <f t="shared" si="526"/>
        <v>31.778427155132338</v>
      </c>
      <c r="CZ467" s="2">
        <f t="shared" si="527"/>
        <v>54.227959049397782</v>
      </c>
      <c r="DA467" s="2"/>
      <c r="DB467" s="2"/>
      <c r="DC467" s="13">
        <f>Paramètres!$H$16</f>
        <v>-20000</v>
      </c>
      <c r="DD467" s="13">
        <f>Paramètres!$I$16</f>
        <v>0</v>
      </c>
      <c r="DE467" s="13"/>
      <c r="DF467" s="13"/>
      <c r="DG467" s="112">
        <f>Paramètres!$H$20</f>
        <v>1047197551196.5977</v>
      </c>
      <c r="DH467" s="13">
        <f>Paramètres!$H$21</f>
        <v>10000</v>
      </c>
      <c r="DI467" s="13">
        <f>IF(DL467&lt;66666,Paramètres!$H$22,5)</f>
        <v>1</v>
      </c>
      <c r="DJ467" s="13">
        <f t="shared" si="497"/>
        <v>23972.375917790472</v>
      </c>
      <c r="DK467" s="13">
        <f t="shared" si="498"/>
        <v>-47672.000166080354</v>
      </c>
      <c r="DL467" s="13">
        <f t="shared" si="528"/>
        <v>53360.045042884158</v>
      </c>
      <c r="DM467" s="13">
        <f t="shared" si="529"/>
        <v>-63.303973572182628</v>
      </c>
      <c r="DN467" s="13">
        <f t="shared" si="530"/>
        <v>349.22837695035179</v>
      </c>
      <c r="DO467" s="13">
        <f t="shared" si="531"/>
        <v>156.89330709307745</v>
      </c>
      <c r="DP467" s="13">
        <f t="shared" si="532"/>
        <v>-312.00152156163324</v>
      </c>
      <c r="DQ467" s="13">
        <f>IF(DT467&lt;66666,Paramètres!$H$22,5)</f>
        <v>5</v>
      </c>
      <c r="DR467" s="13">
        <f t="shared" si="499"/>
        <v>27996.929986939482</v>
      </c>
      <c r="DS467" s="13">
        <f t="shared" si="500"/>
        <v>92500.441192156519</v>
      </c>
      <c r="DT467" s="13">
        <f t="shared" si="533"/>
        <v>96644.501703082933</v>
      </c>
      <c r="DU467" s="13">
        <f t="shared" si="534"/>
        <v>73.160612043556455</v>
      </c>
      <c r="DV467" s="13">
        <f t="shared" si="535"/>
        <v>551.70479790299498</v>
      </c>
      <c r="DW467" s="13">
        <f t="shared" si="536"/>
        <v>159.82327321426942</v>
      </c>
      <c r="DX467" s="13">
        <f t="shared" si="537"/>
        <v>528.04801426410222</v>
      </c>
    </row>
    <row r="468" spans="1:128" x14ac:dyDescent="0.35">
      <c r="A468" s="106">
        <f t="shared" si="538"/>
        <v>462</v>
      </c>
      <c r="B468" s="106">
        <f>A468*Paramètres!$D$25</f>
        <v>231</v>
      </c>
      <c r="C468" s="102">
        <f>Paramètres!$D$7</f>
        <v>155093840495.72119</v>
      </c>
      <c r="D468" s="28">
        <f>Paramètres!$D$8</f>
        <v>6666</v>
      </c>
      <c r="E468" s="28">
        <f t="shared" si="501"/>
        <v>-46792.611268343091</v>
      </c>
      <c r="F468" s="28">
        <f t="shared" si="502"/>
        <v>47301.056790901872</v>
      </c>
      <c r="G468" s="28">
        <f t="shared" si="476"/>
        <v>-169.86451079245114</v>
      </c>
      <c r="H468" s="28">
        <f t="shared" si="477"/>
        <v>-48.157397345155033</v>
      </c>
      <c r="I468" s="28">
        <f t="shared" si="539"/>
        <v>-5338.1992352179477</v>
      </c>
      <c r="J468" s="28">
        <f t="shared" si="540"/>
        <v>-954.28989913965927</v>
      </c>
      <c r="K468" s="28">
        <f t="shared" si="541"/>
        <v>556.75423915325109</v>
      </c>
      <c r="L468" s="28">
        <f t="shared" si="503"/>
        <v>371.40328660918851</v>
      </c>
      <c r="M468" s="28">
        <f t="shared" si="504"/>
        <v>-414.77087833044465</v>
      </c>
      <c r="N468" s="28">
        <f>Paramètres!$D$26*Calculs!K468</f>
        <v>11.135084783065022</v>
      </c>
      <c r="O468" s="28">
        <f>Paramètres!$D$26*I468</f>
        <v>-106.76398470435896</v>
      </c>
      <c r="P468" s="28">
        <f>Paramètres!$D$26*J468</f>
        <v>-19.085797982793185</v>
      </c>
      <c r="Q468" s="105">
        <f>IF($T468&gt;25000,Paramètres!$D$9,-5)</f>
        <v>6</v>
      </c>
      <c r="R468" s="105">
        <f t="shared" si="478"/>
        <v>-982.8551025447814</v>
      </c>
      <c r="S468" s="105">
        <f t="shared" si="479"/>
        <v>137873.57866612345</v>
      </c>
      <c r="T468" s="105">
        <f t="shared" si="505"/>
        <v>137877.08184595557</v>
      </c>
      <c r="U468" s="105">
        <f t="shared" si="506"/>
        <v>90.408435727220464</v>
      </c>
      <c r="V468" s="105">
        <f t="shared" si="480"/>
        <v>48.779875168185626</v>
      </c>
      <c r="W468" s="105">
        <f t="shared" si="507"/>
        <v>-0.34772674739456055</v>
      </c>
      <c r="X468" s="105">
        <f t="shared" si="508"/>
        <v>48.778635769493583</v>
      </c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44">
        <f t="shared" si="509"/>
        <v>-45809.75616579831</v>
      </c>
      <c r="AL468" s="44">
        <f t="shared" si="510"/>
        <v>-90572.521875221573</v>
      </c>
      <c r="AM468" s="44">
        <f t="shared" si="481"/>
        <v>42.954714622909172</v>
      </c>
      <c r="AN468" s="44">
        <f t="shared" si="482"/>
        <v>70.846148893886294</v>
      </c>
      <c r="AO468" s="44">
        <f t="shared" si="542"/>
        <v>4403.9670610970152</v>
      </c>
      <c r="AP468" s="44">
        <f t="shared" si="543"/>
        <v>4100.2628603018275</v>
      </c>
      <c r="AQ468" s="44">
        <f t="shared" si="511"/>
        <v>699.9202514985077</v>
      </c>
      <c r="AR468" s="44">
        <f t="shared" si="512"/>
        <v>229.64795848939681</v>
      </c>
      <c r="AS468" s="44">
        <f t="shared" si="513"/>
        <v>661.17333099527434</v>
      </c>
      <c r="AT468" s="44">
        <f>Paramètres!$D$26*Calculs!AQ468</f>
        <v>13.998405029970154</v>
      </c>
      <c r="AU468" s="44">
        <f>Paramètres!$D$26*AO468</f>
        <v>88.079341221940311</v>
      </c>
      <c r="AV468" s="44">
        <f>Paramètres!$D$26*AP468</f>
        <v>82.005257206036546</v>
      </c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1">
        <f>Paramètres!$D$16</f>
        <v>30000</v>
      </c>
      <c r="BH468" s="41">
        <f>Paramètres!$E$16</f>
        <v>-25000</v>
      </c>
      <c r="BI468" s="100"/>
      <c r="BJ468" s="100"/>
      <c r="BK468" s="110">
        <f>Paramètres!$D$20</f>
        <v>523598775598.29883</v>
      </c>
      <c r="BL468" s="41">
        <f>Paramètres!$D$21</f>
        <v>10000</v>
      </c>
      <c r="BM468" s="41"/>
      <c r="BN468" s="41"/>
      <c r="BO468" s="41">
        <f>IF(AND($BR$6&gt;200,A468&lt;950),Paramètres!$D$22,0)</f>
        <v>1</v>
      </c>
      <c r="BP468" s="41">
        <f t="shared" si="483"/>
        <v>76792.611268343084</v>
      </c>
      <c r="BQ468" s="41">
        <f t="shared" si="484"/>
        <v>-72301.056790901872</v>
      </c>
      <c r="BR468" s="41">
        <f t="shared" si="514"/>
        <v>105472.97264461673</v>
      </c>
      <c r="BS468" s="41">
        <f t="shared" si="515"/>
        <v>-43.274445131384248</v>
      </c>
      <c r="BT468" s="41">
        <f t="shared" si="516"/>
        <v>46.439391320777084</v>
      </c>
      <c r="BU468" s="41">
        <f t="shared" si="517"/>
        <v>33.81152570005731</v>
      </c>
      <c r="BV468" s="41">
        <f t="shared" si="518"/>
        <v>-31.833909531796909</v>
      </c>
      <c r="BW468" s="41">
        <f>Paramètres!$D$22</f>
        <v>1</v>
      </c>
      <c r="BX468" s="41">
        <f t="shared" si="485"/>
        <v>75809.756165798317</v>
      </c>
      <c r="BY468" s="41">
        <f t="shared" si="486"/>
        <v>65572.521875221573</v>
      </c>
      <c r="BZ468" s="41">
        <f t="shared" si="519"/>
        <v>100234.09976147942</v>
      </c>
      <c r="CA468" s="41">
        <f t="shared" si="520"/>
        <v>40.858544255113003</v>
      </c>
      <c r="CB468" s="41">
        <f t="shared" si="521"/>
        <v>51.347070013057333</v>
      </c>
      <c r="CC468" s="41">
        <f t="shared" si="522"/>
        <v>38.835175521913591</v>
      </c>
      <c r="CD468" s="41">
        <f t="shared" si="523"/>
        <v>33.590932423914268</v>
      </c>
      <c r="CE468" s="2">
        <f>Paramètres!$F$16</f>
        <v>15000</v>
      </c>
      <c r="CF468" s="2">
        <f>Paramètres!$G$16</f>
        <v>15000</v>
      </c>
      <c r="CG468" s="111">
        <f>Paramètres!$F$20</f>
        <v>992600579172.61572</v>
      </c>
      <c r="CH468" s="2">
        <f>Paramètres!$F$21</f>
        <v>13332</v>
      </c>
      <c r="CI468" s="2"/>
      <c r="CJ468" s="2"/>
      <c r="CK468" s="2">
        <f>IF(CN468&gt;20000,Paramètres!$F$22,-2)</f>
        <v>1</v>
      </c>
      <c r="CL468" s="2">
        <f t="shared" si="487"/>
        <v>61792.611268343091</v>
      </c>
      <c r="CM468" s="2">
        <f t="shared" si="488"/>
        <v>-32301.056790901872</v>
      </c>
      <c r="CN468" s="2">
        <f t="shared" si="489"/>
        <v>69725.784880269581</v>
      </c>
      <c r="CO468" s="2">
        <f t="shared" si="490"/>
        <v>-27.597567958743188</v>
      </c>
      <c r="CP468" s="2">
        <f t="shared" si="491"/>
        <v>193.4622165394407</v>
      </c>
      <c r="CQ468" s="2">
        <f t="shared" si="492"/>
        <v>171.45071313663288</v>
      </c>
      <c r="CR468" s="2">
        <f t="shared" si="493"/>
        <v>-89.623000358688401</v>
      </c>
      <c r="CS468" s="2">
        <f>Paramètres!$F$22</f>
        <v>1</v>
      </c>
      <c r="CT468" s="2">
        <f t="shared" si="494"/>
        <v>60809.75616579831</v>
      </c>
      <c r="CU468" s="2">
        <f t="shared" si="495"/>
        <v>105572.52187522157</v>
      </c>
      <c r="CV468" s="2">
        <f t="shared" si="524"/>
        <v>121833.42652998799</v>
      </c>
      <c r="CW468" s="2">
        <f t="shared" si="525"/>
        <v>60.058064166916218</v>
      </c>
      <c r="CX468" s="2">
        <f t="shared" si="496"/>
        <v>65.688182774890322</v>
      </c>
      <c r="CY468" s="2">
        <f t="shared" si="526"/>
        <v>32.786423983013179</v>
      </c>
      <c r="CZ468" s="2">
        <f t="shared" si="527"/>
        <v>56.920890353836661</v>
      </c>
      <c r="DA468" s="2"/>
      <c r="DB468" s="2"/>
      <c r="DC468" s="13">
        <f>Paramètres!$H$16</f>
        <v>-20000</v>
      </c>
      <c r="DD468" s="13">
        <f>Paramètres!$I$16</f>
        <v>0</v>
      </c>
      <c r="DE468" s="13"/>
      <c r="DF468" s="13"/>
      <c r="DG468" s="112">
        <f>Paramètres!$H$20</f>
        <v>1047197551196.5977</v>
      </c>
      <c r="DH468" s="13">
        <f>Paramètres!$H$21</f>
        <v>10000</v>
      </c>
      <c r="DI468" s="13">
        <f>IF(DL468&lt;66666,Paramètres!$H$22,5)</f>
        <v>1</v>
      </c>
      <c r="DJ468" s="13">
        <f t="shared" si="497"/>
        <v>26792.611268343091</v>
      </c>
      <c r="DK468" s="13">
        <f t="shared" si="498"/>
        <v>-47301.056790901872</v>
      </c>
      <c r="DL468" s="13">
        <f t="shared" si="528"/>
        <v>54362.063905932322</v>
      </c>
      <c r="DM468" s="13">
        <f t="shared" si="529"/>
        <v>-60.471598723559929</v>
      </c>
      <c r="DN468" s="13">
        <f t="shared" si="530"/>
        <v>337.09929076896776</v>
      </c>
      <c r="DO468" s="13">
        <f t="shared" si="531"/>
        <v>166.14104777249835</v>
      </c>
      <c r="DP468" s="13">
        <f t="shared" si="532"/>
        <v>-293.31396843995935</v>
      </c>
      <c r="DQ468" s="13">
        <f>IF(DT468&lt;66666,Paramètres!$H$22,5)</f>
        <v>5</v>
      </c>
      <c r="DR468" s="13">
        <f t="shared" si="499"/>
        <v>25809.75616579831</v>
      </c>
      <c r="DS468" s="13">
        <f t="shared" si="500"/>
        <v>90572.521875221573</v>
      </c>
      <c r="DT468" s="13">
        <f t="shared" si="533"/>
        <v>94178.15687395593</v>
      </c>
      <c r="DU468" s="13">
        <f t="shared" si="534"/>
        <v>74.0944446912426</v>
      </c>
      <c r="DV468" s="13">
        <f t="shared" si="535"/>
        <v>580.48984305213298</v>
      </c>
      <c r="DW468" s="13">
        <f t="shared" si="536"/>
        <v>159.08467316842638</v>
      </c>
      <c r="DX468" s="13">
        <f t="shared" si="537"/>
        <v>558.26563986115514</v>
      </c>
    </row>
    <row r="469" spans="1:128" x14ac:dyDescent="0.35">
      <c r="A469" s="106">
        <f t="shared" si="538"/>
        <v>463</v>
      </c>
      <c r="B469" s="106">
        <f>A469*Paramètres!$D$25</f>
        <v>231.5</v>
      </c>
      <c r="C469" s="102">
        <f>Paramètres!$D$7</f>
        <v>155093840495.72119</v>
      </c>
      <c r="D469" s="28">
        <f>Paramètres!$D$8</f>
        <v>6666</v>
      </c>
      <c r="E469" s="28">
        <f t="shared" si="501"/>
        <v>-49368.86006429977</v>
      </c>
      <c r="F469" s="28">
        <f t="shared" si="502"/>
        <v>46720.219121749426</v>
      </c>
      <c r="G469" s="28">
        <f t="shared" si="476"/>
        <v>-164.47626002174363</v>
      </c>
      <c r="H469" s="28">
        <f t="shared" si="477"/>
        <v>-46.237329777372864</v>
      </c>
      <c r="I469" s="28">
        <f t="shared" si="539"/>
        <v>-4860.0319639044001</v>
      </c>
      <c r="J469" s="28">
        <f t="shared" si="540"/>
        <v>-1349.9749794873107</v>
      </c>
      <c r="K469" s="28">
        <f t="shared" si="541"/>
        <v>538.08633229988845</v>
      </c>
      <c r="L469" s="28">
        <f t="shared" si="503"/>
        <v>372.17966952800873</v>
      </c>
      <c r="M469" s="28">
        <f t="shared" si="504"/>
        <v>-388.61188169942534</v>
      </c>
      <c r="N469" s="28">
        <f>Paramètres!$D$26*Calculs!K469</f>
        <v>10.761726645997769</v>
      </c>
      <c r="O469" s="28">
        <f>Paramètres!$D$26*I469</f>
        <v>-97.200639278088005</v>
      </c>
      <c r="P469" s="28">
        <f>Paramètres!$D$26*J469</f>
        <v>-26.999499589746215</v>
      </c>
      <c r="Q469" s="105">
        <f>IF($T469&gt;25000,Paramètres!$D$9,-5)</f>
        <v>6</v>
      </c>
      <c r="R469" s="105">
        <f t="shared" si="478"/>
        <v>-5818.4994186723197</v>
      </c>
      <c r="S469" s="105">
        <f t="shared" si="479"/>
        <v>135077.31623407127</v>
      </c>
      <c r="T469" s="105">
        <f t="shared" si="505"/>
        <v>135202.57503644071</v>
      </c>
      <c r="U469" s="105">
        <f t="shared" si="506"/>
        <v>92.466509606599885</v>
      </c>
      <c r="V469" s="105">
        <f t="shared" si="480"/>
        <v>50.721750055351372</v>
      </c>
      <c r="W469" s="105">
        <f t="shared" si="507"/>
        <v>-2.1828317480755093</v>
      </c>
      <c r="X469" s="105">
        <f t="shared" si="508"/>
        <v>50.674758748682073</v>
      </c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44">
        <f t="shared" si="509"/>
        <v>-43550.36064562745</v>
      </c>
      <c r="AL469" s="44">
        <f t="shared" si="510"/>
        <v>-88357.097112321848</v>
      </c>
      <c r="AM469" s="44">
        <f t="shared" si="481"/>
        <v>45.831557957340173</v>
      </c>
      <c r="AN469" s="44">
        <f t="shared" si="482"/>
        <v>71.724886644180629</v>
      </c>
      <c r="AO469" s="44">
        <f t="shared" si="542"/>
        <v>4545.535678364472</v>
      </c>
      <c r="AP469" s="44">
        <f t="shared" si="543"/>
        <v>4679.430934091065</v>
      </c>
      <c r="AQ469" s="44">
        <f t="shared" si="511"/>
        <v>734.60844679861316</v>
      </c>
      <c r="AR469" s="44">
        <f t="shared" si="512"/>
        <v>230.35854592595857</v>
      </c>
      <c r="AS469" s="44">
        <f t="shared" si="513"/>
        <v>697.55609840839963</v>
      </c>
      <c r="AT469" s="44">
        <f>Paramètres!$D$26*Calculs!AQ469</f>
        <v>14.692168935972264</v>
      </c>
      <c r="AU469" s="44">
        <f>Paramètres!$D$26*AO469</f>
        <v>90.910713567289449</v>
      </c>
      <c r="AV469" s="44">
        <f>Paramètres!$D$26*AP469</f>
        <v>93.588618681821302</v>
      </c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1">
        <f>Paramètres!$D$16</f>
        <v>30000</v>
      </c>
      <c r="BH469" s="41">
        <f>Paramètres!$E$16</f>
        <v>-25000</v>
      </c>
      <c r="BI469" s="100"/>
      <c r="BJ469" s="100"/>
      <c r="BK469" s="110">
        <f>Paramètres!$D$20</f>
        <v>523598775598.29883</v>
      </c>
      <c r="BL469" s="41">
        <f>Paramètres!$D$21</f>
        <v>10000</v>
      </c>
      <c r="BM469" s="41"/>
      <c r="BN469" s="41"/>
      <c r="BO469" s="41">
        <f>IF(AND($BR$6&gt;200,A469&lt;950),Paramètres!$D$22,0)</f>
        <v>1</v>
      </c>
      <c r="BP469" s="41">
        <f t="shared" si="483"/>
        <v>79368.860064299777</v>
      </c>
      <c r="BQ469" s="41">
        <f t="shared" si="484"/>
        <v>-71720.219121749426</v>
      </c>
      <c r="BR469" s="41">
        <f t="shared" si="514"/>
        <v>106972.92077333474</v>
      </c>
      <c r="BS469" s="41">
        <f t="shared" si="515"/>
        <v>-42.101967507178394</v>
      </c>
      <c r="BT469" s="41">
        <f t="shared" si="516"/>
        <v>45.163003824484065</v>
      </c>
      <c r="BU469" s="41">
        <f t="shared" si="517"/>
        <v>33.508817976693337</v>
      </c>
      <c r="BV469" s="41">
        <f t="shared" si="518"/>
        <v>-30.279630649253232</v>
      </c>
      <c r="BW469" s="41">
        <f>Paramètres!$D$22</f>
        <v>1</v>
      </c>
      <c r="BX469" s="41">
        <f t="shared" si="485"/>
        <v>73550.360645627457</v>
      </c>
      <c r="BY469" s="41">
        <f t="shared" si="486"/>
        <v>63357.097112321848</v>
      </c>
      <c r="BZ469" s="41">
        <f t="shared" si="519"/>
        <v>97076.141793965246</v>
      </c>
      <c r="CA469" s="41">
        <f t="shared" si="520"/>
        <v>40.741974893607633</v>
      </c>
      <c r="CB469" s="41">
        <f t="shared" si="521"/>
        <v>54.688659970269285</v>
      </c>
      <c r="CC469" s="41">
        <f t="shared" si="522"/>
        <v>41.435213531420416</v>
      </c>
      <c r="CD469" s="41">
        <f t="shared" si="523"/>
        <v>35.692752891158847</v>
      </c>
      <c r="CE469" s="2">
        <f>Paramètres!$F$16</f>
        <v>15000</v>
      </c>
      <c r="CF469" s="2">
        <f>Paramètres!$G$16</f>
        <v>15000</v>
      </c>
      <c r="CG469" s="111">
        <f>Paramètres!$F$20</f>
        <v>992600579172.61572</v>
      </c>
      <c r="CH469" s="2">
        <f>Paramètres!$F$21</f>
        <v>13332</v>
      </c>
      <c r="CI469" s="2"/>
      <c r="CJ469" s="2"/>
      <c r="CK469" s="2">
        <f>IF(CN469&gt;20000,Paramètres!$F$22,-2)</f>
        <v>1</v>
      </c>
      <c r="CL469" s="2">
        <f t="shared" si="487"/>
        <v>64368.86006429977</v>
      </c>
      <c r="CM469" s="2">
        <f t="shared" si="488"/>
        <v>-31720.219121749426</v>
      </c>
      <c r="CN469" s="2">
        <f t="shared" si="489"/>
        <v>71760.173126248817</v>
      </c>
      <c r="CO469" s="2">
        <f t="shared" si="490"/>
        <v>-26.233537145604252</v>
      </c>
      <c r="CP469" s="2">
        <f t="shared" si="491"/>
        <v>183.18992756201081</v>
      </c>
      <c r="CQ469" s="2">
        <f t="shared" si="492"/>
        <v>164.32132614400069</v>
      </c>
      <c r="CR469" s="2">
        <f t="shared" si="493"/>
        <v>-80.975621852825114</v>
      </c>
      <c r="CS469" s="2">
        <f>Paramètres!$F$22</f>
        <v>1</v>
      </c>
      <c r="CT469" s="2">
        <f t="shared" si="494"/>
        <v>58550.36064562745</v>
      </c>
      <c r="CU469" s="2">
        <f t="shared" si="495"/>
        <v>103357.09711232185</v>
      </c>
      <c r="CV469" s="2">
        <f t="shared" si="524"/>
        <v>118789.03255443648</v>
      </c>
      <c r="CW469" s="2">
        <f t="shared" si="525"/>
        <v>60.469048659298601</v>
      </c>
      <c r="CX469" s="2">
        <f t="shared" si="496"/>
        <v>69.034697162826419</v>
      </c>
      <c r="CY469" s="2">
        <f t="shared" si="526"/>
        <v>34.026764331908034</v>
      </c>
      <c r="CZ469" s="2">
        <f t="shared" si="527"/>
        <v>60.066369304827681</v>
      </c>
      <c r="DA469" s="2"/>
      <c r="DB469" s="2"/>
      <c r="DC469" s="13">
        <f>Paramètres!$H$16</f>
        <v>-20000</v>
      </c>
      <c r="DD469" s="13">
        <f>Paramètres!$I$16</f>
        <v>0</v>
      </c>
      <c r="DE469" s="13"/>
      <c r="DF469" s="13"/>
      <c r="DG469" s="112">
        <f>Paramètres!$H$20</f>
        <v>1047197551196.5977</v>
      </c>
      <c r="DH469" s="13">
        <f>Paramètres!$H$21</f>
        <v>10000</v>
      </c>
      <c r="DI469" s="13">
        <f>IF(DL469&lt;66666,Paramètres!$H$22,5)</f>
        <v>1</v>
      </c>
      <c r="DJ469" s="13">
        <f t="shared" si="497"/>
        <v>29368.86006429977</v>
      </c>
      <c r="DK469" s="13">
        <f t="shared" si="498"/>
        <v>-46720.219121749426</v>
      </c>
      <c r="DL469" s="13">
        <f t="shared" si="528"/>
        <v>55184.316759933732</v>
      </c>
      <c r="DM469" s="13">
        <f t="shared" si="529"/>
        <v>-57.846065301659799</v>
      </c>
      <c r="DN469" s="13">
        <f t="shared" si="530"/>
        <v>327.60411592266439</v>
      </c>
      <c r="DO469" s="13">
        <f t="shared" si="531"/>
        <v>174.3495254073147</v>
      </c>
      <c r="DP469" s="13">
        <f t="shared" si="532"/>
        <v>-277.35662919734699</v>
      </c>
      <c r="DQ469" s="13">
        <f>IF(DT469&lt;66666,Paramètres!$H$22,5)</f>
        <v>5</v>
      </c>
      <c r="DR469" s="13">
        <f t="shared" si="499"/>
        <v>23550.36064562745</v>
      </c>
      <c r="DS469" s="13">
        <f t="shared" si="500"/>
        <v>88357.097112321848</v>
      </c>
      <c r="DT469" s="13">
        <f t="shared" si="533"/>
        <v>91441.763416151327</v>
      </c>
      <c r="DU469" s="13">
        <f t="shared" si="534"/>
        <v>75.075564539993721</v>
      </c>
      <c r="DV469" s="13">
        <f t="shared" si="535"/>
        <v>615.12698352208633</v>
      </c>
      <c r="DW469" s="13">
        <f t="shared" si="536"/>
        <v>158.42282304721309</v>
      </c>
      <c r="DX469" s="13">
        <f t="shared" si="537"/>
        <v>594.37649263302171</v>
      </c>
    </row>
    <row r="470" spans="1:128" x14ac:dyDescent="0.35">
      <c r="A470" s="106">
        <f t="shared" si="538"/>
        <v>464</v>
      </c>
      <c r="B470" s="106">
        <f>A470*Paramètres!$D$25</f>
        <v>232</v>
      </c>
      <c r="C470" s="102">
        <f>Paramètres!$D$7</f>
        <v>155093840495.72119</v>
      </c>
      <c r="D470" s="28">
        <f>Paramètres!$D$8</f>
        <v>6666</v>
      </c>
      <c r="E470" s="28">
        <f t="shared" si="501"/>
        <v>-51705.83112886997</v>
      </c>
      <c r="F470" s="28">
        <f t="shared" si="502"/>
        <v>45948.078661580919</v>
      </c>
      <c r="G470" s="28">
        <f t="shared" si="476"/>
        <v>-158.70290202819135</v>
      </c>
      <c r="H470" s="28">
        <f t="shared" si="477"/>
        <v>-44.406910711422682</v>
      </c>
      <c r="I470" s="28">
        <f t="shared" si="539"/>
        <v>-4390.6516550983033</v>
      </c>
      <c r="J470" s="28">
        <f t="shared" si="540"/>
        <v>-1711.5873615969899</v>
      </c>
      <c r="K470" s="28">
        <f t="shared" si="541"/>
        <v>523.48823206878944</v>
      </c>
      <c r="L470" s="28">
        <f t="shared" si="503"/>
        <v>373.97386020723468</v>
      </c>
      <c r="M470" s="28">
        <f t="shared" si="504"/>
        <v>-366.31063456608302</v>
      </c>
      <c r="N470" s="28">
        <f>Paramètres!$D$26*Calculs!K470</f>
        <v>10.469764641375789</v>
      </c>
      <c r="O470" s="28">
        <f>Paramètres!$D$26*I470</f>
        <v>-87.81303310196607</v>
      </c>
      <c r="P470" s="28">
        <f>Paramètres!$D$26*J470</f>
        <v>-34.231747231939799</v>
      </c>
      <c r="Q470" s="105">
        <f>IF($T470&gt;25000,Paramètres!$D$9,-5)</f>
        <v>6</v>
      </c>
      <c r="R470" s="105">
        <f t="shared" si="478"/>
        <v>-10485.827958906244</v>
      </c>
      <c r="S470" s="105">
        <f t="shared" si="479"/>
        <v>131791.07128225511</v>
      </c>
      <c r="T470" s="105">
        <f t="shared" si="505"/>
        <v>132207.56051644031</v>
      </c>
      <c r="U470" s="105">
        <f t="shared" si="506"/>
        <v>94.549099669327063</v>
      </c>
      <c r="V470" s="105">
        <f t="shared" si="480"/>
        <v>53.037029476163127</v>
      </c>
      <c r="W470" s="105">
        <f t="shared" si="507"/>
        <v>-4.2065458614171174</v>
      </c>
      <c r="X470" s="105">
        <f t="shared" si="508"/>
        <v>52.869948624631661</v>
      </c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44">
        <f t="shared" si="509"/>
        <v>-41220.003169963726</v>
      </c>
      <c r="AL470" s="44">
        <f t="shared" si="510"/>
        <v>-85842.992620674209</v>
      </c>
      <c r="AM470" s="44">
        <f t="shared" si="481"/>
        <v>48.435417153885254</v>
      </c>
      <c r="AN470" s="44">
        <f t="shared" si="482"/>
        <v>72.631973887090837</v>
      </c>
      <c r="AO470" s="44">
        <f t="shared" si="542"/>
        <v>4684.9835107231411</v>
      </c>
      <c r="AP470" s="44">
        <f t="shared" si="543"/>
        <v>5283.3984138176429</v>
      </c>
      <c r="AQ470" s="44">
        <f t="shared" si="511"/>
        <v>776.19959553846797</v>
      </c>
      <c r="AR470" s="44">
        <f t="shared" si="512"/>
        <v>231.70196916246604</v>
      </c>
      <c r="AS470" s="44">
        <f t="shared" si="513"/>
        <v>740.81037357769026</v>
      </c>
      <c r="AT470" s="44">
        <f>Paramètres!$D$26*Calculs!AQ470</f>
        <v>15.523991910769359</v>
      </c>
      <c r="AU470" s="44">
        <f>Paramètres!$D$26*AO470</f>
        <v>93.699670214462827</v>
      </c>
      <c r="AV470" s="44">
        <f>Paramètres!$D$26*AP470</f>
        <v>105.66796827635287</v>
      </c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1">
        <f>Paramètres!$D$16</f>
        <v>30000</v>
      </c>
      <c r="BH470" s="41">
        <f>Paramètres!$E$16</f>
        <v>-25000</v>
      </c>
      <c r="BI470" s="100"/>
      <c r="BJ470" s="100"/>
      <c r="BK470" s="110">
        <f>Paramètres!$D$20</f>
        <v>523598775598.29883</v>
      </c>
      <c r="BL470" s="41">
        <f>Paramètres!$D$21</f>
        <v>10000</v>
      </c>
      <c r="BM470" s="41"/>
      <c r="BN470" s="41"/>
      <c r="BO470" s="41">
        <f>IF(AND($BR$6&gt;200,A470&lt;950),Paramètres!$D$22,0)</f>
        <v>1</v>
      </c>
      <c r="BP470" s="41">
        <f t="shared" si="483"/>
        <v>81705.831128869962</v>
      </c>
      <c r="BQ470" s="41">
        <f t="shared" si="484"/>
        <v>-70948.078661580919</v>
      </c>
      <c r="BR470" s="41">
        <f t="shared" si="514"/>
        <v>108210.31700456889</v>
      </c>
      <c r="BS470" s="41">
        <f t="shared" si="515"/>
        <v>-40.96894379193018</v>
      </c>
      <c r="BT470" s="41">
        <f t="shared" si="516"/>
        <v>44.149067140984251</v>
      </c>
      <c r="BU470" s="41">
        <f t="shared" si="517"/>
        <v>33.335418693636164</v>
      </c>
      <c r="BV470" s="41">
        <f t="shared" si="518"/>
        <v>-28.946329472648305</v>
      </c>
      <c r="BW470" s="41">
        <f>Paramètres!$D$22</f>
        <v>1</v>
      </c>
      <c r="BX470" s="41">
        <f t="shared" si="485"/>
        <v>71220.003169963718</v>
      </c>
      <c r="BY470" s="41">
        <f t="shared" si="486"/>
        <v>60842.992620674209</v>
      </c>
      <c r="BZ470" s="41">
        <f t="shared" si="519"/>
        <v>93670.478821072844</v>
      </c>
      <c r="CA470" s="41">
        <f t="shared" si="520"/>
        <v>40.507145875077079</v>
      </c>
      <c r="CB470" s="41">
        <f t="shared" si="521"/>
        <v>58.669256297058311</v>
      </c>
      <c r="CC470" s="41">
        <f t="shared" si="522"/>
        <v>44.607700014402994</v>
      </c>
      <c r="CD470" s="41">
        <f t="shared" si="523"/>
        <v>38.10819772535757</v>
      </c>
      <c r="CE470" s="2">
        <f>Paramètres!$F$16</f>
        <v>15000</v>
      </c>
      <c r="CF470" s="2">
        <f>Paramètres!$G$16</f>
        <v>15000</v>
      </c>
      <c r="CG470" s="111">
        <f>Paramètres!$F$20</f>
        <v>992600579172.61572</v>
      </c>
      <c r="CH470" s="2">
        <f>Paramètres!$F$21</f>
        <v>13332</v>
      </c>
      <c r="CI470" s="2"/>
      <c r="CJ470" s="2"/>
      <c r="CK470" s="2">
        <f>IF(CN470&gt;20000,Paramètres!$F$22,-2)</f>
        <v>1</v>
      </c>
      <c r="CL470" s="2">
        <f t="shared" si="487"/>
        <v>66705.831128869962</v>
      </c>
      <c r="CM470" s="2">
        <f t="shared" si="488"/>
        <v>-30948.078661580919</v>
      </c>
      <c r="CN470" s="2">
        <f t="shared" si="489"/>
        <v>73535.375700656601</v>
      </c>
      <c r="CO470" s="2">
        <f t="shared" si="490"/>
        <v>-24.888877996625759</v>
      </c>
      <c r="CP470" s="2">
        <f t="shared" si="491"/>
        <v>174.86926324409163</v>
      </c>
      <c r="CQ470" s="2">
        <f t="shared" si="492"/>
        <v>158.62840751741925</v>
      </c>
      <c r="CR470" s="2">
        <f t="shared" si="493"/>
        <v>-73.595431624653088</v>
      </c>
      <c r="CS470" s="2">
        <f>Paramètres!$F$22</f>
        <v>1</v>
      </c>
      <c r="CT470" s="2">
        <f t="shared" si="494"/>
        <v>56220.003169963726</v>
      </c>
      <c r="CU470" s="2">
        <f t="shared" si="495"/>
        <v>100842.99262067421</v>
      </c>
      <c r="CV470" s="2">
        <f t="shared" si="524"/>
        <v>115455.61015872761</v>
      </c>
      <c r="CW470" s="2">
        <f t="shared" si="525"/>
        <v>60.860318223227893</v>
      </c>
      <c r="CX470" s="2">
        <f t="shared" si="496"/>
        <v>72.998766096118203</v>
      </c>
      <c r="CY470" s="2">
        <f t="shared" si="526"/>
        <v>35.546049738813615</v>
      </c>
      <c r="CZ470" s="2">
        <f t="shared" si="527"/>
        <v>63.759691024357743</v>
      </c>
      <c r="DA470" s="2"/>
      <c r="DB470" s="2"/>
      <c r="DC470" s="13">
        <f>Paramètres!$H$16</f>
        <v>-20000</v>
      </c>
      <c r="DD470" s="13">
        <f>Paramètres!$I$16</f>
        <v>0</v>
      </c>
      <c r="DE470" s="13"/>
      <c r="DF470" s="13"/>
      <c r="DG470" s="112">
        <f>Paramètres!$H$20</f>
        <v>1047197551196.5977</v>
      </c>
      <c r="DH470" s="13">
        <f>Paramètres!$H$21</f>
        <v>10000</v>
      </c>
      <c r="DI470" s="13">
        <f>IF(DL470&lt;66666,Paramètres!$H$22,5)</f>
        <v>1</v>
      </c>
      <c r="DJ470" s="13">
        <f t="shared" si="497"/>
        <v>31705.83112886997</v>
      </c>
      <c r="DK470" s="13">
        <f t="shared" si="498"/>
        <v>-45948.078661580919</v>
      </c>
      <c r="DL470" s="13">
        <f t="shared" si="528"/>
        <v>55825.492924498642</v>
      </c>
      <c r="DM470" s="13">
        <f t="shared" si="529"/>
        <v>-55.39292480950229</v>
      </c>
      <c r="DN470" s="13">
        <f t="shared" si="530"/>
        <v>320.4710144245193</v>
      </c>
      <c r="DO470" s="13">
        <f t="shared" si="531"/>
        <v>182.01003399617923</v>
      </c>
      <c r="DP470" s="13">
        <f t="shared" si="532"/>
        <v>-263.76887346878163</v>
      </c>
      <c r="DQ470" s="13">
        <f>IF(DT470&lt;66666,Paramètres!$H$22,5)</f>
        <v>5</v>
      </c>
      <c r="DR470" s="13">
        <f t="shared" si="499"/>
        <v>21220.003169963726</v>
      </c>
      <c r="DS470" s="13">
        <f t="shared" si="500"/>
        <v>85842.992620674209</v>
      </c>
      <c r="DT470" s="13">
        <f t="shared" si="533"/>
        <v>88426.850654122012</v>
      </c>
      <c r="DU470" s="13">
        <f t="shared" si="534"/>
        <v>76.115088876307169</v>
      </c>
      <c r="DV470" s="13">
        <f t="shared" si="535"/>
        <v>656.97967796733917</v>
      </c>
      <c r="DW470" s="13">
        <f t="shared" si="536"/>
        <v>157.65698705700561</v>
      </c>
      <c r="DX470" s="13">
        <f t="shared" si="537"/>
        <v>637.7825426383007</v>
      </c>
    </row>
    <row r="471" spans="1:128" x14ac:dyDescent="0.35">
      <c r="A471" s="106">
        <f t="shared" si="538"/>
        <v>465</v>
      </c>
      <c r="B471" s="106">
        <f>A471*Paramètres!$D$25</f>
        <v>232.5</v>
      </c>
      <c r="C471" s="102">
        <f>Paramètres!$D$7</f>
        <v>155093840495.72119</v>
      </c>
      <c r="D471" s="28">
        <f>Paramètres!$D$8</f>
        <v>6666</v>
      </c>
      <c r="E471" s="28">
        <f t="shared" si="501"/>
        <v>-53807.663491367312</v>
      </c>
      <c r="F471" s="28">
        <f t="shared" si="502"/>
        <v>45000.707322140901</v>
      </c>
      <c r="G471" s="28">
        <f t="shared" si="476"/>
        <v>-152.5180318990098</v>
      </c>
      <c r="H471" s="28">
        <f t="shared" si="477"/>
        <v>-42.653710881322084</v>
      </c>
      <c r="I471" s="28">
        <f t="shared" si="539"/>
        <v>-3928.8647617891024</v>
      </c>
      <c r="J471" s="28">
        <f t="shared" si="540"/>
        <v>-2043.6662489311332</v>
      </c>
      <c r="K471" s="28">
        <f t="shared" si="541"/>
        <v>512.49047661784471</v>
      </c>
      <c r="L471" s="28">
        <f t="shared" si="503"/>
        <v>376.91739328319062</v>
      </c>
      <c r="M471" s="28">
        <f t="shared" si="504"/>
        <v>-347.24597515967008</v>
      </c>
      <c r="N471" s="28">
        <f>Paramètres!$D$26*Calculs!K471</f>
        <v>10.249809532356894</v>
      </c>
      <c r="O471" s="28">
        <f>Paramètres!$D$26*I471</f>
        <v>-78.577295235782046</v>
      </c>
      <c r="P471" s="28">
        <f>Paramètres!$D$26*J471</f>
        <v>-40.873324978622662</v>
      </c>
      <c r="Q471" s="105">
        <f>IF($T471&gt;25000,Paramètres!$D$9,-5)</f>
        <v>6</v>
      </c>
      <c r="R471" s="105">
        <f t="shared" si="478"/>
        <v>-14988.077569055778</v>
      </c>
      <c r="S471" s="105">
        <f t="shared" si="479"/>
        <v>128016.79814251186</v>
      </c>
      <c r="T471" s="105">
        <f t="shared" si="505"/>
        <v>128891.20635589017</v>
      </c>
      <c r="U471" s="105">
        <f t="shared" si="506"/>
        <v>96.677731150821046</v>
      </c>
      <c r="V471" s="105">
        <f t="shared" si="480"/>
        <v>55.790352153595627</v>
      </c>
      <c r="W471" s="105">
        <f t="shared" si="507"/>
        <v>-6.4875653609305965</v>
      </c>
      <c r="X471" s="105">
        <f t="shared" si="508"/>
        <v>55.411865959466347</v>
      </c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44">
        <f t="shared" si="509"/>
        <v>-38819.585922311533</v>
      </c>
      <c r="AL471" s="44">
        <f t="shared" si="510"/>
        <v>-83016.09082037097</v>
      </c>
      <c r="AM471" s="44">
        <f t="shared" si="481"/>
        <v>50.823601455495719</v>
      </c>
      <c r="AN471" s="44">
        <f t="shared" si="482"/>
        <v>73.576532927295005</v>
      </c>
      <c r="AO471" s="44">
        <f t="shared" si="542"/>
        <v>4822.985809671145</v>
      </c>
      <c r="AP471" s="44">
        <f t="shared" si="543"/>
        <v>5918.5408191189808</v>
      </c>
      <c r="AQ471" s="44">
        <f t="shared" si="511"/>
        <v>826.23209255283552</v>
      </c>
      <c r="AR471" s="44">
        <f t="shared" si="512"/>
        <v>233.6041909488051</v>
      </c>
      <c r="AS471" s="44">
        <f t="shared" si="513"/>
        <v>792.52038001264771</v>
      </c>
      <c r="AT471" s="44">
        <f>Paramètres!$D$26*Calculs!AQ471</f>
        <v>16.52464185105671</v>
      </c>
      <c r="AU471" s="44">
        <f>Paramètres!$D$26*AO471</f>
        <v>96.459716193422906</v>
      </c>
      <c r="AV471" s="44">
        <f>Paramètres!$D$26*AP471</f>
        <v>118.37081638237962</v>
      </c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1">
        <f>Paramètres!$D$16</f>
        <v>30000</v>
      </c>
      <c r="BH471" s="41">
        <f>Paramètres!$E$16</f>
        <v>-25000</v>
      </c>
      <c r="BI471" s="100"/>
      <c r="BJ471" s="100"/>
      <c r="BK471" s="110">
        <f>Paramètres!$D$20</f>
        <v>523598775598.29883</v>
      </c>
      <c r="BL471" s="41">
        <f>Paramètres!$D$21</f>
        <v>10000</v>
      </c>
      <c r="BM471" s="41"/>
      <c r="BN471" s="41"/>
      <c r="BO471" s="41">
        <f>IF(AND($BR$6&gt;200,A471&lt;950),Paramètres!$D$22,0)</f>
        <v>1</v>
      </c>
      <c r="BP471" s="41">
        <f t="shared" si="483"/>
        <v>83807.663491367304</v>
      </c>
      <c r="BQ471" s="41">
        <f t="shared" si="484"/>
        <v>-70000.707322140894</v>
      </c>
      <c r="BR471" s="41">
        <f t="shared" si="514"/>
        <v>109196.26131641271</v>
      </c>
      <c r="BS471" s="41">
        <f t="shared" si="515"/>
        <v>-39.870463532949977</v>
      </c>
      <c r="BT471" s="41">
        <f t="shared" si="516"/>
        <v>43.365314806380923</v>
      </c>
      <c r="BU471" s="41">
        <f t="shared" si="517"/>
        <v>33.282693625922896</v>
      </c>
      <c r="BV471" s="41">
        <f t="shared" si="518"/>
        <v>-27.799511385264879</v>
      </c>
      <c r="BW471" s="41">
        <f>Paramètres!$D$22</f>
        <v>1</v>
      </c>
      <c r="BX471" s="41">
        <f t="shared" si="485"/>
        <v>68819.585922311526</v>
      </c>
      <c r="BY471" s="41">
        <f t="shared" si="486"/>
        <v>58016.09082037097</v>
      </c>
      <c r="BZ471" s="41">
        <f t="shared" si="519"/>
        <v>90011.122649347904</v>
      </c>
      <c r="CA471" s="41">
        <f t="shared" si="520"/>
        <v>40.131462944630627</v>
      </c>
      <c r="CB471" s="41">
        <f t="shared" si="521"/>
        <v>63.447567800915699</v>
      </c>
      <c r="CC471" s="41">
        <f t="shared" si="522"/>
        <v>48.509953162643249</v>
      </c>
      <c r="CD471" s="41">
        <f t="shared" si="523"/>
        <v>40.89472220238148</v>
      </c>
      <c r="CE471" s="2">
        <f>Paramètres!$F$16</f>
        <v>15000</v>
      </c>
      <c r="CF471" s="2">
        <f>Paramètres!$G$16</f>
        <v>15000</v>
      </c>
      <c r="CG471" s="111">
        <f>Paramètres!$F$20</f>
        <v>992600579172.61572</v>
      </c>
      <c r="CH471" s="2">
        <f>Paramètres!$F$21</f>
        <v>13332</v>
      </c>
      <c r="CI471" s="2"/>
      <c r="CJ471" s="2"/>
      <c r="CK471" s="2">
        <f>IF(CN471&gt;20000,Paramètres!$F$22,-2)</f>
        <v>1</v>
      </c>
      <c r="CL471" s="2">
        <f t="shared" si="487"/>
        <v>68807.663491367304</v>
      </c>
      <c r="CM471" s="2">
        <f t="shared" si="488"/>
        <v>-30000.707322140901</v>
      </c>
      <c r="CN471" s="2">
        <f t="shared" si="489"/>
        <v>75063.553039874154</v>
      </c>
      <c r="CO471" s="2">
        <f t="shared" si="490"/>
        <v>-23.557597736735733</v>
      </c>
      <c r="CP471" s="2">
        <f t="shared" si="491"/>
        <v>168.14499223305222</v>
      </c>
      <c r="CQ471" s="2">
        <f t="shared" si="492"/>
        <v>154.13158017159887</v>
      </c>
      <c r="CR471" s="2">
        <f t="shared" si="493"/>
        <v>-67.202636904061919</v>
      </c>
      <c r="CS471" s="2">
        <f>Paramètres!$F$22</f>
        <v>1</v>
      </c>
      <c r="CT471" s="2">
        <f t="shared" si="494"/>
        <v>53819.585922311533</v>
      </c>
      <c r="CU471" s="2">
        <f t="shared" si="495"/>
        <v>98016.09082037097</v>
      </c>
      <c r="CV471" s="2">
        <f t="shared" si="524"/>
        <v>111819.95299836378</v>
      </c>
      <c r="CW471" s="2">
        <f t="shared" si="525"/>
        <v>61.229282867283921</v>
      </c>
      <c r="CX471" s="2">
        <f t="shared" si="496"/>
        <v>77.721426223124496</v>
      </c>
      <c r="CY471" s="2">
        <f t="shared" si="526"/>
        <v>37.407769047097098</v>
      </c>
      <c r="CZ471" s="2">
        <f t="shared" si="527"/>
        <v>68.126932332783255</v>
      </c>
      <c r="DA471" s="2"/>
      <c r="DB471" s="2"/>
      <c r="DC471" s="13">
        <f>Paramètres!$H$16</f>
        <v>-20000</v>
      </c>
      <c r="DD471" s="13">
        <f>Paramètres!$I$16</f>
        <v>0</v>
      </c>
      <c r="DE471" s="13"/>
      <c r="DF471" s="13"/>
      <c r="DG471" s="112">
        <f>Paramètres!$H$20</f>
        <v>1047197551196.5977</v>
      </c>
      <c r="DH471" s="13">
        <f>Paramètres!$H$21</f>
        <v>10000</v>
      </c>
      <c r="DI471" s="13">
        <f>IF(DL471&lt;66666,Paramètres!$H$22,5)</f>
        <v>1</v>
      </c>
      <c r="DJ471" s="13">
        <f t="shared" si="497"/>
        <v>33807.663491367312</v>
      </c>
      <c r="DK471" s="13">
        <f t="shared" si="498"/>
        <v>-45000.707322140901</v>
      </c>
      <c r="DL471" s="13">
        <f t="shared" si="528"/>
        <v>56285.182510484192</v>
      </c>
      <c r="DM471" s="13">
        <f t="shared" si="529"/>
        <v>-53.083575293625643</v>
      </c>
      <c r="DN471" s="13">
        <f t="shared" si="530"/>
        <v>315.49703721112093</v>
      </c>
      <c r="DO471" s="13">
        <f t="shared" si="531"/>
        <v>189.50311948566886</v>
      </c>
      <c r="DP471" s="13">
        <f t="shared" si="532"/>
        <v>-252.2438268703433</v>
      </c>
      <c r="DQ471" s="13">
        <f>IF(DT471&lt;66666,Paramètres!$H$22,5)</f>
        <v>5</v>
      </c>
      <c r="DR471" s="13">
        <f t="shared" si="499"/>
        <v>18819.585922311533</v>
      </c>
      <c r="DS471" s="13">
        <f t="shared" si="500"/>
        <v>83016.09082037097</v>
      </c>
      <c r="DT471" s="13">
        <f t="shared" si="533"/>
        <v>85122.547831836826</v>
      </c>
      <c r="DU471" s="13">
        <f t="shared" si="534"/>
        <v>77.227047173980921</v>
      </c>
      <c r="DV471" s="13">
        <f t="shared" si="535"/>
        <v>707.91369922016179</v>
      </c>
      <c r="DW471" s="13">
        <f t="shared" si="536"/>
        <v>156.51132428947835</v>
      </c>
      <c r="DX471" s="13">
        <f t="shared" si="537"/>
        <v>690.39554670690586</v>
      </c>
    </row>
    <row r="472" spans="1:128" x14ac:dyDescent="0.35">
      <c r="A472" s="106">
        <f t="shared" si="538"/>
        <v>466</v>
      </c>
      <c r="B472" s="106">
        <f>A472*Paramètres!$D$25</f>
        <v>233</v>
      </c>
      <c r="C472" s="102">
        <f>Paramètres!$D$7</f>
        <v>155093840495.72119</v>
      </c>
      <c r="D472" s="28">
        <f>Paramètres!$D$8</f>
        <v>6666</v>
      </c>
      <c r="E472" s="28">
        <f t="shared" si="501"/>
        <v>-55677.866523941062</v>
      </c>
      <c r="F472" s="28">
        <f t="shared" si="502"/>
        <v>43892.062703885422</v>
      </c>
      <c r="G472" s="28">
        <f t="shared" si="476"/>
        <v>-145.91820799499277</v>
      </c>
      <c r="H472" s="28">
        <f t="shared" si="477"/>
        <v>-40.966223336410444</v>
      </c>
      <c r="I472" s="28">
        <f t="shared" si="539"/>
        <v>-3473.37007327013</v>
      </c>
      <c r="J472" s="28">
        <f t="shared" si="540"/>
        <v>-2350.0388991121804</v>
      </c>
      <c r="K472" s="28">
        <f t="shared" si="541"/>
        <v>504.7522593917592</v>
      </c>
      <c r="L472" s="28">
        <f t="shared" si="503"/>
        <v>381.13651554972739</v>
      </c>
      <c r="M472" s="28">
        <f t="shared" si="504"/>
        <v>-330.92264938456265</v>
      </c>
      <c r="N472" s="28">
        <f>Paramètres!$D$26*Calculs!K472</f>
        <v>10.095045187835185</v>
      </c>
      <c r="O472" s="28">
        <f>Paramètres!$D$26*I472</f>
        <v>-69.467401465402602</v>
      </c>
      <c r="P472" s="28">
        <f>Paramètres!$D$26*J472</f>
        <v>-47.000777982243612</v>
      </c>
      <c r="Q472" s="105">
        <f>IF($T472&gt;25000,Paramètres!$D$9,-5)</f>
        <v>6</v>
      </c>
      <c r="R472" s="105">
        <f t="shared" si="478"/>
        <v>-19328.174554202298</v>
      </c>
      <c r="S472" s="105">
        <f t="shared" si="479"/>
        <v>123750.75301969374</v>
      </c>
      <c r="T472" s="105">
        <f t="shared" si="505"/>
        <v>125251.05670028877</v>
      </c>
      <c r="U472" s="105">
        <f t="shared" si="506"/>
        <v>98.877097403783068</v>
      </c>
      <c r="V472" s="105">
        <f t="shared" si="480"/>
        <v>59.066387759219616</v>
      </c>
      <c r="W472" s="105">
        <f t="shared" si="507"/>
        <v>-9.1148568560840211</v>
      </c>
      <c r="X472" s="105">
        <f t="shared" si="508"/>
        <v>58.358868626932676</v>
      </c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44">
        <f t="shared" si="509"/>
        <v>-36349.691969738764</v>
      </c>
      <c r="AL472" s="44">
        <f t="shared" si="510"/>
        <v>-79858.690315808315</v>
      </c>
      <c r="AM472" s="44">
        <f t="shared" si="481"/>
        <v>53.043362520569595</v>
      </c>
      <c r="AN472" s="44">
        <f t="shared" si="482"/>
        <v>74.569955681714546</v>
      </c>
      <c r="AO472" s="44">
        <f t="shared" si="542"/>
        <v>4960.1302844265274</v>
      </c>
      <c r="AP472" s="44">
        <f t="shared" si="543"/>
        <v>6592.6903827492488</v>
      </c>
      <c r="AQ472" s="44">
        <f t="shared" si="511"/>
        <v>886.79260069893405</v>
      </c>
      <c r="AR472" s="44">
        <f t="shared" si="512"/>
        <v>235.94148113828811</v>
      </c>
      <c r="AS472" s="44">
        <f t="shared" si="513"/>
        <v>854.82906720153699</v>
      </c>
      <c r="AT472" s="44">
        <f>Paramètres!$D$26*Calculs!AQ472</f>
        <v>17.735852013978683</v>
      </c>
      <c r="AU472" s="44">
        <f>Paramètres!$D$26*AO472</f>
        <v>99.202605688530554</v>
      </c>
      <c r="AV472" s="44">
        <f>Paramètres!$D$26*AP472</f>
        <v>131.85380765498499</v>
      </c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1">
        <f>Paramètres!$D$16</f>
        <v>30000</v>
      </c>
      <c r="BH472" s="41">
        <f>Paramètres!$E$16</f>
        <v>-25000</v>
      </c>
      <c r="BI472" s="100"/>
      <c r="BJ472" s="100"/>
      <c r="BK472" s="110">
        <f>Paramètres!$D$20</f>
        <v>523598775598.29883</v>
      </c>
      <c r="BL472" s="41">
        <f>Paramètres!$D$21</f>
        <v>10000</v>
      </c>
      <c r="BM472" s="41"/>
      <c r="BN472" s="41"/>
      <c r="BO472" s="41">
        <f>IF(AND($BR$6&gt;200,A472&lt;950),Paramètres!$D$22,0)</f>
        <v>1</v>
      </c>
      <c r="BP472" s="41">
        <f t="shared" si="483"/>
        <v>85677.866523941062</v>
      </c>
      <c r="BQ472" s="41">
        <f t="shared" si="484"/>
        <v>-68892.062703885429</v>
      </c>
      <c r="BR472" s="41">
        <f t="shared" si="514"/>
        <v>109940.0432767349</v>
      </c>
      <c r="BS472" s="41">
        <f t="shared" si="515"/>
        <v>-38.802148322023029</v>
      </c>
      <c r="BT472" s="41">
        <f t="shared" si="516"/>
        <v>42.787735153554387</v>
      </c>
      <c r="BU472" s="41">
        <f t="shared" si="517"/>
        <v>33.345101130442714</v>
      </c>
      <c r="BV472" s="41">
        <f t="shared" si="518"/>
        <v>-26.812208230044426</v>
      </c>
      <c r="BW472" s="41">
        <f>Paramètres!$D$22</f>
        <v>1</v>
      </c>
      <c r="BX472" s="41">
        <f t="shared" si="485"/>
        <v>66349.691969738764</v>
      </c>
      <c r="BY472" s="41">
        <f t="shared" si="486"/>
        <v>54858.690315808315</v>
      </c>
      <c r="BZ472" s="41">
        <f t="shared" si="519"/>
        <v>86091.564787991723</v>
      </c>
      <c r="CA472" s="41">
        <f t="shared" si="520"/>
        <v>39.584334954027163</v>
      </c>
      <c r="CB472" s="41">
        <f t="shared" si="521"/>
        <v>69.238377547375961</v>
      </c>
      <c r="CC472" s="41">
        <f t="shared" si="522"/>
        <v>53.361151398117535</v>
      </c>
      <c r="CD472" s="41">
        <f t="shared" si="523"/>
        <v>44.119615216592209</v>
      </c>
      <c r="CE472" s="2">
        <f>Paramètres!$F$16</f>
        <v>15000</v>
      </c>
      <c r="CF472" s="2">
        <f>Paramètres!$G$16</f>
        <v>15000</v>
      </c>
      <c r="CG472" s="111">
        <f>Paramètres!$F$20</f>
        <v>992600579172.61572</v>
      </c>
      <c r="CH472" s="2">
        <f>Paramètres!$F$21</f>
        <v>13332</v>
      </c>
      <c r="CI472" s="2"/>
      <c r="CJ472" s="2"/>
      <c r="CK472" s="2">
        <f>IF(CN472&gt;20000,Paramètres!$F$22,-2)</f>
        <v>1</v>
      </c>
      <c r="CL472" s="2">
        <f t="shared" si="487"/>
        <v>70677.866523941062</v>
      </c>
      <c r="CM472" s="2">
        <f t="shared" si="488"/>
        <v>-28892.062703885422</v>
      </c>
      <c r="CN472" s="2">
        <f t="shared" si="489"/>
        <v>76355.170772261888</v>
      </c>
      <c r="CO472" s="2">
        <f t="shared" si="490"/>
        <v>-22.234015177415209</v>
      </c>
      <c r="CP472" s="2">
        <f t="shared" si="491"/>
        <v>162.75483022524634</v>
      </c>
      <c r="CQ472" s="2">
        <f t="shared" si="492"/>
        <v>150.65337488532592</v>
      </c>
      <c r="CR472" s="2">
        <f t="shared" si="493"/>
        <v>-61.584863378189063</v>
      </c>
      <c r="CS472" s="2">
        <f>Paramètres!$F$22</f>
        <v>1</v>
      </c>
      <c r="CT472" s="2">
        <f t="shared" si="494"/>
        <v>51349.691969738764</v>
      </c>
      <c r="CU472" s="2">
        <f t="shared" si="495"/>
        <v>94858.690315808315</v>
      </c>
      <c r="CV472" s="2">
        <f t="shared" si="524"/>
        <v>107865.4810113851</v>
      </c>
      <c r="CW472" s="2">
        <f t="shared" si="525"/>
        <v>61.57206337628849</v>
      </c>
      <c r="CX472" s="2">
        <f t="shared" si="496"/>
        <v>83.393656083097966</v>
      </c>
      <c r="CY472" s="2">
        <f t="shared" si="526"/>
        <v>39.699804904642534</v>
      </c>
      <c r="CZ472" s="2">
        <f t="shared" si="527"/>
        <v>73.33776220637867</v>
      </c>
      <c r="DA472" s="2"/>
      <c r="DB472" s="2"/>
      <c r="DC472" s="13">
        <f>Paramètres!$H$16</f>
        <v>-20000</v>
      </c>
      <c r="DD472" s="13">
        <f>Paramètres!$I$16</f>
        <v>0</v>
      </c>
      <c r="DE472" s="13"/>
      <c r="DF472" s="13"/>
      <c r="DG472" s="112">
        <f>Paramètres!$H$20</f>
        <v>1047197551196.5977</v>
      </c>
      <c r="DH472" s="13">
        <f>Paramètres!$H$21</f>
        <v>10000</v>
      </c>
      <c r="DI472" s="13">
        <f>IF(DL472&lt;66666,Paramètres!$H$22,5)</f>
        <v>1</v>
      </c>
      <c r="DJ472" s="13">
        <f t="shared" si="497"/>
        <v>35677.866523941062</v>
      </c>
      <c r="DK472" s="13">
        <f t="shared" si="498"/>
        <v>-43892.062703885422</v>
      </c>
      <c r="DL472" s="13">
        <f t="shared" si="528"/>
        <v>56563.445157645445</v>
      </c>
      <c r="DM472" s="13">
        <f t="shared" si="529"/>
        <v>-50.893904041500051</v>
      </c>
      <c r="DN472" s="13">
        <f t="shared" si="530"/>
        <v>312.5412972825111</v>
      </c>
      <c r="DO472" s="13">
        <f t="shared" si="531"/>
        <v>197.13803953395876</v>
      </c>
      <c r="DP472" s="13">
        <f t="shared" si="532"/>
        <v>-242.52557777632919</v>
      </c>
      <c r="DQ472" s="13">
        <f>IF(DT472&lt;66666,Paramètres!$H$22,5)</f>
        <v>5</v>
      </c>
      <c r="DR472" s="13">
        <f t="shared" si="499"/>
        <v>16349.691969738764</v>
      </c>
      <c r="DS472" s="13">
        <f t="shared" si="500"/>
        <v>79858.690315808315</v>
      </c>
      <c r="DT472" s="13">
        <f t="shared" si="533"/>
        <v>81515.169425460423</v>
      </c>
      <c r="DU472" s="13">
        <f t="shared" si="534"/>
        <v>78.429567445335209</v>
      </c>
      <c r="DV472" s="13">
        <f t="shared" si="535"/>
        <v>770.532382715886</v>
      </c>
      <c r="DW472" s="13">
        <f t="shared" si="536"/>
        <v>154.54751795165561</v>
      </c>
      <c r="DX472" s="13">
        <f t="shared" si="537"/>
        <v>754.87430576805525</v>
      </c>
    </row>
    <row r="473" spans="1:128" x14ac:dyDescent="0.35">
      <c r="A473" s="106">
        <f t="shared" si="538"/>
        <v>467</v>
      </c>
      <c r="B473" s="106">
        <f>A473*Paramètres!$D$25</f>
        <v>233.5</v>
      </c>
      <c r="C473" s="102">
        <f>Paramètres!$D$7</f>
        <v>155093840495.72119</v>
      </c>
      <c r="D473" s="28">
        <f>Paramètres!$D$8</f>
        <v>6666</v>
      </c>
      <c r="E473" s="28">
        <f t="shared" si="501"/>
        <v>-57319.267431688691</v>
      </c>
      <c r="F473" s="28">
        <f t="shared" si="502"/>
        <v>42634.312591983187</v>
      </c>
      <c r="G473" s="28">
        <f t="shared" si="476"/>
        <v>-138.9319426915647</v>
      </c>
      <c r="H473" s="28">
        <f t="shared" si="477"/>
        <v>-39.333815504409621</v>
      </c>
      <c r="I473" s="28">
        <f t="shared" si="539"/>
        <v>-3022.7661562550002</v>
      </c>
      <c r="J473" s="28">
        <f t="shared" si="540"/>
        <v>-2633.9607705144995</v>
      </c>
      <c r="K473" s="28">
        <f t="shared" si="541"/>
        <v>500.03991379399815</v>
      </c>
      <c r="L473" s="28">
        <f t="shared" si="503"/>
        <v>386.76400133255737</v>
      </c>
      <c r="M473" s="28">
        <f t="shared" si="504"/>
        <v>-316.94403711118889</v>
      </c>
      <c r="N473" s="28">
        <f>Paramètres!$D$26*Calculs!K473</f>
        <v>10.000798275879964</v>
      </c>
      <c r="O473" s="28">
        <f>Paramètres!$D$26*I473</f>
        <v>-60.455323125100001</v>
      </c>
      <c r="P473" s="28">
        <f>Paramètres!$D$26*J473</f>
        <v>-52.679215410289991</v>
      </c>
      <c r="Q473" s="105">
        <f>IF($T473&gt;25000,Paramètres!$D$9,-5)</f>
        <v>6</v>
      </c>
      <c r="R473" s="105">
        <f t="shared" si="478"/>
        <v>-23508.625974447765</v>
      </c>
      <c r="S473" s="105">
        <f t="shared" si="479"/>
        <v>118982.9504496165</v>
      </c>
      <c r="T473" s="105">
        <f t="shared" si="505"/>
        <v>121283.13152661575</v>
      </c>
      <c r="U473" s="105">
        <f t="shared" si="506"/>
        <v>101.17653600780055</v>
      </c>
      <c r="V473" s="105">
        <f t="shared" si="480"/>
        <v>62.976722166547198</v>
      </c>
      <c r="W473" s="105">
        <f t="shared" si="507"/>
        <v>-12.206942448424286</v>
      </c>
      <c r="X473" s="105">
        <f t="shared" si="508"/>
        <v>61.782344491799066</v>
      </c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44">
        <f t="shared" si="509"/>
        <v>-33810.641457240927</v>
      </c>
      <c r="AL473" s="44">
        <f t="shared" si="510"/>
        <v>-76348.637857633308</v>
      </c>
      <c r="AM473" s="44">
        <f t="shared" si="481"/>
        <v>55.134836546676617</v>
      </c>
      <c r="AN473" s="44">
        <f t="shared" si="482"/>
        <v>75.626980793660678</v>
      </c>
      <c r="AO473" s="44">
        <f t="shared" si="542"/>
        <v>5096.8691598762853</v>
      </c>
      <c r="AP473" s="44">
        <f t="shared" si="543"/>
        <v>7315.6656422958013</v>
      </c>
      <c r="AQ473" s="44">
        <f t="shared" si="511"/>
        <v>960.76225403736521</v>
      </c>
      <c r="AR473" s="44">
        <f t="shared" si="512"/>
        <v>238.49361739833165</v>
      </c>
      <c r="AS473" s="44">
        <f t="shared" si="513"/>
        <v>930.69055181795886</v>
      </c>
      <c r="AT473" s="44">
        <f>Paramètres!$D$26*Calculs!AQ473</f>
        <v>19.215245080747305</v>
      </c>
      <c r="AU473" s="44">
        <f>Paramètres!$D$26*AO473</f>
        <v>101.9373831975257</v>
      </c>
      <c r="AV473" s="44">
        <f>Paramètres!$D$26*AP473</f>
        <v>146.31331284591602</v>
      </c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1">
        <f>Paramètres!$D$16</f>
        <v>30000</v>
      </c>
      <c r="BH473" s="41">
        <f>Paramètres!$E$16</f>
        <v>-25000</v>
      </c>
      <c r="BI473" s="100"/>
      <c r="BJ473" s="100"/>
      <c r="BK473" s="110">
        <f>Paramètres!$D$20</f>
        <v>523598775598.29883</v>
      </c>
      <c r="BL473" s="41">
        <f>Paramètres!$D$21</f>
        <v>10000</v>
      </c>
      <c r="BM473" s="41"/>
      <c r="BN473" s="41"/>
      <c r="BO473" s="41">
        <f>IF(AND($BR$6&gt;200,A473&lt;950),Paramètres!$D$22,0)</f>
        <v>1</v>
      </c>
      <c r="BP473" s="41">
        <f t="shared" si="483"/>
        <v>87319.267431688699</v>
      </c>
      <c r="BQ473" s="41">
        <f t="shared" si="484"/>
        <v>-67634.31259198318</v>
      </c>
      <c r="BR473" s="41">
        <f t="shared" si="514"/>
        <v>110449.33093775112</v>
      </c>
      <c r="BS473" s="41">
        <f t="shared" si="515"/>
        <v>-37.760054130427925</v>
      </c>
      <c r="BT473" s="41">
        <f t="shared" si="516"/>
        <v>42.398853388445986</v>
      </c>
      <c r="BU473" s="41">
        <f t="shared" si="517"/>
        <v>33.519775868169305</v>
      </c>
      <c r="BV473" s="41">
        <f t="shared" si="518"/>
        <v>-25.963193070241424</v>
      </c>
      <c r="BW473" s="41">
        <f>Paramètres!$D$22</f>
        <v>1</v>
      </c>
      <c r="BX473" s="41">
        <f t="shared" si="485"/>
        <v>63810.641457240927</v>
      </c>
      <c r="BY473" s="41">
        <f t="shared" si="486"/>
        <v>51348.637857633308</v>
      </c>
      <c r="BZ473" s="41">
        <f t="shared" si="519"/>
        <v>81905.314681154399</v>
      </c>
      <c r="CA473" s="41">
        <f t="shared" si="520"/>
        <v>38.823750524368343</v>
      </c>
      <c r="CB473" s="41">
        <f t="shared" si="521"/>
        <v>76.337055051717897</v>
      </c>
      <c r="CC473" s="41">
        <f t="shared" si="522"/>
        <v>59.472532017847541</v>
      </c>
      <c r="CD473" s="41">
        <f t="shared" si="523"/>
        <v>47.857746597130003</v>
      </c>
      <c r="CE473" s="2">
        <f>Paramètres!$F$16</f>
        <v>15000</v>
      </c>
      <c r="CF473" s="2">
        <f>Paramètres!$G$16</f>
        <v>15000</v>
      </c>
      <c r="CG473" s="111">
        <f>Paramètres!$F$20</f>
        <v>992600579172.61572</v>
      </c>
      <c r="CH473" s="2">
        <f>Paramètres!$F$21</f>
        <v>13332</v>
      </c>
      <c r="CI473" s="2"/>
      <c r="CJ473" s="2"/>
      <c r="CK473" s="2">
        <f>IF(CN473&gt;20000,Paramètres!$F$22,-2)</f>
        <v>1</v>
      </c>
      <c r="CL473" s="2">
        <f t="shared" si="487"/>
        <v>72319.267431688699</v>
      </c>
      <c r="CM473" s="2">
        <f t="shared" si="488"/>
        <v>-27634.312591983187</v>
      </c>
      <c r="CN473" s="2">
        <f t="shared" si="489"/>
        <v>77419.194482295861</v>
      </c>
      <c r="CO473" s="2">
        <f t="shared" si="490"/>
        <v>-20.912631321645517</v>
      </c>
      <c r="CP473" s="2">
        <f t="shared" si="491"/>
        <v>158.50385448426883</v>
      </c>
      <c r="CQ473" s="2">
        <f t="shared" si="492"/>
        <v>148.06254079565019</v>
      </c>
      <c r="CR473" s="2">
        <f t="shared" si="493"/>
        <v>-56.576990901838272</v>
      </c>
      <c r="CS473" s="2">
        <f>Paramètres!$F$22</f>
        <v>1</v>
      </c>
      <c r="CT473" s="2">
        <f t="shared" si="494"/>
        <v>48810.641457240927</v>
      </c>
      <c r="CU473" s="2">
        <f t="shared" si="495"/>
        <v>91348.637857633308</v>
      </c>
      <c r="CV473" s="2">
        <f t="shared" si="524"/>
        <v>103571.48428941415</v>
      </c>
      <c r="CW473" s="2">
        <f t="shared" si="525"/>
        <v>61.882914732308173</v>
      </c>
      <c r="CX473" s="2">
        <f t="shared" si="496"/>
        <v>90.279364010138067</v>
      </c>
      <c r="CY473" s="2">
        <f t="shared" si="526"/>
        <v>42.546398730494772</v>
      </c>
      <c r="CZ473" s="2">
        <f t="shared" si="527"/>
        <v>79.625168892384565</v>
      </c>
      <c r="DA473" s="2"/>
      <c r="DB473" s="2"/>
      <c r="DC473" s="13">
        <f>Paramètres!$H$16</f>
        <v>-20000</v>
      </c>
      <c r="DD473" s="13">
        <f>Paramètres!$I$16</f>
        <v>0</v>
      </c>
      <c r="DE473" s="13"/>
      <c r="DF473" s="13"/>
      <c r="DG473" s="112">
        <f>Paramètres!$H$20</f>
        <v>1047197551196.5977</v>
      </c>
      <c r="DH473" s="13">
        <f>Paramètres!$H$21</f>
        <v>10000</v>
      </c>
      <c r="DI473" s="13">
        <f>IF(DL473&lt;66666,Paramètres!$H$22,5)</f>
        <v>1</v>
      </c>
      <c r="DJ473" s="13">
        <f t="shared" si="497"/>
        <v>37319.267431688691</v>
      </c>
      <c r="DK473" s="13">
        <f t="shared" si="498"/>
        <v>-42634.312591983187</v>
      </c>
      <c r="DL473" s="13">
        <f t="shared" si="528"/>
        <v>56660.500631646704</v>
      </c>
      <c r="DM473" s="13">
        <f t="shared" si="529"/>
        <v>-48.803235007900412</v>
      </c>
      <c r="DN473" s="13">
        <f t="shared" si="530"/>
        <v>311.51996740171001</v>
      </c>
      <c r="DO473" s="13">
        <f t="shared" si="531"/>
        <v>205.18168466873789</v>
      </c>
      <c r="DP473" s="13">
        <f t="shared" si="532"/>
        <v>-234.4038531391092</v>
      </c>
      <c r="DQ473" s="13">
        <f>IF(DT473&lt;66666,Paramètres!$H$22,5)</f>
        <v>5</v>
      </c>
      <c r="DR473" s="13">
        <f t="shared" si="499"/>
        <v>13810.641457240927</v>
      </c>
      <c r="DS473" s="13">
        <f t="shared" si="500"/>
        <v>76348.637857633308</v>
      </c>
      <c r="DT473" s="13">
        <f t="shared" si="533"/>
        <v>77587.681497622412</v>
      </c>
      <c r="DU473" s="13">
        <f t="shared" si="534"/>
        <v>79.746687289254652</v>
      </c>
      <c r="DV473" s="13">
        <f t="shared" si="535"/>
        <v>848.55580558818281</v>
      </c>
      <c r="DW473" s="13">
        <f t="shared" si="536"/>
        <v>151.04330689141358</v>
      </c>
      <c r="DX473" s="13">
        <f t="shared" si="537"/>
        <v>835.00471534040821</v>
      </c>
    </row>
    <row r="474" spans="1:128" x14ac:dyDescent="0.35">
      <c r="A474" s="106">
        <f t="shared" si="538"/>
        <v>468</v>
      </c>
      <c r="B474" s="106">
        <f>A474*Paramètres!$D$25</f>
        <v>234</v>
      </c>
      <c r="C474" s="102">
        <f>Paramètres!$D$7</f>
        <v>155093840495.72119</v>
      </c>
      <c r="D474" s="28">
        <f>Paramètres!$D$8</f>
        <v>6666</v>
      </c>
      <c r="E474" s="28">
        <f t="shared" si="501"/>
        <v>-58733.959509483058</v>
      </c>
      <c r="F474" s="28">
        <f t="shared" si="502"/>
        <v>41238.09619744814</v>
      </c>
      <c r="G474" s="28">
        <f t="shared" si="476"/>
        <v>-131.62631943942887</v>
      </c>
      <c r="H474" s="28">
        <f t="shared" si="477"/>
        <v>-37.7465994697044</v>
      </c>
      <c r="I474" s="28">
        <f t="shared" si="539"/>
        <v>-2575.5468317973427</v>
      </c>
      <c r="J474" s="28">
        <f t="shared" si="540"/>
        <v>-2898.2255922153986</v>
      </c>
      <c r="K474" s="28">
        <f t="shared" si="541"/>
        <v>498.21301818897911</v>
      </c>
      <c r="L474" s="28">
        <f t="shared" si="503"/>
        <v>393.94994104653745</v>
      </c>
      <c r="M474" s="28">
        <f t="shared" si="504"/>
        <v>-304.9912383043187</v>
      </c>
      <c r="N474" s="28">
        <f>Paramètres!$D$26*Calculs!K474</f>
        <v>9.9642603637795819</v>
      </c>
      <c r="O474" s="28">
        <f>Paramètres!$D$26*I474</f>
        <v>-51.510936635946855</v>
      </c>
      <c r="P474" s="28">
        <f>Paramètres!$D$26*J474</f>
        <v>-57.964511844307971</v>
      </c>
      <c r="Q474" s="105">
        <f>IF($T474&gt;25000,Paramètres!$D$9,-5)</f>
        <v>6</v>
      </c>
      <c r="R474" s="105">
        <f t="shared" si="478"/>
        <v>-27531.376036529855</v>
      </c>
      <c r="S474" s="105">
        <f t="shared" si="479"/>
        <v>113696.22859597908</v>
      </c>
      <c r="T474" s="105">
        <f t="shared" si="505"/>
        <v>116982.088643578</v>
      </c>
      <c r="U474" s="105">
        <f t="shared" si="506"/>
        <v>103.61207429253385</v>
      </c>
      <c r="V474" s="105">
        <f t="shared" si="480"/>
        <v>67.66984896917441</v>
      </c>
      <c r="W474" s="105">
        <f t="shared" si="507"/>
        <v>-15.925891560902627</v>
      </c>
      <c r="X474" s="105">
        <f t="shared" si="508"/>
        <v>65.769099412271444</v>
      </c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44">
        <f t="shared" si="509"/>
        <v>-31202.583472953203</v>
      </c>
      <c r="AL474" s="44">
        <f t="shared" si="510"/>
        <v>-72458.132398530928</v>
      </c>
      <c r="AM474" s="44">
        <f t="shared" si="481"/>
        <v>57.133559013702602</v>
      </c>
      <c r="AN474" s="44">
        <f t="shared" si="482"/>
        <v>76.767399354086393</v>
      </c>
      <c r="AO474" s="44">
        <f t="shared" si="542"/>
        <v>5233.4253940770914</v>
      </c>
      <c r="AP474" s="44">
        <f t="shared" si="543"/>
        <v>8100.0428812678438</v>
      </c>
      <c r="AQ474" s="44">
        <f t="shared" si="511"/>
        <v>1052.2073253723643</v>
      </c>
      <c r="AR474" s="44">
        <f t="shared" si="512"/>
        <v>240.85529519133161</v>
      </c>
      <c r="AS474" s="44">
        <f t="shared" si="513"/>
        <v>1024.2699753217219</v>
      </c>
      <c r="AT474" s="44">
        <f>Paramètres!$D$26*Calculs!AQ474</f>
        <v>21.044146507447287</v>
      </c>
      <c r="AU474" s="44">
        <f>Paramètres!$D$26*AO474</f>
        <v>104.66850788154183</v>
      </c>
      <c r="AV474" s="44">
        <f>Paramètres!$D$26*AP474</f>
        <v>162.00085762535687</v>
      </c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1">
        <f>Paramètres!$D$16</f>
        <v>30000</v>
      </c>
      <c r="BH474" s="41">
        <f>Paramètres!$E$16</f>
        <v>-25000</v>
      </c>
      <c r="BI474" s="100"/>
      <c r="BJ474" s="100"/>
      <c r="BK474" s="110">
        <f>Paramètres!$D$20</f>
        <v>523598775598.29883</v>
      </c>
      <c r="BL474" s="41">
        <f>Paramètres!$D$21</f>
        <v>10000</v>
      </c>
      <c r="BM474" s="41"/>
      <c r="BN474" s="41"/>
      <c r="BO474" s="41">
        <f>IF(AND($BR$6&gt;200,A474&lt;950),Paramètres!$D$22,0)</f>
        <v>1</v>
      </c>
      <c r="BP474" s="41">
        <f t="shared" si="483"/>
        <v>88733.959509483058</v>
      </c>
      <c r="BQ474" s="41">
        <f t="shared" si="484"/>
        <v>-66238.096197448147</v>
      </c>
      <c r="BR474" s="41">
        <f t="shared" si="514"/>
        <v>110730.30731508412</v>
      </c>
      <c r="BS474" s="41">
        <f t="shared" si="515"/>
        <v>-36.740591080621435</v>
      </c>
      <c r="BT474" s="41">
        <f t="shared" si="516"/>
        <v>42.186561348509507</v>
      </c>
      <c r="BU474" s="41">
        <f t="shared" si="517"/>
        <v>33.806287703068868</v>
      </c>
      <c r="BV474" s="41">
        <f t="shared" si="518"/>
        <v>-25.235706254212321</v>
      </c>
      <c r="BW474" s="41">
        <f>Paramètres!$D$22</f>
        <v>1</v>
      </c>
      <c r="BX474" s="41">
        <f t="shared" si="485"/>
        <v>61202.583472953207</v>
      </c>
      <c r="BY474" s="41">
        <f t="shared" si="486"/>
        <v>47458.132398530928</v>
      </c>
      <c r="BZ474" s="41">
        <f t="shared" si="519"/>
        <v>77446.953164861799</v>
      </c>
      <c r="CA474" s="41">
        <f t="shared" si="520"/>
        <v>37.790964059621572</v>
      </c>
      <c r="CB474" s="41">
        <f t="shared" si="521"/>
        <v>85.156649368481254</v>
      </c>
      <c r="CC474" s="41">
        <f t="shared" si="522"/>
        <v>67.29518371312912</v>
      </c>
      <c r="CD474" s="41">
        <f t="shared" si="523"/>
        <v>52.182498796844328</v>
      </c>
      <c r="CE474" s="2">
        <f>Paramètres!$F$16</f>
        <v>15000</v>
      </c>
      <c r="CF474" s="2">
        <f>Paramètres!$G$16</f>
        <v>15000</v>
      </c>
      <c r="CG474" s="111">
        <f>Paramètres!$F$20</f>
        <v>992600579172.61572</v>
      </c>
      <c r="CH474" s="2">
        <f>Paramètres!$F$21</f>
        <v>13332</v>
      </c>
      <c r="CI474" s="2"/>
      <c r="CJ474" s="2"/>
      <c r="CK474" s="2">
        <f>IF(CN474&gt;20000,Paramètres!$F$22,-2)</f>
        <v>1</v>
      </c>
      <c r="CL474" s="2">
        <f t="shared" si="487"/>
        <v>73733.959509483058</v>
      </c>
      <c r="CM474" s="2">
        <f t="shared" si="488"/>
        <v>-26238.09619744814</v>
      </c>
      <c r="CN474" s="2">
        <f t="shared" si="489"/>
        <v>78263.238349895983</v>
      </c>
      <c r="CO474" s="2">
        <f t="shared" si="490"/>
        <v>-19.588009533714299</v>
      </c>
      <c r="CP474" s="2">
        <f t="shared" si="491"/>
        <v>155.24732336709283</v>
      </c>
      <c r="CQ474" s="2">
        <f t="shared" si="492"/>
        <v>146.26279331719041</v>
      </c>
      <c r="CR474" s="2">
        <f t="shared" si="493"/>
        <v>-52.047350592508856</v>
      </c>
      <c r="CS474" s="2">
        <f>Paramètres!$F$22</f>
        <v>1</v>
      </c>
      <c r="CT474" s="2">
        <f t="shared" si="494"/>
        <v>46202.583472953207</v>
      </c>
      <c r="CU474" s="2">
        <f t="shared" si="495"/>
        <v>87458.132398530928</v>
      </c>
      <c r="CV474" s="2">
        <f t="shared" si="524"/>
        <v>98912.100585389315</v>
      </c>
      <c r="CW474" s="2">
        <f t="shared" si="525"/>
        <v>62.15329904312371</v>
      </c>
      <c r="CX474" s="2">
        <f t="shared" si="496"/>
        <v>98.752231957127876</v>
      </c>
      <c r="CY474" s="2">
        <f t="shared" si="526"/>
        <v>46.12790763856853</v>
      </c>
      <c r="CZ474" s="2">
        <f t="shared" si="527"/>
        <v>87.316776471661385</v>
      </c>
      <c r="DA474" s="2"/>
      <c r="DB474" s="2"/>
      <c r="DC474" s="13">
        <f>Paramètres!$H$16</f>
        <v>-20000</v>
      </c>
      <c r="DD474" s="13">
        <f>Paramètres!$I$16</f>
        <v>0</v>
      </c>
      <c r="DE474" s="13"/>
      <c r="DF474" s="13"/>
      <c r="DG474" s="112">
        <f>Paramètres!$H$20</f>
        <v>1047197551196.5977</v>
      </c>
      <c r="DH474" s="13">
        <f>Paramètres!$H$21</f>
        <v>10000</v>
      </c>
      <c r="DI474" s="13">
        <f>IF(DL474&lt;66666,Paramètres!$H$22,5)</f>
        <v>1</v>
      </c>
      <c r="DJ474" s="13">
        <f t="shared" si="497"/>
        <v>38733.959509483058</v>
      </c>
      <c r="DK474" s="13">
        <f t="shared" si="498"/>
        <v>-41238.09619744814</v>
      </c>
      <c r="DL474" s="13">
        <f t="shared" si="528"/>
        <v>56576.498630370013</v>
      </c>
      <c r="DM474" s="13">
        <f t="shared" si="529"/>
        <v>-46.793496463509619</v>
      </c>
      <c r="DN474" s="13">
        <f t="shared" si="530"/>
        <v>312.40364624681729</v>
      </c>
      <c r="DO474" s="13">
        <f t="shared" si="531"/>
        <v>213.88086002627819</v>
      </c>
      <c r="DP474" s="13">
        <f t="shared" si="532"/>
        <v>-227.70818145759753</v>
      </c>
      <c r="DQ474" s="13">
        <f>IF(DT474&lt;66666,Paramètres!$H$22,5)</f>
        <v>5</v>
      </c>
      <c r="DR474" s="13">
        <f t="shared" si="499"/>
        <v>11202.583472953203</v>
      </c>
      <c r="DS474" s="13">
        <f t="shared" si="500"/>
        <v>72458.132398530928</v>
      </c>
      <c r="DT474" s="13">
        <f t="shared" si="533"/>
        <v>73319.02090966246</v>
      </c>
      <c r="DU474" s="13">
        <f t="shared" si="534"/>
        <v>81.211219437992611</v>
      </c>
      <c r="DV474" s="13">
        <f t="shared" si="535"/>
        <v>947.45442568816202</v>
      </c>
      <c r="DW474" s="13">
        <f t="shared" si="536"/>
        <v>144.76376196660007</v>
      </c>
      <c r="DX474" s="13">
        <f t="shared" si="537"/>
        <v>936.32971862339309</v>
      </c>
    </row>
    <row r="475" spans="1:128" x14ac:dyDescent="0.35">
      <c r="A475" s="106">
        <f t="shared" si="538"/>
        <v>469</v>
      </c>
      <c r="B475" s="106">
        <f>A475*Paramètres!$D$25</f>
        <v>234.5</v>
      </c>
      <c r="C475" s="102">
        <f>Paramètres!$D$7</f>
        <v>155093840495.72119</v>
      </c>
      <c r="D475" s="28">
        <f>Paramètres!$D$8</f>
        <v>6666</v>
      </c>
      <c r="E475" s="28">
        <f t="shared" si="501"/>
        <v>-59923.245440120096</v>
      </c>
      <c r="F475" s="28">
        <f t="shared" si="502"/>
        <v>39712.735591764358</v>
      </c>
      <c r="G475" s="28">
        <f t="shared" si="476"/>
        <v>-124.10736946878228</v>
      </c>
      <c r="H475" s="28">
        <f t="shared" si="477"/>
        <v>-36.195260618151408</v>
      </c>
      <c r="I475" s="28">
        <f t="shared" si="539"/>
        <v>-2130.0859541148584</v>
      </c>
      <c r="J475" s="28">
        <f t="shared" si="540"/>
        <v>-3145.2523186754092</v>
      </c>
      <c r="K475" s="28">
        <f t="shared" si="541"/>
        <v>499.21678932511327</v>
      </c>
      <c r="L475" s="28">
        <f t="shared" si="503"/>
        <v>402.87252330632373</v>
      </c>
      <c r="M475" s="28">
        <f t="shared" si="504"/>
        <v>-294.80694141907543</v>
      </c>
      <c r="N475" s="28">
        <f>Paramètres!$D$26*Calculs!K475</f>
        <v>9.9843357865022657</v>
      </c>
      <c r="O475" s="28">
        <f>Paramètres!$D$26*I475</f>
        <v>-42.601719082297166</v>
      </c>
      <c r="P475" s="28">
        <f>Paramètres!$D$26*J475</f>
        <v>-62.905046373508185</v>
      </c>
      <c r="Q475" s="105">
        <f>IF($T475&gt;25000,Paramètres!$D$9,-5)</f>
        <v>6</v>
      </c>
      <c r="R475" s="105">
        <f t="shared" si="478"/>
        <v>-31397.588488003272</v>
      </c>
      <c r="S475" s="105">
        <f t="shared" si="479"/>
        <v>107864.77905583094</v>
      </c>
      <c r="T475" s="105">
        <f t="shared" si="505"/>
        <v>112341.52893576454</v>
      </c>
      <c r="U475" s="105">
        <f t="shared" si="506"/>
        <v>106.22937272051759</v>
      </c>
      <c r="V475" s="105">
        <f t="shared" si="480"/>
        <v>73.345846827627213</v>
      </c>
      <c r="W475" s="105">
        <f t="shared" si="507"/>
        <v>-20.498944048684965</v>
      </c>
      <c r="X475" s="105">
        <f t="shared" si="508"/>
        <v>70.423054035952148</v>
      </c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44">
        <f t="shared" si="509"/>
        <v>-28525.656952116824</v>
      </c>
      <c r="AL475" s="44">
        <f t="shared" si="510"/>
        <v>-68152.043464066577</v>
      </c>
      <c r="AM475" s="44">
        <f t="shared" si="481"/>
        <v>59.072805578598825</v>
      </c>
      <c r="AN475" s="44">
        <f t="shared" si="482"/>
        <v>78.018882794155985</v>
      </c>
      <c r="AO475" s="44">
        <f t="shared" si="542"/>
        <v>5369.6121813868813</v>
      </c>
      <c r="AP475" s="44">
        <f t="shared" si="543"/>
        <v>8962.3119989642091</v>
      </c>
      <c r="AQ475" s="44">
        <f t="shared" si="511"/>
        <v>1167.0203855234645</v>
      </c>
      <c r="AR475" s="44">
        <f t="shared" si="512"/>
        <v>242.26096175739508</v>
      </c>
      <c r="AS475" s="44">
        <f t="shared" si="513"/>
        <v>1141.5980933041703</v>
      </c>
      <c r="AT475" s="44">
        <f>Paramètres!$D$26*Calculs!AQ475</f>
        <v>23.34040771046929</v>
      </c>
      <c r="AU475" s="44">
        <f>Paramètres!$D$26*AO475</f>
        <v>107.39224362773763</v>
      </c>
      <c r="AV475" s="44">
        <f>Paramètres!$D$26*AP475</f>
        <v>179.24623997928418</v>
      </c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1">
        <f>Paramètres!$D$16</f>
        <v>30000</v>
      </c>
      <c r="BH475" s="41">
        <f>Paramètres!$E$16</f>
        <v>-25000</v>
      </c>
      <c r="BI475" s="100"/>
      <c r="BJ475" s="100"/>
      <c r="BK475" s="110">
        <f>Paramètres!$D$20</f>
        <v>523598775598.29883</v>
      </c>
      <c r="BL475" s="41">
        <f>Paramètres!$D$21</f>
        <v>10000</v>
      </c>
      <c r="BM475" s="41"/>
      <c r="BN475" s="41"/>
      <c r="BO475" s="41">
        <f>IF(AND($BR$6&gt;200,A475&lt;950),Paramètres!$D$22,0)</f>
        <v>1</v>
      </c>
      <c r="BP475" s="41">
        <f t="shared" si="483"/>
        <v>89923.245440120096</v>
      </c>
      <c r="BQ475" s="41">
        <f t="shared" si="484"/>
        <v>-64712.735591764358</v>
      </c>
      <c r="BR475" s="41">
        <f t="shared" si="514"/>
        <v>110787.76204190463</v>
      </c>
      <c r="BS475" s="41">
        <f t="shared" si="515"/>
        <v>-35.740456419949233</v>
      </c>
      <c r="BT475" s="41">
        <f t="shared" si="516"/>
        <v>42.143346931613003</v>
      </c>
      <c r="BU475" s="41">
        <f t="shared" si="517"/>
        <v>34.206544657578291</v>
      </c>
      <c r="BV475" s="41">
        <f t="shared" si="518"/>
        <v>-24.616539017241987</v>
      </c>
      <c r="BW475" s="41">
        <f>Paramètres!$D$22</f>
        <v>1</v>
      </c>
      <c r="BX475" s="41">
        <f t="shared" si="485"/>
        <v>58525.656952116828</v>
      </c>
      <c r="BY475" s="41">
        <f t="shared" si="486"/>
        <v>43152.043464066577</v>
      </c>
      <c r="BZ475" s="41">
        <f t="shared" si="519"/>
        <v>72714.175899899681</v>
      </c>
      <c r="CA475" s="41">
        <f t="shared" si="520"/>
        <v>36.402034463445844</v>
      </c>
      <c r="CB475" s="41">
        <f t="shared" si="521"/>
        <v>96.284139927676918</v>
      </c>
      <c r="CC475" s="41">
        <f t="shared" si="522"/>
        <v>77.496478143330066</v>
      </c>
      <c r="CD475" s="41">
        <f t="shared" si="523"/>
        <v>57.13957890108076</v>
      </c>
      <c r="CE475" s="2">
        <f>Paramètres!$F$16</f>
        <v>15000</v>
      </c>
      <c r="CF475" s="2">
        <f>Paramètres!$G$16</f>
        <v>15000</v>
      </c>
      <c r="CG475" s="111">
        <f>Paramètres!$F$20</f>
        <v>992600579172.61572</v>
      </c>
      <c r="CH475" s="2">
        <f>Paramètres!$F$21</f>
        <v>13332</v>
      </c>
      <c r="CI475" s="2"/>
      <c r="CJ475" s="2"/>
      <c r="CK475" s="2">
        <f>IF(CN475&gt;20000,Paramètres!$F$22,-2)</f>
        <v>1</v>
      </c>
      <c r="CL475" s="2">
        <f t="shared" si="487"/>
        <v>74923.245440120096</v>
      </c>
      <c r="CM475" s="2">
        <f t="shared" si="488"/>
        <v>-24712.735591764358</v>
      </c>
      <c r="CN475" s="2">
        <f t="shared" si="489"/>
        <v>78893.675334014784</v>
      </c>
      <c r="CO475" s="2">
        <f t="shared" si="490"/>
        <v>-18.254658586696394</v>
      </c>
      <c r="CP475" s="2">
        <f t="shared" si="491"/>
        <v>152.87901127260753</v>
      </c>
      <c r="CQ475" s="2">
        <f t="shared" si="492"/>
        <v>145.18517023990157</v>
      </c>
      <c r="CR475" s="2">
        <f t="shared" si="493"/>
        <v>-47.88797792871253</v>
      </c>
      <c r="CS475" s="2">
        <f>Paramètres!$F$22</f>
        <v>1</v>
      </c>
      <c r="CT475" s="2">
        <f t="shared" si="494"/>
        <v>43525.656952116828</v>
      </c>
      <c r="CU475" s="2">
        <f t="shared" si="495"/>
        <v>83152.043464066577</v>
      </c>
      <c r="CV475" s="2">
        <f t="shared" si="524"/>
        <v>93854.915403314779</v>
      </c>
      <c r="CW475" s="2">
        <f t="shared" si="525"/>
        <v>62.370342710495187</v>
      </c>
      <c r="CX475" s="2">
        <f t="shared" si="496"/>
        <v>109.35700171304129</v>
      </c>
      <c r="CY475" s="2">
        <f t="shared" si="526"/>
        <v>50.714822142450927</v>
      </c>
      <c r="CZ475" s="2">
        <f t="shared" si="527"/>
        <v>96.886328440733493</v>
      </c>
      <c r="DA475" s="2"/>
      <c r="DB475" s="2"/>
      <c r="DC475" s="13">
        <f>Paramètres!$H$16</f>
        <v>-20000</v>
      </c>
      <c r="DD475" s="13">
        <f>Paramètres!$I$16</f>
        <v>0</v>
      </c>
      <c r="DE475" s="13"/>
      <c r="DF475" s="13"/>
      <c r="DG475" s="112">
        <f>Paramètres!$H$20</f>
        <v>1047197551196.5977</v>
      </c>
      <c r="DH475" s="13">
        <f>Paramètres!$H$21</f>
        <v>10000</v>
      </c>
      <c r="DI475" s="13">
        <f>IF(DL475&lt;66666,Paramètres!$H$22,5)</f>
        <v>1</v>
      </c>
      <c r="DJ475" s="13">
        <f t="shared" si="497"/>
        <v>39923.245440120096</v>
      </c>
      <c r="DK475" s="13">
        <f t="shared" si="498"/>
        <v>-39712.735591764358</v>
      </c>
      <c r="DL475" s="13">
        <f t="shared" si="528"/>
        <v>56311.338952767386</v>
      </c>
      <c r="DM475" s="13">
        <f t="shared" si="529"/>
        <v>-44.848544620064494</v>
      </c>
      <c r="DN475" s="13">
        <f t="shared" si="530"/>
        <v>315.21744820631045</v>
      </c>
      <c r="DO475" s="13">
        <f t="shared" si="531"/>
        <v>223.48080840884387</v>
      </c>
      <c r="DP475" s="13">
        <f t="shared" si="532"/>
        <v>-222.30242447312091</v>
      </c>
      <c r="DQ475" s="13">
        <f>IF(DT475&lt;66666,Paramètres!$H$22,5)</f>
        <v>5</v>
      </c>
      <c r="DR475" s="13">
        <f t="shared" si="499"/>
        <v>8525.656952116824</v>
      </c>
      <c r="DS475" s="13">
        <f t="shared" si="500"/>
        <v>68152.043464066577</v>
      </c>
      <c r="DT475" s="13">
        <f t="shared" si="533"/>
        <v>68683.242896598866</v>
      </c>
      <c r="DU475" s="13">
        <f t="shared" si="534"/>
        <v>82.869477780597009</v>
      </c>
      <c r="DV475" s="13">
        <f t="shared" si="535"/>
        <v>1075.5534421836642</v>
      </c>
      <c r="DW475" s="13">
        <f t="shared" si="536"/>
        <v>133.50854291389916</v>
      </c>
      <c r="DX475" s="13">
        <f t="shared" si="537"/>
        <v>1067.2350612503958</v>
      </c>
    </row>
    <row r="476" spans="1:128" x14ac:dyDescent="0.35">
      <c r="A476" s="106">
        <f t="shared" si="538"/>
        <v>470</v>
      </c>
      <c r="B476" s="106">
        <f>A476*Paramètres!$D$25</f>
        <v>235</v>
      </c>
      <c r="C476" s="102">
        <f>Paramètres!$D$7</f>
        <v>155093840495.72119</v>
      </c>
      <c r="D476" s="28">
        <f>Paramètres!$D$8</f>
        <v>6666</v>
      </c>
      <c r="E476" s="28">
        <f t="shared" si="501"/>
        <v>-60887.570286350943</v>
      </c>
      <c r="F476" s="28">
        <f t="shared" si="502"/>
        <v>38066.407697071882</v>
      </c>
      <c r="G476" s="28">
        <f t="shared" si="476"/>
        <v>-116.51120534499053</v>
      </c>
      <c r="H476" s="28">
        <f t="shared" si="477"/>
        <v>-34.670861238503441</v>
      </c>
      <c r="I476" s="28">
        <f t="shared" si="539"/>
        <v>-1684.6117117262374</v>
      </c>
      <c r="J476" s="28">
        <f t="shared" si="540"/>
        <v>-3377.1542137209763</v>
      </c>
      <c r="K476" s="28">
        <f t="shared" si="541"/>
        <v>503.08014214727609</v>
      </c>
      <c r="L476" s="28">
        <f t="shared" si="503"/>
        <v>413.74993777002567</v>
      </c>
      <c r="M476" s="28">
        <f t="shared" si="504"/>
        <v>-286.1828408871213</v>
      </c>
      <c r="N476" s="28">
        <f>Paramètres!$D$26*Calculs!K476</f>
        <v>10.061602842945522</v>
      </c>
      <c r="O476" s="28">
        <f>Paramètres!$D$26*I476</f>
        <v>-33.692234234524747</v>
      </c>
      <c r="P476" s="28">
        <f>Paramètres!$D$26*J476</f>
        <v>-67.543084274419527</v>
      </c>
      <c r="Q476" s="105">
        <f>IF($T476&gt;25000,Paramètres!$D$9,-5)</f>
        <v>6</v>
      </c>
      <c r="R476" s="105">
        <f t="shared" si="478"/>
        <v>-35107.284665366911</v>
      </c>
      <c r="S476" s="105">
        <f t="shared" si="479"/>
        <v>101451.89563833032</v>
      </c>
      <c r="T476" s="105">
        <f t="shared" si="505"/>
        <v>107354.59265995923</v>
      </c>
      <c r="U476" s="105">
        <f t="shared" si="506"/>
        <v>109.08810599840555</v>
      </c>
      <c r="V476" s="105">
        <f t="shared" si="480"/>
        <v>80.278211766508278</v>
      </c>
      <c r="W476" s="105">
        <f t="shared" si="507"/>
        <v>-26.252719730774896</v>
      </c>
      <c r="X476" s="105">
        <f t="shared" si="508"/>
        <v>75.864260301974412</v>
      </c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44">
        <f t="shared" si="509"/>
        <v>-25780.285620984036</v>
      </c>
      <c r="AL476" s="44">
        <f t="shared" si="510"/>
        <v>-63385.487941258427</v>
      </c>
      <c r="AM476" s="44">
        <f t="shared" si="481"/>
        <v>60.986091420649643</v>
      </c>
      <c r="AN476" s="44">
        <f t="shared" si="482"/>
        <v>79.421909579743343</v>
      </c>
      <c r="AO476" s="44">
        <f t="shared" si="542"/>
        <v>5504.4808995165386</v>
      </c>
      <c r="AP476" s="44">
        <f t="shared" si="543"/>
        <v>9924.6638522890953</v>
      </c>
      <c r="AQ476" s="44">
        <f t="shared" si="511"/>
        <v>1314.0148920389317</v>
      </c>
      <c r="AR476" s="44">
        <f t="shared" si="512"/>
        <v>241.22089915099519</v>
      </c>
      <c r="AS476" s="44">
        <f t="shared" si="513"/>
        <v>1291.6840226281622</v>
      </c>
      <c r="AT476" s="44">
        <f>Paramètres!$D$26*Calculs!AQ476</f>
        <v>26.280297840778637</v>
      </c>
      <c r="AU476" s="44">
        <f>Paramètres!$D$26*AO476</f>
        <v>110.08961799033078</v>
      </c>
      <c r="AV476" s="44">
        <f>Paramètres!$D$26*AP476</f>
        <v>198.49327704578192</v>
      </c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1">
        <f>Paramètres!$D$16</f>
        <v>30000</v>
      </c>
      <c r="BH476" s="41">
        <f>Paramètres!$E$16</f>
        <v>-25000</v>
      </c>
      <c r="BI476" s="100"/>
      <c r="BJ476" s="100"/>
      <c r="BK476" s="110">
        <f>Paramètres!$D$20</f>
        <v>523598775598.29883</v>
      </c>
      <c r="BL476" s="41">
        <f>Paramètres!$D$21</f>
        <v>10000</v>
      </c>
      <c r="BM476" s="41"/>
      <c r="BN476" s="41"/>
      <c r="BO476" s="41">
        <f>IF(AND($BR$6&gt;200,A476&lt;950),Paramètres!$D$22,0)</f>
        <v>1</v>
      </c>
      <c r="BP476" s="41">
        <f t="shared" si="483"/>
        <v>90887.570286350936</v>
      </c>
      <c r="BQ476" s="41">
        <f t="shared" si="484"/>
        <v>-63066.407697071882</v>
      </c>
      <c r="BR476" s="41">
        <f t="shared" si="514"/>
        <v>110625.14276768039</v>
      </c>
      <c r="BS476" s="41">
        <f t="shared" si="515"/>
        <v>-34.756577649484335</v>
      </c>
      <c r="BT476" s="41">
        <f t="shared" si="516"/>
        <v>42.265832228955844</v>
      </c>
      <c r="BU476" s="41">
        <f t="shared" si="517"/>
        <v>34.724825670847707</v>
      </c>
      <c r="BV476" s="41">
        <f t="shared" si="518"/>
        <v>-24.095374164670659</v>
      </c>
      <c r="BW476" s="41">
        <f>Paramètres!$D$22</f>
        <v>1</v>
      </c>
      <c r="BX476" s="41">
        <f t="shared" si="485"/>
        <v>55780.285620984039</v>
      </c>
      <c r="BY476" s="41">
        <f t="shared" si="486"/>
        <v>38385.487941258427</v>
      </c>
      <c r="BZ476" s="41">
        <f t="shared" si="519"/>
        <v>67711.785890249972</v>
      </c>
      <c r="CA476" s="41">
        <f t="shared" si="520"/>
        <v>34.534002726364406</v>
      </c>
      <c r="CB476" s="41">
        <f t="shared" si="521"/>
        <v>110.56415643757634</v>
      </c>
      <c r="CC476" s="41">
        <f t="shared" si="522"/>
        <v>91.081635854759199</v>
      </c>
      <c r="CD476" s="41">
        <f t="shared" si="523"/>
        <v>62.678292085648735</v>
      </c>
      <c r="CE476" s="2">
        <f>Paramètres!$F$16</f>
        <v>15000</v>
      </c>
      <c r="CF476" s="2">
        <f>Paramètres!$G$16</f>
        <v>15000</v>
      </c>
      <c r="CG476" s="111">
        <f>Paramètres!$F$20</f>
        <v>992600579172.61572</v>
      </c>
      <c r="CH476" s="2">
        <f>Paramètres!$F$21</f>
        <v>13332</v>
      </c>
      <c r="CI476" s="2"/>
      <c r="CJ476" s="2"/>
      <c r="CK476" s="2">
        <f>IF(CN476&gt;20000,Paramètres!$F$22,-2)</f>
        <v>1</v>
      </c>
      <c r="CL476" s="2">
        <f t="shared" si="487"/>
        <v>75887.570286350936</v>
      </c>
      <c r="CM476" s="2">
        <f t="shared" si="488"/>
        <v>-23066.407697071882</v>
      </c>
      <c r="CN476" s="2">
        <f t="shared" si="489"/>
        <v>79315.714004309324</v>
      </c>
      <c r="CO476" s="2">
        <f t="shared" si="490"/>
        <v>-16.906912468529296</v>
      </c>
      <c r="CP476" s="2">
        <f t="shared" si="491"/>
        <v>151.32328421473829</v>
      </c>
      <c r="CQ476" s="2">
        <f t="shared" si="492"/>
        <v>144.78286567758181</v>
      </c>
      <c r="CR476" s="2">
        <f t="shared" si="493"/>
        <v>-44.007478361316807</v>
      </c>
      <c r="CS476" s="2">
        <f>Paramètres!$F$22</f>
        <v>1</v>
      </c>
      <c r="CT476" s="2">
        <f t="shared" si="494"/>
        <v>40780.285620984039</v>
      </c>
      <c r="CU476" s="2">
        <f t="shared" si="495"/>
        <v>78385.487941258427</v>
      </c>
      <c r="CV476" s="2">
        <f t="shared" si="524"/>
        <v>88359.019998629505</v>
      </c>
      <c r="CW476" s="2">
        <f t="shared" si="525"/>
        <v>62.514158899257708</v>
      </c>
      <c r="CX476" s="2">
        <f t="shared" si="496"/>
        <v>122.91595224037452</v>
      </c>
      <c r="CY476" s="2">
        <f t="shared" si="526"/>
        <v>56.729325877714061</v>
      </c>
      <c r="CZ476" s="2">
        <f t="shared" si="527"/>
        <v>109.04180345453825</v>
      </c>
      <c r="DA476" s="2"/>
      <c r="DB476" s="2"/>
      <c r="DC476" s="13">
        <f>Paramètres!$H$16</f>
        <v>-20000</v>
      </c>
      <c r="DD476" s="13">
        <f>Paramètres!$I$16</f>
        <v>0</v>
      </c>
      <c r="DE476" s="13"/>
      <c r="DF476" s="13"/>
      <c r="DG476" s="112">
        <f>Paramètres!$H$20</f>
        <v>1047197551196.5977</v>
      </c>
      <c r="DH476" s="13">
        <f>Paramètres!$H$21</f>
        <v>10000</v>
      </c>
      <c r="DI476" s="13">
        <f>IF(DL476&lt;66666,Paramètres!$H$22,5)</f>
        <v>1</v>
      </c>
      <c r="DJ476" s="13">
        <f t="shared" si="497"/>
        <v>40887.570286350943</v>
      </c>
      <c r="DK476" s="13">
        <f t="shared" si="498"/>
        <v>-38066.407697071882</v>
      </c>
      <c r="DL476" s="13">
        <f t="shared" si="528"/>
        <v>55864.521826298507</v>
      </c>
      <c r="DM476" s="13">
        <f t="shared" si="529"/>
        <v>-42.953593036078104</v>
      </c>
      <c r="DN476" s="13">
        <f t="shared" si="530"/>
        <v>320.04423339942883</v>
      </c>
      <c r="DO476" s="13">
        <f t="shared" si="531"/>
        <v>234.24224642159618</v>
      </c>
      <c r="DP476" s="13">
        <f t="shared" si="532"/>
        <v>-218.07998836113387</v>
      </c>
      <c r="DQ476" s="13">
        <f>IF(DT476&lt;66666,Paramètres!$H$22,5)</f>
        <v>1</v>
      </c>
      <c r="DR476" s="13">
        <f t="shared" si="499"/>
        <v>5780.2856209840356</v>
      </c>
      <c r="DS476" s="13">
        <f t="shared" si="500"/>
        <v>63385.487941258427</v>
      </c>
      <c r="DT476" s="13">
        <f t="shared" si="533"/>
        <v>63648.501815923148</v>
      </c>
      <c r="DU476" s="13">
        <f t="shared" si="534"/>
        <v>84.789462414191291</v>
      </c>
      <c r="DV476" s="13">
        <f t="shared" si="535"/>
        <v>249.21089344361653</v>
      </c>
      <c r="DW476" s="13">
        <f t="shared" si="536"/>
        <v>22.632271033351159</v>
      </c>
      <c r="DX476" s="13">
        <f t="shared" si="537"/>
        <v>248.1810825160502</v>
      </c>
    </row>
    <row r="477" spans="1:128" x14ac:dyDescent="0.35">
      <c r="A477" s="106">
        <f t="shared" si="538"/>
        <v>471</v>
      </c>
      <c r="B477" s="106">
        <f>A477*Paramètres!$D$25</f>
        <v>235.5</v>
      </c>
      <c r="C477" s="102">
        <f>Paramètres!$D$7</f>
        <v>155093840495.72119</v>
      </c>
      <c r="D477" s="28">
        <f>Paramètres!$D$8</f>
        <v>6666</v>
      </c>
      <c r="E477" s="28">
        <f t="shared" si="501"/>
        <v>-61626.438657771556</v>
      </c>
      <c r="F477" s="28">
        <f t="shared" si="502"/>
        <v>36306.284879989616</v>
      </c>
      <c r="G477" s="28">
        <f t="shared" si="476"/>
        <v>-108.98630047927779</v>
      </c>
      <c r="H477" s="28">
        <f t="shared" si="477"/>
        <v>-33.164621794510296</v>
      </c>
      <c r="I477" s="28">
        <f t="shared" si="539"/>
        <v>-1237.1695397216872</v>
      </c>
      <c r="J477" s="28">
        <f t="shared" si="540"/>
        <v>-3595.7939703336783</v>
      </c>
      <c r="K477" s="28">
        <f t="shared" si="541"/>
        <v>509.91943398619873</v>
      </c>
      <c r="L477" s="28">
        <f t="shared" si="503"/>
        <v>426.85470840963723</v>
      </c>
      <c r="M477" s="28">
        <f t="shared" si="504"/>
        <v>-278.94961384688969</v>
      </c>
      <c r="N477" s="28">
        <f>Paramètres!$D$26*Calculs!K477</f>
        <v>10.198388679723974</v>
      </c>
      <c r="O477" s="28">
        <f>Paramètres!$D$26*I477</f>
        <v>-24.743390794433743</v>
      </c>
      <c r="P477" s="28">
        <f>Paramètres!$D$26*J477</f>
        <v>-71.915879406673568</v>
      </c>
      <c r="Q477" s="105">
        <f>IF($T477&gt;25000,Paramètres!$D$9,-5)</f>
        <v>6</v>
      </c>
      <c r="R477" s="105">
        <f t="shared" si="478"/>
        <v>-38658.698711333534</v>
      </c>
      <c r="S477" s="105">
        <f t="shared" si="479"/>
        <v>94406.519889446456</v>
      </c>
      <c r="T477" s="105">
        <f t="shared" si="505"/>
        <v>102015.12624944455</v>
      </c>
      <c r="U477" s="105">
        <f t="shared" si="506"/>
        <v>112.26869883085755</v>
      </c>
      <c r="V477" s="105">
        <f t="shared" si="480"/>
        <v>88.84665714585276</v>
      </c>
      <c r="W477" s="105">
        <f t="shared" si="507"/>
        <v>-33.668498745100266</v>
      </c>
      <c r="X477" s="105">
        <f t="shared" si="508"/>
        <v>82.220196291689135</v>
      </c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44">
        <f t="shared" si="509"/>
        <v>-22967.739946438018</v>
      </c>
      <c r="AL477" s="44">
        <f t="shared" si="510"/>
        <v>-58100.235009456839</v>
      </c>
      <c r="AM477" s="44">
        <f t="shared" si="481"/>
        <v>62.910340249812556</v>
      </c>
      <c r="AN477" s="44">
        <f t="shared" si="482"/>
        <v>73.783233101134741</v>
      </c>
      <c r="AO477" s="44">
        <f t="shared" si="542"/>
        <v>5635.6121806772026</v>
      </c>
      <c r="AP477" s="44">
        <f t="shared" si="543"/>
        <v>11017.854597871476</v>
      </c>
      <c r="AQ477" s="44">
        <f t="shared" si="511"/>
        <v>516.30831285174997</v>
      </c>
      <c r="AR477" s="44">
        <f t="shared" si="512"/>
        <v>144.19051303504952</v>
      </c>
      <c r="AS477" s="44">
        <f t="shared" si="513"/>
        <v>495.76543835821161</v>
      </c>
      <c r="AT477" s="44">
        <f>Paramètres!$D$26*Calculs!AQ477</f>
        <v>10.326166257035</v>
      </c>
      <c r="AU477" s="44">
        <f>Paramètres!$D$26*AO477</f>
        <v>112.71224361354405</v>
      </c>
      <c r="AV477" s="44">
        <f>Paramètres!$D$26*AP477</f>
        <v>220.3570919574295</v>
      </c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1">
        <f>Paramètres!$D$16</f>
        <v>30000</v>
      </c>
      <c r="BH477" s="41">
        <f>Paramètres!$E$16</f>
        <v>-25000</v>
      </c>
      <c r="BI477" s="100"/>
      <c r="BJ477" s="100"/>
      <c r="BK477" s="110">
        <f>Paramètres!$D$20</f>
        <v>523598775598.29883</v>
      </c>
      <c r="BL477" s="41">
        <f>Paramètres!$D$21</f>
        <v>10000</v>
      </c>
      <c r="BM477" s="41"/>
      <c r="BN477" s="41"/>
      <c r="BO477" s="41">
        <f>IF(AND($BR$6&gt;200,A477&lt;950),Paramètres!$D$22,0)</f>
        <v>1</v>
      </c>
      <c r="BP477" s="41">
        <f t="shared" si="483"/>
        <v>91626.438657771563</v>
      </c>
      <c r="BQ477" s="41">
        <f t="shared" si="484"/>
        <v>-61306.284879989616</v>
      </c>
      <c r="BR477" s="41">
        <f t="shared" si="514"/>
        <v>110244.56824212619</v>
      </c>
      <c r="BS477" s="41">
        <f t="shared" si="515"/>
        <v>-33.786063584279589</v>
      </c>
      <c r="BT477" s="41">
        <f t="shared" si="516"/>
        <v>42.554568907004942</v>
      </c>
      <c r="BU477" s="41">
        <f t="shared" si="517"/>
        <v>35.367942926694546</v>
      </c>
      <c r="BV477" s="41">
        <f t="shared" si="518"/>
        <v>-23.664318033594562</v>
      </c>
      <c r="BW477" s="41">
        <f>Paramètres!$D$22</f>
        <v>1</v>
      </c>
      <c r="BX477" s="41">
        <f t="shared" si="485"/>
        <v>52967.739946438014</v>
      </c>
      <c r="BY477" s="41">
        <f t="shared" si="486"/>
        <v>33100.235009456839</v>
      </c>
      <c r="BZ477" s="41">
        <f t="shared" si="519"/>
        <v>62459.643232368515</v>
      </c>
      <c r="CA477" s="41">
        <f t="shared" si="520"/>
        <v>32.001803003344371</v>
      </c>
      <c r="CB477" s="41">
        <f t="shared" si="521"/>
        <v>129.21459964919211</v>
      </c>
      <c r="CC477" s="41">
        <f t="shared" si="522"/>
        <v>109.57804043226795</v>
      </c>
      <c r="CD477" s="41">
        <f t="shared" si="523"/>
        <v>68.476753847749279</v>
      </c>
      <c r="CE477" s="2">
        <f>Paramètres!$F$16</f>
        <v>15000</v>
      </c>
      <c r="CF477" s="2">
        <f>Paramètres!$G$16</f>
        <v>15000</v>
      </c>
      <c r="CG477" s="111">
        <f>Paramètres!$F$20</f>
        <v>992600579172.61572</v>
      </c>
      <c r="CH477" s="2">
        <f>Paramètres!$F$21</f>
        <v>13332</v>
      </c>
      <c r="CI477" s="2"/>
      <c r="CJ477" s="2"/>
      <c r="CK477" s="2">
        <f>IF(CN477&gt;20000,Paramètres!$F$22,-2)</f>
        <v>1</v>
      </c>
      <c r="CL477" s="2">
        <f t="shared" si="487"/>
        <v>76626.438657771563</v>
      </c>
      <c r="CM477" s="2">
        <f t="shared" si="488"/>
        <v>-21306.284879989616</v>
      </c>
      <c r="CN477" s="2">
        <f t="shared" si="489"/>
        <v>79533.445020070023</v>
      </c>
      <c r="CO477" s="2">
        <f t="shared" si="490"/>
        <v>-15.538800614489285</v>
      </c>
      <c r="CP477" s="2">
        <f t="shared" si="491"/>
        <v>150.52981357971112</v>
      </c>
      <c r="CQ477" s="2">
        <f t="shared" si="492"/>
        <v>145.02783732706169</v>
      </c>
      <c r="CR477" s="2">
        <f t="shared" si="493"/>
        <v>-40.325564801722329</v>
      </c>
      <c r="CS477" s="2">
        <f>Paramètres!$F$22</f>
        <v>1</v>
      </c>
      <c r="CT477" s="2">
        <f t="shared" si="494"/>
        <v>37967.739946438014</v>
      </c>
      <c r="CU477" s="2">
        <f t="shared" si="495"/>
        <v>73100.235009456839</v>
      </c>
      <c r="CV477" s="2">
        <f t="shared" si="524"/>
        <v>82372.286814669438</v>
      </c>
      <c r="CW477" s="2">
        <f t="shared" si="525"/>
        <v>62.552957657883759</v>
      </c>
      <c r="CX477" s="2">
        <f t="shared" si="496"/>
        <v>140.72363845350739</v>
      </c>
      <c r="CY477" s="2">
        <f t="shared" si="526"/>
        <v>64.863544715476095</v>
      </c>
      <c r="CZ477" s="2">
        <f t="shared" si="527"/>
        <v>124.88339756163306</v>
      </c>
      <c r="DA477" s="2"/>
      <c r="DB477" s="2"/>
      <c r="DC477" s="13">
        <f>Paramètres!$H$16</f>
        <v>-20000</v>
      </c>
      <c r="DD477" s="13">
        <f>Paramètres!$I$16</f>
        <v>0</v>
      </c>
      <c r="DE477" s="13"/>
      <c r="DF477" s="13"/>
      <c r="DG477" s="112">
        <f>Paramètres!$H$20</f>
        <v>1047197551196.5977</v>
      </c>
      <c r="DH477" s="13">
        <f>Paramètres!$H$21</f>
        <v>10000</v>
      </c>
      <c r="DI477" s="13">
        <f>IF(DL477&lt;66666,Paramètres!$H$22,5)</f>
        <v>1</v>
      </c>
      <c r="DJ477" s="13">
        <f t="shared" si="497"/>
        <v>41626.438657771556</v>
      </c>
      <c r="DK477" s="13">
        <f t="shared" si="498"/>
        <v>-36306.284879989616</v>
      </c>
      <c r="DL477" s="13">
        <f t="shared" si="528"/>
        <v>55235.01350697926</v>
      </c>
      <c r="DM477" s="13">
        <f t="shared" si="529"/>
        <v>-41.094706458220578</v>
      </c>
      <c r="DN477" s="13">
        <f t="shared" si="530"/>
        <v>327.03163336948529</v>
      </c>
      <c r="DO477" s="13">
        <f t="shared" si="531"/>
        <v>246.45892815588098</v>
      </c>
      <c r="DP477" s="13">
        <f t="shared" si="532"/>
        <v>-214.95973101157281</v>
      </c>
      <c r="DQ477" s="13">
        <f>IF(DT477&lt;66666,Paramètres!$H$22,5)</f>
        <v>1</v>
      </c>
      <c r="DR477" s="13">
        <f t="shared" si="499"/>
        <v>2967.7399464380178</v>
      </c>
      <c r="DS477" s="13">
        <f t="shared" si="500"/>
        <v>58100.235009456839</v>
      </c>
      <c r="DT477" s="13">
        <f t="shared" si="533"/>
        <v>58175.981199665192</v>
      </c>
      <c r="DU477" s="13">
        <f t="shared" si="534"/>
        <v>87.075892722027106</v>
      </c>
      <c r="DV477" s="13">
        <f t="shared" si="535"/>
        <v>296.19106522683046</v>
      </c>
      <c r="DW477" s="13">
        <f t="shared" si="536"/>
        <v>15.109638684645796</v>
      </c>
      <c r="DX477" s="13">
        <f t="shared" si="537"/>
        <v>295.80541904945551</v>
      </c>
    </row>
    <row r="478" spans="1:128" x14ac:dyDescent="0.35">
      <c r="A478" s="106">
        <f t="shared" si="538"/>
        <v>472</v>
      </c>
      <c r="B478" s="106">
        <f>A478*Paramètres!$D$25</f>
        <v>236</v>
      </c>
      <c r="C478" s="102">
        <f>Paramètres!$D$7</f>
        <v>155093840495.72119</v>
      </c>
      <c r="D478" s="28">
        <f>Paramètres!$D$8</f>
        <v>6666</v>
      </c>
      <c r="E478" s="28">
        <f t="shared" si="501"/>
        <v>-62138.309750529988</v>
      </c>
      <c r="F478" s="28">
        <f t="shared" si="502"/>
        <v>34438.650491361055</v>
      </c>
      <c r="G478" s="28">
        <f t="shared" si="476"/>
        <v>-101.67173410324052</v>
      </c>
      <c r="H478" s="28">
        <f t="shared" si="477"/>
        <v>-31.667672975315092</v>
      </c>
      <c r="I478" s="28">
        <f t="shared" si="539"/>
        <v>-785.57144051761634</v>
      </c>
      <c r="J478" s="28">
        <f t="shared" si="540"/>
        <v>-3802.8277047738948</v>
      </c>
      <c r="K478" s="28">
        <f t="shared" si="541"/>
        <v>519.948597089023</v>
      </c>
      <c r="L478" s="28">
        <f t="shared" si="503"/>
        <v>442.53212560430222</v>
      </c>
      <c r="M478" s="28">
        <f t="shared" si="504"/>
        <v>-272.96860886003225</v>
      </c>
      <c r="N478" s="28">
        <f>Paramètres!$D$26*Calculs!K478</f>
        <v>10.398971941780459</v>
      </c>
      <c r="O478" s="28">
        <f>Paramètres!$D$26*I478</f>
        <v>-15.711428810352327</v>
      </c>
      <c r="P478" s="28">
        <f>Paramètres!$D$26*J478</f>
        <v>-76.056554095477892</v>
      </c>
      <c r="Q478" s="105">
        <f>IF($T478&gt;25000,Paramètres!$D$9,-5)</f>
        <v>6</v>
      </c>
      <c r="R478" s="105">
        <f t="shared" si="478"/>
        <v>-42024.423522689336</v>
      </c>
      <c r="S478" s="105">
        <f t="shared" si="479"/>
        <v>86906.016842292593</v>
      </c>
      <c r="T478" s="105">
        <f t="shared" si="505"/>
        <v>96533.455008132849</v>
      </c>
      <c r="U478" s="105">
        <f t="shared" si="506"/>
        <v>115.80663338430784</v>
      </c>
      <c r="V478" s="105">
        <f t="shared" si="480"/>
        <v>99.149637851545918</v>
      </c>
      <c r="W478" s="105">
        <f t="shared" si="507"/>
        <v>-43.16334034499846</v>
      </c>
      <c r="X478" s="105">
        <f t="shared" si="508"/>
        <v>89.261283524014686</v>
      </c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44">
        <f t="shared" si="509"/>
        <v>-20113.886227840652</v>
      </c>
      <c r="AL478" s="44">
        <f t="shared" si="510"/>
        <v>-52467.366350931545</v>
      </c>
      <c r="AM478" s="44">
        <f t="shared" si="481"/>
        <v>63.351970965728263</v>
      </c>
      <c r="AN478" s="44">
        <f t="shared" si="482"/>
        <v>74.740192048646406</v>
      </c>
      <c r="AO478" s="44">
        <f t="shared" si="542"/>
        <v>5667.0904500987081</v>
      </c>
      <c r="AP478" s="44">
        <f t="shared" si="543"/>
        <v>11293.262944272257</v>
      </c>
      <c r="AQ478" s="44">
        <f t="shared" si="511"/>
        <v>592.2677759474401</v>
      </c>
      <c r="AR478" s="44">
        <f t="shared" si="512"/>
        <v>155.88272508728957</v>
      </c>
      <c r="AS478" s="44">
        <f t="shared" si="513"/>
        <v>571.38576675052695</v>
      </c>
      <c r="AT478" s="44">
        <f>Paramètres!$D$26*Calculs!AQ478</f>
        <v>11.845355518948802</v>
      </c>
      <c r="AU478" s="44">
        <f>Paramètres!$D$26*AO478</f>
        <v>113.34180900197417</v>
      </c>
      <c r="AV478" s="44">
        <f>Paramètres!$D$26*AP478</f>
        <v>225.86525888544514</v>
      </c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1">
        <f>Paramètres!$D$16</f>
        <v>30000</v>
      </c>
      <c r="BH478" s="41">
        <f>Paramètres!$E$16</f>
        <v>-25000</v>
      </c>
      <c r="BI478" s="100"/>
      <c r="BJ478" s="100"/>
      <c r="BK478" s="110">
        <f>Paramètres!$D$20</f>
        <v>523598775598.29883</v>
      </c>
      <c r="BL478" s="41">
        <f>Paramètres!$D$21</f>
        <v>10000</v>
      </c>
      <c r="BM478" s="41"/>
      <c r="BN478" s="41"/>
      <c r="BO478" s="41">
        <f>IF(AND($BR$6&gt;200,A478&lt;950),Paramètres!$D$22,0)</f>
        <v>1</v>
      </c>
      <c r="BP478" s="41">
        <f t="shared" si="483"/>
        <v>92138.309750529996</v>
      </c>
      <c r="BQ478" s="41">
        <f t="shared" si="484"/>
        <v>-59438.650491361055</v>
      </c>
      <c r="BR478" s="41">
        <f t="shared" si="514"/>
        <v>109646.80248834795</v>
      </c>
      <c r="BS478" s="41">
        <f t="shared" si="515"/>
        <v>-32.826161753620035</v>
      </c>
      <c r="BT478" s="41">
        <f t="shared" si="516"/>
        <v>43.014069640162475</v>
      </c>
      <c r="BU478" s="41">
        <f t="shared" si="517"/>
        <v>36.145547176875752</v>
      </c>
      <c r="BV478" s="41">
        <f t="shared" si="518"/>
        <v>-23.317581484643654</v>
      </c>
      <c r="BW478" s="41">
        <f>Paramètres!$D$22</f>
        <v>1</v>
      </c>
      <c r="BX478" s="41">
        <f t="shared" si="485"/>
        <v>50113.886227840652</v>
      </c>
      <c r="BY478" s="41">
        <f t="shared" si="486"/>
        <v>27467.366350931545</v>
      </c>
      <c r="BZ478" s="41">
        <f t="shared" si="519"/>
        <v>57147.684179791955</v>
      </c>
      <c r="CA478" s="41">
        <f t="shared" si="520"/>
        <v>28.727099353104364</v>
      </c>
      <c r="CB478" s="41">
        <f t="shared" si="521"/>
        <v>153.23346099196928</v>
      </c>
      <c r="CC478" s="41">
        <f t="shared" si="522"/>
        <v>134.37332309548299</v>
      </c>
      <c r="CD478" s="41">
        <f t="shared" si="523"/>
        <v>73.649871743637846</v>
      </c>
      <c r="CE478" s="2">
        <f>Paramètres!$F$16</f>
        <v>15000</v>
      </c>
      <c r="CF478" s="2">
        <f>Paramètres!$G$16</f>
        <v>15000</v>
      </c>
      <c r="CG478" s="111">
        <f>Paramètres!$F$20</f>
        <v>992600579172.61572</v>
      </c>
      <c r="CH478" s="2">
        <f>Paramètres!$F$21</f>
        <v>13332</v>
      </c>
      <c r="CI478" s="2"/>
      <c r="CJ478" s="2"/>
      <c r="CK478" s="2">
        <f>IF(CN478&gt;20000,Paramètres!$F$22,-2)</f>
        <v>1</v>
      </c>
      <c r="CL478" s="2">
        <f t="shared" si="487"/>
        <v>77138.309750529996</v>
      </c>
      <c r="CM478" s="2">
        <f t="shared" si="488"/>
        <v>-19438.650491361055</v>
      </c>
      <c r="CN478" s="2">
        <f t="shared" si="489"/>
        <v>79549.858353701682</v>
      </c>
      <c r="CO478" s="2">
        <f t="shared" si="490"/>
        <v>-14.143901316905099</v>
      </c>
      <c r="CP478" s="2">
        <f t="shared" si="491"/>
        <v>150.4702483710436</v>
      </c>
      <c r="CQ478" s="2">
        <f t="shared" si="492"/>
        <v>145.90875291664969</v>
      </c>
      <c r="CR478" s="2">
        <f t="shared" si="493"/>
        <v>-36.768620686009065</v>
      </c>
      <c r="CS478" s="2">
        <f>Paramètres!$F$22</f>
        <v>1</v>
      </c>
      <c r="CT478" s="2">
        <f t="shared" si="494"/>
        <v>35113.886227840652</v>
      </c>
      <c r="CU478" s="2">
        <f t="shared" si="495"/>
        <v>67467.366350931552</v>
      </c>
      <c r="CV478" s="2">
        <f t="shared" si="524"/>
        <v>76058.073393641447</v>
      </c>
      <c r="CW478" s="2">
        <f t="shared" si="525"/>
        <v>62.504945801212465</v>
      </c>
      <c r="CX478" s="2">
        <f t="shared" si="496"/>
        <v>163.97185423164598</v>
      </c>
      <c r="CY478" s="2">
        <f t="shared" si="526"/>
        <v>75.70122114793719</v>
      </c>
      <c r="CZ478" s="2">
        <f t="shared" si="527"/>
        <v>145.45134615009675</v>
      </c>
      <c r="DA478" s="2"/>
      <c r="DB478" s="2"/>
      <c r="DC478" s="13">
        <f>Paramètres!$H$16</f>
        <v>-20000</v>
      </c>
      <c r="DD478" s="13">
        <f>Paramètres!$I$16</f>
        <v>0</v>
      </c>
      <c r="DE478" s="13"/>
      <c r="DF478" s="13"/>
      <c r="DG478" s="112">
        <f>Paramètres!$H$20</f>
        <v>1047197551196.5977</v>
      </c>
      <c r="DH478" s="13">
        <f>Paramètres!$H$21</f>
        <v>10000</v>
      </c>
      <c r="DI478" s="13">
        <f>IF(DL478&lt;66666,Paramètres!$H$22,5)</f>
        <v>1</v>
      </c>
      <c r="DJ478" s="13">
        <f t="shared" si="497"/>
        <v>42138.309750529988</v>
      </c>
      <c r="DK478" s="13">
        <f t="shared" si="498"/>
        <v>-34438.650491361055</v>
      </c>
      <c r="DL478" s="13">
        <f t="shared" si="528"/>
        <v>54421.115353305046</v>
      </c>
      <c r="DM478" s="13">
        <f t="shared" si="529"/>
        <v>-39.258322032859596</v>
      </c>
      <c r="DN478" s="13">
        <f t="shared" si="530"/>
        <v>336.40394864015053</v>
      </c>
      <c r="DO478" s="13">
        <f t="shared" si="531"/>
        <v>260.47782551077677</v>
      </c>
      <c r="DP478" s="13">
        <f t="shared" si="532"/>
        <v>-212.88240668937951</v>
      </c>
      <c r="DQ478" s="13">
        <f>IF(DT478&lt;66666,Paramètres!$H$22,5)</f>
        <v>1</v>
      </c>
      <c r="DR478" s="13">
        <f t="shared" si="499"/>
        <v>113.88622784065228</v>
      </c>
      <c r="DS478" s="13">
        <f t="shared" si="500"/>
        <v>52467.366350931545</v>
      </c>
      <c r="DT478" s="13">
        <f t="shared" si="533"/>
        <v>52467.489952119446</v>
      </c>
      <c r="DU478" s="13">
        <f t="shared" si="534"/>
        <v>89.875633362109667</v>
      </c>
      <c r="DV478" s="13">
        <f t="shared" si="535"/>
        <v>360.58142747545435</v>
      </c>
      <c r="DW478" s="13">
        <f t="shared" si="536"/>
        <v>0.78268006802025525</v>
      </c>
      <c r="DX478" s="13">
        <f t="shared" si="537"/>
        <v>360.580578029582</v>
      </c>
    </row>
    <row r="479" spans="1:128" x14ac:dyDescent="0.35">
      <c r="A479" s="106">
        <f t="shared" si="538"/>
        <v>473</v>
      </c>
      <c r="B479" s="106">
        <f>A479*Paramètres!$D$25</f>
        <v>236.5</v>
      </c>
      <c r="C479" s="102">
        <f>Paramètres!$D$7</f>
        <v>155093840495.72119</v>
      </c>
      <c r="D479" s="28">
        <f>Paramètres!$D$8</f>
        <v>6666</v>
      </c>
      <c r="E479" s="28">
        <f t="shared" si="501"/>
        <v>-62420.462439387717</v>
      </c>
      <c r="F479" s="28">
        <f t="shared" si="502"/>
        <v>32468.9944867591</v>
      </c>
      <c r="G479" s="28">
        <f t="shared" si="476"/>
        <v>-94.678505729221186</v>
      </c>
      <c r="H479" s="28">
        <f t="shared" si="477"/>
        <v>-30.170762921374049</v>
      </c>
      <c r="I479" s="28">
        <f t="shared" si="539"/>
        <v>-327.32788610296177</v>
      </c>
      <c r="J479" s="28">
        <f t="shared" si="540"/>
        <v>-3999.7397595384491</v>
      </c>
      <c r="K479" s="28">
        <f t="shared" si="541"/>
        <v>533.49722903192594</v>
      </c>
      <c r="L479" s="28">
        <f t="shared" si="503"/>
        <v>461.22509142110971</v>
      </c>
      <c r="M479" s="28">
        <f t="shared" si="504"/>
        <v>-268.12442713846906</v>
      </c>
      <c r="N479" s="28">
        <f>Paramètres!$D$26*Calculs!K479</f>
        <v>10.66994458063852</v>
      </c>
      <c r="O479" s="28">
        <f>Paramètres!$D$26*I479</f>
        <v>-6.5465577220592355</v>
      </c>
      <c r="P479" s="28">
        <f>Paramètres!$D$26*J479</f>
        <v>-79.994795190768983</v>
      </c>
      <c r="Q479" s="105">
        <f>IF($T479&gt;25000,Paramètres!$D$9,-5)</f>
        <v>6</v>
      </c>
      <c r="R479" s="105">
        <f t="shared" si="478"/>
        <v>-45179.09211786824</v>
      </c>
      <c r="S479" s="105">
        <f t="shared" si="479"/>
        <v>79146.882923866884</v>
      </c>
      <c r="T479" s="105">
        <f t="shared" si="505"/>
        <v>91133.85452815608</v>
      </c>
      <c r="U479" s="105">
        <f t="shared" si="506"/>
        <v>119.71884461899889</v>
      </c>
      <c r="V479" s="105">
        <f t="shared" si="480"/>
        <v>111.15020300049429</v>
      </c>
      <c r="W479" s="105">
        <f t="shared" si="507"/>
        <v>-55.102083482353194</v>
      </c>
      <c r="X479" s="105">
        <f t="shared" si="508"/>
        <v>96.530451272926669</v>
      </c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44">
        <f t="shared" si="509"/>
        <v>-17241.370321519476</v>
      </c>
      <c r="AL479" s="44">
        <f t="shared" si="510"/>
        <v>-46677.888437107787</v>
      </c>
      <c r="AM479" s="44">
        <f t="shared" si="481"/>
        <v>63.868842785510047</v>
      </c>
      <c r="AN479" s="44">
        <f t="shared" si="482"/>
        <v>75.92683258188957</v>
      </c>
      <c r="AO479" s="44">
        <f t="shared" si="542"/>
        <v>5709.6313661840231</v>
      </c>
      <c r="AP479" s="44">
        <f t="shared" si="543"/>
        <v>11638.783452137339</v>
      </c>
      <c r="AQ479" s="44">
        <f t="shared" si="511"/>
        <v>689.64199571968425</v>
      </c>
      <c r="AR479" s="44">
        <f t="shared" si="512"/>
        <v>167.69388396644197</v>
      </c>
      <c r="AS479" s="44">
        <f t="shared" si="513"/>
        <v>668.94307944733123</v>
      </c>
      <c r="AT479" s="44">
        <f>Paramètres!$D$26*Calculs!AQ479</f>
        <v>13.792839914393685</v>
      </c>
      <c r="AU479" s="44">
        <f>Paramètres!$D$26*AO479</f>
        <v>114.19262732368047</v>
      </c>
      <c r="AV479" s="44">
        <f>Paramètres!$D$26*AP479</f>
        <v>232.77566904274678</v>
      </c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1">
        <f>Paramètres!$D$16</f>
        <v>30000</v>
      </c>
      <c r="BH479" s="41">
        <f>Paramètres!$E$16</f>
        <v>-25000</v>
      </c>
      <c r="BI479" s="100"/>
      <c r="BJ479" s="100"/>
      <c r="BK479" s="110">
        <f>Paramètres!$D$20</f>
        <v>523598775598.29883</v>
      </c>
      <c r="BL479" s="41">
        <f>Paramètres!$D$21</f>
        <v>10000</v>
      </c>
      <c r="BM479" s="41"/>
      <c r="BN479" s="41"/>
      <c r="BO479" s="41">
        <f>IF(AND($BR$6&gt;200,A479&lt;950),Paramètres!$D$22,0)</f>
        <v>1</v>
      </c>
      <c r="BP479" s="41">
        <f t="shared" si="483"/>
        <v>92420.462439387717</v>
      </c>
      <c r="BQ479" s="41">
        <f t="shared" si="484"/>
        <v>-57468.994486759097</v>
      </c>
      <c r="BR479" s="41">
        <f t="shared" si="514"/>
        <v>108831.18672894008</v>
      </c>
      <c r="BS479" s="41">
        <f t="shared" si="515"/>
        <v>-31.874221112205795</v>
      </c>
      <c r="BT479" s="41">
        <f t="shared" si="516"/>
        <v>43.653081190197469</v>
      </c>
      <c r="BU479" s="41">
        <f t="shared" si="517"/>
        <v>37.070605143271507</v>
      </c>
      <c r="BV479" s="41">
        <f t="shared" si="518"/>
        <v>-23.051284816895222</v>
      </c>
      <c r="BW479" s="41">
        <f>Paramètres!$D$22</f>
        <v>1</v>
      </c>
      <c r="BX479" s="41">
        <f t="shared" si="485"/>
        <v>47241.370321519476</v>
      </c>
      <c r="BY479" s="41">
        <f t="shared" si="486"/>
        <v>21677.888437107787</v>
      </c>
      <c r="BZ479" s="41">
        <f t="shared" si="519"/>
        <v>51977.667482743323</v>
      </c>
      <c r="CA479" s="41">
        <f t="shared" si="520"/>
        <v>24.649211628199069</v>
      </c>
      <c r="CB479" s="41">
        <f t="shared" si="521"/>
        <v>183.52198513754809</v>
      </c>
      <c r="CC479" s="41">
        <f t="shared" si="522"/>
        <v>166.79913666579404</v>
      </c>
      <c r="CD479" s="41">
        <f t="shared" si="523"/>
        <v>76.539970187949393</v>
      </c>
      <c r="CE479" s="2">
        <f>Paramètres!$F$16</f>
        <v>15000</v>
      </c>
      <c r="CF479" s="2">
        <f>Paramètres!$G$16</f>
        <v>15000</v>
      </c>
      <c r="CG479" s="111">
        <f>Paramètres!$F$20</f>
        <v>992600579172.61572</v>
      </c>
      <c r="CH479" s="2">
        <f>Paramètres!$F$21</f>
        <v>13332</v>
      </c>
      <c r="CI479" s="2"/>
      <c r="CJ479" s="2"/>
      <c r="CK479" s="2">
        <f>IF(CN479&gt;20000,Paramètres!$F$22,-2)</f>
        <v>1</v>
      </c>
      <c r="CL479" s="2">
        <f t="shared" si="487"/>
        <v>77420.462439387717</v>
      </c>
      <c r="CM479" s="2">
        <f t="shared" si="488"/>
        <v>-17468.9944867591</v>
      </c>
      <c r="CN479" s="2">
        <f t="shared" si="489"/>
        <v>79366.830431276918</v>
      </c>
      <c r="CO479" s="2">
        <f t="shared" si="490"/>
        <v>-12.715169342911709</v>
      </c>
      <c r="CP479" s="2">
        <f t="shared" si="491"/>
        <v>151.13644783825839</v>
      </c>
      <c r="CQ479" s="2">
        <f t="shared" si="492"/>
        <v>147.43002359425466</v>
      </c>
      <c r="CR479" s="2">
        <f t="shared" si="493"/>
        <v>-33.265808394868671</v>
      </c>
      <c r="CS479" s="2">
        <f>Paramètres!$F$22</f>
        <v>1</v>
      </c>
      <c r="CT479" s="2">
        <f t="shared" si="494"/>
        <v>32241.370321519476</v>
      </c>
      <c r="CU479" s="2">
        <f t="shared" si="495"/>
        <v>61677.888437107787</v>
      </c>
      <c r="CV479" s="2">
        <f t="shared" si="524"/>
        <v>69596.464581684544</v>
      </c>
      <c r="CW479" s="2">
        <f t="shared" si="525"/>
        <v>62.402225584217419</v>
      </c>
      <c r="CX479" s="2">
        <f t="shared" si="496"/>
        <v>194.14363837196984</v>
      </c>
      <c r="CY479" s="2">
        <f t="shared" si="526"/>
        <v>89.939294732007355</v>
      </c>
      <c r="CZ479" s="2">
        <f t="shared" si="527"/>
        <v>172.05428092150254</v>
      </c>
      <c r="DA479" s="2"/>
      <c r="DB479" s="2"/>
      <c r="DC479" s="13">
        <f>Paramètres!$H$16</f>
        <v>-20000</v>
      </c>
      <c r="DD479" s="13">
        <f>Paramètres!$I$16</f>
        <v>0</v>
      </c>
      <c r="DE479" s="13"/>
      <c r="DF479" s="13"/>
      <c r="DG479" s="112">
        <f>Paramètres!$H$20</f>
        <v>1047197551196.5977</v>
      </c>
      <c r="DH479" s="13">
        <f>Paramètres!$H$21</f>
        <v>10000</v>
      </c>
      <c r="DI479" s="13">
        <f>IF(DL479&lt;66666,Paramètres!$H$22,5)</f>
        <v>1</v>
      </c>
      <c r="DJ479" s="13">
        <f t="shared" si="497"/>
        <v>42420.462439387717</v>
      </c>
      <c r="DK479" s="13">
        <f t="shared" si="498"/>
        <v>-32468.9944867591</v>
      </c>
      <c r="DL479" s="13">
        <f t="shared" si="528"/>
        <v>53420.326061834341</v>
      </c>
      <c r="DM479" s="13">
        <f t="shared" si="529"/>
        <v>-37.430760567176542</v>
      </c>
      <c r="DN479" s="13">
        <f t="shared" si="530"/>
        <v>348.48066654070897</v>
      </c>
      <c r="DO479" s="13">
        <f t="shared" si="531"/>
        <v>276.72446268358351</v>
      </c>
      <c r="DP479" s="13">
        <f t="shared" si="532"/>
        <v>-211.80733392670518</v>
      </c>
      <c r="DQ479" s="13">
        <f>IF(DT479&lt;66666,Paramètres!$H$22,5)</f>
        <v>1</v>
      </c>
      <c r="DR479" s="13">
        <f t="shared" si="499"/>
        <v>-2758.6296784805236</v>
      </c>
      <c r="DS479" s="13">
        <f t="shared" si="500"/>
        <v>46677.888437107787</v>
      </c>
      <c r="DT479" s="13">
        <f t="shared" si="533"/>
        <v>46759.333898699566</v>
      </c>
      <c r="DU479" s="13">
        <f t="shared" si="534"/>
        <v>93.382205370698017</v>
      </c>
      <c r="DV479" s="13">
        <f t="shared" si="535"/>
        <v>447.87679028939488</v>
      </c>
      <c r="DW479" s="13">
        <f t="shared" si="536"/>
        <v>-26.423092524619559</v>
      </c>
      <c r="DX479" s="13">
        <f t="shared" si="537"/>
        <v>447.09667798068682</v>
      </c>
    </row>
    <row r="480" spans="1:128" x14ac:dyDescent="0.35">
      <c r="A480" s="106">
        <f t="shared" si="538"/>
        <v>474</v>
      </c>
      <c r="B480" s="106">
        <f>A480*Paramètres!$D$25</f>
        <v>237</v>
      </c>
      <c r="C480" s="102">
        <f>Paramètres!$D$7</f>
        <v>155093840495.72119</v>
      </c>
      <c r="D480" s="28">
        <f>Paramètres!$D$8</f>
        <v>6666</v>
      </c>
      <c r="E480" s="28">
        <f t="shared" si="501"/>
        <v>-62468.820109583925</v>
      </c>
      <c r="F480" s="28">
        <f t="shared" si="502"/>
        <v>30402.093500205261</v>
      </c>
      <c r="G480" s="28">
        <f t="shared" si="476"/>
        <v>-88.079257128134103</v>
      </c>
      <c r="H480" s="28">
        <f t="shared" si="477"/>
        <v>-28.663893479795025</v>
      </c>
      <c r="I480" s="28">
        <f t="shared" si="539"/>
        <v>140.44376304020719</v>
      </c>
      <c r="J480" s="28">
        <f t="shared" si="540"/>
        <v>-4187.8693914861497</v>
      </c>
      <c r="K480" s="28">
        <f t="shared" si="541"/>
        <v>551.03944897122187</v>
      </c>
      <c r="L480" s="28">
        <f t="shared" si="503"/>
        <v>483.50880166125239</v>
      </c>
      <c r="M480" s="28">
        <f t="shared" si="504"/>
        <v>-264.31744747293465</v>
      </c>
      <c r="N480" s="28">
        <f>Paramètres!$D$26*Calculs!K480</f>
        <v>11.020788979424438</v>
      </c>
      <c r="O480" s="28">
        <f>Paramètres!$D$26*I480</f>
        <v>2.8088752608041436</v>
      </c>
      <c r="P480" s="28">
        <f>Paramètres!$D$26*J480</f>
        <v>-83.757387829723001</v>
      </c>
      <c r="Q480" s="105">
        <f>IF($T480&gt;25000,Paramètres!$D$9,-5)</f>
        <v>6</v>
      </c>
      <c r="R480" s="105">
        <f t="shared" si="478"/>
        <v>-48124.188942148074</v>
      </c>
      <c r="S480" s="105">
        <f t="shared" si="479"/>
        <v>71093.354441382544</v>
      </c>
      <c r="T480" s="105">
        <f t="shared" si="505"/>
        <v>85849.884141259114</v>
      </c>
      <c r="U480" s="105">
        <f t="shared" si="506"/>
        <v>124.09467768856003</v>
      </c>
      <c r="V480" s="105">
        <f t="shared" si="480"/>
        <v>125.12686706996048</v>
      </c>
      <c r="W480" s="105">
        <f t="shared" si="507"/>
        <v>-70.14137587775555</v>
      </c>
      <c r="X480" s="105">
        <f t="shared" si="508"/>
        <v>103.61911142602494</v>
      </c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44">
        <f t="shared" si="509"/>
        <v>-14344.631167435853</v>
      </c>
      <c r="AL480" s="44">
        <f t="shared" si="510"/>
        <v>-40691.260941177279</v>
      </c>
      <c r="AM480" s="44">
        <f t="shared" si="481"/>
        <v>64.48578989528022</v>
      </c>
      <c r="AN480" s="44">
        <f t="shared" si="482"/>
        <v>77.528817738077819</v>
      </c>
      <c r="AO480" s="44">
        <f t="shared" si="542"/>
        <v>5763.1326228267844</v>
      </c>
      <c r="AP480" s="44">
        <f t="shared" si="543"/>
        <v>12074.950862541924</v>
      </c>
      <c r="AQ480" s="44">
        <f t="shared" si="511"/>
        <v>811.36576238402654</v>
      </c>
      <c r="AR480" s="44">
        <f t="shared" si="512"/>
        <v>175.21325539082864</v>
      </c>
      <c r="AS480" s="44">
        <f t="shared" si="513"/>
        <v>792.22138036306546</v>
      </c>
      <c r="AT480" s="44">
        <f>Paramètres!$D$26*Calculs!AQ480</f>
        <v>16.227315247680529</v>
      </c>
      <c r="AU480" s="44">
        <f>Paramètres!$D$26*AO480</f>
        <v>115.26265245653569</v>
      </c>
      <c r="AV480" s="44">
        <f>Paramètres!$D$26*AP480</f>
        <v>241.49901725083848</v>
      </c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1">
        <f>Paramètres!$D$16</f>
        <v>30000</v>
      </c>
      <c r="BH480" s="41">
        <f>Paramètres!$E$16</f>
        <v>-25000</v>
      </c>
      <c r="BI480" s="100"/>
      <c r="BJ480" s="100"/>
      <c r="BK480" s="110">
        <f>Paramètres!$D$20</f>
        <v>523598775598.29883</v>
      </c>
      <c r="BL480" s="41">
        <f>Paramètres!$D$21</f>
        <v>10000</v>
      </c>
      <c r="BM480" s="41"/>
      <c r="BN480" s="41"/>
      <c r="BO480" s="41">
        <f>IF(AND($BR$6&gt;200,A480&lt;950),Paramètres!$D$22,0)</f>
        <v>1</v>
      </c>
      <c r="BP480" s="41">
        <f t="shared" si="483"/>
        <v>92468.820109583932</v>
      </c>
      <c r="BQ480" s="41">
        <f t="shared" si="484"/>
        <v>-55402.093500205257</v>
      </c>
      <c r="BR480" s="41">
        <f t="shared" si="514"/>
        <v>107795.52243328143</v>
      </c>
      <c r="BS480" s="41">
        <f t="shared" si="515"/>
        <v>-30.927659640832339</v>
      </c>
      <c r="BT480" s="41">
        <f t="shared" si="516"/>
        <v>44.48513302177588</v>
      </c>
      <c r="BU480" s="41">
        <f t="shared" si="517"/>
        <v>38.160098583756046</v>
      </c>
      <c r="BV480" s="41">
        <f t="shared" si="518"/>
        <v>-22.863375429781023</v>
      </c>
      <c r="BW480" s="41">
        <f>Paramètres!$D$22</f>
        <v>1</v>
      </c>
      <c r="BX480" s="41">
        <f t="shared" si="485"/>
        <v>44344.631167435851</v>
      </c>
      <c r="BY480" s="41">
        <f t="shared" si="486"/>
        <v>15691.260941177279</v>
      </c>
      <c r="BZ480" s="41">
        <f t="shared" si="519"/>
        <v>47038.941137105103</v>
      </c>
      <c r="CA480" s="41">
        <f t="shared" si="520"/>
        <v>19.486225751317768</v>
      </c>
      <c r="CB480" s="41">
        <f t="shared" si="521"/>
        <v>221.45623768421214</v>
      </c>
      <c r="CC480" s="41">
        <f t="shared" si="522"/>
        <v>208.77160374870562</v>
      </c>
      <c r="CD480" s="41">
        <f t="shared" si="523"/>
        <v>73.873423349941646</v>
      </c>
      <c r="CE480" s="2">
        <f>Paramètres!$F$16</f>
        <v>15000</v>
      </c>
      <c r="CF480" s="2">
        <f>Paramètres!$G$16</f>
        <v>15000</v>
      </c>
      <c r="CG480" s="111">
        <f>Paramètres!$F$20</f>
        <v>992600579172.61572</v>
      </c>
      <c r="CH480" s="2">
        <f>Paramètres!$F$21</f>
        <v>13332</v>
      </c>
      <c r="CI480" s="2"/>
      <c r="CJ480" s="2"/>
      <c r="CK480" s="2">
        <f>IF(CN480&gt;20000,Paramètres!$F$22,-2)</f>
        <v>1</v>
      </c>
      <c r="CL480" s="2">
        <f t="shared" si="487"/>
        <v>77468.820109583932</v>
      </c>
      <c r="CM480" s="2">
        <f t="shared" si="488"/>
        <v>-15402.093500205261</v>
      </c>
      <c r="CN480" s="2">
        <f t="shared" si="489"/>
        <v>78985.07816898165</v>
      </c>
      <c r="CO480" s="2">
        <f t="shared" si="490"/>
        <v>-11.244726001434641</v>
      </c>
      <c r="CP480" s="2">
        <f t="shared" si="491"/>
        <v>152.5400817585134</v>
      </c>
      <c r="CQ480" s="2">
        <f t="shared" si="492"/>
        <v>149.61180551052757</v>
      </c>
      <c r="CR480" s="2">
        <f t="shared" si="493"/>
        <v>-29.745322233487759</v>
      </c>
      <c r="CS480" s="2">
        <f>Paramètres!$F$22</f>
        <v>1</v>
      </c>
      <c r="CT480" s="2">
        <f t="shared" si="494"/>
        <v>29344.631167435851</v>
      </c>
      <c r="CU480" s="2">
        <f t="shared" si="495"/>
        <v>55691.260941177279</v>
      </c>
      <c r="CV480" s="2">
        <f t="shared" si="524"/>
        <v>62949.375879123261</v>
      </c>
      <c r="CW480" s="2">
        <f t="shared" si="525"/>
        <v>62.214524447900544</v>
      </c>
      <c r="CX480" s="2">
        <f t="shared" si="496"/>
        <v>234.53509018126047</v>
      </c>
      <c r="CY480" s="2">
        <f t="shared" si="526"/>
        <v>109.33143690584036</v>
      </c>
      <c r="CZ480" s="2">
        <f t="shared" si="527"/>
        <v>207.49300091915444</v>
      </c>
      <c r="DA480" s="2"/>
      <c r="DB480" s="2"/>
      <c r="DC480" s="13">
        <f>Paramètres!$H$16</f>
        <v>-20000</v>
      </c>
      <c r="DD480" s="13">
        <f>Paramètres!$I$16</f>
        <v>0</v>
      </c>
      <c r="DE480" s="13"/>
      <c r="DF480" s="13"/>
      <c r="DG480" s="112">
        <f>Paramètres!$H$20</f>
        <v>1047197551196.5977</v>
      </c>
      <c r="DH480" s="13">
        <f>Paramètres!$H$21</f>
        <v>10000</v>
      </c>
      <c r="DI480" s="13">
        <f>IF(DL480&lt;66666,Paramètres!$H$22,5)</f>
        <v>1</v>
      </c>
      <c r="DJ480" s="13">
        <f t="shared" si="497"/>
        <v>42468.820109583925</v>
      </c>
      <c r="DK480" s="13">
        <f t="shared" si="498"/>
        <v>-30402.093500205261</v>
      </c>
      <c r="DL480" s="13">
        <f t="shared" si="528"/>
        <v>52229.186961845604</v>
      </c>
      <c r="DM480" s="13">
        <f t="shared" si="529"/>
        <v>-35.5976849437032</v>
      </c>
      <c r="DN480" s="13">
        <f t="shared" si="530"/>
        <v>363.70442302576896</v>
      </c>
      <c r="DO480" s="13">
        <f t="shared" si="531"/>
        <v>295.73689756696876</v>
      </c>
      <c r="DP480" s="13">
        <f t="shared" si="532"/>
        <v>-211.70874980966587</v>
      </c>
      <c r="DQ480" s="13">
        <f>IF(DT480&lt;66666,Paramètres!$H$22,5)</f>
        <v>1</v>
      </c>
      <c r="DR480" s="13">
        <f t="shared" si="499"/>
        <v>-5655.3688325641469</v>
      </c>
      <c r="DS480" s="13">
        <f t="shared" si="500"/>
        <v>40691.260941177279</v>
      </c>
      <c r="DT480" s="13">
        <f t="shared" si="533"/>
        <v>41082.379600204731</v>
      </c>
      <c r="DU480" s="13">
        <f t="shared" si="534"/>
        <v>97.912418655627334</v>
      </c>
      <c r="DV480" s="13">
        <f t="shared" si="535"/>
        <v>569.14075785266084</v>
      </c>
      <c r="DW480" s="13">
        <f t="shared" si="536"/>
        <v>-78.347479737659398</v>
      </c>
      <c r="DX480" s="13">
        <f t="shared" si="537"/>
        <v>563.72233827289313</v>
      </c>
    </row>
    <row r="481" spans="1:128" x14ac:dyDescent="0.35">
      <c r="A481" s="106">
        <f t="shared" si="538"/>
        <v>475</v>
      </c>
      <c r="B481" s="106">
        <f>A481*Paramètres!$D$25</f>
        <v>237.5</v>
      </c>
      <c r="C481" s="102">
        <f>Paramètres!$D$7</f>
        <v>155093840495.72119</v>
      </c>
      <c r="D481" s="28">
        <f>Paramètres!$D$8</f>
        <v>6666</v>
      </c>
      <c r="E481" s="28">
        <f t="shared" si="501"/>
        <v>-62277.721027648506</v>
      </c>
      <c r="F481" s="28">
        <f t="shared" si="502"/>
        <v>28242.079442593953</v>
      </c>
      <c r="G481" s="28">
        <f t="shared" si="476"/>
        <v>-81.907403470527768</v>
      </c>
      <c r="H481" s="28">
        <f t="shared" si="477"/>
        <v>-27.135843812414546</v>
      </c>
      <c r="I481" s="28">
        <f t="shared" si="539"/>
        <v>621.14368944065541</v>
      </c>
      <c r="J481" s="28">
        <f t="shared" si="540"/>
        <v>-4368.429451129362</v>
      </c>
      <c r="K481" s="28">
        <f t="shared" si="541"/>
        <v>573.23825803490138</v>
      </c>
      <c r="L481" s="28">
        <f t="shared" si="503"/>
        <v>510.14057295859988</v>
      </c>
      <c r="M481" s="28">
        <f t="shared" si="504"/>
        <v>-261.45496035906388</v>
      </c>
      <c r="N481" s="28">
        <f>Paramètres!$D$26*Calculs!K481</f>
        <v>11.464765160698027</v>
      </c>
      <c r="O481" s="28">
        <f>Paramètres!$D$26*I481</f>
        <v>12.422873788813108</v>
      </c>
      <c r="P481" s="28">
        <f>Paramètres!$D$26*J481</f>
        <v>-87.368589022587244</v>
      </c>
      <c r="Q481" s="105">
        <f>IF($T481&gt;25000,Paramètres!$D$9,-5)</f>
        <v>6</v>
      </c>
      <c r="R481" s="105">
        <f t="shared" si="478"/>
        <v>-50858.459485473752</v>
      </c>
      <c r="S481" s="105">
        <f t="shared" si="479"/>
        <v>62697.809607409501</v>
      </c>
      <c r="T481" s="105">
        <f t="shared" si="505"/>
        <v>80731.64330547562</v>
      </c>
      <c r="U481" s="105">
        <f t="shared" si="506"/>
        <v>129.04786001708774</v>
      </c>
      <c r="V481" s="105">
        <f t="shared" si="480"/>
        <v>141.32919983898884</v>
      </c>
      <c r="W481" s="105">
        <f t="shared" si="507"/>
        <v>-89.03306175656806</v>
      </c>
      <c r="X481" s="105">
        <f t="shared" si="508"/>
        <v>109.75908455057368</v>
      </c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44">
        <f t="shared" si="509"/>
        <v>-11419.261542174754</v>
      </c>
      <c r="AL481" s="44">
        <f t="shared" si="510"/>
        <v>-34455.730164815548</v>
      </c>
      <c r="AM481" s="44">
        <f t="shared" si="481"/>
        <v>65.240389131004093</v>
      </c>
      <c r="AN481" s="44">
        <f t="shared" si="482"/>
        <v>79.863502502417944</v>
      </c>
      <c r="AO481" s="44">
        <f t="shared" si="542"/>
        <v>5823.0832257610773</v>
      </c>
      <c r="AP481" s="44">
        <f t="shared" si="543"/>
        <v>12625.673225654151</v>
      </c>
      <c r="AQ481" s="44">
        <f t="shared" si="511"/>
        <v>963.75079864838403</v>
      </c>
      <c r="AR481" s="44">
        <f t="shared" si="512"/>
        <v>169.61418503913103</v>
      </c>
      <c r="AS481" s="44">
        <f t="shared" si="513"/>
        <v>948.70787396801416</v>
      </c>
      <c r="AT481" s="44">
        <f>Paramètres!$D$26*Calculs!AQ481</f>
        <v>19.27501597296768</v>
      </c>
      <c r="AU481" s="44">
        <f>Paramètres!$D$26*AO481</f>
        <v>116.46166451522154</v>
      </c>
      <c r="AV481" s="44">
        <f>Paramètres!$D$26*AP481</f>
        <v>252.51346451308302</v>
      </c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1">
        <f>Paramètres!$D$16</f>
        <v>30000</v>
      </c>
      <c r="BH481" s="41">
        <f>Paramètres!$E$16</f>
        <v>-25000</v>
      </c>
      <c r="BI481" s="100"/>
      <c r="BJ481" s="100"/>
      <c r="BK481" s="110">
        <f>Paramètres!$D$20</f>
        <v>523598775598.29883</v>
      </c>
      <c r="BL481" s="41">
        <f>Paramètres!$D$21</f>
        <v>10000</v>
      </c>
      <c r="BM481" s="41"/>
      <c r="BN481" s="41"/>
      <c r="BO481" s="41">
        <f>IF(AND($BR$6&gt;200,A481&lt;950),Paramètres!$D$22,0)</f>
        <v>1</v>
      </c>
      <c r="BP481" s="41">
        <f t="shared" si="483"/>
        <v>92277.721027648513</v>
      </c>
      <c r="BQ481" s="41">
        <f t="shared" si="484"/>
        <v>-53242.079442593953</v>
      </c>
      <c r="BR481" s="41">
        <f t="shared" si="514"/>
        <v>106535.89452118009</v>
      </c>
      <c r="BS481" s="41">
        <f t="shared" si="515"/>
        <v>-29.983937220398573</v>
      </c>
      <c r="BT481" s="41">
        <f t="shared" si="516"/>
        <v>45.529430641454262</v>
      </c>
      <c r="BU481" s="41">
        <f t="shared" si="517"/>
        <v>39.436024057079941</v>
      </c>
      <c r="BV481" s="41">
        <f t="shared" si="518"/>
        <v>-22.753660389141938</v>
      </c>
      <c r="BW481" s="41">
        <f>Paramètres!$D$22</f>
        <v>1</v>
      </c>
      <c r="BX481" s="41">
        <f t="shared" si="485"/>
        <v>41419.261542174754</v>
      </c>
      <c r="BY481" s="41">
        <f t="shared" si="486"/>
        <v>9455.7301648155481</v>
      </c>
      <c r="BZ481" s="41">
        <f t="shared" si="519"/>
        <v>42484.892134132569</v>
      </c>
      <c r="CA481" s="41">
        <f t="shared" si="520"/>
        <v>12.859843467011304</v>
      </c>
      <c r="CB481" s="41">
        <f t="shared" si="521"/>
        <v>267.54835108021916</v>
      </c>
      <c r="CC481" s="41">
        <f t="shared" si="522"/>
        <v>260.83754887696034</v>
      </c>
      <c r="CD481" s="41">
        <f t="shared" si="523"/>
        <v>59.547403483305139</v>
      </c>
      <c r="CE481" s="2">
        <f>Paramètres!$F$16</f>
        <v>15000</v>
      </c>
      <c r="CF481" s="2">
        <f>Paramètres!$G$16</f>
        <v>15000</v>
      </c>
      <c r="CG481" s="111">
        <f>Paramètres!$F$20</f>
        <v>992600579172.61572</v>
      </c>
      <c r="CH481" s="2">
        <f>Paramètres!$F$21</f>
        <v>13332</v>
      </c>
      <c r="CI481" s="2"/>
      <c r="CJ481" s="2"/>
      <c r="CK481" s="2">
        <f>IF(CN481&gt;20000,Paramètres!$F$22,-2)</f>
        <v>1</v>
      </c>
      <c r="CL481" s="2">
        <f t="shared" si="487"/>
        <v>77277.721027648513</v>
      </c>
      <c r="CM481" s="2">
        <f t="shared" si="488"/>
        <v>-13242.079442593953</v>
      </c>
      <c r="CN481" s="2">
        <f t="shared" si="489"/>
        <v>78404.07409816813</v>
      </c>
      <c r="CO481" s="2">
        <f t="shared" si="490"/>
        <v>-9.7235955548517641</v>
      </c>
      <c r="CP481" s="2">
        <f t="shared" si="491"/>
        <v>154.71357820022573</v>
      </c>
      <c r="CQ481" s="2">
        <f t="shared" si="492"/>
        <v>152.49096265554485</v>
      </c>
      <c r="CR481" s="2">
        <f t="shared" si="493"/>
        <v>-26.130395861957233</v>
      </c>
      <c r="CS481" s="2">
        <f>Paramètres!$F$22</f>
        <v>1</v>
      </c>
      <c r="CT481" s="2">
        <f t="shared" si="494"/>
        <v>26419.261542174754</v>
      </c>
      <c r="CU481" s="2">
        <f t="shared" si="495"/>
        <v>49455.730164815548</v>
      </c>
      <c r="CV481" s="2">
        <f t="shared" si="524"/>
        <v>56070.015396545779</v>
      </c>
      <c r="CW481" s="2">
        <f t="shared" si="525"/>
        <v>61.888857742010991</v>
      </c>
      <c r="CX481" s="2">
        <f t="shared" si="496"/>
        <v>290.72768394358798</v>
      </c>
      <c r="CY481" s="2">
        <f t="shared" si="526"/>
        <v>136.98606403681407</v>
      </c>
      <c r="CZ481" s="2">
        <f t="shared" si="527"/>
        <v>256.43206599585915</v>
      </c>
      <c r="DA481" s="2"/>
      <c r="DB481" s="2"/>
      <c r="DC481" s="13">
        <f>Paramètres!$H$16</f>
        <v>-20000</v>
      </c>
      <c r="DD481" s="13">
        <f>Paramètres!$I$16</f>
        <v>0</v>
      </c>
      <c r="DE481" s="13"/>
      <c r="DF481" s="13"/>
      <c r="DG481" s="112">
        <f>Paramètres!$H$20</f>
        <v>1047197551196.5977</v>
      </c>
      <c r="DH481" s="13">
        <f>Paramètres!$H$21</f>
        <v>10000</v>
      </c>
      <c r="DI481" s="13">
        <f>IF(DL481&lt;66666,Paramètres!$H$22,5)</f>
        <v>1</v>
      </c>
      <c r="DJ481" s="13">
        <f t="shared" si="497"/>
        <v>42277.721027648506</v>
      </c>
      <c r="DK481" s="13">
        <f t="shared" si="498"/>
        <v>-28242.079442593953</v>
      </c>
      <c r="DL481" s="13">
        <f t="shared" si="528"/>
        <v>50843.099301020789</v>
      </c>
      <c r="DM481" s="13">
        <f t="shared" si="529"/>
        <v>-33.743449839409323</v>
      </c>
      <c r="DN481" s="13">
        <f t="shared" si="530"/>
        <v>382.68299641452865</v>
      </c>
      <c r="DO481" s="13">
        <f t="shared" si="531"/>
        <v>318.21358624597508</v>
      </c>
      <c r="DP481" s="13">
        <f t="shared" si="532"/>
        <v>-212.57090410796471</v>
      </c>
      <c r="DQ481" s="13">
        <f>IF(DT481&lt;66666,Paramètres!$H$22,5)</f>
        <v>1</v>
      </c>
      <c r="DR481" s="13">
        <f t="shared" si="499"/>
        <v>-8580.7384578252459</v>
      </c>
      <c r="DS481" s="13">
        <f t="shared" si="500"/>
        <v>34455.730164815548</v>
      </c>
      <c r="DT481" s="13">
        <f t="shared" si="533"/>
        <v>35508.117574326316</v>
      </c>
      <c r="DU481" s="13">
        <f t="shared" si="534"/>
        <v>103.9842808223905</v>
      </c>
      <c r="DV481" s="13">
        <f t="shared" si="535"/>
        <v>740.71676044836704</v>
      </c>
      <c r="DW481" s="13">
        <f t="shared" si="536"/>
        <v>-178.99841576875301</v>
      </c>
      <c r="DX481" s="13">
        <f t="shared" si="537"/>
        <v>718.76344256048537</v>
      </c>
    </row>
    <row r="482" spans="1:128" x14ac:dyDescent="0.35">
      <c r="A482" s="106">
        <f t="shared" si="538"/>
        <v>476</v>
      </c>
      <c r="B482" s="106">
        <f>A482*Paramètres!$D$25</f>
        <v>238</v>
      </c>
      <c r="C482" s="102">
        <f>Paramètres!$D$7</f>
        <v>155093840495.72119</v>
      </c>
      <c r="D482" s="28">
        <f>Paramètres!$D$8</f>
        <v>6666</v>
      </c>
      <c r="E482" s="28">
        <f t="shared" si="501"/>
        <v>-61839.614039688531</v>
      </c>
      <c r="F482" s="28">
        <f t="shared" si="502"/>
        <v>25992.500976939507</v>
      </c>
      <c r="G482" s="28">
        <f t="shared" si="476"/>
        <v>-76.162981106043688</v>
      </c>
      <c r="H482" s="28">
        <f t="shared" si="477"/>
        <v>-25.573514310716149</v>
      </c>
      <c r="I482" s="28">
        <f t="shared" si="539"/>
        <v>1118.8613886104422</v>
      </c>
      <c r="J482" s="28">
        <f t="shared" si="540"/>
        <v>-4542.5158224658389</v>
      </c>
      <c r="K482" s="28">
        <f t="shared" si="541"/>
        <v>601.0133330588925</v>
      </c>
      <c r="L482" s="28">
        <f t="shared" si="503"/>
        <v>542.13335925960212</v>
      </c>
      <c r="M482" s="28">
        <f t="shared" si="504"/>
        <v>-259.43871587035449</v>
      </c>
      <c r="N482" s="28">
        <f>Paramètres!$D$26*Calculs!K482</f>
        <v>12.02026666117785</v>
      </c>
      <c r="O482" s="28">
        <f>Paramètres!$D$26*I482</f>
        <v>22.377227772208844</v>
      </c>
      <c r="P482" s="28">
        <f>Paramètres!$D$26*J482</f>
        <v>-90.850316449316779</v>
      </c>
      <c r="Q482" s="105">
        <f>IF($T482&gt;25000,Paramètres!$D$9,-5)</f>
        <v>6</v>
      </c>
      <c r="R482" s="105">
        <f t="shared" si="478"/>
        <v>-53374.297656654096</v>
      </c>
      <c r="S482" s="105">
        <f t="shared" si="479"/>
        <v>53898.21756043598</v>
      </c>
      <c r="T482" s="105">
        <f t="shared" si="505"/>
        <v>75854.027622356356</v>
      </c>
      <c r="U482" s="105">
        <f t="shared" si="506"/>
        <v>134.72016913604983</v>
      </c>
      <c r="V482" s="105">
        <f t="shared" si="480"/>
        <v>159.87365338796604</v>
      </c>
      <c r="W482" s="105">
        <f t="shared" si="507"/>
        <v>-112.49427658434689</v>
      </c>
      <c r="X482" s="105">
        <f t="shared" si="508"/>
        <v>113.59851576222273</v>
      </c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44">
        <f t="shared" si="509"/>
        <v>-8465.3163830344329</v>
      </c>
      <c r="AL482" s="44">
        <f t="shared" si="510"/>
        <v>-27905.716583496469</v>
      </c>
      <c r="AM482" s="44">
        <f t="shared" si="481"/>
        <v>66.19786843671848</v>
      </c>
      <c r="AN482" s="44">
        <f t="shared" si="482"/>
        <v>83.530019420609392</v>
      </c>
      <c r="AO482" s="44">
        <f t="shared" si="542"/>
        <v>5876.2357462849868</v>
      </c>
      <c r="AP482" s="44">
        <f t="shared" si="543"/>
        <v>13321.867635109082</v>
      </c>
      <c r="AQ482" s="44">
        <f t="shared" si="511"/>
        <v>1151.8380175214318</v>
      </c>
      <c r="AR482" s="44">
        <f t="shared" si="512"/>
        <v>129.79213538845335</v>
      </c>
      <c r="AS482" s="44">
        <f t="shared" si="513"/>
        <v>1144.5019965902234</v>
      </c>
      <c r="AT482" s="44">
        <f>Paramètres!$D$26*Calculs!AQ482</f>
        <v>23.036760350428636</v>
      </c>
      <c r="AU482" s="44">
        <f>Paramètres!$D$26*AO482</f>
        <v>117.52471492569974</v>
      </c>
      <c r="AV482" s="44">
        <f>Paramètres!$D$26*AP482</f>
        <v>266.43735270218161</v>
      </c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1">
        <f>Paramètres!$D$16</f>
        <v>30000</v>
      </c>
      <c r="BH482" s="41">
        <f>Paramètres!$E$16</f>
        <v>-25000</v>
      </c>
      <c r="BI482" s="100"/>
      <c r="BJ482" s="100"/>
      <c r="BK482" s="110">
        <f>Paramètres!$D$20</f>
        <v>523598775598.29883</v>
      </c>
      <c r="BL482" s="41">
        <f>Paramètres!$D$21</f>
        <v>10000</v>
      </c>
      <c r="BM482" s="41"/>
      <c r="BN482" s="41"/>
      <c r="BO482" s="41">
        <f>IF(AND($BR$6&gt;200,A482&lt;950),Paramètres!$D$22,0)</f>
        <v>1</v>
      </c>
      <c r="BP482" s="41">
        <f t="shared" si="483"/>
        <v>91839.614039688531</v>
      </c>
      <c r="BQ482" s="41">
        <f t="shared" si="484"/>
        <v>-50992.500976939511</v>
      </c>
      <c r="BR482" s="41">
        <f t="shared" si="514"/>
        <v>105046.41765830062</v>
      </c>
      <c r="BS482" s="41">
        <f t="shared" si="515"/>
        <v>-29.040535416955709</v>
      </c>
      <c r="BT482" s="41">
        <f t="shared" si="516"/>
        <v>46.812212835567692</v>
      </c>
      <c r="BU482" s="41">
        <f t="shared" si="517"/>
        <v>40.926817448901097</v>
      </c>
      <c r="BV482" s="41">
        <f t="shared" si="518"/>
        <v>-22.723971573358671</v>
      </c>
      <c r="BW482" s="41">
        <f>Paramètres!$D$22</f>
        <v>1</v>
      </c>
      <c r="BX482" s="41">
        <f t="shared" si="485"/>
        <v>38465.316383034435</v>
      </c>
      <c r="BY482" s="41">
        <f t="shared" si="486"/>
        <v>2905.716583496469</v>
      </c>
      <c r="BZ482" s="41">
        <f t="shared" si="519"/>
        <v>38574.910930688406</v>
      </c>
      <c r="CA482" s="41">
        <f t="shared" si="520"/>
        <v>4.3199877404024809</v>
      </c>
      <c r="CB482" s="41">
        <f t="shared" si="521"/>
        <v>319.16705985021241</v>
      </c>
      <c r="CC482" s="41">
        <f t="shared" si="522"/>
        <v>318.26027954388377</v>
      </c>
      <c r="CD482" s="41">
        <f t="shared" si="523"/>
        <v>24.041766949998809</v>
      </c>
      <c r="CE482" s="2">
        <f>Paramètres!$F$16</f>
        <v>15000</v>
      </c>
      <c r="CF482" s="2">
        <f>Paramètres!$G$16</f>
        <v>15000</v>
      </c>
      <c r="CG482" s="111">
        <f>Paramètres!$F$20</f>
        <v>992600579172.61572</v>
      </c>
      <c r="CH482" s="2">
        <f>Paramètres!$F$21</f>
        <v>13332</v>
      </c>
      <c r="CI482" s="2"/>
      <c r="CJ482" s="2"/>
      <c r="CK482" s="2">
        <f>IF(CN482&gt;20000,Paramètres!$F$22,-2)</f>
        <v>1</v>
      </c>
      <c r="CL482" s="2">
        <f t="shared" si="487"/>
        <v>76839.614039688531</v>
      </c>
      <c r="CM482" s="2">
        <f t="shared" si="488"/>
        <v>-10992.500976939507</v>
      </c>
      <c r="CN482" s="2">
        <f t="shared" si="489"/>
        <v>77621.912907994702</v>
      </c>
      <c r="CO482" s="2">
        <f t="shared" si="490"/>
        <v>-8.1413651380528282</v>
      </c>
      <c r="CP482" s="2">
        <f t="shared" si="491"/>
        <v>157.71257374317096</v>
      </c>
      <c r="CQ482" s="2">
        <f t="shared" si="492"/>
        <v>156.12309516251324</v>
      </c>
      <c r="CR482" s="2">
        <f t="shared" si="493"/>
        <v>-22.334616038158629</v>
      </c>
      <c r="CS482" s="2">
        <f>Paramètres!$F$22</f>
        <v>1</v>
      </c>
      <c r="CT482" s="2">
        <f t="shared" si="494"/>
        <v>23465.316383034435</v>
      </c>
      <c r="CU482" s="2">
        <f t="shared" si="495"/>
        <v>42905.716583496469</v>
      </c>
      <c r="CV482" s="2">
        <f t="shared" si="524"/>
        <v>48903.185872693699</v>
      </c>
      <c r="CW482" s="2">
        <f t="shared" si="525"/>
        <v>61.325565882610334</v>
      </c>
      <c r="CX482" s="2">
        <f t="shared" si="496"/>
        <v>372.73367139193829</v>
      </c>
      <c r="CY482" s="2">
        <f t="shared" si="526"/>
        <v>178.84956510993987</v>
      </c>
      <c r="CZ482" s="2">
        <f t="shared" si="527"/>
        <v>327.02174675287085</v>
      </c>
      <c r="DA482" s="2"/>
      <c r="DB482" s="2"/>
      <c r="DC482" s="13">
        <f>Paramètres!$H$16</f>
        <v>-20000</v>
      </c>
      <c r="DD482" s="13">
        <f>Paramètres!$I$16</f>
        <v>0</v>
      </c>
      <c r="DE482" s="13"/>
      <c r="DF482" s="13"/>
      <c r="DG482" s="112">
        <f>Paramètres!$H$20</f>
        <v>1047197551196.5977</v>
      </c>
      <c r="DH482" s="13">
        <f>Paramètres!$H$21</f>
        <v>10000</v>
      </c>
      <c r="DI482" s="13">
        <f>IF(DL482&lt;66666,Paramètres!$H$22,5)</f>
        <v>1</v>
      </c>
      <c r="DJ482" s="13">
        <f t="shared" si="497"/>
        <v>41839.614039688531</v>
      </c>
      <c r="DK482" s="13">
        <f t="shared" si="498"/>
        <v>-25992.500976939507</v>
      </c>
      <c r="DL482" s="13">
        <f t="shared" si="528"/>
        <v>49256.100231608907</v>
      </c>
      <c r="DM482" s="13">
        <f t="shared" si="529"/>
        <v>-31.85026230941375</v>
      </c>
      <c r="DN482" s="13">
        <f t="shared" si="530"/>
        <v>406.25290711928216</v>
      </c>
      <c r="DO482" s="13">
        <f t="shared" si="531"/>
        <v>345.08344664818776</v>
      </c>
      <c r="DP482" s="13">
        <f t="shared" si="532"/>
        <v>-214.38012825883717</v>
      </c>
      <c r="DQ482" s="13">
        <f>IF(DT482&lt;66666,Paramètres!$H$22,5)</f>
        <v>1</v>
      </c>
      <c r="DR482" s="13">
        <f t="shared" si="499"/>
        <v>-11534.683616965567</v>
      </c>
      <c r="DS482" s="13">
        <f t="shared" si="500"/>
        <v>27905.716583496469</v>
      </c>
      <c r="DT482" s="13">
        <f t="shared" si="533"/>
        <v>30195.661015813577</v>
      </c>
      <c r="DU482" s="13">
        <f t="shared" si="534"/>
        <v>112.45750148633175</v>
      </c>
      <c r="DV482" s="13">
        <f t="shared" si="535"/>
        <v>982.52893107113277</v>
      </c>
      <c r="DW482" s="13">
        <f t="shared" si="536"/>
        <v>-375.32413542745985</v>
      </c>
      <c r="DX482" s="13">
        <f t="shared" si="537"/>
        <v>908.01701182159161</v>
      </c>
    </row>
    <row r="483" spans="1:128" x14ac:dyDescent="0.35">
      <c r="A483" s="106">
        <f t="shared" si="538"/>
        <v>477</v>
      </c>
      <c r="B483" s="106">
        <f>A483*Paramètres!$D$25</f>
        <v>238.5</v>
      </c>
      <c r="C483" s="102">
        <f>Paramètres!$D$7</f>
        <v>155093840495.72119</v>
      </c>
      <c r="D483" s="28">
        <f>Paramètres!$D$8</f>
        <v>6666</v>
      </c>
      <c r="E483" s="28">
        <f t="shared" si="501"/>
        <v>-61144.650005568408</v>
      </c>
      <c r="F483" s="28">
        <f t="shared" si="502"/>
        <v>23656.383386738999</v>
      </c>
      <c r="G483" s="28">
        <f t="shared" si="476"/>
        <v>-70.821289534069692</v>
      </c>
      <c r="H483" s="28">
        <f t="shared" si="477"/>
        <v>-23.96097985058648</v>
      </c>
      <c r="I483" s="28">
        <f t="shared" si="539"/>
        <v>1638.6175200978353</v>
      </c>
      <c r="J483" s="28">
        <f t="shared" si="540"/>
        <v>-4711.104221886877</v>
      </c>
      <c r="K483" s="28">
        <f t="shared" si="541"/>
        <v>635.64570065773103</v>
      </c>
      <c r="L483" s="28">
        <f t="shared" si="503"/>
        <v>580.86718161818305</v>
      </c>
      <c r="M483" s="28">
        <f t="shared" si="504"/>
        <v>-258.14487034145492</v>
      </c>
      <c r="N483" s="28">
        <f>Paramètres!$D$26*Calculs!K483</f>
        <v>12.71291401315462</v>
      </c>
      <c r="O483" s="28">
        <f>Paramètres!$D$26*I483</f>
        <v>32.772350401956707</v>
      </c>
      <c r="P483" s="28">
        <f>Paramètres!$D$26*J483</f>
        <v>-94.222084437737536</v>
      </c>
      <c r="Q483" s="105">
        <f>IF($T483&gt;25000,Paramètres!$D$9,-5)</f>
        <v>6</v>
      </c>
      <c r="R483" s="105">
        <f t="shared" si="478"/>
        <v>-55649.89952952358</v>
      </c>
      <c r="S483" s="105">
        <f t="shared" si="479"/>
        <v>44615.040653533375</v>
      </c>
      <c r="T483" s="105">
        <f t="shared" si="505"/>
        <v>71326.104408992527</v>
      </c>
      <c r="U483" s="105">
        <f t="shared" si="506"/>
        <v>141.28052548459408</v>
      </c>
      <c r="V483" s="105">
        <f t="shared" si="480"/>
        <v>180.54419809174235</v>
      </c>
      <c r="W483" s="105">
        <f t="shared" si="507"/>
        <v>-140.86380530235635</v>
      </c>
      <c r="X483" s="105">
        <f t="shared" si="508"/>
        <v>112.93181934393046</v>
      </c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44">
        <f t="shared" si="509"/>
        <v>-5494.7504760448264</v>
      </c>
      <c r="AL483" s="44">
        <f t="shared" si="510"/>
        <v>-20958.657266794373</v>
      </c>
      <c r="AM483" s="44">
        <f t="shared" si="481"/>
        <v>67.47693355211868</v>
      </c>
      <c r="AN483" s="44">
        <f t="shared" si="482"/>
        <v>89.612180466198893</v>
      </c>
      <c r="AO483" s="44">
        <f t="shared" si="542"/>
        <v>5888.5031667477406</v>
      </c>
      <c r="AP483" s="44">
        <f t="shared" si="543"/>
        <v>14199.932278997123</v>
      </c>
      <c r="AQ483" s="44">
        <f t="shared" si="511"/>
        <v>1372.7104869958089</v>
      </c>
      <c r="AR483" s="44">
        <f t="shared" si="512"/>
        <v>9.2914326420169004</v>
      </c>
      <c r="AS483" s="44">
        <f t="shared" si="513"/>
        <v>1372.679041286684</v>
      </c>
      <c r="AT483" s="44">
        <f>Paramètres!$D$26*Calculs!AQ483</f>
        <v>27.454209739916177</v>
      </c>
      <c r="AU483" s="44">
        <f>Paramètres!$D$26*AO483</f>
        <v>117.77006333495481</v>
      </c>
      <c r="AV483" s="44">
        <f>Paramètres!$D$26*AP483</f>
        <v>283.99864557994249</v>
      </c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1">
        <f>Paramètres!$D$16</f>
        <v>30000</v>
      </c>
      <c r="BH483" s="41">
        <f>Paramètres!$E$16</f>
        <v>-25000</v>
      </c>
      <c r="BI483" s="100"/>
      <c r="BJ483" s="100"/>
      <c r="BK483" s="110">
        <f>Paramètres!$D$20</f>
        <v>523598775598.29883</v>
      </c>
      <c r="BL483" s="41">
        <f>Paramètres!$D$21</f>
        <v>10000</v>
      </c>
      <c r="BM483" s="41"/>
      <c r="BN483" s="41"/>
      <c r="BO483" s="41">
        <f>IF(AND($BR$6&gt;200,A483&lt;950),Paramètres!$D$22,0)</f>
        <v>1</v>
      </c>
      <c r="BP483" s="41">
        <f t="shared" si="483"/>
        <v>91144.650005568401</v>
      </c>
      <c r="BQ483" s="41">
        <f t="shared" si="484"/>
        <v>-48656.383386738999</v>
      </c>
      <c r="BR483" s="41">
        <f t="shared" si="514"/>
        <v>103318.87953764739</v>
      </c>
      <c r="BS483" s="41">
        <f t="shared" si="515"/>
        <v>-28.094947982729312</v>
      </c>
      <c r="BT483" s="41">
        <f t="shared" si="516"/>
        <v>48.368769121873022</v>
      </c>
      <c r="BU483" s="41">
        <f t="shared" si="517"/>
        <v>42.669399363810072</v>
      </c>
      <c r="BV483" s="41">
        <f t="shared" si="518"/>
        <v>-22.778502678989721</v>
      </c>
      <c r="BW483" s="41">
        <f>Paramètres!$D$22</f>
        <v>1</v>
      </c>
      <c r="BX483" s="41">
        <f t="shared" si="485"/>
        <v>35494.750476044828</v>
      </c>
      <c r="BY483" s="41">
        <f t="shared" si="486"/>
        <v>-4041.3427332056272</v>
      </c>
      <c r="BZ483" s="41">
        <f t="shared" si="519"/>
        <v>35724.078188861902</v>
      </c>
      <c r="CA483" s="41">
        <f t="shared" si="520"/>
        <v>-6.4955807303771573</v>
      </c>
      <c r="CB483" s="41">
        <f t="shared" si="521"/>
        <v>366.38079620802415</v>
      </c>
      <c r="CC483" s="41">
        <f t="shared" si="522"/>
        <v>364.02884552730148</v>
      </c>
      <c r="CD483" s="41">
        <f t="shared" si="523"/>
        <v>-41.447405878846041</v>
      </c>
      <c r="CE483" s="2">
        <f>Paramètres!$F$16</f>
        <v>15000</v>
      </c>
      <c r="CF483" s="2">
        <f>Paramètres!$G$16</f>
        <v>15000</v>
      </c>
      <c r="CG483" s="111">
        <f>Paramètres!$F$20</f>
        <v>992600579172.61572</v>
      </c>
      <c r="CH483" s="2">
        <f>Paramètres!$F$21</f>
        <v>13332</v>
      </c>
      <c r="CI483" s="2"/>
      <c r="CJ483" s="2"/>
      <c r="CK483" s="2">
        <f>IF(CN483&gt;20000,Paramètres!$F$22,-2)</f>
        <v>1</v>
      </c>
      <c r="CL483" s="2">
        <f t="shared" si="487"/>
        <v>76144.650005568401</v>
      </c>
      <c r="CM483" s="2">
        <f t="shared" si="488"/>
        <v>-8656.3833867389985</v>
      </c>
      <c r="CN483" s="2">
        <f t="shared" si="489"/>
        <v>76635.114000102578</v>
      </c>
      <c r="CO483" s="2">
        <f t="shared" si="490"/>
        <v>-6.4857348135442843</v>
      </c>
      <c r="CP483" s="2">
        <f t="shared" si="491"/>
        <v>161.6202371620268</v>
      </c>
      <c r="CQ483" s="2">
        <f t="shared" si="492"/>
        <v>160.58586919441416</v>
      </c>
      <c r="CR483" s="2">
        <f t="shared" si="493"/>
        <v>-18.255949040909794</v>
      </c>
      <c r="CS483" s="2">
        <f>Paramètres!$F$22</f>
        <v>1</v>
      </c>
      <c r="CT483" s="2">
        <f t="shared" si="494"/>
        <v>20494.750476044828</v>
      </c>
      <c r="CU483" s="2">
        <f t="shared" si="495"/>
        <v>35958.657266794369</v>
      </c>
      <c r="CV483" s="2">
        <f t="shared" si="524"/>
        <v>41389.126947860634</v>
      </c>
      <c r="CW483" s="2">
        <f t="shared" si="525"/>
        <v>60.318885309086909</v>
      </c>
      <c r="CX483" s="2">
        <f t="shared" si="496"/>
        <v>499.67968363434318</v>
      </c>
      <c r="CY483" s="2">
        <f t="shared" si="526"/>
        <v>247.42755378569842</v>
      </c>
      <c r="CZ483" s="2">
        <f t="shared" si="527"/>
        <v>434.11909870972346</v>
      </c>
      <c r="DA483" s="2"/>
      <c r="DB483" s="2"/>
      <c r="DC483" s="13">
        <f>Paramètres!$H$16</f>
        <v>-20000</v>
      </c>
      <c r="DD483" s="13">
        <f>Paramètres!$I$16</f>
        <v>0</v>
      </c>
      <c r="DE483" s="13"/>
      <c r="DF483" s="13"/>
      <c r="DG483" s="112">
        <f>Paramètres!$H$20</f>
        <v>1047197551196.5977</v>
      </c>
      <c r="DH483" s="13">
        <f>Paramètres!$H$21</f>
        <v>10000</v>
      </c>
      <c r="DI483" s="13">
        <f>IF(DL483&lt;66666,Paramètres!$H$22,5)</f>
        <v>1</v>
      </c>
      <c r="DJ483" s="13">
        <f t="shared" si="497"/>
        <v>41144.650005568408</v>
      </c>
      <c r="DK483" s="13">
        <f t="shared" si="498"/>
        <v>-23656.383386738999</v>
      </c>
      <c r="DL483" s="13">
        <f t="shared" si="528"/>
        <v>47460.580474969975</v>
      </c>
      <c r="DM483" s="13">
        <f t="shared" si="529"/>
        <v>-29.897028122976135</v>
      </c>
      <c r="DN483" s="13">
        <f t="shared" si="530"/>
        <v>435.57742223263693</v>
      </c>
      <c r="DO483" s="13">
        <f t="shared" si="531"/>
        <v>377.61191305995879</v>
      </c>
      <c r="DP483" s="13">
        <f t="shared" si="532"/>
        <v>-217.1104186215554</v>
      </c>
      <c r="DQ483" s="13">
        <f>IF(DT483&lt;66666,Paramètres!$H$22,5)</f>
        <v>1</v>
      </c>
      <c r="DR483" s="13">
        <f t="shared" si="499"/>
        <v>-14505.249523955174</v>
      </c>
      <c r="DS483" s="13">
        <f t="shared" si="500"/>
        <v>20958.657266794373</v>
      </c>
      <c r="DT483" s="13">
        <f t="shared" si="533"/>
        <v>25488.577405950971</v>
      </c>
      <c r="DU483" s="13">
        <f t="shared" si="534"/>
        <v>124.68667003950057</v>
      </c>
      <c r="DV483" s="13">
        <f t="shared" si="535"/>
        <v>1300.3825160925785</v>
      </c>
      <c r="DW483" s="13">
        <f t="shared" si="536"/>
        <v>-740.03239067032393</v>
      </c>
      <c r="DX483" s="13">
        <f t="shared" si="537"/>
        <v>1069.2739353963652</v>
      </c>
    </row>
    <row r="484" spans="1:128" x14ac:dyDescent="0.35">
      <c r="A484" s="106">
        <f t="shared" si="538"/>
        <v>478</v>
      </c>
      <c r="B484" s="106">
        <f>A484*Paramètres!$D$25</f>
        <v>239</v>
      </c>
      <c r="C484" s="102">
        <f>Paramètres!$D$7</f>
        <v>155093840495.72119</v>
      </c>
      <c r="D484" s="28">
        <f>Paramètres!$D$8</f>
        <v>6666</v>
      </c>
      <c r="E484" s="28">
        <f t="shared" si="501"/>
        <v>-60180.124450114949</v>
      </c>
      <c r="F484" s="28">
        <f t="shared" si="502"/>
        <v>21236.295058210198</v>
      </c>
      <c r="G484" s="28">
        <f t="shared" si="476"/>
        <v>-65.841194848944184</v>
      </c>
      <c r="H484" s="28">
        <f t="shared" si="477"/>
        <v>-22.278061959354314</v>
      </c>
      <c r="I484" s="28">
        <f t="shared" si="539"/>
        <v>2186.7123513140614</v>
      </c>
      <c r="J484" s="28">
        <f t="shared" si="540"/>
        <v>-4875.0270077905943</v>
      </c>
      <c r="K484" s="28">
        <f t="shared" si="541"/>
        <v>678.94266889144319</v>
      </c>
      <c r="L484" s="28">
        <f t="shared" si="503"/>
        <v>628.2629532639221</v>
      </c>
      <c r="M484" s="28">
        <f t="shared" si="504"/>
        <v>-257.38844029507362</v>
      </c>
      <c r="N484" s="28">
        <f>Paramètres!$D$26*Calculs!K484</f>
        <v>13.578853377828864</v>
      </c>
      <c r="O484" s="28">
        <f>Paramètres!$D$26*I484</f>
        <v>43.734247026281231</v>
      </c>
      <c r="P484" s="28">
        <f>Paramètres!$D$26*J484</f>
        <v>-97.50054015581189</v>
      </c>
      <c r="Q484" s="105">
        <f>IF($T484&gt;25000,Paramètres!$D$9,-5)</f>
        <v>6</v>
      </c>
      <c r="R484" s="105">
        <f t="shared" si="478"/>
        <v>-57631.9484156045</v>
      </c>
      <c r="S484" s="105">
        <f t="shared" si="479"/>
        <v>34751.816425184341</v>
      </c>
      <c r="T484" s="105">
        <f t="shared" si="505"/>
        <v>67298.812939223601</v>
      </c>
      <c r="U484" s="105">
        <f t="shared" si="506"/>
        <v>148.91020413203449</v>
      </c>
      <c r="V484" s="105">
        <f t="shared" si="480"/>
        <v>202.47472140337166</v>
      </c>
      <c r="W484" s="105">
        <f t="shared" si="507"/>
        <v>-173.39106278027654</v>
      </c>
      <c r="X484" s="105">
        <f t="shared" si="508"/>
        <v>104.55406331319298</v>
      </c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44">
        <f t="shared" si="509"/>
        <v>-2548.1760345104517</v>
      </c>
      <c r="AL484" s="44">
        <f t="shared" si="510"/>
        <v>-13515.521366974141</v>
      </c>
      <c r="AM484" s="44">
        <f t="shared" si="481"/>
        <v>69.290361836452533</v>
      </c>
      <c r="AN484" s="44">
        <f t="shared" si="482"/>
        <v>99.708521006477696</v>
      </c>
      <c r="AO484" s="44">
        <f t="shared" si="542"/>
        <v>5780.0245360548024</v>
      </c>
      <c r="AP484" s="44">
        <f t="shared" si="543"/>
        <v>15288.612674703863</v>
      </c>
      <c r="AQ484" s="44">
        <f t="shared" si="511"/>
        <v>1597.759925299262</v>
      </c>
      <c r="AR484" s="44">
        <f t="shared" si="512"/>
        <v>-269.43979665968038</v>
      </c>
      <c r="AS484" s="44">
        <f t="shared" si="513"/>
        <v>1574.8774475711732</v>
      </c>
      <c r="AT484" s="44">
        <f>Paramètres!$D$26*Calculs!AQ484</f>
        <v>31.955198505985241</v>
      </c>
      <c r="AU484" s="44">
        <f>Paramètres!$D$26*AO484</f>
        <v>115.60049072109605</v>
      </c>
      <c r="AV484" s="44">
        <f>Paramètres!$D$26*AP484</f>
        <v>305.77225349407729</v>
      </c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1">
        <f>Paramètres!$D$16</f>
        <v>30000</v>
      </c>
      <c r="BH484" s="41">
        <f>Paramètres!$E$16</f>
        <v>-25000</v>
      </c>
      <c r="BI484" s="100"/>
      <c r="BJ484" s="100"/>
      <c r="BK484" s="110">
        <f>Paramètres!$D$20</f>
        <v>523598775598.29883</v>
      </c>
      <c r="BL484" s="41">
        <f>Paramètres!$D$21</f>
        <v>10000</v>
      </c>
      <c r="BM484" s="41"/>
      <c r="BN484" s="41"/>
      <c r="BO484" s="41">
        <f>IF(AND($BR$6&gt;200,A484&lt;950),Paramètres!$D$22,0)</f>
        <v>1</v>
      </c>
      <c r="BP484" s="41">
        <f t="shared" si="483"/>
        <v>90180.124450114949</v>
      </c>
      <c r="BQ484" s="41">
        <f t="shared" si="484"/>
        <v>-46236.295058210198</v>
      </c>
      <c r="BR484" s="41">
        <f t="shared" si="514"/>
        <v>101342.24107719393</v>
      </c>
      <c r="BS484" s="41">
        <f t="shared" si="515"/>
        <v>-27.144689877853065</v>
      </c>
      <c r="BT484" s="41">
        <f t="shared" si="516"/>
        <v>50.24644009308539</v>
      </c>
      <c r="BU484" s="41">
        <f t="shared" si="517"/>
        <v>44.712157266368109</v>
      </c>
      <c r="BV484" s="41">
        <f t="shared" si="518"/>
        <v>-22.924391695649941</v>
      </c>
      <c r="BW484" s="41">
        <f>Paramètres!$D$22</f>
        <v>1</v>
      </c>
      <c r="BX484" s="41">
        <f t="shared" si="485"/>
        <v>32548.176034510452</v>
      </c>
      <c r="BY484" s="41">
        <f t="shared" si="486"/>
        <v>-11484.478633025859</v>
      </c>
      <c r="BZ484" s="41">
        <f t="shared" si="519"/>
        <v>34514.881031895624</v>
      </c>
      <c r="CA484" s="41">
        <f t="shared" si="520"/>
        <v>-19.43516190171232</v>
      </c>
      <c r="CB484" s="41">
        <f t="shared" si="521"/>
        <v>389.47167059307759</v>
      </c>
      <c r="CC484" s="41">
        <f t="shared" si="522"/>
        <v>367.27904358713459</v>
      </c>
      <c r="CD484" s="41">
        <f t="shared" si="523"/>
        <v>-129.59277115750868</v>
      </c>
      <c r="CE484" s="2">
        <f>Paramètres!$F$16</f>
        <v>15000</v>
      </c>
      <c r="CF484" s="2">
        <f>Paramètres!$G$16</f>
        <v>15000</v>
      </c>
      <c r="CG484" s="111">
        <f>Paramètres!$F$20</f>
        <v>992600579172.61572</v>
      </c>
      <c r="CH484" s="2">
        <f>Paramètres!$F$21</f>
        <v>13332</v>
      </c>
      <c r="CI484" s="2"/>
      <c r="CJ484" s="2"/>
      <c r="CK484" s="2">
        <f>IF(CN484&gt;20000,Paramètres!$F$22,-2)</f>
        <v>1</v>
      </c>
      <c r="CL484" s="2">
        <f t="shared" si="487"/>
        <v>75180.124450114949</v>
      </c>
      <c r="CM484" s="2">
        <f t="shared" si="488"/>
        <v>-6236.2950582101985</v>
      </c>
      <c r="CN484" s="2">
        <f t="shared" si="489"/>
        <v>75438.33566819875</v>
      </c>
      <c r="CO484" s="2">
        <f t="shared" si="490"/>
        <v>-4.7419076068711812</v>
      </c>
      <c r="CP484" s="2">
        <f t="shared" si="491"/>
        <v>166.55414881104505</v>
      </c>
      <c r="CQ484" s="2">
        <f t="shared" si="492"/>
        <v>165.98406532152367</v>
      </c>
      <c r="CR484" s="2">
        <f t="shared" si="493"/>
        <v>-13.768607246628125</v>
      </c>
      <c r="CS484" s="2">
        <f>Paramètres!$F$22</f>
        <v>1</v>
      </c>
      <c r="CT484" s="2">
        <f t="shared" si="494"/>
        <v>17548.176034510452</v>
      </c>
      <c r="CU484" s="2">
        <f t="shared" si="495"/>
        <v>28515.521366974142</v>
      </c>
      <c r="CV484" s="2">
        <f t="shared" si="524"/>
        <v>33482.434812428532</v>
      </c>
      <c r="CW484" s="2">
        <f t="shared" si="525"/>
        <v>58.392260368521605</v>
      </c>
      <c r="CX484" s="2">
        <f t="shared" si="496"/>
        <v>710.01950471718351</v>
      </c>
      <c r="CY484" s="2">
        <f t="shared" si="526"/>
        <v>372.12189993088941</v>
      </c>
      <c r="CZ484" s="2">
        <f t="shared" si="527"/>
        <v>604.69247446173802</v>
      </c>
      <c r="DA484" s="2"/>
      <c r="DB484" s="2"/>
      <c r="DC484" s="13">
        <f>Paramètres!$H$16</f>
        <v>-20000</v>
      </c>
      <c r="DD484" s="13">
        <f>Paramètres!$I$16</f>
        <v>0</v>
      </c>
      <c r="DE484" s="13"/>
      <c r="DF484" s="13"/>
      <c r="DG484" s="112">
        <f>Paramètres!$H$20</f>
        <v>1047197551196.5977</v>
      </c>
      <c r="DH484" s="13">
        <f>Paramètres!$H$21</f>
        <v>10000</v>
      </c>
      <c r="DI484" s="13">
        <f>IF(DL484&lt;66666,Paramètres!$H$22,5)</f>
        <v>1</v>
      </c>
      <c r="DJ484" s="13">
        <f t="shared" si="497"/>
        <v>40180.124450114949</v>
      </c>
      <c r="DK484" s="13">
        <f t="shared" si="498"/>
        <v>-21236.295058210198</v>
      </c>
      <c r="DL484" s="13">
        <f t="shared" si="528"/>
        <v>45446.921002704767</v>
      </c>
      <c r="DM484" s="13">
        <f t="shared" si="529"/>
        <v>-27.857677056808377</v>
      </c>
      <c r="DN484" s="13">
        <f t="shared" si="530"/>
        <v>472.30123057363892</v>
      </c>
      <c r="DO484" s="13">
        <f t="shared" si="531"/>
        <v>417.56673067603026</v>
      </c>
      <c r="DP484" s="13">
        <f t="shared" si="532"/>
        <v>-220.69544135279557</v>
      </c>
      <c r="DQ484" s="13">
        <f>IF(DT484&lt;66666,Paramètres!$H$22,5)</f>
        <v>1</v>
      </c>
      <c r="DR484" s="13">
        <f t="shared" si="499"/>
        <v>-17451.823965489548</v>
      </c>
      <c r="DS484" s="13">
        <f t="shared" si="500"/>
        <v>13515.521366974141</v>
      </c>
      <c r="DT484" s="13">
        <f t="shared" si="533"/>
        <v>22073.411098957269</v>
      </c>
      <c r="DU484" s="13">
        <f t="shared" si="534"/>
        <v>142.24409835963749</v>
      </c>
      <c r="DV484" s="13">
        <f t="shared" si="535"/>
        <v>1624.3501079422253</v>
      </c>
      <c r="DW484" s="13">
        <f t="shared" si="536"/>
        <v>-1284.2542557217535</v>
      </c>
      <c r="DX484" s="13">
        <f t="shared" si="537"/>
        <v>994.58749229642149</v>
      </c>
    </row>
    <row r="485" spans="1:128" x14ac:dyDescent="0.35">
      <c r="A485" s="106">
        <f t="shared" si="538"/>
        <v>479</v>
      </c>
      <c r="B485" s="106">
        <f>A485*Paramètres!$D$25</f>
        <v>239.5</v>
      </c>
      <c r="C485" s="102">
        <f>Paramètres!$D$7</f>
        <v>155093840495.72119</v>
      </c>
      <c r="D485" s="28">
        <f>Paramètres!$D$8</f>
        <v>6666</v>
      </c>
      <c r="E485" s="28">
        <f t="shared" si="501"/>
        <v>-58929.702536141944</v>
      </c>
      <c r="F485" s="28">
        <f t="shared" si="502"/>
        <v>18734.434444241131</v>
      </c>
      <c r="G485" s="28">
        <f t="shared" si="476"/>
        <v>-61.171404925368456</v>
      </c>
      <c r="H485" s="28">
        <f t="shared" si="477"/>
        <v>-20.49807935897207</v>
      </c>
      <c r="I485" s="28">
        <f t="shared" si="539"/>
        <v>2771.2410575517024</v>
      </c>
      <c r="J485" s="28">
        <f t="shared" si="540"/>
        <v>-5034.9149079298559</v>
      </c>
      <c r="K485" s="28">
        <f t="shared" si="541"/>
        <v>733.50498236105693</v>
      </c>
      <c r="L485" s="28">
        <f t="shared" si="503"/>
        <v>687.06232823387927</v>
      </c>
      <c r="M485" s="28">
        <f t="shared" si="504"/>
        <v>-256.85582779126435</v>
      </c>
      <c r="N485" s="28">
        <f>Paramètres!$D$26*Calculs!K485</f>
        <v>14.670099647221139</v>
      </c>
      <c r="O485" s="28">
        <f>Paramètres!$D$26*I485</f>
        <v>55.424821151034052</v>
      </c>
      <c r="P485" s="28">
        <f>Paramètres!$D$26*J485</f>
        <v>-100.69829815859713</v>
      </c>
      <c r="Q485" s="105">
        <f>IF($T485&gt;25000,Paramètres!$D$9,-5)</f>
        <v>6</v>
      </c>
      <c r="R485" s="105">
        <f t="shared" si="478"/>
        <v>-59204.178820493973</v>
      </c>
      <c r="S485" s="105">
        <f t="shared" si="479"/>
        <v>24211.930111970549</v>
      </c>
      <c r="T485" s="105">
        <f t="shared" si="505"/>
        <v>63963.679925063516</v>
      </c>
      <c r="U485" s="105">
        <f t="shared" si="506"/>
        <v>157.75757670053287</v>
      </c>
      <c r="V485" s="105">
        <f t="shared" si="480"/>
        <v>223.7906067586419</v>
      </c>
      <c r="W485" s="105">
        <f t="shared" si="507"/>
        <v>-207.13847477830717</v>
      </c>
      <c r="X485" s="105">
        <f t="shared" si="508"/>
        <v>84.71061291194691</v>
      </c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44">
        <f t="shared" si="509"/>
        <v>274.47628435202944</v>
      </c>
      <c r="AL485" s="44">
        <f t="shared" si="510"/>
        <v>-5477.4956677294158</v>
      </c>
      <c r="AM485" s="44">
        <f t="shared" si="481"/>
        <v>71.952889642436915</v>
      </c>
      <c r="AN485" s="44">
        <f t="shared" si="482"/>
        <v>114.52474650448995</v>
      </c>
      <c r="AO485" s="44">
        <f t="shared" si="542"/>
        <v>5394.9842486740254</v>
      </c>
      <c r="AP485" s="44">
        <f t="shared" si="543"/>
        <v>16557.717868780961</v>
      </c>
      <c r="AQ485" s="44">
        <f t="shared" si="511"/>
        <v>1730.3498269028748</v>
      </c>
      <c r="AR485" s="44">
        <f t="shared" si="512"/>
        <v>-718.24437498400607</v>
      </c>
      <c r="AS485" s="44">
        <f t="shared" si="513"/>
        <v>1574.2412589138437</v>
      </c>
      <c r="AT485" s="44">
        <f>Paramètres!$D$26*Calculs!AQ485</f>
        <v>34.606996538057494</v>
      </c>
      <c r="AU485" s="44">
        <f>Paramètres!$D$26*AO485</f>
        <v>107.8996849734805</v>
      </c>
      <c r="AV485" s="44">
        <f>Paramètres!$D$26*AP485</f>
        <v>331.15435737561921</v>
      </c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1">
        <f>Paramètres!$D$16</f>
        <v>30000</v>
      </c>
      <c r="BH485" s="41">
        <f>Paramètres!$E$16</f>
        <v>-25000</v>
      </c>
      <c r="BI485" s="100"/>
      <c r="BJ485" s="100"/>
      <c r="BK485" s="110">
        <f>Paramètres!$D$20</f>
        <v>523598775598.29883</v>
      </c>
      <c r="BL485" s="41">
        <f>Paramètres!$D$21</f>
        <v>10000</v>
      </c>
      <c r="BM485" s="41"/>
      <c r="BN485" s="41"/>
      <c r="BO485" s="41">
        <f>IF(AND($BR$6&gt;200,A485&lt;950),Paramètres!$D$22,0)</f>
        <v>1</v>
      </c>
      <c r="BP485" s="41">
        <f t="shared" si="483"/>
        <v>88929.702536141936</v>
      </c>
      <c r="BQ485" s="41">
        <f t="shared" si="484"/>
        <v>-43734.434444241131</v>
      </c>
      <c r="BR485" s="41">
        <f t="shared" si="514"/>
        <v>99101.93110794721</v>
      </c>
      <c r="BS485" s="41">
        <f t="shared" si="515"/>
        <v>-26.187340360398576</v>
      </c>
      <c r="BT485" s="41">
        <f t="shared" si="516"/>
        <v>52.509140403757776</v>
      </c>
      <c r="BU485" s="41">
        <f t="shared" si="517"/>
        <v>47.119386921414126</v>
      </c>
      <c r="BV485" s="41">
        <f t="shared" si="518"/>
        <v>-23.172682237747431</v>
      </c>
      <c r="BW485" s="41">
        <f>Paramètres!$D$22</f>
        <v>1</v>
      </c>
      <c r="BX485" s="41">
        <f t="shared" si="485"/>
        <v>29725.523715647971</v>
      </c>
      <c r="BY485" s="41">
        <f t="shared" si="486"/>
        <v>-19522.504332270582</v>
      </c>
      <c r="BZ485" s="41">
        <f t="shared" si="519"/>
        <v>35563.11200630611</v>
      </c>
      <c r="CA485" s="41">
        <f t="shared" si="520"/>
        <v>-33.295266642760666</v>
      </c>
      <c r="CB485" s="41">
        <f t="shared" si="521"/>
        <v>369.339635487046</v>
      </c>
      <c r="CC485" s="41">
        <f t="shared" si="522"/>
        <v>308.71353698889408</v>
      </c>
      <c r="CD485" s="41">
        <f t="shared" si="523"/>
        <v>-202.750384516308</v>
      </c>
      <c r="CE485" s="2">
        <f>Paramètres!$F$16</f>
        <v>15000</v>
      </c>
      <c r="CF485" s="2">
        <f>Paramètres!$G$16</f>
        <v>15000</v>
      </c>
      <c r="CG485" s="111">
        <f>Paramètres!$F$20</f>
        <v>992600579172.61572</v>
      </c>
      <c r="CH485" s="2">
        <f>Paramètres!$F$21</f>
        <v>13332</v>
      </c>
      <c r="CI485" s="2"/>
      <c r="CJ485" s="2"/>
      <c r="CK485" s="2">
        <f>IF(CN485&gt;20000,Paramètres!$F$22,-2)</f>
        <v>1</v>
      </c>
      <c r="CL485" s="2">
        <f t="shared" si="487"/>
        <v>73929.702536141936</v>
      </c>
      <c r="CM485" s="2">
        <f t="shared" si="488"/>
        <v>-3734.4344442411311</v>
      </c>
      <c r="CN485" s="2">
        <f t="shared" si="489"/>
        <v>74023.961780634025</v>
      </c>
      <c r="CO485" s="2">
        <f t="shared" si="490"/>
        <v>-2.8917419831951667</v>
      </c>
      <c r="CP485" s="2">
        <f t="shared" si="491"/>
        <v>172.67691669196091</v>
      </c>
      <c r="CQ485" s="2">
        <f t="shared" si="492"/>
        <v>172.45703659750123</v>
      </c>
      <c r="CR485" s="2">
        <f t="shared" si="493"/>
        <v>-8.711376828638203</v>
      </c>
      <c r="CS485" s="2">
        <f>Paramètres!$F$22</f>
        <v>1</v>
      </c>
      <c r="CT485" s="2">
        <f t="shared" si="494"/>
        <v>14725.523715647971</v>
      </c>
      <c r="CU485" s="2">
        <f t="shared" si="495"/>
        <v>20477.495667729418</v>
      </c>
      <c r="CV485" s="2">
        <f t="shared" si="524"/>
        <v>25222.388418268161</v>
      </c>
      <c r="CW485" s="2">
        <f t="shared" si="525"/>
        <v>54.279799341630792</v>
      </c>
      <c r="CX485" s="2">
        <f t="shared" si="496"/>
        <v>1078.1899402022639</v>
      </c>
      <c r="CY485" s="2">
        <f t="shared" si="526"/>
        <v>629.4769262581857</v>
      </c>
      <c r="CZ485" s="2">
        <f t="shared" si="527"/>
        <v>875.35841028798484</v>
      </c>
      <c r="DA485" s="2"/>
      <c r="DB485" s="2"/>
      <c r="DC485" s="13">
        <f>Paramètres!$H$16</f>
        <v>-20000</v>
      </c>
      <c r="DD485" s="13">
        <f>Paramètres!$I$16</f>
        <v>0</v>
      </c>
      <c r="DE485" s="13"/>
      <c r="DF485" s="13"/>
      <c r="DG485" s="112">
        <f>Paramètres!$H$20</f>
        <v>1047197551196.5977</v>
      </c>
      <c r="DH485" s="13">
        <f>Paramètres!$H$21</f>
        <v>10000</v>
      </c>
      <c r="DI485" s="13">
        <f>IF(DL485&lt;66666,Paramètres!$H$22,5)</f>
        <v>1</v>
      </c>
      <c r="DJ485" s="13">
        <f t="shared" si="497"/>
        <v>38929.702536141944</v>
      </c>
      <c r="DK485" s="13">
        <f t="shared" si="498"/>
        <v>-18734.434444241131</v>
      </c>
      <c r="DL485" s="13">
        <f t="shared" si="528"/>
        <v>43203.01810635531</v>
      </c>
      <c r="DM485" s="13">
        <f t="shared" si="529"/>
        <v>-25.698606457207415</v>
      </c>
      <c r="DN485" s="13">
        <f t="shared" si="530"/>
        <v>518.80185796734452</v>
      </c>
      <c r="DO485" s="13">
        <f t="shared" si="531"/>
        <v>467.48590471496397</v>
      </c>
      <c r="DP485" s="13">
        <f t="shared" si="532"/>
        <v>-224.9717687248787</v>
      </c>
      <c r="DQ485" s="13">
        <f>IF(DT485&lt;66666,Paramètres!$H$22,5)</f>
        <v>1</v>
      </c>
      <c r="DR485" s="13">
        <f t="shared" si="499"/>
        <v>-20274.476284352029</v>
      </c>
      <c r="DS485" s="13">
        <f t="shared" si="500"/>
        <v>5477.4956677294158</v>
      </c>
      <c r="DT485" s="13">
        <f t="shared" si="533"/>
        <v>21001.365369774114</v>
      </c>
      <c r="DU485" s="13">
        <f t="shared" si="534"/>
        <v>164.88150374955976</v>
      </c>
      <c r="DV485" s="13">
        <f t="shared" si="535"/>
        <v>1747.4759205695411</v>
      </c>
      <c r="DW485" s="13">
        <f t="shared" si="536"/>
        <v>-1686.9931304587583</v>
      </c>
      <c r="DX485" s="13">
        <f t="shared" si="537"/>
        <v>455.769975706303</v>
      </c>
    </row>
    <row r="486" spans="1:128" x14ac:dyDescent="0.35">
      <c r="A486" s="106">
        <f t="shared" si="538"/>
        <v>480</v>
      </c>
      <c r="B486" s="106">
        <f>A486*Paramètres!$D$25</f>
        <v>240</v>
      </c>
      <c r="C486" s="102">
        <f>Paramètres!$D$7</f>
        <v>155093840495.72119</v>
      </c>
      <c r="D486" s="28">
        <f>Paramètres!$D$8</f>
        <v>6666</v>
      </c>
      <c r="E486" s="28">
        <f t="shared" si="501"/>
        <v>-57372.316425307625</v>
      </c>
      <c r="F486" s="28">
        <f t="shared" si="502"/>
        <v>16152.763033328387</v>
      </c>
      <c r="G486" s="28">
        <f t="shared" si="476"/>
        <v>-56.754150533438192</v>
      </c>
      <c r="H486" s="28">
        <f t="shared" si="477"/>
        <v>-18.58413886848243</v>
      </c>
      <c r="I486" s="28">
        <f t="shared" si="539"/>
        <v>3402.8785646345477</v>
      </c>
      <c r="J486" s="28">
        <f t="shared" si="540"/>
        <v>-5191.0724375625232</v>
      </c>
      <c r="K486" s="28">
        <f t="shared" si="541"/>
        <v>803.1744103854013</v>
      </c>
      <c r="L486" s="28">
        <f t="shared" si="503"/>
        <v>761.29422275518687</v>
      </c>
      <c r="M486" s="28">
        <f t="shared" si="504"/>
        <v>-255.96921669902633</v>
      </c>
      <c r="N486" s="28">
        <f>Paramètres!$D$26*Calculs!K486</f>
        <v>16.063488207708026</v>
      </c>
      <c r="O486" s="28">
        <f>Paramètres!$D$26*I486</f>
        <v>68.057571292690952</v>
      </c>
      <c r="P486" s="28">
        <f>Paramètres!$D$26*J486</f>
        <v>-103.82144875125047</v>
      </c>
      <c r="Q486" s="105">
        <f>IF($T486&gt;25000,Paramètres!$D$9,-5)</f>
        <v>6</v>
      </c>
      <c r="R486" s="105">
        <f t="shared" si="478"/>
        <v>-60164.723740250665</v>
      </c>
      <c r="S486" s="105">
        <f t="shared" si="479"/>
        <v>12957.83945193886</v>
      </c>
      <c r="T486" s="105">
        <f t="shared" si="505"/>
        <v>61544.289629525381</v>
      </c>
      <c r="U486" s="105">
        <f t="shared" si="506"/>
        <v>167.84571032452507</v>
      </c>
      <c r="V486" s="105">
        <f t="shared" si="480"/>
        <v>241.41949631640236</v>
      </c>
      <c r="W486" s="105">
        <f t="shared" si="507"/>
        <v>-236.00787967204985</v>
      </c>
      <c r="X486" s="105">
        <f t="shared" si="508"/>
        <v>50.82965605203966</v>
      </c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44">
        <f t="shared" si="509"/>
        <v>2792.4073149430405</v>
      </c>
      <c r="AL486" s="44">
        <f t="shared" si="510"/>
        <v>3194.9235813895257</v>
      </c>
      <c r="AM486" s="44">
        <f t="shared" si="481"/>
        <v>75.604921100878173</v>
      </c>
      <c r="AN486" s="44">
        <f t="shared" si="482"/>
        <v>128.23890580169294</v>
      </c>
      <c r="AO486" s="44">
        <f t="shared" si="542"/>
        <v>4568.8401887165392</v>
      </c>
      <c r="AP486" s="44">
        <f t="shared" si="543"/>
        <v>17800.804770319184</v>
      </c>
      <c r="AQ486" s="44">
        <f t="shared" si="511"/>
        <v>1544.4764333946925</v>
      </c>
      <c r="AR486" s="44">
        <f t="shared" si="512"/>
        <v>-955.94114198998568</v>
      </c>
      <c r="AS486" s="44">
        <f t="shared" si="513"/>
        <v>1213.0886143899268</v>
      </c>
      <c r="AT486" s="44">
        <f>Paramètres!$D$26*Calculs!AQ486</f>
        <v>30.889528667893853</v>
      </c>
      <c r="AU486" s="44">
        <f>Paramètres!$D$26*AO486</f>
        <v>91.376803774330781</v>
      </c>
      <c r="AV486" s="44">
        <f>Paramètres!$D$26*AP486</f>
        <v>356.01609540638367</v>
      </c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1">
        <f>Paramètres!$D$16</f>
        <v>30000</v>
      </c>
      <c r="BH486" s="41">
        <f>Paramètres!$E$16</f>
        <v>-25000</v>
      </c>
      <c r="BI486" s="100"/>
      <c r="BJ486" s="100"/>
      <c r="BK486" s="110">
        <f>Paramètres!$D$20</f>
        <v>523598775598.29883</v>
      </c>
      <c r="BL486" s="41">
        <f>Paramètres!$D$21</f>
        <v>10000</v>
      </c>
      <c r="BM486" s="41"/>
      <c r="BN486" s="41"/>
      <c r="BO486" s="41">
        <f>IF(AND($BR$6&gt;200,A486&lt;950),Paramètres!$D$22,0)</f>
        <v>1</v>
      </c>
      <c r="BP486" s="41">
        <f t="shared" si="483"/>
        <v>87372.316425307625</v>
      </c>
      <c r="BQ486" s="41">
        <f t="shared" si="484"/>
        <v>-41152.763033328389</v>
      </c>
      <c r="BR486" s="41">
        <f t="shared" si="514"/>
        <v>96578.836101919136</v>
      </c>
      <c r="BS486" s="41">
        <f t="shared" si="515"/>
        <v>-25.220651341567361</v>
      </c>
      <c r="BT486" s="41">
        <f t="shared" si="516"/>
        <v>55.244333915251275</v>
      </c>
      <c r="BU486" s="41">
        <f t="shared" si="517"/>
        <v>49.978086487343504</v>
      </c>
      <c r="BV486" s="41">
        <f t="shared" si="518"/>
        <v>-23.539908682987598</v>
      </c>
      <c r="BW486" s="41">
        <f>Paramètres!$D$22</f>
        <v>1</v>
      </c>
      <c r="BX486" s="41">
        <f t="shared" si="485"/>
        <v>27207.592685056959</v>
      </c>
      <c r="BY486" s="41">
        <f t="shared" si="486"/>
        <v>-28194.923581389525</v>
      </c>
      <c r="BZ486" s="41">
        <f t="shared" si="519"/>
        <v>39181.715320750824</v>
      </c>
      <c r="CA486" s="41">
        <f t="shared" si="520"/>
        <v>-46.020962758060804</v>
      </c>
      <c r="CB486" s="41">
        <f t="shared" si="521"/>
        <v>310.25803266619857</v>
      </c>
      <c r="CC486" s="41">
        <f t="shared" si="522"/>
        <v>215.44166994594121</v>
      </c>
      <c r="CD486" s="41">
        <f t="shared" si="523"/>
        <v>-223.25978967293702</v>
      </c>
      <c r="CE486" s="2">
        <f>Paramètres!$F$16</f>
        <v>15000</v>
      </c>
      <c r="CF486" s="2">
        <f>Paramètres!$G$16</f>
        <v>15000</v>
      </c>
      <c r="CG486" s="111">
        <f>Paramètres!$F$20</f>
        <v>992600579172.61572</v>
      </c>
      <c r="CH486" s="2">
        <f>Paramètres!$F$21</f>
        <v>13332</v>
      </c>
      <c r="CI486" s="2"/>
      <c r="CJ486" s="2"/>
      <c r="CK486" s="2">
        <f>IF(CN486&gt;20000,Paramètres!$F$22,-2)</f>
        <v>1</v>
      </c>
      <c r="CL486" s="2">
        <f t="shared" si="487"/>
        <v>72372.316425307625</v>
      </c>
      <c r="CM486" s="2">
        <f t="shared" si="488"/>
        <v>-1152.7630333283869</v>
      </c>
      <c r="CN486" s="2">
        <f t="shared" si="489"/>
        <v>72381.496581487314</v>
      </c>
      <c r="CO486" s="2">
        <f t="shared" si="490"/>
        <v>-0.91254329022668368</v>
      </c>
      <c r="CP486" s="2">
        <f t="shared" si="491"/>
        <v>180.21257112460759</v>
      </c>
      <c r="CQ486" s="2">
        <f t="shared" si="492"/>
        <v>180.18971473690351</v>
      </c>
      <c r="CR486" s="2">
        <f t="shared" si="493"/>
        <v>-2.8701035477987564</v>
      </c>
      <c r="CS486" s="2">
        <f>Paramètres!$F$22</f>
        <v>1</v>
      </c>
      <c r="CT486" s="2">
        <f t="shared" si="494"/>
        <v>12207.592685056959</v>
      </c>
      <c r="CU486" s="2">
        <f t="shared" si="495"/>
        <v>11805.076418610475</v>
      </c>
      <c r="CV486" s="2">
        <f t="shared" si="524"/>
        <v>16981.906501140835</v>
      </c>
      <c r="CW486" s="2">
        <f t="shared" si="525"/>
        <v>44.039660129724254</v>
      </c>
      <c r="CX486" s="2">
        <f t="shared" si="496"/>
        <v>1674.9585324726374</v>
      </c>
      <c r="CY486" s="2">
        <f t="shared" si="526"/>
        <v>1204.0586566304012</v>
      </c>
      <c r="CZ486" s="2">
        <f t="shared" si="527"/>
        <v>1164.3576928488449</v>
      </c>
      <c r="DA486" s="2"/>
      <c r="DB486" s="2"/>
      <c r="DC486" s="13">
        <f>Paramètres!$H$16</f>
        <v>-20000</v>
      </c>
      <c r="DD486" s="13">
        <f>Paramètres!$I$16</f>
        <v>0</v>
      </c>
      <c r="DE486" s="13"/>
      <c r="DF486" s="13"/>
      <c r="DG486" s="112">
        <f>Paramètres!$H$20</f>
        <v>1047197551196.5977</v>
      </c>
      <c r="DH486" s="13">
        <f>Paramètres!$H$21</f>
        <v>10000</v>
      </c>
      <c r="DI486" s="13">
        <f>IF(DL486&lt;66666,Paramètres!$H$22,5)</f>
        <v>1</v>
      </c>
      <c r="DJ486" s="13">
        <f t="shared" si="497"/>
        <v>37372.316425307625</v>
      </c>
      <c r="DK486" s="13">
        <f t="shared" si="498"/>
        <v>-16152.763033328387</v>
      </c>
      <c r="DL486" s="13">
        <f t="shared" si="528"/>
        <v>40713.656045658419</v>
      </c>
      <c r="DM486" s="13">
        <f t="shared" si="529"/>
        <v>-23.374579274930284</v>
      </c>
      <c r="DN486" s="13">
        <f t="shared" si="530"/>
        <v>578.61274096268642</v>
      </c>
      <c r="DO486" s="13">
        <f t="shared" si="531"/>
        <v>531.12642153093987</v>
      </c>
      <c r="DP486" s="13">
        <f t="shared" si="532"/>
        <v>-229.55920446823998</v>
      </c>
      <c r="DQ486" s="13">
        <f>IF(DT486&lt;66666,Paramètres!$H$22,5)</f>
        <v>1</v>
      </c>
      <c r="DR486" s="13">
        <f t="shared" si="499"/>
        <v>-22792.407314943041</v>
      </c>
      <c r="DS486" s="13">
        <f t="shared" si="500"/>
        <v>-3194.9235813895257</v>
      </c>
      <c r="DT486" s="13">
        <f t="shared" si="533"/>
        <v>23015.24207783155</v>
      </c>
      <c r="DU486" s="13">
        <f t="shared" si="534"/>
        <v>-172.02056103909001</v>
      </c>
      <c r="DV486" s="13">
        <f t="shared" si="535"/>
        <v>1525.2541317448272</v>
      </c>
      <c r="DW486" s="13">
        <f t="shared" si="536"/>
        <v>-1510.4865424384584</v>
      </c>
      <c r="DX486" s="13">
        <f t="shared" si="537"/>
        <v>-211.73231098955603</v>
      </c>
    </row>
    <row r="487" spans="1:128" x14ac:dyDescent="0.35">
      <c r="A487" s="106">
        <f t="shared" si="538"/>
        <v>481</v>
      </c>
      <c r="B487" s="106">
        <f>A487*Paramètres!$D$25</f>
        <v>240.5</v>
      </c>
      <c r="C487" s="102">
        <f>Paramètres!$D$7</f>
        <v>155093840495.72119</v>
      </c>
      <c r="D487" s="28">
        <f>Paramètres!$D$8</f>
        <v>6666</v>
      </c>
      <c r="E487" s="28">
        <f t="shared" si="501"/>
        <v>-55480.553587301554</v>
      </c>
      <c r="F487" s="28">
        <f t="shared" si="502"/>
        <v>13493.234510372367</v>
      </c>
      <c r="G487" s="28">
        <f t="shared" si="476"/>
        <v>-52.526208612587489</v>
      </c>
      <c r="H487" s="28">
        <f t="shared" si="477"/>
        <v>-16.48270548397716</v>
      </c>
      <c r="I487" s="28">
        <f t="shared" si="539"/>
        <v>4096.1152160970432</v>
      </c>
      <c r="J487" s="28">
        <f t="shared" si="540"/>
        <v>-5343.2202055102989</v>
      </c>
      <c r="K487" s="28">
        <f t="shared" si="541"/>
        <v>893.81370059398228</v>
      </c>
      <c r="L487" s="28">
        <f t="shared" si="503"/>
        <v>857.08280210678799</v>
      </c>
      <c r="M487" s="28">
        <f t="shared" si="504"/>
        <v>-253.59811060472367</v>
      </c>
      <c r="N487" s="28">
        <f>Paramètres!$D$26*Calculs!K487</f>
        <v>17.876274011879644</v>
      </c>
      <c r="O487" s="28">
        <f>Paramètres!$D$26*I487</f>
        <v>81.922304321940871</v>
      </c>
      <c r="P487" s="28">
        <f>Paramètres!$D$26*J487</f>
        <v>-106.86440411020598</v>
      </c>
      <c r="Q487" s="105">
        <f>IF($T487&gt;25000,Paramètres!$D$9,-5)</f>
        <v>6</v>
      </c>
      <c r="R487" s="105">
        <f t="shared" si="478"/>
        <v>-60318.395711105368</v>
      </c>
      <c r="S487" s="105">
        <f t="shared" si="479"/>
        <v>1094.636390225769</v>
      </c>
      <c r="T487" s="105">
        <f t="shared" si="505"/>
        <v>60328.32742574835</v>
      </c>
      <c r="U487" s="105">
        <f t="shared" si="506"/>
        <v>178.96033107705992</v>
      </c>
      <c r="V487" s="105">
        <f t="shared" si="480"/>
        <v>251.07171853393496</v>
      </c>
      <c r="W487" s="105">
        <f t="shared" si="507"/>
        <v>-251.03038517082337</v>
      </c>
      <c r="X487" s="105">
        <f t="shared" si="508"/>
        <v>4.5556084743444636</v>
      </c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44">
        <f t="shared" si="509"/>
        <v>4837.8421238038136</v>
      </c>
      <c r="AL487" s="44">
        <f t="shared" si="510"/>
        <v>12398.598120146598</v>
      </c>
      <c r="AM487" s="44">
        <f t="shared" si="481"/>
        <v>79.31162405988627</v>
      </c>
      <c r="AN487" s="44">
        <f t="shared" si="482"/>
        <v>112.73944894391047</v>
      </c>
      <c r="AO487" s="44">
        <f t="shared" si="542"/>
        <v>3521.5222429522228</v>
      </c>
      <c r="AP487" s="44">
        <f t="shared" si="543"/>
        <v>18657.877289302727</v>
      </c>
      <c r="AQ487" s="44">
        <f t="shared" si="511"/>
        <v>845.94903149538072</v>
      </c>
      <c r="AR487" s="44">
        <f t="shared" si="512"/>
        <v>-326.99409553416592</v>
      </c>
      <c r="AS487" s="44">
        <f t="shared" si="513"/>
        <v>780.19524823839151</v>
      </c>
      <c r="AT487" s="44">
        <f>Paramètres!$D$26*Calculs!AQ487</f>
        <v>16.918980629907615</v>
      </c>
      <c r="AU487" s="44">
        <f>Paramètres!$D$26*AO487</f>
        <v>70.430444859044457</v>
      </c>
      <c r="AV487" s="44">
        <f>Paramètres!$D$26*AP487</f>
        <v>373.15754578605453</v>
      </c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1">
        <f>Paramètres!$D$16</f>
        <v>30000</v>
      </c>
      <c r="BH487" s="41">
        <f>Paramètres!$E$16</f>
        <v>-25000</v>
      </c>
      <c r="BI487" s="100"/>
      <c r="BJ487" s="100"/>
      <c r="BK487" s="110">
        <f>Paramètres!$D$20</f>
        <v>523598775598.29883</v>
      </c>
      <c r="BL487" s="41">
        <f>Paramètres!$D$21</f>
        <v>10000</v>
      </c>
      <c r="BM487" s="41"/>
      <c r="BN487" s="41"/>
      <c r="BO487" s="41">
        <f>IF(AND($BR$6&gt;200,A487&lt;950),Paramètres!$D$22,0)</f>
        <v>1</v>
      </c>
      <c r="BP487" s="41">
        <f t="shared" si="483"/>
        <v>85480.553587301547</v>
      </c>
      <c r="BQ487" s="41">
        <f t="shared" si="484"/>
        <v>-38493.234510372364</v>
      </c>
      <c r="BR487" s="41">
        <f t="shared" si="514"/>
        <v>93747.822079566482</v>
      </c>
      <c r="BS487" s="41">
        <f t="shared" si="515"/>
        <v>-24.242785313398088</v>
      </c>
      <c r="BT487" s="41">
        <f t="shared" si="516"/>
        <v>58.574123300055717</v>
      </c>
      <c r="BU487" s="41">
        <f t="shared" si="517"/>
        <v>53.408691258236153</v>
      </c>
      <c r="BV487" s="41">
        <f t="shared" si="518"/>
        <v>-24.050771681019697</v>
      </c>
      <c r="BW487" s="41">
        <f>Paramètres!$D$22</f>
        <v>1</v>
      </c>
      <c r="BX487" s="41">
        <f t="shared" si="485"/>
        <v>25162.157876196186</v>
      </c>
      <c r="BY487" s="41">
        <f t="shared" si="486"/>
        <v>-37398.598120146598</v>
      </c>
      <c r="BZ487" s="41">
        <f t="shared" si="519"/>
        <v>45075.373879080078</v>
      </c>
      <c r="CA487" s="41">
        <f t="shared" si="520"/>
        <v>-56.066932094282322</v>
      </c>
      <c r="CB487" s="41">
        <f t="shared" si="521"/>
        <v>239.78473596516852</v>
      </c>
      <c r="CC487" s="41">
        <f t="shared" si="522"/>
        <v>133.85360704590394</v>
      </c>
      <c r="CD487" s="41">
        <f t="shared" si="523"/>
        <v>-198.94705698422968</v>
      </c>
      <c r="CE487" s="2">
        <f>Paramètres!$F$16</f>
        <v>15000</v>
      </c>
      <c r="CF487" s="2">
        <f>Paramètres!$G$16</f>
        <v>15000</v>
      </c>
      <c r="CG487" s="111">
        <f>Paramètres!$F$20</f>
        <v>992600579172.61572</v>
      </c>
      <c r="CH487" s="2">
        <f>Paramètres!$F$21</f>
        <v>13332</v>
      </c>
      <c r="CI487" s="2"/>
      <c r="CJ487" s="2"/>
      <c r="CK487" s="2">
        <f>IF(CN487&gt;20000,Paramètres!$F$22,-2)</f>
        <v>1</v>
      </c>
      <c r="CL487" s="2">
        <f t="shared" si="487"/>
        <v>70480.553587301547</v>
      </c>
      <c r="CM487" s="2">
        <f t="shared" si="488"/>
        <v>1506.7654896276326</v>
      </c>
      <c r="CN487" s="2">
        <f t="shared" si="489"/>
        <v>70496.657908110923</v>
      </c>
      <c r="CO487" s="2">
        <f t="shared" si="490"/>
        <v>1.2247088060845366</v>
      </c>
      <c r="CP487" s="2">
        <f t="shared" si="491"/>
        <v>189.47235896152057</v>
      </c>
      <c r="CQ487" s="2">
        <f t="shared" si="492"/>
        <v>189.42907572308388</v>
      </c>
      <c r="CR487" s="2">
        <f t="shared" si="493"/>
        <v>4.0497013644771851</v>
      </c>
      <c r="CS487" s="2">
        <f>Paramètres!$F$22</f>
        <v>1</v>
      </c>
      <c r="CT487" s="2">
        <f t="shared" si="494"/>
        <v>10162.157876196186</v>
      </c>
      <c r="CU487" s="2">
        <f t="shared" si="495"/>
        <v>2601.4018798534016</v>
      </c>
      <c r="CV487" s="2">
        <f t="shared" si="524"/>
        <v>10489.840057943733</v>
      </c>
      <c r="CW487" s="2">
        <f t="shared" si="525"/>
        <v>14.35875165285764</v>
      </c>
      <c r="CX487" s="2">
        <f t="shared" si="496"/>
        <v>2132.8229900258198</v>
      </c>
      <c r="CY487" s="2">
        <f t="shared" si="526"/>
        <v>2066.1977520057476</v>
      </c>
      <c r="CZ487" s="2">
        <f t="shared" si="527"/>
        <v>528.92414993935859</v>
      </c>
      <c r="DA487" s="2"/>
      <c r="DB487" s="2"/>
      <c r="DC487" s="13">
        <f>Paramètres!$H$16</f>
        <v>-20000</v>
      </c>
      <c r="DD487" s="13">
        <f>Paramètres!$I$16</f>
        <v>0</v>
      </c>
      <c r="DE487" s="13"/>
      <c r="DF487" s="13"/>
      <c r="DG487" s="112">
        <f>Paramètres!$H$20</f>
        <v>1047197551196.5977</v>
      </c>
      <c r="DH487" s="13">
        <f>Paramètres!$H$21</f>
        <v>10000</v>
      </c>
      <c r="DI487" s="13">
        <f>IF(DL487&lt;66666,Paramètres!$H$22,5)</f>
        <v>1</v>
      </c>
      <c r="DJ487" s="13">
        <f t="shared" si="497"/>
        <v>35480.553587301554</v>
      </c>
      <c r="DK487" s="13">
        <f t="shared" si="498"/>
        <v>-13493.234510372367</v>
      </c>
      <c r="DL487" s="13">
        <f t="shared" si="528"/>
        <v>37959.676769083278</v>
      </c>
      <c r="DM487" s="13">
        <f t="shared" si="529"/>
        <v>-20.821781138813972</v>
      </c>
      <c r="DN487" s="13">
        <f t="shared" si="530"/>
        <v>657.1640133236798</v>
      </c>
      <c r="DO487" s="13">
        <f t="shared" si="531"/>
        <v>614.24503512546801</v>
      </c>
      <c r="DP487" s="13">
        <f t="shared" si="532"/>
        <v>-233.59704028818118</v>
      </c>
      <c r="DQ487" s="13">
        <f>IF(DT487&lt;66666,Paramètres!$H$22,5)</f>
        <v>1</v>
      </c>
      <c r="DR487" s="13">
        <f t="shared" si="499"/>
        <v>-24837.842123803814</v>
      </c>
      <c r="DS487" s="13">
        <f t="shared" si="500"/>
        <v>-12398.598120146598</v>
      </c>
      <c r="DT487" s="13">
        <f t="shared" si="533"/>
        <v>27760.468956988207</v>
      </c>
      <c r="DU487" s="13">
        <f t="shared" si="534"/>
        <v>-153.47246576485148</v>
      </c>
      <c r="DV487" s="13">
        <f t="shared" si="535"/>
        <v>1131.6047740323627</v>
      </c>
      <c r="DW487" s="13">
        <f t="shared" si="536"/>
        <v>-1012.4692334090837</v>
      </c>
      <c r="DX487" s="13">
        <f t="shared" si="537"/>
        <v>-505.40618913192691</v>
      </c>
    </row>
    <row r="488" spans="1:128" x14ac:dyDescent="0.35">
      <c r="A488" s="106">
        <f t="shared" si="538"/>
        <v>482</v>
      </c>
      <c r="B488" s="106">
        <f>A488*Paramètres!$D$25</f>
        <v>241</v>
      </c>
      <c r="C488" s="102">
        <f>Paramètres!$D$7</f>
        <v>155093840495.72119</v>
      </c>
      <c r="D488" s="28">
        <f>Paramètres!$D$8</f>
        <v>6666</v>
      </c>
      <c r="E488" s="28">
        <f t="shared" si="501"/>
        <v>-53218.225278726335</v>
      </c>
      <c r="F488" s="28">
        <f t="shared" si="502"/>
        <v>10758.224879966037</v>
      </c>
      <c r="G488" s="28">
        <f t="shared" si="476"/>
        <v>-48.417124469827385</v>
      </c>
      <c r="H488" s="28">
        <f t="shared" si="477"/>
        <v>-14.111796430164052</v>
      </c>
      <c r="I488" s="28">
        <f t="shared" si="539"/>
        <v>4871.2757138818906</v>
      </c>
      <c r="J488" s="28">
        <f t="shared" si="540"/>
        <v>-5489.9539120048166</v>
      </c>
      <c r="K488" s="28">
        <f t="shared" si="541"/>
        <v>1014.7271484912882</v>
      </c>
      <c r="L488" s="28">
        <f t="shared" si="503"/>
        <v>984.10454788914626</v>
      </c>
      <c r="M488" s="28">
        <f t="shared" si="504"/>
        <v>-247.40538536814415</v>
      </c>
      <c r="N488" s="28">
        <f>Paramètres!$D$26*Calculs!K488</f>
        <v>20.294542969825763</v>
      </c>
      <c r="O488" s="28">
        <f>Paramètres!$D$26*I488</f>
        <v>97.425514277637816</v>
      </c>
      <c r="P488" s="28">
        <f>Paramètres!$D$26*J488</f>
        <v>-109.79907824009634</v>
      </c>
      <c r="Q488" s="105">
        <f>IF($T488&gt;25000,Paramètres!$D$9,-5)</f>
        <v>6</v>
      </c>
      <c r="R488" s="105">
        <f t="shared" si="478"/>
        <v>-59735.080000122718</v>
      </c>
      <c r="S488" s="105">
        <f t="shared" si="479"/>
        <v>-11164.360696891523</v>
      </c>
      <c r="T488" s="105">
        <f t="shared" si="505"/>
        <v>60769.422676139991</v>
      </c>
      <c r="U488" s="105">
        <f t="shared" si="506"/>
        <v>-169.41367480950981</v>
      </c>
      <c r="V488" s="105">
        <f t="shared" si="480"/>
        <v>247.50490480308068</v>
      </c>
      <c r="W488" s="105">
        <f t="shared" si="507"/>
        <v>-243.29217948354369</v>
      </c>
      <c r="X488" s="105">
        <f t="shared" si="508"/>
        <v>-45.470796163352908</v>
      </c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44">
        <f t="shared" si="509"/>
        <v>6516.854721396383</v>
      </c>
      <c r="AL488" s="44">
        <f t="shared" si="510"/>
        <v>21922.58557685756</v>
      </c>
      <c r="AM488" s="44">
        <f t="shared" si="481"/>
        <v>80.69385923322578</v>
      </c>
      <c r="AN488" s="44">
        <f t="shared" si="482"/>
        <v>-10.33986232552212</v>
      </c>
      <c r="AO488" s="44">
        <f t="shared" si="542"/>
        <v>3124.0977025590123</v>
      </c>
      <c r="AP488" s="44">
        <f t="shared" si="543"/>
        <v>19064.914991755064</v>
      </c>
      <c r="AQ488" s="44">
        <f t="shared" si="511"/>
        <v>952.01203321189928</v>
      </c>
      <c r="AR488" s="44">
        <f t="shared" si="512"/>
        <v>936.55174047174455</v>
      </c>
      <c r="AS488" s="44">
        <f t="shared" si="513"/>
        <v>-170.87348770245353</v>
      </c>
      <c r="AT488" s="44">
        <f>Paramètres!$D$26*Calculs!AQ488</f>
        <v>19.040240664237984</v>
      </c>
      <c r="AU488" s="44">
        <f>Paramètres!$D$26*AO488</f>
        <v>62.481954051180246</v>
      </c>
      <c r="AV488" s="44">
        <f>Paramètres!$D$26*AP488</f>
        <v>381.29829983510126</v>
      </c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1">
        <f>Paramètres!$D$16</f>
        <v>30000</v>
      </c>
      <c r="BH488" s="41">
        <f>Paramètres!$E$16</f>
        <v>-25000</v>
      </c>
      <c r="BI488" s="100"/>
      <c r="BJ488" s="100"/>
      <c r="BK488" s="110">
        <f>Paramètres!$D$20</f>
        <v>523598775598.29883</v>
      </c>
      <c r="BL488" s="41">
        <f>Paramètres!$D$21</f>
        <v>10000</v>
      </c>
      <c r="BM488" s="41"/>
      <c r="BN488" s="41"/>
      <c r="BO488" s="41">
        <f>IF(AND($BR$6&gt;200,A488&lt;950),Paramètres!$D$22,0)</f>
        <v>1</v>
      </c>
      <c r="BP488" s="41">
        <f t="shared" si="483"/>
        <v>83218.225278726342</v>
      </c>
      <c r="BQ488" s="41">
        <f t="shared" si="484"/>
        <v>-35758.224879966037</v>
      </c>
      <c r="BR488" s="41">
        <f t="shared" si="514"/>
        <v>90575.513606642446</v>
      </c>
      <c r="BS488" s="41">
        <f t="shared" si="515"/>
        <v>-23.252820993666624</v>
      </c>
      <c r="BT488" s="41">
        <f t="shared" si="516"/>
        <v>62.6735659240831</v>
      </c>
      <c r="BU488" s="41">
        <f t="shared" si="517"/>
        <v>57.582703320259881</v>
      </c>
      <c r="BV488" s="41">
        <f t="shared" si="518"/>
        <v>-24.742840256755525</v>
      </c>
      <c r="BW488" s="41">
        <f>Paramètres!$D$22</f>
        <v>1</v>
      </c>
      <c r="BX488" s="41">
        <f t="shared" si="485"/>
        <v>23483.145278603617</v>
      </c>
      <c r="BY488" s="41">
        <f t="shared" si="486"/>
        <v>-46922.585576857557</v>
      </c>
      <c r="BZ488" s="41">
        <f t="shared" si="519"/>
        <v>52470.821886011319</v>
      </c>
      <c r="CA488" s="41">
        <f t="shared" si="520"/>
        <v>-63.413606056929446</v>
      </c>
      <c r="CB488" s="41">
        <f t="shared" si="521"/>
        <v>180.269021023167</v>
      </c>
      <c r="CC488" s="41">
        <f t="shared" si="522"/>
        <v>80.678812676408072</v>
      </c>
      <c r="CD488" s="41">
        <f t="shared" si="523"/>
        <v>-161.20747230130519</v>
      </c>
      <c r="CE488" s="2">
        <f>Paramètres!$F$16</f>
        <v>15000</v>
      </c>
      <c r="CF488" s="2">
        <f>Paramètres!$G$16</f>
        <v>15000</v>
      </c>
      <c r="CG488" s="111">
        <f>Paramètres!$F$20</f>
        <v>992600579172.61572</v>
      </c>
      <c r="CH488" s="2">
        <f>Paramètres!$F$21</f>
        <v>13332</v>
      </c>
      <c r="CI488" s="2"/>
      <c r="CJ488" s="2"/>
      <c r="CK488" s="2">
        <f>IF(CN488&gt;20000,Paramètres!$F$22,-2)</f>
        <v>1</v>
      </c>
      <c r="CL488" s="2">
        <f t="shared" si="487"/>
        <v>68218.225278726342</v>
      </c>
      <c r="CM488" s="2">
        <f t="shared" si="488"/>
        <v>4241.7751200339626</v>
      </c>
      <c r="CN488" s="2">
        <f t="shared" si="489"/>
        <v>68349.973784545058</v>
      </c>
      <c r="CO488" s="2">
        <f t="shared" si="490"/>
        <v>3.558042150181056</v>
      </c>
      <c r="CP488" s="2">
        <f t="shared" si="491"/>
        <v>200.89662981293395</v>
      </c>
      <c r="CQ488" s="2">
        <f t="shared" si="492"/>
        <v>200.50939000381123</v>
      </c>
      <c r="CR488" s="2">
        <f t="shared" si="493"/>
        <v>12.467573560823547</v>
      </c>
      <c r="CS488" s="2">
        <f>Paramètres!$F$22</f>
        <v>1</v>
      </c>
      <c r="CT488" s="2">
        <f t="shared" si="494"/>
        <v>8483.145278603617</v>
      </c>
      <c r="CU488" s="2">
        <f t="shared" si="495"/>
        <v>-6922.5855768575602</v>
      </c>
      <c r="CV488" s="2">
        <f t="shared" si="524"/>
        <v>10949.244032663222</v>
      </c>
      <c r="CW488" s="2">
        <f t="shared" si="525"/>
        <v>-39.215819674975918</v>
      </c>
      <c r="CX488" s="2">
        <f t="shared" si="496"/>
        <v>2116.6429816755717</v>
      </c>
      <c r="CY488" s="2">
        <f t="shared" si="526"/>
        <v>1639.9113822767874</v>
      </c>
      <c r="CZ488" s="2">
        <f t="shared" si="527"/>
        <v>-1338.2332271153227</v>
      </c>
      <c r="DA488" s="2"/>
      <c r="DB488" s="2"/>
      <c r="DC488" s="13">
        <f>Paramètres!$H$16</f>
        <v>-20000</v>
      </c>
      <c r="DD488" s="13">
        <f>Paramètres!$I$16</f>
        <v>0</v>
      </c>
      <c r="DE488" s="13"/>
      <c r="DF488" s="13"/>
      <c r="DG488" s="112">
        <f>Paramètres!$H$20</f>
        <v>1047197551196.5977</v>
      </c>
      <c r="DH488" s="13">
        <f>Paramètres!$H$21</f>
        <v>10000</v>
      </c>
      <c r="DI488" s="13">
        <f>IF(DL488&lt;66666,Paramètres!$H$22,5)</f>
        <v>1</v>
      </c>
      <c r="DJ488" s="13">
        <f t="shared" si="497"/>
        <v>33218.225278726335</v>
      </c>
      <c r="DK488" s="13">
        <f t="shared" si="498"/>
        <v>-10758.224879966037</v>
      </c>
      <c r="DL488" s="13">
        <f t="shared" si="528"/>
        <v>34916.899822809777</v>
      </c>
      <c r="DM488" s="13">
        <f t="shared" si="529"/>
        <v>-17.945330734236332</v>
      </c>
      <c r="DN488" s="13">
        <f t="shared" si="530"/>
        <v>763.13842577242417</v>
      </c>
      <c r="DO488" s="13">
        <f t="shared" si="531"/>
        <v>726.01245456507513</v>
      </c>
      <c r="DP488" s="13">
        <f t="shared" si="532"/>
        <v>-235.13011867221218</v>
      </c>
      <c r="DQ488" s="13">
        <f>IF(DT488&lt;66666,Paramètres!$H$22,5)</f>
        <v>1</v>
      </c>
      <c r="DR488" s="13">
        <f t="shared" si="499"/>
        <v>-26516.854721396383</v>
      </c>
      <c r="DS488" s="13">
        <f t="shared" si="500"/>
        <v>-21922.58557685756</v>
      </c>
      <c r="DT488" s="13">
        <f t="shared" si="533"/>
        <v>34405.571390260106</v>
      </c>
      <c r="DU488" s="13">
        <f t="shared" si="534"/>
        <v>-140.41804662919975</v>
      </c>
      <c r="DV488" s="13">
        <f t="shared" si="535"/>
        <v>783.32157077990769</v>
      </c>
      <c r="DW488" s="13">
        <f t="shared" si="536"/>
        <v>-603.71688227177526</v>
      </c>
      <c r="DX488" s="13">
        <f t="shared" si="537"/>
        <v>-499.11783108715855</v>
      </c>
    </row>
    <row r="489" spans="1:128" x14ac:dyDescent="0.35">
      <c r="A489" s="106">
        <f t="shared" si="538"/>
        <v>483</v>
      </c>
      <c r="B489" s="106">
        <f>A489*Paramètres!$D$25</f>
        <v>241.5</v>
      </c>
      <c r="C489" s="102">
        <f>Paramètres!$D$7</f>
        <v>155093840495.72119</v>
      </c>
      <c r="D489" s="28">
        <f>Paramètres!$D$8</f>
        <v>6666</v>
      </c>
      <c r="E489" s="28">
        <f t="shared" si="501"/>
        <v>-50536.561284813106</v>
      </c>
      <c r="F489" s="28">
        <f t="shared" si="502"/>
        <v>7951.3965776215928</v>
      </c>
      <c r="G489" s="28">
        <f t="shared" si="476"/>
        <v>-44.343839119206997</v>
      </c>
      <c r="H489" s="28">
        <f t="shared" si="477"/>
        <v>-11.337768468589351</v>
      </c>
      <c r="I489" s="28">
        <f t="shared" si="539"/>
        <v>5757.9547474933997</v>
      </c>
      <c r="J489" s="28">
        <f t="shared" si="540"/>
        <v>-5627.5602191328644</v>
      </c>
      <c r="K489" s="28">
        <f t="shared" si="541"/>
        <v>1181.3724545443399</v>
      </c>
      <c r="L489" s="28">
        <f t="shared" si="503"/>
        <v>1158.3183029616657</v>
      </c>
      <c r="M489" s="28">
        <f t="shared" si="504"/>
        <v>-232.24897282899951</v>
      </c>
      <c r="N489" s="28">
        <f>Paramètres!$D$26*Calculs!K489</f>
        <v>23.627449090886799</v>
      </c>
      <c r="O489" s="28">
        <f>Paramètres!$D$26*I489</f>
        <v>115.15909494986799</v>
      </c>
      <c r="P489" s="28">
        <f>Paramètres!$D$26*J489</f>
        <v>-112.55120438265729</v>
      </c>
      <c r="Q489" s="105">
        <f>IF($T489&gt;25000,Paramètres!$D$9,-5)</f>
        <v>6</v>
      </c>
      <c r="R489" s="105">
        <f t="shared" si="478"/>
        <v>-58849.602792606929</v>
      </c>
      <c r="S489" s="105">
        <f t="shared" si="479"/>
        <v>-23460.928123187885</v>
      </c>
      <c r="T489" s="105">
        <f t="shared" si="505"/>
        <v>63353.69679228669</v>
      </c>
      <c r="U489" s="105">
        <f t="shared" si="506"/>
        <v>-158.26485339140555</v>
      </c>
      <c r="V489" s="105">
        <f t="shared" si="480"/>
        <v>228.04964410230292</v>
      </c>
      <c r="W489" s="105">
        <f t="shared" si="507"/>
        <v>-211.83658810656587</v>
      </c>
      <c r="X489" s="105">
        <f t="shared" si="508"/>
        <v>-84.45057794092456</v>
      </c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44">
        <f t="shared" si="509"/>
        <v>8313.0415077938251</v>
      </c>
      <c r="AL489" s="44">
        <f t="shared" si="510"/>
        <v>31412.324700809477</v>
      </c>
      <c r="AM489" s="44">
        <f t="shared" si="481"/>
        <v>77.813096768200865</v>
      </c>
      <c r="AN489" s="44">
        <f t="shared" si="482"/>
        <v>-66.859013569454092</v>
      </c>
      <c r="AO489" s="44">
        <f t="shared" si="542"/>
        <v>3998.1674889795763</v>
      </c>
      <c r="AP489" s="44">
        <f t="shared" si="543"/>
        <v>18512.74320421751</v>
      </c>
      <c r="AQ489" s="44">
        <f t="shared" si="511"/>
        <v>2222.880987492269</v>
      </c>
      <c r="AR489" s="44">
        <f t="shared" si="512"/>
        <v>873.58113319787674</v>
      </c>
      <c r="AS489" s="44">
        <f t="shared" si="513"/>
        <v>-2044.0293266671392</v>
      </c>
      <c r="AT489" s="44">
        <f>Paramètres!$D$26*Calculs!AQ489</f>
        <v>44.457619749845378</v>
      </c>
      <c r="AU489" s="44">
        <f>Paramètres!$D$26*AO489</f>
        <v>79.963349779591525</v>
      </c>
      <c r="AV489" s="44">
        <f>Paramètres!$D$26*AP489</f>
        <v>370.25486408435017</v>
      </c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1">
        <f>Paramètres!$D$16</f>
        <v>30000</v>
      </c>
      <c r="BH489" s="41">
        <f>Paramètres!$E$16</f>
        <v>-25000</v>
      </c>
      <c r="BI489" s="100"/>
      <c r="BJ489" s="100"/>
      <c r="BK489" s="110">
        <f>Paramètres!$D$20</f>
        <v>523598775598.29883</v>
      </c>
      <c r="BL489" s="41">
        <f>Paramètres!$D$21</f>
        <v>10000</v>
      </c>
      <c r="BM489" s="41"/>
      <c r="BN489" s="41"/>
      <c r="BO489" s="41">
        <f>IF(AND($BR$6&gt;200,A489&lt;950),Paramètres!$D$22,0)</f>
        <v>1</v>
      </c>
      <c r="BP489" s="41">
        <f t="shared" si="483"/>
        <v>80536.561284813099</v>
      </c>
      <c r="BQ489" s="41">
        <f t="shared" si="484"/>
        <v>-32951.396577621592</v>
      </c>
      <c r="BR489" s="41">
        <f t="shared" si="514"/>
        <v>87016.850322211438</v>
      </c>
      <c r="BS489" s="41">
        <f t="shared" si="515"/>
        <v>-22.251840102402824</v>
      </c>
      <c r="BT489" s="41">
        <f t="shared" si="516"/>
        <v>67.80236523025934</v>
      </c>
      <c r="BU489" s="41">
        <f t="shared" si="517"/>
        <v>62.753010737602253</v>
      </c>
      <c r="BV489" s="41">
        <f t="shared" si="518"/>
        <v>-25.675287226900831</v>
      </c>
      <c r="BW489" s="41">
        <f>Paramètres!$D$22</f>
        <v>1</v>
      </c>
      <c r="BX489" s="41">
        <f t="shared" si="485"/>
        <v>21686.958492206177</v>
      </c>
      <c r="BY489" s="41">
        <f t="shared" si="486"/>
        <v>-56412.324700809477</v>
      </c>
      <c r="BZ489" s="41">
        <f t="shared" si="519"/>
        <v>60437.360521388029</v>
      </c>
      <c r="CA489" s="41">
        <f t="shared" si="520"/>
        <v>-68.971416435757433</v>
      </c>
      <c r="CB489" s="41">
        <f t="shared" si="521"/>
        <v>137.65524353955567</v>
      </c>
      <c r="CC489" s="41">
        <f t="shared" si="522"/>
        <v>49.395333070847904</v>
      </c>
      <c r="CD489" s="41">
        <f t="shared" si="523"/>
        <v>-128.48761475237364</v>
      </c>
      <c r="CE489" s="2">
        <f>Paramètres!$F$16</f>
        <v>15000</v>
      </c>
      <c r="CF489" s="2">
        <f>Paramètres!$G$16</f>
        <v>15000</v>
      </c>
      <c r="CG489" s="111">
        <f>Paramètres!$F$20</f>
        <v>992600579172.61572</v>
      </c>
      <c r="CH489" s="2">
        <f>Paramètres!$F$21</f>
        <v>13332</v>
      </c>
      <c r="CI489" s="2"/>
      <c r="CJ489" s="2"/>
      <c r="CK489" s="2">
        <f>IF(CN489&gt;20000,Paramètres!$F$22,-2)</f>
        <v>1</v>
      </c>
      <c r="CL489" s="2">
        <f t="shared" si="487"/>
        <v>65536.561284813099</v>
      </c>
      <c r="CM489" s="2">
        <f t="shared" si="488"/>
        <v>7048.6034223784072</v>
      </c>
      <c r="CN489" s="2">
        <f t="shared" si="489"/>
        <v>65914.517939859259</v>
      </c>
      <c r="CO489" s="2">
        <f t="shared" si="490"/>
        <v>6.1386917894330342</v>
      </c>
      <c r="CP489" s="2">
        <f t="shared" si="491"/>
        <v>215.125876727004</v>
      </c>
      <c r="CQ489" s="2">
        <f t="shared" si="492"/>
        <v>213.89233578150552</v>
      </c>
      <c r="CR489" s="2">
        <f t="shared" si="493"/>
        <v>23.004598051124784</v>
      </c>
      <c r="CS489" s="2">
        <f>Paramètres!$F$22</f>
        <v>1</v>
      </c>
      <c r="CT489" s="2">
        <f t="shared" si="494"/>
        <v>6686.9584922061749</v>
      </c>
      <c r="CU489" s="2">
        <f t="shared" si="495"/>
        <v>-16412.324700809477</v>
      </c>
      <c r="CV489" s="2">
        <f t="shared" si="524"/>
        <v>17722.297141208561</v>
      </c>
      <c r="CW489" s="2">
        <f t="shared" si="525"/>
        <v>-67.832289387871114</v>
      </c>
      <c r="CX489" s="2">
        <f t="shared" si="496"/>
        <v>1612.8075874920339</v>
      </c>
      <c r="CY489" s="2">
        <f t="shared" si="526"/>
        <v>608.54286030433548</v>
      </c>
      <c r="CZ489" s="2">
        <f t="shared" si="527"/>
        <v>-1493.5942894389</v>
      </c>
      <c r="DA489" s="2"/>
      <c r="DB489" s="2"/>
      <c r="DC489" s="13">
        <f>Paramètres!$H$16</f>
        <v>-20000</v>
      </c>
      <c r="DD489" s="13">
        <f>Paramètres!$I$16</f>
        <v>0</v>
      </c>
      <c r="DE489" s="13"/>
      <c r="DF489" s="13"/>
      <c r="DG489" s="112">
        <f>Paramètres!$H$20</f>
        <v>1047197551196.5977</v>
      </c>
      <c r="DH489" s="13">
        <f>Paramètres!$H$21</f>
        <v>10000</v>
      </c>
      <c r="DI489" s="13">
        <f>IF(DL489&lt;66666,Paramètres!$H$22,5)</f>
        <v>1</v>
      </c>
      <c r="DJ489" s="13">
        <f t="shared" si="497"/>
        <v>30536.561284813106</v>
      </c>
      <c r="DK489" s="13">
        <f t="shared" si="498"/>
        <v>-7951.3965776215928</v>
      </c>
      <c r="DL489" s="13">
        <f t="shared" si="528"/>
        <v>31554.813937587387</v>
      </c>
      <c r="DM489" s="13">
        <f t="shared" si="529"/>
        <v>-14.595111954445462</v>
      </c>
      <c r="DN489" s="13">
        <f t="shared" si="530"/>
        <v>911.0726592579324</v>
      </c>
      <c r="DO489" s="13">
        <f t="shared" si="531"/>
        <v>881.67295644255796</v>
      </c>
      <c r="DP489" s="13">
        <f t="shared" si="532"/>
        <v>-229.57828365322348</v>
      </c>
      <c r="DQ489" s="13">
        <f>IF(DT489&lt;66666,Paramètres!$H$22,5)</f>
        <v>1</v>
      </c>
      <c r="DR489" s="13">
        <f t="shared" si="499"/>
        <v>-28313.041507793823</v>
      </c>
      <c r="DS489" s="13">
        <f t="shared" si="500"/>
        <v>-31412.324700809477</v>
      </c>
      <c r="DT489" s="13">
        <f t="shared" si="533"/>
        <v>42289.034778901507</v>
      </c>
      <c r="DU489" s="13">
        <f t="shared" si="534"/>
        <v>-132.02945796058012</v>
      </c>
      <c r="DV489" s="13">
        <f t="shared" si="535"/>
        <v>539.67009446238876</v>
      </c>
      <c r="DW489" s="13">
        <f t="shared" si="536"/>
        <v>-361.315926573284</v>
      </c>
      <c r="DX489" s="13">
        <f t="shared" si="537"/>
        <v>-400.86732476161342</v>
      </c>
    </row>
    <row r="490" spans="1:128" x14ac:dyDescent="0.35">
      <c r="A490" s="106">
        <f t="shared" si="538"/>
        <v>484</v>
      </c>
      <c r="B490" s="106">
        <f>A490*Paramètres!$D$25</f>
        <v>242</v>
      </c>
      <c r="C490" s="102">
        <f>Paramètres!$D$7</f>
        <v>155093840495.72119</v>
      </c>
      <c r="D490" s="28">
        <f>Paramètres!$D$8</f>
        <v>6666</v>
      </c>
      <c r="E490" s="28">
        <f t="shared" si="501"/>
        <v>-47368.00433532599</v>
      </c>
      <c r="F490" s="28">
        <f t="shared" si="502"/>
        <v>5079.5542248479114</v>
      </c>
      <c r="G490" s="28">
        <f t="shared" si="476"/>
        <v>-40.199366437842869</v>
      </c>
      <c r="H490" s="28">
        <f t="shared" si="477"/>
        <v>-7.9256576836276436</v>
      </c>
      <c r="I490" s="28">
        <f t="shared" si="539"/>
        <v>6801.1139555051977</v>
      </c>
      <c r="J490" s="28">
        <f t="shared" si="540"/>
        <v>-5747.2579875792062</v>
      </c>
      <c r="K490" s="28">
        <f t="shared" si="541"/>
        <v>1420.7614674242402</v>
      </c>
      <c r="L490" s="28">
        <f t="shared" si="503"/>
        <v>1407.1900906729375</v>
      </c>
      <c r="M490" s="28">
        <f t="shared" si="504"/>
        <v>-195.90608982206399</v>
      </c>
      <c r="N490" s="28">
        <f>Paramètres!$D$26*Calculs!K490</f>
        <v>28.415229348484804</v>
      </c>
      <c r="O490" s="28">
        <f>Paramètres!$D$26*I490</f>
        <v>136.02227911010397</v>
      </c>
      <c r="P490" s="28">
        <f>Paramètres!$D$26*J490</f>
        <v>-114.94515975158413</v>
      </c>
      <c r="Q490" s="105">
        <f>IF($T490&gt;25000,Paramètres!$D$9,-5)</f>
        <v>6</v>
      </c>
      <c r="R490" s="105">
        <f t="shared" si="478"/>
        <v>-57898.524870909074</v>
      </c>
      <c r="S490" s="105">
        <f t="shared" si="479"/>
        <v>-35078.134746403535</v>
      </c>
      <c r="T490" s="105">
        <f t="shared" si="505"/>
        <v>67695.751118619839</v>
      </c>
      <c r="U490" s="105">
        <f t="shared" si="506"/>
        <v>-148.79019639909842</v>
      </c>
      <c r="V490" s="105">
        <f t="shared" si="480"/>
        <v>200.14134110929109</v>
      </c>
      <c r="W490" s="105">
        <f t="shared" si="507"/>
        <v>-171.17600771736051</v>
      </c>
      <c r="X490" s="105">
        <f t="shared" si="508"/>
        <v>-103.70791099512006</v>
      </c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44">
        <f t="shared" si="509"/>
        <v>10530.520535583082</v>
      </c>
      <c r="AL490" s="44">
        <f t="shared" si="510"/>
        <v>40157.688971251446</v>
      </c>
      <c r="AM490" s="44">
        <f t="shared" si="481"/>
        <v>73.42410500895619</v>
      </c>
      <c r="AN490" s="44">
        <f t="shared" si="482"/>
        <v>-87.69609780218714</v>
      </c>
      <c r="AO490" s="44">
        <f t="shared" si="542"/>
        <v>4791.7852723978622</v>
      </c>
      <c r="AP490" s="44">
        <f t="shared" si="543"/>
        <v>16098.459013466019</v>
      </c>
      <c r="AQ490" s="44">
        <f t="shared" si="511"/>
        <v>2109.104681472189</v>
      </c>
      <c r="AR490" s="44">
        <f t="shared" si="512"/>
        <v>84.785678695333473</v>
      </c>
      <c r="AS490" s="44">
        <f t="shared" si="513"/>
        <v>-2107.3998068938117</v>
      </c>
      <c r="AT490" s="44">
        <f>Paramètres!$D$26*Calculs!AQ490</f>
        <v>42.182093629443777</v>
      </c>
      <c r="AU490" s="44">
        <f>Paramètres!$D$26*AO490</f>
        <v>95.835705447957253</v>
      </c>
      <c r="AV490" s="44">
        <f>Paramètres!$D$26*AP490</f>
        <v>321.96918026932042</v>
      </c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1">
        <f>Paramètres!$D$16</f>
        <v>30000</v>
      </c>
      <c r="BH490" s="41">
        <f>Paramètres!$E$16</f>
        <v>-25000</v>
      </c>
      <c r="BI490" s="100"/>
      <c r="BJ490" s="100"/>
      <c r="BK490" s="110">
        <f>Paramètres!$D$20</f>
        <v>523598775598.29883</v>
      </c>
      <c r="BL490" s="41">
        <f>Paramètres!$D$21</f>
        <v>10000</v>
      </c>
      <c r="BM490" s="41"/>
      <c r="BN490" s="41"/>
      <c r="BO490" s="41">
        <f>IF(AND($BR$6&gt;200,A490&lt;950),Paramètres!$D$22,0)</f>
        <v>1</v>
      </c>
      <c r="BP490" s="41">
        <f t="shared" si="483"/>
        <v>77368.004335325997</v>
      </c>
      <c r="BQ490" s="41">
        <f t="shared" si="484"/>
        <v>-30079.554224847911</v>
      </c>
      <c r="BR490" s="41">
        <f t="shared" si="514"/>
        <v>83009.563769463261</v>
      </c>
      <c r="BS490" s="41">
        <f t="shared" si="515"/>
        <v>-21.245357177900388</v>
      </c>
      <c r="BT490" s="41">
        <f t="shared" si="516"/>
        <v>74.362883774039204</v>
      </c>
      <c r="BU490" s="41">
        <f t="shared" si="517"/>
        <v>69.308976616182122</v>
      </c>
      <c r="BV490" s="41">
        <f t="shared" si="518"/>
        <v>-26.946321522775289</v>
      </c>
      <c r="BW490" s="41">
        <f>Paramètres!$D$22</f>
        <v>1</v>
      </c>
      <c r="BX490" s="41">
        <f t="shared" si="485"/>
        <v>19469.479464416916</v>
      </c>
      <c r="BY490" s="41">
        <f t="shared" si="486"/>
        <v>-65157.688971251446</v>
      </c>
      <c r="BZ490" s="41">
        <f t="shared" si="519"/>
        <v>68004.301795472435</v>
      </c>
      <c r="CA490" s="41">
        <f t="shared" si="520"/>
        <v>-73.363562273033267</v>
      </c>
      <c r="CB490" s="41">
        <f t="shared" si="521"/>
        <v>109.64516855658404</v>
      </c>
      <c r="CC490" s="41">
        <f t="shared" si="522"/>
        <v>31.391166458929359</v>
      </c>
      <c r="CD490" s="41">
        <f t="shared" si="523"/>
        <v>-105.05549798154075</v>
      </c>
      <c r="CE490" s="2">
        <f>Paramètres!$F$16</f>
        <v>15000</v>
      </c>
      <c r="CF490" s="2">
        <f>Paramètres!$G$16</f>
        <v>15000</v>
      </c>
      <c r="CG490" s="111">
        <f>Paramètres!$F$20</f>
        <v>992600579172.61572</v>
      </c>
      <c r="CH490" s="2">
        <f>Paramètres!$F$21</f>
        <v>13332</v>
      </c>
      <c r="CI490" s="2"/>
      <c r="CJ490" s="2"/>
      <c r="CK490" s="2">
        <f>IF(CN490&gt;20000,Paramètres!$F$22,-2)</f>
        <v>1</v>
      </c>
      <c r="CL490" s="2">
        <f t="shared" si="487"/>
        <v>62368.00433532599</v>
      </c>
      <c r="CM490" s="2">
        <f t="shared" si="488"/>
        <v>9920.4457751520895</v>
      </c>
      <c r="CN490" s="2">
        <f t="shared" si="489"/>
        <v>63152.064171719474</v>
      </c>
      <c r="CO490" s="2">
        <f t="shared" si="490"/>
        <v>9.0379266926347341</v>
      </c>
      <c r="CP490" s="2">
        <f t="shared" si="491"/>
        <v>233.12821392203935</v>
      </c>
      <c r="CQ490" s="2">
        <f t="shared" si="492"/>
        <v>230.2338276234475</v>
      </c>
      <c r="CR490" s="2">
        <f t="shared" si="493"/>
        <v>36.6216977260314</v>
      </c>
      <c r="CS490" s="2">
        <f>Paramètres!$F$22</f>
        <v>1</v>
      </c>
      <c r="CT490" s="2">
        <f t="shared" si="494"/>
        <v>4469.4794644169178</v>
      </c>
      <c r="CU490" s="2">
        <f t="shared" si="495"/>
        <v>-25157.688971251446</v>
      </c>
      <c r="CV490" s="2">
        <f t="shared" si="524"/>
        <v>25551.625409297762</v>
      </c>
      <c r="CW490" s="2">
        <f t="shared" si="525"/>
        <v>-79.926022078147682</v>
      </c>
      <c r="CX490" s="2">
        <f t="shared" si="496"/>
        <v>1059.4570971627345</v>
      </c>
      <c r="CY490" s="2">
        <f t="shared" si="526"/>
        <v>185.31978546760249</v>
      </c>
      <c r="CZ490" s="2">
        <f t="shared" si="527"/>
        <v>-1043.1231556449745</v>
      </c>
      <c r="DA490" s="2"/>
      <c r="DB490" s="2"/>
      <c r="DC490" s="13">
        <f>Paramètres!$H$16</f>
        <v>-20000</v>
      </c>
      <c r="DD490" s="13">
        <f>Paramètres!$I$16</f>
        <v>0</v>
      </c>
      <c r="DE490" s="13"/>
      <c r="DF490" s="13"/>
      <c r="DG490" s="112">
        <f>Paramètres!$H$20</f>
        <v>1047197551196.5977</v>
      </c>
      <c r="DH490" s="13">
        <f>Paramètres!$H$21</f>
        <v>10000</v>
      </c>
      <c r="DI490" s="13">
        <f>IF(DL490&lt;66666,Paramètres!$H$22,5)</f>
        <v>1</v>
      </c>
      <c r="DJ490" s="13">
        <f t="shared" si="497"/>
        <v>27368.00433532599</v>
      </c>
      <c r="DK490" s="13">
        <f t="shared" si="498"/>
        <v>-5079.5542248479114</v>
      </c>
      <c r="DL490" s="13">
        <f t="shared" si="528"/>
        <v>27835.400705245695</v>
      </c>
      <c r="DM490" s="13">
        <f t="shared" si="529"/>
        <v>-10.514560901248093</v>
      </c>
      <c r="DN490" s="13">
        <f t="shared" si="530"/>
        <v>1126.5639131075475</v>
      </c>
      <c r="DO490" s="13">
        <f t="shared" si="531"/>
        <v>1107.6472864333077</v>
      </c>
      <c r="DP490" s="13">
        <f t="shared" si="532"/>
        <v>-205.58146602532011</v>
      </c>
      <c r="DQ490" s="13">
        <f>IF(DT490&lt;66666,Paramètres!$H$22,5)</f>
        <v>1</v>
      </c>
      <c r="DR490" s="13">
        <f t="shared" si="499"/>
        <v>-30530.520535583084</v>
      </c>
      <c r="DS490" s="13">
        <f t="shared" si="500"/>
        <v>-40157.688971251446</v>
      </c>
      <c r="DT490" s="13">
        <f t="shared" si="533"/>
        <v>50445.541603648489</v>
      </c>
      <c r="DU490" s="13">
        <f t="shared" si="534"/>
        <v>-127.24448887047566</v>
      </c>
      <c r="DV490" s="13">
        <f t="shared" si="535"/>
        <v>388.3951618250972</v>
      </c>
      <c r="DW490" s="13">
        <f t="shared" si="536"/>
        <v>-235.06351774731701</v>
      </c>
      <c r="DX490" s="13">
        <f t="shared" si="537"/>
        <v>-309.18593815599087</v>
      </c>
    </row>
    <row r="491" spans="1:128" x14ac:dyDescent="0.35">
      <c r="A491" s="106">
        <f t="shared" si="538"/>
        <v>485</v>
      </c>
      <c r="B491" s="106">
        <f>A491*Paramètres!$D$25</f>
        <v>242.5</v>
      </c>
      <c r="C491" s="102">
        <f>Paramètres!$D$7</f>
        <v>155093840495.72119</v>
      </c>
      <c r="D491" s="28">
        <f>Paramètres!$D$8</f>
        <v>6666</v>
      </c>
      <c r="E491" s="28">
        <f t="shared" si="501"/>
        <v>-43615.649834905162</v>
      </c>
      <c r="F491" s="28">
        <f t="shared" si="502"/>
        <v>2156.9487086027925</v>
      </c>
      <c r="G491" s="28">
        <f t="shared" si="476"/>
        <v>-35.829431215244334</v>
      </c>
      <c r="H491" s="28">
        <f t="shared" si="477"/>
        <v>-3.4208545386386677</v>
      </c>
      <c r="I491" s="28">
        <f t="shared" si="539"/>
        <v>8072.2817670680306</v>
      </c>
      <c r="J491" s="28">
        <f t="shared" si="540"/>
        <v>-5828.2189176496859</v>
      </c>
      <c r="K491" s="28">
        <f t="shared" si="541"/>
        <v>1782.3227354253168</v>
      </c>
      <c r="L491" s="28">
        <f t="shared" si="503"/>
        <v>1779.1469490096697</v>
      </c>
      <c r="M491" s="28">
        <f t="shared" si="504"/>
        <v>-106.35067956326314</v>
      </c>
      <c r="N491" s="28">
        <f>Paramètres!$D$26*Calculs!K491</f>
        <v>35.646454708506333</v>
      </c>
      <c r="O491" s="28">
        <f>Paramètres!$D$26*I491</f>
        <v>161.44563534136063</v>
      </c>
      <c r="P491" s="28">
        <f>Paramètres!$D$26*J491</f>
        <v>-116.56437835299371</v>
      </c>
      <c r="Q491" s="105">
        <f>IF($T491&gt;25000,Paramètres!$D$9,-5)</f>
        <v>6</v>
      </c>
      <c r="R491" s="105">
        <f t="shared" si="478"/>
        <v>-56563.259426361008</v>
      </c>
      <c r="S491" s="105">
        <f t="shared" si="479"/>
        <v>-45523.119817658211</v>
      </c>
      <c r="T491" s="105">
        <f t="shared" si="505"/>
        <v>72606.864378422804</v>
      </c>
      <c r="U491" s="105">
        <f t="shared" si="506"/>
        <v>-141.17226892534975</v>
      </c>
      <c r="V491" s="105">
        <f t="shared" si="480"/>
        <v>174.31006218209345</v>
      </c>
      <c r="W491" s="105">
        <f t="shared" si="507"/>
        <v>-135.79356927526143</v>
      </c>
      <c r="X491" s="105">
        <f t="shared" si="508"/>
        <v>-109.28908601232813</v>
      </c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44">
        <f t="shared" si="509"/>
        <v>12947.609591455846</v>
      </c>
      <c r="AL491" s="44">
        <f t="shared" si="510"/>
        <v>47680.068526261006</v>
      </c>
      <c r="AM491" s="44">
        <f t="shared" si="481"/>
        <v>70.722823803183886</v>
      </c>
      <c r="AN491" s="44">
        <f t="shared" si="482"/>
        <v>-96.922355494443522</v>
      </c>
      <c r="AO491" s="44">
        <f t="shared" si="542"/>
        <v>4780.7352456452381</v>
      </c>
      <c r="AP491" s="44">
        <f t="shared" si="543"/>
        <v>13669.090026302889</v>
      </c>
      <c r="AQ491" s="44">
        <f t="shared" si="511"/>
        <v>1572.5356718102794</v>
      </c>
      <c r="AR491" s="44">
        <f t="shared" si="512"/>
        <v>-189.52857353814568</v>
      </c>
      <c r="AS491" s="44">
        <f t="shared" si="513"/>
        <v>-1561.0725027776264</v>
      </c>
      <c r="AT491" s="44">
        <f>Paramètres!$D$26*Calculs!AQ491</f>
        <v>31.450713436205589</v>
      </c>
      <c r="AU491" s="44">
        <f>Paramètres!$D$26*AO491</f>
        <v>95.61470491290477</v>
      </c>
      <c r="AV491" s="44">
        <f>Paramètres!$D$26*AP491</f>
        <v>273.38180052605776</v>
      </c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1">
        <f>Paramètres!$D$16</f>
        <v>30000</v>
      </c>
      <c r="BH491" s="41">
        <f>Paramètres!$E$16</f>
        <v>-25000</v>
      </c>
      <c r="BI491" s="100"/>
      <c r="BJ491" s="100"/>
      <c r="BK491" s="110">
        <f>Paramètres!$D$20</f>
        <v>523598775598.29883</v>
      </c>
      <c r="BL491" s="41">
        <f>Paramètres!$D$21</f>
        <v>10000</v>
      </c>
      <c r="BM491" s="41"/>
      <c r="BN491" s="41"/>
      <c r="BO491" s="41">
        <f>IF(AND($BR$6&gt;200,A491&lt;950),Paramètres!$D$22,0)</f>
        <v>1</v>
      </c>
      <c r="BP491" s="41">
        <f t="shared" si="483"/>
        <v>73615.649834905169</v>
      </c>
      <c r="BQ491" s="41">
        <f t="shared" si="484"/>
        <v>-27156.948708602791</v>
      </c>
      <c r="BR491" s="41">
        <f t="shared" si="514"/>
        <v>78465.04803909226</v>
      </c>
      <c r="BS491" s="41">
        <f t="shared" si="515"/>
        <v>-20.249110543388291</v>
      </c>
      <c r="BT491" s="41">
        <f t="shared" si="516"/>
        <v>83.01378784773965</v>
      </c>
      <c r="BU491" s="41">
        <f t="shared" si="517"/>
        <v>77.883262553075554</v>
      </c>
      <c r="BV491" s="41">
        <f t="shared" si="518"/>
        <v>-28.731278894581553</v>
      </c>
      <c r="BW491" s="41">
        <f>Paramètres!$D$22</f>
        <v>1</v>
      </c>
      <c r="BX491" s="41">
        <f t="shared" si="485"/>
        <v>17052.390408544154</v>
      </c>
      <c r="BY491" s="41">
        <f t="shared" si="486"/>
        <v>-72680.068526261006</v>
      </c>
      <c r="BZ491" s="41">
        <f t="shared" si="519"/>
        <v>74653.709751273607</v>
      </c>
      <c r="CA491" s="41">
        <f t="shared" si="520"/>
        <v>-76.795939487066804</v>
      </c>
      <c r="CB491" s="41">
        <f t="shared" si="521"/>
        <v>91.476720644997755</v>
      </c>
      <c r="CC491" s="41">
        <f t="shared" si="522"/>
        <v>20.895100309535795</v>
      </c>
      <c r="CD491" s="41">
        <f t="shared" si="523"/>
        <v>-89.05832472608833</v>
      </c>
      <c r="CE491" s="2">
        <f>Paramètres!$F$16</f>
        <v>15000</v>
      </c>
      <c r="CF491" s="2">
        <f>Paramètres!$G$16</f>
        <v>15000</v>
      </c>
      <c r="CG491" s="111">
        <f>Paramètres!$F$20</f>
        <v>992600579172.61572</v>
      </c>
      <c r="CH491" s="2">
        <f>Paramètres!$F$21</f>
        <v>13332</v>
      </c>
      <c r="CI491" s="2"/>
      <c r="CJ491" s="2"/>
      <c r="CK491" s="2">
        <f>IF(CN491&gt;20000,Paramètres!$F$22,-2)</f>
        <v>1</v>
      </c>
      <c r="CL491" s="2">
        <f t="shared" si="487"/>
        <v>58615.649834905162</v>
      </c>
      <c r="CM491" s="2">
        <f t="shared" si="488"/>
        <v>12843.051291397207</v>
      </c>
      <c r="CN491" s="2">
        <f t="shared" si="489"/>
        <v>60006.152784874292</v>
      </c>
      <c r="CO491" s="2">
        <f t="shared" si="490"/>
        <v>12.358561655632228</v>
      </c>
      <c r="CP491" s="2">
        <f t="shared" si="491"/>
        <v>256.44516379313933</v>
      </c>
      <c r="CQ491" s="2">
        <f t="shared" si="492"/>
        <v>250.50264389792014</v>
      </c>
      <c r="CR491" s="2">
        <f t="shared" si="493"/>
        <v>54.886678101720371</v>
      </c>
      <c r="CS491" s="2">
        <f>Paramètres!$F$22</f>
        <v>1</v>
      </c>
      <c r="CT491" s="2">
        <f t="shared" si="494"/>
        <v>2052.3904085441536</v>
      </c>
      <c r="CU491" s="2">
        <f t="shared" si="495"/>
        <v>-32680.068526261006</v>
      </c>
      <c r="CV491" s="2">
        <f t="shared" si="524"/>
        <v>32744.452740429166</v>
      </c>
      <c r="CW491" s="2">
        <f t="shared" si="525"/>
        <v>-86.406400709802156</v>
      </c>
      <c r="CX491" s="2">
        <f t="shared" si="496"/>
        <v>735.49170097830506</v>
      </c>
      <c r="CY491" s="2">
        <f t="shared" si="526"/>
        <v>46.099903535352645</v>
      </c>
      <c r="CZ491" s="2">
        <f t="shared" si="527"/>
        <v>-734.04553067367135</v>
      </c>
      <c r="DA491" s="2"/>
      <c r="DB491" s="2"/>
      <c r="DC491" s="13">
        <f>Paramètres!$H$16</f>
        <v>-20000</v>
      </c>
      <c r="DD491" s="13">
        <f>Paramètres!$I$16</f>
        <v>0</v>
      </c>
      <c r="DE491" s="13"/>
      <c r="DF491" s="13"/>
      <c r="DG491" s="112">
        <f>Paramètres!$H$20</f>
        <v>1047197551196.5977</v>
      </c>
      <c r="DH491" s="13">
        <f>Paramètres!$H$21</f>
        <v>10000</v>
      </c>
      <c r="DI491" s="13">
        <f>IF(DL491&lt;66666,Paramètres!$H$22,5)</f>
        <v>1</v>
      </c>
      <c r="DJ491" s="13">
        <f t="shared" si="497"/>
        <v>23615.649834905162</v>
      </c>
      <c r="DK491" s="13">
        <f t="shared" si="498"/>
        <v>-2156.9487086027925</v>
      </c>
      <c r="DL491" s="13">
        <f t="shared" si="528"/>
        <v>23713.948318582454</v>
      </c>
      <c r="DM491" s="13">
        <f t="shared" si="529"/>
        <v>-5.2186628230132799</v>
      </c>
      <c r="DN491" s="13">
        <f t="shared" si="530"/>
        <v>1456.7997334970373</v>
      </c>
      <c r="DO491" s="13">
        <f t="shared" si="531"/>
        <v>1450.761042558674</v>
      </c>
      <c r="DP491" s="13">
        <f t="shared" si="532"/>
        <v>-132.50607877040196</v>
      </c>
      <c r="DQ491" s="13">
        <f>IF(DT491&lt;66666,Paramètres!$H$22,5)</f>
        <v>1</v>
      </c>
      <c r="DR491" s="13">
        <f t="shared" si="499"/>
        <v>-32947.609591455846</v>
      </c>
      <c r="DS491" s="13">
        <f t="shared" si="500"/>
        <v>-47680.068526261006</v>
      </c>
      <c r="DT491" s="13">
        <f t="shared" si="533"/>
        <v>57956.310376523616</v>
      </c>
      <c r="DU491" s="13">
        <f t="shared" si="534"/>
        <v>-124.64502793754609</v>
      </c>
      <c r="DV491" s="13">
        <f t="shared" si="535"/>
        <v>298.34306771609778</v>
      </c>
      <c r="DW491" s="13">
        <f t="shared" si="536"/>
        <v>-169.605188038488</v>
      </c>
      <c r="DX491" s="13">
        <f t="shared" si="537"/>
        <v>-245.44381484299262</v>
      </c>
    </row>
    <row r="492" spans="1:128" x14ac:dyDescent="0.35">
      <c r="A492" s="106">
        <f t="shared" si="538"/>
        <v>486</v>
      </c>
      <c r="B492" s="106">
        <f>A492*Paramètres!$D$25</f>
        <v>243</v>
      </c>
      <c r="C492" s="102">
        <f>Paramètres!$D$7</f>
        <v>155093840495.72119</v>
      </c>
      <c r="D492" s="28">
        <f>Paramètres!$D$8</f>
        <v>6666</v>
      </c>
      <c r="E492" s="28">
        <f t="shared" si="501"/>
        <v>-39134.722214118723</v>
      </c>
      <c r="F492" s="28">
        <f t="shared" si="502"/>
        <v>-783.74842011286614</v>
      </c>
      <c r="G492" s="28">
        <f t="shared" si="476"/>
        <v>-30.981211012202667</v>
      </c>
      <c r="H492" s="28">
        <f t="shared" si="477"/>
        <v>3.1757405166676937</v>
      </c>
      <c r="I492" s="28">
        <f t="shared" si="539"/>
        <v>9689.9830807363396</v>
      </c>
      <c r="J492" s="28">
        <f t="shared" si="540"/>
        <v>-5818.0052188599548</v>
      </c>
      <c r="K492" s="28">
        <f t="shared" si="541"/>
        <v>2356.5122538398946</v>
      </c>
      <c r="L492" s="28">
        <f t="shared" si="503"/>
        <v>2352.8933814138991</v>
      </c>
      <c r="M492" s="28">
        <f t="shared" si="504"/>
        <v>130.54783872683629</v>
      </c>
      <c r="N492" s="28">
        <f>Paramètres!$D$26*Calculs!K492</f>
        <v>47.130245076797891</v>
      </c>
      <c r="O492" s="28">
        <f>Paramètres!$D$26*I492</f>
        <v>193.7996616147268</v>
      </c>
      <c r="P492" s="28">
        <f>Paramètres!$D$26*J492</f>
        <v>-116.36010437719909</v>
      </c>
      <c r="Q492" s="105">
        <f>IF($T492&gt;25000,Paramètres!$D$9,-5)</f>
        <v>6</v>
      </c>
      <c r="R492" s="105">
        <f t="shared" si="478"/>
        <v>-54425.31728501265</v>
      </c>
      <c r="S492" s="105">
        <f t="shared" si="479"/>
        <v>-54908.093833830913</v>
      </c>
      <c r="T492" s="105">
        <f t="shared" si="505"/>
        <v>77311.150101644962</v>
      </c>
      <c r="U492" s="105">
        <f t="shared" si="506"/>
        <v>-134.74700433621123</v>
      </c>
      <c r="V492" s="105">
        <f t="shared" si="480"/>
        <v>153.97008997430478</v>
      </c>
      <c r="W492" s="105">
        <f t="shared" si="507"/>
        <v>-108.39149318353221</v>
      </c>
      <c r="X492" s="105">
        <f t="shared" si="508"/>
        <v>-109.35297349473312</v>
      </c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44">
        <f t="shared" si="509"/>
        <v>15290.595070893929</v>
      </c>
      <c r="AL492" s="44">
        <f t="shared" si="510"/>
        <v>54124.345413718045</v>
      </c>
      <c r="AM492" s="44">
        <f t="shared" si="481"/>
        <v>69.199849476738223</v>
      </c>
      <c r="AN492" s="44">
        <f t="shared" si="482"/>
        <v>-101.44254060485854</v>
      </c>
      <c r="AO492" s="44">
        <f t="shared" si="542"/>
        <v>4495.5919671941874</v>
      </c>
      <c r="AP492" s="44">
        <f t="shared" si="543"/>
        <v>11834.635722999205</v>
      </c>
      <c r="AQ492" s="44">
        <f t="shared" si="511"/>
        <v>1201.7220036487354</v>
      </c>
      <c r="AR492" s="44">
        <f t="shared" si="512"/>
        <v>-238.403753468861</v>
      </c>
      <c r="AS492" s="44">
        <f t="shared" si="513"/>
        <v>-1177.8367562550804</v>
      </c>
      <c r="AT492" s="44">
        <f>Paramètres!$D$26*Calculs!AQ492</f>
        <v>24.034440072974707</v>
      </c>
      <c r="AU492" s="44">
        <f>Paramètres!$D$26*AO492</f>
        <v>89.911839343883756</v>
      </c>
      <c r="AV492" s="44">
        <f>Paramètres!$D$26*AP492</f>
        <v>236.6927144599841</v>
      </c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1">
        <f>Paramètres!$D$16</f>
        <v>30000</v>
      </c>
      <c r="BH492" s="41">
        <f>Paramètres!$E$16</f>
        <v>-25000</v>
      </c>
      <c r="BI492" s="100"/>
      <c r="BJ492" s="100"/>
      <c r="BK492" s="110">
        <f>Paramètres!$D$20</f>
        <v>523598775598.29883</v>
      </c>
      <c r="BL492" s="41">
        <f>Paramètres!$D$21</f>
        <v>10000</v>
      </c>
      <c r="BM492" s="41"/>
      <c r="BN492" s="41"/>
      <c r="BO492" s="41">
        <f>IF(AND($BR$6&gt;200,A492&lt;950),Paramètres!$D$22,0)</f>
        <v>1</v>
      </c>
      <c r="BP492" s="41">
        <f t="shared" si="483"/>
        <v>69134.722214118723</v>
      </c>
      <c r="BQ492" s="41">
        <f t="shared" si="484"/>
        <v>-24216.251579887135</v>
      </c>
      <c r="BR492" s="41">
        <f t="shared" si="514"/>
        <v>73253.236489616946</v>
      </c>
      <c r="BS492" s="41">
        <f t="shared" si="515"/>
        <v>-19.304145885602949</v>
      </c>
      <c r="BT492" s="41">
        <f t="shared" si="516"/>
        <v>94.911017677283368</v>
      </c>
      <c r="BU492" s="41">
        <f t="shared" si="517"/>
        <v>89.574838691371099</v>
      </c>
      <c r="BV492" s="41">
        <f t="shared" si="518"/>
        <v>-31.375939029014607</v>
      </c>
      <c r="BW492" s="41">
        <f>Paramètres!$D$22</f>
        <v>1</v>
      </c>
      <c r="BX492" s="41">
        <f t="shared" si="485"/>
        <v>14709.404929106071</v>
      </c>
      <c r="BY492" s="41">
        <f t="shared" si="486"/>
        <v>-79124.345413718052</v>
      </c>
      <c r="BZ492" s="41">
        <f t="shared" si="519"/>
        <v>80479.989006695178</v>
      </c>
      <c r="CA492" s="41">
        <f t="shared" si="520"/>
        <v>-79.468797773301191</v>
      </c>
      <c r="CB492" s="41">
        <f t="shared" si="521"/>
        <v>79.002699653452709</v>
      </c>
      <c r="CC492" s="41">
        <f t="shared" si="522"/>
        <v>14.439399334392427</v>
      </c>
      <c r="CD492" s="41">
        <f t="shared" si="523"/>
        <v>-77.671940231949947</v>
      </c>
      <c r="CE492" s="2">
        <f>Paramètres!$F$16</f>
        <v>15000</v>
      </c>
      <c r="CF492" s="2">
        <f>Paramètres!$G$16</f>
        <v>15000</v>
      </c>
      <c r="CG492" s="111">
        <f>Paramètres!$F$20</f>
        <v>992600579172.61572</v>
      </c>
      <c r="CH492" s="2">
        <f>Paramètres!$F$21</f>
        <v>13332</v>
      </c>
      <c r="CI492" s="2"/>
      <c r="CJ492" s="2"/>
      <c r="CK492" s="2">
        <f>IF(CN492&gt;20000,Paramètres!$F$22,-2)</f>
        <v>1</v>
      </c>
      <c r="CL492" s="2">
        <f t="shared" si="487"/>
        <v>54134.722214118723</v>
      </c>
      <c r="CM492" s="2">
        <f t="shared" si="488"/>
        <v>15783.748420112866</v>
      </c>
      <c r="CN492" s="2">
        <f t="shared" si="489"/>
        <v>56388.783134495949</v>
      </c>
      <c r="CO492" s="2">
        <f t="shared" si="490"/>
        <v>16.254795340978795</v>
      </c>
      <c r="CP492" s="2">
        <f t="shared" si="491"/>
        <v>287.71030783291019</v>
      </c>
      <c r="CQ492" s="2">
        <f t="shared" si="492"/>
        <v>276.20949995540997</v>
      </c>
      <c r="CR492" s="2">
        <f t="shared" si="493"/>
        <v>80.532809262376645</v>
      </c>
      <c r="CS492" s="2">
        <f>Paramètres!$F$22</f>
        <v>1</v>
      </c>
      <c r="CT492" s="2">
        <f t="shared" si="494"/>
        <v>-290.59507089392901</v>
      </c>
      <c r="CU492" s="2">
        <f t="shared" si="495"/>
        <v>-39124.345413718045</v>
      </c>
      <c r="CV492" s="2">
        <f t="shared" si="524"/>
        <v>39125.424592547846</v>
      </c>
      <c r="CW492" s="2">
        <f t="shared" si="525"/>
        <v>-90.425555105575356</v>
      </c>
      <c r="CX492" s="2">
        <f t="shared" si="496"/>
        <v>549.91485583699557</v>
      </c>
      <c r="CY492" s="2">
        <f t="shared" si="526"/>
        <v>-4.0843658102566973</v>
      </c>
      <c r="CZ492" s="2">
        <f t="shared" si="527"/>
        <v>-549.89968778510104</v>
      </c>
      <c r="DA492" s="2"/>
      <c r="DB492" s="2"/>
      <c r="DC492" s="13">
        <f>Paramètres!$H$16</f>
        <v>-20000</v>
      </c>
      <c r="DD492" s="13">
        <f>Paramètres!$I$16</f>
        <v>0</v>
      </c>
      <c r="DE492" s="13"/>
      <c r="DF492" s="13"/>
      <c r="DG492" s="112">
        <f>Paramètres!$H$20</f>
        <v>1047197551196.5977</v>
      </c>
      <c r="DH492" s="13">
        <f>Paramètres!$H$21</f>
        <v>10000</v>
      </c>
      <c r="DI492" s="13">
        <f>IF(DL492&lt;66666,Paramètres!$H$22,5)</f>
        <v>1</v>
      </c>
      <c r="DJ492" s="13">
        <f t="shared" si="497"/>
        <v>19134.722214118723</v>
      </c>
      <c r="DK492" s="13">
        <f t="shared" si="498"/>
        <v>783.74842011286614</v>
      </c>
      <c r="DL492" s="13">
        <f t="shared" si="528"/>
        <v>19150.766454570898</v>
      </c>
      <c r="DM492" s="13">
        <f t="shared" si="529"/>
        <v>2.3454947024431152</v>
      </c>
      <c r="DN492" s="13">
        <f t="shared" si="530"/>
        <v>1988.775210424536</v>
      </c>
      <c r="DO492" s="13">
        <f t="shared" si="531"/>
        <v>1987.1090427671179</v>
      </c>
      <c r="DP492" s="13">
        <f t="shared" si="532"/>
        <v>81.390968493474233</v>
      </c>
      <c r="DQ492" s="13">
        <f>IF(DT492&lt;66666,Paramètres!$H$22,5)</f>
        <v>1</v>
      </c>
      <c r="DR492" s="13">
        <f t="shared" si="499"/>
        <v>-35290.595070893927</v>
      </c>
      <c r="DS492" s="13">
        <f t="shared" si="500"/>
        <v>-54124.345413718045</v>
      </c>
      <c r="DT492" s="13">
        <f t="shared" si="533"/>
        <v>64613.240647109349</v>
      </c>
      <c r="DU492" s="13">
        <f t="shared" si="534"/>
        <v>-123.10548086098895</v>
      </c>
      <c r="DV492" s="13">
        <f t="shared" si="535"/>
        <v>242.08375153065012</v>
      </c>
      <c r="DW492" s="13">
        <f t="shared" si="536"/>
        <v>-132.22181031239262</v>
      </c>
      <c r="DX492" s="13">
        <f t="shared" si="537"/>
        <v>-202.7854423593252</v>
      </c>
    </row>
    <row r="493" spans="1:128" x14ac:dyDescent="0.35">
      <c r="A493" s="106">
        <f t="shared" si="538"/>
        <v>487</v>
      </c>
      <c r="B493" s="106">
        <f>A493*Paramètres!$D$25</f>
        <v>243.5</v>
      </c>
      <c r="C493" s="102">
        <f>Paramètres!$D$7</f>
        <v>155093840495.72119</v>
      </c>
      <c r="D493" s="28">
        <f>Paramètres!$D$8</f>
        <v>6666</v>
      </c>
      <c r="E493" s="28">
        <f t="shared" si="501"/>
        <v>-33701.507328397085</v>
      </c>
      <c r="F493" s="28">
        <f t="shared" si="502"/>
        <v>-3660.1140698611348</v>
      </c>
      <c r="G493" s="28">
        <f t="shared" si="476"/>
        <v>-25.181568628378791</v>
      </c>
      <c r="H493" s="28">
        <f t="shared" si="477"/>
        <v>14.479346569149955</v>
      </c>
      <c r="I493" s="28">
        <f t="shared" si="539"/>
        <v>11849.076800535511</v>
      </c>
      <c r="J493" s="28">
        <f t="shared" si="540"/>
        <v>-5571.0972757559202</v>
      </c>
      <c r="K493" s="28">
        <f t="shared" si="541"/>
        <v>3265.8893757928154</v>
      </c>
      <c r="L493" s="28">
        <f t="shared" si="503"/>
        <v>3162.1576489291178</v>
      </c>
      <c r="M493" s="28">
        <f t="shared" si="504"/>
        <v>816.57358409114511</v>
      </c>
      <c r="N493" s="28">
        <f>Paramètres!$D$26*Calculs!K493</f>
        <v>65.31778751585631</v>
      </c>
      <c r="O493" s="28">
        <f>Paramètres!$D$26*I493</f>
        <v>236.98153601071022</v>
      </c>
      <c r="P493" s="28">
        <f>Paramètres!$D$26*J493</f>
        <v>-111.42194551511841</v>
      </c>
      <c r="Q493" s="105">
        <f>IF($T493&gt;25000,Paramètres!$D$9,-5)</f>
        <v>6</v>
      </c>
      <c r="R493" s="105">
        <f t="shared" si="478"/>
        <v>-51180.297444520897</v>
      </c>
      <c r="S493" s="105">
        <f t="shared" si="479"/>
        <v>-63407.318156015011</v>
      </c>
      <c r="T493" s="105">
        <f t="shared" si="505"/>
        <v>81485.648075276069</v>
      </c>
      <c r="U493" s="105">
        <f t="shared" si="506"/>
        <v>-128.90932534512899</v>
      </c>
      <c r="V493" s="105">
        <f t="shared" si="480"/>
        <v>138.75176065414627</v>
      </c>
      <c r="W493" s="105">
        <f t="shared" si="507"/>
        <v>-87.148553751084805</v>
      </c>
      <c r="X493" s="105">
        <f t="shared" si="508"/>
        <v>-107.96842438287119</v>
      </c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44">
        <f t="shared" si="509"/>
        <v>17478.790116123808</v>
      </c>
      <c r="AL493" s="44">
        <f t="shared" si="510"/>
        <v>59747.204086153877</v>
      </c>
      <c r="AM493" s="44">
        <f t="shared" si="481"/>
        <v>68.202222163833596</v>
      </c>
      <c r="AN493" s="44">
        <f t="shared" si="482"/>
        <v>-103.76798651568981</v>
      </c>
      <c r="AO493" s="44">
        <f t="shared" si="542"/>
        <v>4167.2763743814421</v>
      </c>
      <c r="AP493" s="44">
        <f t="shared" si="543"/>
        <v>10420.106252284138</v>
      </c>
      <c r="AQ493" s="44">
        <f t="shared" si="511"/>
        <v>967.50908907495204</v>
      </c>
      <c r="AR493" s="44">
        <f t="shared" si="512"/>
        <v>-230.2582699717891</v>
      </c>
      <c r="AS493" s="44">
        <f t="shared" si="513"/>
        <v>-939.71004387110929</v>
      </c>
      <c r="AT493" s="44">
        <f>Paramètres!$D$26*Calculs!AQ493</f>
        <v>19.350181781499042</v>
      </c>
      <c r="AU493" s="44">
        <f>Paramètres!$D$26*AO493</f>
        <v>83.345527487628843</v>
      </c>
      <c r="AV493" s="44">
        <f>Paramètres!$D$26*AP493</f>
        <v>208.40212504568277</v>
      </c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1">
        <f>Paramètres!$D$16</f>
        <v>30000</v>
      </c>
      <c r="BH493" s="41">
        <f>Paramètres!$E$16</f>
        <v>-25000</v>
      </c>
      <c r="BI493" s="100"/>
      <c r="BJ493" s="100"/>
      <c r="BK493" s="110">
        <f>Paramètres!$D$20</f>
        <v>523598775598.29883</v>
      </c>
      <c r="BL493" s="41">
        <f>Paramètres!$D$21</f>
        <v>10000</v>
      </c>
      <c r="BM493" s="41"/>
      <c r="BN493" s="41"/>
      <c r="BO493" s="41">
        <f>IF(AND($BR$6&gt;200,A493&lt;950),Paramètres!$D$22,0)</f>
        <v>1</v>
      </c>
      <c r="BP493" s="41">
        <f t="shared" si="483"/>
        <v>63701.507328397085</v>
      </c>
      <c r="BQ493" s="41">
        <f t="shared" si="484"/>
        <v>-21339.885930138866</v>
      </c>
      <c r="BR493" s="41">
        <f t="shared" si="514"/>
        <v>67180.895851582434</v>
      </c>
      <c r="BS493" s="41">
        <f t="shared" si="515"/>
        <v>-18.520753223590827</v>
      </c>
      <c r="BT493" s="41">
        <f t="shared" si="516"/>
        <v>112.26146683332034</v>
      </c>
      <c r="BU493" s="41">
        <f t="shared" si="517"/>
        <v>106.44729519502107</v>
      </c>
      <c r="BV493" s="41">
        <f t="shared" si="518"/>
        <v>-35.65964499588754</v>
      </c>
      <c r="BW493" s="41">
        <f>Paramètres!$D$22</f>
        <v>1</v>
      </c>
      <c r="BX493" s="41">
        <f t="shared" si="485"/>
        <v>12521.209883876192</v>
      </c>
      <c r="BY493" s="41">
        <f t="shared" si="486"/>
        <v>-84747.204086153884</v>
      </c>
      <c r="BZ493" s="41">
        <f t="shared" si="519"/>
        <v>85667.200826082189</v>
      </c>
      <c r="CA493" s="41">
        <f t="shared" si="520"/>
        <v>-81.595479940787683</v>
      </c>
      <c r="CB493" s="41">
        <f t="shared" si="521"/>
        <v>69.912173914302215</v>
      </c>
      <c r="CC493" s="41">
        <f t="shared" si="522"/>
        <v>10.218438265494406</v>
      </c>
      <c r="CD493" s="41">
        <f t="shared" si="523"/>
        <v>-69.161373474201042</v>
      </c>
      <c r="CE493" s="2">
        <f>Paramètres!$F$16</f>
        <v>15000</v>
      </c>
      <c r="CF493" s="2">
        <f>Paramètres!$G$16</f>
        <v>15000</v>
      </c>
      <c r="CG493" s="111">
        <f>Paramètres!$F$20</f>
        <v>992600579172.61572</v>
      </c>
      <c r="CH493" s="2">
        <f>Paramètres!$F$21</f>
        <v>13332</v>
      </c>
      <c r="CI493" s="2"/>
      <c r="CJ493" s="2"/>
      <c r="CK493" s="2">
        <f>IF(CN493&gt;20000,Paramètres!$F$22,-2)</f>
        <v>1</v>
      </c>
      <c r="CL493" s="2">
        <f t="shared" si="487"/>
        <v>48701.507328397085</v>
      </c>
      <c r="CM493" s="2">
        <f t="shared" si="488"/>
        <v>18660.114069861134</v>
      </c>
      <c r="CN493" s="2">
        <f t="shared" si="489"/>
        <v>52153.970828290192</v>
      </c>
      <c r="CO493" s="2">
        <f t="shared" si="490"/>
        <v>20.964469355715064</v>
      </c>
      <c r="CP493" s="2">
        <f t="shared" si="491"/>
        <v>331.86697440646054</v>
      </c>
      <c r="CQ493" s="2">
        <f t="shared" si="492"/>
        <v>309.89820390324195</v>
      </c>
      <c r="CR493" s="2">
        <f t="shared" si="493"/>
        <v>118.73833382376148</v>
      </c>
      <c r="CS493" s="2">
        <f>Paramètres!$F$22</f>
        <v>1</v>
      </c>
      <c r="CT493" s="2">
        <f t="shared" si="494"/>
        <v>-2478.7901161238078</v>
      </c>
      <c r="CU493" s="2">
        <f t="shared" si="495"/>
        <v>-44747.204086153877</v>
      </c>
      <c r="CV493" s="2">
        <f t="shared" si="524"/>
        <v>44815.808304299266</v>
      </c>
      <c r="CW493" s="2">
        <f t="shared" si="525"/>
        <v>-93.1706831170425</v>
      </c>
      <c r="CX493" s="2">
        <f t="shared" si="496"/>
        <v>435.1823284263595</v>
      </c>
      <c r="CY493" s="2">
        <f t="shared" si="526"/>
        <v>-24.07020413623815</v>
      </c>
      <c r="CZ493" s="2">
        <f t="shared" si="527"/>
        <v>-434.51614958183967</v>
      </c>
      <c r="DA493" s="2"/>
      <c r="DB493" s="2"/>
      <c r="DC493" s="13">
        <f>Paramètres!$H$16</f>
        <v>-20000</v>
      </c>
      <c r="DD493" s="13">
        <f>Paramètres!$I$16</f>
        <v>0</v>
      </c>
      <c r="DE493" s="13"/>
      <c r="DF493" s="13"/>
      <c r="DG493" s="112">
        <f>Paramètres!$H$20</f>
        <v>1047197551196.5977</v>
      </c>
      <c r="DH493" s="13">
        <f>Paramètres!$H$21</f>
        <v>10000</v>
      </c>
      <c r="DI493" s="13">
        <f>IF(DL493&lt;66666,Paramètres!$H$22,5)</f>
        <v>1</v>
      </c>
      <c r="DJ493" s="13">
        <f t="shared" si="497"/>
        <v>13701.507328397085</v>
      </c>
      <c r="DK493" s="13">
        <f t="shared" si="498"/>
        <v>3660.1140698611348</v>
      </c>
      <c r="DL493" s="13">
        <f t="shared" si="528"/>
        <v>14181.951137784759</v>
      </c>
      <c r="DM493" s="13">
        <f t="shared" si="529"/>
        <v>14.956317627167763</v>
      </c>
      <c r="DN493" s="13">
        <f t="shared" si="530"/>
        <v>2842.0941440311258</v>
      </c>
      <c r="DO493" s="13">
        <f t="shared" si="531"/>
        <v>2745.8121498308547</v>
      </c>
      <c r="DP493" s="13">
        <f t="shared" si="532"/>
        <v>733.49489526327113</v>
      </c>
      <c r="DQ493" s="13">
        <f>IF(DT493&lt;66666,Paramètres!$H$22,5)</f>
        <v>5</v>
      </c>
      <c r="DR493" s="13">
        <f t="shared" si="499"/>
        <v>-37478.790116123811</v>
      </c>
      <c r="DS493" s="13">
        <f t="shared" si="500"/>
        <v>-59747.204086153877</v>
      </c>
      <c r="DT493" s="13">
        <f t="shared" si="533"/>
        <v>70529.342154035316</v>
      </c>
      <c r="DU493" s="13">
        <f t="shared" si="534"/>
        <v>-122.09961437922642</v>
      </c>
      <c r="DV493" s="13">
        <f t="shared" si="535"/>
        <v>1021.628347399317</v>
      </c>
      <c r="DW493" s="13">
        <f t="shared" si="536"/>
        <v>-542.88602784976786</v>
      </c>
      <c r="DX493" s="13">
        <f t="shared" si="537"/>
        <v>-865.44742242112011</v>
      </c>
    </row>
    <row r="494" spans="1:128" x14ac:dyDescent="0.35">
      <c r="A494" s="106">
        <f t="shared" si="538"/>
        <v>488</v>
      </c>
      <c r="B494" s="106">
        <f>A494*Paramètres!$D$25</f>
        <v>244</v>
      </c>
      <c r="C494" s="102">
        <f>Paramètres!$D$7</f>
        <v>155093840495.72119</v>
      </c>
      <c r="D494" s="28">
        <f>Paramètres!$D$8</f>
        <v>6666</v>
      </c>
      <c r="E494" s="28">
        <f t="shared" si="501"/>
        <v>-26986.429515897049</v>
      </c>
      <c r="F494" s="28">
        <f t="shared" si="502"/>
        <v>-6241.5193117163089</v>
      </c>
      <c r="G494" s="28">
        <f t="shared" si="476"/>
        <v>-17.446359406812938</v>
      </c>
      <c r="H494" s="28">
        <f t="shared" si="477"/>
        <v>38.774945536012375</v>
      </c>
      <c r="I494" s="28">
        <f t="shared" si="539"/>
        <v>14774.25291345392</v>
      </c>
      <c r="J494" s="28">
        <f t="shared" si="540"/>
        <v>-4643.1017461496567</v>
      </c>
      <c r="K494" s="28">
        <f t="shared" si="541"/>
        <v>4274.4505017336824</v>
      </c>
      <c r="L494" s="28">
        <f t="shared" si="503"/>
        <v>3332.4124494846615</v>
      </c>
      <c r="M494" s="28">
        <f t="shared" si="504"/>
        <v>2676.9300249149146</v>
      </c>
      <c r="N494" s="28">
        <f>Paramètres!$D$26*Calculs!K494</f>
        <v>85.489010034673655</v>
      </c>
      <c r="O494" s="28">
        <f>Paramètres!$D$26*I494</f>
        <v>295.48505826907842</v>
      </c>
      <c r="P494" s="28">
        <f>Paramètres!$D$26*J494</f>
        <v>-92.862034922993132</v>
      </c>
      <c r="Q494" s="105">
        <f>IF($T494&gt;25000,Paramètres!$D$9,-5)</f>
        <v>6</v>
      </c>
      <c r="R494" s="105">
        <f t="shared" si="478"/>
        <v>-46491.293251718627</v>
      </c>
      <c r="S494" s="105">
        <f t="shared" si="479"/>
        <v>-70963.849013044484</v>
      </c>
      <c r="T494" s="105">
        <f t="shared" si="505"/>
        <v>84836.950764177469</v>
      </c>
      <c r="U494" s="105">
        <f t="shared" si="506"/>
        <v>-123.23043266564261</v>
      </c>
      <c r="V494" s="105">
        <f t="shared" si="480"/>
        <v>128.10501143868751</v>
      </c>
      <c r="W494" s="105">
        <f t="shared" si="507"/>
        <v>-70.20251906938671</v>
      </c>
      <c r="X494" s="105">
        <f t="shared" si="508"/>
        <v>-107.15642898127324</v>
      </c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44">
        <f t="shared" si="509"/>
        <v>19504.863735821582</v>
      </c>
      <c r="AL494" s="44">
        <f t="shared" si="510"/>
        <v>64722.32970132817</v>
      </c>
      <c r="AM494" s="44">
        <f t="shared" si="481"/>
        <v>67.431007904951798</v>
      </c>
      <c r="AN494" s="44">
        <f t="shared" si="482"/>
        <v>-113.5530829691336</v>
      </c>
      <c r="AO494" s="44">
        <f t="shared" si="542"/>
        <v>3853.6725769220243</v>
      </c>
      <c r="AP494" s="44">
        <f t="shared" si="543"/>
        <v>9271.9940833673463</v>
      </c>
      <c r="AQ494" s="44">
        <f t="shared" si="511"/>
        <v>1611.3331287306107</v>
      </c>
      <c r="AR494" s="44">
        <f t="shared" si="512"/>
        <v>-643.88634747159642</v>
      </c>
      <c r="AS494" s="44">
        <f t="shared" si="513"/>
        <v>-1477.0933698600322</v>
      </c>
      <c r="AT494" s="44">
        <f>Paramètres!$D$26*Calculs!AQ494</f>
        <v>32.226662574612213</v>
      </c>
      <c r="AU494" s="44">
        <f>Paramètres!$D$26*AO494</f>
        <v>77.073451538440494</v>
      </c>
      <c r="AV494" s="44">
        <f>Paramètres!$D$26*AP494</f>
        <v>185.43988166734692</v>
      </c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1">
        <f>Paramètres!$D$16</f>
        <v>30000</v>
      </c>
      <c r="BH494" s="41">
        <f>Paramètres!$E$16</f>
        <v>-25000</v>
      </c>
      <c r="BI494" s="100"/>
      <c r="BJ494" s="100"/>
      <c r="BK494" s="110">
        <f>Paramètres!$D$20</f>
        <v>523598775598.29883</v>
      </c>
      <c r="BL494" s="41">
        <f>Paramètres!$D$21</f>
        <v>10000</v>
      </c>
      <c r="BM494" s="41"/>
      <c r="BN494" s="41"/>
      <c r="BO494" s="41">
        <f>IF(AND($BR$6&gt;200,A494&lt;950),Paramètres!$D$22,0)</f>
        <v>1</v>
      </c>
      <c r="BP494" s="41">
        <f t="shared" si="483"/>
        <v>56986.429515897049</v>
      </c>
      <c r="BQ494" s="41">
        <f t="shared" si="484"/>
        <v>-18758.480688283693</v>
      </c>
      <c r="BR494" s="41">
        <f t="shared" si="514"/>
        <v>59994.447632285228</v>
      </c>
      <c r="BS494" s="41">
        <f t="shared" si="515"/>
        <v>-18.220227820833657</v>
      </c>
      <c r="BT494" s="41">
        <f t="shared" si="516"/>
        <v>139.61253410143505</v>
      </c>
      <c r="BU494" s="41">
        <f t="shared" si="517"/>
        <v>132.61260246732854</v>
      </c>
      <c r="BV494" s="41">
        <f t="shared" si="518"/>
        <v>-43.652690009513158</v>
      </c>
      <c r="BW494" s="41">
        <f>Paramètres!$D$22</f>
        <v>1</v>
      </c>
      <c r="BX494" s="41">
        <f t="shared" si="485"/>
        <v>10495.136264178418</v>
      </c>
      <c r="BY494" s="41">
        <f t="shared" si="486"/>
        <v>-89722.32970132817</v>
      </c>
      <c r="BZ494" s="41">
        <f t="shared" si="519"/>
        <v>90334.07071663221</v>
      </c>
      <c r="CA494" s="41">
        <f t="shared" si="520"/>
        <v>-83.328230547202182</v>
      </c>
      <c r="CB494" s="41">
        <f t="shared" si="521"/>
        <v>63.002946825231255</v>
      </c>
      <c r="CC494" s="41">
        <f t="shared" si="522"/>
        <v>7.3197687952065804</v>
      </c>
      <c r="CD494" s="41">
        <f t="shared" si="523"/>
        <v>-62.576291784090536</v>
      </c>
      <c r="CE494" s="2">
        <f>Paramètres!$F$16</f>
        <v>15000</v>
      </c>
      <c r="CF494" s="2">
        <f>Paramètres!$G$16</f>
        <v>15000</v>
      </c>
      <c r="CG494" s="111">
        <f>Paramètres!$F$20</f>
        <v>992600579172.61572</v>
      </c>
      <c r="CH494" s="2">
        <f>Paramètres!$F$21</f>
        <v>13332</v>
      </c>
      <c r="CI494" s="2"/>
      <c r="CJ494" s="2"/>
      <c r="CK494" s="2">
        <f>IF(CN494&gt;20000,Paramètres!$F$22,-2)</f>
        <v>1</v>
      </c>
      <c r="CL494" s="2">
        <f t="shared" si="487"/>
        <v>41986.429515897049</v>
      </c>
      <c r="CM494" s="2">
        <f t="shared" si="488"/>
        <v>21241.519311716307</v>
      </c>
      <c r="CN494" s="2">
        <f t="shared" si="489"/>
        <v>47053.824564677074</v>
      </c>
      <c r="CO494" s="2">
        <f t="shared" si="490"/>
        <v>26.835483746109098</v>
      </c>
      <c r="CP494" s="2">
        <f t="shared" si="491"/>
        <v>399.28307341384868</v>
      </c>
      <c r="CQ494" s="2">
        <f t="shared" si="492"/>
        <v>356.28284786368368</v>
      </c>
      <c r="CR494" s="2">
        <f t="shared" si="493"/>
        <v>180.24845362152791</v>
      </c>
      <c r="CS494" s="2">
        <f>Paramètres!$F$22</f>
        <v>1</v>
      </c>
      <c r="CT494" s="2">
        <f t="shared" si="494"/>
        <v>-4504.8637358215819</v>
      </c>
      <c r="CU494" s="2">
        <f t="shared" si="495"/>
        <v>-49722.32970132817</v>
      </c>
      <c r="CV494" s="2">
        <f t="shared" si="524"/>
        <v>49925.983898225801</v>
      </c>
      <c r="CW494" s="2">
        <f t="shared" si="525"/>
        <v>-95.17688759346612</v>
      </c>
      <c r="CX494" s="2">
        <f t="shared" si="496"/>
        <v>359.12846436817665</v>
      </c>
      <c r="CY494" s="2">
        <f t="shared" si="526"/>
        <v>-32.404464956192548</v>
      </c>
      <c r="CZ494" s="2">
        <f t="shared" si="527"/>
        <v>-357.66353542169713</v>
      </c>
      <c r="DA494" s="2"/>
      <c r="DB494" s="2"/>
      <c r="DC494" s="13">
        <f>Paramètres!$H$16</f>
        <v>-20000</v>
      </c>
      <c r="DD494" s="13">
        <f>Paramètres!$I$16</f>
        <v>0</v>
      </c>
      <c r="DE494" s="13"/>
      <c r="DF494" s="13"/>
      <c r="DG494" s="112">
        <f>Paramètres!$H$20</f>
        <v>1047197551196.5977</v>
      </c>
      <c r="DH494" s="13">
        <f>Paramètres!$H$21</f>
        <v>10000</v>
      </c>
      <c r="DI494" s="13">
        <f>IF(DL494&lt;66666,Paramètres!$H$22,5)</f>
        <v>1</v>
      </c>
      <c r="DJ494" s="13">
        <f t="shared" si="497"/>
        <v>6986.429515897049</v>
      </c>
      <c r="DK494" s="13">
        <f t="shared" si="498"/>
        <v>6241.5193117163089</v>
      </c>
      <c r="DL494" s="13">
        <f t="shared" si="528"/>
        <v>9368.3915748182244</v>
      </c>
      <c r="DM494" s="13">
        <f t="shared" si="529"/>
        <v>41.776886479177925</v>
      </c>
      <c r="DN494" s="13">
        <f t="shared" si="530"/>
        <v>3812.9892582624889</v>
      </c>
      <c r="DO494" s="13">
        <f t="shared" si="531"/>
        <v>2843.5169991536491</v>
      </c>
      <c r="DP494" s="13">
        <f t="shared" si="532"/>
        <v>2540.3342613028999</v>
      </c>
      <c r="DQ494" s="13">
        <f>IF(DT494&lt;66666,Paramètres!$H$22,5)</f>
        <v>5</v>
      </c>
      <c r="DR494" s="13">
        <f t="shared" si="499"/>
        <v>-39504.863735821578</v>
      </c>
      <c r="DS494" s="13">
        <f t="shared" si="500"/>
        <v>-64722.32970132817</v>
      </c>
      <c r="DT494" s="13">
        <f t="shared" si="533"/>
        <v>75826.210644824241</v>
      </c>
      <c r="DU494" s="13">
        <f t="shared" si="534"/>
        <v>-121.39882937007098</v>
      </c>
      <c r="DV494" s="13">
        <f t="shared" si="535"/>
        <v>887.41575953168865</v>
      </c>
      <c r="DW494" s="13">
        <f t="shared" si="536"/>
        <v>-462.3366822526678</v>
      </c>
      <c r="DX494" s="13">
        <f t="shared" si="537"/>
        <v>-757.46387538205386</v>
      </c>
    </row>
    <row r="495" spans="1:128" x14ac:dyDescent="0.35">
      <c r="A495" s="106">
        <f t="shared" si="538"/>
        <v>489</v>
      </c>
      <c r="B495" s="106">
        <f>A495*Paramètres!$D$25</f>
        <v>244.5</v>
      </c>
      <c r="C495" s="102">
        <f>Paramètres!$D$7</f>
        <v>155093840495.72119</v>
      </c>
      <c r="D495" s="28">
        <f>Paramètres!$D$8</f>
        <v>6666</v>
      </c>
      <c r="E495" s="28">
        <f t="shared" si="501"/>
        <v>-18766.199946798923</v>
      </c>
      <c r="F495" s="28">
        <f t="shared" si="502"/>
        <v>-7893.8376785624077</v>
      </c>
      <c r="G495" s="28">
        <f t="shared" si="476"/>
        <v>-6.0040699984960604</v>
      </c>
      <c r="H495" s="28">
        <f t="shared" si="477"/>
        <v>90.235020908476571</v>
      </c>
      <c r="I495" s="28">
        <f t="shared" si="539"/>
        <v>17811.180304669502</v>
      </c>
      <c r="J495" s="28">
        <f t="shared" si="540"/>
        <v>-1873.3096863117489</v>
      </c>
      <c r="K495" s="28">
        <f t="shared" si="541"/>
        <v>4167.9776806908021</v>
      </c>
      <c r="L495" s="28">
        <f t="shared" si="503"/>
        <v>-17.09653245698064</v>
      </c>
      <c r="M495" s="28">
        <f t="shared" si="504"/>
        <v>4167.9426166052981</v>
      </c>
      <c r="N495" s="28">
        <f>Paramètres!$D$26*Calculs!K495</f>
        <v>83.359553613816047</v>
      </c>
      <c r="O495" s="28">
        <f>Paramètres!$D$26*I495</f>
        <v>356.22360609339006</v>
      </c>
      <c r="P495" s="28">
        <f>Paramètres!$D$26*J495</f>
        <v>-37.466193726234977</v>
      </c>
      <c r="Q495" s="105">
        <f>IF($T495&gt;25000,Paramètres!$D$9,-5)</f>
        <v>6</v>
      </c>
      <c r="R495" s="105">
        <f t="shared" si="478"/>
        <v>-40036.928384213621</v>
      </c>
      <c r="S495" s="105">
        <f t="shared" si="479"/>
        <v>-76882.891079109249</v>
      </c>
      <c r="T495" s="105">
        <f t="shared" si="505"/>
        <v>86682.954351618784</v>
      </c>
      <c r="U495" s="105">
        <f t="shared" si="506"/>
        <v>-117.50834215219852</v>
      </c>
      <c r="V495" s="105">
        <f t="shared" si="480"/>
        <v>122.75445776139158</v>
      </c>
      <c r="W495" s="105">
        <f t="shared" si="507"/>
        <v>-56.697553411710949</v>
      </c>
      <c r="X495" s="105">
        <f t="shared" si="508"/>
        <v>-108.87627995766319</v>
      </c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44">
        <f t="shared" si="509"/>
        <v>21270.728437414695</v>
      </c>
      <c r="AL495" s="44">
        <f t="shared" si="510"/>
        <v>68989.053400546836</v>
      </c>
      <c r="AM495" s="44">
        <f t="shared" si="481"/>
        <v>67.623693229474981</v>
      </c>
      <c r="AN495" s="44">
        <f t="shared" si="482"/>
        <v>-113.46064089418604</v>
      </c>
      <c r="AO495" s="44">
        <f t="shared" si="542"/>
        <v>3132.7127779119874</v>
      </c>
      <c r="AP495" s="44">
        <f t="shared" si="543"/>
        <v>7609.4608318399678</v>
      </c>
      <c r="AQ495" s="44">
        <f t="shared" si="511"/>
        <v>1400.6462682419067</v>
      </c>
      <c r="AR495" s="44">
        <f t="shared" si="512"/>
        <v>-557.62389748304054</v>
      </c>
      <c r="AS495" s="44">
        <f t="shared" si="513"/>
        <v>-1284.8601315691146</v>
      </c>
      <c r="AT495" s="44">
        <f>Paramètres!$D$26*Calculs!AQ495</f>
        <v>28.012925364838136</v>
      </c>
      <c r="AU495" s="44">
        <f>Paramètres!$D$26*AO495</f>
        <v>62.654255558239747</v>
      </c>
      <c r="AV495" s="44">
        <f>Paramètres!$D$26*AP495</f>
        <v>152.18921663679936</v>
      </c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1">
        <f>Paramètres!$D$16</f>
        <v>30000</v>
      </c>
      <c r="BH495" s="41">
        <f>Paramètres!$E$16</f>
        <v>-25000</v>
      </c>
      <c r="BI495" s="100"/>
      <c r="BJ495" s="100"/>
      <c r="BK495" s="110">
        <f>Paramètres!$D$20</f>
        <v>523598775598.29883</v>
      </c>
      <c r="BL495" s="41">
        <f>Paramètres!$D$21</f>
        <v>10000</v>
      </c>
      <c r="BM495" s="41"/>
      <c r="BN495" s="41"/>
      <c r="BO495" s="41">
        <f>IF(AND($BR$6&gt;200,A495&lt;950),Paramètres!$D$22,0)</f>
        <v>1</v>
      </c>
      <c r="BP495" s="41">
        <f t="shared" si="483"/>
        <v>48766.199946798923</v>
      </c>
      <c r="BQ495" s="41">
        <f t="shared" si="484"/>
        <v>-17106.162321437594</v>
      </c>
      <c r="BR495" s="41">
        <f t="shared" si="514"/>
        <v>51679.425757437959</v>
      </c>
      <c r="BS495" s="41">
        <f t="shared" si="515"/>
        <v>-19.329802692921682</v>
      </c>
      <c r="BT495" s="41">
        <f t="shared" si="516"/>
        <v>185.53131438159446</v>
      </c>
      <c r="BU495" s="41">
        <f t="shared" si="517"/>
        <v>175.07271106283648</v>
      </c>
      <c r="BV495" s="41">
        <f t="shared" si="518"/>
        <v>-61.411842972431735</v>
      </c>
      <c r="BW495" s="41">
        <f>Paramètres!$D$22</f>
        <v>1</v>
      </c>
      <c r="BX495" s="41">
        <f t="shared" si="485"/>
        <v>8729.2715625853052</v>
      </c>
      <c r="BY495" s="41">
        <f t="shared" si="486"/>
        <v>-93989.053400546836</v>
      </c>
      <c r="BZ495" s="41">
        <f t="shared" si="519"/>
        <v>94393.550315390748</v>
      </c>
      <c r="CA495" s="41">
        <f t="shared" si="520"/>
        <v>-84.693852898563065</v>
      </c>
      <c r="CB495" s="41">
        <f t="shared" si="521"/>
        <v>57.788771931216651</v>
      </c>
      <c r="CC495" s="41">
        <f t="shared" si="522"/>
        <v>5.3441562667194784</v>
      </c>
      <c r="CD495" s="41">
        <f t="shared" si="523"/>
        <v>-57.541134461488127</v>
      </c>
      <c r="CE495" s="2">
        <f>Paramètres!$F$16</f>
        <v>15000</v>
      </c>
      <c r="CF495" s="2">
        <f>Paramètres!$G$16</f>
        <v>15000</v>
      </c>
      <c r="CG495" s="111">
        <f>Paramètres!$F$20</f>
        <v>992600579172.61572</v>
      </c>
      <c r="CH495" s="2">
        <f>Paramètres!$F$21</f>
        <v>13332</v>
      </c>
      <c r="CI495" s="2"/>
      <c r="CJ495" s="2"/>
      <c r="CK495" s="2">
        <f>IF(CN495&gt;20000,Paramètres!$F$22,-2)</f>
        <v>1</v>
      </c>
      <c r="CL495" s="2">
        <f t="shared" si="487"/>
        <v>33766.199946798923</v>
      </c>
      <c r="CM495" s="2">
        <f t="shared" si="488"/>
        <v>22893.837678562406</v>
      </c>
      <c r="CN495" s="2">
        <f t="shared" si="489"/>
        <v>40795.637787630767</v>
      </c>
      <c r="CO495" s="2">
        <f t="shared" si="490"/>
        <v>34.13768232672814</v>
      </c>
      <c r="CP495" s="2">
        <f t="shared" si="491"/>
        <v>512.20582864900234</v>
      </c>
      <c r="CQ495" s="2">
        <f t="shared" si="492"/>
        <v>423.94837688557863</v>
      </c>
      <c r="CR495" s="2">
        <f t="shared" si="493"/>
        <v>287.44144558169501</v>
      </c>
      <c r="CS495" s="2">
        <f>Paramètres!$F$22</f>
        <v>1</v>
      </c>
      <c r="CT495" s="2">
        <f t="shared" si="494"/>
        <v>-6270.7284374146948</v>
      </c>
      <c r="CU495" s="2">
        <f t="shared" si="495"/>
        <v>-53989.053400546836</v>
      </c>
      <c r="CV495" s="2">
        <f t="shared" si="524"/>
        <v>54352.000167637801</v>
      </c>
      <c r="CW495" s="2">
        <f t="shared" si="525"/>
        <v>-96.625113176190112</v>
      </c>
      <c r="CX495" s="2">
        <f t="shared" si="496"/>
        <v>307.80944267911497</v>
      </c>
      <c r="CY495" s="2">
        <f t="shared" si="526"/>
        <v>-35.512757940083382</v>
      </c>
      <c r="CZ495" s="2">
        <f t="shared" si="527"/>
        <v>-305.7539812102475</v>
      </c>
      <c r="DA495" s="2"/>
      <c r="DB495" s="2"/>
      <c r="DC495" s="13">
        <f>Paramètres!$H$16</f>
        <v>-20000</v>
      </c>
      <c r="DD495" s="13">
        <f>Paramètres!$I$16</f>
        <v>0</v>
      </c>
      <c r="DE495" s="13"/>
      <c r="DF495" s="13"/>
      <c r="DG495" s="112">
        <f>Paramètres!$H$20</f>
        <v>1047197551196.5977</v>
      </c>
      <c r="DH495" s="13">
        <f>Paramètres!$H$21</f>
        <v>10000</v>
      </c>
      <c r="DI495" s="13">
        <f>IF(DL495&lt;66666,Paramètres!$H$22,5)</f>
        <v>1</v>
      </c>
      <c r="DJ495" s="13">
        <f t="shared" si="497"/>
        <v>-1233.8000532010774</v>
      </c>
      <c r="DK495" s="13">
        <f t="shared" si="498"/>
        <v>7893.8376785624077</v>
      </c>
      <c r="DL495" s="13">
        <f t="shared" si="528"/>
        <v>7989.6768311847582</v>
      </c>
      <c r="DM495" s="13">
        <f t="shared" si="529"/>
        <v>98.88340763483798</v>
      </c>
      <c r="DN495" s="13">
        <f t="shared" si="530"/>
        <v>3989.7718145384347</v>
      </c>
      <c r="DO495" s="13">
        <f t="shared" si="531"/>
        <v>-616.11762040539577</v>
      </c>
      <c r="DP495" s="13">
        <f t="shared" si="532"/>
        <v>3941.9130139960353</v>
      </c>
      <c r="DQ495" s="13">
        <f>IF(DT495&lt;66666,Paramètres!$H$22,5)</f>
        <v>5</v>
      </c>
      <c r="DR495" s="13">
        <f t="shared" si="499"/>
        <v>-41270.728437414698</v>
      </c>
      <c r="DS495" s="13">
        <f t="shared" si="500"/>
        <v>-68989.053400546836</v>
      </c>
      <c r="DT495" s="13">
        <f t="shared" si="533"/>
        <v>80391.308702236798</v>
      </c>
      <c r="DU495" s="13">
        <f t="shared" si="534"/>
        <v>-120.88876684893454</v>
      </c>
      <c r="DV495" s="13">
        <f t="shared" si="535"/>
        <v>791.73106888065684</v>
      </c>
      <c r="DW495" s="13">
        <f t="shared" si="536"/>
        <v>-406.45336500571835</v>
      </c>
      <c r="DX495" s="13">
        <f t="shared" si="537"/>
        <v>-679.4363454411573</v>
      </c>
    </row>
    <row r="496" spans="1:128" x14ac:dyDescent="0.35">
      <c r="A496" s="106">
        <f t="shared" si="538"/>
        <v>490</v>
      </c>
      <c r="B496" s="106">
        <f>A496*Paramètres!$D$25</f>
        <v>245</v>
      </c>
      <c r="C496" s="102">
        <f>Paramètres!$D$7</f>
        <v>155093840495.72119</v>
      </c>
      <c r="D496" s="28">
        <f>Paramètres!$D$8</f>
        <v>6666</v>
      </c>
      <c r="E496" s="28">
        <f t="shared" si="501"/>
        <v>-9864.8839275784158</v>
      </c>
      <c r="F496" s="28">
        <f t="shared" si="502"/>
        <v>-7788.5068675669581</v>
      </c>
      <c r="G496" s="28">
        <f t="shared" si="476"/>
        <v>7.6174053696268533</v>
      </c>
      <c r="H496" s="28">
        <f t="shared" si="477"/>
        <v>127.18007538143432</v>
      </c>
      <c r="I496" s="28">
        <f t="shared" si="539"/>
        <v>17437.860166119131</v>
      </c>
      <c r="J496" s="28">
        <f t="shared" si="540"/>
        <v>2332.0991240197841</v>
      </c>
      <c r="K496" s="28">
        <f t="shared" si="541"/>
        <v>2862.2016732210263</v>
      </c>
      <c r="L496" s="28">
        <f t="shared" si="503"/>
        <v>-1729.6916824952473</v>
      </c>
      <c r="M496" s="28">
        <f t="shared" si="504"/>
        <v>2280.4309026357282</v>
      </c>
      <c r="N496" s="28">
        <f>Paramètres!$D$26*Calculs!K496</f>
        <v>57.244033464420525</v>
      </c>
      <c r="O496" s="28">
        <f>Paramètres!$D$26*I496</f>
        <v>348.75720332238262</v>
      </c>
      <c r="P496" s="28">
        <f>Paramètres!$D$26*J496</f>
        <v>46.641982480395683</v>
      </c>
      <c r="Q496" s="105">
        <f>IF($T496&gt;25000,Paramètres!$D$9,-5)</f>
        <v>6</v>
      </c>
      <c r="R496" s="105">
        <f t="shared" si="478"/>
        <v>-32562.562779578344</v>
      </c>
      <c r="S496" s="105">
        <f t="shared" si="479"/>
        <v>-80261.075651141509</v>
      </c>
      <c r="T496" s="105">
        <f t="shared" si="505"/>
        <v>86615.01463056069</v>
      </c>
      <c r="U496" s="105">
        <f t="shared" si="506"/>
        <v>-112.08278954794045</v>
      </c>
      <c r="V496" s="105">
        <f t="shared" si="480"/>
        <v>122.94540585000506</v>
      </c>
      <c r="W496" s="105">
        <f t="shared" si="507"/>
        <v>-46.220825725508639</v>
      </c>
      <c r="X496" s="105">
        <f t="shared" si="508"/>
        <v>-113.92632746154253</v>
      </c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44">
        <f t="shared" si="509"/>
        <v>22697.678851999928</v>
      </c>
      <c r="AL496" s="44">
        <f t="shared" si="510"/>
        <v>72472.568783574548</v>
      </c>
      <c r="AM496" s="44">
        <f t="shared" si="481"/>
        <v>67.851581294161008</v>
      </c>
      <c r="AN496" s="44">
        <f t="shared" si="482"/>
        <v>-113.18906295284164</v>
      </c>
      <c r="AO496" s="44">
        <f t="shared" si="542"/>
        <v>2512.4346248707075</v>
      </c>
      <c r="AP496" s="44">
        <f t="shared" si="543"/>
        <v>6172.4114836340532</v>
      </c>
      <c r="AQ496" s="44">
        <f t="shared" si="511"/>
        <v>1252.8226283860934</v>
      </c>
      <c r="AR496" s="44">
        <f t="shared" si="512"/>
        <v>-493.31952009079322</v>
      </c>
      <c r="AS496" s="44">
        <f t="shared" si="513"/>
        <v>-1151.6077410705561</v>
      </c>
      <c r="AT496" s="44">
        <f>Paramètres!$D$26*Calculs!AQ496</f>
        <v>25.056452567721866</v>
      </c>
      <c r="AU496" s="44">
        <f>Paramètres!$D$26*AO496</f>
        <v>50.248692497414147</v>
      </c>
      <c r="AV496" s="44">
        <f>Paramètres!$D$26*AP496</f>
        <v>123.44822967268107</v>
      </c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1">
        <f>Paramètres!$D$16</f>
        <v>30000</v>
      </c>
      <c r="BH496" s="41">
        <f>Paramètres!$E$16</f>
        <v>-25000</v>
      </c>
      <c r="BI496" s="100"/>
      <c r="BJ496" s="100"/>
      <c r="BK496" s="110">
        <f>Paramètres!$D$20</f>
        <v>523598775598.29883</v>
      </c>
      <c r="BL496" s="41">
        <f>Paramètres!$D$21</f>
        <v>10000</v>
      </c>
      <c r="BM496" s="41"/>
      <c r="BN496" s="41"/>
      <c r="BO496" s="41">
        <f>IF(AND($BR$6&gt;200,A496&lt;950),Paramètres!$D$22,0)</f>
        <v>1</v>
      </c>
      <c r="BP496" s="41">
        <f t="shared" si="483"/>
        <v>39864.883927578412</v>
      </c>
      <c r="BQ496" s="41">
        <f t="shared" si="484"/>
        <v>-17211.493132433043</v>
      </c>
      <c r="BR496" s="41">
        <f t="shared" si="514"/>
        <v>43421.705014970212</v>
      </c>
      <c r="BS496" s="41">
        <f t="shared" si="515"/>
        <v>-23.352065650403347</v>
      </c>
      <c r="BT496" s="41">
        <f t="shared" si="516"/>
        <v>256.99157064786596</v>
      </c>
      <c r="BU496" s="41">
        <f t="shared" si="517"/>
        <v>235.94050787989931</v>
      </c>
      <c r="BV496" s="41">
        <f t="shared" si="518"/>
        <v>-101.86630515254907</v>
      </c>
      <c r="BW496" s="41">
        <f>Paramètres!$D$22</f>
        <v>1</v>
      </c>
      <c r="BX496" s="41">
        <f t="shared" si="485"/>
        <v>7302.3211480000718</v>
      </c>
      <c r="BY496" s="41">
        <f t="shared" si="486"/>
        <v>-97472.568783574548</v>
      </c>
      <c r="BZ496" s="41">
        <f t="shared" si="519"/>
        <v>97745.718880251734</v>
      </c>
      <c r="CA496" s="41">
        <f t="shared" si="520"/>
        <v>-85.715593938435063</v>
      </c>
      <c r="CB496" s="41">
        <f t="shared" si="521"/>
        <v>53.953572348617826</v>
      </c>
      <c r="CC496" s="41">
        <f t="shared" si="522"/>
        <v>4.0307270424205166</v>
      </c>
      <c r="CD496" s="41">
        <f t="shared" si="523"/>
        <v>-53.802799264415953</v>
      </c>
      <c r="CE496" s="2">
        <f>Paramètres!$F$16</f>
        <v>15000</v>
      </c>
      <c r="CF496" s="2">
        <f>Paramètres!$G$16</f>
        <v>15000</v>
      </c>
      <c r="CG496" s="111">
        <f>Paramètres!$F$20</f>
        <v>992600579172.61572</v>
      </c>
      <c r="CH496" s="2">
        <f>Paramètres!$F$21</f>
        <v>13332</v>
      </c>
      <c r="CI496" s="2"/>
      <c r="CJ496" s="2"/>
      <c r="CK496" s="2">
        <f>IF(CN496&gt;20000,Paramètres!$F$22,-2)</f>
        <v>1</v>
      </c>
      <c r="CL496" s="2">
        <f t="shared" si="487"/>
        <v>24864.883927578416</v>
      </c>
      <c r="CM496" s="2">
        <f t="shared" si="488"/>
        <v>22788.506867566957</v>
      </c>
      <c r="CN496" s="2">
        <f t="shared" si="489"/>
        <v>33728.007619559947</v>
      </c>
      <c r="CO496" s="2">
        <f t="shared" si="490"/>
        <v>42.5050581558747</v>
      </c>
      <c r="CP496" s="2">
        <f t="shared" si="491"/>
        <v>701.80703658209973</v>
      </c>
      <c r="CQ496" s="2">
        <f t="shared" si="492"/>
        <v>517.38456362455497</v>
      </c>
      <c r="CR496" s="2">
        <f t="shared" si="493"/>
        <v>474.17963887030987</v>
      </c>
      <c r="CS496" s="2">
        <f>Paramètres!$F$22</f>
        <v>1</v>
      </c>
      <c r="CT496" s="2">
        <f t="shared" si="494"/>
        <v>-7697.6788519999282</v>
      </c>
      <c r="CU496" s="2">
        <f t="shared" si="495"/>
        <v>-57472.568783574548</v>
      </c>
      <c r="CV496" s="2">
        <f t="shared" si="524"/>
        <v>57985.777758785254</v>
      </c>
      <c r="CW496" s="2">
        <f t="shared" si="525"/>
        <v>-97.628599994714961</v>
      </c>
      <c r="CX496" s="2">
        <f t="shared" si="496"/>
        <v>273.25874479841752</v>
      </c>
      <c r="CY496" s="2">
        <f t="shared" si="526"/>
        <v>-36.275413424805492</v>
      </c>
      <c r="CZ496" s="2">
        <f t="shared" si="527"/>
        <v>-270.84024071335136</v>
      </c>
      <c r="DA496" s="2"/>
      <c r="DB496" s="2"/>
      <c r="DC496" s="13">
        <f>Paramètres!$H$16</f>
        <v>-20000</v>
      </c>
      <c r="DD496" s="13">
        <f>Paramètres!$I$16</f>
        <v>0</v>
      </c>
      <c r="DE496" s="13"/>
      <c r="DF496" s="13"/>
      <c r="DG496" s="112">
        <f>Paramètres!$H$20</f>
        <v>1047197551196.5977</v>
      </c>
      <c r="DH496" s="13">
        <f>Paramètres!$H$21</f>
        <v>10000</v>
      </c>
      <c r="DI496" s="13">
        <f>IF(DL496&lt;66666,Paramètres!$H$22,5)</f>
        <v>1</v>
      </c>
      <c r="DJ496" s="13">
        <f t="shared" si="497"/>
        <v>-10135.116072421584</v>
      </c>
      <c r="DK496" s="13">
        <f t="shared" si="498"/>
        <v>7788.5068675669581</v>
      </c>
      <c r="DL496" s="13">
        <f t="shared" si="528"/>
        <v>12782.074050309518</v>
      </c>
      <c r="DM496" s="13">
        <f t="shared" si="529"/>
        <v>142.45889449846311</v>
      </c>
      <c r="DN496" s="13">
        <f t="shared" si="530"/>
        <v>3131.4988196479699</v>
      </c>
      <c r="DO496" s="13">
        <f t="shared" si="531"/>
        <v>-2483.0167539997015</v>
      </c>
      <c r="DP496" s="13">
        <f t="shared" si="532"/>
        <v>1908.1175689179674</v>
      </c>
      <c r="DQ496" s="13">
        <f>IF(DT496&lt;66666,Paramètres!$H$22,5)</f>
        <v>5</v>
      </c>
      <c r="DR496" s="13">
        <f t="shared" si="499"/>
        <v>-42697.678851999925</v>
      </c>
      <c r="DS496" s="13">
        <f t="shared" si="500"/>
        <v>-72472.568783574548</v>
      </c>
      <c r="DT496" s="13">
        <f t="shared" si="533"/>
        <v>84115.188910436773</v>
      </c>
      <c r="DU496" s="13">
        <f t="shared" si="534"/>
        <v>-120.50473831734648</v>
      </c>
      <c r="DV496" s="13">
        <f t="shared" si="535"/>
        <v>724.61454894626729</v>
      </c>
      <c r="DW496" s="13">
        <f t="shared" si="536"/>
        <v>-367.82131388110827</v>
      </c>
      <c r="DX496" s="13">
        <f t="shared" si="537"/>
        <v>-624.31860904459484</v>
      </c>
    </row>
    <row r="497" spans="1:128" x14ac:dyDescent="0.35">
      <c r="A497" s="106">
        <f t="shared" si="538"/>
        <v>491</v>
      </c>
      <c r="B497" s="106">
        <f>A497*Paramètres!$D$25</f>
        <v>245.5</v>
      </c>
      <c r="C497" s="102">
        <f>Paramètres!$D$7</f>
        <v>155093840495.72119</v>
      </c>
      <c r="D497" s="28">
        <f>Paramètres!$D$8</f>
        <v>6666</v>
      </c>
      <c r="E497" s="28">
        <f t="shared" si="501"/>
        <v>-1578.376765142662</v>
      </c>
      <c r="F497" s="28">
        <f t="shared" si="502"/>
        <v>-6052.3495798981339</v>
      </c>
      <c r="G497" s="28">
        <f t="shared" si="476"/>
        <v>16.555620141941763</v>
      </c>
      <c r="H497" s="28">
        <f t="shared" si="477"/>
        <v>128.00090492586222</v>
      </c>
      <c r="I497" s="28">
        <f t="shared" si="539"/>
        <v>15359.411280301501</v>
      </c>
      <c r="J497" s="28">
        <f t="shared" si="540"/>
        <v>4565.8880441751162</v>
      </c>
      <c r="K497" s="28">
        <f t="shared" si="541"/>
        <v>1537.0594103468118</v>
      </c>
      <c r="L497" s="28">
        <f t="shared" si="503"/>
        <v>-946.32739403981805</v>
      </c>
      <c r="M497" s="28">
        <f t="shared" si="504"/>
        <v>1211.2043982026717</v>
      </c>
      <c r="N497" s="28">
        <f>Paramètres!$D$26*Calculs!K497</f>
        <v>30.741188206936236</v>
      </c>
      <c r="O497" s="28">
        <f>Paramètres!$D$26*I497</f>
        <v>307.18822560603002</v>
      </c>
      <c r="P497" s="28">
        <f>Paramètres!$D$26*J497</f>
        <v>91.317760883502331</v>
      </c>
      <c r="Q497" s="105">
        <f>IF($T497&gt;25000,Paramètres!$D$9,-5)</f>
        <v>6</v>
      </c>
      <c r="R497" s="105">
        <f t="shared" si="478"/>
        <v>-25408.943049555244</v>
      </c>
      <c r="S497" s="105">
        <f t="shared" si="479"/>
        <v>-81323.222170022069</v>
      </c>
      <c r="T497" s="105">
        <f t="shared" si="505"/>
        <v>85200.239735638723</v>
      </c>
      <c r="U497" s="105">
        <f t="shared" si="506"/>
        <v>-107.35109520899265</v>
      </c>
      <c r="V497" s="105">
        <f t="shared" si="480"/>
        <v>127.02482451735426</v>
      </c>
      <c r="W497" s="105">
        <f t="shared" si="507"/>
        <v>-37.882129698880775</v>
      </c>
      <c r="X497" s="105">
        <f t="shared" si="508"/>
        <v>-121.24458871694777</v>
      </c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44">
        <f t="shared" si="509"/>
        <v>23830.566284412584</v>
      </c>
      <c r="AL497" s="44">
        <f t="shared" si="510"/>
        <v>75270.872590123938</v>
      </c>
      <c r="AM497" s="44">
        <f t="shared" si="481"/>
        <v>68.098568631487069</v>
      </c>
      <c r="AN497" s="44">
        <f t="shared" si="482"/>
        <v>-112.77662614464548</v>
      </c>
      <c r="AO497" s="44">
        <f t="shared" si="542"/>
        <v>1968.8664122825001</v>
      </c>
      <c r="AP497" s="44">
        <f t="shared" si="543"/>
        <v>4897.3555128908165</v>
      </c>
      <c r="AQ497" s="44">
        <f t="shared" si="511"/>
        <v>1152.7804568110039</v>
      </c>
      <c r="AR497" s="44">
        <f t="shared" si="512"/>
        <v>-446.2868259890019</v>
      </c>
      <c r="AS497" s="44">
        <f t="shared" si="513"/>
        <v>-1062.8879764839046</v>
      </c>
      <c r="AT497" s="44">
        <f>Paramètres!$D$26*Calculs!AQ497</f>
        <v>23.055609136220077</v>
      </c>
      <c r="AU497" s="44">
        <f>Paramètres!$D$26*AO497</f>
        <v>39.377328245649998</v>
      </c>
      <c r="AV497" s="44">
        <f>Paramètres!$D$26*AP497</f>
        <v>97.947110257816334</v>
      </c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1">
        <f>Paramètres!$D$16</f>
        <v>30000</v>
      </c>
      <c r="BH497" s="41">
        <f>Paramètres!$E$16</f>
        <v>-25000</v>
      </c>
      <c r="BI497" s="100"/>
      <c r="BJ497" s="100"/>
      <c r="BK497" s="110">
        <f>Paramètres!$D$20</f>
        <v>523598775598.29883</v>
      </c>
      <c r="BL497" s="41">
        <f>Paramètres!$D$21</f>
        <v>10000</v>
      </c>
      <c r="BM497" s="41"/>
      <c r="BN497" s="41"/>
      <c r="BO497" s="41">
        <f>IF(AND($BR$6&gt;200,A497&lt;950),Paramètres!$D$22,0)</f>
        <v>1</v>
      </c>
      <c r="BP497" s="41">
        <f t="shared" si="483"/>
        <v>31578.376765142661</v>
      </c>
      <c r="BQ497" s="41">
        <f t="shared" si="484"/>
        <v>-18947.650420101865</v>
      </c>
      <c r="BR497" s="41">
        <f t="shared" si="514"/>
        <v>36826.720401953906</v>
      </c>
      <c r="BS497" s="41">
        <f t="shared" si="515"/>
        <v>-30.964589495460853</v>
      </c>
      <c r="BT497" s="41">
        <f t="shared" si="516"/>
        <v>346.99789895069733</v>
      </c>
      <c r="BU497" s="41">
        <f t="shared" si="517"/>
        <v>297.54564811034987</v>
      </c>
      <c r="BV497" s="41">
        <f t="shared" si="518"/>
        <v>-178.5332718761133</v>
      </c>
      <c r="BW497" s="41">
        <f>Paramètres!$D$22</f>
        <v>1</v>
      </c>
      <c r="BX497" s="41">
        <f t="shared" si="485"/>
        <v>6169.4337155874164</v>
      </c>
      <c r="BY497" s="41">
        <f t="shared" si="486"/>
        <v>-100270.87259012394</v>
      </c>
      <c r="BZ497" s="41">
        <f t="shared" si="519"/>
        <v>100460.48876227855</v>
      </c>
      <c r="CA497" s="41">
        <f t="shared" si="520"/>
        <v>-86.479162283751705</v>
      </c>
      <c r="CB497" s="41">
        <f t="shared" si="521"/>
        <v>51.119310248290205</v>
      </c>
      <c r="CC497" s="41">
        <f t="shared" si="522"/>
        <v>3.1393157653219981</v>
      </c>
      <c r="CD497" s="41">
        <f t="shared" si="523"/>
        <v>-51.022824076941774</v>
      </c>
      <c r="CE497" s="2">
        <f>Paramètres!$F$16</f>
        <v>15000</v>
      </c>
      <c r="CF497" s="2">
        <f>Paramètres!$G$16</f>
        <v>15000</v>
      </c>
      <c r="CG497" s="111">
        <f>Paramètres!$F$20</f>
        <v>992600579172.61572</v>
      </c>
      <c r="CH497" s="2">
        <f>Paramètres!$F$21</f>
        <v>13332</v>
      </c>
      <c r="CI497" s="2"/>
      <c r="CJ497" s="2"/>
      <c r="CK497" s="2">
        <f>IF(CN497&gt;20000,Paramètres!$F$22,-2)</f>
        <v>1</v>
      </c>
      <c r="CL497" s="2">
        <f t="shared" si="487"/>
        <v>16578.376765142661</v>
      </c>
      <c r="CM497" s="2">
        <f t="shared" si="488"/>
        <v>21052.349579898135</v>
      </c>
      <c r="CN497" s="2">
        <f t="shared" si="489"/>
        <v>26796.343015442595</v>
      </c>
      <c r="CO497" s="2">
        <f t="shared" si="490"/>
        <v>51.780153419142145</v>
      </c>
      <c r="CP497" s="2">
        <f t="shared" si="491"/>
        <v>992.0726673937769</v>
      </c>
      <c r="CQ497" s="2">
        <f t="shared" si="492"/>
        <v>613.77608313850135</v>
      </c>
      <c r="CR497" s="2">
        <f t="shared" si="493"/>
        <v>779.41458618437662</v>
      </c>
      <c r="CS497" s="2">
        <f>Paramètres!$F$22</f>
        <v>1</v>
      </c>
      <c r="CT497" s="2">
        <f t="shared" si="494"/>
        <v>-8830.5662844125836</v>
      </c>
      <c r="CU497" s="2">
        <f t="shared" si="495"/>
        <v>-60270.872590123938</v>
      </c>
      <c r="CV497" s="2">
        <f t="shared" si="524"/>
        <v>60914.341362920088</v>
      </c>
      <c r="CW497" s="2">
        <f t="shared" si="525"/>
        <v>-98.335365347317463</v>
      </c>
      <c r="CX497" s="2">
        <f t="shared" si="496"/>
        <v>249.37594671504252</v>
      </c>
      <c r="CY497" s="2">
        <f t="shared" si="526"/>
        <v>-36.151270422268851</v>
      </c>
      <c r="CZ497" s="2">
        <f t="shared" si="527"/>
        <v>-246.7416633786838</v>
      </c>
      <c r="DA497" s="2"/>
      <c r="DB497" s="2"/>
      <c r="DC497" s="13">
        <f>Paramètres!$H$16</f>
        <v>-20000</v>
      </c>
      <c r="DD497" s="13">
        <f>Paramètres!$I$16</f>
        <v>0</v>
      </c>
      <c r="DE497" s="13"/>
      <c r="DF497" s="13"/>
      <c r="DG497" s="112">
        <f>Paramètres!$H$20</f>
        <v>1047197551196.5977</v>
      </c>
      <c r="DH497" s="13">
        <f>Paramètres!$H$21</f>
        <v>10000</v>
      </c>
      <c r="DI497" s="13">
        <f>IF(DL497&lt;66666,Paramètres!$H$22,5)</f>
        <v>1</v>
      </c>
      <c r="DJ497" s="13">
        <f t="shared" si="497"/>
        <v>-18421.623234857339</v>
      </c>
      <c r="DK497" s="13">
        <f t="shared" si="498"/>
        <v>6052.3495798981339</v>
      </c>
      <c r="DL497" s="13">
        <f t="shared" si="528"/>
        <v>19390.387774470342</v>
      </c>
      <c r="DM497" s="13">
        <f t="shared" si="529"/>
        <v>161.81227223571776</v>
      </c>
      <c r="DN497" s="13">
        <f t="shared" si="530"/>
        <v>1955.3400060910478</v>
      </c>
      <c r="DO497" s="13">
        <f t="shared" si="531"/>
        <v>-1857.6491252886692</v>
      </c>
      <c r="DP497" s="13">
        <f t="shared" si="532"/>
        <v>610.32308389440823</v>
      </c>
      <c r="DQ497" s="13">
        <f>IF(DT497&lt;66666,Paramètres!$H$22,5)</f>
        <v>5</v>
      </c>
      <c r="DR497" s="13">
        <f t="shared" si="499"/>
        <v>-43830.566284412584</v>
      </c>
      <c r="DS497" s="13">
        <f t="shared" si="500"/>
        <v>-75270.872590123938</v>
      </c>
      <c r="DT497" s="13">
        <f t="shared" si="533"/>
        <v>87102.369665187391</v>
      </c>
      <c r="DU497" s="13">
        <f t="shared" si="534"/>
        <v>-120.2124348074786</v>
      </c>
      <c r="DV497" s="13">
        <f t="shared" si="535"/>
        <v>676.71887212068884</v>
      </c>
      <c r="DW497" s="13">
        <f t="shared" si="536"/>
        <v>-340.53001651289759</v>
      </c>
      <c r="DX497" s="13">
        <f t="shared" si="537"/>
        <v>-584.79717829177582</v>
      </c>
    </row>
    <row r="498" spans="1:128" x14ac:dyDescent="0.35">
      <c r="A498" s="106">
        <f t="shared" si="538"/>
        <v>492</v>
      </c>
      <c r="B498" s="106">
        <f>A498*Paramètres!$D$25</f>
        <v>246</v>
      </c>
      <c r="C498" s="102">
        <f>Paramètres!$D$7</f>
        <v>155093840495.72119</v>
      </c>
      <c r="D498" s="28">
        <f>Paramètres!$D$8</f>
        <v>6666</v>
      </c>
      <c r="E498" s="28">
        <f t="shared" si="501"/>
        <v>5864.7470264981339</v>
      </c>
      <c r="F498" s="28">
        <f t="shared" si="502"/>
        <v>-3466.6044582599079</v>
      </c>
      <c r="G498" s="28">
        <f t="shared" si="476"/>
        <v>21.953273981492831</v>
      </c>
      <c r="H498" s="28">
        <f t="shared" si="477"/>
        <v>105.12739733976942</v>
      </c>
      <c r="I498" s="28">
        <f t="shared" si="539"/>
        <v>14105.895660655653</v>
      </c>
      <c r="J498" s="28">
        <f t="shared" si="540"/>
        <v>5685.7746814942857</v>
      </c>
      <c r="K498" s="28">
        <f t="shared" si="541"/>
        <v>1156.1718717807287</v>
      </c>
      <c r="L498" s="28">
        <f t="shared" si="503"/>
        <v>-301.72171349803307</v>
      </c>
      <c r="M498" s="28">
        <f t="shared" si="504"/>
        <v>1116.1081509875128</v>
      </c>
      <c r="N498" s="28">
        <f>Paramètres!$D$26*Calculs!K498</f>
        <v>23.123437435614573</v>
      </c>
      <c r="O498" s="28">
        <f>Paramètres!$D$26*I498</f>
        <v>282.11791321311307</v>
      </c>
      <c r="P498" s="28">
        <f>Paramètres!$D$26*J498</f>
        <v>113.71549362988571</v>
      </c>
      <c r="Q498" s="105">
        <f>IF($T498&gt;25000,Paramètres!$D$9,-5)</f>
        <v>6</v>
      </c>
      <c r="R498" s="105">
        <f t="shared" si="478"/>
        <v>-18838.68075755845</v>
      </c>
      <c r="S498" s="105">
        <f t="shared" si="479"/>
        <v>-80920.432810708284</v>
      </c>
      <c r="T498" s="105">
        <f t="shared" si="505"/>
        <v>83084.368800379991</v>
      </c>
      <c r="U498" s="105">
        <f t="shared" si="506"/>
        <v>-103.10531028243227</v>
      </c>
      <c r="V498" s="105">
        <f t="shared" si="480"/>
        <v>133.51411397808988</v>
      </c>
      <c r="W498" s="105">
        <f t="shared" si="507"/>
        <v>-30.273200677550353</v>
      </c>
      <c r="X498" s="105">
        <f t="shared" si="508"/>
        <v>-130.03673308758238</v>
      </c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44">
        <f t="shared" si="509"/>
        <v>24703.427784056585</v>
      </c>
      <c r="AL498" s="44">
        <f t="shared" si="510"/>
        <v>77453.82835244837</v>
      </c>
      <c r="AM498" s="44">
        <f t="shared" si="481"/>
        <v>68.349523335115123</v>
      </c>
      <c r="AN498" s="44">
        <f t="shared" si="482"/>
        <v>-112.28696063418876</v>
      </c>
      <c r="AO498" s="44">
        <f t="shared" si="542"/>
        <v>1483.2022580478481</v>
      </c>
      <c r="AP498" s="44">
        <f t="shared" si="543"/>
        <v>3736.5204261490953</v>
      </c>
      <c r="AQ498" s="44">
        <f t="shared" si="511"/>
        <v>1084.8487393537334</v>
      </c>
      <c r="AR498" s="44">
        <f t="shared" si="512"/>
        <v>-411.42410086872519</v>
      </c>
      <c r="AS498" s="44">
        <f t="shared" si="513"/>
        <v>-1003.8062544643491</v>
      </c>
      <c r="AT498" s="44">
        <f>Paramètres!$D$26*Calculs!AQ498</f>
        <v>21.696974787074669</v>
      </c>
      <c r="AU498" s="44">
        <f>Paramètres!$D$26*AO498</f>
        <v>29.664045160956963</v>
      </c>
      <c r="AV498" s="44">
        <f>Paramètres!$D$26*AP498</f>
        <v>74.730408522981904</v>
      </c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1">
        <f>Paramètres!$D$16</f>
        <v>30000</v>
      </c>
      <c r="BH498" s="41">
        <f>Paramètres!$E$16</f>
        <v>-25000</v>
      </c>
      <c r="BI498" s="100"/>
      <c r="BJ498" s="100"/>
      <c r="BK498" s="110">
        <f>Paramètres!$D$20</f>
        <v>523598775598.29883</v>
      </c>
      <c r="BL498" s="41">
        <f>Paramètres!$D$21</f>
        <v>10000</v>
      </c>
      <c r="BM498" s="41"/>
      <c r="BN498" s="41"/>
      <c r="BO498" s="41">
        <f>IF(AND($BR$6&gt;200,A498&lt;950),Paramètres!$D$22,0)</f>
        <v>1</v>
      </c>
      <c r="BP498" s="41">
        <f t="shared" si="483"/>
        <v>24135.252973501865</v>
      </c>
      <c r="BQ498" s="41">
        <f t="shared" si="484"/>
        <v>-21533.395541740094</v>
      </c>
      <c r="BR498" s="41">
        <f t="shared" si="514"/>
        <v>32344.977348144221</v>
      </c>
      <c r="BS498" s="41">
        <f t="shared" si="515"/>
        <v>-41.739240705356281</v>
      </c>
      <c r="BT498" s="41">
        <f t="shared" si="516"/>
        <v>436.4316664396157</v>
      </c>
      <c r="BU498" s="41">
        <f t="shared" si="517"/>
        <v>325.65763029577317</v>
      </c>
      <c r="BV498" s="41">
        <f t="shared" si="518"/>
        <v>-290.55069661145455</v>
      </c>
      <c r="BW498" s="41">
        <f>Paramètres!$D$22</f>
        <v>1</v>
      </c>
      <c r="BX498" s="41">
        <f t="shared" si="485"/>
        <v>5296.5722159434154</v>
      </c>
      <c r="BY498" s="41">
        <f t="shared" si="486"/>
        <v>-102453.82835244837</v>
      </c>
      <c r="BZ498" s="41">
        <f t="shared" si="519"/>
        <v>102590.64587627695</v>
      </c>
      <c r="CA498" s="41">
        <f t="shared" si="520"/>
        <v>-87.040605320748597</v>
      </c>
      <c r="CB498" s="41">
        <f t="shared" si="521"/>
        <v>49.048163423774987</v>
      </c>
      <c r="CC498" s="41">
        <f t="shared" si="522"/>
        <v>2.5322692669926061</v>
      </c>
      <c r="CD498" s="41">
        <f t="shared" si="523"/>
        <v>-48.982751531582856</v>
      </c>
      <c r="CE498" s="2">
        <f>Paramètres!$F$16</f>
        <v>15000</v>
      </c>
      <c r="CF498" s="2">
        <f>Paramètres!$G$16</f>
        <v>15000</v>
      </c>
      <c r="CG498" s="111">
        <f>Paramètres!$F$20</f>
        <v>992600579172.61572</v>
      </c>
      <c r="CH498" s="2">
        <f>Paramètres!$F$21</f>
        <v>13332</v>
      </c>
      <c r="CI498" s="2"/>
      <c r="CJ498" s="2"/>
      <c r="CK498" s="2">
        <f>IF(CN498&gt;20000,Paramètres!$F$22,-2)</f>
        <v>1</v>
      </c>
      <c r="CL498" s="2">
        <f t="shared" si="487"/>
        <v>9135.2529735018652</v>
      </c>
      <c r="CM498" s="2">
        <f t="shared" si="488"/>
        <v>18466.604458259906</v>
      </c>
      <c r="CN498" s="2">
        <f t="shared" si="489"/>
        <v>20602.629130955575</v>
      </c>
      <c r="CO498" s="2">
        <f t="shared" si="490"/>
        <v>63.67883691345282</v>
      </c>
      <c r="CP498" s="2">
        <f t="shared" si="491"/>
        <v>1383.8041495849031</v>
      </c>
      <c r="CQ498" s="2">
        <f t="shared" si="492"/>
        <v>613.58193131020937</v>
      </c>
      <c r="CR498" s="2">
        <f t="shared" si="493"/>
        <v>1240.3350910048584</v>
      </c>
      <c r="CS498" s="2">
        <f>Paramètres!$F$22</f>
        <v>1</v>
      </c>
      <c r="CT498" s="2">
        <f t="shared" si="494"/>
        <v>-9703.4277840565846</v>
      </c>
      <c r="CU498" s="2">
        <f t="shared" si="495"/>
        <v>-62453.82835244837</v>
      </c>
      <c r="CV498" s="2">
        <f t="shared" si="524"/>
        <v>63203.142221233633</v>
      </c>
      <c r="CW498" s="2">
        <f t="shared" si="525"/>
        <v>-98.831412821683401</v>
      </c>
      <c r="CX498" s="2">
        <f t="shared" si="496"/>
        <v>232.77562645873991</v>
      </c>
      <c r="CY498" s="2">
        <f t="shared" si="526"/>
        <v>-35.737487122468998</v>
      </c>
      <c r="CZ498" s="2">
        <f t="shared" si="527"/>
        <v>-230.01592181288271</v>
      </c>
      <c r="DA498" s="2"/>
      <c r="DB498" s="2"/>
      <c r="DC498" s="13">
        <f>Paramètres!$H$16</f>
        <v>-20000</v>
      </c>
      <c r="DD498" s="13">
        <f>Paramètres!$I$16</f>
        <v>0</v>
      </c>
      <c r="DE498" s="13"/>
      <c r="DF498" s="13"/>
      <c r="DG498" s="112">
        <f>Paramètres!$H$20</f>
        <v>1047197551196.5977</v>
      </c>
      <c r="DH498" s="13">
        <f>Paramètres!$H$21</f>
        <v>10000</v>
      </c>
      <c r="DI498" s="13">
        <f>IF(DL498&lt;66666,Paramètres!$H$22,5)</f>
        <v>1</v>
      </c>
      <c r="DJ498" s="13">
        <f t="shared" si="497"/>
        <v>-25864.747026498135</v>
      </c>
      <c r="DK498" s="13">
        <f t="shared" si="498"/>
        <v>3466.6044582599079</v>
      </c>
      <c r="DL498" s="13">
        <f t="shared" si="528"/>
        <v>26096.024318174819</v>
      </c>
      <c r="DM498" s="13">
        <f t="shared" si="529"/>
        <v>172.36624493260194</v>
      </c>
      <c r="DN498" s="13">
        <f t="shared" si="530"/>
        <v>1252.0576976782502</v>
      </c>
      <c r="DO498" s="13">
        <f t="shared" si="531"/>
        <v>-1240.9612751040156</v>
      </c>
      <c r="DP498" s="13">
        <f t="shared" si="532"/>
        <v>166.32375659410897</v>
      </c>
      <c r="DQ498" s="13">
        <f>IF(DT498&lt;66666,Paramètres!$H$22,5)</f>
        <v>5</v>
      </c>
      <c r="DR498" s="13">
        <f t="shared" si="499"/>
        <v>-44703.427784056585</v>
      </c>
      <c r="DS498" s="13">
        <f t="shared" si="500"/>
        <v>-77453.82835244837</v>
      </c>
      <c r="DT498" s="13">
        <f t="shared" si="533"/>
        <v>89428.697754663168</v>
      </c>
      <c r="DU498" s="13">
        <f t="shared" si="534"/>
        <v>-119.99192088976045</v>
      </c>
      <c r="DV498" s="13">
        <f t="shared" si="535"/>
        <v>642.61334322754703</v>
      </c>
      <c r="DW498" s="13">
        <f t="shared" si="536"/>
        <v>-321.2281952360853</v>
      </c>
      <c r="DX498" s="13">
        <f t="shared" si="537"/>
        <v>-556.56478102683843</v>
      </c>
    </row>
    <row r="499" spans="1:128" x14ac:dyDescent="0.35">
      <c r="A499" s="106">
        <f t="shared" si="538"/>
        <v>493</v>
      </c>
      <c r="B499" s="106">
        <f>A499*Paramètres!$D$25</f>
        <v>246.5</v>
      </c>
      <c r="C499" s="102">
        <f>Paramètres!$D$7</f>
        <v>155093840495.72119</v>
      </c>
      <c r="D499" s="28">
        <f>Paramètres!$D$8</f>
        <v>6666</v>
      </c>
      <c r="E499" s="28">
        <f t="shared" si="501"/>
        <v>12842.264428451454</v>
      </c>
      <c r="F499" s="28">
        <f t="shared" si="502"/>
        <v>-344.69007976588688</v>
      </c>
      <c r="G499" s="28">
        <f t="shared" si="476"/>
        <v>26.317538500567395</v>
      </c>
      <c r="H499" s="28">
        <f t="shared" si="477"/>
        <v>-105.08070979329695</v>
      </c>
      <c r="I499" s="28">
        <f t="shared" si="539"/>
        <v>13522.056033944507</v>
      </c>
      <c r="J499" s="28">
        <f t="shared" si="540"/>
        <v>6688.167338851913</v>
      </c>
      <c r="K499" s="28">
        <f t="shared" si="541"/>
        <v>4105.6437950263162</v>
      </c>
      <c r="L499" s="28">
        <f t="shared" si="503"/>
        <v>-1068.2041069462075</v>
      </c>
      <c r="M499" s="28">
        <f t="shared" si="504"/>
        <v>-3964.2465813242934</v>
      </c>
      <c r="N499" s="28">
        <f>Paramètres!$D$26*Calculs!K499</f>
        <v>82.112875900526319</v>
      </c>
      <c r="O499" s="28">
        <f>Paramètres!$D$26*I499</f>
        <v>270.44112067889017</v>
      </c>
      <c r="P499" s="28">
        <f>Paramètres!$D$26*J499</f>
        <v>133.76334677703827</v>
      </c>
      <c r="Q499" s="105">
        <f>IF($T499&gt;25000,Paramètres!$D$9,-5)</f>
        <v>6</v>
      </c>
      <c r="R499" s="105">
        <f t="shared" si="478"/>
        <v>-12499.908459411876</v>
      </c>
      <c r="S499" s="105">
        <f t="shared" si="479"/>
        <v>-79415.827081672716</v>
      </c>
      <c r="T499" s="105">
        <f t="shared" si="505"/>
        <v>80393.540179294374</v>
      </c>
      <c r="U499" s="105">
        <f t="shared" si="506"/>
        <v>-98.944867200817612</v>
      </c>
      <c r="V499" s="105">
        <f t="shared" si="480"/>
        <v>142.50824676752285</v>
      </c>
      <c r="W499" s="105">
        <f t="shared" si="507"/>
        <v>-22.157750925417062</v>
      </c>
      <c r="X499" s="105">
        <f t="shared" si="508"/>
        <v>-140.77512021191941</v>
      </c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44">
        <f t="shared" si="509"/>
        <v>25342.172887863329</v>
      </c>
      <c r="AL499" s="44">
        <f t="shared" si="510"/>
        <v>79071.137001906827</v>
      </c>
      <c r="AM499" s="44">
        <f t="shared" si="481"/>
        <v>68.591373718004718</v>
      </c>
      <c r="AN499" s="44">
        <f t="shared" si="482"/>
        <v>-111.72292610269007</v>
      </c>
      <c r="AO499" s="44">
        <f t="shared" si="542"/>
        <v>1042.114112018166</v>
      </c>
      <c r="AP499" s="44">
        <f t="shared" si="543"/>
        <v>2657.9837631617643</v>
      </c>
      <c r="AQ499" s="44">
        <f t="shared" si="511"/>
        <v>1039.4146914000848</v>
      </c>
      <c r="AR499" s="44">
        <f t="shared" si="512"/>
        <v>-384.70661376911204</v>
      </c>
      <c r="AS499" s="44">
        <f t="shared" si="513"/>
        <v>-965.60018745888647</v>
      </c>
      <c r="AT499" s="44">
        <f>Paramètres!$D$26*Calculs!AQ499</f>
        <v>20.788293828001699</v>
      </c>
      <c r="AU499" s="44">
        <f>Paramètres!$D$26*AO499</f>
        <v>20.842282240363321</v>
      </c>
      <c r="AV499" s="44">
        <f>Paramètres!$D$26*AP499</f>
        <v>53.159675263235286</v>
      </c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1">
        <f>Paramètres!$D$16</f>
        <v>30000</v>
      </c>
      <c r="BH499" s="41">
        <f>Paramètres!$E$16</f>
        <v>-25000</v>
      </c>
      <c r="BI499" s="100"/>
      <c r="BJ499" s="100"/>
      <c r="BK499" s="110">
        <f>Paramètres!$D$20</f>
        <v>523598775598.29883</v>
      </c>
      <c r="BL499" s="41">
        <f>Paramètres!$D$21</f>
        <v>10000</v>
      </c>
      <c r="BM499" s="41"/>
      <c r="BN499" s="41"/>
      <c r="BO499" s="41">
        <f>IF(AND($BR$6&gt;200,A499&lt;950),Paramètres!$D$22,0)</f>
        <v>1</v>
      </c>
      <c r="BP499" s="41">
        <f t="shared" si="483"/>
        <v>17157.735571548546</v>
      </c>
      <c r="BQ499" s="41">
        <f t="shared" si="484"/>
        <v>-24655.309920234115</v>
      </c>
      <c r="BR499" s="41">
        <f t="shared" si="514"/>
        <v>30037.846081335079</v>
      </c>
      <c r="BS499" s="41">
        <f t="shared" si="515"/>
        <v>-55.165778177446548</v>
      </c>
      <c r="BT499" s="41">
        <f t="shared" si="516"/>
        <v>495.6657206652385</v>
      </c>
      <c r="BU499" s="41">
        <f t="shared" si="517"/>
        <v>283.12620498910331</v>
      </c>
      <c r="BV499" s="41">
        <f t="shared" si="518"/>
        <v>-406.84648049486492</v>
      </c>
      <c r="BW499" s="41">
        <f>Paramètres!$D$22</f>
        <v>1</v>
      </c>
      <c r="BX499" s="41">
        <f t="shared" si="485"/>
        <v>4657.8271121366706</v>
      </c>
      <c r="BY499" s="41">
        <f t="shared" si="486"/>
        <v>-104071.13700190683</v>
      </c>
      <c r="BZ499" s="41">
        <f t="shared" si="519"/>
        <v>104175.31814338853</v>
      </c>
      <c r="CA499" s="41">
        <f t="shared" si="520"/>
        <v>-87.43736963318149</v>
      </c>
      <c r="CB499" s="41">
        <f t="shared" si="521"/>
        <v>47.587594115522698</v>
      </c>
      <c r="CC499" s="41">
        <f t="shared" si="522"/>
        <v>2.1277092311592267</v>
      </c>
      <c r="CD499" s="41">
        <f t="shared" si="523"/>
        <v>-47.540003861288973</v>
      </c>
      <c r="CE499" s="2">
        <f>Paramètres!$F$16</f>
        <v>15000</v>
      </c>
      <c r="CF499" s="2">
        <f>Paramètres!$G$16</f>
        <v>15000</v>
      </c>
      <c r="CG499" s="111">
        <f>Paramètres!$F$20</f>
        <v>992600579172.61572</v>
      </c>
      <c r="CH499" s="2">
        <f>Paramètres!$F$21</f>
        <v>13332</v>
      </c>
      <c r="CI499" s="2"/>
      <c r="CJ499" s="2"/>
      <c r="CK499" s="2">
        <f>IF(CN499&gt;20000,Paramètres!$F$22,-2)</f>
        <v>-2</v>
      </c>
      <c r="CL499" s="2">
        <f t="shared" si="487"/>
        <v>2157.7355715485464</v>
      </c>
      <c r="CM499" s="2">
        <f t="shared" si="488"/>
        <v>15344.690079765887</v>
      </c>
      <c r="CN499" s="2">
        <f t="shared" si="489"/>
        <v>15495.655405331894</v>
      </c>
      <c r="CO499" s="2">
        <f t="shared" si="490"/>
        <v>81.995679294772643</v>
      </c>
      <c r="CP499" s="2">
        <f t="shared" si="491"/>
        <v>-3601.4059125005379</v>
      </c>
      <c r="CQ499" s="2">
        <f t="shared" si="492"/>
        <v>-501.4877681336265</v>
      </c>
      <c r="CR499" s="2">
        <f t="shared" si="493"/>
        <v>-3566.3194704072976</v>
      </c>
      <c r="CS499" s="2">
        <f>Paramètres!$F$22</f>
        <v>1</v>
      </c>
      <c r="CT499" s="2">
        <f t="shared" si="494"/>
        <v>-10342.172887863329</v>
      </c>
      <c r="CU499" s="2">
        <f t="shared" si="495"/>
        <v>-64071.137001906827</v>
      </c>
      <c r="CV499" s="2">
        <f t="shared" si="524"/>
        <v>64900.471005683532</v>
      </c>
      <c r="CW499" s="2">
        <f t="shared" si="525"/>
        <v>-99.169422846006938</v>
      </c>
      <c r="CX499" s="2">
        <f t="shared" si="496"/>
        <v>221.48957455769127</v>
      </c>
      <c r="CY499" s="2">
        <f t="shared" si="526"/>
        <v>-35.295328946600932</v>
      </c>
      <c r="CZ499" s="2">
        <f t="shared" si="527"/>
        <v>-218.65925864755491</v>
      </c>
      <c r="DA499" s="2"/>
      <c r="DB499" s="2"/>
      <c r="DC499" s="13">
        <f>Paramètres!$H$16</f>
        <v>-20000</v>
      </c>
      <c r="DD499" s="13">
        <f>Paramètres!$I$16</f>
        <v>0</v>
      </c>
      <c r="DE499" s="13"/>
      <c r="DF499" s="13"/>
      <c r="DG499" s="112">
        <f>Paramètres!$H$20</f>
        <v>1047197551196.5977</v>
      </c>
      <c r="DH499" s="13">
        <f>Paramètres!$H$21</f>
        <v>10000</v>
      </c>
      <c r="DI499" s="13">
        <f>IF(DL499&lt;66666,Paramètres!$H$22,5)</f>
        <v>1</v>
      </c>
      <c r="DJ499" s="13">
        <f t="shared" si="497"/>
        <v>-32842.264428451454</v>
      </c>
      <c r="DK499" s="13">
        <f t="shared" si="498"/>
        <v>344.69007976588688</v>
      </c>
      <c r="DL499" s="13">
        <f t="shared" si="528"/>
        <v>32844.073195013691</v>
      </c>
      <c r="DM499" s="13">
        <f t="shared" si="529"/>
        <v>179.39868452852608</v>
      </c>
      <c r="DN499" s="13">
        <f t="shared" si="530"/>
        <v>849.88934833246617</v>
      </c>
      <c r="DO499" s="13">
        <f t="shared" si="531"/>
        <v>-849.8425438016842</v>
      </c>
      <c r="DP499" s="13">
        <f t="shared" si="532"/>
        <v>8.9193695778688102</v>
      </c>
      <c r="DQ499" s="13">
        <f>IF(DT499&lt;66666,Paramètres!$H$22,5)</f>
        <v>5</v>
      </c>
      <c r="DR499" s="13">
        <f t="shared" si="499"/>
        <v>-45342.172887863329</v>
      </c>
      <c r="DS499" s="13">
        <f t="shared" si="500"/>
        <v>-79071.137001906827</v>
      </c>
      <c r="DT499" s="13">
        <f t="shared" si="533"/>
        <v>91149.09406553203</v>
      </c>
      <c r="DU499" s="13">
        <f t="shared" si="534"/>
        <v>-119.83147688329343</v>
      </c>
      <c r="DV499" s="13">
        <f t="shared" si="535"/>
        <v>619.01294785843629</v>
      </c>
      <c r="DW499" s="13">
        <f t="shared" si="536"/>
        <v>-307.92837152549163</v>
      </c>
      <c r="DX499" s="13">
        <f t="shared" si="537"/>
        <v>-536.98896415666684</v>
      </c>
    </row>
    <row r="500" spans="1:128" x14ac:dyDescent="0.35">
      <c r="A500" s="106">
        <f t="shared" si="538"/>
        <v>494</v>
      </c>
      <c r="B500" s="106">
        <f>A500*Paramètres!$D$25</f>
        <v>247</v>
      </c>
      <c r="C500" s="102">
        <f>Paramètres!$D$7</f>
        <v>155093840495.72119</v>
      </c>
      <c r="D500" s="28">
        <f>Paramètres!$D$8</f>
        <v>6666</v>
      </c>
      <c r="E500" s="28">
        <f t="shared" si="501"/>
        <v>19336.241418687154</v>
      </c>
      <c r="F500" s="28">
        <f t="shared" si="502"/>
        <v>2008.3319443289963</v>
      </c>
      <c r="G500" s="28">
        <f t="shared" si="476"/>
        <v>12.002220477699538</v>
      </c>
      <c r="H500" s="28">
        <f t="shared" si="477"/>
        <v>-79.094631699846488</v>
      </c>
      <c r="I500" s="28">
        <f t="shared" si="539"/>
        <v>12183.410806319411</v>
      </c>
      <c r="J500" s="28">
        <f t="shared" si="540"/>
        <v>2590.1574107505812</v>
      </c>
      <c r="K500" s="28">
        <f t="shared" si="541"/>
        <v>4290.5909922805331</v>
      </c>
      <c r="L500" s="28">
        <f t="shared" si="503"/>
        <v>811.72595296039003</v>
      </c>
      <c r="M500" s="28">
        <f t="shared" si="504"/>
        <v>-4213.1071717117993</v>
      </c>
      <c r="N500" s="28">
        <f>Paramètres!$D$26*Calculs!K500</f>
        <v>85.811819845610657</v>
      </c>
      <c r="O500" s="28">
        <f>Paramètres!$D$26*I500</f>
        <v>243.66821612638822</v>
      </c>
      <c r="P500" s="28">
        <f>Paramètres!$D$26*J500</f>
        <v>51.803148215011625</v>
      </c>
      <c r="Q500" s="105">
        <f>IF($T500&gt;25000,Paramètres!$D$9,-5)</f>
        <v>6</v>
      </c>
      <c r="R500" s="105">
        <f t="shared" si="478"/>
        <v>-6430.8118717429788</v>
      </c>
      <c r="S500" s="105">
        <f t="shared" si="479"/>
        <v>-78150.396892293982</v>
      </c>
      <c r="T500" s="105">
        <f t="shared" si="505"/>
        <v>78414.538675891105</v>
      </c>
      <c r="U500" s="105">
        <f t="shared" si="506"/>
        <v>-94.704136053161008</v>
      </c>
      <c r="V500" s="105">
        <f t="shared" si="480"/>
        <v>149.71378853837686</v>
      </c>
      <c r="W500" s="105">
        <f t="shared" si="507"/>
        <v>-12.278095681664984</v>
      </c>
      <c r="X500" s="105">
        <f t="shared" si="508"/>
        <v>-149.20947304023863</v>
      </c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44">
        <f t="shared" si="509"/>
        <v>25767.053290430133</v>
      </c>
      <c r="AL500" s="44">
        <f t="shared" si="510"/>
        <v>80158.728836622977</v>
      </c>
      <c r="AM500" s="44">
        <f t="shared" si="481"/>
        <v>68.777151102639891</v>
      </c>
      <c r="AN500" s="44">
        <f t="shared" si="482"/>
        <v>-111.04760509699469</v>
      </c>
      <c r="AO500" s="44">
        <f t="shared" si="542"/>
        <v>636.56521600869064</v>
      </c>
      <c r="AP500" s="44">
        <f t="shared" si="543"/>
        <v>1639.2239004396424</v>
      </c>
      <c r="AQ500" s="44">
        <f t="shared" si="511"/>
        <v>1011.4445518395444</v>
      </c>
      <c r="AR500" s="44">
        <f t="shared" si="512"/>
        <v>-363.25374216635043</v>
      </c>
      <c r="AS500" s="44">
        <f t="shared" si="513"/>
        <v>-943.96334687743013</v>
      </c>
      <c r="AT500" s="44">
        <f>Paramètres!$D$26*Calculs!AQ500</f>
        <v>20.228891036790888</v>
      </c>
      <c r="AU500" s="44">
        <f>Paramètres!$D$26*AO500</f>
        <v>12.731304320173813</v>
      </c>
      <c r="AV500" s="44">
        <f>Paramètres!$D$26*AP500</f>
        <v>32.784478008792846</v>
      </c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1">
        <f>Paramètres!$D$16</f>
        <v>30000</v>
      </c>
      <c r="BH500" s="41">
        <f>Paramètres!$E$16</f>
        <v>-25000</v>
      </c>
      <c r="BI500" s="100"/>
      <c r="BJ500" s="100"/>
      <c r="BK500" s="110">
        <f>Paramètres!$D$20</f>
        <v>523598775598.29883</v>
      </c>
      <c r="BL500" s="41">
        <f>Paramètres!$D$21</f>
        <v>10000</v>
      </c>
      <c r="BM500" s="41"/>
      <c r="BN500" s="41"/>
      <c r="BO500" s="41">
        <f>IF(AND($BR$6&gt;200,A500&lt;950),Paramètres!$D$22,0)</f>
        <v>1</v>
      </c>
      <c r="BP500" s="41">
        <f t="shared" si="483"/>
        <v>10663.758581312846</v>
      </c>
      <c r="BQ500" s="41">
        <f t="shared" si="484"/>
        <v>-27008.331944328995</v>
      </c>
      <c r="BR500" s="41">
        <f t="shared" si="514"/>
        <v>29037.316361805639</v>
      </c>
      <c r="BS500" s="41">
        <f t="shared" si="515"/>
        <v>-68.45429817447355</v>
      </c>
      <c r="BT500" s="41">
        <f t="shared" si="516"/>
        <v>524.89576918618138</v>
      </c>
      <c r="BU500" s="41">
        <f t="shared" si="517"/>
        <v>192.76443088647343</v>
      </c>
      <c r="BV500" s="41">
        <f t="shared" si="518"/>
        <v>-488.21864230543986</v>
      </c>
      <c r="BW500" s="41">
        <f>Paramètres!$D$22</f>
        <v>1</v>
      </c>
      <c r="BX500" s="41">
        <f t="shared" si="485"/>
        <v>4232.9467095698674</v>
      </c>
      <c r="BY500" s="41">
        <f t="shared" si="486"/>
        <v>-105158.72883662298</v>
      </c>
      <c r="BZ500" s="41">
        <f t="shared" si="519"/>
        <v>105243.88860347407</v>
      </c>
      <c r="CA500" s="41">
        <f t="shared" si="520"/>
        <v>-87.694921563372816</v>
      </c>
      <c r="CB500" s="41">
        <f t="shared" si="521"/>
        <v>46.639064010831682</v>
      </c>
      <c r="CC500" s="41">
        <f t="shared" si="522"/>
        <v>1.8758397771284117</v>
      </c>
      <c r="CD500" s="41">
        <f t="shared" si="523"/>
        <v>-46.60132527017872</v>
      </c>
      <c r="CE500" s="2">
        <f>Paramètres!$F$16</f>
        <v>15000</v>
      </c>
      <c r="CF500" s="2">
        <f>Paramètres!$G$16</f>
        <v>15000</v>
      </c>
      <c r="CG500" s="111">
        <f>Paramètres!$F$20</f>
        <v>992600579172.61572</v>
      </c>
      <c r="CH500" s="2">
        <f>Paramètres!$F$21</f>
        <v>13332</v>
      </c>
      <c r="CI500" s="2"/>
      <c r="CJ500" s="2"/>
      <c r="CK500" s="2">
        <f>IF(CN500&gt;20000,Paramètres!$F$22,-2)</f>
        <v>-2</v>
      </c>
      <c r="CL500" s="2">
        <f t="shared" si="487"/>
        <v>-4336.2414186871538</v>
      </c>
      <c r="CM500" s="2">
        <f t="shared" si="488"/>
        <v>12991.668055671003</v>
      </c>
      <c r="CN500" s="2">
        <f t="shared" si="489"/>
        <v>13696.219496995525</v>
      </c>
      <c r="CO500" s="2">
        <f t="shared" si="490"/>
        <v>108.45751220647676</v>
      </c>
      <c r="CP500" s="2">
        <f t="shared" si="491"/>
        <v>-3893.8536524260335</v>
      </c>
      <c r="CQ500" s="2">
        <f t="shared" si="492"/>
        <v>1232.7992764470464</v>
      </c>
      <c r="CR500" s="2">
        <f t="shared" si="493"/>
        <v>-3693.548728594656</v>
      </c>
      <c r="CS500" s="2">
        <f>Paramètres!$F$22</f>
        <v>1</v>
      </c>
      <c r="CT500" s="2">
        <f t="shared" si="494"/>
        <v>-10767.053290430133</v>
      </c>
      <c r="CU500" s="2">
        <f t="shared" si="495"/>
        <v>-65158.728836622977</v>
      </c>
      <c r="CV500" s="2">
        <f t="shared" si="524"/>
        <v>66042.330214518661</v>
      </c>
      <c r="CW500" s="2">
        <f t="shared" si="525"/>
        <v>-99.382963655022934</v>
      </c>
      <c r="CX500" s="2">
        <f t="shared" si="496"/>
        <v>214.34287324686136</v>
      </c>
      <c r="CY500" s="2">
        <f t="shared" si="526"/>
        <v>-34.944877492610217</v>
      </c>
      <c r="CZ500" s="2">
        <f t="shared" si="527"/>
        <v>-211.47511165323104</v>
      </c>
      <c r="DA500" s="2"/>
      <c r="DB500" s="2"/>
      <c r="DC500" s="13">
        <f>Paramètres!$H$16</f>
        <v>-20000</v>
      </c>
      <c r="DD500" s="13">
        <f>Paramètres!$I$16</f>
        <v>0</v>
      </c>
      <c r="DE500" s="13"/>
      <c r="DF500" s="13"/>
      <c r="DG500" s="112">
        <f>Paramètres!$H$20</f>
        <v>1047197551196.5977</v>
      </c>
      <c r="DH500" s="13">
        <f>Paramètres!$H$21</f>
        <v>10000</v>
      </c>
      <c r="DI500" s="13">
        <f>IF(DL500&lt;66666,Paramètres!$H$22,5)</f>
        <v>1</v>
      </c>
      <c r="DJ500" s="13">
        <f t="shared" si="497"/>
        <v>-39336.241418687154</v>
      </c>
      <c r="DK500" s="13">
        <f t="shared" si="498"/>
        <v>-2008.3319443289963</v>
      </c>
      <c r="DL500" s="13">
        <f t="shared" si="528"/>
        <v>39387.476260200412</v>
      </c>
      <c r="DM500" s="13">
        <f t="shared" si="529"/>
        <v>-177.07727240500213</v>
      </c>
      <c r="DN500" s="13">
        <f t="shared" si="530"/>
        <v>614.63726848342367</v>
      </c>
      <c r="DO500" s="13">
        <f t="shared" si="531"/>
        <v>-613.83775437312988</v>
      </c>
      <c r="DP500" s="13">
        <f t="shared" si="532"/>
        <v>-31.33980081170348</v>
      </c>
      <c r="DQ500" s="13">
        <f>IF(DT500&lt;66666,Paramètres!$H$22,5)</f>
        <v>5</v>
      </c>
      <c r="DR500" s="13">
        <f t="shared" si="499"/>
        <v>-45767.053290430136</v>
      </c>
      <c r="DS500" s="13">
        <f t="shared" si="500"/>
        <v>-80158.728836622977</v>
      </c>
      <c r="DT500" s="13">
        <f t="shared" si="533"/>
        <v>92304.089701336226</v>
      </c>
      <c r="DU500" s="13">
        <f t="shared" si="534"/>
        <v>-119.72443669052566</v>
      </c>
      <c r="DV500" s="13">
        <f t="shared" si="535"/>
        <v>603.88642673782806</v>
      </c>
      <c r="DW500" s="13">
        <f t="shared" si="536"/>
        <v>-299.42446064204557</v>
      </c>
      <c r="DX500" s="13">
        <f t="shared" si="537"/>
        <v>-524.42712436276815</v>
      </c>
    </row>
    <row r="501" spans="1:128" x14ac:dyDescent="0.35">
      <c r="A501" s="106">
        <f t="shared" si="538"/>
        <v>495</v>
      </c>
      <c r="B501" s="106">
        <f>A501*Paramètres!$D$25</f>
        <v>247.5</v>
      </c>
      <c r="C501" s="102">
        <f>Paramètres!$D$7</f>
        <v>155093840495.72119</v>
      </c>
      <c r="D501" s="28">
        <f>Paramètres!$D$8</f>
        <v>6666</v>
      </c>
      <c r="E501" s="28">
        <f t="shared" si="501"/>
        <v>25630.878310086959</v>
      </c>
      <c r="F501" s="28">
        <f t="shared" si="502"/>
        <v>2250.1338567763369</v>
      </c>
      <c r="G501" s="28">
        <f t="shared" si="476"/>
        <v>-7.4822892502486438</v>
      </c>
      <c r="H501" s="28">
        <f t="shared" si="477"/>
        <v>-60.580984578194254</v>
      </c>
      <c r="I501" s="28">
        <f t="shared" si="539"/>
        <v>12751.468543153413</v>
      </c>
      <c r="J501" s="28">
        <f t="shared" si="540"/>
        <v>-1674.7529091762297</v>
      </c>
      <c r="K501" s="28">
        <f t="shared" si="541"/>
        <v>3684.7402918310408</v>
      </c>
      <c r="L501" s="28">
        <f t="shared" si="503"/>
        <v>1809.9181462960707</v>
      </c>
      <c r="M501" s="28">
        <f t="shared" si="504"/>
        <v>-3209.5961306605695</v>
      </c>
      <c r="N501" s="28">
        <f>Paramètres!$D$26*Calculs!K501</f>
        <v>73.694805836620816</v>
      </c>
      <c r="O501" s="28">
        <f>Paramètres!$D$26*I501</f>
        <v>255.02937086306827</v>
      </c>
      <c r="P501" s="28">
        <f>Paramètres!$D$26*J501</f>
        <v>-33.495058183524591</v>
      </c>
      <c r="Q501" s="105">
        <f>IF($T501&gt;25000,Paramètres!$D$9,-5)</f>
        <v>6</v>
      </c>
      <c r="R501" s="105">
        <f t="shared" si="478"/>
        <v>-363.64415280593312</v>
      </c>
      <c r="S501" s="105">
        <f t="shared" si="479"/>
        <v>-78492.216093347117</v>
      </c>
      <c r="T501" s="105">
        <f t="shared" si="505"/>
        <v>78493.058446684125</v>
      </c>
      <c r="U501" s="105">
        <f t="shared" si="506"/>
        <v>-90.265441940277611</v>
      </c>
      <c r="V501" s="105">
        <f t="shared" si="480"/>
        <v>149.41762447904489</v>
      </c>
      <c r="W501" s="105">
        <f t="shared" si="507"/>
        <v>-0.69222484819934549</v>
      </c>
      <c r="X501" s="105">
        <f t="shared" si="508"/>
        <v>-149.41602099413709</v>
      </c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44">
        <f t="shared" si="509"/>
        <v>25994.522462892892</v>
      </c>
      <c r="AL501" s="44">
        <f t="shared" si="510"/>
        <v>80742.349950123447</v>
      </c>
      <c r="AM501" s="44">
        <f t="shared" si="481"/>
        <v>68.528163819838511</v>
      </c>
      <c r="AN501" s="44">
        <f t="shared" si="482"/>
        <v>-110.30651674040779</v>
      </c>
      <c r="AO501" s="44">
        <f t="shared" si="542"/>
        <v>260.58016952216639</v>
      </c>
      <c r="AP501" s="44">
        <f t="shared" si="543"/>
        <v>662.47607555341949</v>
      </c>
      <c r="AQ501" s="44">
        <f t="shared" si="511"/>
        <v>993.45690917626814</v>
      </c>
      <c r="AR501" s="44">
        <f t="shared" si="512"/>
        <v>-344.77159403919234</v>
      </c>
      <c r="AS501" s="44">
        <f t="shared" si="513"/>
        <v>-931.71303432641662</v>
      </c>
      <c r="AT501" s="44">
        <f>Paramètres!$D$26*Calculs!AQ501</f>
        <v>19.869138183525362</v>
      </c>
      <c r="AU501" s="44">
        <f>Paramètres!$D$26*AO501</f>
        <v>5.2116033904433277</v>
      </c>
      <c r="AV501" s="44">
        <f>Paramètres!$D$26*AP501</f>
        <v>13.249521511068391</v>
      </c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1">
        <f>Paramètres!$D$16</f>
        <v>30000</v>
      </c>
      <c r="BH501" s="41">
        <f>Paramètres!$E$16</f>
        <v>-25000</v>
      </c>
      <c r="BI501" s="100"/>
      <c r="BJ501" s="100"/>
      <c r="BK501" s="110">
        <f>Paramètres!$D$20</f>
        <v>523598775598.29883</v>
      </c>
      <c r="BL501" s="41">
        <f>Paramètres!$D$21</f>
        <v>10000</v>
      </c>
      <c r="BM501" s="41"/>
      <c r="BN501" s="41"/>
      <c r="BO501" s="41">
        <f>IF(AND($BR$6&gt;200,A501&lt;950),Paramètres!$D$22,0)</f>
        <v>1</v>
      </c>
      <c r="BP501" s="41">
        <f t="shared" si="483"/>
        <v>4369.1216899130413</v>
      </c>
      <c r="BQ501" s="41">
        <f t="shared" si="484"/>
        <v>-27250.133856776338</v>
      </c>
      <c r="BR501" s="41">
        <f t="shared" si="514"/>
        <v>27598.170583455285</v>
      </c>
      <c r="BS501" s="41">
        <f t="shared" si="515"/>
        <v>-80.891067542290443</v>
      </c>
      <c r="BT501" s="41">
        <f t="shared" si="516"/>
        <v>571.31517450656554</v>
      </c>
      <c r="BU501" s="41">
        <f t="shared" si="517"/>
        <v>90.446050152668207</v>
      </c>
      <c r="BV501" s="41">
        <f t="shared" si="518"/>
        <v>-564.11039755818058</v>
      </c>
      <c r="BW501" s="41">
        <f>Paramètres!$D$22</f>
        <v>1</v>
      </c>
      <c r="BX501" s="41">
        <f t="shared" si="485"/>
        <v>4005.4775371071082</v>
      </c>
      <c r="BY501" s="41">
        <f t="shared" si="486"/>
        <v>-105742.34995012345</v>
      </c>
      <c r="BZ501" s="41">
        <f t="shared" si="519"/>
        <v>105818.18569260504</v>
      </c>
      <c r="CA501" s="41">
        <f t="shared" si="520"/>
        <v>-87.830696152544292</v>
      </c>
      <c r="CB501" s="41">
        <f t="shared" si="521"/>
        <v>46.140901542565118</v>
      </c>
      <c r="CC501" s="41">
        <f t="shared" si="522"/>
        <v>1.7465461485750078</v>
      </c>
      <c r="CD501" s="41">
        <f t="shared" si="523"/>
        <v>-46.107834168518323</v>
      </c>
      <c r="CE501" s="2">
        <f>Paramètres!$F$16</f>
        <v>15000</v>
      </c>
      <c r="CF501" s="2">
        <f>Paramètres!$G$16</f>
        <v>15000</v>
      </c>
      <c r="CG501" s="111">
        <f>Paramètres!$F$20</f>
        <v>992600579172.61572</v>
      </c>
      <c r="CH501" s="2">
        <f>Paramètres!$F$21</f>
        <v>13332</v>
      </c>
      <c r="CI501" s="2"/>
      <c r="CJ501" s="2"/>
      <c r="CK501" s="2">
        <f>IF(CN501&gt;20000,Paramètres!$F$22,-2)</f>
        <v>-2</v>
      </c>
      <c r="CL501" s="2">
        <f t="shared" si="487"/>
        <v>-10630.878310086959</v>
      </c>
      <c r="CM501" s="2">
        <f t="shared" si="488"/>
        <v>12749.866143223662</v>
      </c>
      <c r="CN501" s="2">
        <f t="shared" si="489"/>
        <v>16600.441569849831</v>
      </c>
      <c r="CO501" s="2">
        <f t="shared" si="490"/>
        <v>129.82145311501631</v>
      </c>
      <c r="CP501" s="2">
        <f t="shared" si="491"/>
        <v>-3414.4544036973462</v>
      </c>
      <c r="CQ501" s="2">
        <f t="shared" si="492"/>
        <v>2186.6074530796577</v>
      </c>
      <c r="CR501" s="2">
        <f t="shared" si="493"/>
        <v>-2622.4505183253109</v>
      </c>
      <c r="CS501" s="2">
        <f>Paramètres!$F$22</f>
        <v>1</v>
      </c>
      <c r="CT501" s="2">
        <f t="shared" si="494"/>
        <v>-10994.522462892892</v>
      </c>
      <c r="CU501" s="2">
        <f t="shared" si="495"/>
        <v>-65742.349950123447</v>
      </c>
      <c r="CV501" s="2">
        <f t="shared" si="524"/>
        <v>66655.35313199948</v>
      </c>
      <c r="CW501" s="2">
        <f t="shared" si="525"/>
        <v>-99.49408756589213</v>
      </c>
      <c r="CX501" s="2">
        <f t="shared" si="496"/>
        <v>210.64490281053514</v>
      </c>
      <c r="CY501" s="2">
        <f t="shared" si="526"/>
        <v>-34.744998065766687</v>
      </c>
      <c r="CZ501" s="2">
        <f t="shared" si="527"/>
        <v>-207.7596211718477</v>
      </c>
      <c r="DA501" s="2"/>
      <c r="DB501" s="2"/>
      <c r="DC501" s="13">
        <f>Paramètres!$H$16</f>
        <v>-20000</v>
      </c>
      <c r="DD501" s="13">
        <f>Paramètres!$I$16</f>
        <v>0</v>
      </c>
      <c r="DE501" s="13"/>
      <c r="DF501" s="13"/>
      <c r="DG501" s="112">
        <f>Paramètres!$H$20</f>
        <v>1047197551196.5977</v>
      </c>
      <c r="DH501" s="13">
        <f>Paramètres!$H$21</f>
        <v>10000</v>
      </c>
      <c r="DI501" s="13">
        <f>IF(DL501&lt;66666,Paramètres!$H$22,5)</f>
        <v>1</v>
      </c>
      <c r="DJ501" s="13">
        <f t="shared" si="497"/>
        <v>-45630.878310086962</v>
      </c>
      <c r="DK501" s="13">
        <f t="shared" si="498"/>
        <v>-2250.1338567763369</v>
      </c>
      <c r="DL501" s="13">
        <f t="shared" si="528"/>
        <v>45686.323530389003</v>
      </c>
      <c r="DM501" s="13">
        <f t="shared" si="529"/>
        <v>-177.17693736990321</v>
      </c>
      <c r="DN501" s="13">
        <f t="shared" si="530"/>
        <v>467.70296430511172</v>
      </c>
      <c r="DO501" s="13">
        <f t="shared" si="531"/>
        <v>-467.13535693625516</v>
      </c>
      <c r="DP501" s="13">
        <f t="shared" si="532"/>
        <v>-23.03521477707805</v>
      </c>
      <c r="DQ501" s="13">
        <f>IF(DT501&lt;66666,Paramètres!$H$22,5)</f>
        <v>5</v>
      </c>
      <c r="DR501" s="13">
        <f t="shared" si="499"/>
        <v>-45994.522462892892</v>
      </c>
      <c r="DS501" s="13">
        <f t="shared" si="500"/>
        <v>-80742.349950123447</v>
      </c>
      <c r="DT501" s="13">
        <f t="shared" si="533"/>
        <v>92923.749235907177</v>
      </c>
      <c r="DU501" s="13">
        <f t="shared" si="534"/>
        <v>-119.6678106576335</v>
      </c>
      <c r="DV501" s="13">
        <f t="shared" si="535"/>
        <v>595.99713238129289</v>
      </c>
      <c r="DW501" s="13">
        <f t="shared" si="536"/>
        <v>-295.00104890880203</v>
      </c>
      <c r="DX501" s="13">
        <f t="shared" si="537"/>
        <v>-517.86770796162887</v>
      </c>
    </row>
    <row r="502" spans="1:128" x14ac:dyDescent="0.35">
      <c r="A502" s="106">
        <f t="shared" si="538"/>
        <v>496</v>
      </c>
      <c r="B502" s="106">
        <f>A502*Paramètres!$D$25</f>
        <v>248</v>
      </c>
      <c r="C502" s="102">
        <f>Paramètres!$D$7</f>
        <v>155093840495.72119</v>
      </c>
      <c r="D502" s="28">
        <f>Paramètres!$D$8</f>
        <v>6666</v>
      </c>
      <c r="E502" s="28">
        <f t="shared" si="501"/>
        <v>32459.092118237681</v>
      </c>
      <c r="F502" s="28">
        <f t="shared" si="502"/>
        <v>610.35836952307955</v>
      </c>
      <c r="G502" s="28">
        <f t="shared" si="476"/>
        <v>-18.730246770483483</v>
      </c>
      <c r="H502" s="28">
        <f t="shared" si="477"/>
        <v>173.91785329792401</v>
      </c>
      <c r="I502" s="28">
        <f t="shared" si="539"/>
        <v>14306.357318586415</v>
      </c>
      <c r="J502" s="28">
        <f t="shared" si="540"/>
        <v>-4850.8539816532748</v>
      </c>
      <c r="K502" s="28">
        <f t="shared" si="541"/>
        <v>1386.5698754629418</v>
      </c>
      <c r="L502" s="28">
        <f t="shared" si="503"/>
        <v>-1378.7648842010744</v>
      </c>
      <c r="M502" s="28">
        <f t="shared" si="504"/>
        <v>146.9129457716912</v>
      </c>
      <c r="N502" s="28">
        <f>Paramètres!$D$26*Calculs!K502</f>
        <v>27.731397509258837</v>
      </c>
      <c r="O502" s="28">
        <f>Paramètres!$D$26*I502</f>
        <v>286.12714637172832</v>
      </c>
      <c r="P502" s="28">
        <f>Paramètres!$D$26*J502</f>
        <v>-97.017079633065492</v>
      </c>
      <c r="Q502" s="105">
        <f>IF($T502&gt;25000,Paramètres!$D$9,-5)</f>
        <v>6</v>
      </c>
      <c r="R502" s="105">
        <f t="shared" si="478"/>
        <v>6420.4724690935036</v>
      </c>
      <c r="S502" s="105">
        <f t="shared" si="479"/>
        <v>-80230.30135979547</v>
      </c>
      <c r="T502" s="105">
        <f t="shared" si="505"/>
        <v>80486.792227110069</v>
      </c>
      <c r="U502" s="105">
        <f t="shared" si="506"/>
        <v>-85.424625226660524</v>
      </c>
      <c r="V502" s="105">
        <f t="shared" si="480"/>
        <v>142.18159032077264</v>
      </c>
      <c r="W502" s="105">
        <f t="shared" si="507"/>
        <v>11.341897981107172</v>
      </c>
      <c r="X502" s="105">
        <f t="shared" si="508"/>
        <v>-141.72849387589704</v>
      </c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44">
        <f t="shared" si="509"/>
        <v>26038.619649144177</v>
      </c>
      <c r="AL502" s="44">
        <f t="shared" si="510"/>
        <v>80840.659729318548</v>
      </c>
      <c r="AM502" s="44">
        <f t="shared" si="481"/>
        <v>-107.56185242577497</v>
      </c>
      <c r="AN502" s="44">
        <f t="shared" si="482"/>
        <v>-109.63777855667234</v>
      </c>
      <c r="AO502" s="44">
        <f t="shared" si="542"/>
        <v>-89.40302790746928</v>
      </c>
      <c r="AP502" s="44">
        <f t="shared" si="543"/>
        <v>-282.48648028406552</v>
      </c>
      <c r="AQ502" s="44">
        <f t="shared" si="511"/>
        <v>978.03770625515517</v>
      </c>
      <c r="AR502" s="44">
        <f t="shared" si="512"/>
        <v>-328.69172567419309</v>
      </c>
      <c r="AS502" s="44">
        <f t="shared" si="513"/>
        <v>-921.15118429613187</v>
      </c>
      <c r="AT502" s="44">
        <f>Paramètres!$D$26*Calculs!AQ502</f>
        <v>19.560754125103102</v>
      </c>
      <c r="AU502" s="44">
        <f>Paramètres!$D$26*AO502</f>
        <v>-1.7880605581493856</v>
      </c>
      <c r="AV502" s="44">
        <f>Paramètres!$D$26*AP502</f>
        <v>-5.6497296056813102</v>
      </c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1">
        <f>Paramètres!$D$16</f>
        <v>30000</v>
      </c>
      <c r="BH502" s="41">
        <f>Paramètres!$E$16</f>
        <v>-25000</v>
      </c>
      <c r="BI502" s="100"/>
      <c r="BJ502" s="100"/>
      <c r="BK502" s="110">
        <f>Paramètres!$D$20</f>
        <v>523598775598.29883</v>
      </c>
      <c r="BL502" s="41">
        <f>Paramètres!$D$21</f>
        <v>10000</v>
      </c>
      <c r="BM502" s="41"/>
      <c r="BN502" s="41"/>
      <c r="BO502" s="41">
        <f>IF(AND($BR$6&gt;200,A502&lt;950),Paramètres!$D$22,0)</f>
        <v>1</v>
      </c>
      <c r="BP502" s="41">
        <f t="shared" si="483"/>
        <v>-2459.0921182376806</v>
      </c>
      <c r="BQ502" s="41">
        <f t="shared" si="484"/>
        <v>-25610.358369523081</v>
      </c>
      <c r="BR502" s="41">
        <f t="shared" si="514"/>
        <v>25728.147812490886</v>
      </c>
      <c r="BS502" s="41">
        <f t="shared" si="515"/>
        <v>-95.484693767205954</v>
      </c>
      <c r="BT502" s="41">
        <f t="shared" si="516"/>
        <v>640.51314161488699</v>
      </c>
      <c r="BU502" s="41">
        <f t="shared" si="517"/>
        <v>-61.220140277961519</v>
      </c>
      <c r="BV502" s="41">
        <f t="shared" si="518"/>
        <v>-637.58072352112322</v>
      </c>
      <c r="BW502" s="41">
        <f>Paramètres!$D$22</f>
        <v>1</v>
      </c>
      <c r="BX502" s="41">
        <f t="shared" si="485"/>
        <v>3961.3803508558231</v>
      </c>
      <c r="BY502" s="41">
        <f t="shared" si="486"/>
        <v>-105840.65972931855</v>
      </c>
      <c r="BZ502" s="41">
        <f t="shared" si="519"/>
        <v>105914.76661080617</v>
      </c>
      <c r="CA502" s="41">
        <f t="shared" si="520"/>
        <v>-87.856546984985499</v>
      </c>
      <c r="CB502" s="41">
        <f t="shared" si="521"/>
        <v>46.057905288402495</v>
      </c>
      <c r="CC502" s="41">
        <f t="shared" si="522"/>
        <v>1.722638748584475</v>
      </c>
      <c r="CD502" s="41">
        <f t="shared" si="523"/>
        <v>-46.02567930294272</v>
      </c>
      <c r="CE502" s="2">
        <f>Paramètres!$F$16</f>
        <v>15000</v>
      </c>
      <c r="CF502" s="2">
        <f>Paramètres!$G$16</f>
        <v>15000</v>
      </c>
      <c r="CG502" s="111">
        <f>Paramètres!$F$20</f>
        <v>992600579172.61572</v>
      </c>
      <c r="CH502" s="2">
        <f>Paramètres!$F$21</f>
        <v>13332</v>
      </c>
      <c r="CI502" s="2"/>
      <c r="CJ502" s="2"/>
      <c r="CK502" s="2">
        <f>IF(CN502&gt;20000,Paramètres!$F$22,-2)</f>
        <v>1</v>
      </c>
      <c r="CL502" s="2">
        <f t="shared" si="487"/>
        <v>-17459.092118237681</v>
      </c>
      <c r="CM502" s="2">
        <f t="shared" si="488"/>
        <v>14389.641630476921</v>
      </c>
      <c r="CN502" s="2">
        <f t="shared" si="489"/>
        <v>22624.802404588281</v>
      </c>
      <c r="CO502" s="2">
        <f t="shared" si="490"/>
        <v>140.50493068112038</v>
      </c>
      <c r="CP502" s="2">
        <f t="shared" si="491"/>
        <v>1240.0547363284065</v>
      </c>
      <c r="CQ502" s="2">
        <f t="shared" si="492"/>
        <v>-956.92459479000581</v>
      </c>
      <c r="CR502" s="2">
        <f t="shared" si="493"/>
        <v>788.689462955159</v>
      </c>
      <c r="CS502" s="2">
        <f>Paramètres!$F$22</f>
        <v>1</v>
      </c>
      <c r="CT502" s="2">
        <f t="shared" si="494"/>
        <v>-11038.619649144177</v>
      </c>
      <c r="CU502" s="2">
        <f t="shared" si="495"/>
        <v>-65840.659729318548</v>
      </c>
      <c r="CV502" s="2">
        <f t="shared" si="524"/>
        <v>66759.595545137781</v>
      </c>
      <c r="CW502" s="2">
        <f t="shared" si="525"/>
        <v>-99.517498117350982</v>
      </c>
      <c r="CX502" s="2">
        <f t="shared" si="496"/>
        <v>210.02540370960006</v>
      </c>
      <c r="CY502" s="2">
        <f t="shared" si="526"/>
        <v>-34.727450477747588</v>
      </c>
      <c r="CZ502" s="2">
        <f t="shared" si="527"/>
        <v>-207.13443554053507</v>
      </c>
      <c r="DA502" s="2"/>
      <c r="DB502" s="2"/>
      <c r="DC502" s="13">
        <f>Paramètres!$H$16</f>
        <v>-20000</v>
      </c>
      <c r="DD502" s="13">
        <f>Paramètres!$I$16</f>
        <v>0</v>
      </c>
      <c r="DE502" s="13"/>
      <c r="DF502" s="13"/>
      <c r="DG502" s="112">
        <f>Paramètres!$H$20</f>
        <v>1047197551196.5977</v>
      </c>
      <c r="DH502" s="13">
        <f>Paramètres!$H$21</f>
        <v>10000</v>
      </c>
      <c r="DI502" s="13">
        <f>IF(DL502&lt;66666,Paramètres!$H$22,5)</f>
        <v>1</v>
      </c>
      <c r="DJ502" s="13">
        <f t="shared" si="497"/>
        <v>-52459.092118237677</v>
      </c>
      <c r="DK502" s="13">
        <f t="shared" si="498"/>
        <v>-610.35836952307955</v>
      </c>
      <c r="DL502" s="13">
        <f t="shared" si="528"/>
        <v>52462.642739467417</v>
      </c>
      <c r="DM502" s="13">
        <f t="shared" si="529"/>
        <v>-179.33339714331953</v>
      </c>
      <c r="DN502" s="13">
        <f t="shared" si="530"/>
        <v>360.64455721006158</v>
      </c>
      <c r="DO502" s="13">
        <f t="shared" si="531"/>
        <v>-360.62014913310708</v>
      </c>
      <c r="DP502" s="13">
        <f t="shared" si="532"/>
        <v>-4.1957936623445837</v>
      </c>
      <c r="DQ502" s="13">
        <f>IF(DT502&lt;66666,Paramètres!$H$22,5)</f>
        <v>5</v>
      </c>
      <c r="DR502" s="13">
        <f t="shared" si="499"/>
        <v>-46038.619649144181</v>
      </c>
      <c r="DS502" s="13">
        <f t="shared" si="500"/>
        <v>-80840.659729318548</v>
      </c>
      <c r="DT502" s="13">
        <f t="shared" si="533"/>
        <v>93030.998944814244</v>
      </c>
      <c r="DU502" s="13">
        <f t="shared" si="534"/>
        <v>-119.66144002744704</v>
      </c>
      <c r="DV502" s="13">
        <f t="shared" si="535"/>
        <v>594.64727878362919</v>
      </c>
      <c r="DW502" s="13">
        <f t="shared" si="536"/>
        <v>-294.275458759267</v>
      </c>
      <c r="DX502" s="13">
        <f t="shared" si="537"/>
        <v>-516.72753026793362</v>
      </c>
    </row>
    <row r="503" spans="1:128" x14ac:dyDescent="0.35">
      <c r="A503" s="106">
        <f t="shared" si="538"/>
        <v>497</v>
      </c>
      <c r="B503" s="106">
        <f>A503*Paramètres!$D$25</f>
        <v>248.5</v>
      </c>
      <c r="C503" s="102">
        <f>Paramètres!$D$7</f>
        <v>155093840495.72119</v>
      </c>
      <c r="D503" s="28">
        <f>Paramètres!$D$8</f>
        <v>6666</v>
      </c>
      <c r="E503" s="28">
        <f t="shared" si="501"/>
        <v>39267.579556480618</v>
      </c>
      <c r="F503" s="28">
        <f t="shared" si="502"/>
        <v>-1778.3403848606351</v>
      </c>
      <c r="G503" s="28">
        <f t="shared" si="476"/>
        <v>-20.023236735204719</v>
      </c>
      <c r="H503" s="28">
        <f t="shared" si="477"/>
        <v>-174.33645895253576</v>
      </c>
      <c r="I503" s="28">
        <f t="shared" si="539"/>
        <v>12641.465288013613</v>
      </c>
      <c r="J503" s="28">
        <f t="shared" si="540"/>
        <v>-4606.9239562485182</v>
      </c>
      <c r="K503" s="28">
        <f t="shared" si="541"/>
        <v>1249.8909985077341</v>
      </c>
      <c r="L503" s="28">
        <f t="shared" si="503"/>
        <v>-1243.7897412340612</v>
      </c>
      <c r="M503" s="28">
        <f t="shared" si="504"/>
        <v>-123.34742701640531</v>
      </c>
      <c r="N503" s="28">
        <f>Paramètres!$D$26*Calculs!K503</f>
        <v>24.997819970154683</v>
      </c>
      <c r="O503" s="28">
        <f>Paramètres!$D$26*I503</f>
        <v>252.82930576027226</v>
      </c>
      <c r="P503" s="28">
        <f>Paramètres!$D$26*J503</f>
        <v>-92.13847912497036</v>
      </c>
      <c r="Q503" s="105">
        <f>IF($T503&gt;25000,Paramètres!$D$9,-5)</f>
        <v>6</v>
      </c>
      <c r="R503" s="105">
        <f t="shared" si="478"/>
        <v>13355.834352708724</v>
      </c>
      <c r="S503" s="105">
        <f t="shared" si="479"/>
        <v>-82247.46907796312</v>
      </c>
      <c r="T503" s="105">
        <f t="shared" si="505"/>
        <v>83324.813117027108</v>
      </c>
      <c r="U503" s="105">
        <f t="shared" si="506"/>
        <v>-80.77647969454776</v>
      </c>
      <c r="V503" s="105">
        <f t="shared" si="480"/>
        <v>132.75202158402831</v>
      </c>
      <c r="W503" s="105">
        <f t="shared" si="507"/>
        <v>21.278343676251058</v>
      </c>
      <c r="X503" s="105">
        <f t="shared" si="508"/>
        <v>-131.0356109042182</v>
      </c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44">
        <f t="shared" si="509"/>
        <v>25911.745203771894</v>
      </c>
      <c r="AL503" s="44">
        <f t="shared" si="510"/>
        <v>80469.128693102481</v>
      </c>
      <c r="AM503" s="44">
        <f t="shared" si="481"/>
        <v>-109.16259051502504</v>
      </c>
      <c r="AN503" s="44">
        <f t="shared" si="482"/>
        <v>-109.11475751150159</v>
      </c>
      <c r="AO503" s="44">
        <f t="shared" si="542"/>
        <v>-416.30669302351299</v>
      </c>
      <c r="AP503" s="44">
        <f t="shared" si="543"/>
        <v>-1197.9879349745161</v>
      </c>
      <c r="AQ503" s="44">
        <f t="shared" si="511"/>
        <v>964.8114013032307</v>
      </c>
      <c r="AR503" s="44">
        <f t="shared" si="512"/>
        <v>-315.93837250732292</v>
      </c>
      <c r="AS503" s="44">
        <f t="shared" si="513"/>
        <v>-911.61613898730843</v>
      </c>
      <c r="AT503" s="44">
        <f>Paramètres!$D$26*Calculs!AQ503</f>
        <v>19.296228026064615</v>
      </c>
      <c r="AU503" s="44">
        <f>Paramètres!$D$26*AO503</f>
        <v>-8.3261338604702608</v>
      </c>
      <c r="AV503" s="44">
        <f>Paramètres!$D$26*AP503</f>
        <v>-23.959758699490322</v>
      </c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1">
        <f>Paramètres!$D$16</f>
        <v>30000</v>
      </c>
      <c r="BH503" s="41">
        <f>Paramètres!$E$16</f>
        <v>-25000</v>
      </c>
      <c r="BI503" s="100"/>
      <c r="BJ503" s="100"/>
      <c r="BK503" s="110">
        <f>Paramètres!$D$20</f>
        <v>523598775598.29883</v>
      </c>
      <c r="BL503" s="41">
        <f>Paramètres!$D$21</f>
        <v>10000</v>
      </c>
      <c r="BM503" s="41"/>
      <c r="BN503" s="41"/>
      <c r="BO503" s="41">
        <f>IF(AND($BR$6&gt;200,A503&lt;950),Paramètres!$D$22,0)</f>
        <v>1</v>
      </c>
      <c r="BP503" s="41">
        <f t="shared" si="483"/>
        <v>-9267.5795564806176</v>
      </c>
      <c r="BQ503" s="41">
        <f t="shared" si="484"/>
        <v>-23221.659615139364</v>
      </c>
      <c r="BR503" s="41">
        <f t="shared" si="514"/>
        <v>25002.669979766</v>
      </c>
      <c r="BS503" s="41">
        <f t="shared" si="515"/>
        <v>-111.75654876363078</v>
      </c>
      <c r="BT503" s="41">
        <f t="shared" si="516"/>
        <v>670.43711931152143</v>
      </c>
      <c r="BU503" s="41">
        <f t="shared" si="517"/>
        <v>-248.50663332618055</v>
      </c>
      <c r="BV503" s="41">
        <f t="shared" si="518"/>
        <v>-622.6800014000919</v>
      </c>
      <c r="BW503" s="41">
        <f>Paramètres!$D$22</f>
        <v>1</v>
      </c>
      <c r="BX503" s="41">
        <f t="shared" si="485"/>
        <v>4088.254796228106</v>
      </c>
      <c r="BY503" s="41">
        <f t="shared" si="486"/>
        <v>-105469.12869310248</v>
      </c>
      <c r="BZ503" s="41">
        <f t="shared" si="519"/>
        <v>105548.33458923498</v>
      </c>
      <c r="CA503" s="41">
        <f t="shared" si="520"/>
        <v>-87.780179508600227</v>
      </c>
      <c r="CB503" s="41">
        <f t="shared" si="521"/>
        <v>46.373983812340036</v>
      </c>
      <c r="CC503" s="41">
        <f t="shared" si="522"/>
        <v>1.796225989532009</v>
      </c>
      <c r="CD503" s="41">
        <f t="shared" si="523"/>
        <v>-46.339183709056698</v>
      </c>
      <c r="CE503" s="2">
        <f>Paramètres!$F$16</f>
        <v>15000</v>
      </c>
      <c r="CF503" s="2">
        <f>Paramètres!$G$16</f>
        <v>15000</v>
      </c>
      <c r="CG503" s="111">
        <f>Paramètres!$F$20</f>
        <v>992600579172.61572</v>
      </c>
      <c r="CH503" s="2">
        <f>Paramètres!$F$21</f>
        <v>13332</v>
      </c>
      <c r="CI503" s="2"/>
      <c r="CJ503" s="2"/>
      <c r="CK503" s="2">
        <f>IF(CN503&gt;20000,Paramètres!$F$22,-2)</f>
        <v>1</v>
      </c>
      <c r="CL503" s="2">
        <f t="shared" si="487"/>
        <v>-24267.579556480618</v>
      </c>
      <c r="CM503" s="2">
        <f t="shared" si="488"/>
        <v>16778.340384860636</v>
      </c>
      <c r="CN503" s="2">
        <f t="shared" si="489"/>
        <v>29503.018889604522</v>
      </c>
      <c r="CO503" s="2">
        <f t="shared" si="490"/>
        <v>145.34044000191756</v>
      </c>
      <c r="CP503" s="2">
        <f t="shared" si="491"/>
        <v>862.96499074608937</v>
      </c>
      <c r="CQ503" s="2">
        <f t="shared" si="492"/>
        <v>-709.82809066930054</v>
      </c>
      <c r="CR503" s="2">
        <f t="shared" si="493"/>
        <v>490.76741634930642</v>
      </c>
      <c r="CS503" s="2">
        <f>Paramètres!$F$22</f>
        <v>1</v>
      </c>
      <c r="CT503" s="2">
        <f t="shared" si="494"/>
        <v>-10911.745203771894</v>
      </c>
      <c r="CU503" s="2">
        <f t="shared" si="495"/>
        <v>-65469.128693102481</v>
      </c>
      <c r="CV503" s="2">
        <f t="shared" si="524"/>
        <v>66372.230603062097</v>
      </c>
      <c r="CW503" s="2">
        <f t="shared" si="525"/>
        <v>-99.462512736198946</v>
      </c>
      <c r="CX503" s="2">
        <f t="shared" si="496"/>
        <v>212.34106367367147</v>
      </c>
      <c r="CY503" s="2">
        <f t="shared" si="526"/>
        <v>-34.909352330824213</v>
      </c>
      <c r="CZ503" s="2">
        <f t="shared" si="527"/>
        <v>-209.45181890331861</v>
      </c>
      <c r="DA503" s="2"/>
      <c r="DB503" s="2"/>
      <c r="DC503" s="13">
        <f>Paramètres!$H$16</f>
        <v>-20000</v>
      </c>
      <c r="DD503" s="13">
        <f>Paramètres!$I$16</f>
        <v>0</v>
      </c>
      <c r="DE503" s="13"/>
      <c r="DF503" s="13"/>
      <c r="DG503" s="112">
        <f>Paramètres!$H$20</f>
        <v>1047197551196.5977</v>
      </c>
      <c r="DH503" s="13">
        <f>Paramètres!$H$21</f>
        <v>10000</v>
      </c>
      <c r="DI503" s="13">
        <f>IF(DL503&lt;66666,Paramètres!$H$22,5)</f>
        <v>1</v>
      </c>
      <c r="DJ503" s="13">
        <f t="shared" si="497"/>
        <v>-59267.579556480618</v>
      </c>
      <c r="DK503" s="13">
        <f t="shared" si="498"/>
        <v>1778.3403848606351</v>
      </c>
      <c r="DL503" s="13">
        <f t="shared" si="528"/>
        <v>59294.253355685199</v>
      </c>
      <c r="DM503" s="13">
        <f t="shared" si="529"/>
        <v>178.28133968558598</v>
      </c>
      <c r="DN503" s="13">
        <f t="shared" si="530"/>
        <v>285.58348831617002</v>
      </c>
      <c r="DO503" s="13">
        <f t="shared" si="531"/>
        <v>-285.45501723858018</v>
      </c>
      <c r="DP503" s="13">
        <f t="shared" si="532"/>
        <v>8.5651580343801825</v>
      </c>
      <c r="DQ503" s="13">
        <f>IF(DT503&lt;66666,Paramètres!$H$22,5)</f>
        <v>5</v>
      </c>
      <c r="DR503" s="13">
        <f t="shared" si="499"/>
        <v>-45911.74520377189</v>
      </c>
      <c r="DS503" s="13">
        <f t="shared" si="500"/>
        <v>-80469.128693102481</v>
      </c>
      <c r="DT503" s="13">
        <f t="shared" si="533"/>
        <v>92645.39395071489</v>
      </c>
      <c r="DU503" s="13">
        <f t="shared" si="534"/>
        <v>-119.70696452899585</v>
      </c>
      <c r="DV503" s="13">
        <f t="shared" si="535"/>
        <v>599.52192819799245</v>
      </c>
      <c r="DW503" s="13">
        <f t="shared" si="536"/>
        <v>-297.10163493009611</v>
      </c>
      <c r="DX503" s="13">
        <f t="shared" si="537"/>
        <v>-520.72753039579413</v>
      </c>
    </row>
    <row r="504" spans="1:128" x14ac:dyDescent="0.35">
      <c r="A504" s="106">
        <f t="shared" si="538"/>
        <v>498</v>
      </c>
      <c r="B504" s="106">
        <f>A504*Paramètres!$D$25</f>
        <v>249</v>
      </c>
      <c r="C504" s="102">
        <f>Paramètres!$D$7</f>
        <v>155093840495.72119</v>
      </c>
      <c r="D504" s="28">
        <f>Paramètres!$D$8</f>
        <v>6666</v>
      </c>
      <c r="E504" s="28">
        <f t="shared" si="501"/>
        <v>45277.364765178907</v>
      </c>
      <c r="F504" s="28">
        <f t="shared" si="502"/>
        <v>-4112.6392197389951</v>
      </c>
      <c r="G504" s="28">
        <f t="shared" si="476"/>
        <v>-22.595535562830388</v>
      </c>
      <c r="H504" s="28">
        <f t="shared" si="477"/>
        <v>-172.21478882507995</v>
      </c>
      <c r="I504" s="28">
        <f t="shared" si="539"/>
        <v>11144.846241019281</v>
      </c>
      <c r="J504" s="28">
        <f t="shared" si="540"/>
        <v>-4638.1329041399531</v>
      </c>
      <c r="K504" s="28">
        <f t="shared" si="541"/>
        <v>1160.139323187999</v>
      </c>
      <c r="L504" s="28">
        <f t="shared" si="503"/>
        <v>-1149.4461305410875</v>
      </c>
      <c r="M504" s="28">
        <f t="shared" si="504"/>
        <v>-157.15228980587443</v>
      </c>
      <c r="N504" s="28">
        <f>Paramètres!$D$26*Calculs!K504</f>
        <v>23.202786463759981</v>
      </c>
      <c r="O504" s="28">
        <f>Paramètres!$D$26*I504</f>
        <v>222.89692482038561</v>
      </c>
      <c r="P504" s="28">
        <f>Paramètres!$D$26*J504</f>
        <v>-92.762658082799064</v>
      </c>
      <c r="Q504" s="105">
        <f>IF($T504&gt;25000,Paramètres!$D$9,-5)</f>
        <v>6</v>
      </c>
      <c r="R504" s="105">
        <f t="shared" si="478"/>
        <v>19652.757501045602</v>
      </c>
      <c r="S504" s="105">
        <f t="shared" si="479"/>
        <v>-83754.869910607391</v>
      </c>
      <c r="T504" s="105">
        <f t="shared" si="505"/>
        <v>86029.699006434239</v>
      </c>
      <c r="U504" s="105">
        <f t="shared" si="506"/>
        <v>-76.794663564299924</v>
      </c>
      <c r="V504" s="105">
        <f t="shared" si="480"/>
        <v>124.60902388615341</v>
      </c>
      <c r="W504" s="105">
        <f t="shared" si="507"/>
        <v>28.46587814625989</v>
      </c>
      <c r="X504" s="105">
        <f t="shared" si="508"/>
        <v>-121.31406602378075</v>
      </c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44">
        <f t="shared" si="509"/>
        <v>25624.607264133305</v>
      </c>
      <c r="AL504" s="44">
        <f t="shared" si="510"/>
        <v>79642.230690868397</v>
      </c>
      <c r="AM504" s="44">
        <f t="shared" si="481"/>
        <v>-109.14168655456696</v>
      </c>
      <c r="AN504" s="44">
        <f t="shared" si="482"/>
        <v>-108.79885634908031</v>
      </c>
      <c r="AO504" s="44">
        <f t="shared" si="542"/>
        <v>-723.91893167036574</v>
      </c>
      <c r="AP504" s="44">
        <f t="shared" si="543"/>
        <v>-2085.6443152623342</v>
      </c>
      <c r="AQ504" s="44">
        <f t="shared" si="511"/>
        <v>958.69506843889826</v>
      </c>
      <c r="AR504" s="44">
        <f t="shared" si="512"/>
        <v>-308.93641759513724</v>
      </c>
      <c r="AS504" s="44">
        <f t="shared" si="513"/>
        <v>-907.55414391238764</v>
      </c>
      <c r="AT504" s="44">
        <f>Paramètres!$D$26*Calculs!AQ504</f>
        <v>19.173901368777965</v>
      </c>
      <c r="AU504" s="44">
        <f>Paramètres!$D$26*AO504</f>
        <v>-14.478378633407315</v>
      </c>
      <c r="AV504" s="44">
        <f>Paramètres!$D$26*AP504</f>
        <v>-41.712886305246684</v>
      </c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1">
        <f>Paramètres!$D$16</f>
        <v>30000</v>
      </c>
      <c r="BH504" s="41">
        <f>Paramètres!$E$16</f>
        <v>-25000</v>
      </c>
      <c r="BI504" s="100"/>
      <c r="BJ504" s="100"/>
      <c r="BK504" s="110">
        <f>Paramètres!$D$20</f>
        <v>523598775598.29883</v>
      </c>
      <c r="BL504" s="41">
        <f>Paramètres!$D$21</f>
        <v>10000</v>
      </c>
      <c r="BM504" s="41"/>
      <c r="BN504" s="41"/>
      <c r="BO504" s="41">
        <f>IF(AND($BR$6&gt;200,A504&lt;950),Paramètres!$D$22,0)</f>
        <v>1</v>
      </c>
      <c r="BP504" s="41">
        <f t="shared" si="483"/>
        <v>-15277.364765178907</v>
      </c>
      <c r="BQ504" s="41">
        <f t="shared" si="484"/>
        <v>-20887.360780261006</v>
      </c>
      <c r="BR504" s="41">
        <f t="shared" si="514"/>
        <v>25878.170617976757</v>
      </c>
      <c r="BS504" s="41">
        <f t="shared" si="515"/>
        <v>-126.18236144091389</v>
      </c>
      <c r="BT504" s="41">
        <f t="shared" si="516"/>
        <v>634.55187739803591</v>
      </c>
      <c r="BU504" s="41">
        <f t="shared" si="517"/>
        <v>-374.61227984580034</v>
      </c>
      <c r="BV504" s="41">
        <f t="shared" si="518"/>
        <v>-512.17353006388737</v>
      </c>
      <c r="BW504" s="41">
        <f>Paramètres!$D$22</f>
        <v>1</v>
      </c>
      <c r="BX504" s="41">
        <f t="shared" si="485"/>
        <v>4375.3927358666951</v>
      </c>
      <c r="BY504" s="41">
        <f t="shared" si="486"/>
        <v>-104642.2306908684</v>
      </c>
      <c r="BZ504" s="41">
        <f t="shared" si="519"/>
        <v>104733.66462391161</v>
      </c>
      <c r="CA504" s="41">
        <f t="shared" si="520"/>
        <v>-87.605693295922237</v>
      </c>
      <c r="CB504" s="41">
        <f t="shared" si="521"/>
        <v>47.088414943836867</v>
      </c>
      <c r="CC504" s="41">
        <f t="shared" si="522"/>
        <v>1.9671832302304595</v>
      </c>
      <c r="CD504" s="41">
        <f t="shared" si="523"/>
        <v>-47.047306108444289</v>
      </c>
      <c r="CE504" s="2">
        <f>Paramètres!$F$16</f>
        <v>15000</v>
      </c>
      <c r="CF504" s="2">
        <f>Paramètres!$G$16</f>
        <v>15000</v>
      </c>
      <c r="CG504" s="111">
        <f>Paramètres!$F$20</f>
        <v>992600579172.61572</v>
      </c>
      <c r="CH504" s="2">
        <f>Paramètres!$F$21</f>
        <v>13332</v>
      </c>
      <c r="CI504" s="2"/>
      <c r="CJ504" s="2"/>
      <c r="CK504" s="2">
        <f>IF(CN504&gt;20000,Paramètres!$F$22,-2)</f>
        <v>1</v>
      </c>
      <c r="CL504" s="2">
        <f t="shared" si="487"/>
        <v>-30277.364765178907</v>
      </c>
      <c r="CM504" s="2">
        <f t="shared" si="488"/>
        <v>19112.639219738994</v>
      </c>
      <c r="CN504" s="2">
        <f t="shared" si="489"/>
        <v>35805.192292007072</v>
      </c>
      <c r="CO504" s="2">
        <f t="shared" si="490"/>
        <v>147.73775937650393</v>
      </c>
      <c r="CP504" s="2">
        <f t="shared" si="491"/>
        <v>637.23704529994234</v>
      </c>
      <c r="CQ504" s="2">
        <f t="shared" si="492"/>
        <v>-538.85644029171237</v>
      </c>
      <c r="CR504" s="2">
        <f t="shared" si="493"/>
        <v>340.15406606234325</v>
      </c>
      <c r="CS504" s="2">
        <f>Paramètres!$F$22</f>
        <v>1</v>
      </c>
      <c r="CT504" s="2">
        <f t="shared" si="494"/>
        <v>-10624.607264133305</v>
      </c>
      <c r="CU504" s="2">
        <f t="shared" si="495"/>
        <v>-64642.230690868397</v>
      </c>
      <c r="CV504" s="2">
        <f t="shared" si="524"/>
        <v>65509.543336894989</v>
      </c>
      <c r="CW504" s="2">
        <f t="shared" si="525"/>
        <v>-99.333692821764814</v>
      </c>
      <c r="CX504" s="2">
        <f t="shared" si="496"/>
        <v>217.63473822729108</v>
      </c>
      <c r="CY504" s="2">
        <f t="shared" si="526"/>
        <v>-35.29689725977908</v>
      </c>
      <c r="CZ504" s="2">
        <f t="shared" si="527"/>
        <v>-214.75336627651291</v>
      </c>
      <c r="DA504" s="2"/>
      <c r="DB504" s="2"/>
      <c r="DC504" s="13">
        <f>Paramètres!$H$16</f>
        <v>-20000</v>
      </c>
      <c r="DD504" s="13">
        <f>Paramètres!$I$16</f>
        <v>0</v>
      </c>
      <c r="DE504" s="13"/>
      <c r="DF504" s="13"/>
      <c r="DG504" s="112">
        <f>Paramètres!$H$20</f>
        <v>1047197551196.5977</v>
      </c>
      <c r="DH504" s="13">
        <f>Paramètres!$H$21</f>
        <v>10000</v>
      </c>
      <c r="DI504" s="13">
        <f>IF(DL504&lt;66666,Paramètres!$H$22,5)</f>
        <v>1</v>
      </c>
      <c r="DJ504" s="13">
        <f t="shared" si="497"/>
        <v>-65277.364765178907</v>
      </c>
      <c r="DK504" s="13">
        <f t="shared" si="498"/>
        <v>4112.6392197389951</v>
      </c>
      <c r="DL504" s="13">
        <f t="shared" si="528"/>
        <v>65406.789800738246</v>
      </c>
      <c r="DM504" s="13">
        <f t="shared" si="529"/>
        <v>176.39498563426528</v>
      </c>
      <c r="DN504" s="13">
        <f t="shared" si="530"/>
        <v>236.44528138523208</v>
      </c>
      <c r="DO504" s="13">
        <f t="shared" si="531"/>
        <v>-235.97741040357482</v>
      </c>
      <c r="DP504" s="13">
        <f t="shared" si="532"/>
        <v>14.867174195669705</v>
      </c>
      <c r="DQ504" s="13">
        <f>IF(DT504&lt;66666,Paramètres!$H$22,5)</f>
        <v>5</v>
      </c>
      <c r="DR504" s="13">
        <f t="shared" si="499"/>
        <v>-45624.607264133301</v>
      </c>
      <c r="DS504" s="13">
        <f t="shared" si="500"/>
        <v>-79642.230690868397</v>
      </c>
      <c r="DT504" s="13">
        <f t="shared" si="533"/>
        <v>91785.018916073139</v>
      </c>
      <c r="DU504" s="13">
        <f t="shared" si="534"/>
        <v>-119.80708083916826</v>
      </c>
      <c r="DV504" s="13">
        <f t="shared" si="535"/>
        <v>610.61552025834521</v>
      </c>
      <c r="DW504" s="13">
        <f t="shared" si="536"/>
        <v>-303.52549501183171</v>
      </c>
      <c r="DX504" s="13">
        <f t="shared" si="537"/>
        <v>-529.83354693544288</v>
      </c>
    </row>
    <row r="505" spans="1:128" x14ac:dyDescent="0.35">
      <c r="A505" s="106">
        <f t="shared" si="538"/>
        <v>499</v>
      </c>
      <c r="B505" s="106">
        <f>A505*Paramètres!$D$25</f>
        <v>249.5</v>
      </c>
      <c r="C505" s="102">
        <f>Paramètres!$D$7</f>
        <v>155093840495.72119</v>
      </c>
      <c r="D505" s="28">
        <f>Paramètres!$D$8</f>
        <v>6666</v>
      </c>
      <c r="E505" s="28">
        <f t="shared" si="501"/>
        <v>50562.426353053277</v>
      </c>
      <c r="F505" s="28">
        <f t="shared" si="502"/>
        <v>-6470.9937442604405</v>
      </c>
      <c r="G505" s="28">
        <f t="shared" si="476"/>
        <v>-25.696831258358856</v>
      </c>
      <c r="H505" s="28">
        <f t="shared" si="477"/>
        <v>-179.02731976654542</v>
      </c>
      <c r="I505" s="28">
        <f t="shared" si="539"/>
        <v>9772.503185657808</v>
      </c>
      <c r="J505" s="28">
        <f t="shared" si="540"/>
        <v>-4702.5225358630287</v>
      </c>
      <c r="K505" s="28">
        <f t="shared" si="541"/>
        <v>1855.9116799630349</v>
      </c>
      <c r="L505" s="28">
        <f t="shared" si="503"/>
        <v>-1855.644248934379</v>
      </c>
      <c r="M505" s="28">
        <f t="shared" si="504"/>
        <v>-31.505320502718149</v>
      </c>
      <c r="N505" s="28">
        <f>Paramètres!$D$26*Calculs!K505</f>
        <v>37.118233599260698</v>
      </c>
      <c r="O505" s="28">
        <f>Paramètres!$D$26*I505</f>
        <v>195.45006371315617</v>
      </c>
      <c r="P505" s="28">
        <f>Paramètres!$D$26*J505</f>
        <v>-94.050450717260574</v>
      </c>
      <c r="Q505" s="105">
        <f>IF($T505&gt;25000,Paramètres!$D$9,-5)</f>
        <v>6</v>
      </c>
      <c r="R505" s="105">
        <f t="shared" si="478"/>
        <v>25377.012659153937</v>
      </c>
      <c r="S505" s="105">
        <f t="shared" si="479"/>
        <v>-84843.513741519579</v>
      </c>
      <c r="T505" s="105">
        <f t="shared" si="505"/>
        <v>88557.408473319054</v>
      </c>
      <c r="U505" s="105">
        <f t="shared" si="506"/>
        <v>-73.347878990376728</v>
      </c>
      <c r="V505" s="105">
        <f t="shared" si="480"/>
        <v>117.6563348765454</v>
      </c>
      <c r="W505" s="105">
        <f t="shared" si="507"/>
        <v>33.71560156360394</v>
      </c>
      <c r="X505" s="105">
        <f t="shared" si="508"/>
        <v>-112.72209786810261</v>
      </c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44">
        <f t="shared" si="509"/>
        <v>25185.41369389934</v>
      </c>
      <c r="AL505" s="44">
        <f t="shared" si="510"/>
        <v>78372.519997259136</v>
      </c>
      <c r="AM505" s="44">
        <f t="shared" si="481"/>
        <v>-109.03641974179142</v>
      </c>
      <c r="AN505" s="44">
        <f t="shared" si="482"/>
        <v>-108.6647092750822</v>
      </c>
      <c r="AO505" s="44">
        <f t="shared" si="542"/>
        <v>-1018.3769706320958</v>
      </c>
      <c r="AP505" s="44">
        <f t="shared" si="543"/>
        <v>-2951.4855728694752</v>
      </c>
      <c r="AQ505" s="44">
        <f t="shared" si="511"/>
        <v>963.62780736279069</v>
      </c>
      <c r="AR505" s="44">
        <f t="shared" si="512"/>
        <v>-308.38933089512039</v>
      </c>
      <c r="AS505" s="44">
        <f t="shared" si="513"/>
        <v>-912.9482853441807</v>
      </c>
      <c r="AT505" s="44">
        <f>Paramètres!$D$26*Calculs!AQ505</f>
        <v>19.272556147255813</v>
      </c>
      <c r="AU505" s="44">
        <f>Paramètres!$D$26*AO505</f>
        <v>-20.367539412641914</v>
      </c>
      <c r="AV505" s="44">
        <f>Paramètres!$D$26*AP505</f>
        <v>-59.029711457389503</v>
      </c>
      <c r="AW505" s="44"/>
      <c r="AX505" s="44"/>
      <c r="AY505" s="44"/>
      <c r="AZ505" s="44"/>
      <c r="BA505" s="44"/>
      <c r="BB505" s="44"/>
      <c r="BC505" s="44"/>
      <c r="BD505" s="44"/>
      <c r="BE505" s="44"/>
      <c r="BF505" s="44"/>
      <c r="BG505" s="41">
        <f>Paramètres!$D$16</f>
        <v>30000</v>
      </c>
      <c r="BH505" s="41">
        <f>Paramètres!$E$16</f>
        <v>-25000</v>
      </c>
      <c r="BI505" s="100"/>
      <c r="BJ505" s="100"/>
      <c r="BK505" s="110">
        <f>Paramètres!$D$20</f>
        <v>523598775598.29883</v>
      </c>
      <c r="BL505" s="41">
        <f>Paramètres!$D$21</f>
        <v>10000</v>
      </c>
      <c r="BM505" s="41"/>
      <c r="BN505" s="41"/>
      <c r="BO505" s="41">
        <f>IF(AND($BR$6&gt;200,A505&lt;950),Paramètres!$D$22,0)</f>
        <v>1</v>
      </c>
      <c r="BP505" s="41">
        <f t="shared" si="483"/>
        <v>-20562.426353053277</v>
      </c>
      <c r="BQ505" s="41">
        <f t="shared" si="484"/>
        <v>-18529.006255739558</v>
      </c>
      <c r="BR505" s="41">
        <f t="shared" si="514"/>
        <v>27679.188036320276</v>
      </c>
      <c r="BS505" s="41">
        <f t="shared" si="515"/>
        <v>-137.97767239971137</v>
      </c>
      <c r="BT505" s="41">
        <f t="shared" si="516"/>
        <v>568.55403044294781</v>
      </c>
      <c r="BU505" s="41">
        <f t="shared" si="517"/>
        <v>-422.36970114058767</v>
      </c>
      <c r="BV505" s="41">
        <f t="shared" si="518"/>
        <v>-380.60152534025798</v>
      </c>
      <c r="BW505" s="41">
        <f>Paramètres!$D$22</f>
        <v>1</v>
      </c>
      <c r="BX505" s="41">
        <f t="shared" si="485"/>
        <v>4814.5863061006603</v>
      </c>
      <c r="BY505" s="41">
        <f t="shared" si="486"/>
        <v>-103372.51999725914</v>
      </c>
      <c r="BZ505" s="41">
        <f t="shared" si="519"/>
        <v>103484.5791984614</v>
      </c>
      <c r="CA505" s="41">
        <f t="shared" si="520"/>
        <v>-87.333369941856162</v>
      </c>
      <c r="CB505" s="41">
        <f t="shared" si="521"/>
        <v>48.216144672592534</v>
      </c>
      <c r="CC505" s="41">
        <f t="shared" si="522"/>
        <v>2.2432404100367052</v>
      </c>
      <c r="CD505" s="41">
        <f t="shared" si="523"/>
        <v>-48.163933389530719</v>
      </c>
      <c r="CE505" s="2">
        <f>Paramètres!$F$16</f>
        <v>15000</v>
      </c>
      <c r="CF505" s="2">
        <f>Paramètres!$G$16</f>
        <v>15000</v>
      </c>
      <c r="CG505" s="111">
        <f>Paramètres!$F$20</f>
        <v>992600579172.61572</v>
      </c>
      <c r="CH505" s="2">
        <f>Paramètres!$F$21</f>
        <v>13332</v>
      </c>
      <c r="CI505" s="2"/>
      <c r="CJ505" s="2"/>
      <c r="CK505" s="2">
        <f>IF(CN505&gt;20000,Paramètres!$F$22,-2)</f>
        <v>1</v>
      </c>
      <c r="CL505" s="2">
        <f t="shared" si="487"/>
        <v>-35562.426353053277</v>
      </c>
      <c r="CM505" s="2">
        <f t="shared" si="488"/>
        <v>21470.993744260442</v>
      </c>
      <c r="CN505" s="2">
        <f t="shared" si="489"/>
        <v>41541.421984356879</v>
      </c>
      <c r="CO505" s="2">
        <f t="shared" si="490"/>
        <v>148.87830896518057</v>
      </c>
      <c r="CP505" s="2">
        <f t="shared" si="491"/>
        <v>496.53497588589391</v>
      </c>
      <c r="CQ505" s="2">
        <f t="shared" si="492"/>
        <v>-425.06942873324363</v>
      </c>
      <c r="CR505" s="2">
        <f t="shared" si="493"/>
        <v>256.63780515426629</v>
      </c>
      <c r="CS505" s="2">
        <f>Paramètres!$F$22</f>
        <v>1</v>
      </c>
      <c r="CT505" s="2">
        <f t="shared" si="494"/>
        <v>-10185.41369389934</v>
      </c>
      <c r="CU505" s="2">
        <f t="shared" si="495"/>
        <v>-63372.519997259136</v>
      </c>
      <c r="CV505" s="2">
        <f t="shared" si="524"/>
        <v>64185.815745528089</v>
      </c>
      <c r="CW505" s="2">
        <f t="shared" si="525"/>
        <v>-99.130656294230093</v>
      </c>
      <c r="CX505" s="2">
        <f t="shared" si="496"/>
        <v>226.14161496589747</v>
      </c>
      <c r="CY505" s="2">
        <f t="shared" si="526"/>
        <v>-35.885590532432239</v>
      </c>
      <c r="CZ505" s="2">
        <f t="shared" si="527"/>
        <v>-223.27618415657957</v>
      </c>
      <c r="DA505" s="2"/>
      <c r="DB505" s="2"/>
      <c r="DC505" s="13">
        <f>Paramètres!$H$16</f>
        <v>-20000</v>
      </c>
      <c r="DD505" s="13">
        <f>Paramètres!$I$16</f>
        <v>0</v>
      </c>
      <c r="DE505" s="13"/>
      <c r="DF505" s="13"/>
      <c r="DG505" s="112">
        <f>Paramètres!$H$20</f>
        <v>1047197551196.5977</v>
      </c>
      <c r="DH505" s="13">
        <f>Paramètres!$H$21</f>
        <v>10000</v>
      </c>
      <c r="DI505" s="13">
        <f>IF(DL505&lt;66666,Paramètres!$H$22,5)</f>
        <v>5</v>
      </c>
      <c r="DJ505" s="13">
        <f t="shared" si="497"/>
        <v>-70562.426353053277</v>
      </c>
      <c r="DK505" s="13">
        <f t="shared" si="498"/>
        <v>6470.9937442604405</v>
      </c>
      <c r="DL505" s="13">
        <f t="shared" si="528"/>
        <v>70858.519409230707</v>
      </c>
      <c r="DM505" s="13">
        <f t="shared" si="529"/>
        <v>174.76029240919593</v>
      </c>
      <c r="DN505" s="13">
        <f t="shared" si="530"/>
        <v>1012.4357351318084</v>
      </c>
      <c r="DO505" s="13">
        <f t="shared" si="531"/>
        <v>-1008.2051190605478</v>
      </c>
      <c r="DP505" s="13">
        <f t="shared" si="532"/>
        <v>92.458399683273541</v>
      </c>
      <c r="DQ505" s="13">
        <f>IF(DT505&lt;66666,Paramètres!$H$22,5)</f>
        <v>5</v>
      </c>
      <c r="DR505" s="13">
        <f t="shared" si="499"/>
        <v>-45185.41369389934</v>
      </c>
      <c r="DS505" s="13">
        <f t="shared" si="500"/>
        <v>-78372.519997259136</v>
      </c>
      <c r="DT505" s="13">
        <f t="shared" si="533"/>
        <v>90465.316566127207</v>
      </c>
      <c r="DU505" s="13">
        <f t="shared" si="534"/>
        <v>-119.96545490317526</v>
      </c>
      <c r="DV505" s="13">
        <f t="shared" si="535"/>
        <v>628.23579569714116</v>
      </c>
      <c r="DW505" s="13">
        <f t="shared" si="536"/>
        <v>-313.78980810995432</v>
      </c>
      <c r="DX505" s="13">
        <f t="shared" si="537"/>
        <v>-544.25744948648901</v>
      </c>
    </row>
    <row r="506" spans="1:128" x14ac:dyDescent="0.35">
      <c r="A506" s="106">
        <f t="shared" si="538"/>
        <v>500</v>
      </c>
      <c r="B506" s="106">
        <f>A506*Paramètres!$D$25</f>
        <v>250</v>
      </c>
      <c r="C506" s="102">
        <f>Paramètres!$D$7</f>
        <v>155093840495.72119</v>
      </c>
      <c r="D506" s="28">
        <f>Paramètres!$D$8</f>
        <v>6666</v>
      </c>
      <c r="E506" s="28">
        <f t="shared" si="501"/>
        <v>54984.76688364859</v>
      </c>
      <c r="F506" s="28">
        <f t="shared" si="502"/>
        <v>-8830.1313423176362</v>
      </c>
      <c r="G506" s="28">
        <f t="shared" si="476"/>
        <v>-31.002654461529684</v>
      </c>
      <c r="H506" s="28">
        <f t="shared" si="477"/>
        <v>178.6394941740609</v>
      </c>
      <c r="I506" s="28">
        <f t="shared" si="539"/>
        <v>7721.4088730102731</v>
      </c>
      <c r="J506" s="28">
        <f t="shared" si="540"/>
        <v>-4639.9774056484857</v>
      </c>
      <c r="K506" s="28">
        <f t="shared" si="541"/>
        <v>1661.5254428022859</v>
      </c>
      <c r="L506" s="28">
        <f t="shared" si="503"/>
        <v>-1661.0570479202452</v>
      </c>
      <c r="M506" s="28">
        <f t="shared" si="504"/>
        <v>39.449722861025577</v>
      </c>
      <c r="N506" s="28">
        <f>Paramètres!$D$26*Calculs!K506</f>
        <v>33.230508856045716</v>
      </c>
      <c r="O506" s="28">
        <f>Paramètres!$D$26*I506</f>
        <v>154.42817746020546</v>
      </c>
      <c r="P506" s="28">
        <f>Paramètres!$D$26*J506</f>
        <v>-92.799548112969717</v>
      </c>
      <c r="Q506" s="105">
        <f>IF($T506&gt;25000,Paramètres!$D$9,-5)</f>
        <v>6</v>
      </c>
      <c r="R506" s="105">
        <f t="shared" si="478"/>
        <v>30385.639007789079</v>
      </c>
      <c r="S506" s="105">
        <f t="shared" si="479"/>
        <v>-85498.671481805985</v>
      </c>
      <c r="T506" s="105">
        <f t="shared" si="505"/>
        <v>90737.588038615271</v>
      </c>
      <c r="U506" s="105">
        <f t="shared" si="506"/>
        <v>-70.435137301549005</v>
      </c>
      <c r="V506" s="105">
        <f t="shared" si="480"/>
        <v>112.11531242331401</v>
      </c>
      <c r="W506" s="105">
        <f t="shared" si="507"/>
        <v>37.544478359844874</v>
      </c>
      <c r="X506" s="105">
        <f t="shared" si="508"/>
        <v>-105.64211009093131</v>
      </c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44">
        <f t="shared" si="509"/>
        <v>24599.127875859511</v>
      </c>
      <c r="AL506" s="44">
        <f t="shared" si="510"/>
        <v>76668.540139488352</v>
      </c>
      <c r="AM506" s="44">
        <f t="shared" si="481"/>
        <v>-108.94739358684434</v>
      </c>
      <c r="AN506" s="44">
        <f t="shared" si="482"/>
        <v>-108.67030771851739</v>
      </c>
      <c r="AO506" s="44">
        <f t="shared" si="542"/>
        <v>-1306.3987621145743</v>
      </c>
      <c r="AP506" s="44">
        <f t="shared" si="543"/>
        <v>-3805.4041467562665</v>
      </c>
      <c r="AQ506" s="44">
        <f t="shared" si="511"/>
        <v>979.99038367854723</v>
      </c>
      <c r="AR506" s="44">
        <f t="shared" si="512"/>
        <v>-313.71655666874597</v>
      </c>
      <c r="AS506" s="44">
        <f t="shared" si="513"/>
        <v>-928.41966490070195</v>
      </c>
      <c r="AT506" s="44">
        <f>Paramètres!$D$26*Calculs!AQ506</f>
        <v>19.599807673570947</v>
      </c>
      <c r="AU506" s="44">
        <f>Paramètres!$D$26*AO506</f>
        <v>-26.127975242291487</v>
      </c>
      <c r="AV506" s="44">
        <f>Paramètres!$D$26*AP506</f>
        <v>-76.108082935125339</v>
      </c>
      <c r="AW506" s="44"/>
      <c r="AX506" s="44"/>
      <c r="AY506" s="44"/>
      <c r="AZ506" s="44"/>
      <c r="BA506" s="44"/>
      <c r="BB506" s="44"/>
      <c r="BC506" s="44"/>
      <c r="BD506" s="44"/>
      <c r="BE506" s="44"/>
      <c r="BF506" s="44"/>
      <c r="BG506" s="41">
        <f>Paramètres!$D$16</f>
        <v>30000</v>
      </c>
      <c r="BH506" s="41">
        <f>Paramètres!$E$16</f>
        <v>-25000</v>
      </c>
      <c r="BI506" s="100"/>
      <c r="BJ506" s="100"/>
      <c r="BK506" s="110">
        <f>Paramètres!$D$20</f>
        <v>523598775598.29883</v>
      </c>
      <c r="BL506" s="41">
        <f>Paramètres!$D$21</f>
        <v>10000</v>
      </c>
      <c r="BM506" s="41"/>
      <c r="BN506" s="41"/>
      <c r="BO506" s="41">
        <f>IF(AND($BR$6&gt;200,A506&lt;950),Paramètres!$D$22,0)</f>
        <v>1</v>
      </c>
      <c r="BP506" s="41">
        <f t="shared" si="483"/>
        <v>-24984.76688364859</v>
      </c>
      <c r="BQ506" s="41">
        <f t="shared" si="484"/>
        <v>-16169.868657682364</v>
      </c>
      <c r="BR506" s="41">
        <f t="shared" si="514"/>
        <v>29760.766600290419</v>
      </c>
      <c r="BS506" s="41">
        <f t="shared" si="515"/>
        <v>-147.08949619303215</v>
      </c>
      <c r="BT506" s="41">
        <f t="shared" si="516"/>
        <v>503.52781675931044</v>
      </c>
      <c r="BU506" s="41">
        <f t="shared" si="517"/>
        <v>-422.72180989588912</v>
      </c>
      <c r="BV506" s="41">
        <f t="shared" si="518"/>
        <v>-273.5809454050875</v>
      </c>
      <c r="BW506" s="41">
        <f>Paramètres!$D$22</f>
        <v>1</v>
      </c>
      <c r="BX506" s="41">
        <f t="shared" si="485"/>
        <v>5400.8721241404892</v>
      </c>
      <c r="BY506" s="41">
        <f t="shared" si="486"/>
        <v>-101668.54013948835</v>
      </c>
      <c r="BZ506" s="41">
        <f t="shared" si="519"/>
        <v>101811.89259509947</v>
      </c>
      <c r="CA506" s="41">
        <f t="shared" si="520"/>
        <v>-86.959171590250975</v>
      </c>
      <c r="CB506" s="41">
        <f t="shared" si="521"/>
        <v>49.790571230893896</v>
      </c>
      <c r="CC506" s="41">
        <f t="shared" si="522"/>
        <v>2.6412681402104674</v>
      </c>
      <c r="CD506" s="41">
        <f t="shared" si="523"/>
        <v>-49.720465465542738</v>
      </c>
      <c r="CE506" s="2">
        <f>Paramètres!$F$16</f>
        <v>15000</v>
      </c>
      <c r="CF506" s="2">
        <f>Paramètres!$G$16</f>
        <v>15000</v>
      </c>
      <c r="CG506" s="111">
        <f>Paramètres!$F$20</f>
        <v>992600579172.61572</v>
      </c>
      <c r="CH506" s="2">
        <f>Paramètres!$F$21</f>
        <v>13332</v>
      </c>
      <c r="CI506" s="2"/>
      <c r="CJ506" s="2"/>
      <c r="CK506" s="2">
        <f>IF(CN506&gt;20000,Paramètres!$F$22,-2)</f>
        <v>1</v>
      </c>
      <c r="CL506" s="2">
        <f t="shared" si="487"/>
        <v>-39984.76688364859</v>
      </c>
      <c r="CM506" s="2">
        <f t="shared" si="488"/>
        <v>23830.131342317636</v>
      </c>
      <c r="CN506" s="2">
        <f t="shared" si="489"/>
        <v>46547.360210132545</v>
      </c>
      <c r="CO506" s="2">
        <f t="shared" si="490"/>
        <v>149.20589290619455</v>
      </c>
      <c r="CP506" s="2">
        <f t="shared" si="491"/>
        <v>407.02613753827274</v>
      </c>
      <c r="CQ506" s="2">
        <f t="shared" si="492"/>
        <v>-349.64056289226409</v>
      </c>
      <c r="CR506" s="2">
        <f t="shared" si="493"/>
        <v>208.37886989737135</v>
      </c>
      <c r="CS506" s="2">
        <f>Paramètres!$F$22</f>
        <v>1</v>
      </c>
      <c r="CT506" s="2">
        <f t="shared" si="494"/>
        <v>-9599.1278758595108</v>
      </c>
      <c r="CU506" s="2">
        <f t="shared" si="495"/>
        <v>-61668.540139488352</v>
      </c>
      <c r="CV506" s="2">
        <f t="shared" si="524"/>
        <v>62411.153641899531</v>
      </c>
      <c r="CW506" s="2">
        <f t="shared" si="525"/>
        <v>-98.847478534974229</v>
      </c>
      <c r="CX506" s="2">
        <f t="shared" si="496"/>
        <v>238.33181585513768</v>
      </c>
      <c r="CY506" s="2">
        <f t="shared" si="526"/>
        <v>-36.656550052030646</v>
      </c>
      <c r="CZ506" s="2">
        <f t="shared" si="527"/>
        <v>-235.49596978948543</v>
      </c>
      <c r="DA506" s="2"/>
      <c r="DB506" s="2"/>
      <c r="DC506" s="13">
        <f>Paramètres!$H$16</f>
        <v>-20000</v>
      </c>
      <c r="DD506" s="13">
        <f>Paramètres!$I$16</f>
        <v>0</v>
      </c>
      <c r="DE506" s="13"/>
      <c r="DF506" s="13"/>
      <c r="DG506" s="112">
        <f>Paramètres!$H$20</f>
        <v>1047197551196.5977</v>
      </c>
      <c r="DH506" s="13">
        <f>Paramètres!$H$21</f>
        <v>10000</v>
      </c>
      <c r="DI506" s="13">
        <f>IF(DL506&lt;66666,Paramètres!$H$22,5)</f>
        <v>5</v>
      </c>
      <c r="DJ506" s="13">
        <f t="shared" si="497"/>
        <v>-74984.766883648583</v>
      </c>
      <c r="DK506" s="13">
        <f t="shared" si="498"/>
        <v>8830.1313423176362</v>
      </c>
      <c r="DL506" s="13">
        <f t="shared" si="528"/>
        <v>75502.890567962371</v>
      </c>
      <c r="DM506" s="13">
        <f t="shared" si="529"/>
        <v>173.283836942498</v>
      </c>
      <c r="DN506" s="13">
        <f t="shared" si="530"/>
        <v>894.83530580210481</v>
      </c>
      <c r="DO506" s="13">
        <f t="shared" si="531"/>
        <v>-888.69467513209202</v>
      </c>
      <c r="DP506" s="13">
        <f t="shared" si="532"/>
        <v>104.65179836874174</v>
      </c>
      <c r="DQ506" s="13">
        <f>IF(DT506&lt;66666,Paramètres!$H$22,5)</f>
        <v>5</v>
      </c>
      <c r="DR506" s="13">
        <f t="shared" si="499"/>
        <v>-44599.127875859514</v>
      </c>
      <c r="DS506" s="13">
        <f t="shared" si="500"/>
        <v>-76668.540139488352</v>
      </c>
      <c r="DT506" s="13">
        <f t="shared" si="533"/>
        <v>88696.940501956473</v>
      </c>
      <c r="DU506" s="13">
        <f t="shared" si="534"/>
        <v>-120.18714349650793</v>
      </c>
      <c r="DV506" s="13">
        <f t="shared" si="535"/>
        <v>653.05986716850418</v>
      </c>
      <c r="DW506" s="13">
        <f t="shared" si="536"/>
        <v>-328.37548129179805</v>
      </c>
      <c r="DX506" s="13">
        <f t="shared" si="537"/>
        <v>-564.49688519293386</v>
      </c>
    </row>
    <row r="507" spans="1:128" x14ac:dyDescent="0.35">
      <c r="A507" s="106">
        <f t="shared" si="538"/>
        <v>501</v>
      </c>
      <c r="B507" s="106">
        <f>A507*Paramètres!$D$25</f>
        <v>250.5</v>
      </c>
      <c r="C507" s="102">
        <f>Paramètres!$D$7</f>
        <v>155093840495.72119</v>
      </c>
      <c r="D507" s="28">
        <f>Paramètres!$D$8</f>
        <v>6666</v>
      </c>
      <c r="E507" s="28">
        <f t="shared" si="501"/>
        <v>58430.207058173663</v>
      </c>
      <c r="F507" s="28">
        <f t="shared" si="502"/>
        <v>-11140.257614426622</v>
      </c>
      <c r="G507" s="28">
        <f t="shared" si="476"/>
        <v>-37.352879455979235</v>
      </c>
      <c r="H507" s="28">
        <f t="shared" si="477"/>
        <v>176.37290450687817</v>
      </c>
      <c r="I507" s="28">
        <f t="shared" si="539"/>
        <v>5905.9236476298229</v>
      </c>
      <c r="J507" s="28">
        <f t="shared" si="540"/>
        <v>-4507.7281346744903</v>
      </c>
      <c r="K507" s="28">
        <f t="shared" si="541"/>
        <v>1516.9561545084953</v>
      </c>
      <c r="L507" s="28">
        <f t="shared" si="503"/>
        <v>-1513.9175742886341</v>
      </c>
      <c r="M507" s="28">
        <f t="shared" si="504"/>
        <v>95.966415798549065</v>
      </c>
      <c r="N507" s="28">
        <f>Paramètres!$D$26*Calculs!K507</f>
        <v>30.339123090169906</v>
      </c>
      <c r="O507" s="28">
        <f>Paramètres!$D$26*I507</f>
        <v>118.11847295259646</v>
      </c>
      <c r="P507" s="28">
        <f>Paramètres!$D$26*J507</f>
        <v>-90.154562693489808</v>
      </c>
      <c r="Q507" s="105">
        <f>IF($T507&gt;25000,Paramètres!$D$9,-5)</f>
        <v>6</v>
      </c>
      <c r="R507" s="105">
        <f t="shared" si="478"/>
        <v>34562.707702538624</v>
      </c>
      <c r="S507" s="105">
        <f t="shared" si="479"/>
        <v>-85673.99076431166</v>
      </c>
      <c r="T507" s="105">
        <f t="shared" si="505"/>
        <v>92382.971684258358</v>
      </c>
      <c r="U507" s="105">
        <f t="shared" si="506"/>
        <v>-68.029805049267409</v>
      </c>
      <c r="V507" s="105">
        <f t="shared" si="480"/>
        <v>108.18797829876307</v>
      </c>
      <c r="W507" s="105">
        <f t="shared" si="507"/>
        <v>40.47574355638416</v>
      </c>
      <c r="X507" s="105">
        <f t="shared" si="508"/>
        <v>-100.33121564065421</v>
      </c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44">
        <f t="shared" si="509"/>
        <v>23867.499355635038</v>
      </c>
      <c r="AL507" s="44">
        <f t="shared" si="510"/>
        <v>74533.73314988504</v>
      </c>
      <c r="AM507" s="44">
        <f t="shared" si="481"/>
        <v>-108.89223513673234</v>
      </c>
      <c r="AN507" s="44">
        <f t="shared" si="482"/>
        <v>-108.77940075115171</v>
      </c>
      <c r="AO507" s="44">
        <f t="shared" si="542"/>
        <v>-1593.9873435410286</v>
      </c>
      <c r="AP507" s="44">
        <f t="shared" si="543"/>
        <v>-4657.7157287218433</v>
      </c>
      <c r="AQ507" s="44">
        <f t="shared" si="511"/>
        <v>1009.0733905107974</v>
      </c>
      <c r="AR507" s="44">
        <f t="shared" si="512"/>
        <v>-324.84628484377333</v>
      </c>
      <c r="AS507" s="44">
        <f t="shared" si="513"/>
        <v>-955.3554305388933</v>
      </c>
      <c r="AT507" s="44">
        <f>Paramètres!$D$26*Calculs!AQ507</f>
        <v>20.181467810215949</v>
      </c>
      <c r="AU507" s="44">
        <f>Paramètres!$D$26*AO507</f>
        <v>-31.879746870820572</v>
      </c>
      <c r="AV507" s="44">
        <f>Paramètres!$D$26*AP507</f>
        <v>-93.154314574436867</v>
      </c>
      <c r="AW507" s="44"/>
      <c r="AX507" s="44"/>
      <c r="AY507" s="44"/>
      <c r="AZ507" s="44"/>
      <c r="BA507" s="44"/>
      <c r="BB507" s="44"/>
      <c r="BC507" s="44"/>
      <c r="BD507" s="44"/>
      <c r="BE507" s="44"/>
      <c r="BF507" s="44"/>
      <c r="BG507" s="41">
        <f>Paramètres!$D$16</f>
        <v>30000</v>
      </c>
      <c r="BH507" s="41">
        <f>Paramètres!$E$16</f>
        <v>-25000</v>
      </c>
      <c r="BI507" s="100"/>
      <c r="BJ507" s="100"/>
      <c r="BK507" s="110">
        <f>Paramètres!$D$20</f>
        <v>523598775598.29883</v>
      </c>
      <c r="BL507" s="41">
        <f>Paramètres!$D$21</f>
        <v>10000</v>
      </c>
      <c r="BM507" s="41"/>
      <c r="BN507" s="41"/>
      <c r="BO507" s="41">
        <f>IF(AND($BR$6&gt;200,A507&lt;950),Paramètres!$D$22,0)</f>
        <v>1</v>
      </c>
      <c r="BP507" s="41">
        <f t="shared" si="483"/>
        <v>-28430.207058173663</v>
      </c>
      <c r="BQ507" s="41">
        <f t="shared" si="484"/>
        <v>-13859.742385573378</v>
      </c>
      <c r="BR507" s="41">
        <f t="shared" si="514"/>
        <v>31628.612558332159</v>
      </c>
      <c r="BS507" s="41">
        <f t="shared" si="515"/>
        <v>-154.01073963874339</v>
      </c>
      <c r="BT507" s="41">
        <f t="shared" si="516"/>
        <v>453.70249239703526</v>
      </c>
      <c r="BU507" s="41">
        <f t="shared" si="517"/>
        <v>-407.82237215963914</v>
      </c>
      <c r="BV507" s="41">
        <f t="shared" si="518"/>
        <v>-198.81364232206656</v>
      </c>
      <c r="BW507" s="41">
        <f>Paramètres!$D$22</f>
        <v>1</v>
      </c>
      <c r="BX507" s="41">
        <f t="shared" si="485"/>
        <v>6132.5006443649618</v>
      </c>
      <c r="BY507" s="41">
        <f t="shared" si="486"/>
        <v>-99533.73314988504</v>
      </c>
      <c r="BZ507" s="41">
        <f t="shared" si="519"/>
        <v>99722.47288803893</v>
      </c>
      <c r="CA507" s="41">
        <f t="shared" si="520"/>
        <v>-86.47433287839506</v>
      </c>
      <c r="CB507" s="41">
        <f t="shared" si="521"/>
        <v>51.867406599346758</v>
      </c>
      <c r="CC507" s="41">
        <f t="shared" si="522"/>
        <v>3.1896211072618148</v>
      </c>
      <c r="CD507" s="41">
        <f t="shared" si="523"/>
        <v>-51.769239752328502</v>
      </c>
      <c r="CE507" s="2">
        <f>Paramètres!$F$16</f>
        <v>15000</v>
      </c>
      <c r="CF507" s="2">
        <f>Paramètres!$G$16</f>
        <v>15000</v>
      </c>
      <c r="CG507" s="111">
        <f>Paramètres!$F$20</f>
        <v>992600579172.61572</v>
      </c>
      <c r="CH507" s="2">
        <f>Paramètres!$F$21</f>
        <v>13332</v>
      </c>
      <c r="CI507" s="2"/>
      <c r="CJ507" s="2"/>
      <c r="CK507" s="2">
        <f>IF(CN507&gt;20000,Paramètres!$F$22,-2)</f>
        <v>1</v>
      </c>
      <c r="CL507" s="2">
        <f t="shared" si="487"/>
        <v>-43430.207058173663</v>
      </c>
      <c r="CM507" s="2">
        <f t="shared" si="488"/>
        <v>26140.25761442662</v>
      </c>
      <c r="CN507" s="2">
        <f t="shared" si="489"/>
        <v>50690.195829809396</v>
      </c>
      <c r="CO507" s="2">
        <f t="shared" si="490"/>
        <v>148.95663687409464</v>
      </c>
      <c r="CP507" s="2">
        <f t="shared" si="491"/>
        <v>349.42504009927393</v>
      </c>
      <c r="CQ507" s="2">
        <f t="shared" si="492"/>
        <v>-299.37942819896898</v>
      </c>
      <c r="CR507" s="2">
        <f t="shared" si="493"/>
        <v>180.19383069250057</v>
      </c>
      <c r="CS507" s="2">
        <f>Paramètres!$F$22</f>
        <v>1</v>
      </c>
      <c r="CT507" s="2">
        <f t="shared" si="494"/>
        <v>-8867.4993556350382</v>
      </c>
      <c r="CU507" s="2">
        <f t="shared" si="495"/>
        <v>-59533.73314988504</v>
      </c>
      <c r="CV507" s="2">
        <f t="shared" si="524"/>
        <v>60190.513601263687</v>
      </c>
      <c r="CW507" s="2">
        <f t="shared" si="525"/>
        <v>-98.471872563049786</v>
      </c>
      <c r="CX507" s="2">
        <f t="shared" si="496"/>
        <v>254.98665117233787</v>
      </c>
      <c r="CY507" s="2">
        <f t="shared" si="526"/>
        <v>-37.56562005675876</v>
      </c>
      <c r="CZ507" s="2">
        <f t="shared" si="527"/>
        <v>-252.20431492310902</v>
      </c>
      <c r="DA507" s="2"/>
      <c r="DB507" s="2"/>
      <c r="DC507" s="13">
        <f>Paramètres!$H$16</f>
        <v>-20000</v>
      </c>
      <c r="DD507" s="13">
        <f>Paramètres!$I$16</f>
        <v>0</v>
      </c>
      <c r="DE507" s="13"/>
      <c r="DF507" s="13"/>
      <c r="DG507" s="112">
        <f>Paramètres!$H$20</f>
        <v>1047197551196.5977</v>
      </c>
      <c r="DH507" s="13">
        <f>Paramètres!$H$21</f>
        <v>10000</v>
      </c>
      <c r="DI507" s="13">
        <f>IF(DL507&lt;66666,Paramètres!$H$22,5)</f>
        <v>5</v>
      </c>
      <c r="DJ507" s="13">
        <f t="shared" si="497"/>
        <v>-78430.207058173663</v>
      </c>
      <c r="DK507" s="13">
        <f t="shared" si="498"/>
        <v>11140.257614426622</v>
      </c>
      <c r="DL507" s="13">
        <f t="shared" si="528"/>
        <v>79217.439487172174</v>
      </c>
      <c r="DM507" s="13">
        <f t="shared" si="529"/>
        <v>171.91576314441306</v>
      </c>
      <c r="DN507" s="13">
        <f t="shared" si="530"/>
        <v>814.81307268828732</v>
      </c>
      <c r="DO507" s="13">
        <f t="shared" si="531"/>
        <v>-806.71577393002588</v>
      </c>
      <c r="DP507" s="13">
        <f t="shared" si="532"/>
        <v>114.58622742811505</v>
      </c>
      <c r="DQ507" s="13">
        <f>IF(DT507&lt;66666,Paramètres!$H$22,5)</f>
        <v>5</v>
      </c>
      <c r="DR507" s="13">
        <f t="shared" si="499"/>
        <v>-43867.499355635038</v>
      </c>
      <c r="DS507" s="13">
        <f t="shared" si="500"/>
        <v>-74533.73314988504</v>
      </c>
      <c r="DT507" s="13">
        <f t="shared" si="533"/>
        <v>86484.882360878037</v>
      </c>
      <c r="DU507" s="13">
        <f t="shared" si="534"/>
        <v>-120.47932203637568</v>
      </c>
      <c r="DV507" s="13">
        <f t="shared" si="535"/>
        <v>686.22477439921647</v>
      </c>
      <c r="DW507" s="13">
        <f t="shared" si="536"/>
        <v>-348.07198699961094</v>
      </c>
      <c r="DX507" s="13">
        <f t="shared" si="537"/>
        <v>-591.39693342576459</v>
      </c>
    </row>
    <row r="508" spans="1:128" x14ac:dyDescent="0.35">
      <c r="A508" s="106">
        <f t="shared" si="538"/>
        <v>502</v>
      </c>
      <c r="B508" s="106">
        <f>A508*Paramètres!$D$25</f>
        <v>251</v>
      </c>
      <c r="C508" s="102">
        <f>Paramètres!$D$7</f>
        <v>155093840495.72119</v>
      </c>
      <c r="D508" s="28">
        <f>Paramètres!$D$8</f>
        <v>6666</v>
      </c>
      <c r="E508" s="28">
        <f t="shared" si="501"/>
        <v>61004.689488416414</v>
      </c>
      <c r="F508" s="28">
        <f t="shared" si="502"/>
        <v>-13370.13007781423</v>
      </c>
      <c r="G508" s="28">
        <f t="shared" si="476"/>
        <v>-45.318085361618884</v>
      </c>
      <c r="H508" s="28">
        <f t="shared" si="477"/>
        <v>174.32233015215178</v>
      </c>
      <c r="I508" s="28">
        <f t="shared" si="539"/>
        <v>4273.8876003885916</v>
      </c>
      <c r="J508" s="28">
        <f t="shared" si="540"/>
        <v>-4321.6071561824519</v>
      </c>
      <c r="K508" s="28">
        <f t="shared" si="541"/>
        <v>1413.5249095961522</v>
      </c>
      <c r="L508" s="28">
        <f t="shared" si="503"/>
        <v>-1406.5904429674847</v>
      </c>
      <c r="M508" s="28">
        <f t="shared" si="504"/>
        <v>139.84275383925123</v>
      </c>
      <c r="N508" s="28">
        <f>Paramètres!$D$26*Calculs!K508</f>
        <v>28.270498191923043</v>
      </c>
      <c r="O508" s="28">
        <f>Paramètres!$D$26*I508</f>
        <v>85.477752007771841</v>
      </c>
      <c r="P508" s="28">
        <f>Paramètres!$D$26*J508</f>
        <v>-86.432143123649041</v>
      </c>
      <c r="Q508" s="105">
        <f>IF($T508&gt;25000,Paramètres!$D$9,-5)</f>
        <v>6</v>
      </c>
      <c r="R508" s="105">
        <f t="shared" si="478"/>
        <v>38015.395375762833</v>
      </c>
      <c r="S508" s="105">
        <f t="shared" si="479"/>
        <v>-85336.16650570363</v>
      </c>
      <c r="T508" s="105">
        <f t="shared" si="505"/>
        <v>93420.723608119981</v>
      </c>
      <c r="U508" s="105">
        <f t="shared" si="506"/>
        <v>-65.988073671872272</v>
      </c>
      <c r="V508" s="105">
        <f t="shared" si="480"/>
        <v>105.81590695171451</v>
      </c>
      <c r="W508" s="105">
        <f t="shared" si="507"/>
        <v>43.059327571561631</v>
      </c>
      <c r="X508" s="105">
        <f t="shared" si="508"/>
        <v>-96.658680278073604</v>
      </c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44">
        <f t="shared" si="509"/>
        <v>22989.294112653581</v>
      </c>
      <c r="AL508" s="44">
        <f t="shared" si="510"/>
        <v>71966.036427889398</v>
      </c>
      <c r="AM508" s="44">
        <f t="shared" si="481"/>
        <v>-108.87271726387814</v>
      </c>
      <c r="AN508" s="44">
        <f t="shared" si="482"/>
        <v>-108.95495650171083</v>
      </c>
      <c r="AO508" s="44">
        <f t="shared" si="542"/>
        <v>-1886.9538815139815</v>
      </c>
      <c r="AP508" s="44">
        <f t="shared" si="543"/>
        <v>-5519.9168446862996</v>
      </c>
      <c r="AQ508" s="44">
        <f t="shared" si="511"/>
        <v>1052.7900538101333</v>
      </c>
      <c r="AR508" s="44">
        <f t="shared" si="512"/>
        <v>-341.97224239272373</v>
      </c>
      <c r="AS508" s="44">
        <f t="shared" si="513"/>
        <v>-995.70170374185636</v>
      </c>
      <c r="AT508" s="44">
        <f>Paramètres!$D$26*Calculs!AQ508</f>
        <v>21.055801076202666</v>
      </c>
      <c r="AU508" s="44">
        <f>Paramètres!$D$26*AO508</f>
        <v>-37.739077630279631</v>
      </c>
      <c r="AV508" s="44">
        <f>Paramètres!$D$26*AP508</f>
        <v>-110.398336893726</v>
      </c>
      <c r="AW508" s="44"/>
      <c r="AX508" s="44"/>
      <c r="AY508" s="44"/>
      <c r="AZ508" s="44"/>
      <c r="BA508" s="44"/>
      <c r="BB508" s="44"/>
      <c r="BC508" s="44"/>
      <c r="BD508" s="44"/>
      <c r="BE508" s="44"/>
      <c r="BF508" s="44"/>
      <c r="BG508" s="41">
        <f>Paramètres!$D$16</f>
        <v>30000</v>
      </c>
      <c r="BH508" s="41">
        <f>Paramètres!$E$16</f>
        <v>-25000</v>
      </c>
      <c r="BI508" s="100"/>
      <c r="BJ508" s="100"/>
      <c r="BK508" s="110">
        <f>Paramètres!$D$20</f>
        <v>523598775598.29883</v>
      </c>
      <c r="BL508" s="41">
        <f>Paramètres!$D$21</f>
        <v>10000</v>
      </c>
      <c r="BM508" s="41"/>
      <c r="BN508" s="41"/>
      <c r="BO508" s="41">
        <f>IF(AND($BR$6&gt;200,A508&lt;950),Paramètres!$D$22,0)</f>
        <v>1</v>
      </c>
      <c r="BP508" s="41">
        <f t="shared" si="483"/>
        <v>-31004.689488416414</v>
      </c>
      <c r="BQ508" s="41">
        <f t="shared" si="484"/>
        <v>-11629.86992218577</v>
      </c>
      <c r="BR508" s="41">
        <f t="shared" si="514"/>
        <v>33114.115489924843</v>
      </c>
      <c r="BS508" s="41">
        <f t="shared" si="515"/>
        <v>-159.43891410355556</v>
      </c>
      <c r="BT508" s="41">
        <f t="shared" si="516"/>
        <v>418.90777438975971</v>
      </c>
      <c r="BU508" s="41">
        <f t="shared" si="517"/>
        <v>-392.22263005000997</v>
      </c>
      <c r="BV508" s="41">
        <f t="shared" si="518"/>
        <v>-147.12284635920699</v>
      </c>
      <c r="BW508" s="41">
        <f>Paramètres!$D$22</f>
        <v>1</v>
      </c>
      <c r="BX508" s="41">
        <f t="shared" si="485"/>
        <v>7010.7058873464193</v>
      </c>
      <c r="BY508" s="41">
        <f t="shared" si="486"/>
        <v>-96966.036427889398</v>
      </c>
      <c r="BZ508" s="41">
        <f t="shared" si="519"/>
        <v>97219.145324229452</v>
      </c>
      <c r="CA508" s="41">
        <f t="shared" si="520"/>
        <v>-85.864674453774839</v>
      </c>
      <c r="CB508" s="41">
        <f t="shared" si="521"/>
        <v>54.530415598804133</v>
      </c>
      <c r="CC508" s="41">
        <f t="shared" si="522"/>
        <v>3.9323191373778239</v>
      </c>
      <c r="CD508" s="41">
        <f t="shared" si="523"/>
        <v>-54.388446305995117</v>
      </c>
      <c r="CE508" s="2">
        <f>Paramètres!$F$16</f>
        <v>15000</v>
      </c>
      <c r="CF508" s="2">
        <f>Paramètres!$G$16</f>
        <v>15000</v>
      </c>
      <c r="CG508" s="111">
        <f>Paramètres!$F$20</f>
        <v>992600579172.61572</v>
      </c>
      <c r="CH508" s="2">
        <f>Paramètres!$F$21</f>
        <v>13332</v>
      </c>
      <c r="CI508" s="2"/>
      <c r="CJ508" s="2"/>
      <c r="CK508" s="2">
        <f>IF(CN508&gt;20000,Paramètres!$F$22,-2)</f>
        <v>1</v>
      </c>
      <c r="CL508" s="2">
        <f t="shared" si="487"/>
        <v>-46004.689488416414</v>
      </c>
      <c r="CM508" s="2">
        <f t="shared" si="488"/>
        <v>28370.130077814232</v>
      </c>
      <c r="CN508" s="2">
        <f t="shared" si="489"/>
        <v>54049.012345811752</v>
      </c>
      <c r="CO508" s="2">
        <f t="shared" si="490"/>
        <v>148.33873318402448</v>
      </c>
      <c r="CP508" s="2">
        <f t="shared" si="491"/>
        <v>310.97246974699817</v>
      </c>
      <c r="CQ508" s="2">
        <f t="shared" si="492"/>
        <v>-264.6892383273161</v>
      </c>
      <c r="CR508" s="2">
        <f t="shared" si="493"/>
        <v>163.22831878768142</v>
      </c>
      <c r="CS508" s="2">
        <f>Paramètres!$F$22</f>
        <v>1</v>
      </c>
      <c r="CT508" s="2">
        <f t="shared" si="494"/>
        <v>-7989.2941126535807</v>
      </c>
      <c r="CU508" s="2">
        <f t="shared" si="495"/>
        <v>-56966.036427889398</v>
      </c>
      <c r="CV508" s="2">
        <f t="shared" si="524"/>
        <v>57523.544107800793</v>
      </c>
      <c r="CW508" s="2">
        <f t="shared" si="525"/>
        <v>-97.983468628446289</v>
      </c>
      <c r="CX508" s="2">
        <f t="shared" si="496"/>
        <v>277.33087495858246</v>
      </c>
      <c r="CY508" s="2">
        <f t="shared" si="526"/>
        <v>-38.517757570907385</v>
      </c>
      <c r="CZ508" s="2">
        <f t="shared" si="527"/>
        <v>-274.64303478697889</v>
      </c>
      <c r="DA508" s="2"/>
      <c r="DB508" s="2"/>
      <c r="DC508" s="13">
        <f>Paramètres!$H$16</f>
        <v>-20000</v>
      </c>
      <c r="DD508" s="13">
        <f>Paramètres!$I$16</f>
        <v>0</v>
      </c>
      <c r="DE508" s="13"/>
      <c r="DF508" s="13"/>
      <c r="DG508" s="112">
        <f>Paramètres!$H$20</f>
        <v>1047197551196.5977</v>
      </c>
      <c r="DH508" s="13">
        <f>Paramètres!$H$21</f>
        <v>10000</v>
      </c>
      <c r="DI508" s="13">
        <f>IF(DL508&lt;66666,Paramètres!$H$22,5)</f>
        <v>5</v>
      </c>
      <c r="DJ508" s="13">
        <f t="shared" si="497"/>
        <v>-81004.689488416421</v>
      </c>
      <c r="DK508" s="13">
        <f t="shared" si="498"/>
        <v>13370.13007781423</v>
      </c>
      <c r="DL508" s="13">
        <f t="shared" si="528"/>
        <v>82100.670505254922</v>
      </c>
      <c r="DM508" s="13">
        <f t="shared" si="529"/>
        <v>170.62761531185296</v>
      </c>
      <c r="DN508" s="13">
        <f t="shared" si="530"/>
        <v>759.82161064980369</v>
      </c>
      <c r="DO508" s="13">
        <f t="shared" si="531"/>
        <v>-749.67857459015875</v>
      </c>
      <c r="DP508" s="13">
        <f t="shared" si="532"/>
        <v>123.7372814107768</v>
      </c>
      <c r="DQ508" s="13">
        <f>IF(DT508&lt;66666,Paramètres!$H$22,5)</f>
        <v>5</v>
      </c>
      <c r="DR508" s="13">
        <f t="shared" si="499"/>
        <v>-42989.294112653581</v>
      </c>
      <c r="DS508" s="13">
        <f t="shared" si="500"/>
        <v>-71966.036427889398</v>
      </c>
      <c r="DT508" s="13">
        <f t="shared" si="533"/>
        <v>83828.335349358662</v>
      </c>
      <c r="DU508" s="13">
        <f t="shared" si="534"/>
        <v>-120.85220778142899</v>
      </c>
      <c r="DV508" s="13">
        <f t="shared" si="535"/>
        <v>729.47762777651974</v>
      </c>
      <c r="DW508" s="13">
        <f t="shared" si="536"/>
        <v>-374.09460844465593</v>
      </c>
      <c r="DX508" s="13">
        <f t="shared" si="537"/>
        <v>-626.25141385796348</v>
      </c>
    </row>
    <row r="509" spans="1:128" x14ac:dyDescent="0.35">
      <c r="A509" s="106">
        <f t="shared" si="538"/>
        <v>503</v>
      </c>
      <c r="B509" s="106">
        <f>A509*Paramètres!$D$25</f>
        <v>251.5</v>
      </c>
      <c r="C509" s="102">
        <f>Paramètres!$D$7</f>
        <v>155093840495.72119</v>
      </c>
      <c r="D509" s="28">
        <f>Paramètres!$D$8</f>
        <v>6666</v>
      </c>
      <c r="E509" s="28">
        <f t="shared" si="501"/>
        <v>62789.985677868841</v>
      </c>
      <c r="F509" s="28">
        <f t="shared" si="502"/>
        <v>-15495.972967445645</v>
      </c>
      <c r="G509" s="28">
        <f t="shared" si="476"/>
        <v>-55.813070607400256</v>
      </c>
      <c r="H509" s="28">
        <f t="shared" si="477"/>
        <v>172.48607952556335</v>
      </c>
      <c r="I509" s="28">
        <f t="shared" si="539"/>
        <v>2781.8194054133351</v>
      </c>
      <c r="J509" s="28">
        <f t="shared" si="540"/>
        <v>-4095.3322592195514</v>
      </c>
      <c r="K509" s="28">
        <f t="shared" si="541"/>
        <v>1343.4443956548694</v>
      </c>
      <c r="L509" s="28">
        <f t="shared" si="503"/>
        <v>-1331.9083994598595</v>
      </c>
      <c r="M509" s="28">
        <f t="shared" si="504"/>
        <v>175.67828455660836</v>
      </c>
      <c r="N509" s="28">
        <f>Paramètres!$D$26*Calculs!K509</f>
        <v>26.868887913097389</v>
      </c>
      <c r="O509" s="28">
        <f>Paramètres!$D$26*I509</f>
        <v>55.636388108266701</v>
      </c>
      <c r="P509" s="28">
        <f>Paramètres!$D$26*J509</f>
        <v>-81.906645184391024</v>
      </c>
      <c r="Q509" s="105">
        <f>IF($T509&gt;25000,Paramètres!$D$9,-5)</f>
        <v>6</v>
      </c>
      <c r="R509" s="105">
        <f t="shared" si="478"/>
        <v>40829.66156657043</v>
      </c>
      <c r="S509" s="105">
        <f t="shared" si="479"/>
        <v>-84453.125547056436</v>
      </c>
      <c r="T509" s="105">
        <f t="shared" si="505"/>
        <v>93805.07277491744</v>
      </c>
      <c r="U509" s="105">
        <f t="shared" si="506"/>
        <v>-64.198116267276134</v>
      </c>
      <c r="V509" s="105">
        <f t="shared" si="480"/>
        <v>104.95708258342421</v>
      </c>
      <c r="W509" s="105">
        <f t="shared" si="507"/>
        <v>45.683693153550415</v>
      </c>
      <c r="X509" s="105">
        <f t="shared" si="508"/>
        <v>-94.493329734304425</v>
      </c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44">
        <f t="shared" si="509"/>
        <v>21960.324111298407</v>
      </c>
      <c r="AL509" s="44">
        <f t="shared" si="510"/>
        <v>68957.152579610789</v>
      </c>
      <c r="AM509" s="44">
        <f t="shared" si="481"/>
        <v>-108.88550679307139</v>
      </c>
      <c r="AN509" s="44">
        <f t="shared" si="482"/>
        <v>-109.16579081721494</v>
      </c>
      <c r="AO509" s="44">
        <f t="shared" si="542"/>
        <v>-2191.1870462764259</v>
      </c>
      <c r="AP509" s="44">
        <f t="shared" si="543"/>
        <v>-6405.2202115344298</v>
      </c>
      <c r="AQ509" s="44">
        <f t="shared" si="511"/>
        <v>1113.6694249558916</v>
      </c>
      <c r="AR509" s="44">
        <f t="shared" si="512"/>
        <v>-365.62071930662387</v>
      </c>
      <c r="AS509" s="44">
        <f t="shared" si="513"/>
        <v>-1051.9415752290111</v>
      </c>
      <c r="AT509" s="44">
        <f>Paramètres!$D$26*Calculs!AQ509</f>
        <v>22.273388499117832</v>
      </c>
      <c r="AU509" s="44">
        <f>Paramètres!$D$26*AO509</f>
        <v>-43.823740925528519</v>
      </c>
      <c r="AV509" s="44">
        <f>Paramètres!$D$26*AP509</f>
        <v>-128.1044042306886</v>
      </c>
      <c r="AW509" s="44"/>
      <c r="AX509" s="44"/>
      <c r="AY509" s="44"/>
      <c r="AZ509" s="44"/>
      <c r="BA509" s="44"/>
      <c r="BB509" s="44"/>
      <c r="BC509" s="44"/>
      <c r="BD509" s="44"/>
      <c r="BE509" s="44"/>
      <c r="BF509" s="44"/>
      <c r="BG509" s="41">
        <f>Paramètres!$D$16</f>
        <v>30000</v>
      </c>
      <c r="BH509" s="41">
        <f>Paramètres!$E$16</f>
        <v>-25000</v>
      </c>
      <c r="BI509" s="100"/>
      <c r="BJ509" s="100"/>
      <c r="BK509" s="110">
        <f>Paramètres!$D$20</f>
        <v>523598775598.29883</v>
      </c>
      <c r="BL509" s="41">
        <f>Paramètres!$D$21</f>
        <v>10000</v>
      </c>
      <c r="BM509" s="41"/>
      <c r="BN509" s="41"/>
      <c r="BO509" s="41">
        <f>IF(AND($BR$6&gt;200,A509&lt;950),Paramètres!$D$22,0)</f>
        <v>1</v>
      </c>
      <c r="BP509" s="41">
        <f t="shared" si="483"/>
        <v>-32789.985677868841</v>
      </c>
      <c r="BQ509" s="41">
        <f t="shared" si="484"/>
        <v>-9504.0270325543552</v>
      </c>
      <c r="BR509" s="41">
        <f t="shared" si="514"/>
        <v>34139.561956626909</v>
      </c>
      <c r="BS509" s="41">
        <f t="shared" si="515"/>
        <v>-163.83601125357751</v>
      </c>
      <c r="BT509" s="41">
        <f t="shared" si="516"/>
        <v>397.06202584196029</v>
      </c>
      <c r="BU509" s="41">
        <f t="shared" si="517"/>
        <v>-381.36570577925033</v>
      </c>
      <c r="BV509" s="41">
        <f t="shared" si="518"/>
        <v>-110.53710155968369</v>
      </c>
      <c r="BW509" s="41">
        <f>Paramètres!$D$22</f>
        <v>1</v>
      </c>
      <c r="BX509" s="41">
        <f t="shared" si="485"/>
        <v>8039.6758887015931</v>
      </c>
      <c r="BY509" s="41">
        <f t="shared" si="486"/>
        <v>-93957.152579610789</v>
      </c>
      <c r="BZ509" s="41">
        <f t="shared" si="519"/>
        <v>94300.492624713443</v>
      </c>
      <c r="CA509" s="41">
        <f t="shared" si="520"/>
        <v>-85.10925818741714</v>
      </c>
      <c r="CB509" s="41">
        <f t="shared" si="521"/>
        <v>57.900979133303345</v>
      </c>
      <c r="CC509" s="41">
        <f t="shared" si="522"/>
        <v>4.936401633900247</v>
      </c>
      <c r="CD509" s="41">
        <f t="shared" si="523"/>
        <v>-57.690166610125651</v>
      </c>
      <c r="CE509" s="2">
        <f>Paramètres!$F$16</f>
        <v>15000</v>
      </c>
      <c r="CF509" s="2">
        <f>Paramètres!$G$16</f>
        <v>15000</v>
      </c>
      <c r="CG509" s="111">
        <f>Paramètres!$F$20</f>
        <v>992600579172.61572</v>
      </c>
      <c r="CH509" s="2">
        <f>Paramètres!$F$21</f>
        <v>13332</v>
      </c>
      <c r="CI509" s="2"/>
      <c r="CJ509" s="2"/>
      <c r="CK509" s="2">
        <f>IF(CN509&gt;20000,Paramètres!$F$22,-2)</f>
        <v>1</v>
      </c>
      <c r="CL509" s="2">
        <f t="shared" si="487"/>
        <v>-47789.985677868841</v>
      </c>
      <c r="CM509" s="2">
        <f t="shared" si="488"/>
        <v>30495.972967445647</v>
      </c>
      <c r="CN509" s="2">
        <f t="shared" si="489"/>
        <v>56691.155380024531</v>
      </c>
      <c r="CO509" s="2">
        <f t="shared" si="490"/>
        <v>147.45704455601862</v>
      </c>
      <c r="CP509" s="2">
        <f t="shared" si="491"/>
        <v>284.8900362157903</v>
      </c>
      <c r="CQ509" s="2">
        <f t="shared" si="492"/>
        <v>-240.15899233758503</v>
      </c>
      <c r="CR509" s="2">
        <f t="shared" si="493"/>
        <v>153.25139847463083</v>
      </c>
      <c r="CS509" s="2">
        <f>Paramètres!$F$22</f>
        <v>1</v>
      </c>
      <c r="CT509" s="2">
        <f t="shared" si="494"/>
        <v>-6960.3241112984069</v>
      </c>
      <c r="CU509" s="2">
        <f t="shared" si="495"/>
        <v>-53957.152579610789</v>
      </c>
      <c r="CV509" s="2">
        <f t="shared" si="524"/>
        <v>54404.231694177259</v>
      </c>
      <c r="CW509" s="2">
        <f t="shared" si="525"/>
        <v>-97.350406187602488</v>
      </c>
      <c r="CX509" s="2">
        <f t="shared" si="496"/>
        <v>307.26889318304836</v>
      </c>
      <c r="CY509" s="2">
        <f t="shared" si="526"/>
        <v>-39.311116420064153</v>
      </c>
      <c r="CZ509" s="2">
        <f t="shared" si="527"/>
        <v>-304.74384135490538</v>
      </c>
      <c r="DA509" s="2"/>
      <c r="DB509" s="2"/>
      <c r="DC509" s="13">
        <f>Paramètres!$H$16</f>
        <v>-20000</v>
      </c>
      <c r="DD509" s="13">
        <f>Paramètres!$I$16</f>
        <v>0</v>
      </c>
      <c r="DE509" s="13"/>
      <c r="DF509" s="13"/>
      <c r="DG509" s="112">
        <f>Paramètres!$H$20</f>
        <v>1047197551196.5977</v>
      </c>
      <c r="DH509" s="13">
        <f>Paramètres!$H$21</f>
        <v>10000</v>
      </c>
      <c r="DI509" s="13">
        <f>IF(DL509&lt;66666,Paramètres!$H$22,5)</f>
        <v>5</v>
      </c>
      <c r="DJ509" s="13">
        <f t="shared" si="497"/>
        <v>-82789.985677868841</v>
      </c>
      <c r="DK509" s="13">
        <f t="shared" si="498"/>
        <v>15495.972967445645</v>
      </c>
      <c r="DL509" s="13">
        <f t="shared" si="528"/>
        <v>84227.708663773679</v>
      </c>
      <c r="DM509" s="13">
        <f t="shared" si="529"/>
        <v>169.39849670741975</v>
      </c>
      <c r="DN509" s="13">
        <f t="shared" si="530"/>
        <v>722.7201568680556</v>
      </c>
      <c r="DO509" s="13">
        <f t="shared" si="531"/>
        <v>-710.3837013430242</v>
      </c>
      <c r="DP509" s="13">
        <f t="shared" si="532"/>
        <v>132.96398764166122</v>
      </c>
      <c r="DQ509" s="13">
        <f>IF(DT509&lt;66666,Paramètres!$H$22,5)</f>
        <v>5</v>
      </c>
      <c r="DR509" s="13">
        <f t="shared" si="499"/>
        <v>-41960.324111298411</v>
      </c>
      <c r="DS509" s="13">
        <f t="shared" si="500"/>
        <v>-68957.152579610789</v>
      </c>
      <c r="DT509" s="13">
        <f t="shared" si="533"/>
        <v>80720.243380535801</v>
      </c>
      <c r="DU509" s="13">
        <f t="shared" si="534"/>
        <v>-121.32045009308189</v>
      </c>
      <c r="DV509" s="13">
        <f t="shared" si="535"/>
        <v>785.43762116898677</v>
      </c>
      <c r="DW509" s="13">
        <f t="shared" si="536"/>
        <v>-408.28936798529179</v>
      </c>
      <c r="DX509" s="13">
        <f t="shared" si="537"/>
        <v>-670.97842643245076</v>
      </c>
    </row>
    <row r="510" spans="1:128" x14ac:dyDescent="0.35">
      <c r="A510" s="106">
        <f t="shared" si="538"/>
        <v>504</v>
      </c>
      <c r="B510" s="106">
        <f>A510*Paramètres!$D$25</f>
        <v>252</v>
      </c>
      <c r="C510" s="102">
        <f>Paramètres!$D$7</f>
        <v>155093840495.72119</v>
      </c>
      <c r="D510" s="28">
        <f>Paramètres!$D$8</f>
        <v>6666</v>
      </c>
      <c r="E510" s="28">
        <f t="shared" si="501"/>
        <v>63847.918280710546</v>
      </c>
      <c r="F510" s="28">
        <f t="shared" si="502"/>
        <v>-17499.719525916269</v>
      </c>
      <c r="G510" s="28">
        <f t="shared" si="476"/>
        <v>-70.033639627419433</v>
      </c>
      <c r="H510" s="28">
        <f t="shared" si="477"/>
        <v>170.82824175656023</v>
      </c>
      <c r="I510" s="28">
        <f t="shared" si="539"/>
        <v>1394.2746178452089</v>
      </c>
      <c r="J510" s="28">
        <f t="shared" si="540"/>
        <v>-3837.7473294785518</v>
      </c>
      <c r="K510" s="28">
        <f t="shared" si="541"/>
        <v>1301.0795337382033</v>
      </c>
      <c r="L510" s="28">
        <f t="shared" si="503"/>
        <v>-1284.4451700327036</v>
      </c>
      <c r="M510" s="28">
        <f t="shared" si="504"/>
        <v>207.38504838121685</v>
      </c>
      <c r="N510" s="28">
        <f>Paramètres!$D$26*Calculs!K510</f>
        <v>26.021590674764067</v>
      </c>
      <c r="O510" s="28">
        <f>Paramètres!$D$26*I510</f>
        <v>27.88549235690418</v>
      </c>
      <c r="P510" s="28">
        <f>Paramètres!$D$26*J510</f>
        <v>-76.754946589571034</v>
      </c>
      <c r="Q510" s="105">
        <f>IF($T510&gt;25000,Paramètres!$D$9,-5)</f>
        <v>6</v>
      </c>
      <c r="R510" s="105">
        <f t="shared" si="478"/>
        <v>43074.592872377005</v>
      </c>
      <c r="S510" s="105">
        <f t="shared" si="479"/>
        <v>-82991.276605952589</v>
      </c>
      <c r="T510" s="105">
        <f t="shared" si="505"/>
        <v>93503.863790790841</v>
      </c>
      <c r="U510" s="105">
        <f t="shared" si="506"/>
        <v>-62.569534225189841</v>
      </c>
      <c r="V510" s="105">
        <f t="shared" si="480"/>
        <v>105.62924211293284</v>
      </c>
      <c r="W510" s="105">
        <f t="shared" si="507"/>
        <v>48.660412682116814</v>
      </c>
      <c r="X510" s="105">
        <f t="shared" si="508"/>
        <v>-93.753405415263018</v>
      </c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44">
        <f t="shared" si="509"/>
        <v>20773.325408333538</v>
      </c>
      <c r="AL510" s="44">
        <f t="shared" si="510"/>
        <v>65491.557080036313</v>
      </c>
      <c r="AM510" s="44">
        <f t="shared" si="481"/>
        <v>-108.92579409235299</v>
      </c>
      <c r="AN510" s="44">
        <f t="shared" si="482"/>
        <v>-109.39015030804087</v>
      </c>
      <c r="AO510" s="44">
        <f t="shared" si="542"/>
        <v>-2512.9840246575213</v>
      </c>
      <c r="AP510" s="44">
        <f t="shared" si="543"/>
        <v>-7329.0573825327529</v>
      </c>
      <c r="AQ510" s="44">
        <f t="shared" si="511"/>
        <v>1195.7277459785284</v>
      </c>
      <c r="AR510" s="44">
        <f t="shared" si="512"/>
        <v>-396.9803896179053</v>
      </c>
      <c r="AS510" s="44">
        <f t="shared" si="513"/>
        <v>-1127.9057641317861</v>
      </c>
      <c r="AT510" s="44">
        <f>Paramètres!$D$26*Calculs!AQ510</f>
        <v>23.91455491957057</v>
      </c>
      <c r="AU510" s="44">
        <f>Paramètres!$D$26*AO510</f>
        <v>-50.259680493150427</v>
      </c>
      <c r="AV510" s="44">
        <f>Paramètres!$D$26*AP510</f>
        <v>-146.58114765065505</v>
      </c>
      <c r="AW510" s="44"/>
      <c r="AX510" s="44"/>
      <c r="AY510" s="44"/>
      <c r="AZ510" s="44"/>
      <c r="BA510" s="44"/>
      <c r="BB510" s="44"/>
      <c r="BC510" s="44"/>
      <c r="BD510" s="44"/>
      <c r="BE510" s="44"/>
      <c r="BF510" s="44"/>
      <c r="BG510" s="41">
        <f>Paramètres!$D$16</f>
        <v>30000</v>
      </c>
      <c r="BH510" s="41">
        <f>Paramètres!$E$16</f>
        <v>-25000</v>
      </c>
      <c r="BI510" s="100"/>
      <c r="BJ510" s="100"/>
      <c r="BK510" s="110">
        <f>Paramètres!$D$20</f>
        <v>523598775598.29883</v>
      </c>
      <c r="BL510" s="41">
        <f>Paramètres!$D$21</f>
        <v>10000</v>
      </c>
      <c r="BM510" s="41"/>
      <c r="BN510" s="41"/>
      <c r="BO510" s="41">
        <f>IF(AND($BR$6&gt;200,A510&lt;950),Paramètres!$D$22,0)</f>
        <v>1</v>
      </c>
      <c r="BP510" s="41">
        <f t="shared" si="483"/>
        <v>-33847.918280710546</v>
      </c>
      <c r="BQ510" s="41">
        <f t="shared" si="484"/>
        <v>-7500.280474083731</v>
      </c>
      <c r="BR510" s="41">
        <f t="shared" si="514"/>
        <v>34668.945457391419</v>
      </c>
      <c r="BS510" s="41">
        <f t="shared" si="515"/>
        <v>-167.50584458883398</v>
      </c>
      <c r="BT510" s="41">
        <f t="shared" si="516"/>
        <v>386.41583103961074</v>
      </c>
      <c r="BU510" s="41">
        <f t="shared" si="517"/>
        <v>-377.26476242192933</v>
      </c>
      <c r="BV510" s="41">
        <f t="shared" si="518"/>
        <v>-83.597209957977597</v>
      </c>
      <c r="BW510" s="41">
        <f>Paramètres!$D$22</f>
        <v>1</v>
      </c>
      <c r="BX510" s="41">
        <f t="shared" si="485"/>
        <v>9226.6745916664622</v>
      </c>
      <c r="BY510" s="41">
        <f t="shared" si="486"/>
        <v>-90491.55708003632</v>
      </c>
      <c r="BZ510" s="41">
        <f t="shared" si="519"/>
        <v>90960.724638659158</v>
      </c>
      <c r="CA510" s="41">
        <f t="shared" si="520"/>
        <v>-84.178143324644481</v>
      </c>
      <c r="CB510" s="41">
        <f t="shared" si="521"/>
        <v>62.153344258273762</v>
      </c>
      <c r="CC510" s="41">
        <f t="shared" si="522"/>
        <v>6.304574689054121</v>
      </c>
      <c r="CD510" s="41">
        <f t="shared" si="523"/>
        <v>-61.832762678677312</v>
      </c>
      <c r="CE510" s="2">
        <f>Paramètres!$F$16</f>
        <v>15000</v>
      </c>
      <c r="CF510" s="2">
        <f>Paramètres!$G$16</f>
        <v>15000</v>
      </c>
      <c r="CG510" s="111">
        <f>Paramètres!$F$20</f>
        <v>992600579172.61572</v>
      </c>
      <c r="CH510" s="2">
        <f>Paramètres!$F$21</f>
        <v>13332</v>
      </c>
      <c r="CI510" s="2"/>
      <c r="CJ510" s="2"/>
      <c r="CK510" s="2">
        <f>IF(CN510&gt;20000,Paramètres!$F$22,-2)</f>
        <v>1</v>
      </c>
      <c r="CL510" s="2">
        <f t="shared" si="487"/>
        <v>-48847.918280710546</v>
      </c>
      <c r="CM510" s="2">
        <f t="shared" si="488"/>
        <v>32499.719525916269</v>
      </c>
      <c r="CN510" s="2">
        <f t="shared" si="489"/>
        <v>58671.55093929424</v>
      </c>
      <c r="CO510" s="2">
        <f t="shared" si="490"/>
        <v>146.36320204480253</v>
      </c>
      <c r="CP510" s="2">
        <f t="shared" si="491"/>
        <v>267.37603636052086</v>
      </c>
      <c r="CQ510" s="2">
        <f t="shared" si="492"/>
        <v>-222.60810504008333</v>
      </c>
      <c r="CR510" s="2">
        <f t="shared" si="493"/>
        <v>148.10663857614821</v>
      </c>
      <c r="CS510" s="2">
        <f>Paramètres!$F$22</f>
        <v>1</v>
      </c>
      <c r="CT510" s="2">
        <f t="shared" si="494"/>
        <v>-5773.3254083335378</v>
      </c>
      <c r="CU510" s="2">
        <f t="shared" si="495"/>
        <v>-50491.557080036313</v>
      </c>
      <c r="CV510" s="2">
        <f t="shared" si="524"/>
        <v>50820.553151624343</v>
      </c>
      <c r="CW510" s="2">
        <f t="shared" si="525"/>
        <v>-96.523007252404597</v>
      </c>
      <c r="CX510" s="2">
        <f t="shared" si="496"/>
        <v>347.80767773888533</v>
      </c>
      <c r="CY510" s="2">
        <f t="shared" si="526"/>
        <v>-39.511708916517591</v>
      </c>
      <c r="CZ510" s="2">
        <f t="shared" si="527"/>
        <v>-345.5560816316401</v>
      </c>
      <c r="DA510" s="2"/>
      <c r="DB510" s="2"/>
      <c r="DC510" s="13">
        <f>Paramètres!$H$16</f>
        <v>-20000</v>
      </c>
      <c r="DD510" s="13">
        <f>Paramètres!$I$16</f>
        <v>0</v>
      </c>
      <c r="DE510" s="13"/>
      <c r="DF510" s="13"/>
      <c r="DG510" s="112">
        <f>Paramètres!$H$20</f>
        <v>1047197551196.5977</v>
      </c>
      <c r="DH510" s="13">
        <f>Paramètres!$H$21</f>
        <v>10000</v>
      </c>
      <c r="DI510" s="13">
        <f>IF(DL510&lt;66666,Paramètres!$H$22,5)</f>
        <v>5</v>
      </c>
      <c r="DJ510" s="13">
        <f t="shared" si="497"/>
        <v>-83847.918280710554</v>
      </c>
      <c r="DK510" s="13">
        <f t="shared" si="498"/>
        <v>17499.719525916269</v>
      </c>
      <c r="DL510" s="13">
        <f t="shared" si="528"/>
        <v>85654.6179928114</v>
      </c>
      <c r="DM510" s="13">
        <f t="shared" si="529"/>
        <v>168.21114648007077</v>
      </c>
      <c r="DN510" s="13">
        <f t="shared" si="530"/>
        <v>699.32301561553948</v>
      </c>
      <c r="DO510" s="13">
        <f t="shared" si="531"/>
        <v>-684.57230257069091</v>
      </c>
      <c r="DP510" s="13">
        <f t="shared" si="532"/>
        <v>142.87561976304625</v>
      </c>
      <c r="DQ510" s="13">
        <f>IF(DT510&lt;66666,Paramètres!$H$22,5)</f>
        <v>5</v>
      </c>
      <c r="DR510" s="13">
        <f t="shared" si="499"/>
        <v>-40773.325408333534</v>
      </c>
      <c r="DS510" s="13">
        <f t="shared" si="500"/>
        <v>-65491.557080036313</v>
      </c>
      <c r="DT510" s="13">
        <f t="shared" si="533"/>
        <v>77146.666250859547</v>
      </c>
      <c r="DU510" s="13">
        <f t="shared" si="534"/>
        <v>-121.90530985155856</v>
      </c>
      <c r="DV510" s="13">
        <f t="shared" si="535"/>
        <v>858.04406396781565</v>
      </c>
      <c r="DW510" s="13">
        <f t="shared" si="536"/>
        <v>-453.4908834697556</v>
      </c>
      <c r="DX510" s="13">
        <f t="shared" si="537"/>
        <v>-728.41309318286244</v>
      </c>
    </row>
    <row r="511" spans="1:128" x14ac:dyDescent="0.35">
      <c r="A511" s="106">
        <f t="shared" si="538"/>
        <v>505</v>
      </c>
      <c r="B511" s="106">
        <f>A511*Paramètres!$D$25</f>
        <v>252.5</v>
      </c>
      <c r="C511" s="102">
        <f>Paramètres!$D$7</f>
        <v>155093840495.72119</v>
      </c>
      <c r="D511" s="28">
        <f>Paramètres!$D$8</f>
        <v>6666</v>
      </c>
      <c r="E511" s="28">
        <f t="shared" si="501"/>
        <v>64223.944297124974</v>
      </c>
      <c r="F511" s="28">
        <f t="shared" si="502"/>
        <v>-19366.746928560242</v>
      </c>
      <c r="G511" s="28">
        <f t="shared" si="476"/>
        <v>-88.679029376236315</v>
      </c>
      <c r="H511" s="28">
        <f t="shared" si="477"/>
        <v>169.31155624986425</v>
      </c>
      <c r="I511" s="28">
        <f t="shared" si="539"/>
        <v>81.94395545560117</v>
      </c>
      <c r="J511" s="28">
        <f t="shared" si="540"/>
        <v>-3553.6073345077639</v>
      </c>
      <c r="K511" s="28">
        <f t="shared" si="541"/>
        <v>1283.0602026996885</v>
      </c>
      <c r="L511" s="28">
        <f t="shared" si="503"/>
        <v>-1260.7993962454132</v>
      </c>
      <c r="M511" s="28">
        <f t="shared" si="504"/>
        <v>237.96715357159542</v>
      </c>
      <c r="N511" s="28">
        <f>Paramètres!$D$26*Calculs!K511</f>
        <v>25.661204053993771</v>
      </c>
      <c r="O511" s="28">
        <f>Paramètres!$D$26*I511</f>
        <v>1.6388791091120234</v>
      </c>
      <c r="P511" s="28">
        <f>Paramètres!$D$26*J511</f>
        <v>-71.072146690155279</v>
      </c>
      <c r="Q511" s="105">
        <f>IF($T511&gt;25000,Paramètres!$D$9,-5)</f>
        <v>6</v>
      </c>
      <c r="R511" s="105">
        <f t="shared" si="478"/>
        <v>44806.355998524668</v>
      </c>
      <c r="S511" s="105">
        <f t="shared" si="479"/>
        <v>-80911.798876297224</v>
      </c>
      <c r="T511" s="105">
        <f t="shared" si="505"/>
        <v>92489.614202162717</v>
      </c>
      <c r="U511" s="105">
        <f t="shared" si="506"/>
        <v>-61.023724061870212</v>
      </c>
      <c r="V511" s="105">
        <f t="shared" si="480"/>
        <v>107.94056877337579</v>
      </c>
      <c r="W511" s="105">
        <f t="shared" si="507"/>
        <v>52.291531247732443</v>
      </c>
      <c r="X511" s="105">
        <f t="shared" si="508"/>
        <v>-94.428608731079422</v>
      </c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44">
        <f t="shared" si="509"/>
        <v>19417.588298600302</v>
      </c>
      <c r="AL511" s="44">
        <f t="shared" si="510"/>
        <v>61545.051947736989</v>
      </c>
      <c r="AM511" s="44">
        <f t="shared" si="481"/>
        <v>-108.98897076641228</v>
      </c>
      <c r="AN511" s="44">
        <f t="shared" si="482"/>
        <v>-109.60879333599752</v>
      </c>
      <c r="AO511" s="44">
        <f t="shared" si="542"/>
        <v>-2859.7047337822764</v>
      </c>
      <c r="AP511" s="44">
        <f t="shared" si="543"/>
        <v>-8310.3819990138836</v>
      </c>
      <c r="AQ511" s="44">
        <f t="shared" si="511"/>
        <v>1305.2521919851599</v>
      </c>
      <c r="AR511" s="44">
        <f t="shared" si="512"/>
        <v>-438.03760501510226</v>
      </c>
      <c r="AS511" s="44">
        <f t="shared" si="513"/>
        <v>-1229.5553429084428</v>
      </c>
      <c r="AT511" s="44">
        <f>Paramètres!$D$26*Calculs!AQ511</f>
        <v>26.1050438397032</v>
      </c>
      <c r="AU511" s="44">
        <f>Paramètres!$D$26*AO511</f>
        <v>-57.19409467564553</v>
      </c>
      <c r="AV511" s="44">
        <f>Paramètres!$D$26*AP511</f>
        <v>-166.20763998027766</v>
      </c>
      <c r="AW511" s="44"/>
      <c r="AX511" s="44"/>
      <c r="AY511" s="44"/>
      <c r="AZ511" s="44"/>
      <c r="BA511" s="44"/>
      <c r="BB511" s="44"/>
      <c r="BC511" s="44"/>
      <c r="BD511" s="44"/>
      <c r="BE511" s="44"/>
      <c r="BF511" s="44"/>
      <c r="BG511" s="41">
        <f>Paramètres!$D$16</f>
        <v>30000</v>
      </c>
      <c r="BH511" s="41">
        <f>Paramètres!$E$16</f>
        <v>-25000</v>
      </c>
      <c r="BI511" s="100"/>
      <c r="BJ511" s="100"/>
      <c r="BK511" s="110">
        <f>Paramètres!$D$20</f>
        <v>523598775598.29883</v>
      </c>
      <c r="BL511" s="41">
        <f>Paramètres!$D$21</f>
        <v>10000</v>
      </c>
      <c r="BM511" s="41"/>
      <c r="BN511" s="41"/>
      <c r="BO511" s="41">
        <f>IF(AND($BR$6&gt;200,A511&lt;950),Paramètres!$D$22,0)</f>
        <v>1</v>
      </c>
      <c r="BP511" s="41">
        <f t="shared" si="483"/>
        <v>-34223.944297124974</v>
      </c>
      <c r="BQ511" s="41">
        <f t="shared" si="484"/>
        <v>-5633.2530714397581</v>
      </c>
      <c r="BR511" s="41">
        <f t="shared" si="514"/>
        <v>34684.461988325529</v>
      </c>
      <c r="BS511" s="41">
        <f t="shared" si="515"/>
        <v>-170.65294053402135</v>
      </c>
      <c r="BT511" s="41">
        <f t="shared" si="516"/>
        <v>386.10996457842617</v>
      </c>
      <c r="BU511" s="41">
        <f t="shared" si="517"/>
        <v>-380.98344799883978</v>
      </c>
      <c r="BV511" s="41">
        <f t="shared" si="518"/>
        <v>-62.709784704373341</v>
      </c>
      <c r="BW511" s="41">
        <f>Paramètres!$D$22</f>
        <v>1</v>
      </c>
      <c r="BX511" s="41">
        <f t="shared" si="485"/>
        <v>10582.411701399698</v>
      </c>
      <c r="BY511" s="41">
        <f t="shared" si="486"/>
        <v>-86545.051947736996</v>
      </c>
      <c r="BZ511" s="41">
        <f t="shared" si="519"/>
        <v>87189.640749657963</v>
      </c>
      <c r="CA511" s="41">
        <f t="shared" si="520"/>
        <v>-83.028688519377852</v>
      </c>
      <c r="CB511" s="41">
        <f t="shared" si="521"/>
        <v>67.539121841452044</v>
      </c>
      <c r="CC511" s="41">
        <f t="shared" si="522"/>
        <v>8.1973820184600932</v>
      </c>
      <c r="CD511" s="41">
        <f t="shared" si="523"/>
        <v>-67.039808376500687</v>
      </c>
      <c r="CE511" s="2">
        <f>Paramètres!$F$16</f>
        <v>15000</v>
      </c>
      <c r="CF511" s="2">
        <f>Paramètres!$G$16</f>
        <v>15000</v>
      </c>
      <c r="CG511" s="111">
        <f>Paramètres!$F$20</f>
        <v>992600579172.61572</v>
      </c>
      <c r="CH511" s="2">
        <f>Paramètres!$F$21</f>
        <v>13332</v>
      </c>
      <c r="CI511" s="2"/>
      <c r="CJ511" s="2"/>
      <c r="CK511" s="2">
        <f>IF(CN511&gt;20000,Paramètres!$F$22,-2)</f>
        <v>1</v>
      </c>
      <c r="CL511" s="2">
        <f t="shared" si="487"/>
        <v>-49223.944297124974</v>
      </c>
      <c r="CM511" s="2">
        <f t="shared" si="488"/>
        <v>34366.746928560242</v>
      </c>
      <c r="CN511" s="2">
        <f t="shared" si="489"/>
        <v>60033.906974460413</v>
      </c>
      <c r="CO511" s="2">
        <f t="shared" si="490"/>
        <v>145.0783588584944</v>
      </c>
      <c r="CP511" s="2">
        <f t="shared" si="491"/>
        <v>256.22481755843609</v>
      </c>
      <c r="CQ511" s="2">
        <f t="shared" si="492"/>
        <v>-210.08787837851403</v>
      </c>
      <c r="CR511" s="2">
        <f t="shared" si="493"/>
        <v>146.67733462014013</v>
      </c>
      <c r="CS511" s="2">
        <f>Paramètres!$F$22</f>
        <v>1</v>
      </c>
      <c r="CT511" s="2">
        <f t="shared" si="494"/>
        <v>-4417.5882986003016</v>
      </c>
      <c r="CU511" s="2">
        <f t="shared" si="495"/>
        <v>-46545.051947736989</v>
      </c>
      <c r="CV511" s="2">
        <f t="shared" si="524"/>
        <v>46754.218496232672</v>
      </c>
      <c r="CW511" s="2">
        <f t="shared" si="525"/>
        <v>-95.4216988076614</v>
      </c>
      <c r="CX511" s="2">
        <f t="shared" si="496"/>
        <v>403.83785083785943</v>
      </c>
      <c r="CY511" s="2">
        <f t="shared" si="526"/>
        <v>-38.156757224740559</v>
      </c>
      <c r="CZ511" s="2">
        <f t="shared" si="527"/>
        <v>-402.0311824317032</v>
      </c>
      <c r="DA511" s="2"/>
      <c r="DB511" s="2"/>
      <c r="DC511" s="13">
        <f>Paramètres!$H$16</f>
        <v>-20000</v>
      </c>
      <c r="DD511" s="13">
        <f>Paramètres!$I$16</f>
        <v>0</v>
      </c>
      <c r="DE511" s="13"/>
      <c r="DF511" s="13"/>
      <c r="DG511" s="112">
        <f>Paramètres!$H$20</f>
        <v>1047197551196.5977</v>
      </c>
      <c r="DH511" s="13">
        <f>Paramètres!$H$21</f>
        <v>10000</v>
      </c>
      <c r="DI511" s="13">
        <f>IF(DL511&lt;66666,Paramètres!$H$22,5)</f>
        <v>5</v>
      </c>
      <c r="DJ511" s="13">
        <f t="shared" si="497"/>
        <v>-84223.944297124981</v>
      </c>
      <c r="DK511" s="13">
        <f t="shared" si="498"/>
        <v>19366.746928560242</v>
      </c>
      <c r="DL511" s="13">
        <f t="shared" si="528"/>
        <v>86421.893519872086</v>
      </c>
      <c r="DM511" s="13">
        <f t="shared" si="529"/>
        <v>167.0503111297802</v>
      </c>
      <c r="DN511" s="13">
        <f t="shared" si="530"/>
        <v>687.20562097188099</v>
      </c>
      <c r="DO511" s="13">
        <f t="shared" si="531"/>
        <v>-669.72806986805938</v>
      </c>
      <c r="DP511" s="13">
        <f t="shared" si="532"/>
        <v>153.99960365582862</v>
      </c>
      <c r="DQ511" s="13">
        <f>IF(DT511&lt;66666,Paramètres!$H$22,5)</f>
        <v>5</v>
      </c>
      <c r="DR511" s="13">
        <f t="shared" si="499"/>
        <v>-39417.588298600298</v>
      </c>
      <c r="DS511" s="13">
        <f t="shared" si="500"/>
        <v>-61545.051947736989</v>
      </c>
      <c r="DT511" s="13">
        <f t="shared" si="533"/>
        <v>73085.837797261353</v>
      </c>
      <c r="DU511" s="13">
        <f t="shared" si="534"/>
        <v>-122.63823003939754</v>
      </c>
      <c r="DV511" s="13">
        <f t="shared" si="535"/>
        <v>953.34293098148862</v>
      </c>
      <c r="DW511" s="13">
        <f t="shared" si="536"/>
        <v>-514.169096139408</v>
      </c>
      <c r="DX511" s="13">
        <f t="shared" si="537"/>
        <v>-802.80314188944214</v>
      </c>
    </row>
    <row r="512" spans="1:128" x14ac:dyDescent="0.35">
      <c r="A512" s="106">
        <f t="shared" si="538"/>
        <v>506</v>
      </c>
      <c r="B512" s="106">
        <f>A512*Paramètres!$D$25</f>
        <v>253</v>
      </c>
      <c r="C512" s="102">
        <f>Paramètres!$D$7</f>
        <v>155093840495.72119</v>
      </c>
      <c r="D512" s="28">
        <f>Paramètres!$D$8</f>
        <v>6666</v>
      </c>
      <c r="E512" s="28">
        <f t="shared" si="501"/>
        <v>63949.716425791419</v>
      </c>
      <c r="F512" s="28">
        <f t="shared" si="502"/>
        <v>-21084.058807421225</v>
      </c>
      <c r="G512" s="28">
        <f t="shared" si="476"/>
        <v>-109.99326548074808</v>
      </c>
      <c r="H512" s="28">
        <f t="shared" si="477"/>
        <v>167.90538481011205</v>
      </c>
      <c r="I512" s="28">
        <f t="shared" si="539"/>
        <v>-1180.494319898924</v>
      </c>
      <c r="J512" s="28">
        <f t="shared" si="540"/>
        <v>-3244.5680342460132</v>
      </c>
      <c r="K512" s="28">
        <f t="shared" si="541"/>
        <v>1288.1516484290175</v>
      </c>
      <c r="L512" s="28">
        <f t="shared" si="503"/>
        <v>-1259.5584599204853</v>
      </c>
      <c r="M512" s="28">
        <f t="shared" si="504"/>
        <v>269.90212187593215</v>
      </c>
      <c r="N512" s="28">
        <f>Paramètres!$D$26*Calculs!K512</f>
        <v>25.763032968580351</v>
      </c>
      <c r="O512" s="28">
        <f>Paramètres!$D$26*I512</f>
        <v>-23.609886397978482</v>
      </c>
      <c r="P512" s="28">
        <f>Paramètres!$D$26*J512</f>
        <v>-64.891360684920272</v>
      </c>
      <c r="Q512" s="105">
        <f>IF($T512&gt;25000,Paramètres!$D$9,-5)</f>
        <v>6</v>
      </c>
      <c r="R512" s="105">
        <f t="shared" si="478"/>
        <v>46071.489895336024</v>
      </c>
      <c r="S512" s="105">
        <f t="shared" si="479"/>
        <v>-78166.53091992416</v>
      </c>
      <c r="T512" s="105">
        <f t="shared" si="505"/>
        <v>90733.614152812792</v>
      </c>
      <c r="U512" s="105">
        <f t="shared" si="506"/>
        <v>-59.484828231256195</v>
      </c>
      <c r="V512" s="105">
        <f t="shared" si="480"/>
        <v>112.12505424464474</v>
      </c>
      <c r="W512" s="105">
        <f t="shared" si="507"/>
        <v>56.933346608964683</v>
      </c>
      <c r="X512" s="105">
        <f t="shared" si="508"/>
        <v>-96.595143942477861</v>
      </c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44">
        <f t="shared" si="509"/>
        <v>17878.226530455391</v>
      </c>
      <c r="AL512" s="44">
        <f t="shared" si="510"/>
        <v>57082.472112502932</v>
      </c>
      <c r="AM512" s="44">
        <f t="shared" si="481"/>
        <v>-109.07054005181479</v>
      </c>
      <c r="AN512" s="44">
        <f t="shared" si="482"/>
        <v>-109.79768664990695</v>
      </c>
      <c r="AO512" s="44">
        <f t="shared" si="542"/>
        <v>-3240.5482441217332</v>
      </c>
      <c r="AP512" s="44">
        <f t="shared" si="543"/>
        <v>-9373.7297019420494</v>
      </c>
      <c r="AQ512" s="44">
        <f t="shared" si="511"/>
        <v>1452.1317973519383</v>
      </c>
      <c r="AR512" s="44">
        <f t="shared" si="512"/>
        <v>-491.83694009795602</v>
      </c>
      <c r="AS512" s="44">
        <f t="shared" si="513"/>
        <v>-1366.3027414287255</v>
      </c>
      <c r="AT512" s="44">
        <f>Paramètres!$D$26*Calculs!AQ512</f>
        <v>29.042635947038768</v>
      </c>
      <c r="AU512" s="44">
        <f>Paramètres!$D$26*AO512</f>
        <v>-64.810964882434661</v>
      </c>
      <c r="AV512" s="44">
        <f>Paramètres!$D$26*AP512</f>
        <v>-187.47459403884099</v>
      </c>
      <c r="AW512" s="44"/>
      <c r="AX512" s="44"/>
      <c r="AY512" s="44"/>
      <c r="AZ512" s="44"/>
      <c r="BA512" s="44"/>
      <c r="BB512" s="44"/>
      <c r="BC512" s="44"/>
      <c r="BD512" s="44"/>
      <c r="BE512" s="44"/>
      <c r="BF512" s="44"/>
      <c r="BG512" s="41">
        <f>Paramètres!$D$16</f>
        <v>30000</v>
      </c>
      <c r="BH512" s="41">
        <f>Paramètres!$E$16</f>
        <v>-25000</v>
      </c>
      <c r="BI512" s="100"/>
      <c r="BJ512" s="100"/>
      <c r="BK512" s="110">
        <f>Paramètres!$D$20</f>
        <v>523598775598.29883</v>
      </c>
      <c r="BL512" s="41">
        <f>Paramètres!$D$21</f>
        <v>10000</v>
      </c>
      <c r="BM512" s="41"/>
      <c r="BN512" s="41"/>
      <c r="BO512" s="41">
        <f>IF(AND($BR$6&gt;200,A512&lt;950),Paramètres!$D$22,0)</f>
        <v>1</v>
      </c>
      <c r="BP512" s="41">
        <f t="shared" si="483"/>
        <v>-33949.716425791419</v>
      </c>
      <c r="BQ512" s="41">
        <f t="shared" si="484"/>
        <v>-3915.9411925787754</v>
      </c>
      <c r="BR512" s="41">
        <f t="shared" si="514"/>
        <v>34174.81295947919</v>
      </c>
      <c r="BS512" s="41">
        <f t="shared" si="515"/>
        <v>-173.42027675433906</v>
      </c>
      <c r="BT512" s="41">
        <f t="shared" si="516"/>
        <v>396.34017737698252</v>
      </c>
      <c r="BU512" s="41">
        <f t="shared" si="517"/>
        <v>-393.72963492296714</v>
      </c>
      <c r="BV512" s="41">
        <f t="shared" si="518"/>
        <v>-45.414874068359957</v>
      </c>
      <c r="BW512" s="41">
        <f>Paramètres!$D$22</f>
        <v>1</v>
      </c>
      <c r="BX512" s="41">
        <f t="shared" si="485"/>
        <v>12121.773469544609</v>
      </c>
      <c r="BY512" s="41">
        <f t="shared" si="486"/>
        <v>-82082.472112502932</v>
      </c>
      <c r="BZ512" s="41">
        <f t="shared" si="519"/>
        <v>82972.704066739781</v>
      </c>
      <c r="CA512" s="41">
        <f t="shared" si="520"/>
        <v>-81.599393016139331</v>
      </c>
      <c r="CB512" s="41">
        <f t="shared" si="521"/>
        <v>74.427548981141697</v>
      </c>
      <c r="CC512" s="41">
        <f t="shared" si="522"/>
        <v>10.873381780074906</v>
      </c>
      <c r="CD512" s="41">
        <f t="shared" si="523"/>
        <v>-73.628999830263766</v>
      </c>
      <c r="CE512" s="2">
        <f>Paramètres!$F$16</f>
        <v>15000</v>
      </c>
      <c r="CF512" s="2">
        <f>Paramètres!$G$16</f>
        <v>15000</v>
      </c>
      <c r="CG512" s="111">
        <f>Paramètres!$F$20</f>
        <v>992600579172.61572</v>
      </c>
      <c r="CH512" s="2">
        <f>Paramètres!$F$21</f>
        <v>13332</v>
      </c>
      <c r="CI512" s="2"/>
      <c r="CJ512" s="2"/>
      <c r="CK512" s="2">
        <f>IF(CN512&gt;20000,Paramètres!$F$22,-2)</f>
        <v>1</v>
      </c>
      <c r="CL512" s="2">
        <f t="shared" si="487"/>
        <v>-48949.716425791419</v>
      </c>
      <c r="CM512" s="2">
        <f t="shared" si="488"/>
        <v>36084.058807421228</v>
      </c>
      <c r="CN512" s="2">
        <f t="shared" si="489"/>
        <v>60812.285257033618</v>
      </c>
      <c r="CO512" s="2">
        <f t="shared" si="490"/>
        <v>143.60362841114807</v>
      </c>
      <c r="CP512" s="2">
        <f t="shared" si="491"/>
        <v>250.15603964482676</v>
      </c>
      <c r="CQ512" s="2">
        <f t="shared" si="492"/>
        <v>-201.35844510788263</v>
      </c>
      <c r="CR512" s="2">
        <f t="shared" si="493"/>
        <v>148.43456724941112</v>
      </c>
      <c r="CS512" s="2">
        <f>Paramètres!$F$22</f>
        <v>1</v>
      </c>
      <c r="CT512" s="2">
        <f t="shared" si="494"/>
        <v>-2878.2265304553912</v>
      </c>
      <c r="CU512" s="2">
        <f t="shared" si="495"/>
        <v>-42082.472112502932</v>
      </c>
      <c r="CV512" s="2">
        <f t="shared" si="524"/>
        <v>42180.785282640296</v>
      </c>
      <c r="CW512" s="2">
        <f t="shared" si="525"/>
        <v>-93.912645842063085</v>
      </c>
      <c r="CX512" s="2">
        <f t="shared" si="496"/>
        <v>483.63305030860028</v>
      </c>
      <c r="CY512" s="2">
        <f t="shared" si="526"/>
        <v>-33.000937917013275</v>
      </c>
      <c r="CZ512" s="2">
        <f t="shared" si="527"/>
        <v>-482.50581908138531</v>
      </c>
      <c r="DA512" s="2"/>
      <c r="DB512" s="2"/>
      <c r="DC512" s="13">
        <f>Paramètres!$H$16</f>
        <v>-20000</v>
      </c>
      <c r="DD512" s="13">
        <f>Paramètres!$I$16</f>
        <v>0</v>
      </c>
      <c r="DE512" s="13"/>
      <c r="DF512" s="13"/>
      <c r="DG512" s="112">
        <f>Paramètres!$H$20</f>
        <v>1047197551196.5977</v>
      </c>
      <c r="DH512" s="13">
        <f>Paramètres!$H$21</f>
        <v>10000</v>
      </c>
      <c r="DI512" s="13">
        <f>IF(DL512&lt;66666,Paramètres!$H$22,5)</f>
        <v>5</v>
      </c>
      <c r="DJ512" s="13">
        <f t="shared" si="497"/>
        <v>-83949.716425791412</v>
      </c>
      <c r="DK512" s="13">
        <f t="shared" si="498"/>
        <v>21084.058807421225</v>
      </c>
      <c r="DL512" s="13">
        <f t="shared" si="528"/>
        <v>86556.87392556174</v>
      </c>
      <c r="DM512" s="13">
        <f t="shared" si="529"/>
        <v>165.90170288370399</v>
      </c>
      <c r="DN512" s="13">
        <f t="shared" si="530"/>
        <v>685.10629157655433</v>
      </c>
      <c r="DO512" s="13">
        <f t="shared" si="531"/>
        <v>-664.47037988963552</v>
      </c>
      <c r="DP512" s="13">
        <f t="shared" si="532"/>
        <v>166.88242869488099</v>
      </c>
      <c r="DQ512" s="13">
        <f>IF(DT512&lt;66666,Paramètres!$H$22,5)</f>
        <v>5</v>
      </c>
      <c r="DR512" s="13">
        <f t="shared" si="499"/>
        <v>-37878.226530455388</v>
      </c>
      <c r="DS512" s="13">
        <f t="shared" si="500"/>
        <v>-57082.472112502932</v>
      </c>
      <c r="DT512" s="13">
        <f t="shared" si="533"/>
        <v>68506.705274499735</v>
      </c>
      <c r="DU512" s="13">
        <f t="shared" si="534"/>
        <v>-123.56706589473784</v>
      </c>
      <c r="DV512" s="13">
        <f t="shared" si="535"/>
        <v>1080.9301634213236</v>
      </c>
      <c r="DW512" s="13">
        <f t="shared" si="536"/>
        <v>-597.66000174169119</v>
      </c>
      <c r="DX512" s="13">
        <f t="shared" si="537"/>
        <v>-900.67338170513892</v>
      </c>
    </row>
    <row r="513" spans="1:128" x14ac:dyDescent="0.35">
      <c r="A513" s="106">
        <f t="shared" si="538"/>
        <v>507</v>
      </c>
      <c r="B513" s="106">
        <f>A513*Paramètres!$D$25</f>
        <v>253.5</v>
      </c>
      <c r="C513" s="102">
        <f>Paramètres!$D$7</f>
        <v>155093840495.72119</v>
      </c>
      <c r="D513" s="28">
        <f>Paramètres!$D$8</f>
        <v>6666</v>
      </c>
      <c r="E513" s="28">
        <f t="shared" si="501"/>
        <v>63044.579650861837</v>
      </c>
      <c r="F513" s="28">
        <f t="shared" si="502"/>
        <v>-22638.867294075248</v>
      </c>
      <c r="G513" s="28">
        <f t="shared" si="476"/>
        <v>-129.70817624926443</v>
      </c>
      <c r="H513" s="28">
        <f t="shared" si="477"/>
        <v>166.58683835559484</v>
      </c>
      <c r="I513" s="28">
        <f t="shared" si="539"/>
        <v>-2416.4428934214307</v>
      </c>
      <c r="J513" s="28">
        <f t="shared" si="540"/>
        <v>-2909.774551685161</v>
      </c>
      <c r="K513" s="28">
        <f t="shared" si="541"/>
        <v>1317.3082902067652</v>
      </c>
      <c r="L513" s="28">
        <f t="shared" si="503"/>
        <v>-1281.3755671810272</v>
      </c>
      <c r="M513" s="28">
        <f t="shared" si="504"/>
        <v>305.57779251603273</v>
      </c>
      <c r="N513" s="28">
        <f>Paramètres!$D$26*Calculs!K513</f>
        <v>26.346165804135303</v>
      </c>
      <c r="O513" s="28">
        <f>Paramètres!$D$26*I513</f>
        <v>-48.328857868428614</v>
      </c>
      <c r="P513" s="28">
        <f>Paramètres!$D$26*J513</f>
        <v>-58.19549103370322</v>
      </c>
      <c r="Q513" s="105">
        <f>IF($T513&gt;25000,Paramètres!$D$9,-5)</f>
        <v>6</v>
      </c>
      <c r="R513" s="105">
        <f t="shared" si="478"/>
        <v>46909.586477491801</v>
      </c>
      <c r="S513" s="105">
        <f t="shared" si="479"/>
        <v>-74692.898870249977</v>
      </c>
      <c r="T513" s="105">
        <f t="shared" si="505"/>
        <v>88201.691849593641</v>
      </c>
      <c r="U513" s="105">
        <f t="shared" si="506"/>
        <v>-57.869833460471881</v>
      </c>
      <c r="V513" s="105">
        <f t="shared" si="480"/>
        <v>118.59916145395367</v>
      </c>
      <c r="W513" s="105">
        <f t="shared" si="507"/>
        <v>63.076314112764763</v>
      </c>
      <c r="X513" s="105">
        <f t="shared" si="508"/>
        <v>-100.43475342494152</v>
      </c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44">
        <f t="shared" si="509"/>
        <v>16134.993173370036</v>
      </c>
      <c r="AL513" s="44">
        <f t="shared" si="510"/>
        <v>52054.031576174726</v>
      </c>
      <c r="AM513" s="44">
        <f t="shared" si="481"/>
        <v>-109.16505403648496</v>
      </c>
      <c r="AN513" s="44">
        <f t="shared" si="482"/>
        <v>-109.91728344329753</v>
      </c>
      <c r="AO513" s="44">
        <f t="shared" si="542"/>
        <v>-3667.5742193372544</v>
      </c>
      <c r="AP513" s="44">
        <f t="shared" si="543"/>
        <v>-10552.557849331935</v>
      </c>
      <c r="AQ513" s="44">
        <f t="shared" si="511"/>
        <v>1652.2308597868243</v>
      </c>
      <c r="AR513" s="44">
        <f t="shared" si="512"/>
        <v>-562.8542112696648</v>
      </c>
      <c r="AS513" s="44">
        <f t="shared" si="513"/>
        <v>-1553.4033445592656</v>
      </c>
      <c r="AT513" s="44">
        <f>Paramètres!$D$26*Calculs!AQ513</f>
        <v>33.044617195736485</v>
      </c>
      <c r="AU513" s="44">
        <f>Paramètres!$D$26*AO513</f>
        <v>-73.351484386745085</v>
      </c>
      <c r="AV513" s="44">
        <f>Paramètres!$D$26*AP513</f>
        <v>-211.05115698663872</v>
      </c>
      <c r="AW513" s="44"/>
      <c r="AX513" s="44"/>
      <c r="AY513" s="44"/>
      <c r="AZ513" s="44"/>
      <c r="BA513" s="44"/>
      <c r="BB513" s="44"/>
      <c r="BC513" s="44"/>
      <c r="BD513" s="44"/>
      <c r="BE513" s="44"/>
      <c r="BF513" s="44"/>
      <c r="BG513" s="41">
        <f>Paramètres!$D$16</f>
        <v>30000</v>
      </c>
      <c r="BH513" s="41">
        <f>Paramètres!$E$16</f>
        <v>-25000</v>
      </c>
      <c r="BI513" s="100"/>
      <c r="BJ513" s="100"/>
      <c r="BK513" s="110">
        <f>Paramètres!$D$20</f>
        <v>523598775598.29883</v>
      </c>
      <c r="BL513" s="41">
        <f>Paramètres!$D$21</f>
        <v>10000</v>
      </c>
      <c r="BM513" s="41"/>
      <c r="BN513" s="41"/>
      <c r="BO513" s="41">
        <f>IF(AND($BR$6&gt;200,A513&lt;950),Paramètres!$D$22,0)</f>
        <v>1</v>
      </c>
      <c r="BP513" s="41">
        <f t="shared" si="483"/>
        <v>-33044.579650861837</v>
      </c>
      <c r="BQ513" s="41">
        <f t="shared" si="484"/>
        <v>-2361.1327059247524</v>
      </c>
      <c r="BR513" s="41">
        <f t="shared" si="514"/>
        <v>33128.827204673871</v>
      </c>
      <c r="BS513" s="41">
        <f t="shared" si="515"/>
        <v>-175.91299350905746</v>
      </c>
      <c r="BT513" s="41">
        <f t="shared" si="516"/>
        <v>418.58239685691257</v>
      </c>
      <c r="BU513" s="41">
        <f t="shared" si="517"/>
        <v>-417.517929866092</v>
      </c>
      <c r="BV513" s="41">
        <f t="shared" si="518"/>
        <v>-29.83288787246272</v>
      </c>
      <c r="BW513" s="41">
        <f>Paramètres!$D$22</f>
        <v>1</v>
      </c>
      <c r="BX513" s="41">
        <f t="shared" si="485"/>
        <v>13865.006826629964</v>
      </c>
      <c r="BY513" s="41">
        <f t="shared" si="486"/>
        <v>-77054.031576174719</v>
      </c>
      <c r="BZ513" s="41">
        <f t="shared" si="519"/>
        <v>78291.520590959452</v>
      </c>
      <c r="CA513" s="41">
        <f t="shared" si="520"/>
        <v>-79.799425040087414</v>
      </c>
      <c r="CB513" s="41">
        <f t="shared" si="521"/>
        <v>83.373313326005416</v>
      </c>
      <c r="CC513" s="41">
        <f t="shared" si="522"/>
        <v>14.764964962978478</v>
      </c>
      <c r="CD513" s="41">
        <f t="shared" si="523"/>
        <v>-82.055500635839707</v>
      </c>
      <c r="CE513" s="2">
        <f>Paramètres!$F$16</f>
        <v>15000</v>
      </c>
      <c r="CF513" s="2">
        <f>Paramètres!$G$16</f>
        <v>15000</v>
      </c>
      <c r="CG513" s="111">
        <f>Paramètres!$F$20</f>
        <v>992600579172.61572</v>
      </c>
      <c r="CH513" s="2">
        <f>Paramètres!$F$21</f>
        <v>13332</v>
      </c>
      <c r="CI513" s="2"/>
      <c r="CJ513" s="2"/>
      <c r="CK513" s="2">
        <f>IF(CN513&gt;20000,Paramètres!$F$22,-2)</f>
        <v>1</v>
      </c>
      <c r="CL513" s="2">
        <f t="shared" si="487"/>
        <v>-48044.579650861837</v>
      </c>
      <c r="CM513" s="2">
        <f t="shared" si="488"/>
        <v>37638.867294075244</v>
      </c>
      <c r="CN513" s="2">
        <f t="shared" si="489"/>
        <v>61032.499252521309</v>
      </c>
      <c r="CO513" s="2">
        <f t="shared" si="490"/>
        <v>141.92430149436919</v>
      </c>
      <c r="CP513" s="2">
        <f t="shared" si="491"/>
        <v>248.47720841896228</v>
      </c>
      <c r="CQ513" s="2">
        <f t="shared" si="492"/>
        <v>-195.6004289110848</v>
      </c>
      <c r="CR513" s="2">
        <f t="shared" si="493"/>
        <v>153.23640335599134</v>
      </c>
      <c r="CS513" s="2">
        <f>Paramètres!$F$22</f>
        <v>1</v>
      </c>
      <c r="CT513" s="2">
        <f t="shared" si="494"/>
        <v>-1134.9931733700359</v>
      </c>
      <c r="CU513" s="2">
        <f t="shared" si="495"/>
        <v>-37054.031576174726</v>
      </c>
      <c r="CV513" s="2">
        <f t="shared" si="524"/>
        <v>37071.41035288178</v>
      </c>
      <c r="CW513" s="2">
        <f t="shared" si="525"/>
        <v>-91.754464742303654</v>
      </c>
      <c r="CX513" s="2">
        <f t="shared" si="496"/>
        <v>601.81465096648822</v>
      </c>
      <c r="CY513" s="2">
        <f t="shared" si="526"/>
        <v>-18.425398817553656</v>
      </c>
      <c r="CZ513" s="2">
        <f t="shared" si="527"/>
        <v>-601.53252513586506</v>
      </c>
      <c r="DA513" s="2"/>
      <c r="DB513" s="2"/>
      <c r="DC513" s="13">
        <f>Paramètres!$H$16</f>
        <v>-20000</v>
      </c>
      <c r="DD513" s="13">
        <f>Paramètres!$I$16</f>
        <v>0</v>
      </c>
      <c r="DE513" s="13"/>
      <c r="DF513" s="13"/>
      <c r="DG513" s="112">
        <f>Paramètres!$H$20</f>
        <v>1047197551196.5977</v>
      </c>
      <c r="DH513" s="13">
        <f>Paramètres!$H$21</f>
        <v>10000</v>
      </c>
      <c r="DI513" s="13">
        <f>IF(DL513&lt;66666,Paramètres!$H$22,5)</f>
        <v>5</v>
      </c>
      <c r="DJ513" s="13">
        <f t="shared" si="497"/>
        <v>-83044.579650861837</v>
      </c>
      <c r="DK513" s="13">
        <f t="shared" si="498"/>
        <v>22638.867294075248</v>
      </c>
      <c r="DL513" s="13">
        <f t="shared" si="528"/>
        <v>86075.086533485912</v>
      </c>
      <c r="DM513" s="13">
        <f t="shared" si="529"/>
        <v>164.75108131225659</v>
      </c>
      <c r="DN513" s="13">
        <f t="shared" si="530"/>
        <v>692.64360517947682</v>
      </c>
      <c r="DO513" s="13">
        <f t="shared" si="531"/>
        <v>-668.25720840385054</v>
      </c>
      <c r="DP513" s="13">
        <f t="shared" si="532"/>
        <v>182.17427703250411</v>
      </c>
      <c r="DQ513" s="13">
        <f>IF(DT513&lt;66666,Paramètres!$H$22,5)</f>
        <v>1</v>
      </c>
      <c r="DR513" s="13">
        <f t="shared" si="499"/>
        <v>-36134.993173370036</v>
      </c>
      <c r="DS513" s="13">
        <f t="shared" si="500"/>
        <v>-52054.031576174726</v>
      </c>
      <c r="DT513" s="13">
        <f t="shared" si="533"/>
        <v>63366.867801500928</v>
      </c>
      <c r="DU513" s="13">
        <f t="shared" si="534"/>
        <v>-124.76770136964561</v>
      </c>
      <c r="DV513" s="13">
        <f t="shared" si="535"/>
        <v>251.35013385095044</v>
      </c>
      <c r="DW513" s="13">
        <f t="shared" si="536"/>
        <v>-143.33255983680812</v>
      </c>
      <c r="DX513" s="13">
        <f t="shared" si="537"/>
        <v>-206.47679549411487</v>
      </c>
    </row>
    <row r="514" spans="1:128" x14ac:dyDescent="0.35">
      <c r="A514" s="106">
        <f t="shared" si="538"/>
        <v>508</v>
      </c>
      <c r="B514" s="106">
        <f>A514*Paramètres!$D$25</f>
        <v>254</v>
      </c>
      <c r="C514" s="102">
        <f>Paramètres!$D$7</f>
        <v>155093840495.72119</v>
      </c>
      <c r="D514" s="28">
        <f>Paramètres!$D$8</f>
        <v>6666</v>
      </c>
      <c r="E514" s="28">
        <f t="shared" si="501"/>
        <v>61516.014312355859</v>
      </c>
      <c r="F514" s="28">
        <f t="shared" si="502"/>
        <v>-24017.360121788821</v>
      </c>
      <c r="G514" s="28">
        <f t="shared" si="476"/>
        <v>-145.09913345121322</v>
      </c>
      <c r="H514" s="28">
        <f t="shared" si="477"/>
        <v>165.34042976052004</v>
      </c>
      <c r="I514" s="28">
        <f t="shared" si="539"/>
        <v>-3649.4896027340292</v>
      </c>
      <c r="J514" s="28">
        <f t="shared" si="540"/>
        <v>-2546.0012681354251</v>
      </c>
      <c r="K514" s="28">
        <f t="shared" si="541"/>
        <v>1374.153990030861</v>
      </c>
      <c r="L514" s="28">
        <f t="shared" si="503"/>
        <v>-1329.4205667644942</v>
      </c>
      <c r="M514" s="28">
        <f t="shared" si="504"/>
        <v>347.76449643588819</v>
      </c>
      <c r="N514" s="28">
        <f>Paramètres!$D$26*Calculs!K514</f>
        <v>27.483079800617219</v>
      </c>
      <c r="O514" s="28">
        <f>Paramètres!$D$26*I514</f>
        <v>-72.989792054680592</v>
      </c>
      <c r="P514" s="28">
        <f>Paramètres!$D$26*J514</f>
        <v>-50.9200253627085</v>
      </c>
      <c r="Q514" s="105">
        <f>IF($T514&gt;25000,Paramètres!$D$9,-5)</f>
        <v>6</v>
      </c>
      <c r="R514" s="105">
        <f t="shared" si="478"/>
        <v>47355.52180147187</v>
      </c>
      <c r="S514" s="105">
        <f t="shared" si="479"/>
        <v>-70406.76193715776</v>
      </c>
      <c r="T514" s="105">
        <f t="shared" si="505"/>
        <v>84850.795939491843</v>
      </c>
      <c r="U514" s="105">
        <f t="shared" si="506"/>
        <v>-56.075260235960123</v>
      </c>
      <c r="V514" s="105">
        <f t="shared" si="480"/>
        <v>128.06359347415534</v>
      </c>
      <c r="W514" s="105">
        <f t="shared" si="507"/>
        <v>71.472733114547069</v>
      </c>
      <c r="X514" s="105">
        <f t="shared" si="508"/>
        <v>-106.26350452836782</v>
      </c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44">
        <f t="shared" si="509"/>
        <v>14160.492510883993</v>
      </c>
      <c r="AL514" s="44">
        <f t="shared" si="510"/>
        <v>46389.401815368939</v>
      </c>
      <c r="AM514" s="44">
        <f t="shared" si="481"/>
        <v>-109.26368750713974</v>
      </c>
      <c r="AN514" s="44">
        <f t="shared" si="482"/>
        <v>-94.842624146290206</v>
      </c>
      <c r="AO514" s="44">
        <f t="shared" si="542"/>
        <v>-4157.0769462201742</v>
      </c>
      <c r="AP514" s="44">
        <f t="shared" si="543"/>
        <v>-11894.910036904561</v>
      </c>
      <c r="AQ514" s="44">
        <f t="shared" si="511"/>
        <v>994.04799510590999</v>
      </c>
      <c r="AR514" s="44">
        <f t="shared" si="512"/>
        <v>-83.916679578618542</v>
      </c>
      <c r="AS514" s="44">
        <f t="shared" si="513"/>
        <v>-990.49957469076116</v>
      </c>
      <c r="AT514" s="44">
        <f>Paramètres!$D$26*Calculs!AQ514</f>
        <v>19.8809599021182</v>
      </c>
      <c r="AU514" s="44">
        <f>Paramètres!$D$26*AO514</f>
        <v>-83.141538924403491</v>
      </c>
      <c r="AV514" s="44">
        <f>Paramètres!$D$26*AP514</f>
        <v>-237.89820073809122</v>
      </c>
      <c r="AW514" s="44"/>
      <c r="AX514" s="44"/>
      <c r="AY514" s="44"/>
      <c r="AZ514" s="44"/>
      <c r="BA514" s="44"/>
      <c r="BB514" s="44"/>
      <c r="BC514" s="44"/>
      <c r="BD514" s="44"/>
      <c r="BE514" s="44"/>
      <c r="BF514" s="44"/>
      <c r="BG514" s="41">
        <f>Paramètres!$D$16</f>
        <v>30000</v>
      </c>
      <c r="BH514" s="41">
        <f>Paramètres!$E$16</f>
        <v>-25000</v>
      </c>
      <c r="BI514" s="100"/>
      <c r="BJ514" s="100"/>
      <c r="BK514" s="110">
        <f>Paramètres!$D$20</f>
        <v>523598775598.29883</v>
      </c>
      <c r="BL514" s="41">
        <f>Paramètres!$D$21</f>
        <v>10000</v>
      </c>
      <c r="BM514" s="41"/>
      <c r="BN514" s="41"/>
      <c r="BO514" s="41">
        <f>IF(AND($BR$6&gt;200,A514&lt;950),Paramètres!$D$22,0)</f>
        <v>1</v>
      </c>
      <c r="BP514" s="41">
        <f t="shared" si="483"/>
        <v>-31516.014312355859</v>
      </c>
      <c r="BQ514" s="41">
        <f t="shared" si="484"/>
        <v>-982.63987821117917</v>
      </c>
      <c r="BR514" s="41">
        <f t="shared" si="514"/>
        <v>31531.329487778821</v>
      </c>
      <c r="BS514" s="41">
        <f t="shared" si="515"/>
        <v>-178.21414967643057</v>
      </c>
      <c r="BT514" s="41">
        <f t="shared" si="516"/>
        <v>456.12209543033021</v>
      </c>
      <c r="BU514" s="41">
        <f t="shared" si="517"/>
        <v>-455.90055101659044</v>
      </c>
      <c r="BV514" s="41">
        <f t="shared" si="518"/>
        <v>-14.21455319468229</v>
      </c>
      <c r="BW514" s="41">
        <f>Paramètres!$D$22</f>
        <v>1</v>
      </c>
      <c r="BX514" s="41">
        <f t="shared" si="485"/>
        <v>15839.507489116007</v>
      </c>
      <c r="BY514" s="41">
        <f t="shared" si="486"/>
        <v>-71389.401815368939</v>
      </c>
      <c r="BZ514" s="41">
        <f t="shared" si="519"/>
        <v>73125.485906446891</v>
      </c>
      <c r="CA514" s="41">
        <f t="shared" si="520"/>
        <v>-77.490164114958404</v>
      </c>
      <c r="CB514" s="41">
        <f t="shared" si="521"/>
        <v>95.233787927110015</v>
      </c>
      <c r="CC514" s="41">
        <f t="shared" si="522"/>
        <v>20.628325109773471</v>
      </c>
      <c r="CD514" s="41">
        <f t="shared" si="523"/>
        <v>-92.972827030865602</v>
      </c>
      <c r="CE514" s="2">
        <f>Paramètres!$F$16</f>
        <v>15000</v>
      </c>
      <c r="CF514" s="2">
        <f>Paramètres!$G$16</f>
        <v>15000</v>
      </c>
      <c r="CG514" s="111">
        <f>Paramètres!$F$20</f>
        <v>992600579172.61572</v>
      </c>
      <c r="CH514" s="2">
        <f>Paramètres!$F$21</f>
        <v>13332</v>
      </c>
      <c r="CI514" s="2"/>
      <c r="CJ514" s="2"/>
      <c r="CK514" s="2">
        <f>IF(CN514&gt;20000,Paramètres!$F$22,-2)</f>
        <v>1</v>
      </c>
      <c r="CL514" s="2">
        <f t="shared" si="487"/>
        <v>-46516.014312355859</v>
      </c>
      <c r="CM514" s="2">
        <f t="shared" si="488"/>
        <v>39017.360121788821</v>
      </c>
      <c r="CN514" s="2">
        <f t="shared" si="489"/>
        <v>60713.210904881744</v>
      </c>
      <c r="CO514" s="2">
        <f t="shared" si="490"/>
        <v>140.01027300761979</v>
      </c>
      <c r="CP514" s="2">
        <f t="shared" si="491"/>
        <v>250.91675656581259</v>
      </c>
      <c r="CQ514" s="2">
        <f t="shared" si="492"/>
        <v>-192.2423022216862</v>
      </c>
      <c r="CR514" s="2">
        <f t="shared" si="493"/>
        <v>161.25171615214865</v>
      </c>
      <c r="CS514" s="2">
        <f>Paramètres!$F$22</f>
        <v>1</v>
      </c>
      <c r="CT514" s="2">
        <f t="shared" si="494"/>
        <v>839.50748911600749</v>
      </c>
      <c r="CU514" s="2">
        <f t="shared" si="495"/>
        <v>-31389.401815368939</v>
      </c>
      <c r="CV514" s="2">
        <f t="shared" si="524"/>
        <v>31400.626094888117</v>
      </c>
      <c r="CW514" s="2">
        <f t="shared" si="525"/>
        <v>-88.467993349002057</v>
      </c>
      <c r="CX514" s="2">
        <f t="shared" si="496"/>
        <v>785.10550903444346</v>
      </c>
      <c r="CY514" s="2">
        <f t="shared" si="526"/>
        <v>20.990089579390567</v>
      </c>
      <c r="CZ514" s="2">
        <f t="shared" si="527"/>
        <v>-784.82486992684028</v>
      </c>
      <c r="DA514" s="2"/>
      <c r="DB514" s="2"/>
      <c r="DC514" s="13">
        <f>Paramètres!$H$16</f>
        <v>-20000</v>
      </c>
      <c r="DD514" s="13">
        <f>Paramètres!$I$16</f>
        <v>0</v>
      </c>
      <c r="DE514" s="13"/>
      <c r="DF514" s="13"/>
      <c r="DG514" s="112">
        <f>Paramètres!$H$20</f>
        <v>1047197551196.5977</v>
      </c>
      <c r="DH514" s="13">
        <f>Paramètres!$H$21</f>
        <v>10000</v>
      </c>
      <c r="DI514" s="13">
        <f>IF(DL514&lt;66666,Paramètres!$H$22,5)</f>
        <v>5</v>
      </c>
      <c r="DJ514" s="13">
        <f t="shared" si="497"/>
        <v>-81516.014312355866</v>
      </c>
      <c r="DK514" s="13">
        <f t="shared" si="498"/>
        <v>24017.360121788821</v>
      </c>
      <c r="DL514" s="13">
        <f t="shared" si="528"/>
        <v>84980.551755045104</v>
      </c>
      <c r="DM514" s="13">
        <f t="shared" si="529"/>
        <v>163.58325302044986</v>
      </c>
      <c r="DN514" s="13">
        <f t="shared" si="530"/>
        <v>710.23290922968954</v>
      </c>
      <c r="DO514" s="13">
        <f t="shared" si="531"/>
        <v>-681.27771352621744</v>
      </c>
      <c r="DP514" s="13">
        <f t="shared" si="532"/>
        <v>200.7273334784218</v>
      </c>
      <c r="DQ514" s="13">
        <f>IF(DT514&lt;66666,Paramètres!$H$22,5)</f>
        <v>1</v>
      </c>
      <c r="DR514" s="13">
        <f t="shared" si="499"/>
        <v>-34160.492510883996</v>
      </c>
      <c r="DS514" s="13">
        <f t="shared" si="500"/>
        <v>-46389.401815368939</v>
      </c>
      <c r="DT514" s="13">
        <f t="shared" si="533"/>
        <v>57610.032540989916</v>
      </c>
      <c r="DU514" s="13">
        <f t="shared" si="534"/>
        <v>-126.3674001613429</v>
      </c>
      <c r="DV514" s="13">
        <f t="shared" si="535"/>
        <v>301.78254812447386</v>
      </c>
      <c r="DW514" s="13">
        <f t="shared" si="536"/>
        <v>-178.94522916276128</v>
      </c>
      <c r="DX514" s="13">
        <f t="shared" si="537"/>
        <v>-243.00475574026783</v>
      </c>
    </row>
    <row r="515" spans="1:128" x14ac:dyDescent="0.35">
      <c r="A515" s="106">
        <f t="shared" si="538"/>
        <v>509</v>
      </c>
      <c r="B515" s="106">
        <f>A515*Paramètres!$D$25</f>
        <v>254.5</v>
      </c>
      <c r="C515" s="102">
        <f>Paramètres!$D$7</f>
        <v>155093840495.72119</v>
      </c>
      <c r="D515" s="28">
        <f>Paramètres!$D$8</f>
        <v>6666</v>
      </c>
      <c r="E515" s="28">
        <f t="shared" si="501"/>
        <v>59358.914369297723</v>
      </c>
      <c r="F515" s="28">
        <f t="shared" si="502"/>
        <v>-25203.419631747562</v>
      </c>
      <c r="G515" s="28">
        <f t="shared" si="476"/>
        <v>-156.36104991259447</v>
      </c>
      <c r="H515" s="28">
        <f t="shared" si="477"/>
        <v>164.15765018956515</v>
      </c>
      <c r="I515" s="28">
        <f t="shared" si="539"/>
        <v>-4905.9203774438429</v>
      </c>
      <c r="J515" s="28">
        <f t="shared" si="540"/>
        <v>-2147.3167463368281</v>
      </c>
      <c r="K515" s="28">
        <f t="shared" si="541"/>
        <v>1466.2387513823439</v>
      </c>
      <c r="L515" s="28">
        <f t="shared" si="503"/>
        <v>-1410.5458373003817</v>
      </c>
      <c r="M515" s="28">
        <f t="shared" si="504"/>
        <v>400.27055466249396</v>
      </c>
      <c r="N515" s="28">
        <f>Paramètres!$D$26*Calculs!K515</f>
        <v>29.324775027646879</v>
      </c>
      <c r="O515" s="28">
        <f>Paramètres!$D$26*I515</f>
        <v>-98.11840754887686</v>
      </c>
      <c r="P515" s="28">
        <f>Paramètres!$D$26*J515</f>
        <v>-42.946334926736561</v>
      </c>
      <c r="Q515" s="105">
        <f>IF($T515&gt;25000,Paramètres!$D$9,-5)</f>
        <v>6</v>
      </c>
      <c r="R515" s="105">
        <f t="shared" si="478"/>
        <v>47297.93950141847</v>
      </c>
      <c r="S515" s="105">
        <f t="shared" si="479"/>
        <v>-65397.741534991525</v>
      </c>
      <c r="T515" s="105">
        <f t="shared" si="505"/>
        <v>80709.105303908538</v>
      </c>
      <c r="U515" s="105">
        <f t="shared" si="506"/>
        <v>-54.124227152263863</v>
      </c>
      <c r="V515" s="105">
        <f t="shared" si="480"/>
        <v>141.40734085706498</v>
      </c>
      <c r="W515" s="105">
        <f t="shared" si="507"/>
        <v>82.868913336721405</v>
      </c>
      <c r="X515" s="105">
        <f t="shared" si="508"/>
        <v>-114.58088518883557</v>
      </c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44">
        <f t="shared" si="509"/>
        <v>12060.974867879251</v>
      </c>
      <c r="AL515" s="44">
        <f t="shared" si="510"/>
        <v>40194.321903243967</v>
      </c>
      <c r="AM515" s="44">
        <f t="shared" si="481"/>
        <v>-108.19820897124235</v>
      </c>
      <c r="AN515" s="44">
        <f t="shared" si="482"/>
        <v>-93.071998377090665</v>
      </c>
      <c r="AO515" s="44">
        <f t="shared" si="542"/>
        <v>-4157.852086874389</v>
      </c>
      <c r="AP515" s="44">
        <f t="shared" si="543"/>
        <v>-12647.511410857231</v>
      </c>
      <c r="AQ515" s="44">
        <f t="shared" si="511"/>
        <v>1228.8318125013861</v>
      </c>
      <c r="AR515" s="44">
        <f t="shared" si="512"/>
        <v>-65.85408135905017</v>
      </c>
      <c r="AS515" s="44">
        <f t="shared" si="513"/>
        <v>-1227.0659572263414</v>
      </c>
      <c r="AT515" s="44">
        <f>Paramètres!$D$26*Calculs!AQ515</f>
        <v>24.576636250027722</v>
      </c>
      <c r="AU515" s="44">
        <f>Paramètres!$D$26*AO515</f>
        <v>-83.157041737487788</v>
      </c>
      <c r="AV515" s="44">
        <f>Paramètres!$D$26*AP515</f>
        <v>-252.95022821714463</v>
      </c>
      <c r="AW515" s="44"/>
      <c r="AX515" s="44"/>
      <c r="AY515" s="44"/>
      <c r="AZ515" s="44"/>
      <c r="BA515" s="44"/>
      <c r="BB515" s="44"/>
      <c r="BC515" s="44"/>
      <c r="BD515" s="44"/>
      <c r="BE515" s="44"/>
      <c r="BF515" s="44"/>
      <c r="BG515" s="41">
        <f>Paramètres!$D$16</f>
        <v>30000</v>
      </c>
      <c r="BH515" s="41">
        <f>Paramètres!$E$16</f>
        <v>-25000</v>
      </c>
      <c r="BI515" s="100"/>
      <c r="BJ515" s="100"/>
      <c r="BK515" s="110">
        <f>Paramètres!$D$20</f>
        <v>523598775598.29883</v>
      </c>
      <c r="BL515" s="41">
        <f>Paramètres!$D$21</f>
        <v>10000</v>
      </c>
      <c r="BM515" s="41"/>
      <c r="BN515" s="41"/>
      <c r="BO515" s="41">
        <f>IF(AND($BR$6&gt;200,A515&lt;950),Paramètres!$D$22,0)</f>
        <v>1</v>
      </c>
      <c r="BP515" s="41">
        <f t="shared" si="483"/>
        <v>-29358.914369297723</v>
      </c>
      <c r="BQ515" s="41">
        <f t="shared" si="484"/>
        <v>203.41963174756165</v>
      </c>
      <c r="BR515" s="41">
        <f t="shared" si="514"/>
        <v>29359.619079448847</v>
      </c>
      <c r="BS515" s="41">
        <f t="shared" si="515"/>
        <v>179.60302006678697</v>
      </c>
      <c r="BT515" s="41">
        <f t="shared" si="516"/>
        <v>515.22280388381921</v>
      </c>
      <c r="BU515" s="41">
        <f t="shared" si="517"/>
        <v>-515.21043714503412</v>
      </c>
      <c r="BV515" s="41">
        <f t="shared" si="518"/>
        <v>3.5697477119979748</v>
      </c>
      <c r="BW515" s="41">
        <f>Paramètres!$D$22</f>
        <v>1</v>
      </c>
      <c r="BX515" s="41">
        <f t="shared" si="485"/>
        <v>17939.025132120747</v>
      </c>
      <c r="BY515" s="41">
        <f t="shared" si="486"/>
        <v>-65194.321903243967</v>
      </c>
      <c r="BZ515" s="41">
        <f t="shared" si="519"/>
        <v>67617.366342639056</v>
      </c>
      <c r="CA515" s="41">
        <f t="shared" si="520"/>
        <v>-74.615099255192476</v>
      </c>
      <c r="CB515" s="41">
        <f t="shared" si="521"/>
        <v>110.86323094988484</v>
      </c>
      <c r="CC515" s="41">
        <f t="shared" si="522"/>
        <v>29.412241171303652</v>
      </c>
      <c r="CD515" s="41">
        <f t="shared" si="523"/>
        <v>-106.89048622739338</v>
      </c>
      <c r="CE515" s="2">
        <f>Paramètres!$F$16</f>
        <v>15000</v>
      </c>
      <c r="CF515" s="2">
        <f>Paramètres!$G$16</f>
        <v>15000</v>
      </c>
      <c r="CG515" s="111">
        <f>Paramètres!$F$20</f>
        <v>992600579172.61572</v>
      </c>
      <c r="CH515" s="2">
        <f>Paramètres!$F$21</f>
        <v>13332</v>
      </c>
      <c r="CI515" s="2"/>
      <c r="CJ515" s="2"/>
      <c r="CK515" s="2">
        <f>IF(CN515&gt;20000,Paramètres!$F$22,-2)</f>
        <v>1</v>
      </c>
      <c r="CL515" s="2">
        <f t="shared" si="487"/>
        <v>-44358.914369297723</v>
      </c>
      <c r="CM515" s="2">
        <f t="shared" si="488"/>
        <v>40203.419631747558</v>
      </c>
      <c r="CN515" s="2">
        <f t="shared" si="489"/>
        <v>59866.753996764121</v>
      </c>
      <c r="CO515" s="2">
        <f t="shared" si="490"/>
        <v>137.81332034235564</v>
      </c>
      <c r="CP515" s="2">
        <f t="shared" si="491"/>
        <v>257.55607501608915</v>
      </c>
      <c r="CQ515" s="2">
        <f t="shared" si="492"/>
        <v>-190.83894004924088</v>
      </c>
      <c r="CR515" s="2">
        <f t="shared" si="493"/>
        <v>172.96135620009341</v>
      </c>
      <c r="CS515" s="2">
        <f>Paramètres!$F$22</f>
        <v>1</v>
      </c>
      <c r="CT515" s="2">
        <f t="shared" si="494"/>
        <v>2939.0251321207488</v>
      </c>
      <c r="CU515" s="2">
        <f t="shared" si="495"/>
        <v>-25194.321903243967</v>
      </c>
      <c r="CV515" s="2">
        <f t="shared" si="524"/>
        <v>25365.167551023904</v>
      </c>
      <c r="CW515" s="2">
        <f t="shared" si="525"/>
        <v>-83.346275912922422</v>
      </c>
      <c r="CX515" s="2">
        <f t="shared" si="496"/>
        <v>1070.0184047365451</v>
      </c>
      <c r="CY515" s="2">
        <f t="shared" si="526"/>
        <v>123.98147881445838</v>
      </c>
      <c r="CZ515" s="2">
        <f t="shared" si="527"/>
        <v>-1062.8113564438052</v>
      </c>
      <c r="DA515" s="2"/>
      <c r="DB515" s="2"/>
      <c r="DC515" s="13">
        <f>Paramètres!$H$16</f>
        <v>-20000</v>
      </c>
      <c r="DD515" s="13">
        <f>Paramètres!$I$16</f>
        <v>0</v>
      </c>
      <c r="DE515" s="13"/>
      <c r="DF515" s="13"/>
      <c r="DG515" s="112">
        <f>Paramètres!$H$20</f>
        <v>1047197551196.5977</v>
      </c>
      <c r="DH515" s="13">
        <f>Paramètres!$H$21</f>
        <v>10000</v>
      </c>
      <c r="DI515" s="13">
        <f>IF(DL515&lt;66666,Paramètres!$H$22,5)</f>
        <v>5</v>
      </c>
      <c r="DJ515" s="13">
        <f t="shared" si="497"/>
        <v>-79358.914369297723</v>
      </c>
      <c r="DK515" s="13">
        <f t="shared" si="498"/>
        <v>25203.419631747562</v>
      </c>
      <c r="DL515" s="13">
        <f t="shared" si="528"/>
        <v>83264.93650395397</v>
      </c>
      <c r="DM515" s="13">
        <f t="shared" si="529"/>
        <v>162.38078914567282</v>
      </c>
      <c r="DN515" s="13">
        <f t="shared" si="530"/>
        <v>739.1715660955357</v>
      </c>
      <c r="DO515" s="13">
        <f t="shared" si="531"/>
        <v>-704.49646010610661</v>
      </c>
      <c r="DP515" s="13">
        <f t="shared" si="532"/>
        <v>223.73945075040257</v>
      </c>
      <c r="DQ515" s="13">
        <f>IF(DT515&lt;66666,Paramètres!$H$22,5)</f>
        <v>1</v>
      </c>
      <c r="DR515" s="13">
        <f t="shared" si="499"/>
        <v>-32060.974867879253</v>
      </c>
      <c r="DS515" s="13">
        <f t="shared" si="500"/>
        <v>-40194.321903243967</v>
      </c>
      <c r="DT515" s="13">
        <f t="shared" si="533"/>
        <v>51414.877445544713</v>
      </c>
      <c r="DU515" s="13">
        <f t="shared" si="534"/>
        <v>-128.57759077816686</v>
      </c>
      <c r="DV515" s="13">
        <f t="shared" si="535"/>
        <v>374.68166390020872</v>
      </c>
      <c r="DW515" s="13">
        <f t="shared" si="536"/>
        <v>-233.64170074085649</v>
      </c>
      <c r="DX515" s="13">
        <f t="shared" si="537"/>
        <v>-292.91279408374947</v>
      </c>
    </row>
    <row r="516" spans="1:128" x14ac:dyDescent="0.35">
      <c r="A516" s="106">
        <f t="shared" si="538"/>
        <v>510</v>
      </c>
      <c r="B516" s="106">
        <f>A516*Paramètres!$D$25</f>
        <v>255</v>
      </c>
      <c r="C516" s="102">
        <f>Paramètres!$D$7</f>
        <v>155093840495.72119</v>
      </c>
      <c r="D516" s="28">
        <f>Paramètres!$D$8</f>
        <v>6666</v>
      </c>
      <c r="E516" s="28">
        <f t="shared" si="501"/>
        <v>56553.317721250707</v>
      </c>
      <c r="F516" s="28">
        <f t="shared" si="502"/>
        <v>-26177.010366250353</v>
      </c>
      <c r="G516" s="28">
        <f t="shared" si="476"/>
        <v>-164.67469384707923</v>
      </c>
      <c r="H516" s="28">
        <f t="shared" si="477"/>
        <v>163.03584902068559</v>
      </c>
      <c r="I516" s="28">
        <f t="shared" si="539"/>
        <v>-6218.3478071953477</v>
      </c>
      <c r="J516" s="28">
        <f t="shared" si="540"/>
        <v>-1704.0998567475976</v>
      </c>
      <c r="K516" s="28">
        <f t="shared" si="541"/>
        <v>1607.8616778698945</v>
      </c>
      <c r="L516" s="28">
        <f t="shared" si="503"/>
        <v>-1537.8995980577399</v>
      </c>
      <c r="M516" s="28">
        <f t="shared" si="504"/>
        <v>469.13111328970126</v>
      </c>
      <c r="N516" s="28">
        <f>Paramètres!$D$26*Calculs!K516</f>
        <v>32.157233557397888</v>
      </c>
      <c r="O516" s="28">
        <f>Paramètres!$D$26*I516</f>
        <v>-124.36695614390696</v>
      </c>
      <c r="P516" s="28">
        <f>Paramètres!$D$26*J516</f>
        <v>-34.081997134951955</v>
      </c>
      <c r="Q516" s="105">
        <f>IF($T516&gt;25000,Paramètres!$D$9,-5)</f>
        <v>6</v>
      </c>
      <c r="R516" s="105">
        <f t="shared" si="478"/>
        <v>46587.732417148414</v>
      </c>
      <c r="S516" s="105">
        <f t="shared" si="479"/>
        <v>-59740.810074759116</v>
      </c>
      <c r="T516" s="105">
        <f t="shared" si="505"/>
        <v>75758.703791447362</v>
      </c>
      <c r="U516" s="105">
        <f t="shared" si="506"/>
        <v>-52.051791813471162</v>
      </c>
      <c r="V516" s="105">
        <f t="shared" si="480"/>
        <v>160.27159109574575</v>
      </c>
      <c r="W516" s="105">
        <f t="shared" si="507"/>
        <v>98.558840454740817</v>
      </c>
      <c r="X516" s="105">
        <f t="shared" si="508"/>
        <v>-126.38487995238542</v>
      </c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44">
        <f t="shared" si="509"/>
        <v>9965.5853041022929</v>
      </c>
      <c r="AL516" s="44">
        <f t="shared" si="510"/>
        <v>33563.799708508763</v>
      </c>
      <c r="AM516" s="44">
        <f t="shared" si="481"/>
        <v>-106.90763335956736</v>
      </c>
      <c r="AN516" s="44">
        <f t="shared" si="482"/>
        <v>-89.904787811658181</v>
      </c>
      <c r="AO516" s="44">
        <f t="shared" si="542"/>
        <v>-4140.549126495951</v>
      </c>
      <c r="AP516" s="44">
        <f t="shared" si="543"/>
        <v>-13621.627139866427</v>
      </c>
      <c r="AQ516" s="44">
        <f t="shared" si="511"/>
        <v>1577.1976996328399</v>
      </c>
      <c r="AR516" s="44">
        <f t="shared" si="512"/>
        <v>2.6209325816269455</v>
      </c>
      <c r="AS516" s="44">
        <f t="shared" si="513"/>
        <v>-1577.1955219437837</v>
      </c>
      <c r="AT516" s="44">
        <f>Paramètres!$D$26*Calculs!AQ516</f>
        <v>31.5439539926568</v>
      </c>
      <c r="AU516" s="44">
        <f>Paramètres!$D$26*AO516</f>
        <v>-82.810982529919016</v>
      </c>
      <c r="AV516" s="44">
        <f>Paramètres!$D$26*AP516</f>
        <v>-272.43254279732855</v>
      </c>
      <c r="AW516" s="44"/>
      <c r="AX516" s="44"/>
      <c r="AY516" s="44"/>
      <c r="AZ516" s="44"/>
      <c r="BA516" s="44"/>
      <c r="BB516" s="44"/>
      <c r="BC516" s="44"/>
      <c r="BD516" s="44"/>
      <c r="BE516" s="44"/>
      <c r="BF516" s="44"/>
      <c r="BG516" s="41">
        <f>Paramètres!$D$16</f>
        <v>30000</v>
      </c>
      <c r="BH516" s="41">
        <f>Paramètres!$E$16</f>
        <v>-25000</v>
      </c>
      <c r="BI516" s="100"/>
      <c r="BJ516" s="100"/>
      <c r="BK516" s="110">
        <f>Paramètres!$D$20</f>
        <v>523598775598.29883</v>
      </c>
      <c r="BL516" s="41">
        <f>Paramètres!$D$21</f>
        <v>10000</v>
      </c>
      <c r="BM516" s="41"/>
      <c r="BN516" s="41"/>
      <c r="BO516" s="41">
        <f>IF(AND($BR$6&gt;200,A516&lt;950),Paramètres!$D$22,0)</f>
        <v>1</v>
      </c>
      <c r="BP516" s="41">
        <f t="shared" si="483"/>
        <v>-26553.317721250707</v>
      </c>
      <c r="BQ516" s="41">
        <f t="shared" si="484"/>
        <v>1177.0103662503534</v>
      </c>
      <c r="BR516" s="41">
        <f t="shared" si="514"/>
        <v>26579.391178278474</v>
      </c>
      <c r="BS516" s="41">
        <f t="shared" si="515"/>
        <v>177.46195140487896</v>
      </c>
      <c r="BT516" s="41">
        <f t="shared" si="516"/>
        <v>607.66768852744076</v>
      </c>
      <c r="BU516" s="41">
        <f t="shared" si="517"/>
        <v>-607.07158768909903</v>
      </c>
      <c r="BV516" s="41">
        <f t="shared" si="518"/>
        <v>26.909238207709688</v>
      </c>
      <c r="BW516" s="41">
        <f>Paramètres!$D$22</f>
        <v>1</v>
      </c>
      <c r="BX516" s="41">
        <f t="shared" si="485"/>
        <v>20034.414695897707</v>
      </c>
      <c r="BY516" s="41">
        <f t="shared" si="486"/>
        <v>-58563.799708508763</v>
      </c>
      <c r="BZ516" s="41">
        <f t="shared" si="519"/>
        <v>61895.851302858202</v>
      </c>
      <c r="CA516" s="41">
        <f t="shared" si="520"/>
        <v>-71.114411349777598</v>
      </c>
      <c r="CB516" s="41">
        <f t="shared" si="521"/>
        <v>131.48905996817999</v>
      </c>
      <c r="CC516" s="41">
        <f t="shared" si="522"/>
        <v>42.560305738207589</v>
      </c>
      <c r="CD516" s="41">
        <f t="shared" si="523"/>
        <v>-124.41058341952234</v>
      </c>
      <c r="CE516" s="2">
        <f>Paramètres!$F$16</f>
        <v>15000</v>
      </c>
      <c r="CF516" s="2">
        <f>Paramètres!$G$16</f>
        <v>15000</v>
      </c>
      <c r="CG516" s="111">
        <f>Paramètres!$F$20</f>
        <v>992600579172.61572</v>
      </c>
      <c r="CH516" s="2">
        <f>Paramètres!$F$21</f>
        <v>13332</v>
      </c>
      <c r="CI516" s="2"/>
      <c r="CJ516" s="2"/>
      <c r="CK516" s="2">
        <f>IF(CN516&gt;20000,Paramètres!$F$22,-2)</f>
        <v>1</v>
      </c>
      <c r="CL516" s="2">
        <f t="shared" si="487"/>
        <v>-41553.317721250707</v>
      </c>
      <c r="CM516" s="2">
        <f t="shared" si="488"/>
        <v>41177.010366250353</v>
      </c>
      <c r="CN516" s="2">
        <f t="shared" si="489"/>
        <v>58499.781164936823</v>
      </c>
      <c r="CO516" s="2">
        <f t="shared" si="490"/>
        <v>135.26061391324407</v>
      </c>
      <c r="CP516" s="2">
        <f t="shared" si="491"/>
        <v>268.83205685565332</v>
      </c>
      <c r="CQ516" s="2">
        <f t="shared" si="492"/>
        <v>-190.95565230722272</v>
      </c>
      <c r="CR516" s="2">
        <f t="shared" si="493"/>
        <v>189.22635557755765</v>
      </c>
      <c r="CS516" s="2">
        <f>Paramètres!$F$22</f>
        <v>1</v>
      </c>
      <c r="CT516" s="2">
        <f t="shared" si="494"/>
        <v>5034.4146958977071</v>
      </c>
      <c r="CU516" s="2">
        <f t="shared" si="495"/>
        <v>-18563.799708508763</v>
      </c>
      <c r="CV516" s="2">
        <f t="shared" si="524"/>
        <v>19234.344047767805</v>
      </c>
      <c r="CW516" s="2">
        <f t="shared" si="525"/>
        <v>-74.826613365260911</v>
      </c>
      <c r="CX516" s="2">
        <f t="shared" si="496"/>
        <v>1489.4816543508437</v>
      </c>
      <c r="CY516" s="2">
        <f t="shared" si="526"/>
        <v>389.85828221182078</v>
      </c>
      <c r="CZ516" s="2">
        <f t="shared" si="527"/>
        <v>-1437.5556053379551</v>
      </c>
      <c r="DA516" s="2"/>
      <c r="DB516" s="2"/>
      <c r="DC516" s="13">
        <f>Paramètres!$H$16</f>
        <v>-20000</v>
      </c>
      <c r="DD516" s="13">
        <f>Paramètres!$I$16</f>
        <v>0</v>
      </c>
      <c r="DE516" s="13"/>
      <c r="DF516" s="13"/>
      <c r="DG516" s="112">
        <f>Paramètres!$H$20</f>
        <v>1047197551196.5977</v>
      </c>
      <c r="DH516" s="13">
        <f>Paramètres!$H$21</f>
        <v>10000</v>
      </c>
      <c r="DI516" s="13">
        <f>IF(DL516&lt;66666,Paramètres!$H$22,5)</f>
        <v>5</v>
      </c>
      <c r="DJ516" s="13">
        <f t="shared" si="497"/>
        <v>-76553.3177212507</v>
      </c>
      <c r="DK516" s="13">
        <f t="shared" si="498"/>
        <v>26177.010366250353</v>
      </c>
      <c r="DL516" s="13">
        <f t="shared" si="528"/>
        <v>80905.168721445327</v>
      </c>
      <c r="DM516" s="13">
        <f t="shared" si="529"/>
        <v>161.12214265064074</v>
      </c>
      <c r="DN516" s="13">
        <f t="shared" si="530"/>
        <v>781.93211924864784</v>
      </c>
      <c r="DO516" s="13">
        <f t="shared" si="531"/>
        <v>-739.87235806141814</v>
      </c>
      <c r="DP516" s="13">
        <f t="shared" si="532"/>
        <v>252.99551950443393</v>
      </c>
      <c r="DQ516" s="13">
        <f>IF(DT516&lt;66666,Paramètres!$H$22,5)</f>
        <v>1</v>
      </c>
      <c r="DR516" s="13">
        <f t="shared" si="499"/>
        <v>-29965.585304102293</v>
      </c>
      <c r="DS516" s="13">
        <f t="shared" si="500"/>
        <v>-33563.799708508763</v>
      </c>
      <c r="DT516" s="13">
        <f t="shared" si="533"/>
        <v>44994.054646034339</v>
      </c>
      <c r="DU516" s="13">
        <f t="shared" si="534"/>
        <v>-131.75831159243006</v>
      </c>
      <c r="DV516" s="13">
        <f t="shared" si="535"/>
        <v>481.18202199004423</v>
      </c>
      <c r="DW516" s="13">
        <f t="shared" si="536"/>
        <v>-320.46235975343347</v>
      </c>
      <c r="DX516" s="13">
        <f t="shared" si="537"/>
        <v>-358.94291226835554</v>
      </c>
    </row>
    <row r="517" spans="1:128" x14ac:dyDescent="0.35">
      <c r="A517" s="106">
        <f t="shared" si="538"/>
        <v>511</v>
      </c>
      <c r="B517" s="106">
        <f>A517*Paramètres!$D$25</f>
        <v>255.5</v>
      </c>
      <c r="C517" s="102">
        <f>Paramètres!$D$7</f>
        <v>155093840495.72119</v>
      </c>
      <c r="D517" s="28">
        <f>Paramètres!$D$8</f>
        <v>6666</v>
      </c>
      <c r="E517" s="28">
        <f t="shared" si="501"/>
        <v>53059.668918138603</v>
      </c>
      <c r="F517" s="28">
        <f t="shared" si="502"/>
        <v>-26911.777516301729</v>
      </c>
      <c r="G517" s="28">
        <f t="shared" si="476"/>
        <v>-171.05775198989713</v>
      </c>
      <c r="H517" s="28">
        <f t="shared" si="477"/>
        <v>161.97130021104329</v>
      </c>
      <c r="I517" s="28">
        <f t="shared" si="539"/>
        <v>-7631.8804491091805</v>
      </c>
      <c r="J517" s="28">
        <f t="shared" si="540"/>
        <v>-1200.8867463229444</v>
      </c>
      <c r="K517" s="28">
        <f t="shared" si="541"/>
        <v>1826.3702410734545</v>
      </c>
      <c r="L517" s="28">
        <f t="shared" si="503"/>
        <v>-1736.6984000993355</v>
      </c>
      <c r="M517" s="28">
        <f t="shared" si="504"/>
        <v>565.2494357105694</v>
      </c>
      <c r="N517" s="28">
        <f>Paramètres!$D$26*Calculs!K517</f>
        <v>36.527404821469091</v>
      </c>
      <c r="O517" s="28">
        <f>Paramètres!$D$26*I517</f>
        <v>-152.63760898218362</v>
      </c>
      <c r="P517" s="28">
        <f>Paramètres!$D$26*J517</f>
        <v>-24.017734926458889</v>
      </c>
      <c r="Q517" s="105">
        <f>IF($T517&gt;25000,Paramètres!$D$9,-5)</f>
        <v>6</v>
      </c>
      <c r="R517" s="105">
        <f t="shared" si="478"/>
        <v>45163.70294413888</v>
      </c>
      <c r="S517" s="105">
        <f t="shared" si="479"/>
        <v>-53270.464774391337</v>
      </c>
      <c r="T517" s="105">
        <f t="shared" si="505"/>
        <v>69839.118557625625</v>
      </c>
      <c r="U517" s="105">
        <f t="shared" si="506"/>
        <v>-49.70809426199952</v>
      </c>
      <c r="V517" s="105">
        <f t="shared" si="480"/>
        <v>188.20897831590551</v>
      </c>
      <c r="W517" s="105">
        <f t="shared" si="507"/>
        <v>121.71136411273203</v>
      </c>
      <c r="X517" s="105">
        <f t="shared" si="508"/>
        <v>-143.55822290811125</v>
      </c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44">
        <f t="shared" si="509"/>
        <v>7895.9659739997242</v>
      </c>
      <c r="AL517" s="44">
        <f t="shared" si="510"/>
        <v>26358.687258089605</v>
      </c>
      <c r="AM517" s="44">
        <f t="shared" si="481"/>
        <v>-105.19895179996176</v>
      </c>
      <c r="AN517" s="44">
        <f t="shared" si="482"/>
        <v>-84.129136906770171</v>
      </c>
      <c r="AO517" s="44">
        <f t="shared" si="542"/>
        <v>-4055.117211384405</v>
      </c>
      <c r="AP517" s="44">
        <f t="shared" si="543"/>
        <v>-14926.390119012882</v>
      </c>
      <c r="AQ517" s="44">
        <f t="shared" si="511"/>
        <v>2058.0887344035773</v>
      </c>
      <c r="AR517" s="44">
        <f t="shared" si="512"/>
        <v>210.51506865133572</v>
      </c>
      <c r="AS517" s="44">
        <f t="shared" si="513"/>
        <v>-2047.2939809782183</v>
      </c>
      <c r="AT517" s="44">
        <f>Paramètres!$D$26*Calculs!AQ517</f>
        <v>41.161774688071546</v>
      </c>
      <c r="AU517" s="44">
        <f>Paramètres!$D$26*AO517</f>
        <v>-81.102344227688107</v>
      </c>
      <c r="AV517" s="44">
        <f>Paramètres!$D$26*AP517</f>
        <v>-298.52780238025764</v>
      </c>
      <c r="AW517" s="44"/>
      <c r="AX517" s="44"/>
      <c r="AY517" s="44"/>
      <c r="AZ517" s="44"/>
      <c r="BA517" s="44"/>
      <c r="BB517" s="44"/>
      <c r="BC517" s="44"/>
      <c r="BD517" s="44"/>
      <c r="BE517" s="44"/>
      <c r="BF517" s="44"/>
      <c r="BG517" s="41">
        <f>Paramètres!$D$16</f>
        <v>30000</v>
      </c>
      <c r="BH517" s="41">
        <f>Paramètres!$E$16</f>
        <v>-25000</v>
      </c>
      <c r="BI517" s="100"/>
      <c r="BJ517" s="100"/>
      <c r="BK517" s="110">
        <f>Paramètres!$D$20</f>
        <v>523598775598.29883</v>
      </c>
      <c r="BL517" s="41">
        <f>Paramètres!$D$21</f>
        <v>10000</v>
      </c>
      <c r="BM517" s="41"/>
      <c r="BN517" s="41"/>
      <c r="BO517" s="41">
        <f>IF(AND($BR$6&gt;200,A517&lt;950),Paramètres!$D$22,0)</f>
        <v>1</v>
      </c>
      <c r="BP517" s="41">
        <f t="shared" si="483"/>
        <v>-23059.668918138603</v>
      </c>
      <c r="BQ517" s="41">
        <f t="shared" si="484"/>
        <v>1911.7775163017286</v>
      </c>
      <c r="BR517" s="41">
        <f t="shared" si="514"/>
        <v>23138.781815082755</v>
      </c>
      <c r="BS517" s="41">
        <f t="shared" si="515"/>
        <v>175.26069295511755</v>
      </c>
      <c r="BT517" s="41">
        <f t="shared" si="516"/>
        <v>756.42346437868491</v>
      </c>
      <c r="BU517" s="41">
        <f t="shared" si="517"/>
        <v>-753.83720672425125</v>
      </c>
      <c r="BV517" s="41">
        <f t="shared" si="518"/>
        <v>62.497385711965308</v>
      </c>
      <c r="BW517" s="41">
        <f>Paramètres!$D$22</f>
        <v>1</v>
      </c>
      <c r="BX517" s="41">
        <f t="shared" si="485"/>
        <v>22104.034026000278</v>
      </c>
      <c r="BY517" s="41">
        <f t="shared" si="486"/>
        <v>-51358.687258089602</v>
      </c>
      <c r="BZ517" s="41">
        <f t="shared" si="519"/>
        <v>55913.353298624766</v>
      </c>
      <c r="CA517" s="41">
        <f t="shared" si="520"/>
        <v>-66.713657218182831</v>
      </c>
      <c r="CB517" s="41">
        <f t="shared" si="521"/>
        <v>159.75572034872249</v>
      </c>
      <c r="CC517" s="41">
        <f t="shared" si="522"/>
        <v>63.155680532635806</v>
      </c>
      <c r="CD517" s="41">
        <f t="shared" si="523"/>
        <v>-146.74212142598617</v>
      </c>
      <c r="CE517" s="2">
        <f>Paramètres!$F$16</f>
        <v>15000</v>
      </c>
      <c r="CF517" s="2">
        <f>Paramètres!$G$16</f>
        <v>15000</v>
      </c>
      <c r="CG517" s="111">
        <f>Paramètres!$F$20</f>
        <v>992600579172.61572</v>
      </c>
      <c r="CH517" s="2">
        <f>Paramètres!$F$21</f>
        <v>13332</v>
      </c>
      <c r="CI517" s="2"/>
      <c r="CJ517" s="2"/>
      <c r="CK517" s="2">
        <f>IF(CN517&gt;20000,Paramètres!$F$22,-2)</f>
        <v>1</v>
      </c>
      <c r="CL517" s="2">
        <f t="shared" si="487"/>
        <v>-38059.668918138603</v>
      </c>
      <c r="CM517" s="2">
        <f t="shared" si="488"/>
        <v>41911.777516301729</v>
      </c>
      <c r="CN517" s="2">
        <f t="shared" si="489"/>
        <v>56613.916069587525</v>
      </c>
      <c r="CO517" s="2">
        <f t="shared" si="490"/>
        <v>132.24227690607862</v>
      </c>
      <c r="CP517" s="2">
        <f t="shared" si="491"/>
        <v>285.60662157264773</v>
      </c>
      <c r="CQ517" s="2">
        <f t="shared" si="492"/>
        <v>-192.00391374661305</v>
      </c>
      <c r="CR517" s="2">
        <f t="shared" si="493"/>
        <v>211.43708140277752</v>
      </c>
      <c r="CS517" s="2">
        <f>Paramètres!$F$22</f>
        <v>1</v>
      </c>
      <c r="CT517" s="2">
        <f t="shared" si="494"/>
        <v>7104.0340260002758</v>
      </c>
      <c r="CU517" s="2">
        <f t="shared" si="495"/>
        <v>-11358.687258089605</v>
      </c>
      <c r="CV517" s="2">
        <f t="shared" si="524"/>
        <v>13397.278666567208</v>
      </c>
      <c r="CW517" s="2">
        <f t="shared" si="525"/>
        <v>-57.977011443859773</v>
      </c>
      <c r="CX517" s="2">
        <f t="shared" si="496"/>
        <v>1969.5658564123323</v>
      </c>
      <c r="CY517" s="2">
        <f t="shared" si="526"/>
        <v>1044.3809678541772</v>
      </c>
      <c r="CZ517" s="2">
        <f t="shared" si="527"/>
        <v>-1669.8676764130792</v>
      </c>
      <c r="DA517" s="2"/>
      <c r="DB517" s="2"/>
      <c r="DC517" s="13">
        <f>Paramètres!$H$16</f>
        <v>-20000</v>
      </c>
      <c r="DD517" s="13">
        <f>Paramètres!$I$16</f>
        <v>0</v>
      </c>
      <c r="DE517" s="13"/>
      <c r="DF517" s="13"/>
      <c r="DG517" s="112">
        <f>Paramètres!$H$20</f>
        <v>1047197551196.5977</v>
      </c>
      <c r="DH517" s="13">
        <f>Paramètres!$H$21</f>
        <v>10000</v>
      </c>
      <c r="DI517" s="13">
        <f>IF(DL517&lt;66666,Paramètres!$H$22,5)</f>
        <v>5</v>
      </c>
      <c r="DJ517" s="13">
        <f t="shared" si="497"/>
        <v>-73059.668918138603</v>
      </c>
      <c r="DK517" s="13">
        <f t="shared" si="498"/>
        <v>26911.777516301729</v>
      </c>
      <c r="DL517" s="13">
        <f t="shared" si="528"/>
        <v>77858.583287361136</v>
      </c>
      <c r="DM517" s="13">
        <f t="shared" si="529"/>
        <v>159.77855355303129</v>
      </c>
      <c r="DN517" s="13">
        <f t="shared" si="530"/>
        <v>842.8046319695527</v>
      </c>
      <c r="DO517" s="13">
        <f t="shared" si="531"/>
        <v>-790.85727962847113</v>
      </c>
      <c r="DP517" s="13">
        <f t="shared" si="532"/>
        <v>291.3149685958266</v>
      </c>
      <c r="DQ517" s="13">
        <f>IF(DT517&lt;66666,Paramètres!$H$22,5)</f>
        <v>1</v>
      </c>
      <c r="DR517" s="13">
        <f t="shared" si="499"/>
        <v>-27895.965973999722</v>
      </c>
      <c r="DS517" s="13">
        <f t="shared" si="500"/>
        <v>-26358.687258089605</v>
      </c>
      <c r="DT517" s="13">
        <f t="shared" si="533"/>
        <v>38379.230211044174</v>
      </c>
      <c r="DU517" s="13">
        <f t="shared" si="534"/>
        <v>-136.62301327290604</v>
      </c>
      <c r="DV517" s="13">
        <f t="shared" si="535"/>
        <v>644.23773573457856</v>
      </c>
      <c r="DW517" s="13">
        <f t="shared" si="536"/>
        <v>-468.26457582379635</v>
      </c>
      <c r="DX517" s="13">
        <f t="shared" si="537"/>
        <v>-442.45965598343173</v>
      </c>
    </row>
    <row r="518" spans="1:128" x14ac:dyDescent="0.35">
      <c r="A518" s="106">
        <f t="shared" si="538"/>
        <v>512</v>
      </c>
      <c r="B518" s="106">
        <f>A518*Paramètres!$D$25</f>
        <v>256</v>
      </c>
      <c r="C518" s="102">
        <f>Paramètres!$D$7</f>
        <v>155093840495.72119</v>
      </c>
      <c r="D518" s="28">
        <f>Paramètres!$D$8</f>
        <v>6666</v>
      </c>
      <c r="E518" s="28">
        <f t="shared" si="501"/>
        <v>48809.554093559178</v>
      </c>
      <c r="F518" s="28">
        <f t="shared" si="502"/>
        <v>-27370.908530535558</v>
      </c>
      <c r="G518" s="28">
        <f t="shared" ref="G518:G581" si="544">IFERROR(DEGREES(ATAN2(I518,J518)),0)</f>
        <v>-176.20311075614643</v>
      </c>
      <c r="H518" s="28">
        <f t="shared" ref="H518:H581" si="545">IFERROR(DEGREES(ATAN2(L518,M518)),0)</f>
        <v>160.92054953283943</v>
      </c>
      <c r="I518" s="28">
        <f t="shared" si="539"/>
        <v>-9215.9412402263315</v>
      </c>
      <c r="J518" s="28">
        <f t="shared" si="540"/>
        <v>-611.61957568591617</v>
      </c>
      <c r="K518" s="28">
        <f t="shared" si="541"/>
        <v>2176.0600113509322</v>
      </c>
      <c r="L518" s="28">
        <f t="shared" si="503"/>
        <v>-2056.520788467039</v>
      </c>
      <c r="M518" s="28">
        <f t="shared" si="504"/>
        <v>711.30824513956577</v>
      </c>
      <c r="N518" s="28">
        <f>Paramètres!$D$26*Calculs!K518</f>
        <v>43.521200227018646</v>
      </c>
      <c r="O518" s="28">
        <f>Paramètres!$D$26*I518</f>
        <v>-184.31882480452663</v>
      </c>
      <c r="P518" s="28">
        <f>Paramètres!$D$26*J518</f>
        <v>-12.232391513718325</v>
      </c>
      <c r="Q518" s="105">
        <f>IF($T518&gt;25000,Paramètres!$D$9,-5)</f>
        <v>6</v>
      </c>
      <c r="R518" s="105">
        <f t="shared" ref="R518:R581" si="546">E518-AK518</f>
        <v>42888.517958088822</v>
      </c>
      <c r="S518" s="105">
        <f t="shared" ref="S518:S581" si="547">F518-AL518</f>
        <v>-45754.577233874166</v>
      </c>
      <c r="T518" s="105">
        <f t="shared" si="505"/>
        <v>62712.887913824088</v>
      </c>
      <c r="U518" s="105">
        <f t="shared" si="506"/>
        <v>-46.851874794266827</v>
      </c>
      <c r="V518" s="105">
        <f t="shared" ref="V518:V581" si="548">Q518*C518*(T518)/(ABS(T518)^2+D518^2)^(3/2)</f>
        <v>232.65544359951045</v>
      </c>
      <c r="W518" s="105">
        <f t="shared" si="507"/>
        <v>159.10999322142803</v>
      </c>
      <c r="X518" s="105">
        <f t="shared" si="508"/>
        <v>-169.74264488796598</v>
      </c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44">
        <f t="shared" si="509"/>
        <v>5921.0361354703564</v>
      </c>
      <c r="AL518" s="44">
        <f t="shared" si="510"/>
        <v>18383.668703338612</v>
      </c>
      <c r="AM518" s="44">
        <f t="shared" ref="AM518:AM581" si="549">IFERROR(DEGREES(ATAN2(AO518,AP518)),0)</f>
        <v>-102.71828093550943</v>
      </c>
      <c r="AN518" s="44">
        <f t="shared" ref="AN518:AN581" si="550">IFERROR(DEGREES(ATAN2(AR518,AS518)),0)</f>
        <v>-72.425461198375928</v>
      </c>
      <c r="AO518" s="44">
        <f t="shared" si="542"/>
        <v>-3763.499798505381</v>
      </c>
      <c r="AP518" s="44">
        <f t="shared" si="543"/>
        <v>-16675.156297610843</v>
      </c>
      <c r="AQ518" s="44">
        <f t="shared" si="511"/>
        <v>2520.2610070956448</v>
      </c>
      <c r="AR518" s="44">
        <f t="shared" si="512"/>
        <v>760.98343667574875</v>
      </c>
      <c r="AS518" s="44">
        <f t="shared" si="513"/>
        <v>-2402.6276767306081</v>
      </c>
      <c r="AT518" s="44">
        <f>Paramètres!$D$26*Calculs!AQ518</f>
        <v>50.405220141912899</v>
      </c>
      <c r="AU518" s="44">
        <f>Paramètres!$D$26*AO518</f>
        <v>-75.269995970107615</v>
      </c>
      <c r="AV518" s="44">
        <f>Paramètres!$D$26*AP518</f>
        <v>-333.50312595221686</v>
      </c>
      <c r="AW518" s="44"/>
      <c r="AX518" s="44"/>
      <c r="AY518" s="44"/>
      <c r="AZ518" s="44"/>
      <c r="BA518" s="44"/>
      <c r="BB518" s="44"/>
      <c r="BC518" s="44"/>
      <c r="BD518" s="44"/>
      <c r="BE518" s="44"/>
      <c r="BF518" s="44"/>
      <c r="BG518" s="41">
        <f>Paramètres!$D$16</f>
        <v>30000</v>
      </c>
      <c r="BH518" s="41">
        <f>Paramètres!$E$16</f>
        <v>-25000</v>
      </c>
      <c r="BI518" s="100"/>
      <c r="BJ518" s="100"/>
      <c r="BK518" s="110">
        <f>Paramètres!$D$20</f>
        <v>523598775598.29883</v>
      </c>
      <c r="BL518" s="41">
        <f>Paramètres!$D$21</f>
        <v>10000</v>
      </c>
      <c r="BM518" s="41"/>
      <c r="BN518" s="41"/>
      <c r="BO518" s="41">
        <f>IF(AND($BR$6&gt;200,A518&lt;950),Paramètres!$D$22,0)</f>
        <v>1</v>
      </c>
      <c r="BP518" s="41">
        <f t="shared" ref="BP518:BP581" si="551">BG518-$E518</f>
        <v>-18809.554093559178</v>
      </c>
      <c r="BQ518" s="41">
        <f t="shared" ref="BQ518:BQ581" si="552">BH518-$F518</f>
        <v>2370.9085305355584</v>
      </c>
      <c r="BR518" s="41">
        <f t="shared" si="514"/>
        <v>18958.389500658941</v>
      </c>
      <c r="BS518" s="41">
        <f t="shared" si="515"/>
        <v>172.81586353868116</v>
      </c>
      <c r="BT518" s="41">
        <f t="shared" si="516"/>
        <v>1008.0555445741862</v>
      </c>
      <c r="BU518" s="41">
        <f t="shared" si="517"/>
        <v>-1000.1416678521864</v>
      </c>
      <c r="BV518" s="41">
        <f t="shared" si="518"/>
        <v>126.06595564467864</v>
      </c>
      <c r="BW518" s="41">
        <f>Paramètres!$D$22</f>
        <v>1</v>
      </c>
      <c r="BX518" s="41">
        <f t="shared" ref="BX518:BX581" si="553">BG518-$AK518</f>
        <v>24078.963864529644</v>
      </c>
      <c r="BY518" s="41">
        <f t="shared" ref="BY518:BY581" si="554">BH518-$AL518</f>
        <v>-43383.668703338612</v>
      </c>
      <c r="BZ518" s="41">
        <f t="shared" si="519"/>
        <v>49617.932352632015</v>
      </c>
      <c r="CA518" s="41">
        <f t="shared" si="520"/>
        <v>-60.968687653521101</v>
      </c>
      <c r="CB518" s="41">
        <f t="shared" si="521"/>
        <v>200.34755830495482</v>
      </c>
      <c r="CC518" s="41">
        <f t="shared" si="522"/>
        <v>97.226171830109578</v>
      </c>
      <c r="CD518" s="41">
        <f t="shared" si="523"/>
        <v>-175.17481448547127</v>
      </c>
      <c r="CE518" s="2">
        <f>Paramètres!$F$16</f>
        <v>15000</v>
      </c>
      <c r="CF518" s="2">
        <f>Paramètres!$G$16</f>
        <v>15000</v>
      </c>
      <c r="CG518" s="111">
        <f>Paramètres!$F$20</f>
        <v>992600579172.61572</v>
      </c>
      <c r="CH518" s="2">
        <f>Paramètres!$F$21</f>
        <v>13332</v>
      </c>
      <c r="CI518" s="2"/>
      <c r="CJ518" s="2"/>
      <c r="CK518" s="2">
        <f>IF(CN518&gt;20000,Paramètres!$F$22,-2)</f>
        <v>1</v>
      </c>
      <c r="CL518" s="2">
        <f t="shared" ref="CL518:CL581" si="555">CE518-$E518</f>
        <v>-33809.554093559178</v>
      </c>
      <c r="CM518" s="2">
        <f t="shared" ref="CM518:CM581" si="556">CF518-$F518</f>
        <v>42370.908530535555</v>
      </c>
      <c r="CN518" s="2">
        <f t="shared" ref="CN518:CN581" si="557">SQRT((CL518)^2+(CM518)^2)</f>
        <v>54206.824641444502</v>
      </c>
      <c r="CO518" s="2">
        <f t="shared" ref="CO518:CO581" si="558">DEGREES(ATAN2(CL518,CM518))</f>
        <v>128.58785879948229</v>
      </c>
      <c r="CP518" s="2">
        <f t="shared" ref="CP518:CP581" si="559">CK518*$CG518*(CN518)/(ABS(CN518)^2+$CH518^2)^(3/2)</f>
        <v>309.31914445825453</v>
      </c>
      <c r="CQ518" s="2">
        <f t="shared" ref="CQ518:CQ581" si="560">CP518*COS(RADIANS(CO518))</f>
        <v>-192.92667327241026</v>
      </c>
      <c r="CR518" s="2">
        <f t="shared" ref="CR518:CR581" si="561">CP518*SIN(RADIANS(CO518))</f>
        <v>241.78013125239883</v>
      </c>
      <c r="CS518" s="2">
        <f>Paramètres!$F$22</f>
        <v>1</v>
      </c>
      <c r="CT518" s="2">
        <f t="shared" ref="CT518:CT581" si="562">$CE518-AK518</f>
        <v>9078.9638645296436</v>
      </c>
      <c r="CU518" s="2">
        <f t="shared" ref="CU518:CU581" si="563">$CE518-AL518</f>
        <v>-3383.6687033386115</v>
      </c>
      <c r="CV518" s="2">
        <f t="shared" si="524"/>
        <v>9689.0040121463589</v>
      </c>
      <c r="CW518" s="2">
        <f t="shared" si="525"/>
        <v>-20.440085816078383</v>
      </c>
      <c r="CX518" s="2">
        <f t="shared" ref="CX518:CX581" si="564">CS518*$CG518*(CV518)/(ABS(CV518)^2+$CH518^2)^(3/2)</f>
        <v>2148.3913073470271</v>
      </c>
      <c r="CY518" s="2">
        <f t="shared" si="526"/>
        <v>2013.1240550443711</v>
      </c>
      <c r="CZ518" s="2">
        <f t="shared" si="527"/>
        <v>-750.27778088250523</v>
      </c>
      <c r="DA518" s="2"/>
      <c r="DB518" s="2"/>
      <c r="DC518" s="13">
        <f>Paramètres!$H$16</f>
        <v>-20000</v>
      </c>
      <c r="DD518" s="13">
        <f>Paramètres!$I$16</f>
        <v>0</v>
      </c>
      <c r="DE518" s="13"/>
      <c r="DF518" s="13"/>
      <c r="DG518" s="112">
        <f>Paramètres!$H$20</f>
        <v>1047197551196.5977</v>
      </c>
      <c r="DH518" s="13">
        <f>Paramètres!$H$21</f>
        <v>10000</v>
      </c>
      <c r="DI518" s="13">
        <f>IF(DL518&lt;66666,Paramètres!$H$22,5)</f>
        <v>5</v>
      </c>
      <c r="DJ518" s="13">
        <f t="shared" ref="DJ518:DJ581" si="565">DC518-$E518</f>
        <v>-68809.554093559185</v>
      </c>
      <c r="DK518" s="13">
        <f t="shared" ref="DK518:DK581" si="566">DD518-$F518</f>
        <v>27370.908530535558</v>
      </c>
      <c r="DL518" s="13">
        <f t="shared" si="528"/>
        <v>74053.503417065906</v>
      </c>
      <c r="DM518" s="13">
        <f t="shared" si="529"/>
        <v>158.30843872930225</v>
      </c>
      <c r="DN518" s="13">
        <f t="shared" si="530"/>
        <v>929.25582213201164</v>
      </c>
      <c r="DO518" s="13">
        <f t="shared" si="531"/>
        <v>-863.45244734244216</v>
      </c>
      <c r="DP518" s="13">
        <f t="shared" si="532"/>
        <v>343.46215824248821</v>
      </c>
      <c r="DQ518" s="13">
        <f>IF(DT518&lt;66666,Paramètres!$H$22,5)</f>
        <v>1</v>
      </c>
      <c r="DR518" s="13">
        <f t="shared" ref="DR518:DR581" si="567">DC518-AK518</f>
        <v>-25921.036135470356</v>
      </c>
      <c r="DS518" s="13">
        <f t="shared" ref="DS518:DS581" si="568">DD518-AL518</f>
        <v>-18383.668703338612</v>
      </c>
      <c r="DT518" s="13">
        <f t="shared" si="533"/>
        <v>31778.284870811884</v>
      </c>
      <c r="DU518" s="13">
        <f t="shared" si="534"/>
        <v>-144.65504308132682</v>
      </c>
      <c r="DV518" s="13">
        <f t="shared" si="535"/>
        <v>900.03030139108921</v>
      </c>
      <c r="DW518" s="13">
        <f t="shared" si="536"/>
        <v>-734.14024892214604</v>
      </c>
      <c r="DX518" s="13">
        <f t="shared" si="537"/>
        <v>-520.66557244997898</v>
      </c>
    </row>
    <row r="519" spans="1:128" x14ac:dyDescent="0.35">
      <c r="A519" s="106">
        <f t="shared" si="538"/>
        <v>513</v>
      </c>
      <c r="B519" s="106">
        <f>A519*Paramètres!$D$25</f>
        <v>256.5</v>
      </c>
      <c r="C519" s="102">
        <f>Paramètres!$D$7</f>
        <v>155093840495.72119</v>
      </c>
      <c r="D519" s="28">
        <f>Paramètres!$D$8</f>
        <v>6666</v>
      </c>
      <c r="E519" s="28">
        <f t="shared" ref="E519:E582" si="569">$E518+$I518*($B519-$B518)+$L518*($B519-$B518)^2</f>
        <v>43687.453276329252</v>
      </c>
      <c r="F519" s="28">
        <f t="shared" ref="F519:F582" si="570">$F518+$J518*($B519-$B518)+$M518*($B519-$B518)^2</f>
        <v>-27498.891257093626</v>
      </c>
      <c r="G519" s="28">
        <f t="shared" si="544"/>
        <v>179.42168976835325</v>
      </c>
      <c r="H519" s="28">
        <f t="shared" si="545"/>
        <v>159.58570252819229</v>
      </c>
      <c r="I519" s="28">
        <f t="shared" si="539"/>
        <v>-11088.143203888845</v>
      </c>
      <c r="J519" s="28">
        <f t="shared" si="540"/>
        <v>111.92106096736792</v>
      </c>
      <c r="K519" s="28">
        <f t="shared" si="541"/>
        <v>2757.9053298524614</v>
      </c>
      <c r="L519" s="28">
        <f t="shared" ref="L519:L582" si="571">BU519+CQ519+DO519</f>
        <v>-2584.6950259136756</v>
      </c>
      <c r="M519" s="28">
        <f t="shared" ref="M519:M582" si="572">BV519+CR519+DP519</f>
        <v>961.97371660857641</v>
      </c>
      <c r="N519" s="28">
        <f>Paramètres!$D$26*Calculs!K519</f>
        <v>55.158106597049226</v>
      </c>
      <c r="O519" s="28">
        <f>Paramètres!$D$26*I519</f>
        <v>-221.7628640777769</v>
      </c>
      <c r="P519" s="28">
        <f>Paramètres!$D$26*J519</f>
        <v>2.2384212193473583</v>
      </c>
      <c r="Q519" s="105">
        <f>IF($T519&gt;25000,Paramètres!$D$9,-5)</f>
        <v>6</v>
      </c>
      <c r="R519" s="105">
        <f t="shared" si="546"/>
        <v>39457.921180942649</v>
      </c>
      <c r="S519" s="105">
        <f t="shared" si="547"/>
        <v>-36944.324892444165</v>
      </c>
      <c r="T519" s="105">
        <f t="shared" ref="T519:T582" si="573">SQRT((R519)^2+(S519)^2)</f>
        <v>54053.775868850753</v>
      </c>
      <c r="U519" s="105">
        <f t="shared" ref="U519:U582" si="574">DEGREES(ATAN2(R519,S519))</f>
        <v>-43.115676710263955</v>
      </c>
      <c r="V519" s="105">
        <f t="shared" si="548"/>
        <v>311.3587218281794</v>
      </c>
      <c r="W519" s="105">
        <f t="shared" ref="W519:W582" si="575">V519*COS(RADIANS(U519))</f>
        <v>227.28417594181576</v>
      </c>
      <c r="X519" s="105">
        <f t="shared" ref="X519:X582" si="576">V519*SIN(RADIANS(U519))</f>
        <v>-212.80544406787936</v>
      </c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44">
        <f t="shared" ref="AK519:AK582" si="577">AK518+AO518*($B519-$B518)+AR518*($B519-$B518)^2</f>
        <v>4229.532095386603</v>
      </c>
      <c r="AL519" s="44">
        <f t="shared" ref="AL519:AL582" si="578">AL518+AP518*($B519-$B518)+AS518*($B519-$B518)^2</f>
        <v>9445.4336353505387</v>
      </c>
      <c r="AM519" s="44">
        <f t="shared" si="549"/>
        <v>-98.876041520521824</v>
      </c>
      <c r="AN519" s="44">
        <f t="shared" si="550"/>
        <v>-46.464100651062118</v>
      </c>
      <c r="AO519" s="44">
        <f t="shared" si="542"/>
        <v>-2927.2463658595248</v>
      </c>
      <c r="AP519" s="44">
        <f t="shared" si="543"/>
        <v>-18744.280848389233</v>
      </c>
      <c r="AQ519" s="44">
        <f t="shared" ref="AQ519:AQ582" si="579">SQRT(AR519^2+AS519^2)</f>
        <v>2228.9489854915128</v>
      </c>
      <c r="AR519" s="44">
        <f t="shared" ref="AR519:AR582" si="580">CC518+CY518+DW518+W518</f>
        <v>1535.3199711737627</v>
      </c>
      <c r="AS519" s="44">
        <f t="shared" ref="AS519:AS582" si="581">CD518+CZ518+DX518+X518</f>
        <v>-1615.8608127059215</v>
      </c>
      <c r="AT519" s="44">
        <f>Paramètres!$D$26*Calculs!AQ519</f>
        <v>44.578979709830257</v>
      </c>
      <c r="AU519" s="44">
        <f>Paramètres!$D$26*AO519</f>
        <v>-58.544927317190499</v>
      </c>
      <c r="AV519" s="44">
        <f>Paramètres!$D$26*AP519</f>
        <v>-374.88561696778464</v>
      </c>
      <c r="AW519" s="44"/>
      <c r="AX519" s="44"/>
      <c r="AY519" s="44"/>
      <c r="AZ519" s="44"/>
      <c r="BA519" s="44"/>
      <c r="BB519" s="44"/>
      <c r="BC519" s="44"/>
      <c r="BD519" s="44"/>
      <c r="BE519" s="44"/>
      <c r="BF519" s="44"/>
      <c r="BG519" s="41">
        <f>Paramètres!$D$16</f>
        <v>30000</v>
      </c>
      <c r="BH519" s="41">
        <f>Paramètres!$E$16</f>
        <v>-25000</v>
      </c>
      <c r="BI519" s="100"/>
      <c r="BJ519" s="100"/>
      <c r="BK519" s="110">
        <f>Paramètres!$D$20</f>
        <v>523598775598.29883</v>
      </c>
      <c r="BL519" s="41">
        <f>Paramètres!$D$21</f>
        <v>10000</v>
      </c>
      <c r="BM519" s="41"/>
      <c r="BN519" s="41"/>
      <c r="BO519" s="41">
        <f>IF(AND($BR$6&gt;200,A519&lt;950),Paramètres!$D$22,0)</f>
        <v>1</v>
      </c>
      <c r="BP519" s="41">
        <f t="shared" si="551"/>
        <v>-13687.453276329252</v>
      </c>
      <c r="BQ519" s="41">
        <f t="shared" si="552"/>
        <v>2498.8912570936263</v>
      </c>
      <c r="BR519" s="41">
        <f t="shared" ref="BR519:BR582" si="582">SQRT((BP519)^2+(BQ519)^2)</f>
        <v>13913.692346263639</v>
      </c>
      <c r="BS519" s="41">
        <f t="shared" ref="BS519:BS582" si="583">DEGREES(ATAN2(BP519,BQ519))</f>
        <v>169.6535712100351</v>
      </c>
      <c r="BT519" s="41">
        <f t="shared" ref="BT519:BT582" si="584">BO519*BK519*(BR519)/(BR519^2+BL519^2)^(3/2)</f>
        <v>1448.1957811472339</v>
      </c>
      <c r="BU519" s="41">
        <f t="shared" ref="BU519:BU582" si="585">BT519*COS(RADIANS(BS519))</f>
        <v>-1424.6478645729799</v>
      </c>
      <c r="BV519" s="41">
        <f t="shared" ref="BV519:BV582" si="586">BT519*SIN(RADIANS(BS519))</f>
        <v>260.09514124699695</v>
      </c>
      <c r="BW519" s="41">
        <f>Paramètres!$D$22</f>
        <v>1</v>
      </c>
      <c r="BX519" s="41">
        <f t="shared" si="553"/>
        <v>25770.467904613397</v>
      </c>
      <c r="BY519" s="41">
        <f t="shared" si="554"/>
        <v>-34445.433635350535</v>
      </c>
      <c r="BZ519" s="41">
        <f t="shared" ref="BZ519:BZ582" si="587">SQRT((BX519)^2+(BY519)^2)</f>
        <v>43018.657746959601</v>
      </c>
      <c r="CA519" s="41">
        <f t="shared" ref="CA519:CA582" si="588">DEGREES(ATAN2(BX519,BY519))</f>
        <v>-53.19787633189916</v>
      </c>
      <c r="CB519" s="41">
        <f t="shared" ref="CB519:CB582" si="589">BW519*BK519*(BZ519)/(BZ519^2+BL519^2)^(3/2)</f>
        <v>261.45774236046054</v>
      </c>
      <c r="CC519" s="41">
        <f t="shared" ref="CC519:CC582" si="590">CB519*COS(RADIANS(CA519))</f>
        <v>156.62711741370256</v>
      </c>
      <c r="CD519" s="41">
        <f t="shared" ref="CD519:CD582" si="591">CB519*SIN(RADIANS(CA519))</f>
        <v>-209.35161124506109</v>
      </c>
      <c r="CE519" s="2">
        <f>Paramètres!$F$16</f>
        <v>15000</v>
      </c>
      <c r="CF519" s="2">
        <f>Paramètres!$G$16</f>
        <v>15000</v>
      </c>
      <c r="CG519" s="111">
        <f>Paramètres!$F$20</f>
        <v>992600579172.61572</v>
      </c>
      <c r="CH519" s="2">
        <f>Paramètres!$F$21</f>
        <v>13332</v>
      </c>
      <c r="CI519" s="2"/>
      <c r="CJ519" s="2"/>
      <c r="CK519" s="2">
        <f>IF(CN519&gt;20000,Paramètres!$F$22,-2)</f>
        <v>1</v>
      </c>
      <c r="CL519" s="2">
        <f t="shared" si="555"/>
        <v>-28687.453276329252</v>
      </c>
      <c r="CM519" s="2">
        <f t="shared" si="556"/>
        <v>42498.891257093623</v>
      </c>
      <c r="CN519" s="2">
        <f t="shared" si="557"/>
        <v>51275.001058643022</v>
      </c>
      <c r="CO519" s="2">
        <f t="shared" si="558"/>
        <v>124.01999986497883</v>
      </c>
      <c r="CP519" s="2">
        <f t="shared" si="559"/>
        <v>342.25297204231589</v>
      </c>
      <c r="CQ519" s="2">
        <f t="shared" si="560"/>
        <v>-191.48446497191736</v>
      </c>
      <c r="CR519" s="2">
        <f t="shared" si="561"/>
        <v>283.67375018886895</v>
      </c>
      <c r="CS519" s="2">
        <f>Paramètres!$F$22</f>
        <v>1</v>
      </c>
      <c r="CT519" s="2">
        <f t="shared" si="562"/>
        <v>10770.467904613397</v>
      </c>
      <c r="CU519" s="2">
        <f t="shared" si="563"/>
        <v>5554.5663646494613</v>
      </c>
      <c r="CV519" s="2">
        <f t="shared" ref="CV519:CV582" si="592">SQRT((CT519)^2+(CU519)^2)</f>
        <v>12118.423428136288</v>
      </c>
      <c r="CW519" s="2">
        <f t="shared" ref="CW519:CW582" si="593">DEGREES(ATAN2(CT519,CU519))</f>
        <v>27.281149909575834</v>
      </c>
      <c r="CX519" s="2">
        <f t="shared" si="564"/>
        <v>2056.842627203202</v>
      </c>
      <c r="CY519" s="2">
        <f t="shared" ref="CY519:CY582" si="594">CX519*COS(RADIANS(CW519))</f>
        <v>1828.0560695459837</v>
      </c>
      <c r="CZ519" s="2">
        <f t="shared" ref="CZ519:CZ582" si="595">CX519*SIN(RADIANS(CW519))</f>
        <v>942.76858224924956</v>
      </c>
      <c r="DA519" s="2"/>
      <c r="DB519" s="2"/>
      <c r="DC519" s="13">
        <f>Paramètres!$H$16</f>
        <v>-20000</v>
      </c>
      <c r="DD519" s="13">
        <f>Paramètres!$I$16</f>
        <v>0</v>
      </c>
      <c r="DE519" s="13"/>
      <c r="DF519" s="13"/>
      <c r="DG519" s="112">
        <f>Paramètres!$H$20</f>
        <v>1047197551196.5977</v>
      </c>
      <c r="DH519" s="13">
        <f>Paramètres!$H$21</f>
        <v>10000</v>
      </c>
      <c r="DI519" s="13">
        <f>IF(DL519&lt;66666,Paramètres!$H$22,5)</f>
        <v>5</v>
      </c>
      <c r="DJ519" s="13">
        <f t="shared" si="565"/>
        <v>-63687.453276329252</v>
      </c>
      <c r="DK519" s="13">
        <f t="shared" si="566"/>
        <v>27498.891257093626</v>
      </c>
      <c r="DL519" s="13">
        <f t="shared" ref="DL519:DL582" si="596">SQRT((DJ519)^2+(DK519)^2)</f>
        <v>69370.604186456971</v>
      </c>
      <c r="DM519" s="13">
        <f t="shared" ref="DM519:DM582" si="597">DEGREES(ATAN2(DJ519,DK519))</f>
        <v>156.64633763642448</v>
      </c>
      <c r="DN519" s="13">
        <f t="shared" ref="DN519:DN582" si="598">DI519*DG519*(DL519)/(ABS(DL519)^2+DH519^2)^(3/2)</f>
        <v>1054.9924040460648</v>
      </c>
      <c r="DO519" s="13">
        <f t="shared" ref="DO519:DO582" si="599">DN519*COS(RADIANS(DM519))</f>
        <v>-968.56269636877823</v>
      </c>
      <c r="DP519" s="13">
        <f t="shared" ref="DP519:DP582" si="600">DN519*SIN(RADIANS(DM519))</f>
        <v>418.20482517271046</v>
      </c>
      <c r="DQ519" s="13">
        <f>IF(DT519&lt;66666,Paramètres!$H$22,5)</f>
        <v>1</v>
      </c>
      <c r="DR519" s="13">
        <f t="shared" si="567"/>
        <v>-24229.532095386603</v>
      </c>
      <c r="DS519" s="13">
        <f t="shared" si="568"/>
        <v>-9445.4336353505387</v>
      </c>
      <c r="DT519" s="13">
        <f t="shared" ref="DT519:DT582" si="601">SQRT((DR519)^2+(DS519)^2)</f>
        <v>26005.507918923267</v>
      </c>
      <c r="DU519" s="13">
        <f t="shared" ref="DU519:DU582" si="602">DEGREES(ATAN2(DR519,DS519))</f>
        <v>-158.70259911016635</v>
      </c>
      <c r="DV519" s="13">
        <f t="shared" ref="DV519:DV582" si="603">DQ519*DG519*(DT519)/(ABS(DT519)^2+DH519^2)^(3/2)</f>
        <v>1259.102124081938</v>
      </c>
      <c r="DW519" s="13">
        <f t="shared" ref="DW519:DW582" si="604">DV519*COS(RADIANS(DU519))</f>
        <v>-1173.1151501414663</v>
      </c>
      <c r="DX519" s="13">
        <f t="shared" ref="DX519:DX582" si="605">DV519*SIN(RADIANS(DU519))</f>
        <v>-457.31718027667927</v>
      </c>
    </row>
    <row r="520" spans="1:128" x14ac:dyDescent="0.35">
      <c r="A520" s="106">
        <f t="shared" ref="A520:A583" si="606">A519+1</f>
        <v>514</v>
      </c>
      <c r="B520" s="106">
        <f>A520*Paramètres!$D$25</f>
        <v>257</v>
      </c>
      <c r="C520" s="102">
        <f>Paramètres!$D$7</f>
        <v>155093840495.72119</v>
      </c>
      <c r="D520" s="28">
        <f>Paramètres!$D$8</f>
        <v>6666</v>
      </c>
      <c r="E520" s="28">
        <f t="shared" si="569"/>
        <v>37497.207917906409</v>
      </c>
      <c r="F520" s="28">
        <f t="shared" si="570"/>
        <v>-27202.437297457796</v>
      </c>
      <c r="G520" s="28">
        <f t="shared" si="544"/>
        <v>175.44482773581302</v>
      </c>
      <c r="H520" s="28">
        <f t="shared" si="545"/>
        <v>156.48515336166753</v>
      </c>
      <c r="I520" s="28">
        <f t="shared" ref="I520:I583" si="607">I519+L519-O519</f>
        <v>-13451.075365724744</v>
      </c>
      <c r="J520" s="28">
        <f t="shared" ref="J520:J583" si="608">J519+M519-P519</f>
        <v>1071.6563563565969</v>
      </c>
      <c r="K520" s="28">
        <f t="shared" ref="K520:K583" si="609">SQRT(L520^2+M520^2)</f>
        <v>2539.440271606938</v>
      </c>
      <c r="L520" s="28">
        <f t="shared" si="571"/>
        <v>-2328.5568186716237</v>
      </c>
      <c r="M520" s="28">
        <f t="shared" si="572"/>
        <v>1013.2028598839454</v>
      </c>
      <c r="N520" s="28">
        <f>Paramètres!$D$26*Calculs!K520</f>
        <v>50.788805432138759</v>
      </c>
      <c r="O520" s="28">
        <f>Paramètres!$D$26*I520</f>
        <v>-269.0215073144949</v>
      </c>
      <c r="P520" s="28">
        <f>Paramètres!$D$26*J520</f>
        <v>21.433127127131939</v>
      </c>
      <c r="Q520" s="105">
        <f>IF($T520&gt;25000,Paramètres!$D$9,-5)</f>
        <v>6</v>
      </c>
      <c r="R520" s="105">
        <f t="shared" si="546"/>
        <v>34347.469012656125</v>
      </c>
      <c r="S520" s="105">
        <f t="shared" si="547"/>
        <v>-26871.765305437239</v>
      </c>
      <c r="T520" s="105">
        <f t="shared" si="573"/>
        <v>43610.095140986254</v>
      </c>
      <c r="U520" s="105">
        <f t="shared" si="574"/>
        <v>-38.037872920507873</v>
      </c>
      <c r="V520" s="105">
        <f t="shared" si="548"/>
        <v>472.63535907578671</v>
      </c>
      <c r="W520" s="105">
        <f t="shared" si="575"/>
        <v>372.24932203562378</v>
      </c>
      <c r="X520" s="105">
        <f t="shared" si="576"/>
        <v>-291.22950553252036</v>
      </c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44">
        <f t="shared" si="577"/>
        <v>3149.7389052502817</v>
      </c>
      <c r="AL520" s="44">
        <f t="shared" si="578"/>
        <v>-330.67199202055826</v>
      </c>
      <c r="AM520" s="44">
        <f t="shared" si="549"/>
        <v>-93.817017705867713</v>
      </c>
      <c r="AN520" s="44">
        <f t="shared" si="550"/>
        <v>3.4865609545849616</v>
      </c>
      <c r="AO520" s="44">
        <f t="shared" ref="AO520:AO583" si="610">AO519+AR519-AU519</f>
        <v>-1333.3814673685715</v>
      </c>
      <c r="AP520" s="44">
        <f t="shared" ref="AP520:AP583" si="611">AP519+AS519-AV519</f>
        <v>-19985.256044127371</v>
      </c>
      <c r="AQ520" s="44">
        <f t="shared" si="579"/>
        <v>1040.778600027639</v>
      </c>
      <c r="AR520" s="44">
        <f t="shared" si="580"/>
        <v>1038.8522127600359</v>
      </c>
      <c r="AS520" s="44">
        <f t="shared" si="581"/>
        <v>63.294346659629809</v>
      </c>
      <c r="AT520" s="44">
        <f>Paramètres!$D$26*Calculs!AQ520</f>
        <v>20.81557200055278</v>
      </c>
      <c r="AU520" s="44">
        <f>Paramètres!$D$26*AO520</f>
        <v>-26.667629347371431</v>
      </c>
      <c r="AV520" s="44">
        <f>Paramètres!$D$26*AP520</f>
        <v>-399.70512088254742</v>
      </c>
      <c r="AW520" s="44"/>
      <c r="AX520" s="44"/>
      <c r="AY520" s="44"/>
      <c r="AZ520" s="44"/>
      <c r="BA520" s="44"/>
      <c r="BB520" s="44"/>
      <c r="BC520" s="44"/>
      <c r="BD520" s="44"/>
      <c r="BE520" s="44"/>
      <c r="BF520" s="44"/>
      <c r="BG520" s="41">
        <f>Paramètres!$D$16</f>
        <v>30000</v>
      </c>
      <c r="BH520" s="41">
        <f>Paramètres!$E$16</f>
        <v>-25000</v>
      </c>
      <c r="BI520" s="100"/>
      <c r="BJ520" s="100"/>
      <c r="BK520" s="110">
        <f>Paramètres!$D$20</f>
        <v>523598775598.29883</v>
      </c>
      <c r="BL520" s="41">
        <f>Paramètres!$D$21</f>
        <v>10000</v>
      </c>
      <c r="BM520" s="41"/>
      <c r="BN520" s="41"/>
      <c r="BO520" s="41">
        <f>IF(AND($BR$6&gt;200,A520&lt;950),Paramètres!$D$22,0)</f>
        <v>1</v>
      </c>
      <c r="BP520" s="41">
        <f t="shared" si="551"/>
        <v>-7497.2079179064094</v>
      </c>
      <c r="BQ520" s="41">
        <f t="shared" si="552"/>
        <v>2202.4372974577964</v>
      </c>
      <c r="BR520" s="41">
        <f t="shared" si="582"/>
        <v>7814.0166760477141</v>
      </c>
      <c r="BS520" s="41">
        <f t="shared" si="583"/>
        <v>163.62891713773797</v>
      </c>
      <c r="BT520" s="41">
        <f t="shared" si="584"/>
        <v>2001.6864005583068</v>
      </c>
      <c r="BU520" s="41">
        <f t="shared" si="585"/>
        <v>-1920.5307274851896</v>
      </c>
      <c r="BV520" s="41">
        <f t="shared" si="586"/>
        <v>564.18983592872212</v>
      </c>
      <c r="BW520" s="41">
        <f>Paramètres!$D$22</f>
        <v>1</v>
      </c>
      <c r="BX520" s="41">
        <f t="shared" si="553"/>
        <v>26850.26109474972</v>
      </c>
      <c r="BY520" s="41">
        <f t="shared" si="554"/>
        <v>-24669.328007979442</v>
      </c>
      <c r="BZ520" s="41">
        <f t="shared" si="587"/>
        <v>36462.477497031236</v>
      </c>
      <c r="CA520" s="41">
        <f t="shared" si="588"/>
        <v>-42.575995819459934</v>
      </c>
      <c r="CB520" s="41">
        <f t="shared" si="589"/>
        <v>353.23438081565723</v>
      </c>
      <c r="CC520" s="41">
        <f t="shared" si="590"/>
        <v>260.1149456537853</v>
      </c>
      <c r="CD520" s="41">
        <f t="shared" si="591"/>
        <v>-238.98690934389919</v>
      </c>
      <c r="CE520" s="2">
        <f>Paramètres!$F$16</f>
        <v>15000</v>
      </c>
      <c r="CF520" s="2">
        <f>Paramètres!$G$16</f>
        <v>15000</v>
      </c>
      <c r="CG520" s="111">
        <f>Paramètres!$F$20</f>
        <v>992600579172.61572</v>
      </c>
      <c r="CH520" s="2">
        <f>Paramètres!$F$21</f>
        <v>13332</v>
      </c>
      <c r="CI520" s="2"/>
      <c r="CJ520" s="2"/>
      <c r="CK520" s="2">
        <f>IF(CN520&gt;20000,Paramètres!$F$22,-2)</f>
        <v>1</v>
      </c>
      <c r="CL520" s="2">
        <f t="shared" si="555"/>
        <v>-22497.207917906409</v>
      </c>
      <c r="CM520" s="2">
        <f t="shared" si="556"/>
        <v>42202.4372974578</v>
      </c>
      <c r="CN520" s="2">
        <f t="shared" si="557"/>
        <v>47824.366989510359</v>
      </c>
      <c r="CO520" s="2">
        <f t="shared" si="558"/>
        <v>118.06111398537709</v>
      </c>
      <c r="CP520" s="2">
        <f t="shared" si="559"/>
        <v>387.90157783803204</v>
      </c>
      <c r="CQ520" s="2">
        <f t="shared" si="560"/>
        <v>-182.47397713011537</v>
      </c>
      <c r="CR520" s="2">
        <f t="shared" si="561"/>
        <v>342.30232508639631</v>
      </c>
      <c r="CS520" s="2">
        <f>Paramètres!$F$22</f>
        <v>1</v>
      </c>
      <c r="CT520" s="2">
        <f t="shared" si="562"/>
        <v>11850.261094749718</v>
      </c>
      <c r="CU520" s="2">
        <f t="shared" si="563"/>
        <v>15330.671992020558</v>
      </c>
      <c r="CV520" s="2">
        <f t="shared" si="592"/>
        <v>19376.743579370152</v>
      </c>
      <c r="CW520" s="2">
        <f t="shared" si="593"/>
        <v>52.296791776409513</v>
      </c>
      <c r="CX520" s="2">
        <f t="shared" si="564"/>
        <v>1478.1944577859308</v>
      </c>
      <c r="CY520" s="2">
        <f t="shared" si="594"/>
        <v>904.02136983559478</v>
      </c>
      <c r="CZ520" s="2">
        <f t="shared" si="595"/>
        <v>1169.5316233046531</v>
      </c>
      <c r="DA520" s="2"/>
      <c r="DB520" s="2"/>
      <c r="DC520" s="13">
        <f>Paramètres!$H$16</f>
        <v>-20000</v>
      </c>
      <c r="DD520" s="13">
        <f>Paramètres!$I$16</f>
        <v>0</v>
      </c>
      <c r="DE520" s="13"/>
      <c r="DF520" s="13"/>
      <c r="DG520" s="112">
        <f>Paramètres!$H$20</f>
        <v>1047197551196.5977</v>
      </c>
      <c r="DH520" s="13">
        <f>Paramètres!$H$21</f>
        <v>10000</v>
      </c>
      <c r="DI520" s="13">
        <f>IF(DL520&lt;66666,Paramètres!$H$22,5)</f>
        <v>1</v>
      </c>
      <c r="DJ520" s="13">
        <f t="shared" si="565"/>
        <v>-57497.207917906409</v>
      </c>
      <c r="DK520" s="13">
        <f t="shared" si="566"/>
        <v>27202.437297457796</v>
      </c>
      <c r="DL520" s="13">
        <f t="shared" si="596"/>
        <v>63607.401403272896</v>
      </c>
      <c r="DM520" s="13">
        <f t="shared" si="597"/>
        <v>154.68075505331046</v>
      </c>
      <c r="DN520" s="13">
        <f t="shared" si="598"/>
        <v>249.52140070212019</v>
      </c>
      <c r="DO520" s="13">
        <f t="shared" si="599"/>
        <v>-225.55211405631857</v>
      </c>
      <c r="DP520" s="13">
        <f t="shared" si="600"/>
        <v>106.71069886882702</v>
      </c>
      <c r="DQ520" s="13">
        <f>IF(DT520&lt;66666,Paramètres!$H$22,5)</f>
        <v>1</v>
      </c>
      <c r="DR520" s="13">
        <f t="shared" si="567"/>
        <v>-23149.73890525028</v>
      </c>
      <c r="DS520" s="13">
        <f t="shared" si="568"/>
        <v>330.67199202055826</v>
      </c>
      <c r="DT520" s="13">
        <f t="shared" si="601"/>
        <v>23152.100452174211</v>
      </c>
      <c r="DU520" s="13">
        <f t="shared" si="602"/>
        <v>179.18163996445927</v>
      </c>
      <c r="DV520" s="13">
        <f t="shared" si="603"/>
        <v>1511.5172501379568</v>
      </c>
      <c r="DW520" s="13">
        <f t="shared" si="604"/>
        <v>-1511.3630732450263</v>
      </c>
      <c r="DX520" s="13">
        <f t="shared" si="605"/>
        <v>21.588383356795095</v>
      </c>
    </row>
    <row r="521" spans="1:128" x14ac:dyDescent="0.35">
      <c r="A521" s="106">
        <f t="shared" si="606"/>
        <v>515</v>
      </c>
      <c r="B521" s="106">
        <f>A521*Paramètres!$D$25</f>
        <v>257.5</v>
      </c>
      <c r="C521" s="102">
        <f>Paramètres!$D$7</f>
        <v>155093840495.72119</v>
      </c>
      <c r="D521" s="28">
        <f>Paramètres!$D$8</f>
        <v>6666</v>
      </c>
      <c r="E521" s="28">
        <f t="shared" si="569"/>
        <v>30189.531030376133</v>
      </c>
      <c r="F521" s="28">
        <f t="shared" si="570"/>
        <v>-26413.308404308515</v>
      </c>
      <c r="G521" s="28">
        <f t="shared" si="544"/>
        <v>172.42225359727448</v>
      </c>
      <c r="H521" s="28">
        <f t="shared" si="545"/>
        <v>112.27617646102087</v>
      </c>
      <c r="I521" s="28">
        <f t="shared" si="607"/>
        <v>-15510.610677081871</v>
      </c>
      <c r="J521" s="28">
        <f t="shared" si="608"/>
        <v>2063.4260891134099</v>
      </c>
      <c r="K521" s="28">
        <f t="shared" si="609"/>
        <v>1386.350468047754</v>
      </c>
      <c r="L521" s="28">
        <f t="shared" si="571"/>
        <v>-525.5258478637835</v>
      </c>
      <c r="M521" s="28">
        <f t="shared" si="572"/>
        <v>1282.8835502426859</v>
      </c>
      <c r="N521" s="28">
        <f>Paramètres!$D$26*Calculs!K521</f>
        <v>27.72700936095508</v>
      </c>
      <c r="O521" s="28">
        <f>Paramètres!$D$26*I521</f>
        <v>-310.21221354163742</v>
      </c>
      <c r="P521" s="28">
        <f>Paramètres!$D$26*J521</f>
        <v>41.268521782268202</v>
      </c>
      <c r="Q521" s="105">
        <f>IF($T521&gt;25000,Paramètres!$D$9,-5)</f>
        <v>6</v>
      </c>
      <c r="R521" s="105">
        <f t="shared" si="546"/>
        <v>27446.769805620126</v>
      </c>
      <c r="S521" s="105">
        <f t="shared" si="547"/>
        <v>-16105.831976889178</v>
      </c>
      <c r="T521" s="105">
        <f t="shared" si="573"/>
        <v>31823.309011328263</v>
      </c>
      <c r="U521" s="105">
        <f t="shared" si="574"/>
        <v>-30.404515482789922</v>
      </c>
      <c r="V521" s="105">
        <f t="shared" si="548"/>
        <v>861.55090943355469</v>
      </c>
      <c r="W521" s="105">
        <f t="shared" si="575"/>
        <v>743.06507467931169</v>
      </c>
      <c r="X521" s="105">
        <f t="shared" si="576"/>
        <v>-436.03241202646171</v>
      </c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44">
        <f t="shared" si="577"/>
        <v>2742.761224756005</v>
      </c>
      <c r="AL521" s="44">
        <f t="shared" si="578"/>
        <v>-10307.476427419337</v>
      </c>
      <c r="AM521" s="44">
        <f t="shared" si="549"/>
        <v>-90.786096503050786</v>
      </c>
      <c r="AN521" s="44">
        <f t="shared" si="550"/>
        <v>87.831752036323081</v>
      </c>
      <c r="AO521" s="44">
        <f t="shared" si="610"/>
        <v>-267.86162526116425</v>
      </c>
      <c r="AP521" s="44">
        <f t="shared" si="611"/>
        <v>-19522.256576585194</v>
      </c>
      <c r="AQ521" s="44">
        <f t="shared" si="579"/>
        <v>661.3771135725043</v>
      </c>
      <c r="AR521" s="44">
        <f t="shared" si="580"/>
        <v>25.022564279977701</v>
      </c>
      <c r="AS521" s="44">
        <f t="shared" si="581"/>
        <v>660.90359178502854</v>
      </c>
      <c r="AT521" s="44">
        <f>Paramètres!$D$26*Calculs!AQ521</f>
        <v>13.227542271450087</v>
      </c>
      <c r="AU521" s="44">
        <f>Paramètres!$D$26*AO521</f>
        <v>-5.3572325052232852</v>
      </c>
      <c r="AV521" s="44">
        <f>Paramètres!$D$26*AP521</f>
        <v>-390.44513153170391</v>
      </c>
      <c r="AW521" s="44"/>
      <c r="AX521" s="44"/>
      <c r="AY521" s="44"/>
      <c r="AZ521" s="44"/>
      <c r="BA521" s="44"/>
      <c r="BB521" s="44"/>
      <c r="BC521" s="44"/>
      <c r="BD521" s="44"/>
      <c r="BE521" s="44"/>
      <c r="BF521" s="44"/>
      <c r="BG521" s="41">
        <f>Paramètres!$D$16</f>
        <v>30000</v>
      </c>
      <c r="BH521" s="41">
        <f>Paramètres!$E$16</f>
        <v>-25000</v>
      </c>
      <c r="BI521" s="100"/>
      <c r="BJ521" s="100"/>
      <c r="BK521" s="110">
        <f>Paramètres!$D$20</f>
        <v>523598775598.29883</v>
      </c>
      <c r="BL521" s="41">
        <f>Paramètres!$D$21</f>
        <v>10000</v>
      </c>
      <c r="BM521" s="41"/>
      <c r="BN521" s="41"/>
      <c r="BO521" s="41">
        <f>IF(AND($BR$6&gt;200,A521&lt;950),Paramètres!$D$22,0)</f>
        <v>1</v>
      </c>
      <c r="BP521" s="41">
        <f t="shared" si="551"/>
        <v>-189.53103037613255</v>
      </c>
      <c r="BQ521" s="41">
        <f t="shared" si="552"/>
        <v>1413.3084043085146</v>
      </c>
      <c r="BR521" s="41">
        <f t="shared" si="582"/>
        <v>1425.9602579190341</v>
      </c>
      <c r="BS521" s="41">
        <f t="shared" si="583"/>
        <v>97.63805232332551</v>
      </c>
      <c r="BT521" s="41">
        <f t="shared" si="584"/>
        <v>724.42385745020772</v>
      </c>
      <c r="BU521" s="41">
        <f t="shared" si="585"/>
        <v>-96.286554529899348</v>
      </c>
      <c r="BV521" s="41">
        <f t="shared" si="586"/>
        <v>717.9963959936008</v>
      </c>
      <c r="BW521" s="41">
        <f>Paramètres!$D$22</f>
        <v>1</v>
      </c>
      <c r="BX521" s="41">
        <f t="shared" si="553"/>
        <v>27257.238775243994</v>
      </c>
      <c r="BY521" s="41">
        <f t="shared" si="554"/>
        <v>-14692.523572580663</v>
      </c>
      <c r="BZ521" s="41">
        <f t="shared" si="587"/>
        <v>30964.936857379562</v>
      </c>
      <c r="CA521" s="41">
        <f t="shared" si="588"/>
        <v>-28.326087548827623</v>
      </c>
      <c r="CB521" s="41">
        <f t="shared" si="589"/>
        <v>470.57745502205211</v>
      </c>
      <c r="CC521" s="41">
        <f t="shared" si="590"/>
        <v>414.23117098092428</v>
      </c>
      <c r="CD521" s="41">
        <f t="shared" si="591"/>
        <v>-223.28385110169472</v>
      </c>
      <c r="CE521" s="2">
        <f>Paramètres!$F$16</f>
        <v>15000</v>
      </c>
      <c r="CF521" s="2">
        <f>Paramètres!$G$16</f>
        <v>15000</v>
      </c>
      <c r="CG521" s="111">
        <f>Paramètres!$F$20</f>
        <v>992600579172.61572</v>
      </c>
      <c r="CH521" s="2">
        <f>Paramètres!$F$21</f>
        <v>13332</v>
      </c>
      <c r="CI521" s="2"/>
      <c r="CJ521" s="2"/>
      <c r="CK521" s="2">
        <f>IF(CN521&gt;20000,Paramètres!$F$22,-2)</f>
        <v>1</v>
      </c>
      <c r="CL521" s="2">
        <f t="shared" si="555"/>
        <v>-15189.531030376133</v>
      </c>
      <c r="CM521" s="2">
        <f t="shared" si="556"/>
        <v>41413.308404308511</v>
      </c>
      <c r="CN521" s="2">
        <f t="shared" si="557"/>
        <v>44111.041315220944</v>
      </c>
      <c r="CO521" s="2">
        <f t="shared" si="558"/>
        <v>110.14197569164692</v>
      </c>
      <c r="CP521" s="2">
        <f t="shared" si="559"/>
        <v>447.44061371596121</v>
      </c>
      <c r="CQ521" s="2">
        <f t="shared" si="560"/>
        <v>-154.0750996495737</v>
      </c>
      <c r="CR521" s="2">
        <f t="shared" si="561"/>
        <v>420.07614365789681</v>
      </c>
      <c r="CS521" s="2">
        <f>Paramètres!$F$22</f>
        <v>1</v>
      </c>
      <c r="CT521" s="2">
        <f t="shared" si="562"/>
        <v>12257.238775243995</v>
      </c>
      <c r="CU521" s="2">
        <f t="shared" si="563"/>
        <v>25307.476427419337</v>
      </c>
      <c r="CV521" s="2">
        <f t="shared" si="592"/>
        <v>28119.535300529598</v>
      </c>
      <c r="CW521" s="2">
        <f t="shared" si="593"/>
        <v>64.157574812213653</v>
      </c>
      <c r="CX521" s="2">
        <f t="shared" si="564"/>
        <v>926.11843470389249</v>
      </c>
      <c r="CY521" s="2">
        <f t="shared" si="594"/>
        <v>403.69283016234721</v>
      </c>
      <c r="CZ521" s="2">
        <f t="shared" si="595"/>
        <v>833.50312175414331</v>
      </c>
      <c r="DA521" s="2"/>
      <c r="DB521" s="2"/>
      <c r="DC521" s="13">
        <f>Paramètres!$H$16</f>
        <v>-20000</v>
      </c>
      <c r="DD521" s="13">
        <f>Paramètres!$I$16</f>
        <v>0</v>
      </c>
      <c r="DE521" s="13"/>
      <c r="DF521" s="13"/>
      <c r="DG521" s="112">
        <f>Paramètres!$H$20</f>
        <v>1047197551196.5977</v>
      </c>
      <c r="DH521" s="13">
        <f>Paramètres!$H$21</f>
        <v>10000</v>
      </c>
      <c r="DI521" s="13">
        <f>IF(DL521&lt;66666,Paramètres!$H$22,5)</f>
        <v>1</v>
      </c>
      <c r="DJ521" s="13">
        <f t="shared" si="565"/>
        <v>-50189.531030376136</v>
      </c>
      <c r="DK521" s="13">
        <f t="shared" si="566"/>
        <v>26413.308404308515</v>
      </c>
      <c r="DL521" s="13">
        <f t="shared" si="596"/>
        <v>56715.534784661992</v>
      </c>
      <c r="DM521" s="13">
        <f t="shared" si="597"/>
        <v>152.24345674903844</v>
      </c>
      <c r="DN521" s="13">
        <f t="shared" si="598"/>
        <v>310.94302094496027</v>
      </c>
      <c r="DO521" s="13">
        <f t="shared" si="599"/>
        <v>-275.16419368431048</v>
      </c>
      <c r="DP521" s="13">
        <f t="shared" si="600"/>
        <v>144.81101059118831</v>
      </c>
      <c r="DQ521" s="13">
        <f>IF(DT521&lt;66666,Paramètres!$H$22,5)</f>
        <v>1</v>
      </c>
      <c r="DR521" s="13">
        <f t="shared" si="567"/>
        <v>-22742.761224756006</v>
      </c>
      <c r="DS521" s="13">
        <f t="shared" si="568"/>
        <v>10307.476427419337</v>
      </c>
      <c r="DT521" s="13">
        <f t="shared" si="601"/>
        <v>24969.526595994379</v>
      </c>
      <c r="DU521" s="13">
        <f t="shared" si="602"/>
        <v>155.61901109076732</v>
      </c>
      <c r="DV521" s="13">
        <f t="shared" si="603"/>
        <v>1343.6977817908389</v>
      </c>
      <c r="DW521" s="13">
        <f t="shared" si="604"/>
        <v>-1223.8677290103569</v>
      </c>
      <c r="DX521" s="13">
        <f t="shared" si="605"/>
        <v>554.68144973187304</v>
      </c>
    </row>
    <row r="522" spans="1:128" x14ac:dyDescent="0.35">
      <c r="A522" s="106">
        <f t="shared" si="606"/>
        <v>516</v>
      </c>
      <c r="B522" s="106">
        <f>A522*Paramètres!$D$25</f>
        <v>258</v>
      </c>
      <c r="C522" s="102">
        <f>Paramètres!$D$7</f>
        <v>155093840495.72119</v>
      </c>
      <c r="D522" s="28">
        <f>Paramètres!$D$8</f>
        <v>6666</v>
      </c>
      <c r="E522" s="28">
        <f t="shared" si="569"/>
        <v>22302.84422986925</v>
      </c>
      <c r="F522" s="28">
        <f t="shared" si="570"/>
        <v>-25060.874472191139</v>
      </c>
      <c r="G522" s="28">
        <f t="shared" si="544"/>
        <v>168.13115888206653</v>
      </c>
      <c r="H522" s="28">
        <f t="shared" si="545"/>
        <v>25.013269634803112</v>
      </c>
      <c r="I522" s="28">
        <f t="shared" si="607"/>
        <v>-15725.924311404018</v>
      </c>
      <c r="J522" s="28">
        <f t="shared" si="608"/>
        <v>3305.0411175738277</v>
      </c>
      <c r="K522" s="28">
        <f t="shared" si="609"/>
        <v>1724.3308833261549</v>
      </c>
      <c r="L522" s="28">
        <f t="shared" si="571"/>
        <v>1562.6056912075148</v>
      </c>
      <c r="M522" s="28">
        <f t="shared" si="572"/>
        <v>729.09563775834113</v>
      </c>
      <c r="N522" s="28">
        <f>Paramètres!$D$26*Calculs!K522</f>
        <v>34.486617666523095</v>
      </c>
      <c r="O522" s="28">
        <f>Paramètres!$D$26*I522</f>
        <v>-314.51848622808035</v>
      </c>
      <c r="P522" s="28">
        <f>Paramètres!$D$26*J522</f>
        <v>66.100822351476552</v>
      </c>
      <c r="Q522" s="105">
        <f>IF($T522&gt;25000,Paramètres!$D$9,-5)</f>
        <v>-5</v>
      </c>
      <c r="R522" s="105">
        <f t="shared" si="546"/>
        <v>19687.758176673833</v>
      </c>
      <c r="S522" s="105">
        <f t="shared" si="547"/>
        <v>-5157.4956544254637</v>
      </c>
      <c r="T522" s="105">
        <f t="shared" si="573"/>
        <v>20352.090395057825</v>
      </c>
      <c r="U522" s="105">
        <f t="shared" si="574"/>
        <v>-14.679601371564875</v>
      </c>
      <c r="V522" s="105">
        <f t="shared" si="548"/>
        <v>-1606.7977880547814</v>
      </c>
      <c r="W522" s="105">
        <f t="shared" si="575"/>
        <v>-1554.3487512083191</v>
      </c>
      <c r="X522" s="105">
        <f t="shared" si="576"/>
        <v>407.18434561618096</v>
      </c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44">
        <f t="shared" si="577"/>
        <v>2615.0860531954172</v>
      </c>
      <c r="AL522" s="44">
        <f t="shared" si="578"/>
        <v>-19903.378817765675</v>
      </c>
      <c r="AM522" s="44">
        <f t="shared" si="549"/>
        <v>-90.736615488307294</v>
      </c>
      <c r="AN522" s="44">
        <f t="shared" si="550"/>
        <v>65.17817945020596</v>
      </c>
      <c r="AO522" s="44">
        <f t="shared" si="610"/>
        <v>-237.48182847596325</v>
      </c>
      <c r="AP522" s="44">
        <f t="shared" si="611"/>
        <v>-18470.907853268462</v>
      </c>
      <c r="AQ522" s="44">
        <f t="shared" si="579"/>
        <v>803.0565443385276</v>
      </c>
      <c r="AR522" s="44">
        <f t="shared" si="580"/>
        <v>337.12134681222619</v>
      </c>
      <c r="AS522" s="44">
        <f t="shared" si="581"/>
        <v>728.86830835785986</v>
      </c>
      <c r="AT522" s="44">
        <f>Paramètres!$D$26*Calculs!AQ522</f>
        <v>16.061130886770552</v>
      </c>
      <c r="AU522" s="44">
        <f>Paramètres!$D$26*AO522</f>
        <v>-4.7496365695192653</v>
      </c>
      <c r="AV522" s="44">
        <f>Paramètres!$D$26*AP522</f>
        <v>-369.41815706536926</v>
      </c>
      <c r="AW522" s="44"/>
      <c r="AX522" s="44"/>
      <c r="AY522" s="44"/>
      <c r="AZ522" s="44"/>
      <c r="BA522" s="44"/>
      <c r="BB522" s="44"/>
      <c r="BC522" s="44"/>
      <c r="BD522" s="44"/>
      <c r="BE522" s="44"/>
      <c r="BF522" s="44"/>
      <c r="BG522" s="41">
        <f>Paramètres!$D$16</f>
        <v>30000</v>
      </c>
      <c r="BH522" s="41">
        <f>Paramètres!$E$16</f>
        <v>-25000</v>
      </c>
      <c r="BI522" s="100"/>
      <c r="BJ522" s="100"/>
      <c r="BK522" s="110">
        <f>Paramètres!$D$20</f>
        <v>523598775598.29883</v>
      </c>
      <c r="BL522" s="41">
        <f>Paramètres!$D$21</f>
        <v>10000</v>
      </c>
      <c r="BM522" s="41"/>
      <c r="BN522" s="41"/>
      <c r="BO522" s="41">
        <f>IF(AND($BR$6&gt;200,A522&lt;950),Paramètres!$D$22,0)</f>
        <v>1</v>
      </c>
      <c r="BP522" s="41">
        <f t="shared" si="551"/>
        <v>7697.1557701307502</v>
      </c>
      <c r="BQ522" s="41">
        <f t="shared" si="552"/>
        <v>60.874472191138921</v>
      </c>
      <c r="BR522" s="41">
        <f t="shared" si="582"/>
        <v>7697.3964852423742</v>
      </c>
      <c r="BS522" s="41">
        <f t="shared" si="583"/>
        <v>0.45312550827465481</v>
      </c>
      <c r="BT522" s="41">
        <f t="shared" si="584"/>
        <v>2005.5046594548642</v>
      </c>
      <c r="BU522" s="41">
        <f t="shared" si="585"/>
        <v>2005.4419427585256</v>
      </c>
      <c r="BV522" s="41">
        <f t="shared" si="586"/>
        <v>15.860432531343161</v>
      </c>
      <c r="BW522" s="41">
        <f>Paramètres!$D$22</f>
        <v>1</v>
      </c>
      <c r="BX522" s="41">
        <f t="shared" si="553"/>
        <v>27384.913946804583</v>
      </c>
      <c r="BY522" s="41">
        <f t="shared" si="554"/>
        <v>-5096.6211822343248</v>
      </c>
      <c r="BZ522" s="41">
        <f t="shared" si="587"/>
        <v>27855.144216986057</v>
      </c>
      <c r="CA522" s="41">
        <f t="shared" si="588"/>
        <v>-10.542729631450769</v>
      </c>
      <c r="CB522" s="41">
        <f t="shared" si="589"/>
        <v>562.62044040518026</v>
      </c>
      <c r="CC522" s="41">
        <f t="shared" si="590"/>
        <v>553.12269163603116</v>
      </c>
      <c r="CD522" s="41">
        <f t="shared" si="591"/>
        <v>-102.94196403328863</v>
      </c>
      <c r="CE522" s="2">
        <f>Paramètres!$F$16</f>
        <v>15000</v>
      </c>
      <c r="CF522" s="2">
        <f>Paramètres!$G$16</f>
        <v>15000</v>
      </c>
      <c r="CG522" s="111">
        <f>Paramètres!$F$20</f>
        <v>992600579172.61572</v>
      </c>
      <c r="CH522" s="2">
        <f>Paramètres!$F$21</f>
        <v>13332</v>
      </c>
      <c r="CI522" s="2"/>
      <c r="CJ522" s="2"/>
      <c r="CK522" s="2">
        <f>IF(CN522&gt;20000,Paramètres!$F$22,-2)</f>
        <v>1</v>
      </c>
      <c r="CL522" s="2">
        <f t="shared" si="555"/>
        <v>-7302.8442298692498</v>
      </c>
      <c r="CM522" s="2">
        <f t="shared" si="556"/>
        <v>40060.874472191135</v>
      </c>
      <c r="CN522" s="2">
        <f t="shared" si="557"/>
        <v>40721.065768498622</v>
      </c>
      <c r="CO522" s="2">
        <f t="shared" si="558"/>
        <v>100.33121648746312</v>
      </c>
      <c r="CP522" s="2">
        <f t="shared" si="559"/>
        <v>513.81088559866748</v>
      </c>
      <c r="CQ522" s="2">
        <f t="shared" si="560"/>
        <v>-92.145939462148377</v>
      </c>
      <c r="CR522" s="2">
        <f t="shared" si="561"/>
        <v>505.48071377682163</v>
      </c>
      <c r="CS522" s="2">
        <f>Paramètres!$F$22</f>
        <v>1</v>
      </c>
      <c r="CT522" s="2">
        <f t="shared" si="562"/>
        <v>12384.913946804583</v>
      </c>
      <c r="CU522" s="2">
        <f t="shared" si="563"/>
        <v>34903.378817765675</v>
      </c>
      <c r="CV522" s="2">
        <f t="shared" si="592"/>
        <v>37035.549764600612</v>
      </c>
      <c r="CW522" s="2">
        <f t="shared" si="593"/>
        <v>70.463572443173959</v>
      </c>
      <c r="CX522" s="2">
        <f t="shared" si="564"/>
        <v>602.78002576957499</v>
      </c>
      <c r="CY522" s="2">
        <f t="shared" si="594"/>
        <v>201.57332064621889</v>
      </c>
      <c r="CZ522" s="2">
        <f t="shared" si="595"/>
        <v>568.07742066590367</v>
      </c>
      <c r="DA522" s="2"/>
      <c r="DB522" s="2"/>
      <c r="DC522" s="13">
        <f>Paramètres!$H$16</f>
        <v>-20000</v>
      </c>
      <c r="DD522" s="13">
        <f>Paramètres!$I$16</f>
        <v>0</v>
      </c>
      <c r="DE522" s="13"/>
      <c r="DF522" s="13"/>
      <c r="DG522" s="112">
        <f>Paramètres!$H$20</f>
        <v>1047197551196.5977</v>
      </c>
      <c r="DH522" s="13">
        <f>Paramètres!$H$21</f>
        <v>10000</v>
      </c>
      <c r="DI522" s="13">
        <f>IF(DL522&lt;66666,Paramètres!$H$22,5)</f>
        <v>1</v>
      </c>
      <c r="DJ522" s="13">
        <f t="shared" si="565"/>
        <v>-42302.844229869253</v>
      </c>
      <c r="DK522" s="13">
        <f t="shared" si="566"/>
        <v>25060.874472191139</v>
      </c>
      <c r="DL522" s="13">
        <f t="shared" si="596"/>
        <v>49168.872869402891</v>
      </c>
      <c r="DM522" s="13">
        <f t="shared" si="597"/>
        <v>149.3568282915021</v>
      </c>
      <c r="DN522" s="13">
        <f t="shared" si="598"/>
        <v>407.60964624344342</v>
      </c>
      <c r="DO522" s="13">
        <f t="shared" si="599"/>
        <v>-350.69031208886236</v>
      </c>
      <c r="DP522" s="13">
        <f t="shared" si="600"/>
        <v>207.75449145017635</v>
      </c>
      <c r="DQ522" s="13">
        <f>IF(DT522&lt;66666,Paramètres!$H$22,5)</f>
        <v>1</v>
      </c>
      <c r="DR522" s="13">
        <f t="shared" si="567"/>
        <v>-22615.086053195417</v>
      </c>
      <c r="DS522" s="13">
        <f t="shared" si="568"/>
        <v>19903.378817765675</v>
      </c>
      <c r="DT522" s="13">
        <f t="shared" si="601"/>
        <v>30126.178077494616</v>
      </c>
      <c r="DU522" s="13">
        <f t="shared" si="602"/>
        <v>138.64922008763077</v>
      </c>
      <c r="DV522" s="13">
        <f t="shared" si="603"/>
        <v>986.39094901569581</v>
      </c>
      <c r="DW522" s="13">
        <f t="shared" si="604"/>
        <v>-740.46286710186632</v>
      </c>
      <c r="DX522" s="13">
        <f t="shared" si="605"/>
        <v>651.67618242756805</v>
      </c>
    </row>
    <row r="523" spans="1:128" x14ac:dyDescent="0.35">
      <c r="A523" s="106">
        <f t="shared" si="606"/>
        <v>517</v>
      </c>
      <c r="B523" s="106">
        <f>A523*Paramètres!$D$25</f>
        <v>258.5</v>
      </c>
      <c r="C523" s="102">
        <f>Paramètres!$D$7</f>
        <v>155093840495.72119</v>
      </c>
      <c r="D523" s="28">
        <f>Paramètres!$D$8</f>
        <v>6666</v>
      </c>
      <c r="E523" s="28">
        <f t="shared" si="569"/>
        <v>14830.533496969119</v>
      </c>
      <c r="F523" s="28">
        <f t="shared" si="570"/>
        <v>-23226.080003964642</v>
      </c>
      <c r="G523" s="28">
        <f t="shared" si="544"/>
        <v>164.01163609212315</v>
      </c>
      <c r="H523" s="28">
        <f t="shared" si="545"/>
        <v>40.407496510488592</v>
      </c>
      <c r="I523" s="28">
        <f t="shared" si="607"/>
        <v>-13848.800133968423</v>
      </c>
      <c r="J523" s="28">
        <f t="shared" si="608"/>
        <v>3968.0359329806925</v>
      </c>
      <c r="K523" s="28">
        <f t="shared" si="609"/>
        <v>1117.1725515393036</v>
      </c>
      <c r="L523" s="28">
        <f t="shared" si="571"/>
        <v>850.67495147858892</v>
      </c>
      <c r="M523" s="28">
        <f t="shared" si="572"/>
        <v>724.17307105397026</v>
      </c>
      <c r="N523" s="28">
        <f>Paramètres!$D$26*Calculs!K523</f>
        <v>22.343451030786074</v>
      </c>
      <c r="O523" s="28">
        <f>Paramètres!$D$26*I523</f>
        <v>-276.97600267936849</v>
      </c>
      <c r="P523" s="28">
        <f>Paramètres!$D$26*J523</f>
        <v>79.360718659613852</v>
      </c>
      <c r="Q523" s="105">
        <f>IF($T523&gt;25000,Paramètres!$D$9,-5)</f>
        <v>-5</v>
      </c>
      <c r="R523" s="105">
        <f t="shared" si="546"/>
        <v>12249.908021308627</v>
      </c>
      <c r="S523" s="105">
        <f t="shared" si="547"/>
        <v>5730.5356633457995</v>
      </c>
      <c r="T523" s="105">
        <f t="shared" si="573"/>
        <v>13524.026231836417</v>
      </c>
      <c r="U523" s="105">
        <f t="shared" si="574"/>
        <v>25.070303129357967</v>
      </c>
      <c r="V523" s="105">
        <f t="shared" si="548"/>
        <v>-3059.6486469150063</v>
      </c>
      <c r="W523" s="105">
        <f t="shared" si="575"/>
        <v>-2771.3946911755424</v>
      </c>
      <c r="X523" s="105">
        <f t="shared" si="576"/>
        <v>-1296.4649275213148</v>
      </c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44">
        <f t="shared" si="577"/>
        <v>2580.6254756604922</v>
      </c>
      <c r="AL523" s="44">
        <f t="shared" si="578"/>
        <v>-28956.615667310441</v>
      </c>
      <c r="AM523" s="44">
        <f t="shared" si="549"/>
        <v>-89.655723457794124</v>
      </c>
      <c r="AN523" s="44">
        <f t="shared" si="550"/>
        <v>135.30141779215913</v>
      </c>
      <c r="AO523" s="44">
        <f t="shared" si="610"/>
        <v>104.38915490578221</v>
      </c>
      <c r="AP523" s="44">
        <f t="shared" si="611"/>
        <v>-17372.621387845229</v>
      </c>
      <c r="AQ523" s="44">
        <f t="shared" si="579"/>
        <v>2166.6840658574279</v>
      </c>
      <c r="AR523" s="44">
        <f t="shared" si="580"/>
        <v>-1540.1156060279354</v>
      </c>
      <c r="AS523" s="44">
        <f t="shared" si="581"/>
        <v>1523.9959846763641</v>
      </c>
      <c r="AT523" s="44">
        <f>Paramètres!$D$26*Calculs!AQ523</f>
        <v>43.33368131714856</v>
      </c>
      <c r="AU523" s="44">
        <f>Paramètres!$D$26*AO523</f>
        <v>2.087783098115644</v>
      </c>
      <c r="AV523" s="44">
        <f>Paramètres!$D$26*AP523</f>
        <v>-347.45242775690457</v>
      </c>
      <c r="AW523" s="44"/>
      <c r="AX523" s="44"/>
      <c r="AY523" s="44"/>
      <c r="AZ523" s="44"/>
      <c r="BA523" s="44"/>
      <c r="BB523" s="44"/>
      <c r="BC523" s="44"/>
      <c r="BD523" s="44"/>
      <c r="BE523" s="44"/>
      <c r="BF523" s="44"/>
      <c r="BG523" s="41">
        <f>Paramètres!$D$16</f>
        <v>30000</v>
      </c>
      <c r="BH523" s="41">
        <f>Paramètres!$E$16</f>
        <v>-25000</v>
      </c>
      <c r="BI523" s="100"/>
      <c r="BJ523" s="100"/>
      <c r="BK523" s="110">
        <f>Paramètres!$D$20</f>
        <v>523598775598.29883</v>
      </c>
      <c r="BL523" s="41">
        <f>Paramètres!$D$21</f>
        <v>10000</v>
      </c>
      <c r="BM523" s="41"/>
      <c r="BN523" s="41"/>
      <c r="BO523" s="41">
        <f>IF(AND($BR$6&gt;200,A523&lt;950),Paramètres!$D$22,0)</f>
        <v>1</v>
      </c>
      <c r="BP523" s="41">
        <f t="shared" si="551"/>
        <v>15169.466503030881</v>
      </c>
      <c r="BQ523" s="41">
        <f t="shared" si="552"/>
        <v>-1773.9199960353581</v>
      </c>
      <c r="BR523" s="41">
        <f t="shared" si="582"/>
        <v>15272.83556314642</v>
      </c>
      <c r="BS523" s="41">
        <f t="shared" si="583"/>
        <v>-6.6698847319802317</v>
      </c>
      <c r="BT523" s="41">
        <f t="shared" si="584"/>
        <v>1314.4512344523318</v>
      </c>
      <c r="BU523" s="41">
        <f t="shared" si="585"/>
        <v>1305.5548125592741</v>
      </c>
      <c r="BV523" s="41">
        <f t="shared" si="586"/>
        <v>-152.67180210038103</v>
      </c>
      <c r="BW523" s="41">
        <f>Paramètres!$D$22</f>
        <v>1</v>
      </c>
      <c r="BX523" s="41">
        <f t="shared" si="553"/>
        <v>27419.37452433951</v>
      </c>
      <c r="BY523" s="41">
        <f t="shared" si="554"/>
        <v>3956.6156673104415</v>
      </c>
      <c r="BZ523" s="41">
        <f t="shared" si="587"/>
        <v>27703.373564329759</v>
      </c>
      <c r="CA523" s="41">
        <f t="shared" si="588"/>
        <v>8.2111020137515904</v>
      </c>
      <c r="CB523" s="41">
        <f t="shared" si="589"/>
        <v>567.73333793521022</v>
      </c>
      <c r="CC523" s="41">
        <f t="shared" si="590"/>
        <v>561.91326253646298</v>
      </c>
      <c r="CD523" s="41">
        <f t="shared" si="591"/>
        <v>81.084082215214195</v>
      </c>
      <c r="CE523" s="2">
        <f>Paramètres!$F$16</f>
        <v>15000</v>
      </c>
      <c r="CF523" s="2">
        <f>Paramètres!$G$16</f>
        <v>15000</v>
      </c>
      <c r="CG523" s="111">
        <f>Paramètres!$F$20</f>
        <v>992600579172.61572</v>
      </c>
      <c r="CH523" s="2">
        <f>Paramètres!$F$21</f>
        <v>13332</v>
      </c>
      <c r="CI523" s="2"/>
      <c r="CJ523" s="2"/>
      <c r="CK523" s="2">
        <f>IF(CN523&gt;20000,Paramètres!$F$22,-2)</f>
        <v>1</v>
      </c>
      <c r="CL523" s="2">
        <f t="shared" si="555"/>
        <v>169.46650303088063</v>
      </c>
      <c r="CM523" s="2">
        <f t="shared" si="556"/>
        <v>38226.080003964642</v>
      </c>
      <c r="CN523" s="2">
        <f t="shared" si="557"/>
        <v>38226.455647432907</v>
      </c>
      <c r="CO523" s="2">
        <f t="shared" si="558"/>
        <v>89.745994049584127</v>
      </c>
      <c r="CP523" s="2">
        <f t="shared" si="559"/>
        <v>571.83203604634571</v>
      </c>
      <c r="CQ523" s="2">
        <f t="shared" si="560"/>
        <v>2.5350604399105516</v>
      </c>
      <c r="CR523" s="2">
        <f t="shared" si="561"/>
        <v>571.82641677127447</v>
      </c>
      <c r="CS523" s="2">
        <f>Paramètres!$F$22</f>
        <v>1</v>
      </c>
      <c r="CT523" s="2">
        <f t="shared" si="562"/>
        <v>12419.374524339508</v>
      </c>
      <c r="CU523" s="2">
        <f t="shared" si="563"/>
        <v>43956.615667310441</v>
      </c>
      <c r="CV523" s="2">
        <f t="shared" si="592"/>
        <v>45677.400588249926</v>
      </c>
      <c r="CW523" s="2">
        <f t="shared" si="593"/>
        <v>74.223045726311312</v>
      </c>
      <c r="CX523" s="2">
        <f t="shared" si="564"/>
        <v>420.83628502734314</v>
      </c>
      <c r="CY523" s="2">
        <f t="shared" si="594"/>
        <v>114.42252338962429</v>
      </c>
      <c r="CZ523" s="2">
        <f t="shared" si="595"/>
        <v>404.98230200437905</v>
      </c>
      <c r="DA523" s="2"/>
      <c r="DB523" s="2"/>
      <c r="DC523" s="13">
        <f>Paramètres!$H$16</f>
        <v>-20000</v>
      </c>
      <c r="DD523" s="13">
        <f>Paramètres!$I$16</f>
        <v>0</v>
      </c>
      <c r="DE523" s="13"/>
      <c r="DF523" s="13"/>
      <c r="DG523" s="112">
        <f>Paramètres!$H$20</f>
        <v>1047197551196.5977</v>
      </c>
      <c r="DH523" s="13">
        <f>Paramètres!$H$21</f>
        <v>10000</v>
      </c>
      <c r="DI523" s="13">
        <f>IF(DL523&lt;66666,Paramètres!$H$22,5)</f>
        <v>1</v>
      </c>
      <c r="DJ523" s="13">
        <f t="shared" si="565"/>
        <v>-34830.533496969118</v>
      </c>
      <c r="DK523" s="13">
        <f t="shared" si="566"/>
        <v>23226.080003964642</v>
      </c>
      <c r="DL523" s="13">
        <f t="shared" si="596"/>
        <v>41864.267054781383</v>
      </c>
      <c r="DM523" s="13">
        <f t="shared" si="597"/>
        <v>146.30341387767103</v>
      </c>
      <c r="DN523" s="13">
        <f t="shared" si="598"/>
        <v>549.78602125191173</v>
      </c>
      <c r="DO523" s="13">
        <f t="shared" si="599"/>
        <v>-457.41492152059561</v>
      </c>
      <c r="DP523" s="13">
        <f t="shared" si="600"/>
        <v>305.01845638307674</v>
      </c>
      <c r="DQ523" s="13">
        <f>IF(DT523&lt;66666,Paramètres!$H$22,5)</f>
        <v>1</v>
      </c>
      <c r="DR523" s="13">
        <f t="shared" si="567"/>
        <v>-22580.62547566049</v>
      </c>
      <c r="DS523" s="13">
        <f t="shared" si="568"/>
        <v>28956.615667310441</v>
      </c>
      <c r="DT523" s="13">
        <f t="shared" si="601"/>
        <v>36720.16118941168</v>
      </c>
      <c r="DU523" s="13">
        <f t="shared" si="602"/>
        <v>127.94742132178706</v>
      </c>
      <c r="DV523" s="13">
        <f t="shared" si="603"/>
        <v>697.61178534070541</v>
      </c>
      <c r="DW523" s="13">
        <f t="shared" si="604"/>
        <v>-428.98805293718567</v>
      </c>
      <c r="DX523" s="13">
        <f t="shared" si="605"/>
        <v>550.11949018682196</v>
      </c>
    </row>
    <row r="524" spans="1:128" x14ac:dyDescent="0.35">
      <c r="A524" s="106">
        <f t="shared" si="606"/>
        <v>518</v>
      </c>
      <c r="B524" s="106">
        <f>A524*Paramètres!$D$25</f>
        <v>259</v>
      </c>
      <c r="C524" s="102">
        <f>Paramètres!$D$7</f>
        <v>155093840495.72119</v>
      </c>
      <c r="D524" s="28">
        <f>Paramètres!$D$8</f>
        <v>6666</v>
      </c>
      <c r="E524" s="28">
        <f t="shared" si="569"/>
        <v>8118.8021678545547</v>
      </c>
      <c r="F524" s="28">
        <f t="shared" si="570"/>
        <v>-21061.018769710801</v>
      </c>
      <c r="G524" s="28">
        <f t="shared" si="544"/>
        <v>160.06872010884001</v>
      </c>
      <c r="H524" s="28">
        <f t="shared" si="545"/>
        <v>71.702268653236132</v>
      </c>
      <c r="I524" s="28">
        <f t="shared" si="607"/>
        <v>-12721.149179810465</v>
      </c>
      <c r="J524" s="28">
        <f t="shared" si="608"/>
        <v>4612.8482853750493</v>
      </c>
      <c r="K524" s="28">
        <f t="shared" si="609"/>
        <v>959.45738415276298</v>
      </c>
      <c r="L524" s="28">
        <f t="shared" si="571"/>
        <v>301.22631137978544</v>
      </c>
      <c r="M524" s="28">
        <f t="shared" si="572"/>
        <v>910.94521313731661</v>
      </c>
      <c r="N524" s="28">
        <f>Paramètres!$D$26*Calculs!K524</f>
        <v>19.189147683055261</v>
      </c>
      <c r="O524" s="28">
        <f>Paramètres!$D$26*I524</f>
        <v>-254.42298359620932</v>
      </c>
      <c r="P524" s="28">
        <f>Paramètres!$D$26*J524</f>
        <v>92.256965707500981</v>
      </c>
      <c r="Q524" s="105">
        <f>IF($T524&gt;25000,Paramètres!$D$9,-5)</f>
        <v>-5</v>
      </c>
      <c r="R524" s="105">
        <f t="shared" si="546"/>
        <v>5871.0110162481551</v>
      </c>
      <c r="S524" s="105">
        <f t="shared" si="547"/>
        <v>16200.908595353165</v>
      </c>
      <c r="T524" s="105">
        <f t="shared" si="573"/>
        <v>17231.895126999098</v>
      </c>
      <c r="U524" s="105">
        <f t="shared" si="574"/>
        <v>70.080103389087</v>
      </c>
      <c r="V524" s="105">
        <f t="shared" si="548"/>
        <v>-2118.6166606309966</v>
      </c>
      <c r="W524" s="105">
        <f t="shared" si="575"/>
        <v>-721.82552540508607</v>
      </c>
      <c r="X524" s="105">
        <f t="shared" si="576"/>
        <v>-1991.8595496612975</v>
      </c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44">
        <f t="shared" si="577"/>
        <v>2247.7911516063996</v>
      </c>
      <c r="AL524" s="44">
        <f t="shared" si="578"/>
        <v>-37261.927365063966</v>
      </c>
      <c r="AM524" s="44">
        <f t="shared" si="549"/>
        <v>-95.299317982746956</v>
      </c>
      <c r="AN524" s="44">
        <f t="shared" si="550"/>
        <v>-174.11248421134766</v>
      </c>
      <c r="AO524" s="44">
        <f t="shared" si="610"/>
        <v>-1437.8142342202689</v>
      </c>
      <c r="AP524" s="44">
        <f t="shared" si="611"/>
        <v>-15501.172975411961</v>
      </c>
      <c r="AQ524" s="44">
        <f t="shared" si="579"/>
        <v>2537.4314242204896</v>
      </c>
      <c r="AR524" s="44">
        <f t="shared" si="580"/>
        <v>-2524.0469581866409</v>
      </c>
      <c r="AS524" s="44">
        <f t="shared" si="581"/>
        <v>-260.27905311489963</v>
      </c>
      <c r="AT524" s="44">
        <f>Paramètres!$D$26*Calculs!AQ524</f>
        <v>50.748628484409792</v>
      </c>
      <c r="AU524" s="44">
        <f>Paramètres!$D$26*AO524</f>
        <v>-28.756284684405379</v>
      </c>
      <c r="AV524" s="44">
        <f>Paramètres!$D$26*AP524</f>
        <v>-310.02345950823923</v>
      </c>
      <c r="AW524" s="44"/>
      <c r="AX524" s="44"/>
      <c r="AY524" s="44"/>
      <c r="AZ524" s="44"/>
      <c r="BA524" s="44"/>
      <c r="BB524" s="44"/>
      <c r="BC524" s="44"/>
      <c r="BD524" s="44"/>
      <c r="BE524" s="44"/>
      <c r="BF524" s="44"/>
      <c r="BG524" s="41">
        <f>Paramètres!$D$16</f>
        <v>30000</v>
      </c>
      <c r="BH524" s="41">
        <f>Paramètres!$E$16</f>
        <v>-25000</v>
      </c>
      <c r="BI524" s="100"/>
      <c r="BJ524" s="100"/>
      <c r="BK524" s="110">
        <f>Paramètres!$D$20</f>
        <v>523598775598.29883</v>
      </c>
      <c r="BL524" s="41">
        <f>Paramètres!$D$21</f>
        <v>10000</v>
      </c>
      <c r="BM524" s="41"/>
      <c r="BN524" s="41"/>
      <c r="BO524" s="41">
        <f>IF(AND($BR$6&gt;200,A524&lt;950),Paramètres!$D$22,0)</f>
        <v>1</v>
      </c>
      <c r="BP524" s="41">
        <f t="shared" si="551"/>
        <v>21881.197832145444</v>
      </c>
      <c r="BQ524" s="41">
        <f t="shared" si="552"/>
        <v>-3938.9812302891987</v>
      </c>
      <c r="BR524" s="41">
        <f t="shared" si="582"/>
        <v>22232.912353132171</v>
      </c>
      <c r="BS524" s="41">
        <f t="shared" si="583"/>
        <v>-10.20490104855134</v>
      </c>
      <c r="BT524" s="41">
        <f t="shared" si="584"/>
        <v>803.49607787769457</v>
      </c>
      <c r="BU524" s="41">
        <f t="shared" si="585"/>
        <v>790.78513683421704</v>
      </c>
      <c r="BV524" s="41">
        <f t="shared" si="586"/>
        <v>-142.35453813253343</v>
      </c>
      <c r="BW524" s="41">
        <f>Paramètres!$D$22</f>
        <v>1</v>
      </c>
      <c r="BX524" s="41">
        <f t="shared" si="553"/>
        <v>27752.208848393602</v>
      </c>
      <c r="BY524" s="41">
        <f t="shared" si="554"/>
        <v>12261.927365063966</v>
      </c>
      <c r="BZ524" s="41">
        <f t="shared" si="587"/>
        <v>30340.401425672677</v>
      </c>
      <c r="CA524" s="41">
        <f t="shared" si="588"/>
        <v>23.837571571769974</v>
      </c>
      <c r="CB524" s="41">
        <f t="shared" si="589"/>
        <v>487.27589059529311</v>
      </c>
      <c r="CC524" s="41">
        <f t="shared" si="590"/>
        <v>445.70874633006764</v>
      </c>
      <c r="CD524" s="41">
        <f t="shared" si="591"/>
        <v>196.93020845039362</v>
      </c>
      <c r="CE524" s="2">
        <f>Paramètres!$F$16</f>
        <v>15000</v>
      </c>
      <c r="CF524" s="2">
        <f>Paramètres!$G$16</f>
        <v>15000</v>
      </c>
      <c r="CG524" s="111">
        <f>Paramètres!$F$20</f>
        <v>992600579172.61572</v>
      </c>
      <c r="CH524" s="2">
        <f>Paramètres!$F$21</f>
        <v>13332</v>
      </c>
      <c r="CI524" s="2"/>
      <c r="CJ524" s="2"/>
      <c r="CK524" s="2">
        <f>IF(CN524&gt;20000,Paramètres!$F$22,-2)</f>
        <v>1</v>
      </c>
      <c r="CL524" s="2">
        <f t="shared" si="555"/>
        <v>6881.1978321454453</v>
      </c>
      <c r="CM524" s="2">
        <f t="shared" si="556"/>
        <v>36061.018769710805</v>
      </c>
      <c r="CN524" s="2">
        <f t="shared" si="557"/>
        <v>36711.686944548848</v>
      </c>
      <c r="CO524" s="2">
        <f t="shared" si="558"/>
        <v>79.19664169784167</v>
      </c>
      <c r="CP524" s="2">
        <f t="shared" si="559"/>
        <v>611.59614611542111</v>
      </c>
      <c r="CQ524" s="2">
        <f t="shared" si="560"/>
        <v>114.63690244348328</v>
      </c>
      <c r="CR524" s="2">
        <f t="shared" si="561"/>
        <v>600.75637869389186</v>
      </c>
      <c r="CS524" s="2">
        <f>Paramètres!$F$22</f>
        <v>1</v>
      </c>
      <c r="CT524" s="2">
        <f t="shared" si="562"/>
        <v>12752.2088483936</v>
      </c>
      <c r="CU524" s="2">
        <f t="shared" si="563"/>
        <v>52261.927365063966</v>
      </c>
      <c r="CV524" s="2">
        <f t="shared" si="592"/>
        <v>53795.240332433408</v>
      </c>
      <c r="CW524" s="2">
        <f t="shared" si="593"/>
        <v>76.287454205121023</v>
      </c>
      <c r="CX524" s="2">
        <f t="shared" si="564"/>
        <v>313.65810882785661</v>
      </c>
      <c r="CY524" s="2">
        <f t="shared" si="594"/>
        <v>74.352929479403642</v>
      </c>
      <c r="CZ524" s="2">
        <f t="shared" si="595"/>
        <v>304.71798619592244</v>
      </c>
      <c r="DA524" s="2"/>
      <c r="DB524" s="2"/>
      <c r="DC524" s="13">
        <f>Paramètres!$H$16</f>
        <v>-20000</v>
      </c>
      <c r="DD524" s="13">
        <f>Paramètres!$I$16</f>
        <v>0</v>
      </c>
      <c r="DE524" s="13"/>
      <c r="DF524" s="13"/>
      <c r="DG524" s="112">
        <f>Paramètres!$H$20</f>
        <v>1047197551196.5977</v>
      </c>
      <c r="DH524" s="13">
        <f>Paramètres!$H$21</f>
        <v>10000</v>
      </c>
      <c r="DI524" s="13">
        <f>IF(DL524&lt;66666,Paramètres!$H$22,5)</f>
        <v>1</v>
      </c>
      <c r="DJ524" s="13">
        <f t="shared" si="565"/>
        <v>-28118.802167854556</v>
      </c>
      <c r="DK524" s="13">
        <f t="shared" si="566"/>
        <v>21061.018769710801</v>
      </c>
      <c r="DL524" s="13">
        <f t="shared" si="596"/>
        <v>35131.660179573817</v>
      </c>
      <c r="DM524" s="13">
        <f t="shared" si="597"/>
        <v>143.16674233614913</v>
      </c>
      <c r="DN524" s="13">
        <f t="shared" si="598"/>
        <v>754.8827602167861</v>
      </c>
      <c r="DO524" s="13">
        <f t="shared" si="599"/>
        <v>-604.19572789791494</v>
      </c>
      <c r="DP524" s="13">
        <f t="shared" si="600"/>
        <v>452.54337257595819</v>
      </c>
      <c r="DQ524" s="13">
        <f>IF(DT524&lt;66666,Paramètres!$H$22,5)</f>
        <v>1</v>
      </c>
      <c r="DR524" s="13">
        <f t="shared" si="567"/>
        <v>-22247.791151606398</v>
      </c>
      <c r="DS524" s="13">
        <f t="shared" si="568"/>
        <v>37261.927365063966</v>
      </c>
      <c r="DT524" s="13">
        <f t="shared" si="601"/>
        <v>43398.334554275221</v>
      </c>
      <c r="DU524" s="13">
        <f t="shared" si="602"/>
        <v>120.83994534941164</v>
      </c>
      <c r="DV524" s="13">
        <f t="shared" si="603"/>
        <v>514.49498536702754</v>
      </c>
      <c r="DW524" s="13">
        <f t="shared" si="604"/>
        <v>-263.75152642503463</v>
      </c>
      <c r="DX524" s="13">
        <f t="shared" si="605"/>
        <v>441.74678524725243</v>
      </c>
    </row>
    <row r="525" spans="1:128" x14ac:dyDescent="0.35">
      <c r="A525" s="106">
        <f t="shared" si="606"/>
        <v>519</v>
      </c>
      <c r="B525" s="106">
        <f>A525*Paramètres!$D$25</f>
        <v>259.5</v>
      </c>
      <c r="C525" s="102">
        <f>Paramètres!$D$7</f>
        <v>155093840495.72119</v>
      </c>
      <c r="D525" s="28">
        <f>Paramètres!$D$8</f>
        <v>6666</v>
      </c>
      <c r="E525" s="28">
        <f t="shared" si="569"/>
        <v>1833.5341557942684</v>
      </c>
      <c r="F525" s="28">
        <f t="shared" si="570"/>
        <v>-18526.85832373895</v>
      </c>
      <c r="G525" s="28">
        <f t="shared" si="544"/>
        <v>155.94064858178268</v>
      </c>
      <c r="H525" s="28">
        <f t="shared" si="545"/>
        <v>93.594015449561013</v>
      </c>
      <c r="I525" s="28">
        <f t="shared" si="607"/>
        <v>-12165.499884834471</v>
      </c>
      <c r="J525" s="28">
        <f t="shared" si="608"/>
        <v>5431.5365328048647</v>
      </c>
      <c r="K525" s="28">
        <f t="shared" si="609"/>
        <v>1166.4877848975761</v>
      </c>
      <c r="L525" s="28">
        <f t="shared" si="571"/>
        <v>-73.122774285203718</v>
      </c>
      <c r="M525" s="28">
        <f t="shared" si="572"/>
        <v>1164.1936317452046</v>
      </c>
      <c r="N525" s="28">
        <f>Paramètres!$D$26*Calculs!K525</f>
        <v>23.329755697951523</v>
      </c>
      <c r="O525" s="28">
        <f>Paramètres!$D$26*I525</f>
        <v>-243.30999769668944</v>
      </c>
      <c r="P525" s="28">
        <f>Paramètres!$D$26*J525</f>
        <v>108.6307306560973</v>
      </c>
      <c r="Q525" s="105">
        <f>IF($T525&gt;25000,Paramètres!$D$9,-5)</f>
        <v>6</v>
      </c>
      <c r="R525" s="105">
        <f t="shared" si="546"/>
        <v>935.66186084466358</v>
      </c>
      <c r="S525" s="105">
        <f t="shared" si="547"/>
        <v>26550.725292309722</v>
      </c>
      <c r="T525" s="105">
        <f t="shared" si="573"/>
        <v>26567.206790807621</v>
      </c>
      <c r="U525" s="105">
        <f t="shared" si="574"/>
        <v>87.981701096565999</v>
      </c>
      <c r="V525" s="105">
        <f t="shared" si="548"/>
        <v>1203.042377479333</v>
      </c>
      <c r="W525" s="105">
        <f t="shared" si="575"/>
        <v>42.369560279734849</v>
      </c>
      <c r="X525" s="105">
        <f t="shared" si="576"/>
        <v>1202.2960460605482</v>
      </c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44">
        <f t="shared" si="577"/>
        <v>897.87229494960479</v>
      </c>
      <c r="AL525" s="44">
        <f t="shared" si="578"/>
        <v>-45077.583616048672</v>
      </c>
      <c r="AM525" s="44">
        <f t="shared" si="549"/>
        <v>-104.28114448805303</v>
      </c>
      <c r="AN525" s="44">
        <f t="shared" si="550"/>
        <v>-113.94108899552518</v>
      </c>
      <c r="AO525" s="44">
        <f t="shared" si="610"/>
        <v>-3933.1049077225048</v>
      </c>
      <c r="AP525" s="44">
        <f t="shared" si="611"/>
        <v>-15451.428569018623</v>
      </c>
      <c r="AQ525" s="44">
        <f t="shared" si="579"/>
        <v>1147.1628129301766</v>
      </c>
      <c r="AR525" s="44">
        <f t="shared" si="580"/>
        <v>-465.51537602064946</v>
      </c>
      <c r="AS525" s="44">
        <f t="shared" si="581"/>
        <v>-1048.464569767729</v>
      </c>
      <c r="AT525" s="44">
        <f>Paramètres!$D$26*Calculs!AQ525</f>
        <v>22.943256258603533</v>
      </c>
      <c r="AU525" s="44">
        <f>Paramètres!$D$26*AO525</f>
        <v>-78.662098154450092</v>
      </c>
      <c r="AV525" s="44">
        <f>Paramètres!$D$26*AP525</f>
        <v>-309.02857138037245</v>
      </c>
      <c r="AW525" s="44"/>
      <c r="AX525" s="44"/>
      <c r="AY525" s="44"/>
      <c r="AZ525" s="44"/>
      <c r="BA525" s="44"/>
      <c r="BB525" s="44"/>
      <c r="BC525" s="44"/>
      <c r="BD525" s="44"/>
      <c r="BE525" s="44"/>
      <c r="BF525" s="44"/>
      <c r="BG525" s="41">
        <f>Paramètres!$D$16</f>
        <v>30000</v>
      </c>
      <c r="BH525" s="41">
        <f>Paramètres!$E$16</f>
        <v>-25000</v>
      </c>
      <c r="BI525" s="100"/>
      <c r="BJ525" s="100"/>
      <c r="BK525" s="110">
        <f>Paramètres!$D$20</f>
        <v>523598775598.29883</v>
      </c>
      <c r="BL525" s="41">
        <f>Paramètres!$D$21</f>
        <v>10000</v>
      </c>
      <c r="BM525" s="41"/>
      <c r="BN525" s="41"/>
      <c r="BO525" s="41">
        <f>IF(AND($BR$6&gt;200,A525&lt;950),Paramètres!$D$22,0)</f>
        <v>1</v>
      </c>
      <c r="BP525" s="41">
        <f t="shared" si="551"/>
        <v>28166.465844205733</v>
      </c>
      <c r="BQ525" s="41">
        <f t="shared" si="552"/>
        <v>-6473.1416762610497</v>
      </c>
      <c r="BR525" s="41">
        <f t="shared" si="582"/>
        <v>28900.715584804399</v>
      </c>
      <c r="BS525" s="41">
        <f t="shared" si="583"/>
        <v>-12.942823163710715</v>
      </c>
      <c r="BT525" s="41">
        <f t="shared" si="584"/>
        <v>529.07189867090381</v>
      </c>
      <c r="BU525" s="41">
        <f t="shared" si="585"/>
        <v>515.63033168903269</v>
      </c>
      <c r="BV525" s="41">
        <f t="shared" si="586"/>
        <v>-118.50078061132443</v>
      </c>
      <c r="BW525" s="41">
        <f>Paramètres!$D$22</f>
        <v>1</v>
      </c>
      <c r="BX525" s="41">
        <f t="shared" si="553"/>
        <v>29102.127705050396</v>
      </c>
      <c r="BY525" s="41">
        <f t="shared" si="554"/>
        <v>20077.583616048672</v>
      </c>
      <c r="BZ525" s="41">
        <f t="shared" si="587"/>
        <v>35355.950005911138</v>
      </c>
      <c r="CA525" s="41">
        <f t="shared" si="588"/>
        <v>34.601828102915754</v>
      </c>
      <c r="CB525" s="41">
        <f t="shared" si="589"/>
        <v>373.19828085735367</v>
      </c>
      <c r="CC525" s="41">
        <f t="shared" si="590"/>
        <v>307.18631593833993</v>
      </c>
      <c r="CD525" s="41">
        <f t="shared" si="591"/>
        <v>211.92811077135241</v>
      </c>
      <c r="CE525" s="2">
        <f>Paramètres!$F$16</f>
        <v>15000</v>
      </c>
      <c r="CF525" s="2">
        <f>Paramètres!$G$16</f>
        <v>15000</v>
      </c>
      <c r="CG525" s="111">
        <f>Paramètres!$F$20</f>
        <v>992600579172.61572</v>
      </c>
      <c r="CH525" s="2">
        <f>Paramètres!$F$21</f>
        <v>13332</v>
      </c>
      <c r="CI525" s="2"/>
      <c r="CJ525" s="2"/>
      <c r="CK525" s="2">
        <f>IF(CN525&gt;20000,Paramètres!$F$22,-2)</f>
        <v>1</v>
      </c>
      <c r="CL525" s="2">
        <f t="shared" si="555"/>
        <v>13166.465844205732</v>
      </c>
      <c r="CM525" s="2">
        <f t="shared" si="556"/>
        <v>33526.858323738954</v>
      </c>
      <c r="CN525" s="2">
        <f t="shared" si="557"/>
        <v>36019.523204599755</v>
      </c>
      <c r="CO525" s="2">
        <f t="shared" si="558"/>
        <v>68.559370126785694</v>
      </c>
      <c r="CP525" s="2">
        <f t="shared" si="559"/>
        <v>631.04302378012358</v>
      </c>
      <c r="CQ525" s="2">
        <f t="shared" si="560"/>
        <v>230.6695280676085</v>
      </c>
      <c r="CR525" s="2">
        <f t="shared" si="561"/>
        <v>587.37285150288346</v>
      </c>
      <c r="CS525" s="2">
        <f>Paramètres!$F$22</f>
        <v>1</v>
      </c>
      <c r="CT525" s="2">
        <f t="shared" si="562"/>
        <v>14102.127705050396</v>
      </c>
      <c r="CU525" s="2">
        <f t="shared" si="563"/>
        <v>60077.583616048672</v>
      </c>
      <c r="CV525" s="2">
        <f t="shared" si="592"/>
        <v>61710.502015077385</v>
      </c>
      <c r="CW525" s="2">
        <f t="shared" si="593"/>
        <v>76.790004631150978</v>
      </c>
      <c r="CX525" s="2">
        <f t="shared" si="564"/>
        <v>243.4105418521749</v>
      </c>
      <c r="CY525" s="2">
        <f t="shared" si="594"/>
        <v>55.624349727639753</v>
      </c>
      <c r="CZ525" s="2">
        <f t="shared" si="595"/>
        <v>236.96966810574432</v>
      </c>
      <c r="DA525" s="2"/>
      <c r="DB525" s="2"/>
      <c r="DC525" s="13">
        <f>Paramètres!$H$16</f>
        <v>-20000</v>
      </c>
      <c r="DD525" s="13">
        <f>Paramètres!$I$16</f>
        <v>0</v>
      </c>
      <c r="DE525" s="13"/>
      <c r="DF525" s="13"/>
      <c r="DG525" s="112">
        <f>Paramètres!$H$20</f>
        <v>1047197551196.5977</v>
      </c>
      <c r="DH525" s="13">
        <f>Paramètres!$H$21</f>
        <v>10000</v>
      </c>
      <c r="DI525" s="13">
        <f>IF(DL525&lt;66666,Paramètres!$H$22,5)</f>
        <v>1</v>
      </c>
      <c r="DJ525" s="13">
        <f t="shared" si="565"/>
        <v>-21833.534155794267</v>
      </c>
      <c r="DK525" s="13">
        <f t="shared" si="566"/>
        <v>18526.85832373895</v>
      </c>
      <c r="DL525" s="13">
        <f t="shared" si="596"/>
        <v>28634.728793549453</v>
      </c>
      <c r="DM525" s="13">
        <f t="shared" si="597"/>
        <v>139.68370981657196</v>
      </c>
      <c r="DN525" s="13">
        <f t="shared" si="598"/>
        <v>1074.6746140893183</v>
      </c>
      <c r="DO525" s="13">
        <f t="shared" si="599"/>
        <v>-819.42263404184484</v>
      </c>
      <c r="DP525" s="13">
        <f t="shared" si="600"/>
        <v>695.32156085364556</v>
      </c>
      <c r="DQ525" s="13">
        <f>IF(DT525&lt;66666,Paramètres!$H$22,5)</f>
        <v>1</v>
      </c>
      <c r="DR525" s="13">
        <f t="shared" si="567"/>
        <v>-20897.872294949604</v>
      </c>
      <c r="DS525" s="13">
        <f t="shared" si="568"/>
        <v>45077.583616048672</v>
      </c>
      <c r="DT525" s="13">
        <f t="shared" si="601"/>
        <v>49686.110847176213</v>
      </c>
      <c r="DU525" s="13">
        <f t="shared" si="602"/>
        <v>114.87233915155326</v>
      </c>
      <c r="DV525" s="13">
        <f t="shared" si="603"/>
        <v>399.66038818624725</v>
      </c>
      <c r="DW525" s="13">
        <f t="shared" si="604"/>
        <v>-168.09630722266212</v>
      </c>
      <c r="DX525" s="13">
        <f t="shared" si="605"/>
        <v>362.59075744327271</v>
      </c>
    </row>
    <row r="526" spans="1:128" x14ac:dyDescent="0.35">
      <c r="A526" s="106">
        <f t="shared" si="606"/>
        <v>520</v>
      </c>
      <c r="B526" s="106">
        <f>A526*Paramètres!$D$25</f>
        <v>260</v>
      </c>
      <c r="C526" s="102">
        <f>Paramètres!$D$7</f>
        <v>155093840495.72119</v>
      </c>
      <c r="D526" s="28">
        <f>Paramètres!$D$8</f>
        <v>6666</v>
      </c>
      <c r="E526" s="28">
        <f t="shared" si="569"/>
        <v>-4267.4964801942679</v>
      </c>
      <c r="F526" s="28">
        <f t="shared" si="570"/>
        <v>-15520.041649400217</v>
      </c>
      <c r="G526" s="28">
        <f t="shared" si="544"/>
        <v>151.59535039376917</v>
      </c>
      <c r="H526" s="28">
        <f t="shared" si="545"/>
        <v>106.39322653473164</v>
      </c>
      <c r="I526" s="28">
        <f t="shared" si="607"/>
        <v>-11995.312661422986</v>
      </c>
      <c r="J526" s="28">
        <f t="shared" si="608"/>
        <v>6487.0994338939718</v>
      </c>
      <c r="K526" s="28">
        <f t="shared" si="609"/>
        <v>1638.6785538729691</v>
      </c>
      <c r="L526" s="28">
        <f t="shared" si="571"/>
        <v>-462.48104541599696</v>
      </c>
      <c r="M526" s="28">
        <f t="shared" si="572"/>
        <v>1572.0619216666155</v>
      </c>
      <c r="N526" s="28">
        <f>Paramètres!$D$26*Calculs!K526</f>
        <v>32.77357107745938</v>
      </c>
      <c r="O526" s="28">
        <f>Paramètres!$D$26*I526</f>
        <v>-239.90625322845972</v>
      </c>
      <c r="P526" s="28">
        <f>Paramètres!$D$26*J526</f>
        <v>129.74198867787945</v>
      </c>
      <c r="Q526" s="105">
        <f>IF($T526&gt;25000,Paramètres!$D$9,-5)</f>
        <v>6</v>
      </c>
      <c r="R526" s="105">
        <f t="shared" si="546"/>
        <v>-3082.4374772774581</v>
      </c>
      <c r="S526" s="105">
        <f t="shared" si="547"/>
        <v>37545.372393599697</v>
      </c>
      <c r="T526" s="105">
        <f t="shared" si="573"/>
        <v>37671.692409226889</v>
      </c>
      <c r="U526" s="105">
        <f t="shared" si="574"/>
        <v>94.693400121563741</v>
      </c>
      <c r="V526" s="105">
        <f t="shared" si="548"/>
        <v>626.08155213283908</v>
      </c>
      <c r="W526" s="105">
        <f t="shared" si="575"/>
        <v>-51.228312738442987</v>
      </c>
      <c r="X526" s="105">
        <f t="shared" si="576"/>
        <v>623.9821871616507</v>
      </c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44">
        <f t="shared" si="577"/>
        <v>-1185.05900291681</v>
      </c>
      <c r="AL526" s="44">
        <f t="shared" si="578"/>
        <v>-53065.414042999917</v>
      </c>
      <c r="AM526" s="44">
        <f t="shared" si="549"/>
        <v>-104.93932725700314</v>
      </c>
      <c r="AN526" s="44">
        <f t="shared" si="550"/>
        <v>83.285446192084862</v>
      </c>
      <c r="AO526" s="44">
        <f t="shared" si="610"/>
        <v>-4319.9581855887036</v>
      </c>
      <c r="AP526" s="44">
        <f t="shared" si="611"/>
        <v>-16190.864567405979</v>
      </c>
      <c r="AQ526" s="44">
        <f t="shared" si="579"/>
        <v>2027.6925626810801</v>
      </c>
      <c r="AR526" s="44">
        <f t="shared" si="580"/>
        <v>237.08391872305242</v>
      </c>
      <c r="AS526" s="44">
        <f t="shared" si="581"/>
        <v>2013.7845823809175</v>
      </c>
      <c r="AT526" s="44">
        <f>Paramètres!$D$26*Calculs!AQ526</f>
        <v>40.553851253621602</v>
      </c>
      <c r="AU526" s="44">
        <f>Paramètres!$D$26*AO526</f>
        <v>-86.399163711774079</v>
      </c>
      <c r="AV526" s="44">
        <f>Paramètres!$D$26*AP526</f>
        <v>-323.81729134811957</v>
      </c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1">
        <f>Paramètres!$D$16</f>
        <v>30000</v>
      </c>
      <c r="BH526" s="41">
        <f>Paramètres!$E$16</f>
        <v>-25000</v>
      </c>
      <c r="BI526" s="100"/>
      <c r="BJ526" s="100"/>
      <c r="BK526" s="110">
        <f>Paramètres!$D$20</f>
        <v>523598775598.29883</v>
      </c>
      <c r="BL526" s="41">
        <f>Paramètres!$D$21</f>
        <v>10000</v>
      </c>
      <c r="BM526" s="41"/>
      <c r="BN526" s="41"/>
      <c r="BO526" s="41">
        <f>IF(AND($BR$6&gt;200,A526&lt;950),Paramètres!$D$22,0)</f>
        <v>1</v>
      </c>
      <c r="BP526" s="41">
        <f t="shared" si="551"/>
        <v>34267.49648019427</v>
      </c>
      <c r="BQ526" s="41">
        <f t="shared" si="552"/>
        <v>-9479.9583505997834</v>
      </c>
      <c r="BR526" s="41">
        <f t="shared" si="582"/>
        <v>35554.61890316409</v>
      </c>
      <c r="BS526" s="41">
        <f t="shared" si="583"/>
        <v>-15.463880870198517</v>
      </c>
      <c r="BT526" s="41">
        <f t="shared" si="584"/>
        <v>369.49670362179569</v>
      </c>
      <c r="BU526" s="41">
        <f t="shared" si="585"/>
        <v>356.12045302154741</v>
      </c>
      <c r="BV526" s="41">
        <f t="shared" si="586"/>
        <v>-98.51922110482279</v>
      </c>
      <c r="BW526" s="41">
        <f>Paramètres!$D$22</f>
        <v>1</v>
      </c>
      <c r="BX526" s="41">
        <f t="shared" si="553"/>
        <v>31185.059002916809</v>
      </c>
      <c r="BY526" s="41">
        <f t="shared" si="554"/>
        <v>28065.414042999917</v>
      </c>
      <c r="BZ526" s="41">
        <f t="shared" si="587"/>
        <v>41954.443988931846</v>
      </c>
      <c r="CA526" s="41">
        <f t="shared" si="588"/>
        <v>41.986056245583349</v>
      </c>
      <c r="CB526" s="41">
        <f t="shared" si="589"/>
        <v>273.8077632313109</v>
      </c>
      <c r="CC526" s="41">
        <f t="shared" si="590"/>
        <v>203.52340395877334</v>
      </c>
      <c r="CD526" s="41">
        <f t="shared" si="591"/>
        <v>183.16362970515618</v>
      </c>
      <c r="CE526" s="2">
        <f>Paramètres!$F$16</f>
        <v>15000</v>
      </c>
      <c r="CF526" s="2">
        <f>Paramètres!$G$16</f>
        <v>15000</v>
      </c>
      <c r="CG526" s="111">
        <f>Paramètres!$F$20</f>
        <v>992600579172.61572</v>
      </c>
      <c r="CH526" s="2">
        <f>Paramètres!$F$21</f>
        <v>13332</v>
      </c>
      <c r="CI526" s="2"/>
      <c r="CJ526" s="2"/>
      <c r="CK526" s="2">
        <f>IF(CN526&gt;20000,Paramètres!$F$22,-2)</f>
        <v>1</v>
      </c>
      <c r="CL526" s="2">
        <f t="shared" si="555"/>
        <v>19267.49648019427</v>
      </c>
      <c r="CM526" s="2">
        <f t="shared" si="556"/>
        <v>30520.041649400217</v>
      </c>
      <c r="CN526" s="2">
        <f t="shared" si="557"/>
        <v>36093.06530201366</v>
      </c>
      <c r="CO526" s="2">
        <f t="shared" si="558"/>
        <v>57.735521578902436</v>
      </c>
      <c r="CP526" s="2">
        <f t="shared" si="559"/>
        <v>628.93675670637288</v>
      </c>
      <c r="CQ526" s="2">
        <f t="shared" si="560"/>
        <v>335.74418367366445</v>
      </c>
      <c r="CR526" s="2">
        <f t="shared" si="561"/>
        <v>531.82448896758785</v>
      </c>
      <c r="CS526" s="2">
        <f>Paramètres!$F$22</f>
        <v>1</v>
      </c>
      <c r="CT526" s="2">
        <f t="shared" si="562"/>
        <v>16185.059002916811</v>
      </c>
      <c r="CU526" s="2">
        <f t="shared" si="563"/>
        <v>68065.41404299991</v>
      </c>
      <c r="CV526" s="2">
        <f t="shared" si="592"/>
        <v>69963.252667188848</v>
      </c>
      <c r="CW526" s="2">
        <f t="shared" si="593"/>
        <v>76.624225930790104</v>
      </c>
      <c r="CX526" s="2">
        <f t="shared" si="564"/>
        <v>192.22006751082247</v>
      </c>
      <c r="CY526" s="2">
        <f t="shared" si="594"/>
        <v>44.467531391180501</v>
      </c>
      <c r="CZ526" s="2">
        <f t="shared" si="595"/>
        <v>187.00586356004862</v>
      </c>
      <c r="DA526" s="2"/>
      <c r="DB526" s="2"/>
      <c r="DC526" s="13">
        <f>Paramètres!$H$16</f>
        <v>-20000</v>
      </c>
      <c r="DD526" s="13">
        <f>Paramètres!$I$16</f>
        <v>0</v>
      </c>
      <c r="DE526" s="13"/>
      <c r="DF526" s="13"/>
      <c r="DG526" s="112">
        <f>Paramètres!$H$20</f>
        <v>1047197551196.5977</v>
      </c>
      <c r="DH526" s="13">
        <f>Paramètres!$H$21</f>
        <v>10000</v>
      </c>
      <c r="DI526" s="13">
        <f>IF(DL526&lt;66666,Paramètres!$H$22,5)</f>
        <v>1</v>
      </c>
      <c r="DJ526" s="13">
        <f t="shared" si="565"/>
        <v>-15732.503519805732</v>
      </c>
      <c r="DK526" s="13">
        <f t="shared" si="566"/>
        <v>15520.041649400217</v>
      </c>
      <c r="DL526" s="13">
        <f t="shared" si="596"/>
        <v>22099.397272319831</v>
      </c>
      <c r="DM526" s="13">
        <f t="shared" si="597"/>
        <v>135.38950366729358</v>
      </c>
      <c r="DN526" s="13">
        <f t="shared" si="598"/>
        <v>1621.5056800367163</v>
      </c>
      <c r="DO526" s="13">
        <f t="shared" si="599"/>
        <v>-1154.3456821112088</v>
      </c>
      <c r="DP526" s="13">
        <f t="shared" si="600"/>
        <v>1138.7566538038504</v>
      </c>
      <c r="DQ526" s="13">
        <f>IF(DT526&lt;66666,Paramètres!$H$22,5)</f>
        <v>1</v>
      </c>
      <c r="DR526" s="13">
        <f t="shared" si="567"/>
        <v>-18814.940997083191</v>
      </c>
      <c r="DS526" s="13">
        <f t="shared" si="568"/>
        <v>53065.414042999917</v>
      </c>
      <c r="DT526" s="13">
        <f t="shared" si="601"/>
        <v>56302.22173483685</v>
      </c>
      <c r="DU526" s="13">
        <f t="shared" si="602"/>
        <v>109.52253562829154</v>
      </c>
      <c r="DV526" s="13">
        <f t="shared" si="603"/>
        <v>315.31486161058297</v>
      </c>
      <c r="DW526" s="13">
        <f t="shared" si="604"/>
        <v>-105.37116181040098</v>
      </c>
      <c r="DX526" s="13">
        <f t="shared" si="605"/>
        <v>297.18744961930571</v>
      </c>
    </row>
    <row r="527" spans="1:128" x14ac:dyDescent="0.35">
      <c r="A527" s="106">
        <f t="shared" si="606"/>
        <v>521</v>
      </c>
      <c r="B527" s="106">
        <f>A527*Paramètres!$D$25</f>
        <v>260.5</v>
      </c>
      <c r="C527" s="102">
        <f>Paramètres!$D$7</f>
        <v>155093840495.72119</v>
      </c>
      <c r="D527" s="28">
        <f>Paramètres!$D$8</f>
        <v>6666</v>
      </c>
      <c r="E527" s="28">
        <f t="shared" si="569"/>
        <v>-10380.773072259761</v>
      </c>
      <c r="F527" s="28">
        <f t="shared" si="570"/>
        <v>-11883.476452036577</v>
      </c>
      <c r="G527" s="28">
        <f t="shared" si="544"/>
        <v>147.01639473100965</v>
      </c>
      <c r="H527" s="28">
        <f t="shared" si="545"/>
        <v>112.27868934931772</v>
      </c>
      <c r="I527" s="28">
        <f t="shared" si="607"/>
        <v>-12217.887453610525</v>
      </c>
      <c r="J527" s="28">
        <f t="shared" si="608"/>
        <v>7929.4193668827074</v>
      </c>
      <c r="K527" s="28">
        <f t="shared" si="609"/>
        <v>2591.2598713036095</v>
      </c>
      <c r="L527" s="28">
        <f t="shared" si="571"/>
        <v>-982.37773783653051</v>
      </c>
      <c r="M527" s="28">
        <f t="shared" si="572"/>
        <v>2397.8243682204038</v>
      </c>
      <c r="N527" s="28">
        <f>Paramètres!$D$26*Calculs!K527</f>
        <v>51.825197426072194</v>
      </c>
      <c r="O527" s="28">
        <f>Paramètres!$D$26*I527</f>
        <v>-244.35774907221051</v>
      </c>
      <c r="P527" s="28">
        <f>Paramètres!$D$26*J527</f>
        <v>158.58838733765415</v>
      </c>
      <c r="Q527" s="105">
        <f>IF($T527&gt;25000,Paramètres!$D$9,-5)</f>
        <v>6</v>
      </c>
      <c r="R527" s="105">
        <f t="shared" si="546"/>
        <v>-7095.0059562293618</v>
      </c>
      <c r="S527" s="105">
        <f t="shared" si="547"/>
        <v>48773.923729071103</v>
      </c>
      <c r="T527" s="105">
        <f t="shared" si="573"/>
        <v>49287.2675794487</v>
      </c>
      <c r="U527" s="105">
        <f t="shared" si="574"/>
        <v>98.276602669759569</v>
      </c>
      <c r="V527" s="105">
        <f t="shared" si="548"/>
        <v>372.79306122177144</v>
      </c>
      <c r="W527" s="105">
        <f t="shared" si="575"/>
        <v>-53.664346183238543</v>
      </c>
      <c r="X527" s="105">
        <f t="shared" si="576"/>
        <v>368.91029322021495</v>
      </c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44">
        <f t="shared" si="577"/>
        <v>-3285.7671160303989</v>
      </c>
      <c r="AL527" s="44">
        <f t="shared" si="578"/>
        <v>-60657.400181107681</v>
      </c>
      <c r="AM527" s="44">
        <f t="shared" si="549"/>
        <v>-106.09212076416459</v>
      </c>
      <c r="AN527" s="44">
        <f t="shared" si="550"/>
        <v>85.951777107909038</v>
      </c>
      <c r="AO527" s="44">
        <f t="shared" si="610"/>
        <v>-3996.4751031538772</v>
      </c>
      <c r="AP527" s="44">
        <f t="shared" si="611"/>
        <v>-13853.262693676943</v>
      </c>
      <c r="AQ527" s="44">
        <f t="shared" si="579"/>
        <v>1294.5690973817261</v>
      </c>
      <c r="AR527" s="44">
        <f t="shared" si="580"/>
        <v>91.391460801109872</v>
      </c>
      <c r="AS527" s="44">
        <f t="shared" si="581"/>
        <v>1291.3391300461612</v>
      </c>
      <c r="AT527" s="44">
        <f>Paramètres!$D$26*Calculs!AQ527</f>
        <v>25.891381947634525</v>
      </c>
      <c r="AU527" s="44">
        <f>Paramètres!$D$26*AO527</f>
        <v>-79.92950206307755</v>
      </c>
      <c r="AV527" s="44">
        <f>Paramètres!$D$26*AP527</f>
        <v>-277.06525387353889</v>
      </c>
      <c r="AW527" s="44"/>
      <c r="AX527" s="44"/>
      <c r="AY527" s="44"/>
      <c r="AZ527" s="44"/>
      <c r="BA527" s="44"/>
      <c r="BB527" s="44"/>
      <c r="BC527" s="44"/>
      <c r="BD527" s="44"/>
      <c r="BE527" s="44"/>
      <c r="BF527" s="44"/>
      <c r="BG527" s="41">
        <f>Paramètres!$D$16</f>
        <v>30000</v>
      </c>
      <c r="BH527" s="41">
        <f>Paramètres!$E$16</f>
        <v>-25000</v>
      </c>
      <c r="BI527" s="100"/>
      <c r="BJ527" s="100"/>
      <c r="BK527" s="110">
        <f>Paramètres!$D$20</f>
        <v>523598775598.29883</v>
      </c>
      <c r="BL527" s="41">
        <f>Paramètres!$D$21</f>
        <v>10000</v>
      </c>
      <c r="BM527" s="41"/>
      <c r="BN527" s="41"/>
      <c r="BO527" s="41">
        <f>IF(AND($BR$6&gt;200,A527&lt;950),Paramètres!$D$22,0)</f>
        <v>1</v>
      </c>
      <c r="BP527" s="41">
        <f t="shared" si="551"/>
        <v>40380.773072259763</v>
      </c>
      <c r="BQ527" s="41">
        <f t="shared" si="552"/>
        <v>-13116.523547963423</v>
      </c>
      <c r="BR527" s="41">
        <f t="shared" si="582"/>
        <v>42457.626216000557</v>
      </c>
      <c r="BS527" s="41">
        <f t="shared" si="583"/>
        <v>-17.994885554455639</v>
      </c>
      <c r="BT527" s="41">
        <f t="shared" si="584"/>
        <v>267.86499637429688</v>
      </c>
      <c r="BU527" s="41">
        <f t="shared" si="585"/>
        <v>254.76213808005662</v>
      </c>
      <c r="BV527" s="41">
        <f t="shared" si="586"/>
        <v>-82.752095341932304</v>
      </c>
      <c r="BW527" s="41">
        <f>Paramètres!$D$22</f>
        <v>1</v>
      </c>
      <c r="BX527" s="41">
        <f t="shared" si="553"/>
        <v>33285.767116030402</v>
      </c>
      <c r="BY527" s="41">
        <f t="shared" si="554"/>
        <v>35657.400181107681</v>
      </c>
      <c r="BZ527" s="41">
        <f t="shared" si="587"/>
        <v>48779.01680208683</v>
      </c>
      <c r="CA527" s="41">
        <f t="shared" si="588"/>
        <v>46.970188039649763</v>
      </c>
      <c r="CB527" s="41">
        <f t="shared" si="589"/>
        <v>206.87773140125816</v>
      </c>
      <c r="CC527" s="41">
        <f t="shared" si="590"/>
        <v>141.16897880197482</v>
      </c>
      <c r="CD527" s="41">
        <f t="shared" si="591"/>
        <v>151.22736251663818</v>
      </c>
      <c r="CE527" s="2">
        <f>Paramètres!$F$16</f>
        <v>15000</v>
      </c>
      <c r="CF527" s="2">
        <f>Paramètres!$G$16</f>
        <v>15000</v>
      </c>
      <c r="CG527" s="111">
        <f>Paramètres!$F$20</f>
        <v>992600579172.61572</v>
      </c>
      <c r="CH527" s="2">
        <f>Paramètres!$F$21</f>
        <v>13332</v>
      </c>
      <c r="CI527" s="2"/>
      <c r="CJ527" s="2"/>
      <c r="CK527" s="2">
        <f>IF(CN527&gt;20000,Paramètres!$F$22,-2)</f>
        <v>1</v>
      </c>
      <c r="CL527" s="2">
        <f t="shared" si="555"/>
        <v>25380.773072259763</v>
      </c>
      <c r="CM527" s="2">
        <f t="shared" si="556"/>
        <v>26883.476452036579</v>
      </c>
      <c r="CN527" s="2">
        <f t="shared" si="557"/>
        <v>36971.677645094111</v>
      </c>
      <c r="CO527" s="2">
        <f t="shared" si="558"/>
        <v>46.646916367588517</v>
      </c>
      <c r="CP527" s="2">
        <f t="shared" si="559"/>
        <v>604.50478326122823</v>
      </c>
      <c r="CQ527" s="2">
        <f t="shared" si="560"/>
        <v>414.98789620342507</v>
      </c>
      <c r="CR527" s="2">
        <f t="shared" si="561"/>
        <v>439.55782212396105</v>
      </c>
      <c r="CS527" s="2">
        <f>Paramètres!$F$22</f>
        <v>1</v>
      </c>
      <c r="CT527" s="2">
        <f t="shared" si="562"/>
        <v>18285.767116030398</v>
      </c>
      <c r="CU527" s="2">
        <f t="shared" si="563"/>
        <v>75657.400181107689</v>
      </c>
      <c r="CV527" s="2">
        <f t="shared" si="592"/>
        <v>77835.798198425211</v>
      </c>
      <c r="CW527" s="2">
        <f t="shared" si="593"/>
        <v>76.412652604033738</v>
      </c>
      <c r="CX527" s="2">
        <f t="shared" si="564"/>
        <v>156.88401356044801</v>
      </c>
      <c r="CY527" s="2">
        <f t="shared" si="594"/>
        <v>36.85636432841963</v>
      </c>
      <c r="CZ527" s="2">
        <f t="shared" si="595"/>
        <v>152.4932854893147</v>
      </c>
      <c r="DA527" s="2"/>
      <c r="DB527" s="2"/>
      <c r="DC527" s="13">
        <f>Paramètres!$H$16</f>
        <v>-20000</v>
      </c>
      <c r="DD527" s="13">
        <f>Paramètres!$I$16</f>
        <v>0</v>
      </c>
      <c r="DE527" s="13"/>
      <c r="DF527" s="13"/>
      <c r="DG527" s="112">
        <f>Paramètres!$H$20</f>
        <v>1047197551196.5977</v>
      </c>
      <c r="DH527" s="13">
        <f>Paramètres!$H$21</f>
        <v>10000</v>
      </c>
      <c r="DI527" s="13">
        <f>IF(DL527&lt;66666,Paramètres!$H$22,5)</f>
        <v>1</v>
      </c>
      <c r="DJ527" s="13">
        <f t="shared" si="565"/>
        <v>-9619.2269277402393</v>
      </c>
      <c r="DK527" s="13">
        <f t="shared" si="566"/>
        <v>11883.476452036577</v>
      </c>
      <c r="DL527" s="13">
        <f t="shared" si="596"/>
        <v>15288.77167314205</v>
      </c>
      <c r="DM527" s="13">
        <f t="shared" si="597"/>
        <v>128.98886712919179</v>
      </c>
      <c r="DN527" s="13">
        <f t="shared" si="598"/>
        <v>2625.8871396366571</v>
      </c>
      <c r="DO527" s="13">
        <f t="shared" si="599"/>
        <v>-1652.1277721200122</v>
      </c>
      <c r="DP527" s="13">
        <f t="shared" si="600"/>
        <v>2041.018641438375</v>
      </c>
      <c r="DQ527" s="13">
        <f>IF(DT527&lt;66666,Paramètres!$H$22,5)</f>
        <v>1</v>
      </c>
      <c r="DR527" s="13">
        <f t="shared" si="567"/>
        <v>-16714.232883969602</v>
      </c>
      <c r="DS527" s="13">
        <f t="shared" si="568"/>
        <v>60657.400181107681</v>
      </c>
      <c r="DT527" s="13">
        <f t="shared" si="601"/>
        <v>62918.087841499233</v>
      </c>
      <c r="DU527" s="13">
        <f t="shared" si="602"/>
        <v>105.40561994683185</v>
      </c>
      <c r="DV527" s="13">
        <f t="shared" si="603"/>
        <v>254.81558626369483</v>
      </c>
      <c r="DW527" s="13">
        <f t="shared" si="604"/>
        <v>-67.691934027077636</v>
      </c>
      <c r="DX527" s="13">
        <f t="shared" si="605"/>
        <v>245.65989715577157</v>
      </c>
    </row>
    <row r="528" spans="1:128" x14ac:dyDescent="0.35">
      <c r="A528" s="106">
        <f t="shared" si="606"/>
        <v>522</v>
      </c>
      <c r="B528" s="106">
        <f>A528*Paramètres!$D$25</f>
        <v>261</v>
      </c>
      <c r="C528" s="102">
        <f>Paramètres!$D$7</f>
        <v>155093840495.72119</v>
      </c>
      <c r="D528" s="28">
        <f>Paramètres!$D$8</f>
        <v>6666</v>
      </c>
      <c r="E528" s="28">
        <f t="shared" si="569"/>
        <v>-16735.311233524157</v>
      </c>
      <c r="F528" s="28">
        <f t="shared" si="570"/>
        <v>-7319.3106765401226</v>
      </c>
      <c r="G528" s="28">
        <f t="shared" si="544"/>
        <v>141.8728257715232</v>
      </c>
      <c r="H528" s="28">
        <f t="shared" si="545"/>
        <v>104.17549174054516</v>
      </c>
      <c r="I528" s="28">
        <f t="shared" si="607"/>
        <v>-12955.907442374844</v>
      </c>
      <c r="J528" s="28">
        <f t="shared" si="608"/>
        <v>10168.655347765458</v>
      </c>
      <c r="K528" s="28">
        <f t="shared" si="609"/>
        <v>4014.976468876363</v>
      </c>
      <c r="L528" s="28">
        <f t="shared" si="571"/>
        <v>-983.2383611474803</v>
      </c>
      <c r="M528" s="28">
        <f t="shared" si="572"/>
        <v>3892.7212038365819</v>
      </c>
      <c r="N528" s="28">
        <f>Paramètres!$D$26*Calculs!K528</f>
        <v>80.299529377527264</v>
      </c>
      <c r="O528" s="28">
        <f>Paramètres!$D$26*I528</f>
        <v>-259.11814884749691</v>
      </c>
      <c r="P528" s="28">
        <f>Paramètres!$D$26*J528</f>
        <v>203.37310695530917</v>
      </c>
      <c r="Q528" s="105">
        <f>IF($T528&gt;25000,Paramètres!$D$9,-5)</f>
        <v>6</v>
      </c>
      <c r="R528" s="105">
        <f t="shared" si="546"/>
        <v>-11474.154431117096</v>
      </c>
      <c r="S528" s="105">
        <f t="shared" si="547"/>
        <v>59941.886068894491</v>
      </c>
      <c r="T528" s="105">
        <f t="shared" si="573"/>
        <v>61030.205025097624</v>
      </c>
      <c r="U528" s="105">
        <f t="shared" si="574"/>
        <v>100.83654431664789</v>
      </c>
      <c r="V528" s="105">
        <f t="shared" si="548"/>
        <v>245.4315706435552</v>
      </c>
      <c r="W528" s="105">
        <f t="shared" si="575"/>
        <v>-46.14304904723317</v>
      </c>
      <c r="X528" s="105">
        <f t="shared" si="576"/>
        <v>241.05492090639231</v>
      </c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44">
        <f t="shared" si="577"/>
        <v>-5261.1568024070602</v>
      </c>
      <c r="AL528" s="44">
        <f t="shared" si="578"/>
        <v>-67261.196745434616</v>
      </c>
      <c r="AM528" s="44">
        <f t="shared" si="549"/>
        <v>-107.29509732369326</v>
      </c>
      <c r="AN528" s="44">
        <f t="shared" si="550"/>
        <v>86.46867237841839</v>
      </c>
      <c r="AO528" s="44">
        <f t="shared" si="610"/>
        <v>-3825.1541402896896</v>
      </c>
      <c r="AP528" s="44">
        <f t="shared" si="611"/>
        <v>-12284.858309757243</v>
      </c>
      <c r="AQ528" s="44">
        <f t="shared" si="579"/>
        <v>920.03774191521347</v>
      </c>
      <c r="AR528" s="44">
        <f t="shared" si="580"/>
        <v>56.669062920078268</v>
      </c>
      <c r="AS528" s="44">
        <f t="shared" si="581"/>
        <v>918.29083838193935</v>
      </c>
      <c r="AT528" s="44">
        <f>Paramètres!$D$26*Calculs!AQ528</f>
        <v>18.40075483830427</v>
      </c>
      <c r="AU528" s="44">
        <f>Paramètres!$D$26*AO528</f>
        <v>-76.503082805793795</v>
      </c>
      <c r="AV528" s="44">
        <f>Paramètres!$D$26*AP528</f>
        <v>-245.69716619514486</v>
      </c>
      <c r="AW528" s="44"/>
      <c r="AX528" s="44"/>
      <c r="AY528" s="44"/>
      <c r="AZ528" s="44"/>
      <c r="BA528" s="44"/>
      <c r="BB528" s="44"/>
      <c r="BC528" s="44"/>
      <c r="BD528" s="44"/>
      <c r="BE528" s="44"/>
      <c r="BF528" s="44"/>
      <c r="BG528" s="41">
        <f>Paramètres!$D$16</f>
        <v>30000</v>
      </c>
      <c r="BH528" s="41">
        <f>Paramètres!$E$16</f>
        <v>-25000</v>
      </c>
      <c r="BI528" s="100"/>
      <c r="BJ528" s="100"/>
      <c r="BK528" s="110">
        <f>Paramètres!$D$20</f>
        <v>523598775598.29883</v>
      </c>
      <c r="BL528" s="41">
        <f>Paramètres!$D$21</f>
        <v>10000</v>
      </c>
      <c r="BM528" s="41"/>
      <c r="BN528" s="41"/>
      <c r="BO528" s="41">
        <f>IF(AND($BR$6&gt;200,A528&lt;950),Paramètres!$D$22,0)</f>
        <v>1</v>
      </c>
      <c r="BP528" s="41">
        <f t="shared" si="551"/>
        <v>46735.31123352416</v>
      </c>
      <c r="BQ528" s="41">
        <f t="shared" si="552"/>
        <v>-17680.689323459876</v>
      </c>
      <c r="BR528" s="41">
        <f t="shared" si="582"/>
        <v>49967.950638855276</v>
      </c>
      <c r="BS528" s="41">
        <f t="shared" si="583"/>
        <v>-20.722403777108919</v>
      </c>
      <c r="BT528" s="41">
        <f t="shared" si="584"/>
        <v>197.7121628582623</v>
      </c>
      <c r="BU528" s="41">
        <f t="shared" si="585"/>
        <v>184.9213215210178</v>
      </c>
      <c r="BV528" s="41">
        <f t="shared" si="586"/>
        <v>-69.958589101070274</v>
      </c>
      <c r="BW528" s="41">
        <f>Paramètres!$D$22</f>
        <v>1</v>
      </c>
      <c r="BX528" s="41">
        <f t="shared" si="553"/>
        <v>35261.156802407058</v>
      </c>
      <c r="BY528" s="41">
        <f t="shared" si="554"/>
        <v>42261.196745434616</v>
      </c>
      <c r="BZ528" s="41">
        <f t="shared" si="587"/>
        <v>55039.603281639582</v>
      </c>
      <c r="CA528" s="41">
        <f t="shared" si="588"/>
        <v>50.159647148626455</v>
      </c>
      <c r="CB528" s="41">
        <f t="shared" si="589"/>
        <v>164.62320693578258</v>
      </c>
      <c r="CC528" s="41">
        <f t="shared" si="590"/>
        <v>105.4659620886863</v>
      </c>
      <c r="CD528" s="41">
        <f t="shared" si="591"/>
        <v>126.40305021054388</v>
      </c>
      <c r="CE528" s="2">
        <f>Paramètres!$F$16</f>
        <v>15000</v>
      </c>
      <c r="CF528" s="2">
        <f>Paramètres!$G$16</f>
        <v>15000</v>
      </c>
      <c r="CG528" s="111">
        <f>Paramètres!$F$20</f>
        <v>992600579172.61572</v>
      </c>
      <c r="CH528" s="2">
        <f>Paramètres!$F$21</f>
        <v>13332</v>
      </c>
      <c r="CI528" s="2"/>
      <c r="CJ528" s="2"/>
      <c r="CK528" s="2">
        <f>IF(CN528&gt;20000,Paramètres!$F$22,-2)</f>
        <v>1</v>
      </c>
      <c r="CL528" s="2">
        <f t="shared" si="555"/>
        <v>31735.311233524157</v>
      </c>
      <c r="CM528" s="2">
        <f t="shared" si="556"/>
        <v>22319.310676540124</v>
      </c>
      <c r="CN528" s="2">
        <f t="shared" si="557"/>
        <v>38797.958814408812</v>
      </c>
      <c r="CO528" s="2">
        <f t="shared" si="558"/>
        <v>35.118558737978866</v>
      </c>
      <c r="CP528" s="2">
        <f t="shared" si="559"/>
        <v>557.7608192045908</v>
      </c>
      <c r="CQ528" s="2">
        <f t="shared" si="560"/>
        <v>456.22794941339498</v>
      </c>
      <c r="CR528" s="2">
        <f t="shared" si="561"/>
        <v>320.86319454531542</v>
      </c>
      <c r="CS528" s="2">
        <f>Paramètres!$F$22</f>
        <v>1</v>
      </c>
      <c r="CT528" s="2">
        <f t="shared" si="562"/>
        <v>20261.156802407058</v>
      </c>
      <c r="CU528" s="2">
        <f t="shared" si="563"/>
        <v>82261.196745434616</v>
      </c>
      <c r="CV528" s="2">
        <f t="shared" si="592"/>
        <v>84719.649225919406</v>
      </c>
      <c r="CW528" s="2">
        <f t="shared" si="593"/>
        <v>76.163306580648054</v>
      </c>
      <c r="CX528" s="2">
        <f t="shared" si="564"/>
        <v>133.31234905686875</v>
      </c>
      <c r="CY528" s="2">
        <f t="shared" si="594"/>
        <v>31.882360616668706</v>
      </c>
      <c r="CZ528" s="2">
        <f t="shared" si="595"/>
        <v>129.44380051809785</v>
      </c>
      <c r="DA528" s="2"/>
      <c r="DB528" s="2"/>
      <c r="DC528" s="13">
        <f>Paramètres!$H$16</f>
        <v>-20000</v>
      </c>
      <c r="DD528" s="13">
        <f>Paramètres!$I$16</f>
        <v>0</v>
      </c>
      <c r="DE528" s="13"/>
      <c r="DF528" s="13"/>
      <c r="DG528" s="112">
        <f>Paramètres!$H$20</f>
        <v>1047197551196.5977</v>
      </c>
      <c r="DH528" s="13">
        <f>Paramètres!$H$21</f>
        <v>10000</v>
      </c>
      <c r="DI528" s="13">
        <f>IF(DL528&lt;66666,Paramètres!$H$22,5)</f>
        <v>1</v>
      </c>
      <c r="DJ528" s="13">
        <f t="shared" si="565"/>
        <v>-3264.6887664758433</v>
      </c>
      <c r="DK528" s="13">
        <f t="shared" si="566"/>
        <v>7319.3106765401226</v>
      </c>
      <c r="DL528" s="13">
        <f t="shared" si="596"/>
        <v>8014.3933969869358</v>
      </c>
      <c r="DM528" s="13">
        <f t="shared" si="597"/>
        <v>114.03867482199129</v>
      </c>
      <c r="DN528" s="13">
        <f t="shared" si="598"/>
        <v>3987.6638920032556</v>
      </c>
      <c r="DO528" s="13">
        <f t="shared" si="599"/>
        <v>-1624.3876320818931</v>
      </c>
      <c r="DP528" s="13">
        <f t="shared" si="600"/>
        <v>3641.8165983923368</v>
      </c>
      <c r="DQ528" s="13">
        <f>IF(DT528&lt;66666,Paramètres!$H$22,5)</f>
        <v>5</v>
      </c>
      <c r="DR528" s="13">
        <f t="shared" si="567"/>
        <v>-14738.84319759294</v>
      </c>
      <c r="DS528" s="13">
        <f t="shared" si="568"/>
        <v>67261.196745434616</v>
      </c>
      <c r="DT528" s="13">
        <f t="shared" si="601"/>
        <v>68857.113549954272</v>
      </c>
      <c r="DU528" s="13">
        <f t="shared" si="602"/>
        <v>102.35978016574113</v>
      </c>
      <c r="DV528" s="13">
        <f t="shared" si="603"/>
        <v>1070.2966397810299</v>
      </c>
      <c r="DW528" s="13">
        <f t="shared" si="604"/>
        <v>-229.09665443932448</v>
      </c>
      <c r="DX528" s="13">
        <f t="shared" si="605"/>
        <v>1045.4901338851898</v>
      </c>
    </row>
    <row r="529" spans="1:128" x14ac:dyDescent="0.35">
      <c r="A529" s="106">
        <f t="shared" si="606"/>
        <v>523</v>
      </c>
      <c r="B529" s="106">
        <f>A529*Paramètres!$D$25</f>
        <v>261.5</v>
      </c>
      <c r="C529" s="102">
        <f>Paramètres!$D$7</f>
        <v>155093840495.72119</v>
      </c>
      <c r="D529" s="28">
        <f>Paramètres!$D$8</f>
        <v>6666</v>
      </c>
      <c r="E529" s="28">
        <f t="shared" si="569"/>
        <v>-23459.07454499845</v>
      </c>
      <c r="F529" s="28">
        <f t="shared" si="570"/>
        <v>-1261.8027016982483</v>
      </c>
      <c r="G529" s="28">
        <f t="shared" si="544"/>
        <v>134.62970774451716</v>
      </c>
      <c r="H529" s="28">
        <f t="shared" si="545"/>
        <v>18.874100608929609</v>
      </c>
      <c r="I529" s="28">
        <f t="shared" si="607"/>
        <v>-13680.027654674826</v>
      </c>
      <c r="J529" s="28">
        <f t="shared" si="608"/>
        <v>13858.003444646731</v>
      </c>
      <c r="K529" s="28">
        <f t="shared" si="609"/>
        <v>3784.123890392591</v>
      </c>
      <c r="L529" s="28">
        <f t="shared" si="571"/>
        <v>3580.6579153753055</v>
      </c>
      <c r="M529" s="28">
        <f t="shared" si="572"/>
        <v>1224.1252022975953</v>
      </c>
      <c r="N529" s="28">
        <f>Paramètres!$D$26*Calculs!K529</f>
        <v>75.682477807851825</v>
      </c>
      <c r="O529" s="28">
        <f>Paramètres!$D$26*I529</f>
        <v>-273.60055309349656</v>
      </c>
      <c r="P529" s="28">
        <f>Paramètres!$D$26*J529</f>
        <v>277.16006889293465</v>
      </c>
      <c r="Q529" s="105">
        <f>IF($T529&gt;25000,Paramètres!$D$9,-5)</f>
        <v>6</v>
      </c>
      <c r="R529" s="105">
        <f t="shared" si="546"/>
        <v>-16299.507938176564</v>
      </c>
      <c r="S529" s="105">
        <f t="shared" si="547"/>
        <v>71912.250489019512</v>
      </c>
      <c r="T529" s="105">
        <f t="shared" si="573"/>
        <v>73736.325711430502</v>
      </c>
      <c r="U529" s="105">
        <f t="shared" si="574"/>
        <v>102.77078623094947</v>
      </c>
      <c r="V529" s="105">
        <f t="shared" si="548"/>
        <v>169.07538693060485</v>
      </c>
      <c r="W529" s="105">
        <f t="shared" si="575"/>
        <v>-37.374327847725418</v>
      </c>
      <c r="X529" s="105">
        <f t="shared" si="576"/>
        <v>164.89283211730123</v>
      </c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44">
        <f t="shared" si="577"/>
        <v>-7159.5666068218852</v>
      </c>
      <c r="AL529" s="44">
        <f t="shared" si="578"/>
        <v>-73174.053190717765</v>
      </c>
      <c r="AM529" s="44">
        <f t="shared" si="549"/>
        <v>-108.36548448515687</v>
      </c>
      <c r="AN529" s="44">
        <f t="shared" si="550"/>
        <v>95.108718404041511</v>
      </c>
      <c r="AO529" s="44">
        <f t="shared" si="610"/>
        <v>-3691.9819945638174</v>
      </c>
      <c r="AP529" s="44">
        <f t="shared" si="611"/>
        <v>-11120.870305180159</v>
      </c>
      <c r="AQ529" s="44">
        <f t="shared" si="579"/>
        <v>1548.5434521213972</v>
      </c>
      <c r="AR529" s="44">
        <f t="shared" si="580"/>
        <v>-137.89138078120266</v>
      </c>
      <c r="AS529" s="44">
        <f t="shared" si="581"/>
        <v>1542.3919055202239</v>
      </c>
      <c r="AT529" s="44">
        <f>Paramètres!$D$26*Calculs!AQ529</f>
        <v>30.970869042427946</v>
      </c>
      <c r="AU529" s="44">
        <f>Paramètres!$D$26*AO529</f>
        <v>-73.839639891276349</v>
      </c>
      <c r="AV529" s="44">
        <f>Paramètres!$D$26*AP529</f>
        <v>-222.41740610360318</v>
      </c>
      <c r="AW529" s="44"/>
      <c r="AX529" s="44"/>
      <c r="AY529" s="44"/>
      <c r="AZ529" s="44"/>
      <c r="BA529" s="44"/>
      <c r="BB529" s="44"/>
      <c r="BC529" s="44"/>
      <c r="BD529" s="44"/>
      <c r="BE529" s="44"/>
      <c r="BF529" s="44"/>
      <c r="BG529" s="41">
        <f>Paramètres!$D$16</f>
        <v>30000</v>
      </c>
      <c r="BH529" s="41">
        <f>Paramètres!$E$16</f>
        <v>-25000</v>
      </c>
      <c r="BI529" s="100"/>
      <c r="BJ529" s="100"/>
      <c r="BK529" s="110">
        <f>Paramètres!$D$20</f>
        <v>523598775598.29883</v>
      </c>
      <c r="BL529" s="41">
        <f>Paramètres!$D$21</f>
        <v>10000</v>
      </c>
      <c r="BM529" s="41"/>
      <c r="BN529" s="41"/>
      <c r="BO529" s="41">
        <f>IF(AND($BR$6&gt;200,A529&lt;950),Paramètres!$D$22,0)</f>
        <v>1</v>
      </c>
      <c r="BP529" s="41">
        <f t="shared" si="551"/>
        <v>53459.074544998453</v>
      </c>
      <c r="BQ529" s="41">
        <f t="shared" si="552"/>
        <v>-23738.197298301751</v>
      </c>
      <c r="BR529" s="41">
        <f t="shared" si="582"/>
        <v>58492.51800171371</v>
      </c>
      <c r="BS529" s="41">
        <f t="shared" si="583"/>
        <v>-23.943341216229992</v>
      </c>
      <c r="BT529" s="41">
        <f t="shared" si="584"/>
        <v>146.56510627382062</v>
      </c>
      <c r="BU529" s="41">
        <f t="shared" si="585"/>
        <v>133.95277224615702</v>
      </c>
      <c r="BV529" s="41">
        <f t="shared" si="586"/>
        <v>-59.480964893195136</v>
      </c>
      <c r="BW529" s="41">
        <f>Paramètres!$D$22</f>
        <v>1</v>
      </c>
      <c r="BX529" s="41">
        <f t="shared" si="553"/>
        <v>37159.566606821885</v>
      </c>
      <c r="BY529" s="41">
        <f t="shared" si="554"/>
        <v>48174.053190717765</v>
      </c>
      <c r="BZ529" s="41">
        <f t="shared" si="587"/>
        <v>60840.552193655647</v>
      </c>
      <c r="CA529" s="41">
        <f t="shared" si="588"/>
        <v>52.354820936933656</v>
      </c>
      <c r="CB529" s="41">
        <f t="shared" si="589"/>
        <v>135.90855764370397</v>
      </c>
      <c r="CC529" s="41">
        <f t="shared" si="590"/>
        <v>83.008830756880386</v>
      </c>
      <c r="CD529" s="41">
        <f t="shared" si="591"/>
        <v>107.61352172086737</v>
      </c>
      <c r="CE529" s="2">
        <f>Paramètres!$F$16</f>
        <v>15000</v>
      </c>
      <c r="CF529" s="2">
        <f>Paramètres!$G$16</f>
        <v>15000</v>
      </c>
      <c r="CG529" s="111">
        <f>Paramètres!$F$20</f>
        <v>992600579172.61572</v>
      </c>
      <c r="CH529" s="2">
        <f>Paramètres!$F$21</f>
        <v>13332</v>
      </c>
      <c r="CI529" s="2"/>
      <c r="CJ529" s="2"/>
      <c r="CK529" s="2">
        <f>IF(CN529&gt;20000,Paramètres!$F$22,-2)</f>
        <v>1</v>
      </c>
      <c r="CL529" s="2">
        <f t="shared" si="555"/>
        <v>38459.074544998453</v>
      </c>
      <c r="CM529" s="2">
        <f t="shared" si="556"/>
        <v>16261.802701698249</v>
      </c>
      <c r="CN529" s="2">
        <f t="shared" si="557"/>
        <v>41755.797704830264</v>
      </c>
      <c r="CO529" s="2">
        <f t="shared" si="558"/>
        <v>22.920291980714396</v>
      </c>
      <c r="CP529" s="2">
        <f t="shared" si="559"/>
        <v>492.15546296147289</v>
      </c>
      <c r="CQ529" s="2">
        <f t="shared" si="560"/>
        <v>453.29857596215817</v>
      </c>
      <c r="CR529" s="2">
        <f t="shared" si="561"/>
        <v>191.67003092163694</v>
      </c>
      <c r="CS529" s="2">
        <f>Paramètres!$F$22</f>
        <v>1</v>
      </c>
      <c r="CT529" s="2">
        <f t="shared" si="562"/>
        <v>22159.566606821885</v>
      </c>
      <c r="CU529" s="2">
        <f t="shared" si="563"/>
        <v>88174.053190717765</v>
      </c>
      <c r="CV529" s="2">
        <f t="shared" si="592"/>
        <v>90915.950461300803</v>
      </c>
      <c r="CW529" s="2">
        <f t="shared" si="593"/>
        <v>75.892802722323424</v>
      </c>
      <c r="CX529" s="2">
        <f t="shared" si="564"/>
        <v>116.31467950715677</v>
      </c>
      <c r="CY529" s="2">
        <f t="shared" si="594"/>
        <v>28.350172602409415</v>
      </c>
      <c r="CZ529" s="2">
        <f t="shared" si="595"/>
        <v>112.80679227008537</v>
      </c>
      <c r="DA529" s="2"/>
      <c r="DB529" s="2"/>
      <c r="DC529" s="13">
        <f>Paramètres!$H$16</f>
        <v>-20000</v>
      </c>
      <c r="DD529" s="13">
        <f>Paramètres!$I$16</f>
        <v>0</v>
      </c>
      <c r="DE529" s="13"/>
      <c r="DF529" s="13"/>
      <c r="DG529" s="112">
        <f>Paramètres!$H$20</f>
        <v>1047197551196.5977</v>
      </c>
      <c r="DH529" s="13">
        <f>Paramètres!$H$21</f>
        <v>10000</v>
      </c>
      <c r="DI529" s="13">
        <f>IF(DL529&lt;66666,Paramètres!$H$22,5)</f>
        <v>1</v>
      </c>
      <c r="DJ529" s="13">
        <f t="shared" si="565"/>
        <v>3459.0745449984497</v>
      </c>
      <c r="DK529" s="13">
        <f t="shared" si="566"/>
        <v>1261.8027016982483</v>
      </c>
      <c r="DL529" s="13">
        <f t="shared" si="596"/>
        <v>3682.0297073583247</v>
      </c>
      <c r="DM529" s="13">
        <f t="shared" si="597"/>
        <v>20.040979942593484</v>
      </c>
      <c r="DN529" s="13">
        <f t="shared" si="598"/>
        <v>3186.3470310135508</v>
      </c>
      <c r="DO529" s="13">
        <f t="shared" si="599"/>
        <v>2993.40656716699</v>
      </c>
      <c r="DP529" s="13">
        <f t="shared" si="600"/>
        <v>1091.9361362691534</v>
      </c>
      <c r="DQ529" s="13">
        <f>IF(DT529&lt;66666,Paramètres!$H$22,5)</f>
        <v>5</v>
      </c>
      <c r="DR529" s="13">
        <f t="shared" si="567"/>
        <v>-12840.433393178115</v>
      </c>
      <c r="DS529" s="13">
        <f t="shared" si="568"/>
        <v>73174.053190717765</v>
      </c>
      <c r="DT529" s="13">
        <f t="shared" si="601"/>
        <v>74292.11795394338</v>
      </c>
      <c r="DU529" s="13">
        <f t="shared" si="602"/>
        <v>99.952814550811269</v>
      </c>
      <c r="DV529" s="13">
        <f t="shared" si="603"/>
        <v>923.45525220227023</v>
      </c>
      <c r="DW529" s="13">
        <f t="shared" si="604"/>
        <v>-159.60731749274814</v>
      </c>
      <c r="DX529" s="13">
        <f t="shared" si="605"/>
        <v>909.55764359535101</v>
      </c>
    </row>
    <row r="530" spans="1:128" x14ac:dyDescent="0.35">
      <c r="A530" s="106">
        <f t="shared" si="606"/>
        <v>524</v>
      </c>
      <c r="B530" s="106">
        <f>A530*Paramètres!$D$25</f>
        <v>262</v>
      </c>
      <c r="C530" s="102">
        <f>Paramètres!$D$7</f>
        <v>155093840495.72119</v>
      </c>
      <c r="D530" s="28">
        <f>Paramètres!$D$8</f>
        <v>6666</v>
      </c>
      <c r="E530" s="28">
        <f t="shared" si="569"/>
        <v>-29403.923893492036</v>
      </c>
      <c r="F530" s="28">
        <f t="shared" si="570"/>
        <v>5973.2303211995168</v>
      </c>
      <c r="G530" s="28">
        <f t="shared" si="544"/>
        <v>123.57145464798097</v>
      </c>
      <c r="H530" s="28">
        <f t="shared" si="545"/>
        <v>-27.938589895219341</v>
      </c>
      <c r="I530" s="28">
        <f t="shared" si="607"/>
        <v>-9825.7691862060237</v>
      </c>
      <c r="J530" s="28">
        <f t="shared" si="608"/>
        <v>14804.968578051392</v>
      </c>
      <c r="K530" s="28">
        <f t="shared" si="609"/>
        <v>3909.1637719605478</v>
      </c>
      <c r="L530" s="28">
        <f t="shared" si="571"/>
        <v>3453.5517868076304</v>
      </c>
      <c r="M530" s="28">
        <f t="shared" si="572"/>
        <v>-1831.5407316919382</v>
      </c>
      <c r="N530" s="28">
        <f>Paramètres!$D$26*Calculs!K530</f>
        <v>78.183275439210959</v>
      </c>
      <c r="O530" s="28">
        <f>Paramètres!$D$26*I530</f>
        <v>-196.51538372412048</v>
      </c>
      <c r="P530" s="28">
        <f>Paramètres!$D$26*J530</f>
        <v>296.09937156102785</v>
      </c>
      <c r="Q530" s="105">
        <f>IF($T530&gt;25000,Paramètres!$D$9,-5)</f>
        <v>6</v>
      </c>
      <c r="R530" s="105">
        <f t="shared" si="546"/>
        <v>-20363.893444192941</v>
      </c>
      <c r="S530" s="105">
        <f t="shared" si="547"/>
        <v>84322.12068812731</v>
      </c>
      <c r="T530" s="105">
        <f t="shared" si="573"/>
        <v>86746.228699290165</v>
      </c>
      <c r="U530" s="105">
        <f t="shared" si="574"/>
        <v>103.57703353673841</v>
      </c>
      <c r="V530" s="105">
        <f t="shared" si="548"/>
        <v>122.57702054690935</v>
      </c>
      <c r="W530" s="105">
        <f t="shared" si="575"/>
        <v>-28.775261156043033</v>
      </c>
      <c r="X530" s="105">
        <f t="shared" si="576"/>
        <v>119.15162739786209</v>
      </c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44">
        <f t="shared" si="577"/>
        <v>-9040.0304492990945</v>
      </c>
      <c r="AL530" s="44">
        <f t="shared" si="578"/>
        <v>-78348.890366927793</v>
      </c>
      <c r="AM530" s="44">
        <f t="shared" si="549"/>
        <v>-111.87322042293785</v>
      </c>
      <c r="AN530" s="44">
        <f t="shared" si="550"/>
        <v>93.783145482680752</v>
      </c>
      <c r="AO530" s="44">
        <f t="shared" si="610"/>
        <v>-3756.0337354537437</v>
      </c>
      <c r="AP530" s="44">
        <f t="shared" si="611"/>
        <v>-9356.0609935563316</v>
      </c>
      <c r="AQ530" s="44">
        <f t="shared" si="579"/>
        <v>1297.69857780899</v>
      </c>
      <c r="AR530" s="44">
        <f t="shared" si="580"/>
        <v>-85.622641981183762</v>
      </c>
      <c r="AS530" s="44">
        <f t="shared" si="581"/>
        <v>1294.8707897036049</v>
      </c>
      <c r="AT530" s="44">
        <f>Paramètres!$D$26*Calculs!AQ530</f>
        <v>25.953971556179798</v>
      </c>
      <c r="AU530" s="44">
        <f>Paramètres!$D$26*AO530</f>
        <v>-75.120674709074876</v>
      </c>
      <c r="AV530" s="44">
        <f>Paramètres!$D$26*AP530</f>
        <v>-187.12121987112664</v>
      </c>
      <c r="AW530" s="44"/>
      <c r="AX530" s="44"/>
      <c r="AY530" s="44"/>
      <c r="AZ530" s="44"/>
      <c r="BA530" s="44"/>
      <c r="BB530" s="44"/>
      <c r="BC530" s="44"/>
      <c r="BD530" s="44"/>
      <c r="BE530" s="44"/>
      <c r="BF530" s="44"/>
      <c r="BG530" s="41">
        <f>Paramètres!$D$16</f>
        <v>30000</v>
      </c>
      <c r="BH530" s="41">
        <f>Paramètres!$E$16</f>
        <v>-25000</v>
      </c>
      <c r="BI530" s="100"/>
      <c r="BJ530" s="100"/>
      <c r="BK530" s="110">
        <f>Paramètres!$D$20</f>
        <v>523598775598.29883</v>
      </c>
      <c r="BL530" s="41">
        <f>Paramètres!$D$21</f>
        <v>10000</v>
      </c>
      <c r="BM530" s="41"/>
      <c r="BN530" s="41"/>
      <c r="BO530" s="41">
        <f>IF(AND($BR$6&gt;200,A530&lt;950),Paramètres!$D$22,0)</f>
        <v>1</v>
      </c>
      <c r="BP530" s="41">
        <f t="shared" si="551"/>
        <v>59403.923893492036</v>
      </c>
      <c r="BQ530" s="41">
        <f t="shared" si="552"/>
        <v>-30973.230321199517</v>
      </c>
      <c r="BR530" s="41">
        <f t="shared" si="582"/>
        <v>66993.78456598692</v>
      </c>
      <c r="BS530" s="41">
        <f t="shared" si="583"/>
        <v>-27.537554759807531</v>
      </c>
      <c r="BT530" s="41">
        <f t="shared" si="584"/>
        <v>112.86889805188186</v>
      </c>
      <c r="BU530" s="41">
        <f t="shared" si="585"/>
        <v>100.08175345299705</v>
      </c>
      <c r="BV530" s="41">
        <f t="shared" si="586"/>
        <v>-52.182667363978389</v>
      </c>
      <c r="BW530" s="41">
        <f>Paramètres!$D$22</f>
        <v>1</v>
      </c>
      <c r="BX530" s="41">
        <f t="shared" si="553"/>
        <v>39040.030449299098</v>
      </c>
      <c r="BY530" s="41">
        <f t="shared" si="554"/>
        <v>53348.890366927793</v>
      </c>
      <c r="BZ530" s="41">
        <f t="shared" si="587"/>
        <v>66107.700616983202</v>
      </c>
      <c r="CA530" s="41">
        <f t="shared" si="588"/>
        <v>53.803815102947006</v>
      </c>
      <c r="CB530" s="41">
        <f t="shared" si="589"/>
        <v>115.81269033231293</v>
      </c>
      <c r="CC530" s="41">
        <f t="shared" si="590"/>
        <v>68.393408253367753</v>
      </c>
      <c r="CD530" s="41">
        <f t="shared" si="591"/>
        <v>93.460798998812209</v>
      </c>
      <c r="CE530" s="2">
        <f>Paramètres!$F$16</f>
        <v>15000</v>
      </c>
      <c r="CF530" s="2">
        <f>Paramètres!$G$16</f>
        <v>15000</v>
      </c>
      <c r="CG530" s="111">
        <f>Paramètres!$F$20</f>
        <v>992600579172.61572</v>
      </c>
      <c r="CH530" s="2">
        <f>Paramètres!$F$21</f>
        <v>13332</v>
      </c>
      <c r="CI530" s="2"/>
      <c r="CJ530" s="2"/>
      <c r="CK530" s="2">
        <f>IF(CN530&gt;20000,Paramètres!$F$22,-2)</f>
        <v>1</v>
      </c>
      <c r="CL530" s="2">
        <f t="shared" si="555"/>
        <v>44403.923893492036</v>
      </c>
      <c r="CM530" s="2">
        <f t="shared" si="556"/>
        <v>9026.7696788004832</v>
      </c>
      <c r="CN530" s="2">
        <f t="shared" si="557"/>
        <v>45312.150996980316</v>
      </c>
      <c r="CO530" s="2">
        <f t="shared" si="558"/>
        <v>11.490941379905594</v>
      </c>
      <c r="CP530" s="2">
        <f t="shared" si="559"/>
        <v>426.83432605400566</v>
      </c>
      <c r="CQ530" s="2">
        <f t="shared" si="560"/>
        <v>418.27894973458888</v>
      </c>
      <c r="CR530" s="2">
        <f t="shared" si="561"/>
        <v>85.030947936069154</v>
      </c>
      <c r="CS530" s="2">
        <f>Paramètres!$F$22</f>
        <v>1</v>
      </c>
      <c r="CT530" s="2">
        <f t="shared" si="562"/>
        <v>24040.030449299094</v>
      </c>
      <c r="CU530" s="2">
        <f t="shared" si="563"/>
        <v>93348.890366927793</v>
      </c>
      <c r="CV530" s="2">
        <f t="shared" si="592"/>
        <v>96394.701082268686</v>
      </c>
      <c r="CW530" s="2">
        <f t="shared" si="593"/>
        <v>75.558485808399382</v>
      </c>
      <c r="CX530" s="2">
        <f t="shared" si="564"/>
        <v>103.83043827033413</v>
      </c>
      <c r="CY530" s="2">
        <f t="shared" si="594"/>
        <v>25.894440976092657</v>
      </c>
      <c r="CZ530" s="2">
        <f t="shared" si="595"/>
        <v>100.54967845769234</v>
      </c>
      <c r="DA530" s="2"/>
      <c r="DB530" s="2"/>
      <c r="DC530" s="13">
        <f>Paramètres!$H$16</f>
        <v>-20000</v>
      </c>
      <c r="DD530" s="13">
        <f>Paramètres!$I$16</f>
        <v>0</v>
      </c>
      <c r="DE530" s="13"/>
      <c r="DF530" s="13"/>
      <c r="DG530" s="112">
        <f>Paramètres!$H$20</f>
        <v>1047197551196.5977</v>
      </c>
      <c r="DH530" s="13">
        <f>Paramètres!$H$21</f>
        <v>10000</v>
      </c>
      <c r="DI530" s="13">
        <f>IF(DL530&lt;66666,Paramètres!$H$22,5)</f>
        <v>1</v>
      </c>
      <c r="DJ530" s="13">
        <f t="shared" si="565"/>
        <v>9403.9238934920359</v>
      </c>
      <c r="DK530" s="13">
        <f t="shared" si="566"/>
        <v>-5973.2303211995168</v>
      </c>
      <c r="DL530" s="13">
        <f t="shared" si="596"/>
        <v>11140.613316361343</v>
      </c>
      <c r="DM530" s="13">
        <f t="shared" si="597"/>
        <v>-32.423095848808643</v>
      </c>
      <c r="DN530" s="13">
        <f t="shared" si="598"/>
        <v>3477.2536701272529</v>
      </c>
      <c r="DO530" s="13">
        <f t="shared" si="599"/>
        <v>2935.1910836200445</v>
      </c>
      <c r="DP530" s="13">
        <f t="shared" si="600"/>
        <v>-1864.3890122640289</v>
      </c>
      <c r="DQ530" s="13">
        <f>IF(DT530&lt;66666,Paramètres!$H$22,5)</f>
        <v>5</v>
      </c>
      <c r="DR530" s="13">
        <f t="shared" si="567"/>
        <v>-10959.969550700906</v>
      </c>
      <c r="DS530" s="13">
        <f t="shared" si="568"/>
        <v>78348.890366927793</v>
      </c>
      <c r="DT530" s="13">
        <f t="shared" si="601"/>
        <v>79111.753578600197</v>
      </c>
      <c r="DU530" s="13">
        <f t="shared" si="602"/>
        <v>97.963244784770296</v>
      </c>
      <c r="DV530" s="13">
        <f t="shared" si="603"/>
        <v>816.94016554533755</v>
      </c>
      <c r="DW530" s="13">
        <f t="shared" si="604"/>
        <v>-113.17710623397713</v>
      </c>
      <c r="DX530" s="13">
        <f t="shared" si="605"/>
        <v>809.0625295400514</v>
      </c>
    </row>
    <row r="531" spans="1:128" x14ac:dyDescent="0.35">
      <c r="A531" s="106">
        <f t="shared" si="606"/>
        <v>525</v>
      </c>
      <c r="B531" s="106">
        <f>A531*Paramètres!$D$25</f>
        <v>262.5</v>
      </c>
      <c r="C531" s="102">
        <f>Paramètres!$D$7</f>
        <v>155093840495.72119</v>
      </c>
      <c r="D531" s="28">
        <f>Paramètres!$D$8</f>
        <v>6666</v>
      </c>
      <c r="E531" s="28">
        <f t="shared" si="569"/>
        <v>-33453.420539893144</v>
      </c>
      <c r="F531" s="28">
        <f t="shared" si="570"/>
        <v>12917.829427302227</v>
      </c>
      <c r="G531" s="28">
        <f t="shared" si="544"/>
        <v>115.9728146598311</v>
      </c>
      <c r="H531" s="28">
        <f t="shared" si="545"/>
        <v>-36.879337132926146</v>
      </c>
      <c r="I531" s="28">
        <f t="shared" si="607"/>
        <v>-6175.7020156742728</v>
      </c>
      <c r="J531" s="28">
        <f t="shared" si="608"/>
        <v>12677.328474798425</v>
      </c>
      <c r="K531" s="28">
        <f t="shared" si="609"/>
        <v>2430.8577848749701</v>
      </c>
      <c r="L531" s="28">
        <f t="shared" si="571"/>
        <v>1944.4459110285425</v>
      </c>
      <c r="M531" s="28">
        <f t="shared" si="572"/>
        <v>-1458.8350384370492</v>
      </c>
      <c r="N531" s="28">
        <f>Paramètres!$D$26*Calculs!K531</f>
        <v>48.617155697499406</v>
      </c>
      <c r="O531" s="28">
        <f>Paramètres!$D$26*I531</f>
        <v>-123.51404031348547</v>
      </c>
      <c r="P531" s="28">
        <f>Paramètres!$D$26*J531</f>
        <v>253.5465694959685</v>
      </c>
      <c r="Q531" s="105">
        <f>IF($T531&gt;25000,Paramètres!$D$9,-5)</f>
        <v>6</v>
      </c>
      <c r="R531" s="105">
        <f t="shared" si="546"/>
        <v>-22513.967562371879</v>
      </c>
      <c r="S531" s="105">
        <f t="shared" si="547"/>
        <v>95621.032593582291</v>
      </c>
      <c r="T531" s="105">
        <f t="shared" si="573"/>
        <v>98235.739981243372</v>
      </c>
      <c r="U531" s="105">
        <f t="shared" si="574"/>
        <v>103.24897989959855</v>
      </c>
      <c r="V531" s="105">
        <f t="shared" si="548"/>
        <v>95.76658865429313</v>
      </c>
      <c r="W531" s="105">
        <f t="shared" si="575"/>
        <v>-21.948079903845972</v>
      </c>
      <c r="X531" s="105">
        <f t="shared" si="576"/>
        <v>93.217601830421373</v>
      </c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44">
        <f t="shared" si="577"/>
        <v>-10939.452977521263</v>
      </c>
      <c r="AL531" s="44">
        <f t="shared" si="578"/>
        <v>-82703.203166280058</v>
      </c>
      <c r="AM531" s="44">
        <f t="shared" si="549"/>
        <v>-115.5639719771173</v>
      </c>
      <c r="AN531" s="44">
        <f t="shared" si="550"/>
        <v>92.432075726696283</v>
      </c>
      <c r="AO531" s="44">
        <f t="shared" si="610"/>
        <v>-3766.5357027258524</v>
      </c>
      <c r="AP531" s="44">
        <f t="shared" si="611"/>
        <v>-7874.0689839816005</v>
      </c>
      <c r="AQ531" s="44">
        <f t="shared" si="579"/>
        <v>1123.2364115951564</v>
      </c>
      <c r="AR531" s="44">
        <f t="shared" si="580"/>
        <v>-47.664518160559751</v>
      </c>
      <c r="AS531" s="44">
        <f t="shared" si="581"/>
        <v>1122.224634394418</v>
      </c>
      <c r="AT531" s="44">
        <f>Paramètres!$D$26*Calculs!AQ531</f>
        <v>22.464728231903127</v>
      </c>
      <c r="AU531" s="44">
        <f>Paramètres!$D$26*AO531</f>
        <v>-75.330714054517045</v>
      </c>
      <c r="AV531" s="44">
        <f>Paramètres!$D$26*AP531</f>
        <v>-157.481379679632</v>
      </c>
      <c r="AW531" s="44"/>
      <c r="AX531" s="44"/>
      <c r="AY531" s="44"/>
      <c r="AZ531" s="44"/>
      <c r="BA531" s="44"/>
      <c r="BB531" s="44"/>
      <c r="BC531" s="44"/>
      <c r="BD531" s="44"/>
      <c r="BE531" s="44"/>
      <c r="BF531" s="44"/>
      <c r="BG531" s="41">
        <f>Paramètres!$D$16</f>
        <v>30000</v>
      </c>
      <c r="BH531" s="41">
        <f>Paramètres!$E$16</f>
        <v>-25000</v>
      </c>
      <c r="BI531" s="100"/>
      <c r="BJ531" s="100"/>
      <c r="BK531" s="110">
        <f>Paramètres!$D$20</f>
        <v>523598775598.29883</v>
      </c>
      <c r="BL531" s="41">
        <f>Paramètres!$D$21</f>
        <v>10000</v>
      </c>
      <c r="BM531" s="41"/>
      <c r="BN531" s="41"/>
      <c r="BO531" s="41">
        <f>IF(AND($BR$6&gt;200,A531&lt;950),Paramètres!$D$22,0)</f>
        <v>1</v>
      </c>
      <c r="BP531" s="41">
        <f t="shared" si="551"/>
        <v>63453.420539893144</v>
      </c>
      <c r="BQ531" s="41">
        <f t="shared" si="552"/>
        <v>-37917.829427302226</v>
      </c>
      <c r="BR531" s="41">
        <f t="shared" si="582"/>
        <v>73919.539816549994</v>
      </c>
      <c r="BS531" s="41">
        <f t="shared" si="583"/>
        <v>-30.861252013276744</v>
      </c>
      <c r="BT531" s="41">
        <f t="shared" si="584"/>
        <v>93.253615365279785</v>
      </c>
      <c r="BU531" s="41">
        <f t="shared" si="585"/>
        <v>80.050023137640153</v>
      </c>
      <c r="BV531" s="41">
        <f t="shared" si="586"/>
        <v>-47.835453111252356</v>
      </c>
      <c r="BW531" s="41">
        <f>Paramètres!$D$22</f>
        <v>1</v>
      </c>
      <c r="BX531" s="41">
        <f t="shared" si="553"/>
        <v>40939.452977521265</v>
      </c>
      <c r="BY531" s="41">
        <f t="shared" si="554"/>
        <v>57703.203166280058</v>
      </c>
      <c r="BZ531" s="41">
        <f t="shared" si="587"/>
        <v>70750.960882151048</v>
      </c>
      <c r="CA531" s="41">
        <f t="shared" si="588"/>
        <v>54.644939623738402</v>
      </c>
      <c r="CB531" s="41">
        <f t="shared" si="589"/>
        <v>101.54258636990679</v>
      </c>
      <c r="CC531" s="41">
        <f t="shared" si="590"/>
        <v>58.75677005759843</v>
      </c>
      <c r="CD531" s="41">
        <f t="shared" si="591"/>
        <v>82.816295613173153</v>
      </c>
      <c r="CE531" s="2">
        <f>Paramètres!$F$16</f>
        <v>15000</v>
      </c>
      <c r="CF531" s="2">
        <f>Paramètres!$G$16</f>
        <v>15000</v>
      </c>
      <c r="CG531" s="111">
        <f>Paramètres!$F$20</f>
        <v>992600579172.61572</v>
      </c>
      <c r="CH531" s="2">
        <f>Paramètres!$F$21</f>
        <v>13332</v>
      </c>
      <c r="CI531" s="2"/>
      <c r="CJ531" s="2"/>
      <c r="CK531" s="2">
        <f>IF(CN531&gt;20000,Paramètres!$F$22,-2)</f>
        <v>1</v>
      </c>
      <c r="CL531" s="2">
        <f t="shared" si="555"/>
        <v>48453.420539893144</v>
      </c>
      <c r="CM531" s="2">
        <f t="shared" si="556"/>
        <v>2082.1705726977725</v>
      </c>
      <c r="CN531" s="2">
        <f t="shared" si="557"/>
        <v>48498.138070543981</v>
      </c>
      <c r="CO531" s="2">
        <f t="shared" si="558"/>
        <v>2.4606360347108245</v>
      </c>
      <c r="CP531" s="2">
        <f t="shared" si="559"/>
        <v>378.32698133124103</v>
      </c>
      <c r="CQ531" s="2">
        <f t="shared" si="560"/>
        <v>377.97814632320194</v>
      </c>
      <c r="CR531" s="2">
        <f t="shared" si="561"/>
        <v>16.24271237464135</v>
      </c>
      <c r="CS531" s="2">
        <f>Paramètres!$F$22</f>
        <v>1</v>
      </c>
      <c r="CT531" s="2">
        <f t="shared" si="562"/>
        <v>25939.452977521265</v>
      </c>
      <c r="CU531" s="2">
        <f t="shared" si="563"/>
        <v>97703.203166280058</v>
      </c>
      <c r="CV531" s="2">
        <f t="shared" si="592"/>
        <v>101087.93760743382</v>
      </c>
      <c r="CW531" s="2">
        <f t="shared" si="593"/>
        <v>75.131417627375725</v>
      </c>
      <c r="CX531" s="2">
        <f t="shared" si="564"/>
        <v>94.654722554165659</v>
      </c>
      <c r="CY531" s="2">
        <f t="shared" si="594"/>
        <v>24.288671654663808</v>
      </c>
      <c r="CZ531" s="2">
        <f t="shared" si="595"/>
        <v>91.485391899789164</v>
      </c>
      <c r="DA531" s="2"/>
      <c r="DB531" s="2"/>
      <c r="DC531" s="13">
        <f>Paramètres!$H$16</f>
        <v>-20000</v>
      </c>
      <c r="DD531" s="13">
        <f>Paramètres!$I$16</f>
        <v>0</v>
      </c>
      <c r="DE531" s="13"/>
      <c r="DF531" s="13"/>
      <c r="DG531" s="112">
        <f>Paramètres!$H$20</f>
        <v>1047197551196.5977</v>
      </c>
      <c r="DH531" s="13">
        <f>Paramètres!$H$21</f>
        <v>10000</v>
      </c>
      <c r="DI531" s="13">
        <f>IF(DL531&lt;66666,Paramètres!$H$22,5)</f>
        <v>1</v>
      </c>
      <c r="DJ531" s="13">
        <f t="shared" si="565"/>
        <v>13453.420539893144</v>
      </c>
      <c r="DK531" s="13">
        <f t="shared" si="566"/>
        <v>-12917.829427302227</v>
      </c>
      <c r="DL531" s="13">
        <f t="shared" si="596"/>
        <v>18651.135121919368</v>
      </c>
      <c r="DM531" s="13">
        <f t="shared" si="597"/>
        <v>-43.836502172559477</v>
      </c>
      <c r="DN531" s="13">
        <f t="shared" si="598"/>
        <v>2060.6936402076972</v>
      </c>
      <c r="DO531" s="13">
        <f t="shared" si="599"/>
        <v>1486.4177415677004</v>
      </c>
      <c r="DP531" s="13">
        <f t="shared" si="600"/>
        <v>-1427.2422977004383</v>
      </c>
      <c r="DQ531" s="13">
        <f>IF(DT531&lt;66666,Paramètres!$H$22,5)</f>
        <v>5</v>
      </c>
      <c r="DR531" s="13">
        <f t="shared" si="567"/>
        <v>-9060.5470224787368</v>
      </c>
      <c r="DS531" s="13">
        <f t="shared" si="568"/>
        <v>82703.203166280058</v>
      </c>
      <c r="DT531" s="13">
        <f t="shared" si="601"/>
        <v>83198.036793601947</v>
      </c>
      <c r="DU531" s="13">
        <f t="shared" si="602"/>
        <v>96.252103828428503</v>
      </c>
      <c r="DV531" s="13">
        <f t="shared" si="603"/>
        <v>740.33537920108597</v>
      </c>
      <c r="DW531" s="13">
        <f t="shared" si="604"/>
        <v>-80.625021625172565</v>
      </c>
      <c r="DX531" s="13">
        <f t="shared" si="605"/>
        <v>735.9321161525404</v>
      </c>
    </row>
    <row r="532" spans="1:128" x14ac:dyDescent="0.35">
      <c r="A532" s="106">
        <f t="shared" si="606"/>
        <v>526</v>
      </c>
      <c r="B532" s="106">
        <f>A532*Paramètres!$D$25</f>
        <v>263</v>
      </c>
      <c r="C532" s="102">
        <f>Paramètres!$D$7</f>
        <v>155093840495.72119</v>
      </c>
      <c r="D532" s="28">
        <f>Paramètres!$D$8</f>
        <v>6666</v>
      </c>
      <c r="E532" s="28">
        <f t="shared" si="569"/>
        <v>-36055.16006997315</v>
      </c>
      <c r="F532" s="28">
        <f t="shared" si="570"/>
        <v>18891.78490509218</v>
      </c>
      <c r="G532" s="28">
        <f t="shared" si="544"/>
        <v>110.5372006334287</v>
      </c>
      <c r="H532" s="28">
        <f t="shared" si="545"/>
        <v>-40.626260962468685</v>
      </c>
      <c r="I532" s="28">
        <f t="shared" si="607"/>
        <v>-4107.7420643322448</v>
      </c>
      <c r="J532" s="28">
        <f t="shared" si="608"/>
        <v>10964.946866865406</v>
      </c>
      <c r="K532" s="28">
        <f t="shared" si="609"/>
        <v>1699.4692810819545</v>
      </c>
      <c r="L532" s="28">
        <f t="shared" si="571"/>
        <v>1289.8512163640216</v>
      </c>
      <c r="M532" s="28">
        <f t="shared" si="572"/>
        <v>-1106.5620981153606</v>
      </c>
      <c r="N532" s="28">
        <f>Paramètres!$D$26*Calculs!K532</f>
        <v>33.989385621639087</v>
      </c>
      <c r="O532" s="28">
        <f>Paramètres!$D$26*I532</f>
        <v>-82.154841286644896</v>
      </c>
      <c r="P532" s="28">
        <f>Paramètres!$D$26*J532</f>
        <v>219.29893733730813</v>
      </c>
      <c r="Q532" s="105">
        <f>IF($T532&gt;25000,Paramètres!$D$9,-5)</f>
        <v>6</v>
      </c>
      <c r="R532" s="105">
        <f t="shared" si="546"/>
        <v>-23220.52311154882</v>
      </c>
      <c r="S532" s="105">
        <f t="shared" si="547"/>
        <v>105251.46640476443</v>
      </c>
      <c r="T532" s="105">
        <f t="shared" si="573"/>
        <v>107782.48407754958</v>
      </c>
      <c r="U532" s="105">
        <f t="shared" si="574"/>
        <v>102.44126877937039</v>
      </c>
      <c r="V532" s="105">
        <f t="shared" si="548"/>
        <v>79.645711481543273</v>
      </c>
      <c r="W532" s="105">
        <f t="shared" si="575"/>
        <v>-17.158772132791714</v>
      </c>
      <c r="X532" s="105">
        <f t="shared" si="576"/>
        <v>77.775419615043958</v>
      </c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44">
        <f t="shared" si="577"/>
        <v>-12834.636958424329</v>
      </c>
      <c r="AL532" s="44">
        <f t="shared" si="578"/>
        <v>-86359.681499672253</v>
      </c>
      <c r="AM532" s="44">
        <f t="shared" si="549"/>
        <v>-119.55235366323294</v>
      </c>
      <c r="AN532" s="44">
        <f t="shared" si="550"/>
        <v>91.114863437044576</v>
      </c>
      <c r="AO532" s="44">
        <f t="shared" si="610"/>
        <v>-3738.8695068318953</v>
      </c>
      <c r="AP532" s="44">
        <f t="shared" si="611"/>
        <v>-6594.3629699075509</v>
      </c>
      <c r="AQ532" s="44">
        <f t="shared" si="579"/>
        <v>1003.6413964607401</v>
      </c>
      <c r="AR532" s="44">
        <f t="shared" si="580"/>
        <v>-19.527659816756305</v>
      </c>
      <c r="AS532" s="44">
        <f t="shared" si="581"/>
        <v>1003.4514054959241</v>
      </c>
      <c r="AT532" s="44">
        <f>Paramètres!$D$26*Calculs!AQ532</f>
        <v>20.072827929214803</v>
      </c>
      <c r="AU532" s="44">
        <f>Paramètres!$D$26*AO532</f>
        <v>-74.777390136637905</v>
      </c>
      <c r="AV532" s="44">
        <f>Paramètres!$D$26*AP532</f>
        <v>-131.88725939815103</v>
      </c>
      <c r="AW532" s="44"/>
      <c r="AX532" s="44"/>
      <c r="AY532" s="44"/>
      <c r="AZ532" s="44"/>
      <c r="BA532" s="44"/>
      <c r="BB532" s="44"/>
      <c r="BC532" s="44"/>
      <c r="BD532" s="44"/>
      <c r="BE532" s="44"/>
      <c r="BF532" s="44"/>
      <c r="BG532" s="41">
        <f>Paramètres!$D$16</f>
        <v>30000</v>
      </c>
      <c r="BH532" s="41">
        <f>Paramètres!$E$16</f>
        <v>-25000</v>
      </c>
      <c r="BI532" s="100"/>
      <c r="BJ532" s="100"/>
      <c r="BK532" s="110">
        <f>Paramètres!$D$20</f>
        <v>523598775598.29883</v>
      </c>
      <c r="BL532" s="41">
        <f>Paramètres!$D$21</f>
        <v>10000</v>
      </c>
      <c r="BM532" s="41"/>
      <c r="BN532" s="41"/>
      <c r="BO532" s="41">
        <f>IF(AND($BR$6&gt;200,A532&lt;950),Paramètres!$D$22,0)</f>
        <v>1</v>
      </c>
      <c r="BP532" s="41">
        <f t="shared" si="551"/>
        <v>66055.16006997315</v>
      </c>
      <c r="BQ532" s="41">
        <f t="shared" si="552"/>
        <v>-43891.78490509218</v>
      </c>
      <c r="BR532" s="41">
        <f t="shared" si="582"/>
        <v>79308.088830992841</v>
      </c>
      <c r="BS532" s="41">
        <f t="shared" si="583"/>
        <v>-33.602913314960645</v>
      </c>
      <c r="BT532" s="41">
        <f t="shared" si="584"/>
        <v>81.299517197354319</v>
      </c>
      <c r="BU532" s="41">
        <f t="shared" si="585"/>
        <v>67.713807018183132</v>
      </c>
      <c r="BV532" s="41">
        <f t="shared" si="586"/>
        <v>-44.993908872503667</v>
      </c>
      <c r="BW532" s="41">
        <f>Paramètres!$D$22</f>
        <v>1</v>
      </c>
      <c r="BX532" s="41">
        <f t="shared" si="553"/>
        <v>42834.636958424329</v>
      </c>
      <c r="BY532" s="41">
        <f t="shared" si="554"/>
        <v>61359.681499672253</v>
      </c>
      <c r="BZ532" s="41">
        <f t="shared" si="587"/>
        <v>74831.922580548693</v>
      </c>
      <c r="CA532" s="41">
        <f t="shared" si="588"/>
        <v>55.081456269553421</v>
      </c>
      <c r="CB532" s="41">
        <f t="shared" si="589"/>
        <v>91.05298724060134</v>
      </c>
      <c r="CC532" s="41">
        <f t="shared" si="590"/>
        <v>52.119757423484906</v>
      </c>
      <c r="CD532" s="41">
        <f t="shared" si="591"/>
        <v>74.66041368459058</v>
      </c>
      <c r="CE532" s="2">
        <f>Paramètres!$F$16</f>
        <v>15000</v>
      </c>
      <c r="CF532" s="2">
        <f>Paramètres!$G$16</f>
        <v>15000</v>
      </c>
      <c r="CG532" s="111">
        <f>Paramètres!$F$20</f>
        <v>992600579172.61572</v>
      </c>
      <c r="CH532" s="2">
        <f>Paramètres!$F$21</f>
        <v>13332</v>
      </c>
      <c r="CI532" s="2"/>
      <c r="CJ532" s="2"/>
      <c r="CK532" s="2">
        <f>IF(CN532&gt;20000,Paramètres!$F$22,-2)</f>
        <v>1</v>
      </c>
      <c r="CL532" s="2">
        <f t="shared" si="555"/>
        <v>51055.16006997315</v>
      </c>
      <c r="CM532" s="2">
        <f t="shared" si="556"/>
        <v>-3891.7849050921795</v>
      </c>
      <c r="CN532" s="2">
        <f t="shared" si="557"/>
        <v>51203.274890558358</v>
      </c>
      <c r="CO532" s="2">
        <f t="shared" si="558"/>
        <v>-4.3590591734411426</v>
      </c>
      <c r="CP532" s="2">
        <f t="shared" si="559"/>
        <v>343.12113008309512</v>
      </c>
      <c r="CQ532" s="2">
        <f t="shared" si="560"/>
        <v>342.12858957216343</v>
      </c>
      <c r="CR532" s="2">
        <f t="shared" si="561"/>
        <v>-26.079457564574501</v>
      </c>
      <c r="CS532" s="2">
        <f>Paramètres!$F$22</f>
        <v>1</v>
      </c>
      <c r="CT532" s="2">
        <f t="shared" si="562"/>
        <v>27834.636958424329</v>
      </c>
      <c r="CU532" s="2">
        <f t="shared" si="563"/>
        <v>101359.68149967225</v>
      </c>
      <c r="CV532" s="2">
        <f t="shared" si="592"/>
        <v>105112.09277872019</v>
      </c>
      <c r="CW532" s="2">
        <f t="shared" si="593"/>
        <v>74.644391176811226</v>
      </c>
      <c r="CX532" s="2">
        <f t="shared" si="564"/>
        <v>87.714738725341974</v>
      </c>
      <c r="CY532" s="2">
        <f t="shared" si="594"/>
        <v>23.22765957540917</v>
      </c>
      <c r="CZ532" s="2">
        <f t="shared" si="595"/>
        <v>84.583398018192142</v>
      </c>
      <c r="DA532" s="2"/>
      <c r="DB532" s="2"/>
      <c r="DC532" s="13">
        <f>Paramètres!$H$16</f>
        <v>-20000</v>
      </c>
      <c r="DD532" s="13">
        <f>Paramètres!$I$16</f>
        <v>0</v>
      </c>
      <c r="DE532" s="13"/>
      <c r="DF532" s="13"/>
      <c r="DG532" s="112">
        <f>Paramètres!$H$20</f>
        <v>1047197551196.5977</v>
      </c>
      <c r="DH532" s="13">
        <f>Paramètres!$H$21</f>
        <v>10000</v>
      </c>
      <c r="DI532" s="13">
        <f>IF(DL532&lt;66666,Paramètres!$H$22,5)</f>
        <v>1</v>
      </c>
      <c r="DJ532" s="13">
        <f t="shared" si="565"/>
        <v>16055.16006997315</v>
      </c>
      <c r="DK532" s="13">
        <f t="shared" si="566"/>
        <v>-18891.78490509218</v>
      </c>
      <c r="DL532" s="13">
        <f t="shared" si="596"/>
        <v>24792.492851117833</v>
      </c>
      <c r="DM532" s="13">
        <f t="shared" si="597"/>
        <v>-49.640494355623126</v>
      </c>
      <c r="DN532" s="13">
        <f t="shared" si="598"/>
        <v>1358.9159047977012</v>
      </c>
      <c r="DO532" s="13">
        <f t="shared" si="599"/>
        <v>880.0088197736751</v>
      </c>
      <c r="DP532" s="13">
        <f t="shared" si="600"/>
        <v>-1035.4887316782824</v>
      </c>
      <c r="DQ532" s="13">
        <f>IF(DT532&lt;66666,Paramètres!$H$22,5)</f>
        <v>5</v>
      </c>
      <c r="DR532" s="13">
        <f t="shared" si="567"/>
        <v>-7165.3630415756706</v>
      </c>
      <c r="DS532" s="13">
        <f t="shared" si="568"/>
        <v>86359.681499672253</v>
      </c>
      <c r="DT532" s="13">
        <f t="shared" si="601"/>
        <v>86656.430899514962</v>
      </c>
      <c r="DU532" s="13">
        <f t="shared" si="602"/>
        <v>94.743033240344985</v>
      </c>
      <c r="DV532" s="13">
        <f t="shared" si="603"/>
        <v>683.56401366208081</v>
      </c>
      <c r="DW532" s="13">
        <f t="shared" si="604"/>
        <v>-56.521879209691804</v>
      </c>
      <c r="DX532" s="13">
        <f t="shared" si="605"/>
        <v>681.22319245928384</v>
      </c>
    </row>
    <row r="533" spans="1:128" x14ac:dyDescent="0.35">
      <c r="A533" s="106">
        <f t="shared" si="606"/>
        <v>527</v>
      </c>
      <c r="B533" s="106">
        <f>A533*Paramètres!$D$25</f>
        <v>263.5</v>
      </c>
      <c r="C533" s="102">
        <f>Paramètres!$D$7</f>
        <v>155093840495.72119</v>
      </c>
      <c r="D533" s="28">
        <f>Paramètres!$D$8</f>
        <v>6666</v>
      </c>
      <c r="E533" s="28">
        <f t="shared" si="569"/>
        <v>-37786.568298048267</v>
      </c>
      <c r="F533" s="28">
        <f t="shared" si="570"/>
        <v>24097.617813996043</v>
      </c>
      <c r="G533" s="28">
        <f t="shared" si="544"/>
        <v>105.84484111525799</v>
      </c>
      <c r="H533" s="28">
        <f t="shared" si="545"/>
        <v>-43.021887721538818</v>
      </c>
      <c r="I533" s="28">
        <f t="shared" si="607"/>
        <v>-2735.7360066815781</v>
      </c>
      <c r="J533" s="28">
        <f t="shared" si="608"/>
        <v>9639.0858314127381</v>
      </c>
      <c r="K533" s="28">
        <f t="shared" si="609"/>
        <v>1316.3950126240352</v>
      </c>
      <c r="L533" s="28">
        <f t="shared" si="571"/>
        <v>962.40733186792761</v>
      </c>
      <c r="M533" s="28">
        <f t="shared" si="572"/>
        <v>-898.14695725604417</v>
      </c>
      <c r="N533" s="28">
        <f>Paramètres!$D$26*Calculs!K533</f>
        <v>26.327900252480703</v>
      </c>
      <c r="O533" s="28">
        <f>Paramètres!$D$26*I533</f>
        <v>-54.714720133631566</v>
      </c>
      <c r="P533" s="28">
        <f>Paramètres!$D$26*J533</f>
        <v>192.78171662825477</v>
      </c>
      <c r="Q533" s="105">
        <f>IF($T533&gt;25000,Paramètres!$D$9,-5)</f>
        <v>6</v>
      </c>
      <c r="R533" s="105">
        <f t="shared" si="546"/>
        <v>-23077.614671253803</v>
      </c>
      <c r="S533" s="105">
        <f t="shared" si="547"/>
        <v>113503.61794724809</v>
      </c>
      <c r="T533" s="105">
        <f t="shared" si="573"/>
        <v>115825.93658602433</v>
      </c>
      <c r="U533" s="105">
        <f t="shared" si="574"/>
        <v>101.49274954226946</v>
      </c>
      <c r="V533" s="105">
        <f t="shared" si="548"/>
        <v>69.020802988793861</v>
      </c>
      <c r="W533" s="105">
        <f t="shared" si="575"/>
        <v>-13.751975961730315</v>
      </c>
      <c r="X533" s="105">
        <f t="shared" si="576"/>
        <v>67.636930758025144</v>
      </c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44">
        <f t="shared" si="577"/>
        <v>-14708.953626794466</v>
      </c>
      <c r="AL533" s="44">
        <f t="shared" si="578"/>
        <v>-89406.000133252048</v>
      </c>
      <c r="AM533" s="44">
        <f t="shared" si="549"/>
        <v>-124.01054066485722</v>
      </c>
      <c r="AN533" s="44">
        <f t="shared" si="550"/>
        <v>89.895998561825536</v>
      </c>
      <c r="AO533" s="44">
        <f t="shared" si="610"/>
        <v>-3683.6197765120132</v>
      </c>
      <c r="AP533" s="44">
        <f t="shared" si="611"/>
        <v>-5459.024305013475</v>
      </c>
      <c r="AQ533" s="44">
        <f t="shared" si="579"/>
        <v>918.24393650696982</v>
      </c>
      <c r="AR533" s="44">
        <f t="shared" si="580"/>
        <v>1.6667656564105577</v>
      </c>
      <c r="AS533" s="44">
        <f t="shared" si="581"/>
        <v>918.2424237771105</v>
      </c>
      <c r="AT533" s="44">
        <f>Paramètres!$D$26*Calculs!AQ533</f>
        <v>18.364878730139395</v>
      </c>
      <c r="AU533" s="44">
        <f>Paramètres!$D$26*AO533</f>
        <v>-73.672395530240266</v>
      </c>
      <c r="AV533" s="44">
        <f>Paramètres!$D$26*AP533</f>
        <v>-109.1804861002695</v>
      </c>
      <c r="AW533" s="44"/>
      <c r="AX533" s="44"/>
      <c r="AY533" s="44"/>
      <c r="AZ533" s="44"/>
      <c r="BA533" s="44"/>
      <c r="BB533" s="44"/>
      <c r="BC533" s="44"/>
      <c r="BD533" s="44"/>
      <c r="BE533" s="44"/>
      <c r="BF533" s="44"/>
      <c r="BG533" s="41">
        <f>Paramètres!$D$16</f>
        <v>30000</v>
      </c>
      <c r="BH533" s="41">
        <f>Paramètres!$E$16</f>
        <v>-25000</v>
      </c>
      <c r="BI533" s="100"/>
      <c r="BJ533" s="100"/>
      <c r="BK533" s="110">
        <f>Paramètres!$D$20</f>
        <v>523598775598.29883</v>
      </c>
      <c r="BL533" s="41">
        <f>Paramètres!$D$21</f>
        <v>10000</v>
      </c>
      <c r="BM533" s="41"/>
      <c r="BN533" s="41"/>
      <c r="BO533" s="41">
        <f>IF(AND($BR$6&gt;200,A533&lt;950),Paramètres!$D$22,0)</f>
        <v>1</v>
      </c>
      <c r="BP533" s="41">
        <f t="shared" si="551"/>
        <v>67786.568298048267</v>
      </c>
      <c r="BQ533" s="41">
        <f t="shared" si="552"/>
        <v>-49097.617813996039</v>
      </c>
      <c r="BR533" s="41">
        <f t="shared" si="582"/>
        <v>83699.431997088148</v>
      </c>
      <c r="BS533" s="41">
        <f t="shared" si="583"/>
        <v>-35.915706863789431</v>
      </c>
      <c r="BT533" s="41">
        <f t="shared" si="584"/>
        <v>73.167878926384063</v>
      </c>
      <c r="BU533" s="41">
        <f t="shared" si="585"/>
        <v>59.25726499839579</v>
      </c>
      <c r="BV533" s="41">
        <f t="shared" si="586"/>
        <v>-42.919867794482954</v>
      </c>
      <c r="BW533" s="41">
        <f>Paramètres!$D$22</f>
        <v>1</v>
      </c>
      <c r="BX533" s="41">
        <f t="shared" si="553"/>
        <v>44708.953626794464</v>
      </c>
      <c r="BY533" s="41">
        <f t="shared" si="554"/>
        <v>64406.000133252048</v>
      </c>
      <c r="BZ533" s="41">
        <f t="shared" si="587"/>
        <v>78402.955222155491</v>
      </c>
      <c r="CA533" s="41">
        <f t="shared" si="588"/>
        <v>55.232634129385836</v>
      </c>
      <c r="CB533" s="41">
        <f t="shared" si="589"/>
        <v>83.14217036690745</v>
      </c>
      <c r="CC533" s="41">
        <f t="shared" si="590"/>
        <v>47.411471019585811</v>
      </c>
      <c r="CD533" s="41">
        <f t="shared" si="591"/>
        <v>68.299142813646185</v>
      </c>
      <c r="CE533" s="2">
        <f>Paramètres!$F$16</f>
        <v>15000</v>
      </c>
      <c r="CF533" s="2">
        <f>Paramètres!$G$16</f>
        <v>15000</v>
      </c>
      <c r="CG533" s="111">
        <f>Paramètres!$F$20</f>
        <v>992600579172.61572</v>
      </c>
      <c r="CH533" s="2">
        <f>Paramètres!$F$21</f>
        <v>13332</v>
      </c>
      <c r="CI533" s="2"/>
      <c r="CJ533" s="2"/>
      <c r="CK533" s="2">
        <f>IF(CN533&gt;20000,Paramètres!$F$22,-2)</f>
        <v>1</v>
      </c>
      <c r="CL533" s="2">
        <f t="shared" si="555"/>
        <v>52786.568298048267</v>
      </c>
      <c r="CM533" s="2">
        <f t="shared" si="556"/>
        <v>-9097.617813996043</v>
      </c>
      <c r="CN533" s="2">
        <f t="shared" si="557"/>
        <v>53564.806007060761</v>
      </c>
      <c r="CO533" s="2">
        <f t="shared" si="558"/>
        <v>-9.7787022351367643</v>
      </c>
      <c r="CP533" s="2">
        <f t="shared" si="559"/>
        <v>316.12599029342152</v>
      </c>
      <c r="CQ533" s="2">
        <f t="shared" si="560"/>
        <v>311.53302739885174</v>
      </c>
      <c r="CR533" s="2">
        <f t="shared" si="561"/>
        <v>-53.691848345002263</v>
      </c>
      <c r="CS533" s="2">
        <f>Paramètres!$F$22</f>
        <v>1</v>
      </c>
      <c r="CT533" s="2">
        <f t="shared" si="562"/>
        <v>29708.953626794464</v>
      </c>
      <c r="CU533" s="2">
        <f t="shared" si="563"/>
        <v>104406.00013325205</v>
      </c>
      <c r="CV533" s="2">
        <f t="shared" si="592"/>
        <v>108550.60934616467</v>
      </c>
      <c r="CW533" s="2">
        <f t="shared" si="593"/>
        <v>74.11618220997272</v>
      </c>
      <c r="CX533" s="2">
        <f t="shared" si="564"/>
        <v>82.367674818928066</v>
      </c>
      <c r="CY533" s="2">
        <f t="shared" si="594"/>
        <v>22.543009627323485</v>
      </c>
      <c r="CZ533" s="2">
        <f t="shared" si="595"/>
        <v>79.222765490855451</v>
      </c>
      <c r="DA533" s="2"/>
      <c r="DB533" s="2"/>
      <c r="DC533" s="13">
        <f>Paramètres!$H$16</f>
        <v>-20000</v>
      </c>
      <c r="DD533" s="13">
        <f>Paramètres!$I$16</f>
        <v>0</v>
      </c>
      <c r="DE533" s="13"/>
      <c r="DF533" s="13"/>
      <c r="DG533" s="112">
        <f>Paramètres!$H$20</f>
        <v>1047197551196.5977</v>
      </c>
      <c r="DH533" s="13">
        <f>Paramètres!$H$21</f>
        <v>10000</v>
      </c>
      <c r="DI533" s="13">
        <f>IF(DL533&lt;66666,Paramètres!$H$22,5)</f>
        <v>1</v>
      </c>
      <c r="DJ533" s="13">
        <f t="shared" si="565"/>
        <v>17786.568298048267</v>
      </c>
      <c r="DK533" s="13">
        <f t="shared" si="566"/>
        <v>-24097.617813996043</v>
      </c>
      <c r="DL533" s="13">
        <f t="shared" si="596"/>
        <v>29950.913110129964</v>
      </c>
      <c r="DM533" s="13">
        <f t="shared" si="597"/>
        <v>-53.568785814646652</v>
      </c>
      <c r="DN533" s="13">
        <f t="shared" si="598"/>
        <v>996.22761663378537</v>
      </c>
      <c r="DO533" s="13">
        <f t="shared" si="599"/>
        <v>591.61703947068008</v>
      </c>
      <c r="DP533" s="13">
        <f t="shared" si="600"/>
        <v>-801.53524111655895</v>
      </c>
      <c r="DQ533" s="13">
        <f>IF(DT533&lt;66666,Paramètres!$H$22,5)</f>
        <v>5</v>
      </c>
      <c r="DR533" s="13">
        <f t="shared" si="567"/>
        <v>-5291.0463732055341</v>
      </c>
      <c r="DS533" s="13">
        <f t="shared" si="568"/>
        <v>89406.000133252048</v>
      </c>
      <c r="DT533" s="13">
        <f t="shared" si="601"/>
        <v>89562.425333118779</v>
      </c>
      <c r="DU533" s="13">
        <f t="shared" si="602"/>
        <v>93.386813612596541</v>
      </c>
      <c r="DV533" s="13">
        <f t="shared" si="603"/>
        <v>640.73119347374973</v>
      </c>
      <c r="DW533" s="13">
        <f t="shared" si="604"/>
        <v>-37.852240432521086</v>
      </c>
      <c r="DX533" s="13">
        <f t="shared" si="605"/>
        <v>639.61212479481208</v>
      </c>
    </row>
    <row r="534" spans="1:128" x14ac:dyDescent="0.35">
      <c r="A534" s="106">
        <f t="shared" si="606"/>
        <v>528</v>
      </c>
      <c r="B534" s="106">
        <f>A534*Paramètres!$D$25</f>
        <v>264</v>
      </c>
      <c r="C534" s="102">
        <f>Paramètres!$D$7</f>
        <v>155093840495.72119</v>
      </c>
      <c r="D534" s="28">
        <f>Paramètres!$D$8</f>
        <v>6666</v>
      </c>
      <c r="E534" s="28">
        <f t="shared" si="569"/>
        <v>-38913.834468422072</v>
      </c>
      <c r="F534" s="28">
        <f t="shared" si="570"/>
        <v>28692.623990388402</v>
      </c>
      <c r="G534" s="28">
        <f t="shared" si="544"/>
        <v>101.36781230316564</v>
      </c>
      <c r="H534" s="28">
        <f t="shared" si="545"/>
        <v>-44.9372860936544</v>
      </c>
      <c r="I534" s="28">
        <f t="shared" si="607"/>
        <v>-1718.6139546800191</v>
      </c>
      <c r="J534" s="28">
        <f t="shared" si="608"/>
        <v>8548.1571575284397</v>
      </c>
      <c r="K534" s="28">
        <f t="shared" si="609"/>
        <v>1089.1793476568234</v>
      </c>
      <c r="L534" s="28">
        <f t="shared" si="571"/>
        <v>771.00863733893561</v>
      </c>
      <c r="M534" s="28">
        <f t="shared" si="572"/>
        <v>-769.3226452606873</v>
      </c>
      <c r="N534" s="28">
        <f>Paramètres!$D$26*Calculs!K534</f>
        <v>21.783586953136471</v>
      </c>
      <c r="O534" s="28">
        <f>Paramètres!$D$26*I534</f>
        <v>-34.372279093600383</v>
      </c>
      <c r="P534" s="28">
        <f>Paramètres!$D$26*J534</f>
        <v>170.96314315056881</v>
      </c>
      <c r="Q534" s="105">
        <f>IF($T534&gt;25000,Paramètres!$D$9,-5)</f>
        <v>6</v>
      </c>
      <c r="R534" s="105">
        <f t="shared" si="546"/>
        <v>-22363.487644785702</v>
      </c>
      <c r="S534" s="105">
        <f t="shared" si="547"/>
        <v>120598.5756702029</v>
      </c>
      <c r="T534" s="105">
        <f t="shared" si="573"/>
        <v>122654.56385035226</v>
      </c>
      <c r="U534" s="105">
        <f t="shared" si="574"/>
        <v>100.50544869648628</v>
      </c>
      <c r="V534" s="105">
        <f t="shared" si="548"/>
        <v>61.582464117259349</v>
      </c>
      <c r="W534" s="105">
        <f t="shared" si="575"/>
        <v>-11.22827094393384</v>
      </c>
      <c r="X534" s="105">
        <f t="shared" si="576"/>
        <v>60.550192554302797</v>
      </c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44">
        <f t="shared" si="577"/>
        <v>-16550.34682363637</v>
      </c>
      <c r="AL534" s="44">
        <f t="shared" si="578"/>
        <v>-91905.951679814505</v>
      </c>
      <c r="AM534" s="44">
        <f t="shared" si="549"/>
        <v>-129.15303110750887</v>
      </c>
      <c r="AN534" s="44">
        <f t="shared" si="550"/>
        <v>88.770160355474843</v>
      </c>
      <c r="AO534" s="44">
        <f t="shared" si="610"/>
        <v>-3608.2806153253623</v>
      </c>
      <c r="AP534" s="44">
        <f t="shared" si="611"/>
        <v>-4431.6013951360956</v>
      </c>
      <c r="AQ534" s="44">
        <f t="shared" si="579"/>
        <v>854.96791334631178</v>
      </c>
      <c r="AR534" s="44">
        <f t="shared" si="580"/>
        <v>18.350264252657901</v>
      </c>
      <c r="AS534" s="44">
        <f t="shared" si="581"/>
        <v>854.77096385733887</v>
      </c>
      <c r="AT534" s="44">
        <f>Paramètres!$D$26*Calculs!AQ534</f>
        <v>17.099358266926235</v>
      </c>
      <c r="AU534" s="44">
        <f>Paramètres!$D$26*AO534</f>
        <v>-72.165612306507242</v>
      </c>
      <c r="AV534" s="44">
        <f>Paramètres!$D$26*AP534</f>
        <v>-88.632027902721916</v>
      </c>
      <c r="AW534" s="44"/>
      <c r="AX534" s="44"/>
      <c r="AY534" s="44"/>
      <c r="AZ534" s="44"/>
      <c r="BA534" s="44"/>
      <c r="BB534" s="44"/>
      <c r="BC534" s="44"/>
      <c r="BD534" s="44"/>
      <c r="BE534" s="44"/>
      <c r="BF534" s="44"/>
      <c r="BG534" s="41">
        <f>Paramètres!$D$16</f>
        <v>30000</v>
      </c>
      <c r="BH534" s="41">
        <f>Paramètres!$E$16</f>
        <v>-25000</v>
      </c>
      <c r="BI534" s="100"/>
      <c r="BJ534" s="100"/>
      <c r="BK534" s="110">
        <f>Paramètres!$D$20</f>
        <v>523598775598.29883</v>
      </c>
      <c r="BL534" s="41">
        <f>Paramètres!$D$21</f>
        <v>10000</v>
      </c>
      <c r="BM534" s="41"/>
      <c r="BN534" s="41"/>
      <c r="BO534" s="41">
        <f>IF(AND($BR$6&gt;200,A534&lt;950),Paramètres!$D$22,0)</f>
        <v>1</v>
      </c>
      <c r="BP534" s="41">
        <f t="shared" si="551"/>
        <v>68913.834468422079</v>
      </c>
      <c r="BQ534" s="41">
        <f t="shared" si="552"/>
        <v>-53692.623990388398</v>
      </c>
      <c r="BR534" s="41">
        <f t="shared" si="582"/>
        <v>87361.401385934223</v>
      </c>
      <c r="BS534" s="41">
        <f t="shared" si="583"/>
        <v>-37.923116317629194</v>
      </c>
      <c r="BT534" s="41">
        <f t="shared" si="584"/>
        <v>67.278953676948959</v>
      </c>
      <c r="BU534" s="41">
        <f t="shared" si="585"/>
        <v>53.072073059125586</v>
      </c>
      <c r="BV534" s="41">
        <f t="shared" si="586"/>
        <v>-41.349881125244835</v>
      </c>
      <c r="BW534" s="41">
        <f>Paramètres!$D$22</f>
        <v>1</v>
      </c>
      <c r="BX534" s="41">
        <f t="shared" si="553"/>
        <v>46550.34682363637</v>
      </c>
      <c r="BY534" s="41">
        <f t="shared" si="554"/>
        <v>66905.951679814505</v>
      </c>
      <c r="BZ534" s="41">
        <f t="shared" si="587"/>
        <v>81506.693955665425</v>
      </c>
      <c r="CA534" s="41">
        <f t="shared" si="588"/>
        <v>55.171427501552564</v>
      </c>
      <c r="CB534" s="41">
        <f t="shared" si="589"/>
        <v>77.068907384015375</v>
      </c>
      <c r="CC534" s="41">
        <f t="shared" si="590"/>
        <v>44.015824884224216</v>
      </c>
      <c r="CD534" s="41">
        <f t="shared" si="591"/>
        <v>63.26313021916674</v>
      </c>
      <c r="CE534" s="2">
        <f>Paramètres!$F$16</f>
        <v>15000</v>
      </c>
      <c r="CF534" s="2">
        <f>Paramètres!$G$16</f>
        <v>15000</v>
      </c>
      <c r="CG534" s="111">
        <f>Paramètres!$F$20</f>
        <v>992600579172.61572</v>
      </c>
      <c r="CH534" s="2">
        <f>Paramètres!$F$21</f>
        <v>13332</v>
      </c>
      <c r="CI534" s="2"/>
      <c r="CJ534" s="2"/>
      <c r="CK534" s="2">
        <f>IF(CN534&gt;20000,Paramètres!$F$22,-2)</f>
        <v>1</v>
      </c>
      <c r="CL534" s="2">
        <f t="shared" si="555"/>
        <v>53913.834468422072</v>
      </c>
      <c r="CM534" s="2">
        <f t="shared" si="556"/>
        <v>-13692.623990388402</v>
      </c>
      <c r="CN534" s="2">
        <f t="shared" si="557"/>
        <v>55625.439313596224</v>
      </c>
      <c r="CO534" s="2">
        <f t="shared" si="558"/>
        <v>-14.25025391461099</v>
      </c>
      <c r="CP534" s="2">
        <f t="shared" si="559"/>
        <v>295.01332306566559</v>
      </c>
      <c r="CQ534" s="2">
        <f t="shared" si="560"/>
        <v>285.93570966825195</v>
      </c>
      <c r="CR534" s="2">
        <f t="shared" si="561"/>
        <v>-72.619768126591367</v>
      </c>
      <c r="CS534" s="2">
        <f>Paramètres!$F$22</f>
        <v>1</v>
      </c>
      <c r="CT534" s="2">
        <f t="shared" si="562"/>
        <v>31550.34682363637</v>
      </c>
      <c r="CU534" s="2">
        <f t="shared" si="563"/>
        <v>106905.95167981451</v>
      </c>
      <c r="CV534" s="2">
        <f t="shared" si="592"/>
        <v>111464.3749781004</v>
      </c>
      <c r="CW534" s="2">
        <f t="shared" si="593"/>
        <v>73.55748657868503</v>
      </c>
      <c r="CX534" s="2">
        <f t="shared" si="564"/>
        <v>78.207581808128268</v>
      </c>
      <c r="CY534" s="2">
        <f t="shared" si="594"/>
        <v>22.136905453147261</v>
      </c>
      <c r="CZ534" s="2">
        <f t="shared" si="595"/>
        <v>75.009221228016315</v>
      </c>
      <c r="DA534" s="2"/>
      <c r="DB534" s="2"/>
      <c r="DC534" s="13">
        <f>Paramètres!$H$16</f>
        <v>-20000</v>
      </c>
      <c r="DD534" s="13">
        <f>Paramètres!$I$16</f>
        <v>0</v>
      </c>
      <c r="DE534" s="13"/>
      <c r="DF534" s="13"/>
      <c r="DG534" s="112">
        <f>Paramètres!$H$20</f>
        <v>1047197551196.5977</v>
      </c>
      <c r="DH534" s="13">
        <f>Paramètres!$H$21</f>
        <v>10000</v>
      </c>
      <c r="DI534" s="13">
        <f>IF(DL534&lt;66666,Paramètres!$H$22,5)</f>
        <v>1</v>
      </c>
      <c r="DJ534" s="13">
        <f t="shared" si="565"/>
        <v>18913.834468422072</v>
      </c>
      <c r="DK534" s="13">
        <f t="shared" si="566"/>
        <v>-28692.623990388402</v>
      </c>
      <c r="DL534" s="13">
        <f t="shared" si="596"/>
        <v>34365.677728697316</v>
      </c>
      <c r="DM534" s="13">
        <f t="shared" si="597"/>
        <v>-56.607606937420954</v>
      </c>
      <c r="DN534" s="13">
        <f t="shared" si="598"/>
        <v>784.9282054830835</v>
      </c>
      <c r="DO534" s="13">
        <f t="shared" si="599"/>
        <v>432.00085461155811</v>
      </c>
      <c r="DP534" s="13">
        <f t="shared" si="600"/>
        <v>-655.35299600885105</v>
      </c>
      <c r="DQ534" s="13">
        <f>IF(DT534&lt;66666,Paramètres!$H$22,5)</f>
        <v>5</v>
      </c>
      <c r="DR534" s="13">
        <f t="shared" si="567"/>
        <v>-3449.6531763636303</v>
      </c>
      <c r="DS534" s="13">
        <f t="shared" si="568"/>
        <v>91905.951679814505</v>
      </c>
      <c r="DT534" s="13">
        <f t="shared" si="601"/>
        <v>91970.669570301572</v>
      </c>
      <c r="DU534" s="13">
        <f t="shared" si="602"/>
        <v>92.149565102243088</v>
      </c>
      <c r="DV534" s="13">
        <f t="shared" si="603"/>
        <v>608.19601096483882</v>
      </c>
      <c r="DW534" s="13">
        <f t="shared" si="604"/>
        <v>-22.812330397059863</v>
      </c>
      <c r="DX534" s="13">
        <f t="shared" si="605"/>
        <v>607.76803579605746</v>
      </c>
    </row>
    <row r="535" spans="1:128" x14ac:dyDescent="0.35">
      <c r="A535" s="106">
        <f t="shared" si="606"/>
        <v>529</v>
      </c>
      <c r="B535" s="106">
        <f>A535*Paramètres!$D$25</f>
        <v>264.5</v>
      </c>
      <c r="C535" s="102">
        <f>Paramètres!$D$7</f>
        <v>155093840495.72119</v>
      </c>
      <c r="D535" s="28">
        <f>Paramètres!$D$8</f>
        <v>6666</v>
      </c>
      <c r="E535" s="28">
        <f t="shared" si="569"/>
        <v>-39580.389286427351</v>
      </c>
      <c r="F535" s="28">
        <f t="shared" si="570"/>
        <v>32774.371907837449</v>
      </c>
      <c r="G535" s="28">
        <f t="shared" si="544"/>
        <v>96.844915094149172</v>
      </c>
      <c r="H535" s="28">
        <f t="shared" si="545"/>
        <v>-46.636723784603106</v>
      </c>
      <c r="I535" s="28">
        <f t="shared" si="607"/>
        <v>-913.23303824748314</v>
      </c>
      <c r="J535" s="28">
        <f t="shared" si="608"/>
        <v>7607.8713691171843</v>
      </c>
      <c r="K535" s="28">
        <f t="shared" si="609"/>
        <v>941.80838805123574</v>
      </c>
      <c r="L535" s="28">
        <f t="shared" si="571"/>
        <v>646.66604914011668</v>
      </c>
      <c r="M535" s="28">
        <f t="shared" si="572"/>
        <v>-684.70874150486725</v>
      </c>
      <c r="N535" s="28">
        <f>Paramètres!$D$26*Calculs!K535</f>
        <v>18.836167761024715</v>
      </c>
      <c r="O535" s="28">
        <f>Paramètres!$D$26*I535</f>
        <v>-18.264660764949664</v>
      </c>
      <c r="P535" s="28">
        <f>Paramètres!$D$26*J535</f>
        <v>152.15742738234368</v>
      </c>
      <c r="Q535" s="105">
        <f>IF($T535&gt;25000,Paramètres!$D$9,-5)</f>
        <v>6</v>
      </c>
      <c r="R535" s="105">
        <f t="shared" si="546"/>
        <v>-21230.489721191465</v>
      </c>
      <c r="S535" s="105">
        <f t="shared" si="547"/>
        <v>126682.43154425567</v>
      </c>
      <c r="T535" s="105">
        <f t="shared" si="573"/>
        <v>128449.10336692366</v>
      </c>
      <c r="U535" s="105">
        <f t="shared" si="574"/>
        <v>99.51369144281071</v>
      </c>
      <c r="V535" s="105">
        <f t="shared" si="548"/>
        <v>56.173507546797047</v>
      </c>
      <c r="W535" s="105">
        <f t="shared" si="575"/>
        <v>-9.2845418404270816</v>
      </c>
      <c r="X535" s="105">
        <f t="shared" si="576"/>
        <v>55.40090462188703</v>
      </c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44">
        <f t="shared" si="577"/>
        <v>-18349.899565235886</v>
      </c>
      <c r="AL535" s="44">
        <f t="shared" si="578"/>
        <v>-93908.059636418213</v>
      </c>
      <c r="AM535" s="44">
        <f t="shared" si="549"/>
        <v>-135.24179633014055</v>
      </c>
      <c r="AN535" s="44">
        <f t="shared" si="550"/>
        <v>87.720134165592441</v>
      </c>
      <c r="AO535" s="44">
        <f t="shared" si="610"/>
        <v>-3517.7647387661973</v>
      </c>
      <c r="AP535" s="44">
        <f t="shared" si="611"/>
        <v>-3488.198403376035</v>
      </c>
      <c r="AQ535" s="44">
        <f t="shared" si="579"/>
        <v>807.22955362574351</v>
      </c>
      <c r="AR535" s="44">
        <f t="shared" si="580"/>
        <v>32.112128996377777</v>
      </c>
      <c r="AS535" s="44">
        <f t="shared" si="581"/>
        <v>806.59057979754334</v>
      </c>
      <c r="AT535" s="44">
        <f>Paramètres!$D$26*Calculs!AQ535</f>
        <v>16.144591072514871</v>
      </c>
      <c r="AU535" s="44">
        <f>Paramètres!$D$26*AO535</f>
        <v>-70.355294775323941</v>
      </c>
      <c r="AV535" s="44">
        <f>Paramètres!$D$26*AP535</f>
        <v>-69.763968067520707</v>
      </c>
      <c r="AW535" s="44"/>
      <c r="AX535" s="44"/>
      <c r="AY535" s="44"/>
      <c r="AZ535" s="44"/>
      <c r="BA535" s="44"/>
      <c r="BB535" s="44"/>
      <c r="BC535" s="44"/>
      <c r="BD535" s="44"/>
      <c r="BE535" s="44"/>
      <c r="BF535" s="44"/>
      <c r="BG535" s="41">
        <f>Paramètres!$D$16</f>
        <v>30000</v>
      </c>
      <c r="BH535" s="41">
        <f>Paramètres!$E$16</f>
        <v>-25000</v>
      </c>
      <c r="BI535" s="100"/>
      <c r="BJ535" s="100"/>
      <c r="BK535" s="110">
        <f>Paramètres!$D$20</f>
        <v>523598775598.29883</v>
      </c>
      <c r="BL535" s="41">
        <f>Paramètres!$D$21</f>
        <v>10000</v>
      </c>
      <c r="BM535" s="41"/>
      <c r="BN535" s="41"/>
      <c r="BO535" s="41">
        <f>IF(AND($BR$6&gt;200,A535&lt;950),Paramètres!$D$22,0)</f>
        <v>1</v>
      </c>
      <c r="BP535" s="41">
        <f t="shared" si="551"/>
        <v>69580.389286427351</v>
      </c>
      <c r="BQ535" s="41">
        <f t="shared" si="552"/>
        <v>-57774.371907837449</v>
      </c>
      <c r="BR535" s="41">
        <f t="shared" si="582"/>
        <v>90439.530198889755</v>
      </c>
      <c r="BS535" s="41">
        <f t="shared" si="583"/>
        <v>-39.703714129273607</v>
      </c>
      <c r="BT535" s="41">
        <f t="shared" si="584"/>
        <v>62.858760393300493</v>
      </c>
      <c r="BU535" s="41">
        <f t="shared" si="585"/>
        <v>48.360899361259641</v>
      </c>
      <c r="BV535" s="41">
        <f t="shared" si="586"/>
        <v>-40.155288209057581</v>
      </c>
      <c r="BW535" s="41">
        <f>Paramètres!$D$22</f>
        <v>1</v>
      </c>
      <c r="BX535" s="41">
        <f t="shared" si="553"/>
        <v>48349.899565235886</v>
      </c>
      <c r="BY535" s="41">
        <f t="shared" si="554"/>
        <v>68908.059636418213</v>
      </c>
      <c r="BZ535" s="41">
        <f t="shared" si="587"/>
        <v>84178.580831613959</v>
      </c>
      <c r="CA535" s="41">
        <f t="shared" si="588"/>
        <v>54.944268874956109</v>
      </c>
      <c r="CB535" s="41">
        <f t="shared" si="589"/>
        <v>72.354636901273693</v>
      </c>
      <c r="CC535" s="41">
        <f t="shared" si="590"/>
        <v>41.55854604217636</v>
      </c>
      <c r="CD535" s="41">
        <f t="shared" si="591"/>
        <v>59.229053107199555</v>
      </c>
      <c r="CE535" s="2">
        <f>Paramètres!$F$16</f>
        <v>15000</v>
      </c>
      <c r="CF535" s="2">
        <f>Paramètres!$G$16</f>
        <v>15000</v>
      </c>
      <c r="CG535" s="111">
        <f>Paramètres!$F$20</f>
        <v>992600579172.61572</v>
      </c>
      <c r="CH535" s="2">
        <f>Paramètres!$F$21</f>
        <v>13332</v>
      </c>
      <c r="CI535" s="2"/>
      <c r="CJ535" s="2"/>
      <c r="CK535" s="2">
        <f>IF(CN535&gt;20000,Paramètres!$F$22,-2)</f>
        <v>1</v>
      </c>
      <c r="CL535" s="2">
        <f t="shared" si="555"/>
        <v>54580.389286427351</v>
      </c>
      <c r="CM535" s="2">
        <f t="shared" si="556"/>
        <v>-17774.371907837449</v>
      </c>
      <c r="CN535" s="2">
        <f t="shared" si="557"/>
        <v>57401.630563739869</v>
      </c>
      <c r="CO535" s="2">
        <f t="shared" si="558"/>
        <v>-18.038094002966659</v>
      </c>
      <c r="CP535" s="2">
        <f t="shared" si="559"/>
        <v>278.41962135270597</v>
      </c>
      <c r="CQ535" s="2">
        <f t="shared" si="560"/>
        <v>264.73553397644667</v>
      </c>
      <c r="CR535" s="2">
        <f t="shared" si="561"/>
        <v>-86.212427203912043</v>
      </c>
      <c r="CS535" s="2">
        <f>Paramètres!$F$22</f>
        <v>1</v>
      </c>
      <c r="CT535" s="2">
        <f t="shared" si="562"/>
        <v>33349.899565235886</v>
      </c>
      <c r="CU535" s="2">
        <f t="shared" si="563"/>
        <v>108908.05963641821</v>
      </c>
      <c r="CV535" s="2">
        <f t="shared" si="592"/>
        <v>113899.87381371828</v>
      </c>
      <c r="CW535" s="2">
        <f t="shared" si="593"/>
        <v>72.974328789765337</v>
      </c>
      <c r="CX535" s="2">
        <f t="shared" si="564"/>
        <v>74.965836446690162</v>
      </c>
      <c r="CY535" s="2">
        <f t="shared" si="594"/>
        <v>21.950007779726803</v>
      </c>
      <c r="CZ535" s="2">
        <f t="shared" si="595"/>
        <v>71.680358485583994</v>
      </c>
      <c r="DA535" s="2"/>
      <c r="DB535" s="2"/>
      <c r="DC535" s="13">
        <f>Paramètres!$H$16</f>
        <v>-20000</v>
      </c>
      <c r="DD535" s="13">
        <f>Paramètres!$I$16</f>
        <v>0</v>
      </c>
      <c r="DE535" s="13"/>
      <c r="DF535" s="13"/>
      <c r="DG535" s="112">
        <f>Paramètres!$H$20</f>
        <v>1047197551196.5977</v>
      </c>
      <c r="DH535" s="13">
        <f>Paramètres!$H$21</f>
        <v>10000</v>
      </c>
      <c r="DI535" s="13">
        <f>IF(DL535&lt;66666,Paramètres!$H$22,5)</f>
        <v>1</v>
      </c>
      <c r="DJ535" s="13">
        <f t="shared" si="565"/>
        <v>19580.389286427351</v>
      </c>
      <c r="DK535" s="13">
        <f t="shared" si="566"/>
        <v>-32774.371907837449</v>
      </c>
      <c r="DL535" s="13">
        <f t="shared" si="596"/>
        <v>38177.887560226322</v>
      </c>
      <c r="DM535" s="13">
        <f t="shared" si="597"/>
        <v>-59.144643206910779</v>
      </c>
      <c r="DN535" s="13">
        <f t="shared" si="598"/>
        <v>650.39479549264593</v>
      </c>
      <c r="DO535" s="13">
        <f t="shared" si="599"/>
        <v>333.56961580241028</v>
      </c>
      <c r="DP535" s="13">
        <f t="shared" si="600"/>
        <v>-558.34102609189767</v>
      </c>
      <c r="DQ535" s="13">
        <f>IF(DT535&lt;66666,Paramètres!$H$22,5)</f>
        <v>5</v>
      </c>
      <c r="DR535" s="13">
        <f t="shared" si="567"/>
        <v>-1650.1004347641137</v>
      </c>
      <c r="DS535" s="13">
        <f t="shared" si="568"/>
        <v>93908.059636418213</v>
      </c>
      <c r="DT535" s="13">
        <f t="shared" si="601"/>
        <v>93922.555843215261</v>
      </c>
      <c r="DU535" s="13">
        <f t="shared" si="602"/>
        <v>91.00666612152952</v>
      </c>
      <c r="DV535" s="13">
        <f t="shared" si="603"/>
        <v>583.60044127057483</v>
      </c>
      <c r="DW535" s="13">
        <f t="shared" si="604"/>
        <v>-10.25312112967449</v>
      </c>
      <c r="DX535" s="13">
        <f t="shared" si="605"/>
        <v>583.51036713867381</v>
      </c>
    </row>
    <row r="536" spans="1:128" x14ac:dyDescent="0.35">
      <c r="A536" s="106">
        <f t="shared" si="606"/>
        <v>530</v>
      </c>
      <c r="B536" s="106">
        <f>A536*Paramètres!$D$25</f>
        <v>265</v>
      </c>
      <c r="C536" s="102">
        <f>Paramètres!$D$7</f>
        <v>155093840495.72119</v>
      </c>
      <c r="D536" s="28">
        <f>Paramètres!$D$8</f>
        <v>6666</v>
      </c>
      <c r="E536" s="28">
        <f t="shared" si="569"/>
        <v>-39875.339293266064</v>
      </c>
      <c r="F536" s="28">
        <f t="shared" si="570"/>
        <v>36407.130407019824</v>
      </c>
      <c r="G536" s="28">
        <f t="shared" si="544"/>
        <v>92.100176099198293</v>
      </c>
      <c r="H536" s="28">
        <f t="shared" si="545"/>
        <v>-48.214950583762025</v>
      </c>
      <c r="I536" s="28">
        <f t="shared" si="607"/>
        <v>-248.30232834241679</v>
      </c>
      <c r="J536" s="28">
        <f t="shared" si="608"/>
        <v>6771.0052002299735</v>
      </c>
      <c r="K536" s="28">
        <f t="shared" si="609"/>
        <v>840.27429524635841</v>
      </c>
      <c r="L536" s="28">
        <f t="shared" si="571"/>
        <v>559.90663062365138</v>
      </c>
      <c r="M536" s="28">
        <f t="shared" si="572"/>
        <v>-626.55044189229829</v>
      </c>
      <c r="N536" s="28">
        <f>Paramètres!$D$26*Calculs!K536</f>
        <v>16.805485904927167</v>
      </c>
      <c r="O536" s="28">
        <f>Paramètres!$D$26*I536</f>
        <v>-4.9660465668483358</v>
      </c>
      <c r="P536" s="28">
        <f>Paramètres!$D$26*J536</f>
        <v>135.42010400459947</v>
      </c>
      <c r="Q536" s="105">
        <f>IF($T536&gt;25000,Paramètres!$D$9,-5)</f>
        <v>6</v>
      </c>
      <c r="R536" s="105">
        <f t="shared" si="546"/>
        <v>-19774.585390896173</v>
      </c>
      <c r="S536" s="105">
        <f t="shared" si="547"/>
        <v>131857.64160017666</v>
      </c>
      <c r="T536" s="105">
        <f t="shared" si="573"/>
        <v>133332.18619576626</v>
      </c>
      <c r="U536" s="105">
        <f t="shared" si="574"/>
        <v>98.529039880028151</v>
      </c>
      <c r="V536" s="105">
        <f t="shared" si="548"/>
        <v>52.149425140169569</v>
      </c>
      <c r="W536" s="105">
        <f t="shared" si="575"/>
        <v>-7.7343159963364885</v>
      </c>
      <c r="X536" s="105">
        <f t="shared" si="576"/>
        <v>51.572695280729349</v>
      </c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44">
        <f t="shared" si="577"/>
        <v>-20100.753902369892</v>
      </c>
      <c r="AL536" s="44">
        <f t="shared" si="578"/>
        <v>-95450.511193156839</v>
      </c>
      <c r="AM536" s="44">
        <f t="shared" si="549"/>
        <v>-142.59309882963763</v>
      </c>
      <c r="AN536" s="44">
        <f t="shared" si="550"/>
        <v>86.730911395789548</v>
      </c>
      <c r="AO536" s="44">
        <f t="shared" si="610"/>
        <v>-3415.297314994496</v>
      </c>
      <c r="AP536" s="44">
        <f t="shared" si="611"/>
        <v>-2611.843855510971</v>
      </c>
      <c r="AQ536" s="44">
        <f t="shared" si="579"/>
        <v>771.07543324950461</v>
      </c>
      <c r="AR536" s="44">
        <f t="shared" si="580"/>
        <v>43.970890851801592</v>
      </c>
      <c r="AS536" s="44">
        <f t="shared" si="581"/>
        <v>769.82068335334441</v>
      </c>
      <c r="AT536" s="44">
        <f>Paramètres!$D$26*Calculs!AQ536</f>
        <v>15.421508664990093</v>
      </c>
      <c r="AU536" s="44">
        <f>Paramètres!$D$26*AO536</f>
        <v>-68.305946299889925</v>
      </c>
      <c r="AV536" s="44">
        <f>Paramètres!$D$26*AP536</f>
        <v>-52.236877110219424</v>
      </c>
      <c r="AW536" s="44"/>
      <c r="AX536" s="44"/>
      <c r="AY536" s="44"/>
      <c r="AZ536" s="44"/>
      <c r="BA536" s="44"/>
      <c r="BB536" s="44"/>
      <c r="BC536" s="44"/>
      <c r="BD536" s="44"/>
      <c r="BE536" s="44"/>
      <c r="BF536" s="44"/>
      <c r="BG536" s="41">
        <f>Paramètres!$D$16</f>
        <v>30000</v>
      </c>
      <c r="BH536" s="41">
        <f>Paramètres!$E$16</f>
        <v>-25000</v>
      </c>
      <c r="BI536" s="100"/>
      <c r="BJ536" s="100"/>
      <c r="BK536" s="110">
        <f>Paramètres!$D$20</f>
        <v>523598775598.29883</v>
      </c>
      <c r="BL536" s="41">
        <f>Paramètres!$D$21</f>
        <v>10000</v>
      </c>
      <c r="BM536" s="41"/>
      <c r="BN536" s="41"/>
      <c r="BO536" s="41">
        <f>IF(AND($BR$6&gt;200,A536&lt;950),Paramètres!$D$22,0)</f>
        <v>1</v>
      </c>
      <c r="BP536" s="41">
        <f t="shared" si="551"/>
        <v>69875.339293266064</v>
      </c>
      <c r="BQ536" s="41">
        <f t="shared" si="552"/>
        <v>-61407.130407019824</v>
      </c>
      <c r="BR536" s="41">
        <f t="shared" si="582"/>
        <v>93023.645951842744</v>
      </c>
      <c r="BS536" s="41">
        <f t="shared" si="583"/>
        <v>-41.30932152205164</v>
      </c>
      <c r="BT536" s="41">
        <f t="shared" si="584"/>
        <v>59.473967851993464</v>
      </c>
      <c r="BU536" s="41">
        <f t="shared" si="585"/>
        <v>44.674272226722138</v>
      </c>
      <c r="BV536" s="41">
        <f t="shared" si="586"/>
        <v>-39.260186615357242</v>
      </c>
      <c r="BW536" s="41">
        <f>Paramètres!$D$22</f>
        <v>1</v>
      </c>
      <c r="BX536" s="41">
        <f t="shared" si="553"/>
        <v>50100.753902369892</v>
      </c>
      <c r="BY536" s="41">
        <f t="shared" si="554"/>
        <v>70450.511193156839</v>
      </c>
      <c r="BZ536" s="41">
        <f t="shared" si="587"/>
        <v>86448.597842665724</v>
      </c>
      <c r="CA536" s="41">
        <f t="shared" si="588"/>
        <v>54.581533574198282</v>
      </c>
      <c r="CB536" s="41">
        <f t="shared" si="589"/>
        <v>68.678953302601371</v>
      </c>
      <c r="CC536" s="41">
        <f t="shared" si="590"/>
        <v>39.802465552400015</v>
      </c>
      <c r="CD536" s="41">
        <f t="shared" si="591"/>
        <v>55.969298393770401</v>
      </c>
      <c r="CE536" s="2">
        <f>Paramètres!$F$16</f>
        <v>15000</v>
      </c>
      <c r="CF536" s="2">
        <f>Paramètres!$G$16</f>
        <v>15000</v>
      </c>
      <c r="CG536" s="111">
        <f>Paramètres!$F$20</f>
        <v>992600579172.61572</v>
      </c>
      <c r="CH536" s="2">
        <f>Paramètres!$F$21</f>
        <v>13332</v>
      </c>
      <c r="CI536" s="2"/>
      <c r="CJ536" s="2"/>
      <c r="CK536" s="2">
        <f>IF(CN536&gt;20000,Paramètres!$F$22,-2)</f>
        <v>1</v>
      </c>
      <c r="CL536" s="2">
        <f t="shared" si="555"/>
        <v>54875.339293266064</v>
      </c>
      <c r="CM536" s="2">
        <f t="shared" si="556"/>
        <v>-21407.130407019824</v>
      </c>
      <c r="CN536" s="2">
        <f t="shared" si="557"/>
        <v>58903.039775670521</v>
      </c>
      <c r="CO536" s="2">
        <f t="shared" si="558"/>
        <v>-21.310992719580007</v>
      </c>
      <c r="CP536" s="2">
        <f t="shared" si="559"/>
        <v>265.43192640338464</v>
      </c>
      <c r="CQ536" s="2">
        <f t="shared" si="560"/>
        <v>247.28209403323874</v>
      </c>
      <c r="CR536" s="2">
        <f t="shared" si="561"/>
        <v>-96.465918980478648</v>
      </c>
      <c r="CS536" s="2">
        <f>Paramètres!$F$22</f>
        <v>1</v>
      </c>
      <c r="CT536" s="2">
        <f t="shared" si="562"/>
        <v>35100.753902369892</v>
      </c>
      <c r="CU536" s="2">
        <f t="shared" si="563"/>
        <v>110450.51119315684</v>
      </c>
      <c r="CV536" s="2">
        <f t="shared" si="592"/>
        <v>115893.82359446252</v>
      </c>
      <c r="CW536" s="2">
        <f t="shared" si="593"/>
        <v>72.369940581215957</v>
      </c>
      <c r="CX536" s="2">
        <f t="shared" si="564"/>
        <v>72.4585640361298</v>
      </c>
      <c r="CY536" s="2">
        <f t="shared" si="594"/>
        <v>21.945520006752318</v>
      </c>
      <c r="CZ536" s="2">
        <f t="shared" si="595"/>
        <v>69.055323138851193</v>
      </c>
      <c r="DA536" s="2"/>
      <c r="DB536" s="2"/>
      <c r="DC536" s="13">
        <f>Paramètres!$H$16</f>
        <v>-20000</v>
      </c>
      <c r="DD536" s="13">
        <f>Paramètres!$I$16</f>
        <v>0</v>
      </c>
      <c r="DE536" s="13"/>
      <c r="DF536" s="13"/>
      <c r="DG536" s="112">
        <f>Paramètres!$H$20</f>
        <v>1047197551196.5977</v>
      </c>
      <c r="DH536" s="13">
        <f>Paramètres!$H$21</f>
        <v>10000</v>
      </c>
      <c r="DI536" s="13">
        <f>IF(DL536&lt;66666,Paramètres!$H$22,5)</f>
        <v>1</v>
      </c>
      <c r="DJ536" s="13">
        <f t="shared" si="565"/>
        <v>19875.339293266064</v>
      </c>
      <c r="DK536" s="13">
        <f t="shared" si="566"/>
        <v>-36407.130407019824</v>
      </c>
      <c r="DL536" s="13">
        <f t="shared" si="596"/>
        <v>41479.009830228511</v>
      </c>
      <c r="DM536" s="13">
        <f t="shared" si="597"/>
        <v>-61.369040982988267</v>
      </c>
      <c r="DN536" s="13">
        <f t="shared" si="598"/>
        <v>559.20110271121109</v>
      </c>
      <c r="DO536" s="13">
        <f t="shared" si="599"/>
        <v>267.95026436369056</v>
      </c>
      <c r="DP536" s="13">
        <f t="shared" si="600"/>
        <v>-490.82433629646238</v>
      </c>
      <c r="DQ536" s="13">
        <f>IF(DT536&lt;66666,Paramètres!$H$22,5)</f>
        <v>5</v>
      </c>
      <c r="DR536" s="13">
        <f t="shared" si="567"/>
        <v>100.75390236989188</v>
      </c>
      <c r="DS536" s="13">
        <f t="shared" si="568"/>
        <v>95450.511193156839</v>
      </c>
      <c r="DT536" s="13">
        <f t="shared" si="601"/>
        <v>95450.564369121479</v>
      </c>
      <c r="DU536" s="13">
        <f t="shared" si="602"/>
        <v>89.939520792931546</v>
      </c>
      <c r="DV536" s="13">
        <f t="shared" si="603"/>
        <v>565.36688915294962</v>
      </c>
      <c r="DW536" s="13">
        <f t="shared" si="604"/>
        <v>0.59677929333766144</v>
      </c>
      <c r="DX536" s="13">
        <f t="shared" si="605"/>
        <v>565.36657418435937</v>
      </c>
    </row>
    <row r="537" spans="1:128" x14ac:dyDescent="0.35">
      <c r="A537" s="106">
        <f t="shared" si="606"/>
        <v>531</v>
      </c>
      <c r="B537" s="106">
        <f>A537*Paramètres!$D$25</f>
        <v>265.5</v>
      </c>
      <c r="C537" s="102">
        <f>Paramètres!$D$7</f>
        <v>155093840495.72119</v>
      </c>
      <c r="D537" s="28">
        <f>Paramètres!$D$8</f>
        <v>6666</v>
      </c>
      <c r="E537" s="28">
        <f t="shared" si="569"/>
        <v>-39859.513799781358</v>
      </c>
      <c r="F537" s="28">
        <f t="shared" si="570"/>
        <v>39635.99539666174</v>
      </c>
      <c r="G537" s="28">
        <f t="shared" si="544"/>
        <v>86.984308890671201</v>
      </c>
      <c r="H537" s="28">
        <f t="shared" si="545"/>
        <v>-49.711390088504999</v>
      </c>
      <c r="I537" s="28">
        <f t="shared" si="607"/>
        <v>316.57034884808292</v>
      </c>
      <c r="J537" s="28">
        <f t="shared" si="608"/>
        <v>6009.0346543330761</v>
      </c>
      <c r="K537" s="28">
        <f t="shared" si="609"/>
        <v>767.48469054277382</v>
      </c>
      <c r="L537" s="28">
        <f t="shared" si="571"/>
        <v>496.28488230812013</v>
      </c>
      <c r="M537" s="28">
        <f t="shared" si="572"/>
        <v>-585.43493729871693</v>
      </c>
      <c r="N537" s="28">
        <f>Paramètres!$D$26*Calculs!K537</f>
        <v>15.349693810855477</v>
      </c>
      <c r="O537" s="28">
        <f>Paramètres!$D$26*I537</f>
        <v>6.3314069769616586</v>
      </c>
      <c r="P537" s="28">
        <f>Paramètres!$D$26*J537</f>
        <v>120.18069308666152</v>
      </c>
      <c r="Q537" s="105">
        <f>IF($T537&gt;25000,Paramètres!$D$9,-5)</f>
        <v>6</v>
      </c>
      <c r="R537" s="105">
        <f t="shared" si="546"/>
        <v>-18062.10396262717</v>
      </c>
      <c r="S537" s="105">
        <f t="shared" si="547"/>
        <v>136199.97334673573</v>
      </c>
      <c r="T537" s="105">
        <f t="shared" si="573"/>
        <v>137392.40277107127</v>
      </c>
      <c r="U537" s="105">
        <f t="shared" si="574"/>
        <v>97.554178063912801</v>
      </c>
      <c r="V537" s="105">
        <f t="shared" si="548"/>
        <v>49.123429164340159</v>
      </c>
      <c r="W537" s="105">
        <f t="shared" si="575"/>
        <v>-6.4579443016618079</v>
      </c>
      <c r="X537" s="105">
        <f t="shared" si="576"/>
        <v>48.697086650646554</v>
      </c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44">
        <f t="shared" si="577"/>
        <v>-21797.409837154188</v>
      </c>
      <c r="AL537" s="44">
        <f t="shared" si="578"/>
        <v>-96563.977950073982</v>
      </c>
      <c r="AM537" s="44">
        <f t="shared" si="549"/>
        <v>-151.54835189409889</v>
      </c>
      <c r="AN537" s="44">
        <f t="shared" si="550"/>
        <v>85.790473931430924</v>
      </c>
      <c r="AO537" s="44">
        <f t="shared" si="610"/>
        <v>-3303.0204778428047</v>
      </c>
      <c r="AP537" s="44">
        <f t="shared" si="611"/>
        <v>-1789.7862950474071</v>
      </c>
      <c r="AQ537" s="44">
        <f t="shared" si="579"/>
        <v>743.9709111710838</v>
      </c>
      <c r="AR537" s="44">
        <f t="shared" si="580"/>
        <v>54.610448856153504</v>
      </c>
      <c r="AS537" s="44">
        <f t="shared" si="581"/>
        <v>741.96389099771034</v>
      </c>
      <c r="AT537" s="44">
        <f>Paramètres!$D$26*Calculs!AQ537</f>
        <v>14.879418223421677</v>
      </c>
      <c r="AU537" s="44">
        <f>Paramètres!$D$26*AO537</f>
        <v>-66.060409556856101</v>
      </c>
      <c r="AV537" s="44">
        <f>Paramètres!$D$26*AP537</f>
        <v>-35.795725900948142</v>
      </c>
      <c r="AW537" s="44"/>
      <c r="AX537" s="44"/>
      <c r="AY537" s="44"/>
      <c r="AZ537" s="44"/>
      <c r="BA537" s="44"/>
      <c r="BB537" s="44"/>
      <c r="BC537" s="44"/>
      <c r="BD537" s="44"/>
      <c r="BE537" s="44"/>
      <c r="BF537" s="44"/>
      <c r="BG537" s="41">
        <f>Paramètres!$D$16</f>
        <v>30000</v>
      </c>
      <c r="BH537" s="41">
        <f>Paramètres!$E$16</f>
        <v>-25000</v>
      </c>
      <c r="BI537" s="100"/>
      <c r="BJ537" s="100"/>
      <c r="BK537" s="110">
        <f>Paramètres!$D$20</f>
        <v>523598775598.29883</v>
      </c>
      <c r="BL537" s="41">
        <f>Paramètres!$D$21</f>
        <v>10000</v>
      </c>
      <c r="BM537" s="41"/>
      <c r="BN537" s="41"/>
      <c r="BO537" s="41">
        <f>IF(AND($BR$6&gt;200,A537&lt;950),Paramètres!$D$22,0)</f>
        <v>1</v>
      </c>
      <c r="BP537" s="41">
        <f t="shared" si="551"/>
        <v>69859.513799781358</v>
      </c>
      <c r="BQ537" s="41">
        <f t="shared" si="552"/>
        <v>-64635.99539666174</v>
      </c>
      <c r="BR537" s="41">
        <f t="shared" si="582"/>
        <v>95174.385047969277</v>
      </c>
      <c r="BS537" s="41">
        <f t="shared" si="583"/>
        <v>-42.775872088385832</v>
      </c>
      <c r="BT537" s="41">
        <f t="shared" si="584"/>
        <v>56.859902117788501</v>
      </c>
      <c r="BU537" s="41">
        <f t="shared" si="585"/>
        <v>41.73607336311985</v>
      </c>
      <c r="BV537" s="41">
        <f t="shared" si="586"/>
        <v>-38.61539393911147</v>
      </c>
      <c r="BW537" s="41">
        <f>Paramètres!$D$22</f>
        <v>1</v>
      </c>
      <c r="BX537" s="41">
        <f t="shared" si="553"/>
        <v>51797.409837154191</v>
      </c>
      <c r="BY537" s="41">
        <f t="shared" si="554"/>
        <v>71563.977950073982</v>
      </c>
      <c r="BZ537" s="41">
        <f t="shared" si="587"/>
        <v>88342.371520560802</v>
      </c>
      <c r="CA537" s="41">
        <f t="shared" si="588"/>
        <v>54.103294433568294</v>
      </c>
      <c r="CB537" s="41">
        <f t="shared" si="589"/>
        <v>65.821292263046431</v>
      </c>
      <c r="CC537" s="41">
        <f t="shared" si="590"/>
        <v>38.592720488227158</v>
      </c>
      <c r="CD537" s="41">
        <f t="shared" si="591"/>
        <v>53.320206680909891</v>
      </c>
      <c r="CE537" s="2">
        <f>Paramètres!$F$16</f>
        <v>15000</v>
      </c>
      <c r="CF537" s="2">
        <f>Paramètres!$G$16</f>
        <v>15000</v>
      </c>
      <c r="CG537" s="111">
        <f>Paramètres!$F$20</f>
        <v>992600579172.61572</v>
      </c>
      <c r="CH537" s="2">
        <f>Paramètres!$F$21</f>
        <v>13332</v>
      </c>
      <c r="CI537" s="2"/>
      <c r="CJ537" s="2"/>
      <c r="CK537" s="2">
        <f>IF(CN537&gt;20000,Paramètres!$F$22,-2)</f>
        <v>1</v>
      </c>
      <c r="CL537" s="2">
        <f t="shared" si="555"/>
        <v>54859.513799781358</v>
      </c>
      <c r="CM537" s="2">
        <f t="shared" si="556"/>
        <v>-24635.99539666174</v>
      </c>
      <c r="CN537" s="2">
        <f t="shared" si="557"/>
        <v>60137.330532147331</v>
      </c>
      <c r="CO537" s="2">
        <f t="shared" si="558"/>
        <v>-24.183620960110776</v>
      </c>
      <c r="CP537" s="2">
        <f t="shared" si="559"/>
        <v>255.40614655882345</v>
      </c>
      <c r="CQ537" s="2">
        <f t="shared" si="560"/>
        <v>232.99100405201253</v>
      </c>
      <c r="CR537" s="2">
        <f t="shared" si="561"/>
        <v>-104.63026202233411</v>
      </c>
      <c r="CS537" s="2">
        <f>Paramètres!$F$22</f>
        <v>1</v>
      </c>
      <c r="CT537" s="2">
        <f t="shared" si="562"/>
        <v>36797.409837154191</v>
      </c>
      <c r="CU537" s="2">
        <f t="shared" si="563"/>
        <v>111563.97795007398</v>
      </c>
      <c r="CV537" s="2">
        <f t="shared" si="592"/>
        <v>117475.82962792</v>
      </c>
      <c r="CW537" s="2">
        <f t="shared" si="593"/>
        <v>71.745772424352566</v>
      </c>
      <c r="CX537" s="2">
        <f t="shared" si="564"/>
        <v>70.557131193136001</v>
      </c>
      <c r="CY537" s="2">
        <f t="shared" si="594"/>
        <v>22.100883915193247</v>
      </c>
      <c r="CZ537" s="2">
        <f t="shared" si="595"/>
        <v>67.006415307584973</v>
      </c>
      <c r="DA537" s="2"/>
      <c r="DB537" s="2"/>
      <c r="DC537" s="13">
        <f>Paramètres!$H$16</f>
        <v>-20000</v>
      </c>
      <c r="DD537" s="13">
        <f>Paramètres!$I$16</f>
        <v>0</v>
      </c>
      <c r="DE537" s="13"/>
      <c r="DF537" s="13"/>
      <c r="DG537" s="112">
        <f>Paramètres!$H$20</f>
        <v>1047197551196.5977</v>
      </c>
      <c r="DH537" s="13">
        <f>Paramètres!$H$21</f>
        <v>10000</v>
      </c>
      <c r="DI537" s="13">
        <f>IF(DL537&lt;66666,Paramètres!$H$22,5)</f>
        <v>1</v>
      </c>
      <c r="DJ537" s="13">
        <f t="shared" si="565"/>
        <v>19859.513799781358</v>
      </c>
      <c r="DK537" s="13">
        <f t="shared" si="566"/>
        <v>-39635.99539666174</v>
      </c>
      <c r="DL537" s="13">
        <f t="shared" si="596"/>
        <v>44332.972147690445</v>
      </c>
      <c r="DM537" s="13">
        <f t="shared" si="597"/>
        <v>-63.386958088827114</v>
      </c>
      <c r="DN537" s="13">
        <f t="shared" si="598"/>
        <v>494.58995282817034</v>
      </c>
      <c r="DO537" s="13">
        <f t="shared" si="599"/>
        <v>221.55780489298775</v>
      </c>
      <c r="DP537" s="13">
        <f t="shared" si="600"/>
        <v>-442.18928133727138</v>
      </c>
      <c r="DQ537" s="13">
        <f>IF(DT537&lt;66666,Paramètres!$H$22,5)</f>
        <v>5</v>
      </c>
      <c r="DR537" s="13">
        <f t="shared" si="567"/>
        <v>1797.4098371541877</v>
      </c>
      <c r="DS537" s="13">
        <f t="shared" si="568"/>
        <v>96563.977950073982</v>
      </c>
      <c r="DT537" s="13">
        <f t="shared" si="601"/>
        <v>96580.704696461355</v>
      </c>
      <c r="DU537" s="13">
        <f t="shared" si="602"/>
        <v>88.933638518143098</v>
      </c>
      <c r="DV537" s="13">
        <f t="shared" si="603"/>
        <v>552.42230268029903</v>
      </c>
      <c r="DW537" s="13">
        <f t="shared" si="604"/>
        <v>10.280824562437731</v>
      </c>
      <c r="DX537" s="13">
        <f t="shared" si="605"/>
        <v>552.32662903839821</v>
      </c>
    </row>
    <row r="538" spans="1:128" x14ac:dyDescent="0.35">
      <c r="A538" s="106">
        <f t="shared" si="606"/>
        <v>532</v>
      </c>
      <c r="B538" s="106">
        <f>A538*Paramètres!$D$25</f>
        <v>266</v>
      </c>
      <c r="C538" s="102">
        <f>Paramètres!$D$7</f>
        <v>155093840495.72119</v>
      </c>
      <c r="D538" s="28">
        <f>Paramètres!$D$8</f>
        <v>6666</v>
      </c>
      <c r="E538" s="28">
        <f t="shared" si="569"/>
        <v>-39577.157404780286</v>
      </c>
      <c r="F538" s="28">
        <f t="shared" si="570"/>
        <v>42494.153989503604</v>
      </c>
      <c r="G538" s="28">
        <f t="shared" si="544"/>
        <v>81.352929995854467</v>
      </c>
      <c r="H538" s="28">
        <f t="shared" si="545"/>
        <v>-51.145549329285792</v>
      </c>
      <c r="I538" s="28">
        <f t="shared" si="607"/>
        <v>806.52382417924139</v>
      </c>
      <c r="J538" s="28">
        <f t="shared" si="608"/>
        <v>5303.4190239476975</v>
      </c>
      <c r="K538" s="28">
        <f t="shared" si="609"/>
        <v>714.02893121380282</v>
      </c>
      <c r="L538" s="28">
        <f t="shared" si="571"/>
        <v>447.94188510209466</v>
      </c>
      <c r="M538" s="28">
        <f t="shared" si="572"/>
        <v>-556.04440666326946</v>
      </c>
      <c r="N538" s="28">
        <f>Paramètres!$D$26*Calculs!K538</f>
        <v>14.280578624276057</v>
      </c>
      <c r="O538" s="28">
        <f>Paramètres!$D$26*I538</f>
        <v>16.130476483584829</v>
      </c>
      <c r="P538" s="28">
        <f>Paramètres!$D$26*J538</f>
        <v>106.06838047895396</v>
      </c>
      <c r="Q538" s="105">
        <f>IF($T538&gt;25000,Paramètres!$D$9,-5)</f>
        <v>6</v>
      </c>
      <c r="R538" s="105">
        <f t="shared" si="546"/>
        <v>-16141.889940918736</v>
      </c>
      <c r="S538" s="105">
        <f t="shared" si="547"/>
        <v>139767.53411435187</v>
      </c>
      <c r="T538" s="105">
        <f t="shared" si="573"/>
        <v>140696.56784467504</v>
      </c>
      <c r="U538" s="105">
        <f t="shared" si="574"/>
        <v>96.587958939121719</v>
      </c>
      <c r="V538" s="105">
        <f t="shared" si="548"/>
        <v>46.850920018277726</v>
      </c>
      <c r="W538" s="105">
        <f t="shared" si="575"/>
        <v>-5.3751303685013596</v>
      </c>
      <c r="X538" s="105">
        <f t="shared" si="576"/>
        <v>46.541558633985083</v>
      </c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44">
        <f t="shared" si="577"/>
        <v>-23435.26746386155</v>
      </c>
      <c r="AL538" s="44">
        <f t="shared" si="578"/>
        <v>-97273.380124848263</v>
      </c>
      <c r="AM538" s="44">
        <f t="shared" si="549"/>
        <v>-162.3586901529159</v>
      </c>
      <c r="AN538" s="44">
        <f t="shared" si="550"/>
        <v>84.889150714825121</v>
      </c>
      <c r="AO538" s="44">
        <f t="shared" si="610"/>
        <v>-3182.349619429795</v>
      </c>
      <c r="AP538" s="44">
        <f t="shared" si="611"/>
        <v>-1012.0266781487485</v>
      </c>
      <c r="AQ538" s="44">
        <f t="shared" si="579"/>
        <v>724.22971939911849</v>
      </c>
      <c r="AR538" s="44">
        <f t="shared" si="580"/>
        <v>64.516484664196327</v>
      </c>
      <c r="AS538" s="44">
        <f t="shared" si="581"/>
        <v>721.35033767753953</v>
      </c>
      <c r="AT538" s="44">
        <f>Paramètres!$D$26*Calculs!AQ538</f>
        <v>14.484594387982369</v>
      </c>
      <c r="AU538" s="44">
        <f>Paramètres!$D$26*AO538</f>
        <v>-63.646992388595898</v>
      </c>
      <c r="AV538" s="44">
        <f>Paramètres!$D$26*AP538</f>
        <v>-20.240533562974971</v>
      </c>
      <c r="AW538" s="44"/>
      <c r="AX538" s="44"/>
      <c r="AY538" s="44"/>
      <c r="AZ538" s="44"/>
      <c r="BA538" s="44"/>
      <c r="BB538" s="44"/>
      <c r="BC538" s="44"/>
      <c r="BD538" s="44"/>
      <c r="BE538" s="44"/>
      <c r="BF538" s="44"/>
      <c r="BG538" s="41">
        <f>Paramètres!$D$16</f>
        <v>30000</v>
      </c>
      <c r="BH538" s="41">
        <f>Paramètres!$E$16</f>
        <v>-25000</v>
      </c>
      <c r="BI538" s="100"/>
      <c r="BJ538" s="100"/>
      <c r="BK538" s="110">
        <f>Paramètres!$D$20</f>
        <v>523598775598.29883</v>
      </c>
      <c r="BL538" s="41">
        <f>Paramètres!$D$21</f>
        <v>10000</v>
      </c>
      <c r="BM538" s="41"/>
      <c r="BN538" s="41"/>
      <c r="BO538" s="41">
        <f>IF(AND($BR$6&gt;200,A538&lt;950),Paramètres!$D$22,0)</f>
        <v>1</v>
      </c>
      <c r="BP538" s="41">
        <f t="shared" si="551"/>
        <v>69577.157404780286</v>
      </c>
      <c r="BQ538" s="41">
        <f t="shared" si="552"/>
        <v>-67494.153989503597</v>
      </c>
      <c r="BR538" s="41">
        <f t="shared" si="582"/>
        <v>96935.244649654633</v>
      </c>
      <c r="BS538" s="41">
        <f t="shared" si="583"/>
        <v>-44.129372022701567</v>
      </c>
      <c r="BT538" s="41">
        <f t="shared" si="584"/>
        <v>54.845244451892512</v>
      </c>
      <c r="BU538" s="41">
        <f t="shared" si="585"/>
        <v>39.366241039827756</v>
      </c>
      <c r="BV538" s="41">
        <f t="shared" si="586"/>
        <v>-38.187693114170003</v>
      </c>
      <c r="BW538" s="41">
        <f>Paramètres!$D$22</f>
        <v>1</v>
      </c>
      <c r="BX538" s="41">
        <f t="shared" si="553"/>
        <v>53435.26746386155</v>
      </c>
      <c r="BY538" s="41">
        <f t="shared" si="554"/>
        <v>72273.380124848263</v>
      </c>
      <c r="BZ538" s="41">
        <f t="shared" si="587"/>
        <v>89881.974186180581</v>
      </c>
      <c r="CA538" s="41">
        <f t="shared" si="588"/>
        <v>53.522659654779851</v>
      </c>
      <c r="CB538" s="41">
        <f t="shared" si="589"/>
        <v>63.626683893122483</v>
      </c>
      <c r="CC538" s="41">
        <f t="shared" si="590"/>
        <v>37.826370664990463</v>
      </c>
      <c r="CD538" s="41">
        <f t="shared" si="591"/>
        <v>51.161710150757088</v>
      </c>
      <c r="CE538" s="2">
        <f>Paramètres!$F$16</f>
        <v>15000</v>
      </c>
      <c r="CF538" s="2">
        <f>Paramètres!$G$16</f>
        <v>15000</v>
      </c>
      <c r="CG538" s="111">
        <f>Paramètres!$F$20</f>
        <v>992600579172.61572</v>
      </c>
      <c r="CH538" s="2">
        <f>Paramètres!$F$21</f>
        <v>13332</v>
      </c>
      <c r="CI538" s="2"/>
      <c r="CJ538" s="2"/>
      <c r="CK538" s="2">
        <f>IF(CN538&gt;20000,Paramètres!$F$22,-2)</f>
        <v>1</v>
      </c>
      <c r="CL538" s="2">
        <f t="shared" si="555"/>
        <v>54577.157404780286</v>
      </c>
      <c r="CM538" s="2">
        <f t="shared" si="556"/>
        <v>-27494.153989503604</v>
      </c>
      <c r="CN538" s="2">
        <f t="shared" si="557"/>
        <v>61111.329669585008</v>
      </c>
      <c r="CO538" s="2">
        <f t="shared" si="558"/>
        <v>-26.737443314123418</v>
      </c>
      <c r="CP538" s="2">
        <f t="shared" si="559"/>
        <v>247.88023498692286</v>
      </c>
      <c r="CQ538" s="2">
        <f t="shared" si="560"/>
        <v>221.37627630688542</v>
      </c>
      <c r="CR538" s="2">
        <f t="shared" si="561"/>
        <v>-111.52199417903907</v>
      </c>
      <c r="CS538" s="2">
        <f>Paramètres!$F$22</f>
        <v>1</v>
      </c>
      <c r="CT538" s="2">
        <f t="shared" si="562"/>
        <v>38435.26746386155</v>
      </c>
      <c r="CU538" s="2">
        <f t="shared" si="563"/>
        <v>112273.38012484826</v>
      </c>
      <c r="CV538" s="2">
        <f t="shared" si="592"/>
        <v>118670.05380329634</v>
      </c>
      <c r="CW538" s="2">
        <f t="shared" si="593"/>
        <v>71.102056608183389</v>
      </c>
      <c r="CX538" s="2">
        <f t="shared" si="564"/>
        <v>69.170605748421778</v>
      </c>
      <c r="CY538" s="2">
        <f t="shared" si="594"/>
        <v>22.403215026637675</v>
      </c>
      <c r="CZ538" s="2">
        <f t="shared" si="595"/>
        <v>65.44210155606126</v>
      </c>
      <c r="DA538" s="2"/>
      <c r="DB538" s="2"/>
      <c r="DC538" s="13">
        <f>Paramètres!$H$16</f>
        <v>-20000</v>
      </c>
      <c r="DD538" s="13">
        <f>Paramètres!$I$16</f>
        <v>0</v>
      </c>
      <c r="DE538" s="13"/>
      <c r="DF538" s="13"/>
      <c r="DG538" s="112">
        <f>Paramètres!$H$20</f>
        <v>1047197551196.5977</v>
      </c>
      <c r="DH538" s="13">
        <f>Paramètres!$H$21</f>
        <v>10000</v>
      </c>
      <c r="DI538" s="13">
        <f>IF(DL538&lt;66666,Paramètres!$H$22,5)</f>
        <v>1</v>
      </c>
      <c r="DJ538" s="13">
        <f t="shared" si="565"/>
        <v>19577.157404780286</v>
      </c>
      <c r="DK538" s="13">
        <f t="shared" si="566"/>
        <v>-42494.153989503604</v>
      </c>
      <c r="DL538" s="13">
        <f t="shared" si="596"/>
        <v>46786.944924147261</v>
      </c>
      <c r="DM538" s="13">
        <f t="shared" si="597"/>
        <v>-65.264364063068683</v>
      </c>
      <c r="DN538" s="13">
        <f t="shared" si="598"/>
        <v>447.38295391483149</v>
      </c>
      <c r="DO538" s="13">
        <f t="shared" si="599"/>
        <v>187.1993677553815</v>
      </c>
      <c r="DP538" s="13">
        <f t="shared" si="600"/>
        <v>-406.33471937006033</v>
      </c>
      <c r="DQ538" s="13">
        <f>IF(DT538&lt;66666,Paramètres!$H$22,5)</f>
        <v>5</v>
      </c>
      <c r="DR538" s="13">
        <f t="shared" si="567"/>
        <v>3435.2674638615499</v>
      </c>
      <c r="DS538" s="13">
        <f t="shared" si="568"/>
        <v>97273.380124848263</v>
      </c>
      <c r="DT538" s="13">
        <f t="shared" si="601"/>
        <v>97334.020483392596</v>
      </c>
      <c r="DU538" s="13">
        <f t="shared" si="602"/>
        <v>87.977405931571283</v>
      </c>
      <c r="DV538" s="13">
        <f t="shared" si="603"/>
        <v>544.037917068051</v>
      </c>
      <c r="DW538" s="13">
        <f t="shared" si="604"/>
        <v>19.201053715126797</v>
      </c>
      <c r="DX538" s="13">
        <f t="shared" si="605"/>
        <v>543.69897438193902</v>
      </c>
    </row>
    <row r="539" spans="1:128" x14ac:dyDescent="0.35">
      <c r="A539" s="106">
        <f t="shared" si="606"/>
        <v>533</v>
      </c>
      <c r="B539" s="106">
        <f>A539*Paramètres!$D$25</f>
        <v>266.5</v>
      </c>
      <c r="C539" s="102">
        <f>Paramètres!$D$7</f>
        <v>155093840495.72119</v>
      </c>
      <c r="D539" s="28">
        <f>Paramètres!$D$8</f>
        <v>6666</v>
      </c>
      <c r="E539" s="28">
        <f t="shared" si="569"/>
        <v>-39061.91002141514</v>
      </c>
      <c r="F539" s="28">
        <f t="shared" si="570"/>
        <v>45006.852399811636</v>
      </c>
      <c r="G539" s="28">
        <f t="shared" si="544"/>
        <v>75.061050575226645</v>
      </c>
      <c r="H539" s="28">
        <f t="shared" si="545"/>
        <v>-52.529181741752559</v>
      </c>
      <c r="I539" s="28">
        <f t="shared" si="607"/>
        <v>1238.3352327977514</v>
      </c>
      <c r="J539" s="28">
        <f t="shared" si="608"/>
        <v>4641.3062368054734</v>
      </c>
      <c r="K539" s="28">
        <f t="shared" si="609"/>
        <v>674.35280207331948</v>
      </c>
      <c r="L539" s="28">
        <f t="shared" si="571"/>
        <v>410.24743733902051</v>
      </c>
      <c r="M539" s="28">
        <f t="shared" si="572"/>
        <v>-535.20906365728149</v>
      </c>
      <c r="N539" s="28">
        <f>Paramètres!$D$26*Calculs!K539</f>
        <v>13.48705604146639</v>
      </c>
      <c r="O539" s="28">
        <f>Paramètres!$D$26*I539</f>
        <v>24.766704655955028</v>
      </c>
      <c r="P539" s="28">
        <f>Paramètres!$D$26*J539</f>
        <v>92.826124736109463</v>
      </c>
      <c r="Q539" s="105">
        <f>IF($T539&gt;25000,Paramètres!$D$9,-5)</f>
        <v>6</v>
      </c>
      <c r="R539" s="105">
        <f t="shared" si="546"/>
        <v>-14051.596869004745</v>
      </c>
      <c r="S539" s="105">
        <f t="shared" si="547"/>
        <v>142605.9082793149</v>
      </c>
      <c r="T539" s="105">
        <f t="shared" si="573"/>
        <v>143296.51932526971</v>
      </c>
      <c r="U539" s="105">
        <f t="shared" si="574"/>
        <v>95.627443532730112</v>
      </c>
      <c r="V539" s="105">
        <f t="shared" si="548"/>
        <v>45.171687411146365</v>
      </c>
      <c r="W539" s="105">
        <f t="shared" si="575"/>
        <v>-4.4295168115935732</v>
      </c>
      <c r="X539" s="105">
        <f t="shared" si="576"/>
        <v>44.95398452179883</v>
      </c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44">
        <f t="shared" si="577"/>
        <v>-25010.313152410396</v>
      </c>
      <c r="AL539" s="44">
        <f t="shared" si="578"/>
        <v>-97599.055879503256</v>
      </c>
      <c r="AM539" s="44">
        <f t="shared" si="549"/>
        <v>-174.93988776775075</v>
      </c>
      <c r="AN539" s="44">
        <f t="shared" si="550"/>
        <v>84.01898762678421</v>
      </c>
      <c r="AO539" s="44">
        <f t="shared" si="610"/>
        <v>-3054.1861423770024</v>
      </c>
      <c r="AP539" s="44">
        <f t="shared" si="611"/>
        <v>-270.43580690823399</v>
      </c>
      <c r="AQ539" s="44">
        <f t="shared" si="579"/>
        <v>710.71312502685498</v>
      </c>
      <c r="AR539" s="44">
        <f t="shared" si="580"/>
        <v>74.055509038253575</v>
      </c>
      <c r="AS539" s="44">
        <f t="shared" si="581"/>
        <v>706.84434472274245</v>
      </c>
      <c r="AT539" s="44">
        <f>Paramètres!$D$26*Calculs!AQ539</f>
        <v>14.214262500537099</v>
      </c>
      <c r="AU539" s="44">
        <f>Paramètres!$D$26*AO539</f>
        <v>-61.083722847540052</v>
      </c>
      <c r="AV539" s="44">
        <f>Paramètres!$D$26*AP539</f>
        <v>-5.4087161381646798</v>
      </c>
      <c r="AW539" s="44"/>
      <c r="AX539" s="44"/>
      <c r="AY539" s="44"/>
      <c r="AZ539" s="44"/>
      <c r="BA539" s="44"/>
      <c r="BB539" s="44"/>
      <c r="BC539" s="44"/>
      <c r="BD539" s="44"/>
      <c r="BE539" s="44"/>
      <c r="BF539" s="44"/>
      <c r="BG539" s="41">
        <f>Paramètres!$D$16</f>
        <v>30000</v>
      </c>
      <c r="BH539" s="41">
        <f>Paramètres!$E$16</f>
        <v>-25000</v>
      </c>
      <c r="BI539" s="100"/>
      <c r="BJ539" s="100"/>
      <c r="BK539" s="110">
        <f>Paramètres!$D$20</f>
        <v>523598775598.29883</v>
      </c>
      <c r="BL539" s="41">
        <f>Paramètres!$D$21</f>
        <v>10000</v>
      </c>
      <c r="BM539" s="41"/>
      <c r="BN539" s="41"/>
      <c r="BO539" s="41">
        <f>IF(AND($BR$6&gt;200,A539&lt;950),Paramètres!$D$22,0)</f>
        <v>1</v>
      </c>
      <c r="BP539" s="41">
        <f t="shared" si="551"/>
        <v>69061.91002141514</v>
      </c>
      <c r="BQ539" s="41">
        <f t="shared" si="552"/>
        <v>-70006.852399811643</v>
      </c>
      <c r="BR539" s="41">
        <f t="shared" si="582"/>
        <v>98338.734986449024</v>
      </c>
      <c r="BS539" s="41">
        <f t="shared" si="583"/>
        <v>-45.38930652742247</v>
      </c>
      <c r="BT539" s="41">
        <f t="shared" si="584"/>
        <v>53.314777697160906</v>
      </c>
      <c r="BU539" s="41">
        <f t="shared" si="585"/>
        <v>37.44221827381098</v>
      </c>
      <c r="BV539" s="41">
        <f t="shared" si="586"/>
        <v>-37.95452294040831</v>
      </c>
      <c r="BW539" s="41">
        <f>Paramètres!$D$22</f>
        <v>1</v>
      </c>
      <c r="BX539" s="41">
        <f t="shared" si="553"/>
        <v>55010.313152410396</v>
      </c>
      <c r="BY539" s="41">
        <f t="shared" si="554"/>
        <v>72599.055879503256</v>
      </c>
      <c r="BZ539" s="41">
        <f t="shared" si="587"/>
        <v>91086.538345254361</v>
      </c>
      <c r="CA539" s="41">
        <f t="shared" si="588"/>
        <v>52.847783758366567</v>
      </c>
      <c r="CB539" s="41">
        <f t="shared" si="589"/>
        <v>61.98482879221045</v>
      </c>
      <c r="CC539" s="41">
        <f t="shared" si="590"/>
        <v>37.434783498232406</v>
      </c>
      <c r="CD539" s="41">
        <f t="shared" si="591"/>
        <v>49.404007781151812</v>
      </c>
      <c r="CE539" s="2">
        <f>Paramètres!$F$16</f>
        <v>15000</v>
      </c>
      <c r="CF539" s="2">
        <f>Paramètres!$G$16</f>
        <v>15000</v>
      </c>
      <c r="CG539" s="111">
        <f>Paramètres!$F$20</f>
        <v>992600579172.61572</v>
      </c>
      <c r="CH539" s="2">
        <f>Paramètres!$F$21</f>
        <v>13332</v>
      </c>
      <c r="CI539" s="2"/>
      <c r="CJ539" s="2"/>
      <c r="CK539" s="2">
        <f>IF(CN539&gt;20000,Paramètres!$F$22,-2)</f>
        <v>1</v>
      </c>
      <c r="CL539" s="2">
        <f t="shared" si="555"/>
        <v>54061.91002141514</v>
      </c>
      <c r="CM539" s="2">
        <f t="shared" si="556"/>
        <v>-30006.852399811636</v>
      </c>
      <c r="CN539" s="2">
        <f t="shared" si="557"/>
        <v>61831.232448558454</v>
      </c>
      <c r="CO539" s="2">
        <f t="shared" si="558"/>
        <v>-29.032294041947281</v>
      </c>
      <c r="CP539" s="2">
        <f t="shared" si="559"/>
        <v>242.52419807128004</v>
      </c>
      <c r="CQ539" s="2">
        <f t="shared" si="560"/>
        <v>212.05013801162045</v>
      </c>
      <c r="CR539" s="2">
        <f t="shared" si="561"/>
        <v>-117.69760243679647</v>
      </c>
      <c r="CS539" s="2">
        <f>Paramètres!$F$22</f>
        <v>1</v>
      </c>
      <c r="CT539" s="2">
        <f t="shared" si="562"/>
        <v>40010.313152410396</v>
      </c>
      <c r="CU539" s="2">
        <f t="shared" si="563"/>
        <v>112599.05587950326</v>
      </c>
      <c r="CV539" s="2">
        <f t="shared" si="592"/>
        <v>119496.32857753178</v>
      </c>
      <c r="CW539" s="2">
        <f t="shared" si="593"/>
        <v>70.438126291022314</v>
      </c>
      <c r="CX539" s="2">
        <f t="shared" si="564"/>
        <v>68.234913198687082</v>
      </c>
      <c r="CY539" s="2">
        <f t="shared" si="594"/>
        <v>22.846729079510286</v>
      </c>
      <c r="CZ539" s="2">
        <f t="shared" si="595"/>
        <v>64.296425636265496</v>
      </c>
      <c r="DA539" s="2"/>
      <c r="DB539" s="2"/>
      <c r="DC539" s="13">
        <f>Paramètres!$H$16</f>
        <v>-20000</v>
      </c>
      <c r="DD539" s="13">
        <f>Paramètres!$I$16</f>
        <v>0</v>
      </c>
      <c r="DE539" s="13"/>
      <c r="DF539" s="13"/>
      <c r="DG539" s="112">
        <f>Paramètres!$H$20</f>
        <v>1047197551196.5977</v>
      </c>
      <c r="DH539" s="13">
        <f>Paramètres!$H$21</f>
        <v>10000</v>
      </c>
      <c r="DI539" s="13">
        <f>IF(DL539&lt;66666,Paramètres!$H$22,5)</f>
        <v>1</v>
      </c>
      <c r="DJ539" s="13">
        <f t="shared" si="565"/>
        <v>19061.91002141514</v>
      </c>
      <c r="DK539" s="13">
        <f t="shared" si="566"/>
        <v>-45006.852399811636</v>
      </c>
      <c r="DL539" s="13">
        <f t="shared" si="596"/>
        <v>48877.123243936498</v>
      </c>
      <c r="DM539" s="13">
        <f t="shared" si="597"/>
        <v>-67.045714526110118</v>
      </c>
      <c r="DN539" s="13">
        <f t="shared" si="598"/>
        <v>412.19614927979609</v>
      </c>
      <c r="DO539" s="13">
        <f t="shared" si="599"/>
        <v>160.75508105358907</v>
      </c>
      <c r="DP539" s="13">
        <f t="shared" si="600"/>
        <v>-379.55693828007674</v>
      </c>
      <c r="DQ539" s="13">
        <f>IF(DT539&lt;66666,Paramètres!$H$22,5)</f>
        <v>5</v>
      </c>
      <c r="DR539" s="13">
        <f t="shared" si="567"/>
        <v>5010.3131524103956</v>
      </c>
      <c r="DS539" s="13">
        <f t="shared" si="568"/>
        <v>97599.055879503256</v>
      </c>
      <c r="DT539" s="13">
        <f t="shared" si="601"/>
        <v>97727.57515898782</v>
      </c>
      <c r="DU539" s="13">
        <f t="shared" si="602"/>
        <v>87.061262360594426</v>
      </c>
      <c r="DV539" s="13">
        <f t="shared" si="603"/>
        <v>539.73296418701568</v>
      </c>
      <c r="DW539" s="13">
        <f t="shared" si="604"/>
        <v>27.671117029725611</v>
      </c>
      <c r="DX539" s="13">
        <f t="shared" si="605"/>
        <v>539.02317381762873</v>
      </c>
    </row>
    <row r="540" spans="1:128" x14ac:dyDescent="0.35">
      <c r="A540" s="106">
        <f t="shared" si="606"/>
        <v>534</v>
      </c>
      <c r="B540" s="106">
        <f>A540*Paramètres!$D$25</f>
        <v>267</v>
      </c>
      <c r="C540" s="102">
        <f>Paramètres!$D$7</f>
        <v>155093840495.72119</v>
      </c>
      <c r="D540" s="28">
        <f>Paramètres!$D$8</f>
        <v>6666</v>
      </c>
      <c r="E540" s="28">
        <f t="shared" si="569"/>
        <v>-38340.180545681513</v>
      </c>
      <c r="F540" s="28">
        <f t="shared" si="570"/>
        <v>47193.703252300053</v>
      </c>
      <c r="G540" s="28">
        <f t="shared" si="544"/>
        <v>67.971173661897339</v>
      </c>
      <c r="H540" s="28">
        <f t="shared" si="545"/>
        <v>-53.870763879292852</v>
      </c>
      <c r="I540" s="28">
        <f t="shared" si="607"/>
        <v>1623.8159654808169</v>
      </c>
      <c r="J540" s="28">
        <f t="shared" si="608"/>
        <v>4013.271048412083</v>
      </c>
      <c r="K540" s="28">
        <f t="shared" si="609"/>
        <v>645.00435193320243</v>
      </c>
      <c r="L540" s="28">
        <f t="shared" si="571"/>
        <v>380.30009413823666</v>
      </c>
      <c r="M540" s="28">
        <f t="shared" si="572"/>
        <v>-520.96300483932521</v>
      </c>
      <c r="N540" s="28">
        <f>Paramètres!$D$26*Calculs!K540</f>
        <v>12.900087038664049</v>
      </c>
      <c r="O540" s="28">
        <f>Paramètres!$D$26*I540</f>
        <v>32.476319309616336</v>
      </c>
      <c r="P540" s="28">
        <f>Paramètres!$D$26*J540</f>
        <v>80.265420968241656</v>
      </c>
      <c r="Q540" s="105">
        <f>IF($T540&gt;25000,Paramètres!$D$9,-5)</f>
        <v>6</v>
      </c>
      <c r="R540" s="105">
        <f t="shared" si="546"/>
        <v>-11821.28819934218</v>
      </c>
      <c r="S540" s="105">
        <f t="shared" si="547"/>
        <v>144751.26594907674</v>
      </c>
      <c r="T540" s="105">
        <f t="shared" si="573"/>
        <v>145233.16373525796</v>
      </c>
      <c r="U540" s="105">
        <f t="shared" si="574"/>
        <v>94.668768669952712</v>
      </c>
      <c r="V540" s="105">
        <f t="shared" si="548"/>
        <v>43.978789098462741</v>
      </c>
      <c r="W540" s="105">
        <f t="shared" si="575"/>
        <v>-3.579664087871159</v>
      </c>
      <c r="X540" s="105">
        <f t="shared" si="576"/>
        <v>43.832863191731732</v>
      </c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44">
        <f t="shared" si="577"/>
        <v>-26518.892346339333</v>
      </c>
      <c r="AL540" s="44">
        <f t="shared" si="578"/>
        <v>-97557.562696776688</v>
      </c>
      <c r="AM540" s="44">
        <f t="shared" si="549"/>
        <v>171.39322791611207</v>
      </c>
      <c r="AN540" s="44">
        <f t="shared" si="550"/>
        <v>83.17327281467584</v>
      </c>
      <c r="AO540" s="44">
        <f t="shared" si="610"/>
        <v>-2919.0469104912086</v>
      </c>
      <c r="AP540" s="44">
        <f t="shared" si="611"/>
        <v>441.81725395267313</v>
      </c>
      <c r="AQ540" s="44">
        <f t="shared" si="579"/>
        <v>702.65932884346103</v>
      </c>
      <c r="AR540" s="44">
        <f t="shared" si="580"/>
        <v>83.523112795874724</v>
      </c>
      <c r="AS540" s="44">
        <f t="shared" si="581"/>
        <v>697.67759175684489</v>
      </c>
      <c r="AT540" s="44">
        <f>Paramètres!$D$26*Calculs!AQ540</f>
        <v>14.053186576869221</v>
      </c>
      <c r="AU540" s="44">
        <f>Paramètres!$D$26*AO540</f>
        <v>-58.380938209824173</v>
      </c>
      <c r="AV540" s="44">
        <f>Paramètres!$D$26*AP540</f>
        <v>8.8363450790534621</v>
      </c>
      <c r="AW540" s="44"/>
      <c r="AX540" s="44"/>
      <c r="AY540" s="44"/>
      <c r="AZ540" s="44"/>
      <c r="BA540" s="44"/>
      <c r="BB540" s="44"/>
      <c r="BC540" s="44"/>
      <c r="BD540" s="44"/>
      <c r="BE540" s="44"/>
      <c r="BF540" s="44"/>
      <c r="BG540" s="41">
        <f>Paramètres!$D$16</f>
        <v>30000</v>
      </c>
      <c r="BH540" s="41">
        <f>Paramètres!$E$16</f>
        <v>-25000</v>
      </c>
      <c r="BI540" s="100"/>
      <c r="BJ540" s="100"/>
      <c r="BK540" s="110">
        <f>Paramètres!$D$20</f>
        <v>523598775598.29883</v>
      </c>
      <c r="BL540" s="41">
        <f>Paramètres!$D$21</f>
        <v>10000</v>
      </c>
      <c r="BM540" s="41"/>
      <c r="BN540" s="41"/>
      <c r="BO540" s="41">
        <f>IF(AND($BR$6&gt;200,A540&lt;950),Paramètres!$D$22,0)</f>
        <v>1</v>
      </c>
      <c r="BP540" s="41">
        <f t="shared" si="551"/>
        <v>68340.180545681505</v>
      </c>
      <c r="BQ540" s="41">
        <f t="shared" si="552"/>
        <v>-72193.703252300053</v>
      </c>
      <c r="BR540" s="41">
        <f t="shared" si="582"/>
        <v>99409.81373233482</v>
      </c>
      <c r="BS540" s="41">
        <f t="shared" si="583"/>
        <v>-46.570690780465526</v>
      </c>
      <c r="BT540" s="41">
        <f t="shared" si="584"/>
        <v>52.189271381588959</v>
      </c>
      <c r="BU540" s="41">
        <f t="shared" si="585"/>
        <v>35.877989253341191</v>
      </c>
      <c r="BV540" s="41">
        <f t="shared" si="586"/>
        <v>-37.901054529897635</v>
      </c>
      <c r="BW540" s="41">
        <f>Paramètres!$D$22</f>
        <v>1</v>
      </c>
      <c r="BX540" s="41">
        <f t="shared" si="553"/>
        <v>56518.892346339329</v>
      </c>
      <c r="BY540" s="41">
        <f t="shared" si="554"/>
        <v>72557.562696776688</v>
      </c>
      <c r="BZ540" s="41">
        <f t="shared" si="587"/>
        <v>91972.741051649515</v>
      </c>
      <c r="CA540" s="41">
        <f t="shared" si="588"/>
        <v>52.083104245753937</v>
      </c>
      <c r="CB540" s="41">
        <f t="shared" si="589"/>
        <v>60.816909488045901</v>
      </c>
      <c r="CC540" s="41">
        <f t="shared" si="590"/>
        <v>37.373077293212646</v>
      </c>
      <c r="CD540" s="41">
        <f t="shared" si="591"/>
        <v>47.978636634576446</v>
      </c>
      <c r="CE540" s="2">
        <f>Paramètres!$F$16</f>
        <v>15000</v>
      </c>
      <c r="CF540" s="2">
        <f>Paramètres!$G$16</f>
        <v>15000</v>
      </c>
      <c r="CG540" s="111">
        <f>Paramètres!$F$20</f>
        <v>992600579172.61572</v>
      </c>
      <c r="CH540" s="2">
        <f>Paramètres!$F$21</f>
        <v>13332</v>
      </c>
      <c r="CI540" s="2"/>
      <c r="CJ540" s="2"/>
      <c r="CK540" s="2">
        <f>IF(CN540&gt;20000,Paramètres!$F$22,-2)</f>
        <v>1</v>
      </c>
      <c r="CL540" s="2">
        <f t="shared" si="555"/>
        <v>53340.180545681513</v>
      </c>
      <c r="CM540" s="2">
        <f t="shared" si="556"/>
        <v>-32193.703252300053</v>
      </c>
      <c r="CN540" s="2">
        <f t="shared" si="557"/>
        <v>62302.563267838792</v>
      </c>
      <c r="CO540" s="2">
        <f t="shared" si="558"/>
        <v>-31.113267985758178</v>
      </c>
      <c r="CP540" s="2">
        <f t="shared" si="559"/>
        <v>239.10873014605667</v>
      </c>
      <c r="CQ540" s="2">
        <f t="shared" si="560"/>
        <v>204.71232910930806</v>
      </c>
      <c r="CR540" s="2">
        <f t="shared" si="561"/>
        <v>-123.55503689733612</v>
      </c>
      <c r="CS540" s="2">
        <f>Paramètres!$F$22</f>
        <v>1</v>
      </c>
      <c r="CT540" s="2">
        <f t="shared" si="562"/>
        <v>41518.892346339329</v>
      </c>
      <c r="CU540" s="2">
        <f t="shared" si="563"/>
        <v>112557.56269677669</v>
      </c>
      <c r="CV540" s="2">
        <f t="shared" si="592"/>
        <v>119970.92706946016</v>
      </c>
      <c r="CW540" s="2">
        <f t="shared" si="593"/>
        <v>69.752591961370754</v>
      </c>
      <c r="CX540" s="2">
        <f t="shared" si="564"/>
        <v>67.705972894211371</v>
      </c>
      <c r="CY540" s="2">
        <f t="shared" si="594"/>
        <v>23.431318474111542</v>
      </c>
      <c r="CZ540" s="2">
        <f t="shared" si="595"/>
        <v>63.522217216627787</v>
      </c>
      <c r="DA540" s="2"/>
      <c r="DB540" s="2"/>
      <c r="DC540" s="13">
        <f>Paramètres!$H$16</f>
        <v>-20000</v>
      </c>
      <c r="DD540" s="13">
        <f>Paramètres!$I$16</f>
        <v>0</v>
      </c>
      <c r="DE540" s="13"/>
      <c r="DF540" s="13"/>
      <c r="DG540" s="112">
        <f>Paramètres!$H$20</f>
        <v>1047197551196.5977</v>
      </c>
      <c r="DH540" s="13">
        <f>Paramètres!$H$21</f>
        <v>10000</v>
      </c>
      <c r="DI540" s="13">
        <f>IF(DL540&lt;66666,Paramètres!$H$22,5)</f>
        <v>1</v>
      </c>
      <c r="DJ540" s="13">
        <f t="shared" si="565"/>
        <v>18340.180545681513</v>
      </c>
      <c r="DK540" s="13">
        <f t="shared" si="566"/>
        <v>-47193.703252300053</v>
      </c>
      <c r="DL540" s="13">
        <f t="shared" si="596"/>
        <v>50632.083199433451</v>
      </c>
      <c r="DM540" s="13">
        <f t="shared" si="597"/>
        <v>-68.763127394746547</v>
      </c>
      <c r="DN540" s="13">
        <f t="shared" si="598"/>
        <v>385.69941954630156</v>
      </c>
      <c r="DO540" s="13">
        <f t="shared" si="599"/>
        <v>139.70977577558739</v>
      </c>
      <c r="DP540" s="13">
        <f t="shared" si="600"/>
        <v>-359.50691341209148</v>
      </c>
      <c r="DQ540" s="13">
        <f>IF(DT540&lt;66666,Paramètres!$H$22,5)</f>
        <v>5</v>
      </c>
      <c r="DR540" s="13">
        <f t="shared" si="567"/>
        <v>6518.892346339333</v>
      </c>
      <c r="DS540" s="13">
        <f t="shared" si="568"/>
        <v>97557.562696776688</v>
      </c>
      <c r="DT540" s="13">
        <f t="shared" si="601"/>
        <v>97775.119517997402</v>
      </c>
      <c r="DU540" s="13">
        <f t="shared" si="602"/>
        <v>86.17712264071703</v>
      </c>
      <c r="DV540" s="13">
        <f t="shared" si="603"/>
        <v>539.21633691089608</v>
      </c>
      <c r="DW540" s="13">
        <f t="shared" si="604"/>
        <v>35.950794732217695</v>
      </c>
      <c r="DX540" s="13">
        <f t="shared" si="605"/>
        <v>538.01654096293998</v>
      </c>
    </row>
    <row r="541" spans="1:128" x14ac:dyDescent="0.35">
      <c r="A541" s="106">
        <f t="shared" si="606"/>
        <v>535</v>
      </c>
      <c r="B541" s="106">
        <f>A541*Paramètres!$D$25</f>
        <v>267.5</v>
      </c>
      <c r="C541" s="102">
        <f>Paramètres!$D$7</f>
        <v>155093840495.72119</v>
      </c>
      <c r="D541" s="28">
        <f>Paramètres!$D$8</f>
        <v>6666</v>
      </c>
      <c r="E541" s="28">
        <f t="shared" si="569"/>
        <v>-37433.197539406545</v>
      </c>
      <c r="F541" s="28">
        <f t="shared" si="570"/>
        <v>49070.098025296262</v>
      </c>
      <c r="G541" s="28">
        <f t="shared" si="544"/>
        <v>59.978644718107368</v>
      </c>
      <c r="H541" s="28">
        <f t="shared" si="545"/>
        <v>-55.177230557106988</v>
      </c>
      <c r="I541" s="28">
        <f t="shared" si="607"/>
        <v>1971.639740309437</v>
      </c>
      <c r="J541" s="28">
        <f t="shared" si="608"/>
        <v>3412.0426226045161</v>
      </c>
      <c r="K541" s="28">
        <f t="shared" si="609"/>
        <v>623.76022232651053</v>
      </c>
      <c r="L541" s="28">
        <f t="shared" si="571"/>
        <v>356.19194300767185</v>
      </c>
      <c r="M541" s="28">
        <f t="shared" si="572"/>
        <v>-512.05870238990883</v>
      </c>
      <c r="N541" s="28">
        <f>Paramètres!$D$26*Calculs!K541</f>
        <v>12.475204446530212</v>
      </c>
      <c r="O541" s="28">
        <f>Paramètres!$D$26*I541</f>
        <v>39.432794806188738</v>
      </c>
      <c r="P541" s="28">
        <f>Paramètres!$D$26*J541</f>
        <v>68.240852452090323</v>
      </c>
      <c r="Q541" s="105">
        <f>IF($T541&gt;25000,Paramètres!$D$9,-5)</f>
        <v>6</v>
      </c>
      <c r="R541" s="105">
        <f t="shared" si="546"/>
        <v>-9475.6625160205731</v>
      </c>
      <c r="S541" s="105">
        <f t="shared" si="547"/>
        <v>146232.3326971574</v>
      </c>
      <c r="T541" s="105">
        <f t="shared" si="573"/>
        <v>146539.01632728957</v>
      </c>
      <c r="U541" s="105">
        <f t="shared" si="574"/>
        <v>93.707507716536838</v>
      </c>
      <c r="V541" s="105">
        <f t="shared" si="548"/>
        <v>43.200882576817605</v>
      </c>
      <c r="W541" s="105">
        <f t="shared" si="575"/>
        <v>-2.793501648583963</v>
      </c>
      <c r="X541" s="105">
        <f t="shared" si="576"/>
        <v>43.110469771916677</v>
      </c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44">
        <f t="shared" si="577"/>
        <v>-27957.535023385972</v>
      </c>
      <c r="AL541" s="44">
        <f t="shared" si="578"/>
        <v>-97162.234671861137</v>
      </c>
      <c r="AM541" s="44">
        <f t="shared" si="549"/>
        <v>157.84728136690549</v>
      </c>
      <c r="AN541" s="44">
        <f t="shared" si="550"/>
        <v>82.346189502258412</v>
      </c>
      <c r="AO541" s="44">
        <f t="shared" si="610"/>
        <v>-2777.1428594855097</v>
      </c>
      <c r="AP541" s="44">
        <f t="shared" si="611"/>
        <v>1130.6585006304645</v>
      </c>
      <c r="AQ541" s="44">
        <f t="shared" si="579"/>
        <v>699.5829178867267</v>
      </c>
      <c r="AR541" s="44">
        <f t="shared" si="580"/>
        <v>93.175526411670717</v>
      </c>
      <c r="AS541" s="44">
        <f t="shared" si="581"/>
        <v>693.35025800587584</v>
      </c>
      <c r="AT541" s="44">
        <f>Paramètres!$D$26*Calculs!AQ541</f>
        <v>13.991658357734535</v>
      </c>
      <c r="AU541" s="44">
        <f>Paramètres!$D$26*AO541</f>
        <v>-55.542857189710197</v>
      </c>
      <c r="AV541" s="44">
        <f>Paramètres!$D$26*AP541</f>
        <v>22.613170012609288</v>
      </c>
      <c r="AW541" s="44"/>
      <c r="AX541" s="44"/>
      <c r="AY541" s="44"/>
      <c r="AZ541" s="44"/>
      <c r="BA541" s="44"/>
      <c r="BB541" s="44"/>
      <c r="BC541" s="44"/>
      <c r="BD541" s="44"/>
      <c r="BE541" s="44"/>
      <c r="BF541" s="44"/>
      <c r="BG541" s="41">
        <f>Paramètres!$D$16</f>
        <v>30000</v>
      </c>
      <c r="BH541" s="41">
        <f>Paramètres!$E$16</f>
        <v>-25000</v>
      </c>
      <c r="BI541" s="100"/>
      <c r="BJ541" s="100"/>
      <c r="BK541" s="110">
        <f>Paramètres!$D$20</f>
        <v>523598775598.29883</v>
      </c>
      <c r="BL541" s="41">
        <f>Paramètres!$D$21</f>
        <v>10000</v>
      </c>
      <c r="BM541" s="41"/>
      <c r="BN541" s="41"/>
      <c r="BO541" s="41">
        <f>IF(AND($BR$6&gt;200,A541&lt;950),Paramètres!$D$22,0)</f>
        <v>1</v>
      </c>
      <c r="BP541" s="41">
        <f t="shared" si="551"/>
        <v>67433.197539406538</v>
      </c>
      <c r="BQ541" s="41">
        <f t="shared" si="552"/>
        <v>-74070.098025296262</v>
      </c>
      <c r="BR541" s="41">
        <f t="shared" si="582"/>
        <v>100167.93674557554</v>
      </c>
      <c r="BS541" s="41">
        <f t="shared" si="583"/>
        <v>-47.685364372615574</v>
      </c>
      <c r="BT541" s="41">
        <f t="shared" si="584"/>
        <v>51.41391965419745</v>
      </c>
      <c r="BU541" s="41">
        <f t="shared" si="585"/>
        <v>34.611923864647359</v>
      </c>
      <c r="BV541" s="41">
        <f t="shared" si="586"/>
        <v>-38.018493665532375</v>
      </c>
      <c r="BW541" s="41">
        <f>Paramètres!$D$22</f>
        <v>1</v>
      </c>
      <c r="BX541" s="41">
        <f t="shared" si="553"/>
        <v>57957.535023385972</v>
      </c>
      <c r="BY541" s="41">
        <f t="shared" si="554"/>
        <v>72162.234671861137</v>
      </c>
      <c r="BZ541" s="41">
        <f t="shared" si="587"/>
        <v>92555.194229301735</v>
      </c>
      <c r="CA541" s="41">
        <f t="shared" si="588"/>
        <v>51.230100347265093</v>
      </c>
      <c r="CB541" s="41">
        <f t="shared" si="589"/>
        <v>60.067079176670269</v>
      </c>
      <c r="CC541" s="41">
        <f t="shared" si="590"/>
        <v>37.613662573161335</v>
      </c>
      <c r="CD541" s="41">
        <f t="shared" si="591"/>
        <v>46.832322050574611</v>
      </c>
      <c r="CE541" s="2">
        <f>Paramètres!$F$16</f>
        <v>15000</v>
      </c>
      <c r="CF541" s="2">
        <f>Paramètres!$G$16</f>
        <v>15000</v>
      </c>
      <c r="CG541" s="111">
        <f>Paramètres!$F$20</f>
        <v>992600579172.61572</v>
      </c>
      <c r="CH541" s="2">
        <f>Paramètres!$F$21</f>
        <v>13332</v>
      </c>
      <c r="CI541" s="2"/>
      <c r="CJ541" s="2"/>
      <c r="CK541" s="2">
        <f>IF(CN541&gt;20000,Paramètres!$F$22,-2)</f>
        <v>1</v>
      </c>
      <c r="CL541" s="2">
        <f t="shared" si="555"/>
        <v>52433.197539406545</v>
      </c>
      <c r="CM541" s="2">
        <f t="shared" si="556"/>
        <v>-34070.098025296262</v>
      </c>
      <c r="CN541" s="2">
        <f t="shared" si="557"/>
        <v>62530.087027444031</v>
      </c>
      <c r="CO541" s="2">
        <f t="shared" si="558"/>
        <v>-33.015047658058002</v>
      </c>
      <c r="CP541" s="2">
        <f t="shared" si="559"/>
        <v>237.48513338525399</v>
      </c>
      <c r="CQ541" s="2">
        <f t="shared" si="560"/>
        <v>199.13781514483082</v>
      </c>
      <c r="CR541" s="2">
        <f t="shared" si="561"/>
        <v>-129.39597813825227</v>
      </c>
      <c r="CS541" s="2">
        <f>Paramètres!$F$22</f>
        <v>1</v>
      </c>
      <c r="CT541" s="2">
        <f t="shared" si="562"/>
        <v>42957.535023385972</v>
      </c>
      <c r="CU541" s="2">
        <f t="shared" si="563"/>
        <v>112162.23467186114</v>
      </c>
      <c r="CV541" s="2">
        <f t="shared" si="592"/>
        <v>120107.10512651232</v>
      </c>
      <c r="CW541" s="2">
        <f t="shared" si="593"/>
        <v>69.043427820638456</v>
      </c>
      <c r="CX541" s="2">
        <f t="shared" si="564"/>
        <v>67.555330586977533</v>
      </c>
      <c r="CY541" s="2">
        <f t="shared" si="594"/>
        <v>24.161855176258999</v>
      </c>
      <c r="CZ541" s="2">
        <f t="shared" si="595"/>
        <v>63.086666143942871</v>
      </c>
      <c r="DA541" s="2"/>
      <c r="DB541" s="2"/>
      <c r="DC541" s="13">
        <f>Paramètres!$H$16</f>
        <v>-20000</v>
      </c>
      <c r="DD541" s="13">
        <f>Paramètres!$I$16</f>
        <v>0</v>
      </c>
      <c r="DE541" s="13"/>
      <c r="DF541" s="13"/>
      <c r="DG541" s="112">
        <f>Paramètres!$H$20</f>
        <v>1047197551196.5977</v>
      </c>
      <c r="DH541" s="13">
        <f>Paramètres!$H$21</f>
        <v>10000</v>
      </c>
      <c r="DI541" s="13">
        <f>IF(DL541&lt;66666,Paramètres!$H$22,5)</f>
        <v>1</v>
      </c>
      <c r="DJ541" s="13">
        <f t="shared" si="565"/>
        <v>17433.197539406545</v>
      </c>
      <c r="DK541" s="13">
        <f t="shared" si="566"/>
        <v>-49070.098025296262</v>
      </c>
      <c r="DL541" s="13">
        <f t="shared" si="596"/>
        <v>52074.858585119116</v>
      </c>
      <c r="DM541" s="13">
        <f t="shared" si="597"/>
        <v>-70.4413342126076</v>
      </c>
      <c r="DN541" s="13">
        <f t="shared" si="598"/>
        <v>365.74819069441315</v>
      </c>
      <c r="DO541" s="13">
        <f t="shared" si="599"/>
        <v>122.44220399819366</v>
      </c>
      <c r="DP541" s="13">
        <f t="shared" si="600"/>
        <v>-344.64423058612419</v>
      </c>
      <c r="DQ541" s="13">
        <f>IF(DT541&lt;66666,Paramètres!$H$22,5)</f>
        <v>5</v>
      </c>
      <c r="DR541" s="13">
        <f t="shared" si="567"/>
        <v>7957.5350233859717</v>
      </c>
      <c r="DS541" s="13">
        <f t="shared" si="568"/>
        <v>97162.234671861137</v>
      </c>
      <c r="DT541" s="13">
        <f t="shared" si="601"/>
        <v>97487.549000260697</v>
      </c>
      <c r="DU541" s="13">
        <f t="shared" si="602"/>
        <v>85.317955965760206</v>
      </c>
      <c r="DV541" s="13">
        <f t="shared" si="603"/>
        <v>542.35245019731417</v>
      </c>
      <c r="DW541" s="13">
        <f t="shared" si="604"/>
        <v>44.270152052471701</v>
      </c>
      <c r="DX541" s="13">
        <f t="shared" si="605"/>
        <v>540.5426290980954</v>
      </c>
    </row>
    <row r="542" spans="1:128" x14ac:dyDescent="0.35">
      <c r="A542" s="106">
        <f t="shared" si="606"/>
        <v>536</v>
      </c>
      <c r="B542" s="106">
        <f>A542*Paramètres!$D$25</f>
        <v>268</v>
      </c>
      <c r="C542" s="102">
        <f>Paramètres!$D$7</f>
        <v>155093840495.72119</v>
      </c>
      <c r="D542" s="28">
        <f>Paramètres!$D$8</f>
        <v>6666</v>
      </c>
      <c r="E542" s="28">
        <f t="shared" si="569"/>
        <v>-36358.329683499913</v>
      </c>
      <c r="F542" s="28">
        <f t="shared" si="570"/>
        <v>50648.104661001038</v>
      </c>
      <c r="G542" s="28">
        <f t="shared" si="544"/>
        <v>51.057498557290472</v>
      </c>
      <c r="H542" s="28">
        <f t="shared" si="545"/>
        <v>-56.454677120839676</v>
      </c>
      <c r="I542" s="28">
        <f t="shared" si="607"/>
        <v>2288.3988885109202</v>
      </c>
      <c r="J542" s="28">
        <f t="shared" si="608"/>
        <v>2831.7430677625171</v>
      </c>
      <c r="K542" s="28">
        <f t="shared" si="609"/>
        <v>609.16091257115966</v>
      </c>
      <c r="L542" s="28">
        <f t="shared" si="571"/>
        <v>336.62015420444419</v>
      </c>
      <c r="M542" s="28">
        <f t="shared" si="572"/>
        <v>-507.70452941440681</v>
      </c>
      <c r="N542" s="28">
        <f>Paramètres!$D$26*Calculs!K542</f>
        <v>12.183218251423193</v>
      </c>
      <c r="O542" s="28">
        <f>Paramètres!$D$26*I542</f>
        <v>45.767977770218401</v>
      </c>
      <c r="P542" s="28">
        <f>Paramètres!$D$26*J542</f>
        <v>56.634861355250344</v>
      </c>
      <c r="Q542" s="105">
        <f>IF($T542&gt;25000,Paramètres!$D$9,-5)</f>
        <v>6</v>
      </c>
      <c r="R542" s="105">
        <f t="shared" si="546"/>
        <v>-7035.5171119741026</v>
      </c>
      <c r="S542" s="105">
        <f t="shared" si="547"/>
        <v>147071.67251804547</v>
      </c>
      <c r="T542" s="105">
        <f t="shared" si="573"/>
        <v>147239.856554834</v>
      </c>
      <c r="U542" s="105">
        <f t="shared" si="574"/>
        <v>92.738789608804069</v>
      </c>
      <c r="V542" s="105">
        <f t="shared" si="548"/>
        <v>42.791860378506996</v>
      </c>
      <c r="W542" s="105">
        <f t="shared" si="575"/>
        <v>-2.0447103996876832</v>
      </c>
      <c r="X542" s="105">
        <f t="shared" si="576"/>
        <v>42.742981576336554</v>
      </c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44">
        <f t="shared" si="577"/>
        <v>-29322.81257152581</v>
      </c>
      <c r="AL542" s="44">
        <f t="shared" si="578"/>
        <v>-96423.567857044429</v>
      </c>
      <c r="AM542" s="44">
        <f t="shared" si="549"/>
        <v>145.57513750323304</v>
      </c>
      <c r="AN542" s="44">
        <f t="shared" si="550"/>
        <v>81.532557004563301</v>
      </c>
      <c r="AO542" s="44">
        <f t="shared" si="610"/>
        <v>-2628.4244758841287</v>
      </c>
      <c r="AP542" s="44">
        <f t="shared" si="611"/>
        <v>1801.3955886237309</v>
      </c>
      <c r="AQ542" s="44">
        <f t="shared" si="579"/>
        <v>701.21555186932812</v>
      </c>
      <c r="AR542" s="44">
        <f t="shared" si="580"/>
        <v>103.25216815330806</v>
      </c>
      <c r="AS542" s="44">
        <f t="shared" si="581"/>
        <v>693.57208706452957</v>
      </c>
      <c r="AT542" s="44">
        <f>Paramètres!$D$26*Calculs!AQ542</f>
        <v>14.024311037386562</v>
      </c>
      <c r="AU542" s="44">
        <f>Paramètres!$D$26*AO542</f>
        <v>-52.568489517682572</v>
      </c>
      <c r="AV542" s="44">
        <f>Paramètres!$D$26*AP542</f>
        <v>36.027911772474617</v>
      </c>
      <c r="AW542" s="44"/>
      <c r="AX542" s="44"/>
      <c r="AY542" s="44"/>
      <c r="AZ542" s="44"/>
      <c r="BA542" s="44"/>
      <c r="BB542" s="44"/>
      <c r="BC542" s="44"/>
      <c r="BD542" s="44"/>
      <c r="BE542" s="44"/>
      <c r="BF542" s="44"/>
      <c r="BG542" s="41">
        <f>Paramètres!$D$16</f>
        <v>30000</v>
      </c>
      <c r="BH542" s="41">
        <f>Paramètres!$E$16</f>
        <v>-25000</v>
      </c>
      <c r="BI542" s="100"/>
      <c r="BJ542" s="100"/>
      <c r="BK542" s="110">
        <f>Paramètres!$D$20</f>
        <v>523598775598.29883</v>
      </c>
      <c r="BL542" s="41">
        <f>Paramètres!$D$21</f>
        <v>10000</v>
      </c>
      <c r="BM542" s="41"/>
      <c r="BN542" s="41"/>
      <c r="BO542" s="41">
        <f>IF(AND($BR$6&gt;200,A542&lt;950),Paramètres!$D$22,0)</f>
        <v>1</v>
      </c>
      <c r="BP542" s="41">
        <f t="shared" si="551"/>
        <v>66358.329683499906</v>
      </c>
      <c r="BQ542" s="41">
        <f t="shared" si="552"/>
        <v>-75648.104661001038</v>
      </c>
      <c r="BR542" s="41">
        <f t="shared" si="582"/>
        <v>100628.34420373732</v>
      </c>
      <c r="BS542" s="41">
        <f t="shared" si="583"/>
        <v>-48.742841419703744</v>
      </c>
      <c r="BT542" s="41">
        <f t="shared" si="584"/>
        <v>50.951410491102457</v>
      </c>
      <c r="BU542" s="41">
        <f t="shared" si="585"/>
        <v>33.599385162916569</v>
      </c>
      <c r="BV542" s="41">
        <f t="shared" si="586"/>
        <v>-38.30310101945804</v>
      </c>
      <c r="BW542" s="41">
        <f>Paramètres!$D$22</f>
        <v>1</v>
      </c>
      <c r="BX542" s="41">
        <f t="shared" si="553"/>
        <v>59322.812571525807</v>
      </c>
      <c r="BY542" s="41">
        <f t="shared" si="554"/>
        <v>71423.567857044429</v>
      </c>
      <c r="BZ542" s="41">
        <f t="shared" si="587"/>
        <v>92846.76697024086</v>
      </c>
      <c r="CA542" s="41">
        <f t="shared" si="588"/>
        <v>50.287738808423974</v>
      </c>
      <c r="CB542" s="41">
        <f t="shared" si="589"/>
        <v>59.696885632372762</v>
      </c>
      <c r="CC542" s="41">
        <f t="shared" si="590"/>
        <v>38.142277572337463</v>
      </c>
      <c r="CD542" s="41">
        <f t="shared" si="591"/>
        <v>45.922595917471348</v>
      </c>
      <c r="CE542" s="2">
        <f>Paramètres!$F$16</f>
        <v>15000</v>
      </c>
      <c r="CF542" s="2">
        <f>Paramètres!$G$16</f>
        <v>15000</v>
      </c>
      <c r="CG542" s="111">
        <f>Paramètres!$F$20</f>
        <v>992600579172.61572</v>
      </c>
      <c r="CH542" s="2">
        <f>Paramètres!$F$21</f>
        <v>13332</v>
      </c>
      <c r="CI542" s="2"/>
      <c r="CJ542" s="2"/>
      <c r="CK542" s="2">
        <f>IF(CN542&gt;20000,Paramètres!$F$22,-2)</f>
        <v>1</v>
      </c>
      <c r="CL542" s="2">
        <f t="shared" si="555"/>
        <v>51358.329683499913</v>
      </c>
      <c r="CM542" s="2">
        <f t="shared" si="556"/>
        <v>-35648.104661001038</v>
      </c>
      <c r="CN542" s="2">
        <f t="shared" si="557"/>
        <v>62517.720638237864</v>
      </c>
      <c r="CO542" s="2">
        <f t="shared" si="558"/>
        <v>-34.764731735075088</v>
      </c>
      <c r="CP542" s="2">
        <f t="shared" si="559"/>
        <v>237.57296403299793</v>
      </c>
      <c r="CQ542" s="2">
        <f t="shared" si="560"/>
        <v>195.16627423601611</v>
      </c>
      <c r="CR542" s="2">
        <f t="shared" si="561"/>
        <v>-135.46600547833498</v>
      </c>
      <c r="CS542" s="2">
        <f>Paramètres!$F$22</f>
        <v>1</v>
      </c>
      <c r="CT542" s="2">
        <f t="shared" si="562"/>
        <v>44322.812571525807</v>
      </c>
      <c r="CU542" s="2">
        <f t="shared" si="563"/>
        <v>111423.56785704443</v>
      </c>
      <c r="CV542" s="2">
        <f t="shared" si="592"/>
        <v>119915.4835217037</v>
      </c>
      <c r="CW542" s="2">
        <f t="shared" si="593"/>
        <v>68.307995564465273</v>
      </c>
      <c r="CX542" s="2">
        <f t="shared" si="564"/>
        <v>67.767448879148574</v>
      </c>
      <c r="CY542" s="2">
        <f t="shared" si="594"/>
        <v>25.048007537553101</v>
      </c>
      <c r="CZ542" s="2">
        <f t="shared" si="595"/>
        <v>62.96844007903244</v>
      </c>
      <c r="DA542" s="2"/>
      <c r="DB542" s="2"/>
      <c r="DC542" s="13">
        <f>Paramètres!$H$16</f>
        <v>-20000</v>
      </c>
      <c r="DD542" s="13">
        <f>Paramètres!$I$16</f>
        <v>0</v>
      </c>
      <c r="DE542" s="13"/>
      <c r="DF542" s="13"/>
      <c r="DG542" s="112">
        <f>Paramètres!$H$20</f>
        <v>1047197551196.5977</v>
      </c>
      <c r="DH542" s="13">
        <f>Paramètres!$H$21</f>
        <v>10000</v>
      </c>
      <c r="DI542" s="13">
        <f>IF(DL542&lt;66666,Paramètres!$H$22,5)</f>
        <v>1</v>
      </c>
      <c r="DJ542" s="13">
        <f t="shared" si="565"/>
        <v>16358.329683499913</v>
      </c>
      <c r="DK542" s="13">
        <f t="shared" si="566"/>
        <v>-50648.104661001038</v>
      </c>
      <c r="DL542" s="13">
        <f t="shared" si="596"/>
        <v>53224.293849573893</v>
      </c>
      <c r="DM542" s="13">
        <f t="shared" si="597"/>
        <v>-72.100576101169978</v>
      </c>
      <c r="DN542" s="13">
        <f t="shared" si="598"/>
        <v>350.92087246023112</v>
      </c>
      <c r="DO542" s="13">
        <f t="shared" si="599"/>
        <v>107.85449480551151</v>
      </c>
      <c r="DP542" s="13">
        <f t="shared" si="600"/>
        <v>-333.93542291661379</v>
      </c>
      <c r="DQ542" s="13">
        <f>IF(DT542&lt;66666,Paramètres!$H$22,5)</f>
        <v>5</v>
      </c>
      <c r="DR542" s="13">
        <f t="shared" si="567"/>
        <v>9322.8125715258102</v>
      </c>
      <c r="DS542" s="13">
        <f t="shared" si="568"/>
        <v>96423.567857044429</v>
      </c>
      <c r="DT542" s="13">
        <f t="shared" si="601"/>
        <v>96873.21235783321</v>
      </c>
      <c r="DU542" s="13">
        <f t="shared" si="602"/>
        <v>84.477464069757474</v>
      </c>
      <c r="DV542" s="13">
        <f t="shared" si="603"/>
        <v>549.14395490572201</v>
      </c>
      <c r="DW542" s="13">
        <f t="shared" si="604"/>
        <v>52.848109831040382</v>
      </c>
      <c r="DX542" s="13">
        <f t="shared" si="605"/>
        <v>546.5950608053314</v>
      </c>
    </row>
    <row r="543" spans="1:128" x14ac:dyDescent="0.35">
      <c r="A543" s="106">
        <f t="shared" si="606"/>
        <v>537</v>
      </c>
      <c r="B543" s="106">
        <f>A543*Paramètres!$D$25</f>
        <v>268.5</v>
      </c>
      <c r="C543" s="102">
        <f>Paramètres!$D$7</f>
        <v>155093840495.72119</v>
      </c>
      <c r="D543" s="28">
        <f>Paramètres!$D$8</f>
        <v>6666</v>
      </c>
      <c r="E543" s="28">
        <f t="shared" si="569"/>
        <v>-35129.975200693341</v>
      </c>
      <c r="F543" s="28">
        <f t="shared" si="570"/>
        <v>51937.050062528695</v>
      </c>
      <c r="G543" s="28">
        <f t="shared" si="544"/>
        <v>41.318503377700338</v>
      </c>
      <c r="H543" s="28">
        <f t="shared" si="545"/>
        <v>-57.708653915923293</v>
      </c>
      <c r="I543" s="28">
        <f t="shared" si="607"/>
        <v>2579.251064945146</v>
      </c>
      <c r="J543" s="28">
        <f t="shared" si="608"/>
        <v>2267.4036769928598</v>
      </c>
      <c r="K543" s="28">
        <f t="shared" si="609"/>
        <v>600.25090783164171</v>
      </c>
      <c r="L543" s="28">
        <f t="shared" si="571"/>
        <v>320.66884646551978</v>
      </c>
      <c r="M543" s="28">
        <f t="shared" si="572"/>
        <v>-507.41762214095695</v>
      </c>
      <c r="N543" s="28">
        <f>Paramètres!$D$26*Calculs!K543</f>
        <v>12.005018156632834</v>
      </c>
      <c r="O543" s="28">
        <f>Paramètres!$D$26*I543</f>
        <v>51.585021298902923</v>
      </c>
      <c r="P543" s="28">
        <f>Paramètres!$D$26*J543</f>
        <v>45.348073539857197</v>
      </c>
      <c r="Q543" s="105">
        <f>IF($T543&gt;25000,Paramètres!$D$9,-5)</f>
        <v>6</v>
      </c>
      <c r="R543" s="105">
        <f t="shared" si="546"/>
        <v>-4518.7634332637936</v>
      </c>
      <c r="S543" s="105">
        <f t="shared" si="547"/>
        <v>147286.52710349514</v>
      </c>
      <c r="T543" s="105">
        <f t="shared" si="573"/>
        <v>147355.8288266006</v>
      </c>
      <c r="U543" s="105">
        <f t="shared" si="574"/>
        <v>91.757288266417845</v>
      </c>
      <c r="V543" s="105">
        <f t="shared" si="548"/>
        <v>42.724736873236139</v>
      </c>
      <c r="W543" s="105">
        <f t="shared" si="575"/>
        <v>-1.310182163922273</v>
      </c>
      <c r="X543" s="105">
        <f t="shared" si="576"/>
        <v>42.704643349226131</v>
      </c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44">
        <f t="shared" si="577"/>
        <v>-30611.211767429548</v>
      </c>
      <c r="AL543" s="44">
        <f t="shared" si="578"/>
        <v>-95349.477040966434</v>
      </c>
      <c r="AM543" s="44">
        <f t="shared" si="549"/>
        <v>135.15875164151265</v>
      </c>
      <c r="AN543" s="44">
        <f t="shared" si="550"/>
        <v>80.727629989405784</v>
      </c>
      <c r="AO543" s="44">
        <f t="shared" si="610"/>
        <v>-2472.6038182131379</v>
      </c>
      <c r="AP543" s="44">
        <f t="shared" si="611"/>
        <v>2458.939763915786</v>
      </c>
      <c r="AQ543" s="44">
        <f t="shared" si="579"/>
        <v>707.47325462389006</v>
      </c>
      <c r="AR543" s="44">
        <f t="shared" si="580"/>
        <v>113.99368454124325</v>
      </c>
      <c r="AS543" s="44">
        <f t="shared" si="581"/>
        <v>698.22907837817172</v>
      </c>
      <c r="AT543" s="44">
        <f>Paramètres!$D$26*Calculs!AQ543</f>
        <v>14.149465092477801</v>
      </c>
      <c r="AU543" s="44">
        <f>Paramètres!$D$26*AO543</f>
        <v>-49.452076364262759</v>
      </c>
      <c r="AV543" s="44">
        <f>Paramètres!$D$26*AP543</f>
        <v>49.178795278315718</v>
      </c>
      <c r="AW543" s="44"/>
      <c r="AX543" s="44"/>
      <c r="AY543" s="44"/>
      <c r="AZ543" s="44"/>
      <c r="BA543" s="44"/>
      <c r="BB543" s="44"/>
      <c r="BC543" s="44"/>
      <c r="BD543" s="44"/>
      <c r="BE543" s="44"/>
      <c r="BF543" s="44"/>
      <c r="BG543" s="41">
        <f>Paramètres!$D$16</f>
        <v>30000</v>
      </c>
      <c r="BH543" s="41">
        <f>Paramètres!$E$16</f>
        <v>-25000</v>
      </c>
      <c r="BI543" s="100"/>
      <c r="BJ543" s="100"/>
      <c r="BK543" s="110">
        <f>Paramètres!$D$20</f>
        <v>523598775598.29883</v>
      </c>
      <c r="BL543" s="41">
        <f>Paramètres!$D$21</f>
        <v>10000</v>
      </c>
      <c r="BM543" s="41"/>
      <c r="BN543" s="41"/>
      <c r="BO543" s="41">
        <f>IF(AND($BR$6&gt;200,A543&lt;950),Paramètres!$D$22,0)</f>
        <v>1</v>
      </c>
      <c r="BP543" s="41">
        <f t="shared" si="551"/>
        <v>65129.975200693341</v>
      </c>
      <c r="BQ543" s="41">
        <f t="shared" si="552"/>
        <v>-76937.050062528695</v>
      </c>
      <c r="BR543" s="41">
        <f t="shared" si="582"/>
        <v>100802.89351981408</v>
      </c>
      <c r="BS543" s="41">
        <f t="shared" si="583"/>
        <v>-49.750887342396872</v>
      </c>
      <c r="BT543" s="41">
        <f t="shared" si="584"/>
        <v>50.777686541183726</v>
      </c>
      <c r="BU543" s="41">
        <f t="shared" si="585"/>
        <v>32.808080697860262</v>
      </c>
      <c r="BV543" s="41">
        <f t="shared" si="586"/>
        <v>-38.755687213587116</v>
      </c>
      <c r="BW543" s="41">
        <f>Paramètres!$D$22</f>
        <v>1</v>
      </c>
      <c r="BX543" s="41">
        <f t="shared" si="553"/>
        <v>60611.211767429544</v>
      </c>
      <c r="BY543" s="41">
        <f t="shared" si="554"/>
        <v>70349.477040966434</v>
      </c>
      <c r="BZ543" s="41">
        <f t="shared" si="587"/>
        <v>92858.860168826388</v>
      </c>
      <c r="CA543" s="41">
        <f t="shared" si="588"/>
        <v>49.252699785499061</v>
      </c>
      <c r="CB543" s="41">
        <f t="shared" si="589"/>
        <v>59.681605118149363</v>
      </c>
      <c r="CC543" s="41">
        <f t="shared" si="590"/>
        <v>38.955619311496186</v>
      </c>
      <c r="CD543" s="41">
        <f t="shared" si="591"/>
        <v>45.214529894011918</v>
      </c>
      <c r="CE543" s="2">
        <f>Paramètres!$F$16</f>
        <v>15000</v>
      </c>
      <c r="CF543" s="2">
        <f>Paramètres!$G$16</f>
        <v>15000</v>
      </c>
      <c r="CG543" s="111">
        <f>Paramètres!$F$20</f>
        <v>992600579172.61572</v>
      </c>
      <c r="CH543" s="2">
        <f>Paramètres!$F$21</f>
        <v>13332</v>
      </c>
      <c r="CI543" s="2"/>
      <c r="CJ543" s="2"/>
      <c r="CK543" s="2">
        <f>IF(CN543&gt;20000,Paramètres!$F$22,-2)</f>
        <v>1</v>
      </c>
      <c r="CL543" s="2">
        <f t="shared" si="555"/>
        <v>50129.975200693341</v>
      </c>
      <c r="CM543" s="2">
        <f t="shared" si="556"/>
        <v>-36937.050062528695</v>
      </c>
      <c r="CN543" s="2">
        <f t="shared" si="557"/>
        <v>62268.45173074308</v>
      </c>
      <c r="CO543" s="2">
        <f t="shared" si="558"/>
        <v>-36.383739646634673</v>
      </c>
      <c r="CP543" s="2">
        <f t="shared" si="559"/>
        <v>239.35354748283152</v>
      </c>
      <c r="CQ543" s="2">
        <f t="shared" si="560"/>
        <v>192.69448759376007</v>
      </c>
      <c r="CR543" s="2">
        <f t="shared" si="561"/>
        <v>-141.98223530989478</v>
      </c>
      <c r="CS543" s="2">
        <f>Paramètres!$F$22</f>
        <v>1</v>
      </c>
      <c r="CT543" s="2">
        <f t="shared" si="562"/>
        <v>45611.211767429544</v>
      </c>
      <c r="CU543" s="2">
        <f t="shared" si="563"/>
        <v>110349.47704096643</v>
      </c>
      <c r="CV543" s="2">
        <f t="shared" si="592"/>
        <v>119404.31199126806</v>
      </c>
      <c r="CW543" s="2">
        <f t="shared" si="593"/>
        <v>67.543019053094369</v>
      </c>
      <c r="CX543" s="2">
        <f t="shared" si="564"/>
        <v>68.338178348529368</v>
      </c>
      <c r="CY543" s="2">
        <f t="shared" si="594"/>
        <v>26.104477070167142</v>
      </c>
      <c r="CZ543" s="2">
        <f t="shared" si="595"/>
        <v>63.155861936074672</v>
      </c>
      <c r="DA543" s="2"/>
      <c r="DB543" s="2"/>
      <c r="DC543" s="13">
        <f>Paramètres!$H$16</f>
        <v>-20000</v>
      </c>
      <c r="DD543" s="13">
        <f>Paramètres!$I$16</f>
        <v>0</v>
      </c>
      <c r="DE543" s="13"/>
      <c r="DF543" s="13"/>
      <c r="DG543" s="112">
        <f>Paramètres!$H$20</f>
        <v>1047197551196.5977</v>
      </c>
      <c r="DH543" s="13">
        <f>Paramètres!$H$21</f>
        <v>10000</v>
      </c>
      <c r="DI543" s="13">
        <f>IF(DL543&lt;66666,Paramètres!$H$22,5)</f>
        <v>1</v>
      </c>
      <c r="DJ543" s="13">
        <f t="shared" si="565"/>
        <v>15129.975200693341</v>
      </c>
      <c r="DK543" s="13">
        <f t="shared" si="566"/>
        <v>-51937.050062528695</v>
      </c>
      <c r="DL543" s="13">
        <f t="shared" si="596"/>
        <v>54095.963978574291</v>
      </c>
      <c r="DM543" s="13">
        <f t="shared" si="597"/>
        <v>-73.758434040971906</v>
      </c>
      <c r="DN543" s="13">
        <f t="shared" si="598"/>
        <v>340.25908752542631</v>
      </c>
      <c r="DO543" s="13">
        <f t="shared" si="599"/>
        <v>95.166278173899428</v>
      </c>
      <c r="DP543" s="13">
        <f t="shared" si="600"/>
        <v>-326.67969961747502</v>
      </c>
      <c r="DQ543" s="13">
        <f>IF(DT543&lt;66666,Paramètres!$H$22,5)</f>
        <v>5</v>
      </c>
      <c r="DR543" s="13">
        <f t="shared" si="567"/>
        <v>10611.211767429548</v>
      </c>
      <c r="DS543" s="13">
        <f t="shared" si="568"/>
        <v>95349.477040966434</v>
      </c>
      <c r="DT543" s="13">
        <f t="shared" si="601"/>
        <v>95938.108107044827</v>
      </c>
      <c r="DU543" s="13">
        <f t="shared" si="602"/>
        <v>83.649821295980047</v>
      </c>
      <c r="DV543" s="13">
        <f t="shared" si="603"/>
        <v>559.72766982680594</v>
      </c>
      <c r="DW543" s="13">
        <f t="shared" si="604"/>
        <v>61.90854660168133</v>
      </c>
      <c r="DX543" s="13">
        <f t="shared" si="605"/>
        <v>556.29344435056328</v>
      </c>
    </row>
    <row r="544" spans="1:128" x14ac:dyDescent="0.35">
      <c r="A544" s="106">
        <f t="shared" si="606"/>
        <v>538</v>
      </c>
      <c r="B544" s="106">
        <f>A544*Paramètres!$D$25</f>
        <v>269</v>
      </c>
      <c r="C544" s="102">
        <f>Paramètres!$D$7</f>
        <v>155093840495.72119</v>
      </c>
      <c r="D544" s="28">
        <f>Paramètres!$D$8</f>
        <v>6666</v>
      </c>
      <c r="E544" s="28">
        <f t="shared" si="569"/>
        <v>-33760.182456604387</v>
      </c>
      <c r="F544" s="28">
        <f t="shared" si="570"/>
        <v>52943.897495489888</v>
      </c>
      <c r="G544" s="28">
        <f t="shared" si="544"/>
        <v>31.04706037147707</v>
      </c>
      <c r="H544" s="28">
        <f t="shared" si="545"/>
        <v>-58.944288831768155</v>
      </c>
      <c r="I544" s="28">
        <f t="shared" si="607"/>
        <v>2848.3348901117629</v>
      </c>
      <c r="J544" s="28">
        <f t="shared" si="608"/>
        <v>1714.6379813120454</v>
      </c>
      <c r="K544" s="28">
        <f t="shared" si="609"/>
        <v>596.42865406940666</v>
      </c>
      <c r="L544" s="28">
        <f t="shared" si="571"/>
        <v>307.68042048127268</v>
      </c>
      <c r="M544" s="28">
        <f t="shared" si="572"/>
        <v>-510.9402100515394</v>
      </c>
      <c r="N544" s="28">
        <f>Paramètres!$D$26*Calculs!K544</f>
        <v>11.928573081388134</v>
      </c>
      <c r="O544" s="28">
        <f>Paramètres!$D$26*I544</f>
        <v>56.966697802235259</v>
      </c>
      <c r="P544" s="28">
        <f>Paramètres!$D$26*J544</f>
        <v>34.292759626240908</v>
      </c>
      <c r="Q544" s="105">
        <f>IF($T544&gt;25000,Paramètres!$D$9,-5)</f>
        <v>6</v>
      </c>
      <c r="R544" s="105">
        <f t="shared" si="546"/>
        <v>-1941.1672012035815</v>
      </c>
      <c r="S544" s="105">
        <f t="shared" si="547"/>
        <v>146889.34738490387</v>
      </c>
      <c r="T544" s="105">
        <f t="shared" si="573"/>
        <v>146902.17324895499</v>
      </c>
      <c r="U544" s="105">
        <f t="shared" si="574"/>
        <v>90.757129200082929</v>
      </c>
      <c r="V544" s="105">
        <f t="shared" si="548"/>
        <v>42.988210295042606</v>
      </c>
      <c r="W544" s="105">
        <f t="shared" si="575"/>
        <v>-0.5680467621248908</v>
      </c>
      <c r="X544" s="105">
        <f t="shared" si="576"/>
        <v>42.984457042596766</v>
      </c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44">
        <f t="shared" si="577"/>
        <v>-31819.015255400805</v>
      </c>
      <c r="AL544" s="44">
        <f t="shared" si="578"/>
        <v>-93945.449889413998</v>
      </c>
      <c r="AM544" s="44">
        <f t="shared" si="549"/>
        <v>126.61141593108273</v>
      </c>
      <c r="AN544" s="44">
        <f t="shared" si="550"/>
        <v>79.926934756233692</v>
      </c>
      <c r="AO544" s="44">
        <f t="shared" si="610"/>
        <v>-2309.1580573076321</v>
      </c>
      <c r="AP544" s="44">
        <f t="shared" si="611"/>
        <v>3107.9900470156422</v>
      </c>
      <c r="AQ544" s="44">
        <f t="shared" si="579"/>
        <v>718.44290977635444</v>
      </c>
      <c r="AR544" s="44">
        <f t="shared" si="580"/>
        <v>125.65846081942239</v>
      </c>
      <c r="AS544" s="44">
        <f t="shared" si="581"/>
        <v>707.36847952987603</v>
      </c>
      <c r="AT544" s="44">
        <f>Paramètres!$D$26*Calculs!AQ544</f>
        <v>14.368858195527089</v>
      </c>
      <c r="AU544" s="44">
        <f>Paramètres!$D$26*AO544</f>
        <v>-46.183161146152642</v>
      </c>
      <c r="AV544" s="44">
        <f>Paramètres!$D$26*AP544</f>
        <v>62.159800940312842</v>
      </c>
      <c r="AW544" s="44"/>
      <c r="AX544" s="44"/>
      <c r="AY544" s="44"/>
      <c r="AZ544" s="44"/>
      <c r="BA544" s="44"/>
      <c r="BB544" s="44"/>
      <c r="BC544" s="44"/>
      <c r="BD544" s="44"/>
      <c r="BE544" s="44"/>
      <c r="BF544" s="44"/>
      <c r="BG544" s="41">
        <f>Paramètres!$D$16</f>
        <v>30000</v>
      </c>
      <c r="BH544" s="41">
        <f>Paramètres!$E$16</f>
        <v>-25000</v>
      </c>
      <c r="BI544" s="100"/>
      <c r="BJ544" s="100"/>
      <c r="BK544" s="110">
        <f>Paramètres!$D$20</f>
        <v>523598775598.29883</v>
      </c>
      <c r="BL544" s="41">
        <f>Paramètres!$D$21</f>
        <v>10000</v>
      </c>
      <c r="BM544" s="41"/>
      <c r="BN544" s="41"/>
      <c r="BO544" s="41">
        <f>IF(AND($BR$6&gt;200,A544&lt;950),Paramètres!$D$22,0)</f>
        <v>1</v>
      </c>
      <c r="BP544" s="41">
        <f t="shared" si="551"/>
        <v>63760.182456604387</v>
      </c>
      <c r="BQ544" s="41">
        <f t="shared" si="552"/>
        <v>-77943.897495489888</v>
      </c>
      <c r="BR544" s="41">
        <f t="shared" si="582"/>
        <v>100700.60587547086</v>
      </c>
      <c r="BS544" s="41">
        <f t="shared" si="583"/>
        <v>-50.715920306161742</v>
      </c>
      <c r="BT544" s="41">
        <f t="shared" si="584"/>
        <v>50.879383072543959</v>
      </c>
      <c r="BU544" s="41">
        <f t="shared" si="585"/>
        <v>32.21508668971255</v>
      </c>
      <c r="BV544" s="41">
        <f t="shared" si="586"/>
        <v>-39.381465328463563</v>
      </c>
      <c r="BW544" s="41">
        <f>Paramètres!$D$22</f>
        <v>1</v>
      </c>
      <c r="BX544" s="41">
        <f t="shared" si="553"/>
        <v>61819.015255400809</v>
      </c>
      <c r="BY544" s="41">
        <f t="shared" si="554"/>
        <v>68945.449889413998</v>
      </c>
      <c r="BZ544" s="41">
        <f t="shared" si="587"/>
        <v>92601.650674278877</v>
      </c>
      <c r="CA544" s="41">
        <f t="shared" si="588"/>
        <v>48.119433909954104</v>
      </c>
      <c r="CB544" s="41">
        <f t="shared" si="589"/>
        <v>60.007867175034384</v>
      </c>
      <c r="CC544" s="41">
        <f t="shared" si="590"/>
        <v>40.060055402099927</v>
      </c>
      <c r="CD544" s="41">
        <f t="shared" si="591"/>
        <v>44.678138771408705</v>
      </c>
      <c r="CE544" s="2">
        <f>Paramètres!$F$16</f>
        <v>15000</v>
      </c>
      <c r="CF544" s="2">
        <f>Paramètres!$G$16</f>
        <v>15000</v>
      </c>
      <c r="CG544" s="111">
        <f>Paramètres!$F$20</f>
        <v>992600579172.61572</v>
      </c>
      <c r="CH544" s="2">
        <f>Paramètres!$F$21</f>
        <v>13332</v>
      </c>
      <c r="CI544" s="2"/>
      <c r="CJ544" s="2"/>
      <c r="CK544" s="2">
        <f>IF(CN544&gt;20000,Paramètres!$F$22,-2)</f>
        <v>1</v>
      </c>
      <c r="CL544" s="2">
        <f t="shared" si="555"/>
        <v>48760.182456604387</v>
      </c>
      <c r="CM544" s="2">
        <f t="shared" si="556"/>
        <v>-37943.897495489888</v>
      </c>
      <c r="CN544" s="2">
        <f t="shared" si="557"/>
        <v>61784.259729720761</v>
      </c>
      <c r="CO544" s="2">
        <f t="shared" si="558"/>
        <v>-37.889119553658205</v>
      </c>
      <c r="CP544" s="2">
        <f t="shared" si="559"/>
        <v>242.86848692062404</v>
      </c>
      <c r="CQ544" s="2">
        <f t="shared" si="560"/>
        <v>191.67198550268344</v>
      </c>
      <c r="CR544" s="2">
        <f t="shared" si="561"/>
        <v>-149.15412133954746</v>
      </c>
      <c r="CS544" s="2">
        <f>Paramètres!$F$22</f>
        <v>1</v>
      </c>
      <c r="CT544" s="2">
        <f t="shared" si="562"/>
        <v>46819.015255400809</v>
      </c>
      <c r="CU544" s="2">
        <f t="shared" si="563"/>
        <v>108945.449889414</v>
      </c>
      <c r="CV544" s="2">
        <f t="shared" si="592"/>
        <v>118579.64092158599</v>
      </c>
      <c r="CW544" s="2">
        <f t="shared" si="593"/>
        <v>66.744514577050523</v>
      </c>
      <c r="CX544" s="2">
        <f t="shared" si="564"/>
        <v>69.274150564816694</v>
      </c>
      <c r="CY544" s="2">
        <f t="shared" si="594"/>
        <v>27.351638838608363</v>
      </c>
      <c r="CZ544" s="2">
        <f t="shared" si="595"/>
        <v>63.645862311066402</v>
      </c>
      <c r="DA544" s="2"/>
      <c r="DB544" s="2"/>
      <c r="DC544" s="13">
        <f>Paramètres!$H$16</f>
        <v>-20000</v>
      </c>
      <c r="DD544" s="13">
        <f>Paramètres!$I$16</f>
        <v>0</v>
      </c>
      <c r="DE544" s="13"/>
      <c r="DF544" s="13"/>
      <c r="DG544" s="112">
        <f>Paramètres!$H$20</f>
        <v>1047197551196.5977</v>
      </c>
      <c r="DH544" s="13">
        <f>Paramètres!$H$21</f>
        <v>10000</v>
      </c>
      <c r="DI544" s="13">
        <f>IF(DL544&lt;66666,Paramètres!$H$22,5)</f>
        <v>1</v>
      </c>
      <c r="DJ544" s="13">
        <f t="shared" si="565"/>
        <v>13760.182456604387</v>
      </c>
      <c r="DK544" s="13">
        <f t="shared" si="566"/>
        <v>-52943.897495489888</v>
      </c>
      <c r="DL544" s="13">
        <f t="shared" si="596"/>
        <v>54702.823540032958</v>
      </c>
      <c r="DM544" s="13">
        <f t="shared" si="597"/>
        <v>-75.431086347158114</v>
      </c>
      <c r="DN544" s="13">
        <f t="shared" si="598"/>
        <v>333.11569521194247</v>
      </c>
      <c r="DO544" s="13">
        <f t="shared" si="599"/>
        <v>83.793348288876672</v>
      </c>
      <c r="DP544" s="13">
        <f t="shared" si="600"/>
        <v>-322.40462338352836</v>
      </c>
      <c r="DQ544" s="13">
        <f>IF(DT544&lt;66666,Paramètres!$H$22,5)</f>
        <v>5</v>
      </c>
      <c r="DR544" s="13">
        <f t="shared" si="567"/>
        <v>11819.015255400805</v>
      </c>
      <c r="DS544" s="13">
        <f t="shared" si="568"/>
        <v>93945.449889413998</v>
      </c>
      <c r="DT544" s="13">
        <f t="shared" si="601"/>
        <v>94685.989864033181</v>
      </c>
      <c r="DU544" s="13">
        <f t="shared" si="602"/>
        <v>82.82944980478274</v>
      </c>
      <c r="DV544" s="13">
        <f t="shared" si="603"/>
        <v>574.38257077801279</v>
      </c>
      <c r="DW544" s="13">
        <f t="shared" si="604"/>
        <v>71.696313004806626</v>
      </c>
      <c r="DX544" s="13">
        <f t="shared" si="605"/>
        <v>569.89031954848622</v>
      </c>
    </row>
    <row r="545" spans="1:128" x14ac:dyDescent="0.35">
      <c r="A545" s="106">
        <f t="shared" si="606"/>
        <v>539</v>
      </c>
      <c r="B545" s="106">
        <f>A545*Paramètres!$D$25</f>
        <v>269.5</v>
      </c>
      <c r="C545" s="102">
        <f>Paramètres!$D$7</f>
        <v>155093840495.72119</v>
      </c>
      <c r="D545" s="28">
        <f>Paramètres!$D$8</f>
        <v>6666</v>
      </c>
      <c r="E545" s="28">
        <f t="shared" si="569"/>
        <v>-32259.094906428185</v>
      </c>
      <c r="F545" s="28">
        <f t="shared" si="570"/>
        <v>53673.481433633024</v>
      </c>
      <c r="G545" s="28">
        <f t="shared" si="544"/>
        <v>20.67365935037942</v>
      </c>
      <c r="H545" s="28">
        <f t="shared" si="545"/>
        <v>-60.166325210642029</v>
      </c>
      <c r="I545" s="28">
        <f t="shared" si="607"/>
        <v>3099.0486127908007</v>
      </c>
      <c r="J545" s="28">
        <f t="shared" si="608"/>
        <v>1169.4050116342651</v>
      </c>
      <c r="K545" s="28">
        <f t="shared" si="609"/>
        <v>597.35952447018963</v>
      </c>
      <c r="L545" s="28">
        <f t="shared" si="571"/>
        <v>297.17674122532719</v>
      </c>
      <c r="M545" s="28">
        <f t="shared" si="572"/>
        <v>-518.19338663277631</v>
      </c>
      <c r="N545" s="28">
        <f>Paramètres!$D$26*Calculs!K545</f>
        <v>11.947190489403793</v>
      </c>
      <c r="O545" s="28">
        <f>Paramètres!$D$26*I545</f>
        <v>61.980972255816013</v>
      </c>
      <c r="P545" s="28">
        <f>Paramètres!$D$26*J545</f>
        <v>23.3881002326853</v>
      </c>
      <c r="Q545" s="105">
        <f>IF($T545&gt;25000,Paramètres!$D$9,-5)</f>
        <v>6</v>
      </c>
      <c r="R545" s="105">
        <f t="shared" si="546"/>
        <v>683.08476242157849</v>
      </c>
      <c r="S545" s="105">
        <f t="shared" si="547"/>
        <v>145888.09417965673</v>
      </c>
      <c r="T545" s="105">
        <f t="shared" si="573"/>
        <v>145889.69335825284</v>
      </c>
      <c r="U545" s="105">
        <f t="shared" si="574"/>
        <v>89.731728705159313</v>
      </c>
      <c r="V545" s="105">
        <f t="shared" si="548"/>
        <v>43.585089183304902</v>
      </c>
      <c r="W545" s="105">
        <f t="shared" si="575"/>
        <v>0.20407411657786739</v>
      </c>
      <c r="X545" s="105">
        <f t="shared" si="576"/>
        <v>43.584611422743983</v>
      </c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44">
        <f t="shared" si="577"/>
        <v>-32942.179668849763</v>
      </c>
      <c r="AL545" s="44">
        <f t="shared" si="578"/>
        <v>-92214.612746023719</v>
      </c>
      <c r="AM545" s="44">
        <f t="shared" si="549"/>
        <v>119.66001153170674</v>
      </c>
      <c r="AN545" s="44">
        <f t="shared" si="550"/>
        <v>79.126127004105129</v>
      </c>
      <c r="AO545" s="44">
        <f t="shared" si="610"/>
        <v>-2137.316435342057</v>
      </c>
      <c r="AP545" s="44">
        <f t="shared" si="611"/>
        <v>3753.1987256052053</v>
      </c>
      <c r="AQ545" s="44">
        <f t="shared" si="579"/>
        <v>734.38477487525131</v>
      </c>
      <c r="AR545" s="44">
        <f t="shared" si="580"/>
        <v>138.53996048339002</v>
      </c>
      <c r="AS545" s="44">
        <f t="shared" si="581"/>
        <v>721.19877767355808</v>
      </c>
      <c r="AT545" s="44">
        <f>Paramètres!$D$26*Calculs!AQ545</f>
        <v>14.687695497505027</v>
      </c>
      <c r="AU545" s="44">
        <f>Paramètres!$D$26*AO545</f>
        <v>-42.74632870684114</v>
      </c>
      <c r="AV545" s="44">
        <f>Paramètres!$D$26*AP545</f>
        <v>75.06397451210411</v>
      </c>
      <c r="AW545" s="44"/>
      <c r="AX545" s="44"/>
      <c r="AY545" s="44"/>
      <c r="AZ545" s="44"/>
      <c r="BA545" s="44"/>
      <c r="BB545" s="44"/>
      <c r="BC545" s="44"/>
      <c r="BD545" s="44"/>
      <c r="BE545" s="44"/>
      <c r="BF545" s="44"/>
      <c r="BG545" s="41">
        <f>Paramètres!$D$16</f>
        <v>30000</v>
      </c>
      <c r="BH545" s="41">
        <f>Paramètres!$E$16</f>
        <v>-25000</v>
      </c>
      <c r="BI545" s="100"/>
      <c r="BJ545" s="100"/>
      <c r="BK545" s="110">
        <f>Paramètres!$D$20</f>
        <v>523598775598.29883</v>
      </c>
      <c r="BL545" s="41">
        <f>Paramètres!$D$21</f>
        <v>10000</v>
      </c>
      <c r="BM545" s="41"/>
      <c r="BN545" s="41"/>
      <c r="BO545" s="41">
        <f>IF(AND($BR$6&gt;200,A545&lt;950),Paramètres!$D$22,0)</f>
        <v>1</v>
      </c>
      <c r="BP545" s="41">
        <f t="shared" si="551"/>
        <v>62259.094906428189</v>
      </c>
      <c r="BQ545" s="41">
        <f t="shared" si="552"/>
        <v>-78673.481433633016</v>
      </c>
      <c r="BR545" s="41">
        <f t="shared" si="582"/>
        <v>100328.01991196592</v>
      </c>
      <c r="BS545" s="41">
        <f t="shared" si="583"/>
        <v>-51.643295647756645</v>
      </c>
      <c r="BT545" s="41">
        <f t="shared" si="584"/>
        <v>51.25239772544311</v>
      </c>
      <c r="BU545" s="41">
        <f t="shared" si="585"/>
        <v>31.804952364955337</v>
      </c>
      <c r="BV545" s="41">
        <f t="shared" si="586"/>
        <v>-40.190213705203512</v>
      </c>
      <c r="BW545" s="41">
        <f>Paramètres!$D$22</f>
        <v>1</v>
      </c>
      <c r="BX545" s="41">
        <f t="shared" si="553"/>
        <v>62942.179668849763</v>
      </c>
      <c r="BY545" s="41">
        <f t="shared" si="554"/>
        <v>67214.612746023719</v>
      </c>
      <c r="BZ545" s="41">
        <f t="shared" si="587"/>
        <v>92084.320859002357</v>
      </c>
      <c r="CA545" s="41">
        <f t="shared" si="588"/>
        <v>46.880074905435826</v>
      </c>
      <c r="CB545" s="41">
        <f t="shared" si="589"/>
        <v>60.672188718838008</v>
      </c>
      <c r="CC545" s="41">
        <f t="shared" si="590"/>
        <v>41.471118727050076</v>
      </c>
      <c r="CD545" s="41">
        <f t="shared" si="591"/>
        <v>44.28612418648995</v>
      </c>
      <c r="CE545" s="2">
        <f>Paramètres!$F$16</f>
        <v>15000</v>
      </c>
      <c r="CF545" s="2">
        <f>Paramètres!$G$16</f>
        <v>15000</v>
      </c>
      <c r="CG545" s="111">
        <f>Paramètres!$F$20</f>
        <v>992600579172.61572</v>
      </c>
      <c r="CH545" s="2">
        <f>Paramètres!$F$21</f>
        <v>13332</v>
      </c>
      <c r="CI545" s="2"/>
      <c r="CJ545" s="2"/>
      <c r="CK545" s="2">
        <f>IF(CN545&gt;20000,Paramètres!$F$22,-2)</f>
        <v>1</v>
      </c>
      <c r="CL545" s="2">
        <f t="shared" si="555"/>
        <v>47259.094906428189</v>
      </c>
      <c r="CM545" s="2">
        <f t="shared" si="556"/>
        <v>-38673.481433633024</v>
      </c>
      <c r="CN545" s="2">
        <f t="shared" si="557"/>
        <v>61066.031618014487</v>
      </c>
      <c r="CO545" s="2">
        <f t="shared" si="558"/>
        <v>-39.294453209233943</v>
      </c>
      <c r="CP545" s="2">
        <f t="shared" si="559"/>
        <v>248.22301524157911</v>
      </c>
      <c r="CQ545" s="2">
        <f t="shared" si="560"/>
        <v>192.10016967601626</v>
      </c>
      <c r="CR545" s="2">
        <f t="shared" si="561"/>
        <v>-157.20111356497119</v>
      </c>
      <c r="CS545" s="2">
        <f>Paramètres!$F$22</f>
        <v>1</v>
      </c>
      <c r="CT545" s="2">
        <f t="shared" si="562"/>
        <v>47942.179668849763</v>
      </c>
      <c r="CU545" s="2">
        <f t="shared" si="563"/>
        <v>107214.61274602372</v>
      </c>
      <c r="CV545" s="2">
        <f t="shared" si="592"/>
        <v>117445.41616291417</v>
      </c>
      <c r="CW545" s="2">
        <f t="shared" si="593"/>
        <v>65.907674884786047</v>
      </c>
      <c r="CX545" s="2">
        <f t="shared" si="564"/>
        <v>70.592981196097654</v>
      </c>
      <c r="CY545" s="2">
        <f t="shared" si="594"/>
        <v>28.816632427513468</v>
      </c>
      <c r="CZ545" s="2">
        <f t="shared" si="595"/>
        <v>64.443546532528572</v>
      </c>
      <c r="DA545" s="2"/>
      <c r="DB545" s="2"/>
      <c r="DC545" s="13">
        <f>Paramètres!$H$16</f>
        <v>-20000</v>
      </c>
      <c r="DD545" s="13">
        <f>Paramètres!$I$16</f>
        <v>0</v>
      </c>
      <c r="DE545" s="13"/>
      <c r="DF545" s="13"/>
      <c r="DG545" s="112">
        <f>Paramètres!$H$20</f>
        <v>1047197551196.5977</v>
      </c>
      <c r="DH545" s="13">
        <f>Paramètres!$H$21</f>
        <v>10000</v>
      </c>
      <c r="DI545" s="13">
        <f>IF(DL545&lt;66666,Paramètres!$H$22,5)</f>
        <v>1</v>
      </c>
      <c r="DJ545" s="13">
        <f t="shared" si="565"/>
        <v>12259.094906428185</v>
      </c>
      <c r="DK545" s="13">
        <f t="shared" si="566"/>
        <v>-53673.481433633024</v>
      </c>
      <c r="DL545" s="13">
        <f t="shared" si="596"/>
        <v>55055.681061370604</v>
      </c>
      <c r="DM545" s="13">
        <f t="shared" si="597"/>
        <v>-77.134260452141064</v>
      </c>
      <c r="DN545" s="13">
        <f t="shared" si="598"/>
        <v>329.06335479536966</v>
      </c>
      <c r="DO545" s="13">
        <f t="shared" si="599"/>
        <v>73.271619184355586</v>
      </c>
      <c r="DP545" s="13">
        <f t="shared" si="600"/>
        <v>-320.80205936260154</v>
      </c>
      <c r="DQ545" s="13">
        <f>IF(DT545&lt;66666,Paramètres!$H$22,5)</f>
        <v>5</v>
      </c>
      <c r="DR545" s="13">
        <f t="shared" si="567"/>
        <v>12942.179668849763</v>
      </c>
      <c r="DS545" s="13">
        <f t="shared" si="568"/>
        <v>92214.612746023719</v>
      </c>
      <c r="DT545" s="13">
        <f t="shared" si="601"/>
        <v>93118.391408356649</v>
      </c>
      <c r="DU545" s="13">
        <f t="shared" si="602"/>
        <v>82.010808577631465</v>
      </c>
      <c r="DV545" s="13">
        <f t="shared" si="603"/>
        <v>593.55071820350076</v>
      </c>
      <c r="DW545" s="13">
        <f t="shared" si="604"/>
        <v>82.495411716005421</v>
      </c>
      <c r="DX545" s="13">
        <f t="shared" si="605"/>
        <v>587.78989624329063</v>
      </c>
    </row>
    <row r="546" spans="1:128" x14ac:dyDescent="0.35">
      <c r="A546" s="106">
        <f t="shared" si="606"/>
        <v>540</v>
      </c>
      <c r="B546" s="106">
        <f>A546*Paramètres!$D$25</f>
        <v>270</v>
      </c>
      <c r="C546" s="102">
        <f>Paramètres!$D$7</f>
        <v>155093840495.72119</v>
      </c>
      <c r="D546" s="28">
        <f>Paramètres!$D$8</f>
        <v>6666</v>
      </c>
      <c r="E546" s="28">
        <f t="shared" si="569"/>
        <v>-30635.276414726453</v>
      </c>
      <c r="F546" s="28">
        <f t="shared" si="570"/>
        <v>54128.635592791965</v>
      </c>
      <c r="G546" s="28">
        <f t="shared" si="544"/>
        <v>10.66368493182399</v>
      </c>
      <c r="H546" s="28">
        <f t="shared" si="545"/>
        <v>-61.379100886460996</v>
      </c>
      <c r="I546" s="28">
        <f t="shared" si="607"/>
        <v>3334.2443817603116</v>
      </c>
      <c r="J546" s="28">
        <f t="shared" si="608"/>
        <v>627.82352476880351</v>
      </c>
      <c r="K546" s="28">
        <f t="shared" si="609"/>
        <v>602.92779908449666</v>
      </c>
      <c r="L546" s="28">
        <f t="shared" si="571"/>
        <v>288.80969774452927</v>
      </c>
      <c r="M546" s="28">
        <f t="shared" si="572"/>
        <v>-529.25503247261508</v>
      </c>
      <c r="N546" s="28">
        <f>Paramètres!$D$26*Calculs!K546</f>
        <v>12.058555981689933</v>
      </c>
      <c r="O546" s="28">
        <f>Paramètres!$D$26*I546</f>
        <v>66.684887635206238</v>
      </c>
      <c r="P546" s="28">
        <f>Paramètres!$D$26*J546</f>
        <v>12.55647049537607</v>
      </c>
      <c r="Q546" s="105">
        <f>IF($T546&gt;25000,Paramètres!$D$9,-5)</f>
        <v>6</v>
      </c>
      <c r="R546" s="105">
        <f t="shared" si="546"/>
        <v>3340.926481673494</v>
      </c>
      <c r="S546" s="105">
        <f t="shared" si="547"/>
        <v>144286.34928159468</v>
      </c>
      <c r="T546" s="105">
        <f t="shared" si="573"/>
        <v>144325.023397768</v>
      </c>
      <c r="U546" s="105">
        <f t="shared" si="574"/>
        <v>88.673562751226129</v>
      </c>
      <c r="V546" s="105">
        <f t="shared" si="548"/>
        <v>44.532215473174539</v>
      </c>
      <c r="W546" s="105">
        <f t="shared" si="575"/>
        <v>1.0308597529333181</v>
      </c>
      <c r="X546" s="105">
        <f t="shared" si="576"/>
        <v>44.52028237914746</v>
      </c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44">
        <f t="shared" si="577"/>
        <v>-33976.202896399947</v>
      </c>
      <c r="AL546" s="44">
        <f t="shared" si="578"/>
        <v>-90157.713688802731</v>
      </c>
      <c r="AM546" s="44">
        <f t="shared" si="549"/>
        <v>113.97087126127229</v>
      </c>
      <c r="AN546" s="44">
        <f t="shared" si="550"/>
        <v>78.320858630726718</v>
      </c>
      <c r="AO546" s="44">
        <f t="shared" si="610"/>
        <v>-1956.0301461518259</v>
      </c>
      <c r="AP546" s="44">
        <f t="shared" si="611"/>
        <v>4399.3335287666587</v>
      </c>
      <c r="AQ546" s="44">
        <f t="shared" si="579"/>
        <v>755.75081180503923</v>
      </c>
      <c r="AR546" s="44">
        <f t="shared" si="580"/>
        <v>152.98723698714682</v>
      </c>
      <c r="AS546" s="44">
        <f t="shared" si="581"/>
        <v>740.10417838505305</v>
      </c>
      <c r="AT546" s="44">
        <f>Paramètres!$D$26*Calculs!AQ546</f>
        <v>15.115016236100786</v>
      </c>
      <c r="AU546" s="44">
        <f>Paramètres!$D$26*AO546</f>
        <v>-39.120602923036522</v>
      </c>
      <c r="AV546" s="44">
        <f>Paramètres!$D$26*AP546</f>
        <v>87.986670575333179</v>
      </c>
      <c r="AW546" s="44"/>
      <c r="AX546" s="44"/>
      <c r="AY546" s="44"/>
      <c r="AZ546" s="44"/>
      <c r="BA546" s="44"/>
      <c r="BB546" s="44"/>
      <c r="BC546" s="44"/>
      <c r="BD546" s="44"/>
      <c r="BE546" s="44"/>
      <c r="BF546" s="44"/>
      <c r="BG546" s="41">
        <f>Paramètres!$D$16</f>
        <v>30000</v>
      </c>
      <c r="BH546" s="41">
        <f>Paramètres!$E$16</f>
        <v>-25000</v>
      </c>
      <c r="BI546" s="100"/>
      <c r="BJ546" s="100"/>
      <c r="BK546" s="110">
        <f>Paramètres!$D$20</f>
        <v>523598775598.29883</v>
      </c>
      <c r="BL546" s="41">
        <f>Paramètres!$D$21</f>
        <v>10000</v>
      </c>
      <c r="BM546" s="41"/>
      <c r="BN546" s="41"/>
      <c r="BO546" s="41">
        <f>IF(AND($BR$6&gt;200,A546&lt;950),Paramètres!$D$22,0)</f>
        <v>1</v>
      </c>
      <c r="BP546" s="41">
        <f t="shared" si="551"/>
        <v>60635.276414726453</v>
      </c>
      <c r="BQ546" s="41">
        <f t="shared" si="552"/>
        <v>-79128.635592791965</v>
      </c>
      <c r="BR546" s="41">
        <f t="shared" si="582"/>
        <v>99689.406240919823</v>
      </c>
      <c r="BS546" s="41">
        <f t="shared" si="583"/>
        <v>-52.537508987096579</v>
      </c>
      <c r="BT546" s="41">
        <f t="shared" si="584"/>
        <v>51.901306542061441</v>
      </c>
      <c r="BU546" s="41">
        <f t="shared" si="585"/>
        <v>31.568550632730787</v>
      </c>
      <c r="BV546" s="41">
        <f t="shared" si="586"/>
        <v>-41.196750256807178</v>
      </c>
      <c r="BW546" s="41">
        <f>Paramètres!$D$22</f>
        <v>1</v>
      </c>
      <c r="BX546" s="41">
        <f t="shared" si="553"/>
        <v>63976.202896399947</v>
      </c>
      <c r="BY546" s="41">
        <f t="shared" si="554"/>
        <v>65157.713688802731</v>
      </c>
      <c r="BZ546" s="41">
        <f t="shared" si="587"/>
        <v>91315.290013191785</v>
      </c>
      <c r="CA546" s="41">
        <f t="shared" si="588"/>
        <v>45.524213117132483</v>
      </c>
      <c r="CB546" s="41">
        <f t="shared" si="589"/>
        <v>61.680177930718216</v>
      </c>
      <c r="CC546" s="41">
        <f t="shared" si="590"/>
        <v>43.213612719311456</v>
      </c>
      <c r="CD546" s="41">
        <f t="shared" si="591"/>
        <v>44.011680555398264</v>
      </c>
      <c r="CE546" s="2">
        <f>Paramètres!$F$16</f>
        <v>15000</v>
      </c>
      <c r="CF546" s="2">
        <f>Paramètres!$G$16</f>
        <v>15000</v>
      </c>
      <c r="CG546" s="111">
        <f>Paramètres!$F$20</f>
        <v>992600579172.61572</v>
      </c>
      <c r="CH546" s="2">
        <f>Paramètres!$F$21</f>
        <v>13332</v>
      </c>
      <c r="CI546" s="2"/>
      <c r="CJ546" s="2"/>
      <c r="CK546" s="2">
        <f>IF(CN546&gt;20000,Paramètres!$F$22,-2)</f>
        <v>1</v>
      </c>
      <c r="CL546" s="2">
        <f t="shared" si="555"/>
        <v>45635.276414726453</v>
      </c>
      <c r="CM546" s="2">
        <f t="shared" si="556"/>
        <v>-39128.635592791965</v>
      </c>
      <c r="CN546" s="2">
        <f t="shared" si="557"/>
        <v>60113.464188998412</v>
      </c>
      <c r="CO546" s="2">
        <f t="shared" si="558"/>
        <v>-40.610473926861481</v>
      </c>
      <c r="CP546" s="2">
        <f t="shared" si="559"/>
        <v>255.59472626381714</v>
      </c>
      <c r="CQ546" s="2">
        <f t="shared" si="560"/>
        <v>194.03533202683624</v>
      </c>
      <c r="CR546" s="2">
        <f t="shared" si="561"/>
        <v>-166.36993123491703</v>
      </c>
      <c r="CS546" s="2">
        <f>Paramètres!$F$22</f>
        <v>1</v>
      </c>
      <c r="CT546" s="2">
        <f t="shared" si="562"/>
        <v>48976.202896399947</v>
      </c>
      <c r="CU546" s="2">
        <f t="shared" si="563"/>
        <v>105157.71368880273</v>
      </c>
      <c r="CV546" s="2">
        <f t="shared" si="592"/>
        <v>116003.50511258503</v>
      </c>
      <c r="CW546" s="2">
        <f t="shared" si="593"/>
        <v>65.0266990784868</v>
      </c>
      <c r="CX546" s="2">
        <f t="shared" si="564"/>
        <v>72.324287472456191</v>
      </c>
      <c r="CY546" s="2">
        <f t="shared" si="594"/>
        <v>30.535016801007739</v>
      </c>
      <c r="CZ546" s="2">
        <f t="shared" si="595"/>
        <v>65.562300961456941</v>
      </c>
      <c r="DA546" s="2"/>
      <c r="DB546" s="2"/>
      <c r="DC546" s="13">
        <f>Paramètres!$H$16</f>
        <v>-20000</v>
      </c>
      <c r="DD546" s="13">
        <f>Paramètres!$I$16</f>
        <v>0</v>
      </c>
      <c r="DE546" s="13"/>
      <c r="DF546" s="13"/>
      <c r="DG546" s="112">
        <f>Paramètres!$H$20</f>
        <v>1047197551196.5977</v>
      </c>
      <c r="DH546" s="13">
        <f>Paramètres!$H$21</f>
        <v>10000</v>
      </c>
      <c r="DI546" s="13">
        <f>IF(DL546&lt;66666,Paramètres!$H$22,5)</f>
        <v>1</v>
      </c>
      <c r="DJ546" s="13">
        <f t="shared" si="565"/>
        <v>10635.276414726453</v>
      </c>
      <c r="DK546" s="13">
        <f t="shared" si="566"/>
        <v>-54128.635592791965</v>
      </c>
      <c r="DL546" s="13">
        <f t="shared" si="596"/>
        <v>55163.559489529878</v>
      </c>
      <c r="DM546" s="13">
        <f t="shared" si="597"/>
        <v>-78.884038654532148</v>
      </c>
      <c r="DN546" s="13">
        <f t="shared" si="598"/>
        <v>327.83893944642887</v>
      </c>
      <c r="DO546" s="13">
        <f t="shared" si="599"/>
        <v>63.205815084962225</v>
      </c>
      <c r="DP546" s="13">
        <f t="shared" si="600"/>
        <v>-321.68835098089085</v>
      </c>
      <c r="DQ546" s="13">
        <f>IF(DT546&lt;66666,Paramètres!$H$22,5)</f>
        <v>5</v>
      </c>
      <c r="DR546" s="13">
        <f t="shared" si="567"/>
        <v>13976.202896399947</v>
      </c>
      <c r="DS546" s="13">
        <f t="shared" si="568"/>
        <v>90157.713688802731</v>
      </c>
      <c r="DT546" s="13">
        <f t="shared" si="601"/>
        <v>91234.574504370132</v>
      </c>
      <c r="DU546" s="13">
        <f t="shared" si="602"/>
        <v>81.188176459092915</v>
      </c>
      <c r="DV546" s="13">
        <f t="shared" si="603"/>
        <v>617.87419258769478</v>
      </c>
      <c r="DW546" s="13">
        <f t="shared" si="604"/>
        <v>94.652001469478861</v>
      </c>
      <c r="DX546" s="13">
        <f t="shared" si="605"/>
        <v>610.58129391893226</v>
      </c>
    </row>
    <row r="547" spans="1:128" x14ac:dyDescent="0.35">
      <c r="A547" s="106">
        <f t="shared" si="606"/>
        <v>541</v>
      </c>
      <c r="B547" s="106">
        <f>A547*Paramètres!$D$25</f>
        <v>270.5</v>
      </c>
      <c r="C547" s="102">
        <f>Paramètres!$D$7</f>
        <v>155093840495.72119</v>
      </c>
      <c r="D547" s="28">
        <f>Paramètres!$D$8</f>
        <v>6666</v>
      </c>
      <c r="E547" s="28">
        <f t="shared" si="569"/>
        <v>-28895.951799410166</v>
      </c>
      <c r="F547" s="28">
        <f t="shared" si="570"/>
        <v>54310.233597058213</v>
      </c>
      <c r="G547" s="28">
        <f t="shared" si="544"/>
        <v>1.3854482019871011</v>
      </c>
      <c r="H547" s="28">
        <f t="shared" si="545"/>
        <v>-62.586463522633757</v>
      </c>
      <c r="I547" s="28">
        <f t="shared" si="607"/>
        <v>3556.3691918696345</v>
      </c>
      <c r="J547" s="28">
        <f t="shared" si="608"/>
        <v>86.012021800812349</v>
      </c>
      <c r="K547" s="28">
        <f t="shared" si="609"/>
        <v>613.21540318586347</v>
      </c>
      <c r="L547" s="28">
        <f t="shared" si="571"/>
        <v>282.33021172966818</v>
      </c>
      <c r="M547" s="28">
        <f t="shared" si="572"/>
        <v>-544.35538230927943</v>
      </c>
      <c r="N547" s="28">
        <f>Paramètres!$D$26*Calculs!K547</f>
        <v>12.264308063717269</v>
      </c>
      <c r="O547" s="28">
        <f>Paramètres!$D$26*I547</f>
        <v>71.127383837392685</v>
      </c>
      <c r="P547" s="28">
        <f>Paramètres!$D$26*J547</f>
        <v>1.7202404360162471</v>
      </c>
      <c r="Q547" s="105">
        <f>IF($T547&gt;25000,Paramètres!$D$9,-5)</f>
        <v>6</v>
      </c>
      <c r="R547" s="105">
        <f t="shared" si="546"/>
        <v>6020.0193608189038</v>
      </c>
      <c r="S547" s="105">
        <f t="shared" si="547"/>
        <v>142083.25447688135</v>
      </c>
      <c r="T547" s="105">
        <f t="shared" si="573"/>
        <v>142210.73038222839</v>
      </c>
      <c r="U547" s="105">
        <f t="shared" si="574"/>
        <v>87.573848336503403</v>
      </c>
      <c r="V547" s="105">
        <f t="shared" si="548"/>
        <v>45.861821685396528</v>
      </c>
      <c r="W547" s="105">
        <f t="shared" si="575"/>
        <v>1.9414080338835937</v>
      </c>
      <c r="X547" s="105">
        <f t="shared" si="576"/>
        <v>45.820711726784417</v>
      </c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44">
        <f t="shared" si="577"/>
        <v>-34915.97116022907</v>
      </c>
      <c r="AL547" s="44">
        <f t="shared" si="578"/>
        <v>-87773.020879823132</v>
      </c>
      <c r="AM547" s="44">
        <f t="shared" si="549"/>
        <v>109.24875280211008</v>
      </c>
      <c r="AN547" s="44">
        <f t="shared" si="550"/>
        <v>77.506641990558322</v>
      </c>
      <c r="AO547" s="44">
        <f t="shared" si="610"/>
        <v>-1763.9223062416424</v>
      </c>
      <c r="AP547" s="44">
        <f t="shared" si="611"/>
        <v>5051.451036576379</v>
      </c>
      <c r="AQ547" s="44">
        <f t="shared" si="579"/>
        <v>783.22138554490846</v>
      </c>
      <c r="AR547" s="44">
        <f t="shared" si="580"/>
        <v>169.43149074273137</v>
      </c>
      <c r="AS547" s="44">
        <f t="shared" si="581"/>
        <v>764.6755578149349</v>
      </c>
      <c r="AT547" s="44">
        <f>Paramètres!$D$26*Calculs!AQ547</f>
        <v>15.664427710898169</v>
      </c>
      <c r="AU547" s="44">
        <f>Paramètres!$D$26*AO547</f>
        <v>-35.278446124832847</v>
      </c>
      <c r="AV547" s="44">
        <f>Paramètres!$D$26*AP547</f>
        <v>101.02902073152758</v>
      </c>
      <c r="AW547" s="44"/>
      <c r="AX547" s="44"/>
      <c r="AY547" s="44"/>
      <c r="AZ547" s="44"/>
      <c r="BA547" s="44"/>
      <c r="BB547" s="44"/>
      <c r="BC547" s="44"/>
      <c r="BD547" s="44"/>
      <c r="BE547" s="44"/>
      <c r="BF547" s="44"/>
      <c r="BG547" s="41">
        <f>Paramètres!$D$16</f>
        <v>30000</v>
      </c>
      <c r="BH547" s="41">
        <f>Paramètres!$E$16</f>
        <v>-25000</v>
      </c>
      <c r="BI547" s="100"/>
      <c r="BJ547" s="100"/>
      <c r="BK547" s="110">
        <f>Paramètres!$D$20</f>
        <v>523598775598.29883</v>
      </c>
      <c r="BL547" s="41">
        <f>Paramètres!$D$21</f>
        <v>10000</v>
      </c>
      <c r="BM547" s="41"/>
      <c r="BN547" s="41"/>
      <c r="BO547" s="41">
        <f>IF(AND($BR$6&gt;200,A547&lt;950),Paramètres!$D$22,0)</f>
        <v>1</v>
      </c>
      <c r="BP547" s="41">
        <f t="shared" si="551"/>
        <v>58895.951799410162</v>
      </c>
      <c r="BQ547" s="41">
        <f t="shared" si="552"/>
        <v>-79310.233597058221</v>
      </c>
      <c r="BR547" s="41">
        <f t="shared" si="582"/>
        <v>98786.87307318917</v>
      </c>
      <c r="BS547" s="41">
        <f t="shared" si="583"/>
        <v>-53.402340151859534</v>
      </c>
      <c r="BT547" s="41">
        <f t="shared" si="584"/>
        <v>52.839502225879961</v>
      </c>
      <c r="BU547" s="41">
        <f t="shared" si="585"/>
        <v>31.502492987045063</v>
      </c>
      <c r="BV547" s="41">
        <f t="shared" si="586"/>
        <v>-42.42176247022217</v>
      </c>
      <c r="BW547" s="41">
        <f>Paramètres!$D$22</f>
        <v>1</v>
      </c>
      <c r="BX547" s="41">
        <f t="shared" si="553"/>
        <v>64915.97116022907</v>
      </c>
      <c r="BY547" s="41">
        <f t="shared" si="554"/>
        <v>62773.020879823132</v>
      </c>
      <c r="BZ547" s="41">
        <f t="shared" si="587"/>
        <v>90302.466533613595</v>
      </c>
      <c r="CA547" s="41">
        <f t="shared" si="588"/>
        <v>44.038519457501877</v>
      </c>
      <c r="CB547" s="41">
        <f t="shared" si="589"/>
        <v>63.04625274940792</v>
      </c>
      <c r="CC547" s="41">
        <f t="shared" si="590"/>
        <v>45.322225209846671</v>
      </c>
      <c r="CD547" s="41">
        <f t="shared" si="591"/>
        <v>43.826086840718105</v>
      </c>
      <c r="CE547" s="2">
        <f>Paramètres!$F$16</f>
        <v>15000</v>
      </c>
      <c r="CF547" s="2">
        <f>Paramètres!$G$16</f>
        <v>15000</v>
      </c>
      <c r="CG547" s="111">
        <f>Paramètres!$F$20</f>
        <v>992600579172.61572</v>
      </c>
      <c r="CH547" s="2">
        <f>Paramètres!$F$21</f>
        <v>13332</v>
      </c>
      <c r="CI547" s="2"/>
      <c r="CJ547" s="2"/>
      <c r="CK547" s="2">
        <f>IF(CN547&gt;20000,Paramètres!$F$22,-2)</f>
        <v>1</v>
      </c>
      <c r="CL547" s="2">
        <f t="shared" si="555"/>
        <v>43895.951799410162</v>
      </c>
      <c r="CM547" s="2">
        <f t="shared" si="556"/>
        <v>-39310.233597058213</v>
      </c>
      <c r="CN547" s="2">
        <f t="shared" si="557"/>
        <v>58924.944207283086</v>
      </c>
      <c r="CO547" s="2">
        <f t="shared" si="558"/>
        <v>-41.845465721219277</v>
      </c>
      <c r="CP547" s="2">
        <f t="shared" si="559"/>
        <v>265.24903526053248</v>
      </c>
      <c r="CQ547" s="2">
        <f t="shared" si="560"/>
        <v>197.59643429916508</v>
      </c>
      <c r="CR547" s="2">
        <f t="shared" si="561"/>
        <v>-176.95394841285386</v>
      </c>
      <c r="CS547" s="2">
        <f>Paramètres!$F$22</f>
        <v>1</v>
      </c>
      <c r="CT547" s="2">
        <f t="shared" si="562"/>
        <v>49915.97116022907</v>
      </c>
      <c r="CU547" s="2">
        <f t="shared" si="563"/>
        <v>102773.02087982313</v>
      </c>
      <c r="CV547" s="2">
        <f t="shared" si="592"/>
        <v>114253.65638627668</v>
      </c>
      <c r="CW547" s="2">
        <f t="shared" si="593"/>
        <v>64.094553522138867</v>
      </c>
      <c r="CX547" s="2">
        <f t="shared" si="564"/>
        <v>74.511637255654776</v>
      </c>
      <c r="CY547" s="2">
        <f t="shared" si="594"/>
        <v>32.553187827794119</v>
      </c>
      <c r="CZ547" s="2">
        <f t="shared" si="595"/>
        <v>67.02442874629098</v>
      </c>
      <c r="DA547" s="2"/>
      <c r="DB547" s="2"/>
      <c r="DC547" s="13">
        <f>Paramètres!$H$16</f>
        <v>-20000</v>
      </c>
      <c r="DD547" s="13">
        <f>Paramètres!$I$16</f>
        <v>0</v>
      </c>
      <c r="DE547" s="13"/>
      <c r="DF547" s="13"/>
      <c r="DG547" s="112">
        <f>Paramètres!$H$20</f>
        <v>1047197551196.5977</v>
      </c>
      <c r="DH547" s="13">
        <f>Paramètres!$H$21</f>
        <v>10000</v>
      </c>
      <c r="DI547" s="13">
        <f>IF(DL547&lt;66666,Paramètres!$H$22,5)</f>
        <v>1</v>
      </c>
      <c r="DJ547" s="13">
        <f t="shared" si="565"/>
        <v>8895.9517994101661</v>
      </c>
      <c r="DK547" s="13">
        <f t="shared" si="566"/>
        <v>-54310.233597058213</v>
      </c>
      <c r="DL547" s="13">
        <f t="shared" si="596"/>
        <v>55033.984334994857</v>
      </c>
      <c r="DM547" s="13">
        <f t="shared" si="597"/>
        <v>-80.697626700334212</v>
      </c>
      <c r="DN547" s="13">
        <f t="shared" si="598"/>
        <v>329.3104257137685</v>
      </c>
      <c r="DO547" s="13">
        <f t="shared" si="599"/>
        <v>53.231284443458023</v>
      </c>
      <c r="DP547" s="13">
        <f t="shared" si="600"/>
        <v>-324.97967142620337</v>
      </c>
      <c r="DQ547" s="13">
        <f>IF(DT547&lt;66666,Paramètres!$H$22,5)</f>
        <v>5</v>
      </c>
      <c r="DR547" s="13">
        <f t="shared" si="567"/>
        <v>14915.97116022907</v>
      </c>
      <c r="DS547" s="13">
        <f t="shared" si="568"/>
        <v>87773.020879823132</v>
      </c>
      <c r="DT547" s="13">
        <f t="shared" si="601"/>
        <v>89031.39553001881</v>
      </c>
      <c r="DU547" s="13">
        <f t="shared" si="602"/>
        <v>80.355407571775288</v>
      </c>
      <c r="DV547" s="13">
        <f t="shared" si="603"/>
        <v>648.25404160721541</v>
      </c>
      <c r="DW547" s="13">
        <f t="shared" si="604"/>
        <v>108.60594211235218</v>
      </c>
      <c r="DX547" s="13">
        <f t="shared" si="605"/>
        <v>639.09158326328929</v>
      </c>
    </row>
    <row r="548" spans="1:128" x14ac:dyDescent="0.35">
      <c r="A548" s="106">
        <f t="shared" si="606"/>
        <v>542</v>
      </c>
      <c r="B548" s="106">
        <f>A548*Paramètres!$D$25</f>
        <v>271</v>
      </c>
      <c r="C548" s="102">
        <f>Paramètres!$D$7</f>
        <v>155093840495.72119</v>
      </c>
      <c r="D548" s="28">
        <f>Paramètres!$D$8</f>
        <v>6666</v>
      </c>
      <c r="E548" s="28">
        <f t="shared" si="569"/>
        <v>-27047.184650542931</v>
      </c>
      <c r="F548" s="28">
        <f t="shared" si="570"/>
        <v>54217.150762381301</v>
      </c>
      <c r="G548" s="28">
        <f t="shared" si="544"/>
        <v>-6.96200207241532</v>
      </c>
      <c r="H548" s="28">
        <f t="shared" si="545"/>
        <v>-63.791594700888382</v>
      </c>
      <c r="I548" s="28">
        <f t="shared" si="607"/>
        <v>3767.5720197619098</v>
      </c>
      <c r="J548" s="28">
        <f t="shared" si="608"/>
        <v>-460.06360094448331</v>
      </c>
      <c r="K548" s="28">
        <f t="shared" si="609"/>
        <v>628.50178625153853</v>
      </c>
      <c r="L548" s="28">
        <f t="shared" si="571"/>
        <v>277.5699425244012</v>
      </c>
      <c r="M548" s="28">
        <f t="shared" si="572"/>
        <v>-563.88777458673042</v>
      </c>
      <c r="N548" s="28">
        <f>Paramètres!$D$26*Calculs!K548</f>
        <v>12.57003572503077</v>
      </c>
      <c r="O548" s="28">
        <f>Paramètres!$D$26*I548</f>
        <v>75.3514403952382</v>
      </c>
      <c r="P548" s="28">
        <f>Paramètres!$D$26*J548</f>
        <v>-9.2012720188896662</v>
      </c>
      <c r="Q548" s="105">
        <f>IF($T548&gt;25000,Paramètres!$D$9,-5)</f>
        <v>6</v>
      </c>
      <c r="R548" s="105">
        <f t="shared" si="546"/>
        <v>8708.3897901212804</v>
      </c>
      <c r="S548" s="105">
        <f t="shared" si="547"/>
        <v>139273.2772344625</v>
      </c>
      <c r="T548" s="105">
        <f t="shared" si="573"/>
        <v>139545.26793970529</v>
      </c>
      <c r="U548" s="105">
        <f t="shared" si="574"/>
        <v>86.422104341776148</v>
      </c>
      <c r="V548" s="105">
        <f t="shared" si="548"/>
        <v>47.624532834534079</v>
      </c>
      <c r="W548" s="105">
        <f t="shared" si="575"/>
        <v>2.9720319550695917</v>
      </c>
      <c r="X548" s="105">
        <f t="shared" si="576"/>
        <v>47.531706825714352</v>
      </c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44">
        <f t="shared" si="577"/>
        <v>-35755.574440664212</v>
      </c>
      <c r="AL548" s="44">
        <f t="shared" si="578"/>
        <v>-85056.126472081203</v>
      </c>
      <c r="AM548" s="44">
        <f t="shared" si="549"/>
        <v>105.26024513149129</v>
      </c>
      <c r="AN548" s="44">
        <f t="shared" si="550"/>
        <v>76.678698734436281</v>
      </c>
      <c r="AO548" s="44">
        <f t="shared" si="610"/>
        <v>-1559.2123693740782</v>
      </c>
      <c r="AP548" s="44">
        <f t="shared" si="611"/>
        <v>5715.0975736597866</v>
      </c>
      <c r="AQ548" s="44">
        <f t="shared" si="579"/>
        <v>817.76621866116818</v>
      </c>
      <c r="AR548" s="44">
        <f t="shared" si="580"/>
        <v>188.42276318387655</v>
      </c>
      <c r="AS548" s="44">
        <f t="shared" si="581"/>
        <v>795.76281057708286</v>
      </c>
      <c r="AT548" s="44">
        <f>Paramètres!$D$26*Calculs!AQ548</f>
        <v>16.355324373223365</v>
      </c>
      <c r="AU548" s="44">
        <f>Paramètres!$D$26*AO548</f>
        <v>-31.184247387481566</v>
      </c>
      <c r="AV548" s="44">
        <f>Paramètres!$D$26*AP548</f>
        <v>114.30195147319573</v>
      </c>
      <c r="AW548" s="44"/>
      <c r="AX548" s="44"/>
      <c r="AY548" s="44"/>
      <c r="AZ548" s="44"/>
      <c r="BA548" s="44"/>
      <c r="BB548" s="44"/>
      <c r="BC548" s="44"/>
      <c r="BD548" s="44"/>
      <c r="BE548" s="44"/>
      <c r="BF548" s="44"/>
      <c r="BG548" s="41">
        <f>Paramètres!$D$16</f>
        <v>30000</v>
      </c>
      <c r="BH548" s="41">
        <f>Paramètres!$E$16</f>
        <v>-25000</v>
      </c>
      <c r="BI548" s="100"/>
      <c r="BJ548" s="100"/>
      <c r="BK548" s="110">
        <f>Paramètres!$D$20</f>
        <v>523598775598.29883</v>
      </c>
      <c r="BL548" s="41">
        <f>Paramètres!$D$21</f>
        <v>10000</v>
      </c>
      <c r="BM548" s="41"/>
      <c r="BN548" s="41"/>
      <c r="BO548" s="41">
        <f>IF(AND($BR$6&gt;200,A548&lt;950),Paramètres!$D$22,0)</f>
        <v>1</v>
      </c>
      <c r="BP548" s="41">
        <f t="shared" si="551"/>
        <v>57047.184650542928</v>
      </c>
      <c r="BQ548" s="41">
        <f t="shared" si="552"/>
        <v>-79217.150762381294</v>
      </c>
      <c r="BR548" s="41">
        <f t="shared" si="582"/>
        <v>97620.37825916773</v>
      </c>
      <c r="BS548" s="41">
        <f t="shared" si="583"/>
        <v>-54.240951409723579</v>
      </c>
      <c r="BT548" s="41">
        <f t="shared" si="584"/>
        <v>54.090050202682143</v>
      </c>
      <c r="BU548" s="41">
        <f t="shared" si="585"/>
        <v>31.609026073198628</v>
      </c>
      <c r="BV548" s="41">
        <f t="shared" si="586"/>
        <v>-43.89308603450575</v>
      </c>
      <c r="BW548" s="41">
        <f>Paramètres!$D$22</f>
        <v>1</v>
      </c>
      <c r="BX548" s="41">
        <f t="shared" si="553"/>
        <v>65755.574440664204</v>
      </c>
      <c r="BY548" s="41">
        <f t="shared" si="554"/>
        <v>60056.126472081203</v>
      </c>
      <c r="BZ548" s="41">
        <f t="shared" si="587"/>
        <v>89053.545111086642</v>
      </c>
      <c r="CA548" s="41">
        <f t="shared" si="588"/>
        <v>42.406193545168641</v>
      </c>
      <c r="CB548" s="41">
        <f t="shared" si="589"/>
        <v>64.793763413675791</v>
      </c>
      <c r="CC548" s="41">
        <f t="shared" si="590"/>
        <v>47.842577497887049</v>
      </c>
      <c r="CD548" s="41">
        <f t="shared" si="591"/>
        <v>43.695761300909538</v>
      </c>
      <c r="CE548" s="2">
        <f>Paramètres!$F$16</f>
        <v>15000</v>
      </c>
      <c r="CF548" s="2">
        <f>Paramètres!$G$16</f>
        <v>15000</v>
      </c>
      <c r="CG548" s="111">
        <f>Paramètres!$F$20</f>
        <v>992600579172.61572</v>
      </c>
      <c r="CH548" s="2">
        <f>Paramètres!$F$21</f>
        <v>13332</v>
      </c>
      <c r="CI548" s="2"/>
      <c r="CJ548" s="2"/>
      <c r="CK548" s="2">
        <f>IF(CN548&gt;20000,Paramètres!$F$22,-2)</f>
        <v>1</v>
      </c>
      <c r="CL548" s="2">
        <f t="shared" si="555"/>
        <v>42047.184650542928</v>
      </c>
      <c r="CM548" s="2">
        <f t="shared" si="556"/>
        <v>-39217.150762381301</v>
      </c>
      <c r="CN548" s="2">
        <f t="shared" si="557"/>
        <v>57497.396905913898</v>
      </c>
      <c r="CO548" s="2">
        <f t="shared" si="558"/>
        <v>-43.005478123219262</v>
      </c>
      <c r="CP548" s="2">
        <f t="shared" si="559"/>
        <v>277.56385909280101</v>
      </c>
      <c r="CQ548" s="2">
        <f t="shared" si="560"/>
        <v>202.97925582074279</v>
      </c>
      <c r="CR548" s="2">
        <f t="shared" si="561"/>
        <v>-189.31750468708842</v>
      </c>
      <c r="CS548" s="2">
        <f>Paramètres!$F$22</f>
        <v>1</v>
      </c>
      <c r="CT548" s="2">
        <f t="shared" si="562"/>
        <v>50755.574440664212</v>
      </c>
      <c r="CU548" s="2">
        <f t="shared" si="563"/>
        <v>100056.1264720812</v>
      </c>
      <c r="CV548" s="2">
        <f t="shared" si="592"/>
        <v>112193.39009673838</v>
      </c>
      <c r="CW548" s="2">
        <f t="shared" si="593"/>
        <v>63.102639537865826</v>
      </c>
      <c r="CX548" s="2">
        <f t="shared" si="564"/>
        <v>77.21568243189239</v>
      </c>
      <c r="CY548" s="2">
        <f t="shared" si="594"/>
        <v>34.931882477919132</v>
      </c>
      <c r="CZ548" s="2">
        <f t="shared" si="595"/>
        <v>68.862364176462179</v>
      </c>
      <c r="DA548" s="2"/>
      <c r="DB548" s="2"/>
      <c r="DC548" s="13">
        <f>Paramètres!$H$16</f>
        <v>-20000</v>
      </c>
      <c r="DD548" s="13">
        <f>Paramètres!$I$16</f>
        <v>0</v>
      </c>
      <c r="DE548" s="13"/>
      <c r="DF548" s="13"/>
      <c r="DG548" s="112">
        <f>Paramètres!$H$20</f>
        <v>1047197551196.5977</v>
      </c>
      <c r="DH548" s="13">
        <f>Paramètres!$H$21</f>
        <v>10000</v>
      </c>
      <c r="DI548" s="13">
        <f>IF(DL548&lt;66666,Paramètres!$H$22,5)</f>
        <v>1</v>
      </c>
      <c r="DJ548" s="13">
        <f t="shared" si="565"/>
        <v>7047.1846505429312</v>
      </c>
      <c r="DK548" s="13">
        <f t="shared" si="566"/>
        <v>-54217.150762381301</v>
      </c>
      <c r="DL548" s="13">
        <f t="shared" si="596"/>
        <v>54673.231551552097</v>
      </c>
      <c r="DM548" s="13">
        <f t="shared" si="597"/>
        <v>-82.594173806125269</v>
      </c>
      <c r="DN548" s="13">
        <f t="shared" si="598"/>
        <v>333.45887764389948</v>
      </c>
      <c r="DO548" s="13">
        <f t="shared" si="599"/>
        <v>42.981660630459757</v>
      </c>
      <c r="DP548" s="13">
        <f t="shared" si="600"/>
        <v>-330.67718386513621</v>
      </c>
      <c r="DQ548" s="13">
        <f>IF(DT548&lt;66666,Paramètres!$H$22,5)</f>
        <v>5</v>
      </c>
      <c r="DR548" s="13">
        <f t="shared" si="567"/>
        <v>15755.574440664212</v>
      </c>
      <c r="DS548" s="13">
        <f t="shared" si="568"/>
        <v>85056.126472081203</v>
      </c>
      <c r="DT548" s="13">
        <f t="shared" si="601"/>
        <v>86503.079577492419</v>
      </c>
      <c r="DU548" s="13">
        <f t="shared" si="602"/>
        <v>79.505631354458032</v>
      </c>
      <c r="DV548" s="13">
        <f t="shared" si="603"/>
        <v>685.94180015044981</v>
      </c>
      <c r="DW548" s="13">
        <f t="shared" si="604"/>
        <v>124.93667447471603</v>
      </c>
      <c r="DX548" s="13">
        <f t="shared" si="605"/>
        <v>674.46792404445625</v>
      </c>
    </row>
    <row r="549" spans="1:128" x14ac:dyDescent="0.35">
      <c r="A549" s="106">
        <f t="shared" si="606"/>
        <v>543</v>
      </c>
      <c r="B549" s="106">
        <f>A549*Paramètres!$D$25</f>
        <v>271.5</v>
      </c>
      <c r="C549" s="102">
        <f>Paramètres!$D$7</f>
        <v>155093840495.72119</v>
      </c>
      <c r="D549" s="28">
        <f>Paramètres!$D$8</f>
        <v>6666</v>
      </c>
      <c r="E549" s="28">
        <f t="shared" si="569"/>
        <v>-25094.006155030878</v>
      </c>
      <c r="F549" s="28">
        <f t="shared" si="570"/>
        <v>53846.147018262374</v>
      </c>
      <c r="G549" s="28">
        <f t="shared" si="544"/>
        <v>-14.338796408004693</v>
      </c>
      <c r="H549" s="28">
        <f t="shared" si="545"/>
        <v>-64.996687832618292</v>
      </c>
      <c r="I549" s="28">
        <f t="shared" si="607"/>
        <v>3969.7905218910728</v>
      </c>
      <c r="J549" s="28">
        <f t="shared" si="608"/>
        <v>-1014.750103512324</v>
      </c>
      <c r="K549" s="28">
        <f t="shared" si="609"/>
        <v>649.2837285765753</v>
      </c>
      <c r="L549" s="28">
        <f t="shared" si="571"/>
        <v>274.43317759172288</v>
      </c>
      <c r="M549" s="28">
        <f t="shared" si="572"/>
        <v>-588.43503569315942</v>
      </c>
      <c r="N549" s="28">
        <f>Paramètres!$D$26*Calculs!K549</f>
        <v>12.985674571531506</v>
      </c>
      <c r="O549" s="28">
        <f>Paramètres!$D$26*I549</f>
        <v>79.395810437821453</v>
      </c>
      <c r="P549" s="28">
        <f>Paramètres!$D$26*J549</f>
        <v>-20.295002070246479</v>
      </c>
      <c r="Q549" s="105">
        <f>IF($T549&gt;25000,Paramètres!$D$9,-5)</f>
        <v>6</v>
      </c>
      <c r="R549" s="105">
        <f t="shared" si="546"/>
        <v>11394.068779524398</v>
      </c>
      <c r="S549" s="105">
        <f t="shared" si="547"/>
        <v>135845.78400086943</v>
      </c>
      <c r="T549" s="105">
        <f t="shared" si="573"/>
        <v>136322.78545482925</v>
      </c>
      <c r="U549" s="105">
        <f t="shared" si="574"/>
        <v>85.205536988655865</v>
      </c>
      <c r="V549" s="105">
        <f t="shared" si="548"/>
        <v>49.894549916102491</v>
      </c>
      <c r="W549" s="105">
        <f t="shared" si="575"/>
        <v>4.1702634784840082</v>
      </c>
      <c r="X549" s="105">
        <f t="shared" si="576"/>
        <v>49.719965947800745</v>
      </c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44">
        <f t="shared" si="577"/>
        <v>-36488.074934555276</v>
      </c>
      <c r="AL549" s="44">
        <f t="shared" si="578"/>
        <v>-81999.636982607044</v>
      </c>
      <c r="AM549" s="44">
        <f t="shared" si="549"/>
        <v>101.82827433446933</v>
      </c>
      <c r="AN549" s="44">
        <f t="shared" si="550"/>
        <v>75.831776172559969</v>
      </c>
      <c r="AO549" s="44">
        <f t="shared" si="610"/>
        <v>-1339.60535880272</v>
      </c>
      <c r="AP549" s="44">
        <f t="shared" si="611"/>
        <v>6396.5584327636734</v>
      </c>
      <c r="AQ549" s="44">
        <f t="shared" si="579"/>
        <v>860.74040528287628</v>
      </c>
      <c r="AR549" s="44">
        <f t="shared" si="580"/>
        <v>210.68316640559178</v>
      </c>
      <c r="AS549" s="44">
        <f t="shared" si="581"/>
        <v>834.55775634754229</v>
      </c>
      <c r="AT549" s="44">
        <f>Paramètres!$D$26*Calculs!AQ549</f>
        <v>17.214808105657525</v>
      </c>
      <c r="AU549" s="44">
        <f>Paramètres!$D$26*AO549</f>
        <v>-26.792107176054401</v>
      </c>
      <c r="AV549" s="44">
        <f>Paramètres!$D$26*AP549</f>
        <v>127.93116865527347</v>
      </c>
      <c r="AW549" s="44"/>
      <c r="AX549" s="44"/>
      <c r="AY549" s="44"/>
      <c r="AZ549" s="44"/>
      <c r="BA549" s="44"/>
      <c r="BB549" s="44"/>
      <c r="BC549" s="44"/>
      <c r="BD549" s="44"/>
      <c r="BE549" s="44"/>
      <c r="BF549" s="44"/>
      <c r="BG549" s="41">
        <f>Paramètres!$D$16</f>
        <v>30000</v>
      </c>
      <c r="BH549" s="41">
        <f>Paramètres!$E$16</f>
        <v>-25000</v>
      </c>
      <c r="BI549" s="100"/>
      <c r="BJ549" s="100"/>
      <c r="BK549" s="110">
        <f>Paramètres!$D$20</f>
        <v>523598775598.29883</v>
      </c>
      <c r="BL549" s="41">
        <f>Paramètres!$D$21</f>
        <v>10000</v>
      </c>
      <c r="BM549" s="41"/>
      <c r="BN549" s="41"/>
      <c r="BO549" s="41">
        <f>IF(AND($BR$6&gt;200,A549&lt;950),Paramètres!$D$22,0)</f>
        <v>1</v>
      </c>
      <c r="BP549" s="41">
        <f t="shared" si="551"/>
        <v>55094.006155030875</v>
      </c>
      <c r="BQ549" s="41">
        <f t="shared" si="552"/>
        <v>-78846.147018262374</v>
      </c>
      <c r="BR549" s="41">
        <f t="shared" si="582"/>
        <v>96187.652086096918</v>
      </c>
      <c r="BS549" s="41">
        <f t="shared" si="583"/>
        <v>-55.055947559234298</v>
      </c>
      <c r="BT549" s="41">
        <f t="shared" si="584"/>
        <v>55.687370573582214</v>
      </c>
      <c r="BU549" s="41">
        <f t="shared" si="585"/>
        <v>31.896405313981894</v>
      </c>
      <c r="BV549" s="41">
        <f t="shared" si="586"/>
        <v>-45.647591058517619</v>
      </c>
      <c r="BW549" s="41">
        <f>Paramètres!$D$22</f>
        <v>1</v>
      </c>
      <c r="BX549" s="41">
        <f t="shared" si="553"/>
        <v>66488.074934555276</v>
      </c>
      <c r="BY549" s="41">
        <f t="shared" si="554"/>
        <v>56999.636982607044</v>
      </c>
      <c r="BZ549" s="41">
        <f t="shared" si="587"/>
        <v>87576.382230896139</v>
      </c>
      <c r="CA549" s="41">
        <f t="shared" si="588"/>
        <v>40.606191684521633</v>
      </c>
      <c r="CB549" s="41">
        <f t="shared" si="589"/>
        <v>66.955418121720896</v>
      </c>
      <c r="CC549" s="41">
        <f t="shared" si="590"/>
        <v>50.832618840253112</v>
      </c>
      <c r="CD549" s="41">
        <f t="shared" si="591"/>
        <v>43.578353315562715</v>
      </c>
      <c r="CE549" s="2">
        <f>Paramètres!$F$16</f>
        <v>15000</v>
      </c>
      <c r="CF549" s="2">
        <f>Paramètres!$G$16</f>
        <v>15000</v>
      </c>
      <c r="CG549" s="111">
        <f>Paramètres!$F$20</f>
        <v>992600579172.61572</v>
      </c>
      <c r="CH549" s="2">
        <f>Paramètres!$F$21</f>
        <v>13332</v>
      </c>
      <c r="CI549" s="2"/>
      <c r="CJ549" s="2"/>
      <c r="CK549" s="2">
        <f>IF(CN549&gt;20000,Paramètres!$F$22,-2)</f>
        <v>1</v>
      </c>
      <c r="CL549" s="2">
        <f t="shared" si="555"/>
        <v>40094.006155030875</v>
      </c>
      <c r="CM549" s="2">
        <f t="shared" si="556"/>
        <v>-38846.147018262374</v>
      </c>
      <c r="CN549" s="2">
        <f t="shared" si="557"/>
        <v>55826.091281085661</v>
      </c>
      <c r="CO549" s="2">
        <f t="shared" si="558"/>
        <v>-44.094363201701711</v>
      </c>
      <c r="CP549" s="2">
        <f t="shared" si="559"/>
        <v>293.06778094106261</v>
      </c>
      <c r="CQ549" s="2">
        <f t="shared" si="560"/>
        <v>210.4797442065103</v>
      </c>
      <c r="CR549" s="2">
        <f t="shared" si="561"/>
        <v>-203.92891287034473</v>
      </c>
      <c r="CS549" s="2">
        <f>Paramètres!$F$22</f>
        <v>1</v>
      </c>
      <c r="CT549" s="2">
        <f t="shared" si="562"/>
        <v>51488.074934555276</v>
      </c>
      <c r="CU549" s="2">
        <f t="shared" si="563"/>
        <v>96999.636982607044</v>
      </c>
      <c r="CV549" s="2">
        <f t="shared" si="592"/>
        <v>109817.8101913525</v>
      </c>
      <c r="CW549" s="2">
        <f t="shared" si="593"/>
        <v>62.040329763173482</v>
      </c>
      <c r="CX549" s="2">
        <f t="shared" si="564"/>
        <v>80.518919336975671</v>
      </c>
      <c r="CY549" s="2">
        <f t="shared" si="594"/>
        <v>37.751291391148769</v>
      </c>
      <c r="CZ549" s="2">
        <f t="shared" si="595"/>
        <v>71.1205762736423</v>
      </c>
      <c r="DA549" s="2"/>
      <c r="DB549" s="2"/>
      <c r="DC549" s="13">
        <f>Paramètres!$H$16</f>
        <v>-20000</v>
      </c>
      <c r="DD549" s="13">
        <f>Paramètres!$I$16</f>
        <v>0</v>
      </c>
      <c r="DE549" s="13"/>
      <c r="DF549" s="13"/>
      <c r="DG549" s="112">
        <f>Paramètres!$H$20</f>
        <v>1047197551196.5977</v>
      </c>
      <c r="DH549" s="13">
        <f>Paramètres!$H$21</f>
        <v>10000</v>
      </c>
      <c r="DI549" s="13">
        <f>IF(DL549&lt;66666,Paramètres!$H$22,5)</f>
        <v>1</v>
      </c>
      <c r="DJ549" s="13">
        <f t="shared" si="565"/>
        <v>5094.0061550308783</v>
      </c>
      <c r="DK549" s="13">
        <f t="shared" si="566"/>
        <v>-53846.147018262374</v>
      </c>
      <c r="DL549" s="13">
        <f t="shared" si="596"/>
        <v>54086.564389132895</v>
      </c>
      <c r="DM549" s="13">
        <f t="shared" si="597"/>
        <v>-84.595732257052319</v>
      </c>
      <c r="DN549" s="13">
        <f t="shared" si="598"/>
        <v>340.37149939178926</v>
      </c>
      <c r="DO549" s="13">
        <f t="shared" si="599"/>
        <v>32.057028071230675</v>
      </c>
      <c r="DP549" s="13">
        <f t="shared" si="600"/>
        <v>-338.85853176429708</v>
      </c>
      <c r="DQ549" s="13">
        <f>IF(DT549&lt;66666,Paramètres!$H$22,5)</f>
        <v>5</v>
      </c>
      <c r="DR549" s="13">
        <f t="shared" si="567"/>
        <v>16488.074934555276</v>
      </c>
      <c r="DS549" s="13">
        <f t="shared" si="568"/>
        <v>81999.636982607044</v>
      </c>
      <c r="DT549" s="13">
        <f t="shared" si="601"/>
        <v>83640.881632888399</v>
      </c>
      <c r="DU549" s="13">
        <f t="shared" si="602"/>
        <v>78.630857176416228</v>
      </c>
      <c r="DV549" s="13">
        <f t="shared" si="603"/>
        <v>732.68186653811779</v>
      </c>
      <c r="DW549" s="13">
        <f t="shared" si="604"/>
        <v>144.43312029748071</v>
      </c>
      <c r="DX549" s="13">
        <f t="shared" si="605"/>
        <v>718.3048039063317</v>
      </c>
    </row>
    <row r="550" spans="1:128" x14ac:dyDescent="0.35">
      <c r="A550" s="106">
        <f t="shared" si="606"/>
        <v>544</v>
      </c>
      <c r="B550" s="106">
        <f>A550*Paramètres!$D$25</f>
        <v>272</v>
      </c>
      <c r="C550" s="102">
        <f>Paramètres!$D$7</f>
        <v>155093840495.72119</v>
      </c>
      <c r="D550" s="28">
        <f>Paramètres!$D$8</f>
        <v>6666</v>
      </c>
      <c r="E550" s="28">
        <f t="shared" si="569"/>
        <v>-23040.50259968741</v>
      </c>
      <c r="F550" s="28">
        <f t="shared" si="570"/>
        <v>53191.663207582918</v>
      </c>
      <c r="G550" s="28">
        <f t="shared" si="544"/>
        <v>-20.809862838439457</v>
      </c>
      <c r="H550" s="28">
        <f t="shared" si="545"/>
        <v>-66.202381219999864</v>
      </c>
      <c r="I550" s="28">
        <f t="shared" si="607"/>
        <v>4164.8278890449737</v>
      </c>
      <c r="J550" s="28">
        <f t="shared" si="608"/>
        <v>-1582.890137135237</v>
      </c>
      <c r="K550" s="28">
        <f t="shared" si="609"/>
        <v>676.31760355546203</v>
      </c>
      <c r="L550" s="28">
        <f t="shared" si="571"/>
        <v>272.89906997308287</v>
      </c>
      <c r="M550" s="28">
        <f t="shared" si="572"/>
        <v>-618.81467216512374</v>
      </c>
      <c r="N550" s="28">
        <f>Paramètres!$D$26*Calculs!K550</f>
        <v>13.52635207110924</v>
      </c>
      <c r="O550" s="28">
        <f>Paramètres!$D$26*I550</f>
        <v>83.296557780899477</v>
      </c>
      <c r="P550" s="28">
        <f>Paramètres!$D$26*J550</f>
        <v>-31.657802742704739</v>
      </c>
      <c r="Q550" s="105">
        <f>IF($T550&gt;25000,Paramètres!$D$9,-5)</f>
        <v>6</v>
      </c>
      <c r="R550" s="105">
        <f t="shared" si="546"/>
        <v>14064.704222667824</v>
      </c>
      <c r="S550" s="105">
        <f t="shared" si="547"/>
        <v>131784.38153472124</v>
      </c>
      <c r="T550" s="105">
        <f t="shared" si="573"/>
        <v>132532.78508112664</v>
      </c>
      <c r="U550" s="105">
        <f t="shared" si="574"/>
        <v>83.908160289553123</v>
      </c>
      <c r="V550" s="105">
        <f t="shared" si="548"/>
        <v>52.778035870894136</v>
      </c>
      <c r="W550" s="105">
        <f t="shared" si="575"/>
        <v>5.6009346179746604</v>
      </c>
      <c r="X550" s="105">
        <f t="shared" si="576"/>
        <v>52.480001922585345</v>
      </c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44">
        <f t="shared" si="577"/>
        <v>-37105.206822355234</v>
      </c>
      <c r="AL550" s="44">
        <f t="shared" si="578"/>
        <v>-78592.718327138326</v>
      </c>
      <c r="AM550" s="44">
        <f t="shared" si="549"/>
        <v>98.819684208332291</v>
      </c>
      <c r="AN550" s="44">
        <f t="shared" si="550"/>
        <v>74.959905245503322</v>
      </c>
      <c r="AO550" s="44">
        <f t="shared" si="610"/>
        <v>-1102.1300852210738</v>
      </c>
      <c r="AP550" s="44">
        <f t="shared" si="611"/>
        <v>7103.1850204559423</v>
      </c>
      <c r="AQ550" s="44">
        <f t="shared" si="579"/>
        <v>914.03443151637805</v>
      </c>
      <c r="AR550" s="44">
        <f t="shared" si="580"/>
        <v>237.1872940073666</v>
      </c>
      <c r="AS550" s="44">
        <f t="shared" si="581"/>
        <v>882.72369944333741</v>
      </c>
      <c r="AT550" s="44">
        <f>Paramètres!$D$26*Calculs!AQ550</f>
        <v>18.28068863032756</v>
      </c>
      <c r="AU550" s="44">
        <f>Paramètres!$D$26*AO550</f>
        <v>-22.042601704421479</v>
      </c>
      <c r="AV550" s="44">
        <f>Paramètres!$D$26*AP550</f>
        <v>142.06370040911884</v>
      </c>
      <c r="AW550" s="44"/>
      <c r="AX550" s="44"/>
      <c r="AY550" s="44"/>
      <c r="AZ550" s="44"/>
      <c r="BA550" s="44"/>
      <c r="BB550" s="44"/>
      <c r="BC550" s="44"/>
      <c r="BD550" s="44"/>
      <c r="BE550" s="44"/>
      <c r="BF550" s="44"/>
      <c r="BG550" s="41">
        <f>Paramètres!$D$16</f>
        <v>30000</v>
      </c>
      <c r="BH550" s="41">
        <f>Paramètres!$E$16</f>
        <v>-25000</v>
      </c>
      <c r="BI550" s="100"/>
      <c r="BJ550" s="100"/>
      <c r="BK550" s="110">
        <f>Paramètres!$D$20</f>
        <v>523598775598.29883</v>
      </c>
      <c r="BL550" s="41">
        <f>Paramètres!$D$21</f>
        <v>10000</v>
      </c>
      <c r="BM550" s="41"/>
      <c r="BN550" s="41"/>
      <c r="BO550" s="41">
        <f>IF(AND($BR$6&gt;200,A550&lt;950),Paramètres!$D$22,0)</f>
        <v>1</v>
      </c>
      <c r="BP550" s="41">
        <f t="shared" si="551"/>
        <v>53040.50259968741</v>
      </c>
      <c r="BQ550" s="41">
        <f t="shared" si="552"/>
        <v>-78191.663207582926</v>
      </c>
      <c r="BR550" s="41">
        <f t="shared" si="582"/>
        <v>94484.025693211894</v>
      </c>
      <c r="BS550" s="41">
        <f t="shared" si="583"/>
        <v>-55.849400850901951</v>
      </c>
      <c r="BT550" s="41">
        <f t="shared" si="584"/>
        <v>57.679989084521125</v>
      </c>
      <c r="BU550" s="41">
        <f t="shared" si="585"/>
        <v>32.37981858352677</v>
      </c>
      <c r="BV550" s="41">
        <f t="shared" si="586"/>
        <v>-47.733934357942573</v>
      </c>
      <c r="BW550" s="41">
        <f>Paramètres!$D$22</f>
        <v>1</v>
      </c>
      <c r="BX550" s="41">
        <f t="shared" si="553"/>
        <v>67105.206822355234</v>
      </c>
      <c r="BY550" s="41">
        <f t="shared" si="554"/>
        <v>53592.718327138326</v>
      </c>
      <c r="BZ550" s="41">
        <f t="shared" si="587"/>
        <v>85879.498370467089</v>
      </c>
      <c r="CA550" s="41">
        <f t="shared" si="588"/>
        <v>38.612167202084599</v>
      </c>
      <c r="CB550" s="41">
        <f t="shared" si="589"/>
        <v>69.573877205388769</v>
      </c>
      <c r="CC550" s="41">
        <f t="shared" si="590"/>
        <v>54.364190614628612</v>
      </c>
      <c r="CD550" s="41">
        <f t="shared" si="591"/>
        <v>43.417268087787846</v>
      </c>
      <c r="CE550" s="2">
        <f>Paramètres!$F$16</f>
        <v>15000</v>
      </c>
      <c r="CF550" s="2">
        <f>Paramètres!$G$16</f>
        <v>15000</v>
      </c>
      <c r="CG550" s="111">
        <f>Paramètres!$F$20</f>
        <v>992600579172.61572</v>
      </c>
      <c r="CH550" s="2">
        <f>Paramètres!$F$21</f>
        <v>13332</v>
      </c>
      <c r="CI550" s="2"/>
      <c r="CJ550" s="2"/>
      <c r="CK550" s="2">
        <f>IF(CN550&gt;20000,Paramètres!$F$22,-2)</f>
        <v>1</v>
      </c>
      <c r="CL550" s="2">
        <f t="shared" si="555"/>
        <v>38040.50259968741</v>
      </c>
      <c r="CM550" s="2">
        <f t="shared" si="556"/>
        <v>-38191.663207582918</v>
      </c>
      <c r="CN550" s="2">
        <f t="shared" si="557"/>
        <v>53904.38735945589</v>
      </c>
      <c r="CO550" s="2">
        <f t="shared" si="558"/>
        <v>-45.113611536786124</v>
      </c>
      <c r="CP550" s="2">
        <f t="shared" si="559"/>
        <v>312.49891403673553</v>
      </c>
      <c r="CQ550" s="2">
        <f t="shared" si="560"/>
        <v>220.5315065087853</v>
      </c>
      <c r="CR550" s="2">
        <f t="shared" si="561"/>
        <v>-221.40782712249495</v>
      </c>
      <c r="CS550" s="2">
        <f>Paramètres!$F$22</f>
        <v>1</v>
      </c>
      <c r="CT550" s="2">
        <f t="shared" si="562"/>
        <v>52105.206822355234</v>
      </c>
      <c r="CU550" s="2">
        <f t="shared" si="563"/>
        <v>93592.718327138326</v>
      </c>
      <c r="CV550" s="2">
        <f t="shared" si="592"/>
        <v>107119.32366227612</v>
      </c>
      <c r="CW550" s="2">
        <f t="shared" si="593"/>
        <v>60.894313109574981</v>
      </c>
      <c r="CX550" s="2">
        <f t="shared" si="564"/>
        <v>84.5328132680919</v>
      </c>
      <c r="CY550" s="2">
        <f t="shared" si="594"/>
        <v>41.118628908601089</v>
      </c>
      <c r="CZ550" s="2">
        <f t="shared" si="595"/>
        <v>73.858343304564102</v>
      </c>
      <c r="DA550" s="2"/>
      <c r="DB550" s="2"/>
      <c r="DC550" s="13">
        <f>Paramètres!$H$16</f>
        <v>-20000</v>
      </c>
      <c r="DD550" s="13">
        <f>Paramètres!$I$16</f>
        <v>0</v>
      </c>
      <c r="DE550" s="13"/>
      <c r="DF550" s="13"/>
      <c r="DG550" s="112">
        <f>Paramètres!$H$20</f>
        <v>1047197551196.5977</v>
      </c>
      <c r="DH550" s="13">
        <f>Paramètres!$H$21</f>
        <v>10000</v>
      </c>
      <c r="DI550" s="13">
        <f>IF(DL550&lt;66666,Paramètres!$H$22,5)</f>
        <v>1</v>
      </c>
      <c r="DJ550" s="13">
        <f t="shared" si="565"/>
        <v>3040.5025996874101</v>
      </c>
      <c r="DK550" s="13">
        <f t="shared" si="566"/>
        <v>-53191.663207582918</v>
      </c>
      <c r="DL550" s="13">
        <f t="shared" si="596"/>
        <v>53278.491822194403</v>
      </c>
      <c r="DM550" s="13">
        <f t="shared" si="597"/>
        <v>-86.728460986333459</v>
      </c>
      <c r="DN550" s="13">
        <f t="shared" si="598"/>
        <v>350.2437071699066</v>
      </c>
      <c r="DO550" s="13">
        <f t="shared" si="599"/>
        <v>19.98774488077083</v>
      </c>
      <c r="DP550" s="13">
        <f t="shared" si="600"/>
        <v>-349.67291068468614</v>
      </c>
      <c r="DQ550" s="13">
        <f>IF(DT550&lt;66666,Paramètres!$H$22,5)</f>
        <v>5</v>
      </c>
      <c r="DR550" s="13">
        <f t="shared" si="567"/>
        <v>17105.206822355234</v>
      </c>
      <c r="DS550" s="13">
        <f t="shared" si="568"/>
        <v>78592.718327138326</v>
      </c>
      <c r="DT550" s="13">
        <f t="shared" si="601"/>
        <v>80432.602062126854</v>
      </c>
      <c r="DU550" s="13">
        <f t="shared" si="602"/>
        <v>77.721420590257225</v>
      </c>
      <c r="DV550" s="13">
        <f t="shared" si="603"/>
        <v>790.93689977627275</v>
      </c>
      <c r="DW550" s="13">
        <f t="shared" si="604"/>
        <v>168.20466958977121</v>
      </c>
      <c r="DX550" s="13">
        <f t="shared" si="605"/>
        <v>772.84433656196097</v>
      </c>
    </row>
    <row r="551" spans="1:128" x14ac:dyDescent="0.35">
      <c r="A551" s="106">
        <f t="shared" si="606"/>
        <v>545</v>
      </c>
      <c r="B551" s="106">
        <f>A551*Paramètres!$D$25</f>
        <v>272.5</v>
      </c>
      <c r="C551" s="102">
        <f>Paramètres!$D$7</f>
        <v>155093840495.72119</v>
      </c>
      <c r="D551" s="28">
        <f>Paramètres!$D$8</f>
        <v>6666</v>
      </c>
      <c r="E551" s="28">
        <f t="shared" si="569"/>
        <v>-20889.863887671654</v>
      </c>
      <c r="F551" s="28">
        <f t="shared" si="570"/>
        <v>52245.51447097402</v>
      </c>
      <c r="G551" s="28">
        <f t="shared" si="544"/>
        <v>-26.489545981909192</v>
      </c>
      <c r="H551" s="28">
        <f t="shared" si="545"/>
        <v>-67.406769800889236</v>
      </c>
      <c r="I551" s="28">
        <f t="shared" si="607"/>
        <v>4354.4304012371576</v>
      </c>
      <c r="J551" s="28">
        <f t="shared" si="608"/>
        <v>-2170.0470065576555</v>
      </c>
      <c r="K551" s="28">
        <f t="shared" si="609"/>
        <v>710.69085108613604</v>
      </c>
      <c r="L551" s="28">
        <f t="shared" si="571"/>
        <v>273.03764430581333</v>
      </c>
      <c r="M551" s="28">
        <f t="shared" si="572"/>
        <v>-656.14932036044092</v>
      </c>
      <c r="N551" s="28">
        <f>Paramètres!$D$26*Calculs!K551</f>
        <v>14.21381702172272</v>
      </c>
      <c r="O551" s="28">
        <f>Paramètres!$D$26*I551</f>
        <v>87.088608024743152</v>
      </c>
      <c r="P551" s="28">
        <f>Paramètres!$D$26*J551</f>
        <v>-43.400940131153114</v>
      </c>
      <c r="Q551" s="105">
        <f>IF($T551&gt;25000,Paramètres!$D$9,-5)</f>
        <v>6</v>
      </c>
      <c r="R551" s="105">
        <f t="shared" si="546"/>
        <v>16707.111153792273</v>
      </c>
      <c r="S551" s="105">
        <f t="shared" si="547"/>
        <v>127065.95936302355</v>
      </c>
      <c r="T551" s="105">
        <f t="shared" si="573"/>
        <v>128159.6098306745</v>
      </c>
      <c r="U551" s="105">
        <f t="shared" si="574"/>
        <v>82.509502980451813</v>
      </c>
      <c r="V551" s="105">
        <f t="shared" si="548"/>
        <v>56.426541182931615</v>
      </c>
      <c r="W551" s="105">
        <f t="shared" si="575"/>
        <v>7.3558627153501073</v>
      </c>
      <c r="X551" s="105">
        <f t="shared" si="576"/>
        <v>55.945025101272407</v>
      </c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44">
        <f t="shared" si="577"/>
        <v>-37596.975041463927</v>
      </c>
      <c r="AL551" s="44">
        <f t="shared" si="578"/>
        <v>-74820.44489204952</v>
      </c>
      <c r="AM551" s="44">
        <f t="shared" si="549"/>
        <v>96.133472041304898</v>
      </c>
      <c r="AN551" s="44">
        <f t="shared" si="550"/>
        <v>74.056056678371576</v>
      </c>
      <c r="AO551" s="44">
        <f t="shared" si="610"/>
        <v>-842.90018950928572</v>
      </c>
      <c r="AP551" s="44">
        <f t="shared" si="611"/>
        <v>7843.8450194901616</v>
      </c>
      <c r="AQ551" s="44">
        <f t="shared" si="579"/>
        <v>980.31164466379994</v>
      </c>
      <c r="AR551" s="44">
        <f t="shared" si="580"/>
        <v>269.28842373097552</v>
      </c>
      <c r="AS551" s="44">
        <f t="shared" si="581"/>
        <v>942.59994987689822</v>
      </c>
      <c r="AT551" s="44">
        <f>Paramètres!$D$26*Calculs!AQ551</f>
        <v>19.606232893275997</v>
      </c>
      <c r="AU551" s="44">
        <f>Paramètres!$D$26*AO551</f>
        <v>-16.858003790185716</v>
      </c>
      <c r="AV551" s="44">
        <f>Paramètres!$D$26*AP551</f>
        <v>156.87690038980324</v>
      </c>
      <c r="AW551" s="44"/>
      <c r="AX551" s="44"/>
      <c r="AY551" s="44"/>
      <c r="AZ551" s="44"/>
      <c r="BA551" s="44"/>
      <c r="BB551" s="44"/>
      <c r="BC551" s="44"/>
      <c r="BD551" s="44"/>
      <c r="BE551" s="44"/>
      <c r="BF551" s="44"/>
      <c r="BG551" s="41">
        <f>Paramètres!$D$16</f>
        <v>30000</v>
      </c>
      <c r="BH551" s="41">
        <f>Paramètres!$E$16</f>
        <v>-25000</v>
      </c>
      <c r="BI551" s="100"/>
      <c r="BJ551" s="100"/>
      <c r="BK551" s="110">
        <f>Paramètres!$D$20</f>
        <v>523598775598.29883</v>
      </c>
      <c r="BL551" s="41">
        <f>Paramètres!$D$21</f>
        <v>10000</v>
      </c>
      <c r="BM551" s="41"/>
      <c r="BN551" s="41"/>
      <c r="BO551" s="41">
        <f>IF(AND($BR$6&gt;200,A551&lt;950),Paramètres!$D$22,0)</f>
        <v>1</v>
      </c>
      <c r="BP551" s="41">
        <f t="shared" si="551"/>
        <v>50889.863887671658</v>
      </c>
      <c r="BQ551" s="41">
        <f t="shared" si="552"/>
        <v>-77245.514470974013</v>
      </c>
      <c r="BR551" s="41">
        <f t="shared" si="582"/>
        <v>92502.149987939221</v>
      </c>
      <c r="BS551" s="41">
        <f t="shared" si="583"/>
        <v>-56.622839639913892</v>
      </c>
      <c r="BT551" s="41">
        <f t="shared" si="584"/>
        <v>60.13479437539003</v>
      </c>
      <c r="BU551" s="41">
        <f t="shared" si="585"/>
        <v>33.083031054691475</v>
      </c>
      <c r="BV551" s="41">
        <f t="shared" si="586"/>
        <v>-50.216596368180504</v>
      </c>
      <c r="BW551" s="41">
        <f>Paramètres!$D$22</f>
        <v>1</v>
      </c>
      <c r="BX551" s="41">
        <f t="shared" si="553"/>
        <v>67596.975041463927</v>
      </c>
      <c r="BY551" s="41">
        <f t="shared" si="554"/>
        <v>49820.44489204952</v>
      </c>
      <c r="BZ551" s="41">
        <f t="shared" si="587"/>
        <v>83972.779899191388</v>
      </c>
      <c r="CA551" s="41">
        <f t="shared" si="588"/>
        <v>36.391024441573741</v>
      </c>
      <c r="CB551" s="41">
        <f t="shared" si="589"/>
        <v>72.702277945998233</v>
      </c>
      <c r="CC551" s="41">
        <f t="shared" si="590"/>
        <v>58.524370321823049</v>
      </c>
      <c r="CD551" s="41">
        <f t="shared" si="591"/>
        <v>43.133737340639733</v>
      </c>
      <c r="CE551" s="2">
        <f>Paramètres!$F$16</f>
        <v>15000</v>
      </c>
      <c r="CF551" s="2">
        <f>Paramètres!$G$16</f>
        <v>15000</v>
      </c>
      <c r="CG551" s="111">
        <f>Paramètres!$F$20</f>
        <v>992600579172.61572</v>
      </c>
      <c r="CH551" s="2">
        <f>Paramètres!$F$21</f>
        <v>13332</v>
      </c>
      <c r="CI551" s="2"/>
      <c r="CJ551" s="2"/>
      <c r="CK551" s="2">
        <f>IF(CN551&gt;20000,Paramètres!$F$22,-2)</f>
        <v>1</v>
      </c>
      <c r="CL551" s="2">
        <f t="shared" si="555"/>
        <v>35889.863887671658</v>
      </c>
      <c r="CM551" s="2">
        <f t="shared" si="556"/>
        <v>-37245.51447097402</v>
      </c>
      <c r="CN551" s="2">
        <f t="shared" si="557"/>
        <v>51723.405515135346</v>
      </c>
      <c r="CO551" s="2">
        <f t="shared" si="558"/>
        <v>-46.061923307148128</v>
      </c>
      <c r="CP551" s="2">
        <f t="shared" si="559"/>
        <v>336.89681014142468</v>
      </c>
      <c r="CQ551" s="2">
        <f t="shared" si="560"/>
        <v>233.76613623455944</v>
      </c>
      <c r="CR551" s="2">
        <f t="shared" si="561"/>
        <v>-242.59607217230979</v>
      </c>
      <c r="CS551" s="2">
        <f>Paramètres!$F$22</f>
        <v>1</v>
      </c>
      <c r="CT551" s="2">
        <f t="shared" si="562"/>
        <v>52596.975041463927</v>
      </c>
      <c r="CU551" s="2">
        <f t="shared" si="563"/>
        <v>89820.44489204952</v>
      </c>
      <c r="CV551" s="2">
        <f t="shared" si="592"/>
        <v>104087.24275394216</v>
      </c>
      <c r="CW551" s="2">
        <f t="shared" si="593"/>
        <v>59.647652097101364</v>
      </c>
      <c r="CX551" s="2">
        <f t="shared" si="564"/>
        <v>89.408510025078428</v>
      </c>
      <c r="CY551" s="2">
        <f t="shared" si="594"/>
        <v>45.179572883876993</v>
      </c>
      <c r="CZ551" s="2">
        <f t="shared" si="595"/>
        <v>77.153663937203888</v>
      </c>
      <c r="DA551" s="2"/>
      <c r="DB551" s="2"/>
      <c r="DC551" s="13">
        <f>Paramètres!$H$16</f>
        <v>-20000</v>
      </c>
      <c r="DD551" s="13">
        <f>Paramètres!$I$16</f>
        <v>0</v>
      </c>
      <c r="DE551" s="13"/>
      <c r="DF551" s="13"/>
      <c r="DG551" s="112">
        <f>Paramètres!$H$20</f>
        <v>1047197551196.5977</v>
      </c>
      <c r="DH551" s="13">
        <f>Paramètres!$H$21</f>
        <v>10000</v>
      </c>
      <c r="DI551" s="13">
        <f>IF(DL551&lt;66666,Paramètres!$H$22,5)</f>
        <v>1</v>
      </c>
      <c r="DJ551" s="13">
        <f t="shared" si="565"/>
        <v>889.86388767165408</v>
      </c>
      <c r="DK551" s="13">
        <f t="shared" si="566"/>
        <v>-52245.51447097402</v>
      </c>
      <c r="DL551" s="13">
        <f t="shared" si="596"/>
        <v>52253.092158027721</v>
      </c>
      <c r="DM551" s="13">
        <f t="shared" si="597"/>
        <v>-89.024212582261256</v>
      </c>
      <c r="DN551" s="13">
        <f t="shared" si="598"/>
        <v>363.38935015148223</v>
      </c>
      <c r="DO551" s="13">
        <f t="shared" si="599"/>
        <v>6.188477016562457</v>
      </c>
      <c r="DP551" s="13">
        <f t="shared" si="600"/>
        <v>-363.33665181995065</v>
      </c>
      <c r="DQ551" s="13">
        <f>IF(DT551&lt;66666,Paramètres!$H$22,5)</f>
        <v>5</v>
      </c>
      <c r="DR551" s="13">
        <f t="shared" si="567"/>
        <v>17596.975041463927</v>
      </c>
      <c r="DS551" s="13">
        <f t="shared" si="568"/>
        <v>74820.44489204952</v>
      </c>
      <c r="DT551" s="13">
        <f t="shared" si="601"/>
        <v>76861.90541779538</v>
      </c>
      <c r="DU551" s="13">
        <f t="shared" si="602"/>
        <v>76.765165712113884</v>
      </c>
      <c r="DV551" s="13">
        <f t="shared" si="603"/>
        <v>864.25463841775775</v>
      </c>
      <c r="DW551" s="13">
        <f t="shared" si="604"/>
        <v>197.86482287993894</v>
      </c>
      <c r="DX551" s="13">
        <f t="shared" si="605"/>
        <v>841.29994169338886</v>
      </c>
    </row>
    <row r="552" spans="1:128" x14ac:dyDescent="0.35">
      <c r="A552" s="106">
        <f t="shared" si="606"/>
        <v>546</v>
      </c>
      <c r="B552" s="106">
        <f>A552*Paramètres!$D$25</f>
        <v>273</v>
      </c>
      <c r="C552" s="102">
        <f>Paramètres!$D$7</f>
        <v>155093840495.72119</v>
      </c>
      <c r="D552" s="28">
        <f>Paramètres!$D$8</f>
        <v>6666</v>
      </c>
      <c r="E552" s="28">
        <f t="shared" si="569"/>
        <v>-18644.38927597662</v>
      </c>
      <c r="F552" s="28">
        <f t="shared" si="570"/>
        <v>50996.453637605082</v>
      </c>
      <c r="G552" s="28">
        <f t="shared" si="544"/>
        <v>-31.504103280775151</v>
      </c>
      <c r="H552" s="28">
        <f t="shared" si="545"/>
        <v>-68.603674309859187</v>
      </c>
      <c r="I552" s="28">
        <f t="shared" si="607"/>
        <v>4540.3794375182279</v>
      </c>
      <c r="J552" s="28">
        <f t="shared" si="608"/>
        <v>-2782.7953867869433</v>
      </c>
      <c r="K552" s="28">
        <f t="shared" si="609"/>
        <v>753.93539976180841</v>
      </c>
      <c r="L552" s="28">
        <f t="shared" si="571"/>
        <v>275.04850810239577</v>
      </c>
      <c r="M552" s="28">
        <f t="shared" si="572"/>
        <v>-701.97357870837573</v>
      </c>
      <c r="N552" s="28">
        <f>Paramètres!$D$26*Calculs!K552</f>
        <v>15.078707995236169</v>
      </c>
      <c r="O552" s="28">
        <f>Paramètres!$D$26*I552</f>
        <v>90.807588750364559</v>
      </c>
      <c r="P552" s="28">
        <f>Paramètres!$D$26*J552</f>
        <v>-55.655907735738865</v>
      </c>
      <c r="Q552" s="105">
        <f>IF($T552&gt;25000,Paramètres!$D$9,-5)</f>
        <v>6</v>
      </c>
      <c r="R552" s="105">
        <f t="shared" si="546"/>
        <v>19306.713754309207</v>
      </c>
      <c r="S552" s="105">
        <f t="shared" si="547"/>
        <v>121659.32603244029</v>
      </c>
      <c r="T552" s="105">
        <f t="shared" si="573"/>
        <v>123181.73893340862</v>
      </c>
      <c r="U552" s="105">
        <f t="shared" si="574"/>
        <v>80.982648486571733</v>
      </c>
      <c r="V552" s="105">
        <f t="shared" si="548"/>
        <v>61.058792594635086</v>
      </c>
      <c r="W552" s="105">
        <f t="shared" si="575"/>
        <v>9.569962569254125</v>
      </c>
      <c r="X552" s="105">
        <f t="shared" si="576"/>
        <v>60.304162124497999</v>
      </c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44">
        <f t="shared" si="577"/>
        <v>-37951.103030285827</v>
      </c>
      <c r="AL552" s="44">
        <f t="shared" si="578"/>
        <v>-70662.872394835213</v>
      </c>
      <c r="AM552" s="44">
        <f t="shared" si="549"/>
        <v>93.691435146024574</v>
      </c>
      <c r="AN552" s="44">
        <f t="shared" si="550"/>
        <v>73.111617099756998</v>
      </c>
      <c r="AO552" s="44">
        <f t="shared" si="610"/>
        <v>-556.75376198812444</v>
      </c>
      <c r="AP552" s="44">
        <f t="shared" si="611"/>
        <v>8629.5680689772562</v>
      </c>
      <c r="AQ552" s="44">
        <f t="shared" si="579"/>
        <v>1063.3938810972484</v>
      </c>
      <c r="AR552" s="44">
        <f t="shared" si="580"/>
        <v>308.92462880098907</v>
      </c>
      <c r="AS552" s="44">
        <f t="shared" si="581"/>
        <v>1017.5323680725049</v>
      </c>
      <c r="AT552" s="44">
        <f>Paramètres!$D$26*Calculs!AQ552</f>
        <v>21.267877621944969</v>
      </c>
      <c r="AU552" s="44">
        <f>Paramètres!$D$26*AO552</f>
        <v>-11.135075239762489</v>
      </c>
      <c r="AV552" s="44">
        <f>Paramètres!$D$26*AP552</f>
        <v>172.59136137954513</v>
      </c>
      <c r="AW552" s="44"/>
      <c r="AX552" s="44"/>
      <c r="AY552" s="44"/>
      <c r="AZ552" s="44"/>
      <c r="BA552" s="44"/>
      <c r="BB552" s="44"/>
      <c r="BC552" s="44"/>
      <c r="BD552" s="44"/>
      <c r="BE552" s="44"/>
      <c r="BF552" s="44"/>
      <c r="BG552" s="41">
        <f>Paramètres!$D$16</f>
        <v>30000</v>
      </c>
      <c r="BH552" s="41">
        <f>Paramètres!$E$16</f>
        <v>-25000</v>
      </c>
      <c r="BI552" s="100"/>
      <c r="BJ552" s="100"/>
      <c r="BK552" s="110">
        <f>Paramètres!$D$20</f>
        <v>523598775598.29883</v>
      </c>
      <c r="BL552" s="41">
        <f>Paramètres!$D$21</f>
        <v>10000</v>
      </c>
      <c r="BM552" s="41"/>
      <c r="BN552" s="41"/>
      <c r="BO552" s="41">
        <f>IF(AND($BR$6&gt;200,A552&lt;950),Paramètres!$D$22,0)</f>
        <v>1</v>
      </c>
      <c r="BP552" s="41">
        <f t="shared" si="551"/>
        <v>48644.389275976617</v>
      </c>
      <c r="BQ552" s="41">
        <f t="shared" si="552"/>
        <v>-75996.453637605082</v>
      </c>
      <c r="BR552" s="41">
        <f t="shared" si="582"/>
        <v>90231.57747443745</v>
      </c>
      <c r="BS552" s="41">
        <f t="shared" si="583"/>
        <v>-57.377195520603706</v>
      </c>
      <c r="BT552" s="41">
        <f t="shared" si="584"/>
        <v>63.143550667516486</v>
      </c>
      <c r="BU552" s="41">
        <f t="shared" si="585"/>
        <v>34.041070154272788</v>
      </c>
      <c r="BV552" s="41">
        <f t="shared" si="586"/>
        <v>-53.18189103118749</v>
      </c>
      <c r="BW552" s="41">
        <f>Paramètres!$D$22</f>
        <v>1</v>
      </c>
      <c r="BX552" s="41">
        <f t="shared" si="553"/>
        <v>67951.103030285827</v>
      </c>
      <c r="BY552" s="41">
        <f t="shared" si="554"/>
        <v>45662.872394835213</v>
      </c>
      <c r="BZ552" s="41">
        <f t="shared" si="587"/>
        <v>81868.494052226975</v>
      </c>
      <c r="CA552" s="41">
        <f t="shared" si="588"/>
        <v>33.900944586301222</v>
      </c>
      <c r="CB552" s="41">
        <f t="shared" si="589"/>
        <v>76.404221710259179</v>
      </c>
      <c r="CC552" s="41">
        <f t="shared" si="590"/>
        <v>63.415740102298813</v>
      </c>
      <c r="CD552" s="41">
        <f t="shared" si="591"/>
        <v>42.615126450922681</v>
      </c>
      <c r="CE552" s="2">
        <f>Paramètres!$F$16</f>
        <v>15000</v>
      </c>
      <c r="CF552" s="2">
        <f>Paramètres!$G$16</f>
        <v>15000</v>
      </c>
      <c r="CG552" s="111">
        <f>Paramètres!$F$20</f>
        <v>992600579172.61572</v>
      </c>
      <c r="CH552" s="2">
        <f>Paramètres!$F$21</f>
        <v>13332</v>
      </c>
      <c r="CI552" s="2"/>
      <c r="CJ552" s="2"/>
      <c r="CK552" s="2">
        <f>IF(CN552&gt;20000,Paramètres!$F$22,-2)</f>
        <v>1</v>
      </c>
      <c r="CL552" s="2">
        <f t="shared" si="555"/>
        <v>33644.389275976617</v>
      </c>
      <c r="CM552" s="2">
        <f t="shared" si="556"/>
        <v>-35996.453637605082</v>
      </c>
      <c r="CN552" s="2">
        <f t="shared" si="557"/>
        <v>49271.590234512449</v>
      </c>
      <c r="CO552" s="2">
        <f t="shared" si="558"/>
        <v>-46.934384322123165</v>
      </c>
      <c r="CP552" s="2">
        <f t="shared" si="559"/>
        <v>367.7490269083558</v>
      </c>
      <c r="CQ552" s="2">
        <f t="shared" si="560"/>
        <v>251.11207814234155</v>
      </c>
      <c r="CR552" s="2">
        <f t="shared" si="561"/>
        <v>-268.66721237076393</v>
      </c>
      <c r="CS552" s="2">
        <f>Paramètres!$F$22</f>
        <v>1</v>
      </c>
      <c r="CT552" s="2">
        <f t="shared" si="562"/>
        <v>52951.103030285827</v>
      </c>
      <c r="CU552" s="2">
        <f t="shared" si="563"/>
        <v>85662.872394835213</v>
      </c>
      <c r="CV552" s="2">
        <f t="shared" si="592"/>
        <v>100707.23419426117</v>
      </c>
      <c r="CW552" s="2">
        <f t="shared" si="593"/>
        <v>58.278394316596</v>
      </c>
      <c r="CX552" s="2">
        <f t="shared" si="564"/>
        <v>95.353198100223395</v>
      </c>
      <c r="CY552" s="2">
        <f t="shared" si="594"/>
        <v>50.135991294654254</v>
      </c>
      <c r="CZ552" s="2">
        <f t="shared" si="595"/>
        <v>81.10866023331171</v>
      </c>
      <c r="DA552" s="2"/>
      <c r="DB552" s="2"/>
      <c r="DC552" s="13">
        <f>Paramètres!$H$16</f>
        <v>-20000</v>
      </c>
      <c r="DD552" s="13">
        <f>Paramètres!$I$16</f>
        <v>0</v>
      </c>
      <c r="DE552" s="13"/>
      <c r="DF552" s="13"/>
      <c r="DG552" s="112">
        <f>Paramètres!$H$20</f>
        <v>1047197551196.5977</v>
      </c>
      <c r="DH552" s="13">
        <f>Paramètres!$H$21</f>
        <v>10000</v>
      </c>
      <c r="DI552" s="13">
        <f>IF(DL552&lt;66666,Paramètres!$H$22,5)</f>
        <v>1</v>
      </c>
      <c r="DJ552" s="13">
        <f t="shared" si="565"/>
        <v>-1355.6107240233796</v>
      </c>
      <c r="DK552" s="13">
        <f t="shared" si="566"/>
        <v>-50996.453637605082</v>
      </c>
      <c r="DL552" s="13">
        <f t="shared" si="596"/>
        <v>51014.468183521152</v>
      </c>
      <c r="DM552" s="13">
        <f t="shared" si="597"/>
        <v>-91.522703651246289</v>
      </c>
      <c r="DN552" s="13">
        <f t="shared" si="598"/>
        <v>380.25875464009897</v>
      </c>
      <c r="DO552" s="13">
        <f t="shared" si="599"/>
        <v>-10.104640194218561</v>
      </c>
      <c r="DP552" s="13">
        <f t="shared" si="600"/>
        <v>-380.1244753064243</v>
      </c>
      <c r="DQ552" s="13">
        <f>IF(DT552&lt;66666,Paramètres!$H$22,5)</f>
        <v>5</v>
      </c>
      <c r="DR552" s="13">
        <f t="shared" si="567"/>
        <v>17951.103030285827</v>
      </c>
      <c r="DS552" s="13">
        <f t="shared" si="568"/>
        <v>70662.872394835213</v>
      </c>
      <c r="DT552" s="13">
        <f t="shared" si="601"/>
        <v>72907.363380475508</v>
      </c>
      <c r="DU552" s="13">
        <f t="shared" si="602"/>
        <v>75.746176592079664</v>
      </c>
      <c r="DV552" s="13">
        <f t="shared" si="603"/>
        <v>957.88670021161556</v>
      </c>
      <c r="DW552" s="13">
        <f t="shared" si="604"/>
        <v>235.8489190879732</v>
      </c>
      <c r="DX552" s="13">
        <f t="shared" si="605"/>
        <v>928.39766146158092</v>
      </c>
    </row>
    <row r="553" spans="1:128" x14ac:dyDescent="0.35">
      <c r="A553" s="106">
        <f t="shared" si="606"/>
        <v>547</v>
      </c>
      <c r="B553" s="106">
        <f>A553*Paramètres!$D$25</f>
        <v>273.5</v>
      </c>
      <c r="C553" s="102">
        <f>Paramètres!$D$7</f>
        <v>155093840495.72119</v>
      </c>
      <c r="D553" s="28">
        <f>Paramètres!$D$8</f>
        <v>6666</v>
      </c>
      <c r="E553" s="28">
        <f t="shared" si="569"/>
        <v>-16305.437430191909</v>
      </c>
      <c r="F553" s="28">
        <f t="shared" si="570"/>
        <v>49429.562549534523</v>
      </c>
      <c r="G553" s="28">
        <f t="shared" si="544"/>
        <v>-35.972014698396706</v>
      </c>
      <c r="H553" s="28">
        <f t="shared" si="545"/>
        <v>-69.779568808930065</v>
      </c>
      <c r="I553" s="28">
        <f t="shared" si="607"/>
        <v>4724.6203568702595</v>
      </c>
      <c r="J553" s="28">
        <f t="shared" si="608"/>
        <v>-3429.1130577595804</v>
      </c>
      <c r="K553" s="28">
        <f t="shared" si="609"/>
        <v>808.20544460105452</v>
      </c>
      <c r="L553" s="28">
        <f t="shared" si="571"/>
        <v>279.34233966461028</v>
      </c>
      <c r="M553" s="28">
        <f t="shared" si="572"/>
        <v>-758.39560781526791</v>
      </c>
      <c r="N553" s="28">
        <f>Paramètres!$D$26*Calculs!K553</f>
        <v>16.16410889202109</v>
      </c>
      <c r="O553" s="28">
        <f>Paramètres!$D$26*I553</f>
        <v>94.492407137405195</v>
      </c>
      <c r="P553" s="28">
        <f>Paramètres!$D$26*J553</f>
        <v>-68.582261155191617</v>
      </c>
      <c r="Q553" s="105">
        <f>IF($T553&gt;25000,Paramètres!$D$9,-5)</f>
        <v>6</v>
      </c>
      <c r="R553" s="105">
        <f t="shared" si="546"/>
        <v>21846.811323887727</v>
      </c>
      <c r="S553" s="105">
        <f t="shared" si="547"/>
        <v>115523.267817863</v>
      </c>
      <c r="T553" s="105">
        <f t="shared" si="573"/>
        <v>117570.86617159564</v>
      </c>
      <c r="U553" s="105">
        <f t="shared" si="574"/>
        <v>79.291158748587506</v>
      </c>
      <c r="V553" s="105">
        <f t="shared" si="548"/>
        <v>66.997034346713193</v>
      </c>
      <c r="W553" s="105">
        <f t="shared" si="575"/>
        <v>12.449270948607522</v>
      </c>
      <c r="X553" s="105">
        <f t="shared" si="576"/>
        <v>65.830223029417297</v>
      </c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44">
        <f t="shared" si="577"/>
        <v>-38152.248754079636</v>
      </c>
      <c r="AL553" s="44">
        <f t="shared" si="578"/>
        <v>-66093.705268328471</v>
      </c>
      <c r="AM553" s="44">
        <f t="shared" si="549"/>
        <v>91.431076818767806</v>
      </c>
      <c r="AN553" s="44">
        <f t="shared" si="550"/>
        <v>72.11553558584491</v>
      </c>
      <c r="AO553" s="44">
        <f t="shared" si="610"/>
        <v>-236.69405794737287</v>
      </c>
      <c r="AP553" s="44">
        <f t="shared" si="611"/>
        <v>9474.5090756702157</v>
      </c>
      <c r="AQ553" s="44">
        <f t="shared" si="579"/>
        <v>1168.9100219528332</v>
      </c>
      <c r="AR553" s="44">
        <f t="shared" si="580"/>
        <v>358.97061305418038</v>
      </c>
      <c r="AS553" s="44">
        <f t="shared" si="581"/>
        <v>1112.4256102703132</v>
      </c>
      <c r="AT553" s="44">
        <f>Paramètres!$D$26*Calculs!AQ553</f>
        <v>23.378200439056663</v>
      </c>
      <c r="AU553" s="44">
        <f>Paramètres!$D$26*AO553</f>
        <v>-4.7338811589474572</v>
      </c>
      <c r="AV553" s="44">
        <f>Paramètres!$D$26*AP553</f>
        <v>189.49018151340431</v>
      </c>
      <c r="AW553" s="44"/>
      <c r="AX553" s="44"/>
      <c r="AY553" s="44"/>
      <c r="AZ553" s="44"/>
      <c r="BA553" s="44"/>
      <c r="BB553" s="44"/>
      <c r="BC553" s="44"/>
      <c r="BD553" s="44"/>
      <c r="BE553" s="44"/>
      <c r="BF553" s="44"/>
      <c r="BG553" s="41">
        <f>Paramètres!$D$16</f>
        <v>30000</v>
      </c>
      <c r="BH553" s="41">
        <f>Paramètres!$E$16</f>
        <v>-25000</v>
      </c>
      <c r="BI553" s="100"/>
      <c r="BJ553" s="100"/>
      <c r="BK553" s="110">
        <f>Paramètres!$D$20</f>
        <v>523598775598.29883</v>
      </c>
      <c r="BL553" s="41">
        <f>Paramètres!$D$21</f>
        <v>10000</v>
      </c>
      <c r="BM553" s="41"/>
      <c r="BN553" s="41"/>
      <c r="BO553" s="41">
        <f>IF(AND($BR$6&gt;200,A553&lt;950),Paramètres!$D$22,0)</f>
        <v>1</v>
      </c>
      <c r="BP553" s="41">
        <f t="shared" si="551"/>
        <v>46305.437430191909</v>
      </c>
      <c r="BQ553" s="41">
        <f t="shared" si="552"/>
        <v>-74429.562549534516</v>
      </c>
      <c r="BR553" s="41">
        <f t="shared" si="582"/>
        <v>87658.161724487974</v>
      </c>
      <c r="BS553" s="41">
        <f t="shared" si="583"/>
        <v>-58.112699148647216</v>
      </c>
      <c r="BT553" s="41">
        <f t="shared" si="584"/>
        <v>66.832952448479929</v>
      </c>
      <c r="BU553" s="41">
        <f t="shared" si="585"/>
        <v>35.304517423088306</v>
      </c>
      <c r="BV553" s="41">
        <f t="shared" si="586"/>
        <v>-56.747110785516064</v>
      </c>
      <c r="BW553" s="41">
        <f>Paramètres!$D$22</f>
        <v>1</v>
      </c>
      <c r="BX553" s="41">
        <f t="shared" si="553"/>
        <v>68152.248754079628</v>
      </c>
      <c r="BY553" s="41">
        <f t="shared" si="554"/>
        <v>41093.705268328471</v>
      </c>
      <c r="BZ553" s="41">
        <f t="shared" si="587"/>
        <v>79582.797280054161</v>
      </c>
      <c r="CA553" s="41">
        <f t="shared" si="588"/>
        <v>31.088681843923755</v>
      </c>
      <c r="CB553" s="41">
        <f t="shared" si="589"/>
        <v>80.752281425991328</v>
      </c>
      <c r="CC553" s="41">
        <f t="shared" si="590"/>
        <v>69.153758843595398</v>
      </c>
      <c r="CD553" s="41">
        <f t="shared" si="591"/>
        <v>41.697584981679164</v>
      </c>
      <c r="CE553" s="2">
        <f>Paramètres!$F$16</f>
        <v>15000</v>
      </c>
      <c r="CF553" s="2">
        <f>Paramètres!$G$16</f>
        <v>15000</v>
      </c>
      <c r="CG553" s="111">
        <f>Paramètres!$F$20</f>
        <v>992600579172.61572</v>
      </c>
      <c r="CH553" s="2">
        <f>Paramètres!$F$21</f>
        <v>13332</v>
      </c>
      <c r="CI553" s="2"/>
      <c r="CJ553" s="2"/>
      <c r="CK553" s="2">
        <f>IF(CN553&gt;20000,Paramètres!$F$22,-2)</f>
        <v>1</v>
      </c>
      <c r="CL553" s="2">
        <f t="shared" si="555"/>
        <v>31305.437430191909</v>
      </c>
      <c r="CM553" s="2">
        <f t="shared" si="556"/>
        <v>-34429.562549534523</v>
      </c>
      <c r="CN553" s="2">
        <f t="shared" si="557"/>
        <v>46534.129303640904</v>
      </c>
      <c r="CO553" s="2">
        <f t="shared" si="558"/>
        <v>-47.720994848909911</v>
      </c>
      <c r="CP553" s="2">
        <f t="shared" si="559"/>
        <v>407.23128803185739</v>
      </c>
      <c r="CQ553" s="2">
        <f t="shared" si="560"/>
        <v>273.96136551544555</v>
      </c>
      <c r="CR553" s="2">
        <f t="shared" si="561"/>
        <v>-301.30133115702967</v>
      </c>
      <c r="CS553" s="2">
        <f>Paramètres!$F$22</f>
        <v>1</v>
      </c>
      <c r="CT553" s="2">
        <f t="shared" si="562"/>
        <v>53152.248754079636</v>
      </c>
      <c r="CU553" s="2">
        <f t="shared" si="563"/>
        <v>81093.705268328471</v>
      </c>
      <c r="CV553" s="2">
        <f t="shared" si="592"/>
        <v>96960.561991781404</v>
      </c>
      <c r="CW553" s="2">
        <f t="shared" si="593"/>
        <v>56.757469072658189</v>
      </c>
      <c r="CX553" s="2">
        <f t="shared" si="564"/>
        <v>102.65570194400242</v>
      </c>
      <c r="CY553" s="2">
        <f t="shared" si="594"/>
        <v>56.274234530682364</v>
      </c>
      <c r="CZ553" s="2">
        <f t="shared" si="595"/>
        <v>85.856878988241931</v>
      </c>
      <c r="DA553" s="2"/>
      <c r="DB553" s="2"/>
      <c r="DC553" s="13">
        <f>Paramètres!$H$16</f>
        <v>-20000</v>
      </c>
      <c r="DD553" s="13">
        <f>Paramètres!$I$16</f>
        <v>0</v>
      </c>
      <c r="DE553" s="13"/>
      <c r="DF553" s="13"/>
      <c r="DG553" s="112">
        <f>Paramètres!$H$20</f>
        <v>1047197551196.5977</v>
      </c>
      <c r="DH553" s="13">
        <f>Paramètres!$H$21</f>
        <v>10000</v>
      </c>
      <c r="DI553" s="13">
        <f>IF(DL553&lt;66666,Paramètres!$H$22,5)</f>
        <v>1</v>
      </c>
      <c r="DJ553" s="13">
        <f t="shared" si="565"/>
        <v>-3694.5625698080912</v>
      </c>
      <c r="DK553" s="13">
        <f t="shared" si="566"/>
        <v>-49429.562549534523</v>
      </c>
      <c r="DL553" s="13">
        <f t="shared" si="596"/>
        <v>49567.443412189139</v>
      </c>
      <c r="DM553" s="13">
        <f t="shared" si="597"/>
        <v>-94.274566622349795</v>
      </c>
      <c r="DN553" s="13">
        <f t="shared" si="598"/>
        <v>401.46391078699378</v>
      </c>
      <c r="DO553" s="13">
        <f t="shared" si="599"/>
        <v>-29.923543273923578</v>
      </c>
      <c r="DP553" s="13">
        <f t="shared" si="600"/>
        <v>-400.3471658727222</v>
      </c>
      <c r="DQ553" s="13">
        <f>IF(DT553&lt;66666,Paramètres!$H$22,5)</f>
        <v>5</v>
      </c>
      <c r="DR553" s="13">
        <f t="shared" si="567"/>
        <v>18152.248754079636</v>
      </c>
      <c r="DS553" s="13">
        <f t="shared" si="568"/>
        <v>66093.705268328471</v>
      </c>
      <c r="DT553" s="13">
        <f t="shared" si="601"/>
        <v>68541.097240463379</v>
      </c>
      <c r="DU553" s="13">
        <f t="shared" si="602"/>
        <v>74.64270629447536</v>
      </c>
      <c r="DV553" s="13">
        <f t="shared" si="603"/>
        <v>1079.8795811513316</v>
      </c>
      <c r="DW553" s="13">
        <f t="shared" si="604"/>
        <v>285.99254419198394</v>
      </c>
      <c r="DX553" s="13">
        <f t="shared" si="605"/>
        <v>1041.3203995188856</v>
      </c>
    </row>
    <row r="554" spans="1:128" x14ac:dyDescent="0.35">
      <c r="A554" s="106">
        <f t="shared" si="606"/>
        <v>548</v>
      </c>
      <c r="B554" s="106">
        <f>A554*Paramètres!$D$25</f>
        <v>274</v>
      </c>
      <c r="C554" s="102">
        <f>Paramètres!$D$7</f>
        <v>155093840495.72119</v>
      </c>
      <c r="D554" s="28">
        <f>Paramètres!$D$8</f>
        <v>6666</v>
      </c>
      <c r="E554" s="28">
        <f t="shared" si="569"/>
        <v>-13873.291666840627</v>
      </c>
      <c r="F554" s="28">
        <f t="shared" si="570"/>
        <v>47525.407118700918</v>
      </c>
      <c r="G554" s="28">
        <f t="shared" si="544"/>
        <v>-39.995833766653433</v>
      </c>
      <c r="H554" s="28">
        <f t="shared" si="545"/>
        <v>-70.908020730505683</v>
      </c>
      <c r="I554" s="28">
        <f t="shared" si="607"/>
        <v>4909.4702893974645</v>
      </c>
      <c r="J554" s="28">
        <f t="shared" si="608"/>
        <v>-4118.926404419657</v>
      </c>
      <c r="K554" s="28">
        <f t="shared" si="609"/>
        <v>876.55876728660166</v>
      </c>
      <c r="L554" s="28">
        <f t="shared" si="571"/>
        <v>286.70976270833444</v>
      </c>
      <c r="M554" s="28">
        <f t="shared" si="572"/>
        <v>-828.34339767679523</v>
      </c>
      <c r="N554" s="28">
        <f>Paramètres!$D$26*Calculs!K554</f>
        <v>17.531175345732034</v>
      </c>
      <c r="O554" s="28">
        <f>Paramètres!$D$26*I554</f>
        <v>98.189405787949298</v>
      </c>
      <c r="P554" s="28">
        <f>Paramètres!$D$26*J554</f>
        <v>-82.378528088393139</v>
      </c>
      <c r="Q554" s="105">
        <f>IF($T554&gt;25000,Paramètres!$D$9,-5)</f>
        <v>6</v>
      </c>
      <c r="R554" s="105">
        <f t="shared" si="546"/>
        <v>24307.561462949154</v>
      </c>
      <c r="S554" s="105">
        <f t="shared" si="547"/>
        <v>108603.7514466267</v>
      </c>
      <c r="T554" s="105">
        <f t="shared" si="573"/>
        <v>111290.75600675792</v>
      </c>
      <c r="U554" s="105">
        <f t="shared" si="574"/>
        <v>77.384049390877593</v>
      </c>
      <c r="V554" s="105">
        <f t="shared" si="548"/>
        <v>74.729941155054476</v>
      </c>
      <c r="W554" s="105">
        <f t="shared" si="575"/>
        <v>16.322134047132867</v>
      </c>
      <c r="X554" s="105">
        <f t="shared" si="576"/>
        <v>72.925661088435334</v>
      </c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44">
        <f t="shared" si="577"/>
        <v>-38180.853129789779</v>
      </c>
      <c r="AL554" s="44">
        <f t="shared" si="578"/>
        <v>-61078.344327925784</v>
      </c>
      <c r="AM554" s="44">
        <f t="shared" si="549"/>
        <v>89.300135719251486</v>
      </c>
      <c r="AN554" s="44">
        <f t="shared" si="550"/>
        <v>71.052838437091538</v>
      </c>
      <c r="AO554" s="44">
        <f t="shared" si="610"/>
        <v>127.01043626575496</v>
      </c>
      <c r="AP554" s="44">
        <f t="shared" si="611"/>
        <v>10397.444504427125</v>
      </c>
      <c r="AQ554" s="44">
        <f t="shared" si="579"/>
        <v>1305.4356610895868</v>
      </c>
      <c r="AR554" s="44">
        <f t="shared" si="580"/>
        <v>423.86980851486925</v>
      </c>
      <c r="AS554" s="44">
        <f t="shared" si="581"/>
        <v>1234.7050865182239</v>
      </c>
      <c r="AT554" s="44">
        <f>Paramètres!$D$26*Calculs!AQ554</f>
        <v>26.108713221791735</v>
      </c>
      <c r="AU554" s="44">
        <f>Paramètres!$D$26*AO554</f>
        <v>2.5402087253150993</v>
      </c>
      <c r="AV554" s="44">
        <f>Paramètres!$D$26*AP554</f>
        <v>207.9488900885425</v>
      </c>
      <c r="AW554" s="44"/>
      <c r="AX554" s="44"/>
      <c r="AY554" s="44"/>
      <c r="AZ554" s="44"/>
      <c r="BA554" s="44"/>
      <c r="BB554" s="44"/>
      <c r="BC554" s="44"/>
      <c r="BD554" s="44"/>
      <c r="BE554" s="44"/>
      <c r="BF554" s="44"/>
      <c r="BG554" s="41">
        <f>Paramètres!$D$16</f>
        <v>30000</v>
      </c>
      <c r="BH554" s="41">
        <f>Paramètres!$E$16</f>
        <v>-25000</v>
      </c>
      <c r="BI554" s="100"/>
      <c r="BJ554" s="100"/>
      <c r="BK554" s="110">
        <f>Paramètres!$D$20</f>
        <v>523598775598.29883</v>
      </c>
      <c r="BL554" s="41">
        <f>Paramètres!$D$21</f>
        <v>10000</v>
      </c>
      <c r="BM554" s="41"/>
      <c r="BN554" s="41"/>
      <c r="BO554" s="41">
        <f>IF(AND($BR$6&gt;200,A554&lt;950),Paramètres!$D$22,0)</f>
        <v>1</v>
      </c>
      <c r="BP554" s="41">
        <f t="shared" si="551"/>
        <v>43873.291666840625</v>
      </c>
      <c r="BQ554" s="41">
        <f t="shared" si="552"/>
        <v>-72525.40711870091</v>
      </c>
      <c r="BR554" s="41">
        <f t="shared" si="582"/>
        <v>84763.201918149483</v>
      </c>
      <c r="BS554" s="41">
        <f t="shared" si="583"/>
        <v>-58.828710406225859</v>
      </c>
      <c r="BT554" s="41">
        <f t="shared" si="584"/>
        <v>71.380484413729391</v>
      </c>
      <c r="BU554" s="41">
        <f t="shared" si="585"/>
        <v>36.946419450128893</v>
      </c>
      <c r="BV554" s="41">
        <f t="shared" si="586"/>
        <v>-61.074836430020852</v>
      </c>
      <c r="BW554" s="41">
        <f>Paramètres!$D$22</f>
        <v>1</v>
      </c>
      <c r="BX554" s="41">
        <f t="shared" si="553"/>
        <v>68180.853129789786</v>
      </c>
      <c r="BY554" s="41">
        <f t="shared" si="554"/>
        <v>36078.344327925784</v>
      </c>
      <c r="BZ554" s="41">
        <f t="shared" si="587"/>
        <v>77138.029939520362</v>
      </c>
      <c r="CA554" s="41">
        <f t="shared" si="588"/>
        <v>27.885847838158732</v>
      </c>
      <c r="CB554" s="41">
        <f t="shared" si="589"/>
        <v>85.823144291535201</v>
      </c>
      <c r="CC554" s="41">
        <f t="shared" si="590"/>
        <v>75.857462274649095</v>
      </c>
      <c r="CD554" s="41">
        <f t="shared" si="591"/>
        <v>40.140472260996894</v>
      </c>
      <c r="CE554" s="2">
        <f>Paramètres!$F$16</f>
        <v>15000</v>
      </c>
      <c r="CF554" s="2">
        <f>Paramètres!$G$16</f>
        <v>15000</v>
      </c>
      <c r="CG554" s="111">
        <f>Paramètres!$F$20</f>
        <v>992600579172.61572</v>
      </c>
      <c r="CH554" s="2">
        <f>Paramètres!$F$21</f>
        <v>13332</v>
      </c>
      <c r="CI554" s="2"/>
      <c r="CJ554" s="2"/>
      <c r="CK554" s="2">
        <f>IF(CN554&gt;20000,Paramètres!$F$22,-2)</f>
        <v>1</v>
      </c>
      <c r="CL554" s="2">
        <f t="shared" si="555"/>
        <v>28873.291666840625</v>
      </c>
      <c r="CM554" s="2">
        <f t="shared" si="556"/>
        <v>-32525.407118700918</v>
      </c>
      <c r="CN554" s="2">
        <f t="shared" si="557"/>
        <v>43492.172628137218</v>
      </c>
      <c r="CO554" s="2">
        <f t="shared" si="558"/>
        <v>-48.404054884715812</v>
      </c>
      <c r="CP554" s="2">
        <f t="shared" si="559"/>
        <v>458.61355013518852</v>
      </c>
      <c r="CQ554" s="2">
        <f t="shared" si="560"/>
        <v>304.46128568090523</v>
      </c>
      <c r="CR554" s="2">
        <f t="shared" si="561"/>
        <v>-342.97188498349436</v>
      </c>
      <c r="CS554" s="2">
        <f>Paramètres!$F$22</f>
        <v>1</v>
      </c>
      <c r="CT554" s="2">
        <f t="shared" si="562"/>
        <v>53180.853129789779</v>
      </c>
      <c r="CU554" s="2">
        <f t="shared" si="563"/>
        <v>76078.344327925792</v>
      </c>
      <c r="CV554" s="2">
        <f t="shared" si="592"/>
        <v>92823.044634889622</v>
      </c>
      <c r="CW554" s="2">
        <f t="shared" si="593"/>
        <v>55.045393825329647</v>
      </c>
      <c r="CX554" s="2">
        <f t="shared" si="564"/>
        <v>111.72774271342765</v>
      </c>
      <c r="CY554" s="2">
        <f t="shared" si="594"/>
        <v>64.011870103347007</v>
      </c>
      <c r="CZ554" s="2">
        <f t="shared" si="595"/>
        <v>91.572752375966701</v>
      </c>
      <c r="DA554" s="2"/>
      <c r="DB554" s="2"/>
      <c r="DC554" s="13">
        <f>Paramètres!$H$16</f>
        <v>-20000</v>
      </c>
      <c r="DD554" s="13">
        <f>Paramètres!$I$16</f>
        <v>0</v>
      </c>
      <c r="DE554" s="13"/>
      <c r="DF554" s="13"/>
      <c r="DG554" s="112">
        <f>Paramètres!$H$20</f>
        <v>1047197551196.5977</v>
      </c>
      <c r="DH554" s="13">
        <f>Paramètres!$H$21</f>
        <v>10000</v>
      </c>
      <c r="DI554" s="13">
        <f>IF(DL554&lt;66666,Paramètres!$H$22,5)</f>
        <v>1</v>
      </c>
      <c r="DJ554" s="13">
        <f t="shared" si="565"/>
        <v>-6126.7083331593731</v>
      </c>
      <c r="DK554" s="13">
        <f t="shared" si="566"/>
        <v>-47525.407118700918</v>
      </c>
      <c r="DL554" s="13">
        <f t="shared" si="596"/>
        <v>47918.690265885532</v>
      </c>
      <c r="DM554" s="13">
        <f t="shared" si="597"/>
        <v>-97.345735880627615</v>
      </c>
      <c r="DN554" s="13">
        <f t="shared" si="598"/>
        <v>427.80782413759522</v>
      </c>
      <c r="DO554" s="13">
        <f t="shared" si="599"/>
        <v>-54.697942422699668</v>
      </c>
      <c r="DP554" s="13">
        <f t="shared" si="600"/>
        <v>-424.29667626328001</v>
      </c>
      <c r="DQ554" s="13">
        <f>IF(DT554&lt;66666,Paramètres!$H$22,5)</f>
        <v>1</v>
      </c>
      <c r="DR554" s="13">
        <f t="shared" si="567"/>
        <v>18180.853129789779</v>
      </c>
      <c r="DS554" s="13">
        <f t="shared" si="568"/>
        <v>61078.344327925784</v>
      </c>
      <c r="DT554" s="13">
        <f t="shared" si="601"/>
        <v>63726.819835667702</v>
      </c>
      <c r="DU554" s="13">
        <f t="shared" si="602"/>
        <v>73.423601409345025</v>
      </c>
      <c r="DV554" s="13">
        <f t="shared" si="603"/>
        <v>248.6207947587462</v>
      </c>
      <c r="DW554" s="13">
        <f t="shared" si="604"/>
        <v>70.929918771663964</v>
      </c>
      <c r="DX554" s="13">
        <f t="shared" si="605"/>
        <v>238.28815792967083</v>
      </c>
    </row>
    <row r="555" spans="1:128" x14ac:dyDescent="0.35">
      <c r="A555" s="106">
        <f t="shared" si="606"/>
        <v>549</v>
      </c>
      <c r="B555" s="106">
        <f>A555*Paramètres!$D$25</f>
        <v>274.5</v>
      </c>
      <c r="C555" s="102">
        <f>Paramètres!$D$7</f>
        <v>155093840495.72119</v>
      </c>
      <c r="D555" s="28">
        <f>Paramètres!$D$8</f>
        <v>6666</v>
      </c>
      <c r="E555" s="28">
        <f t="shared" si="569"/>
        <v>-11346.879081464811</v>
      </c>
      <c r="F555" s="28">
        <f t="shared" si="570"/>
        <v>45258.858067071887</v>
      </c>
      <c r="G555" s="28">
        <f t="shared" si="544"/>
        <v>-43.659707687804179</v>
      </c>
      <c r="H555" s="28">
        <f t="shared" si="545"/>
        <v>-71.939397985201325</v>
      </c>
      <c r="I555" s="28">
        <f t="shared" si="607"/>
        <v>5097.9906463178504</v>
      </c>
      <c r="J555" s="28">
        <f t="shared" si="608"/>
        <v>-4864.8912740080596</v>
      </c>
      <c r="K555" s="28">
        <f t="shared" si="609"/>
        <v>963.41087359096173</v>
      </c>
      <c r="L555" s="28">
        <f t="shared" si="571"/>
        <v>298.67929637983741</v>
      </c>
      <c r="M555" s="28">
        <f t="shared" si="572"/>
        <v>-915.94278711464574</v>
      </c>
      <c r="N555" s="28">
        <f>Paramètres!$D$26*Calculs!K555</f>
        <v>19.268217471819234</v>
      </c>
      <c r="O555" s="28">
        <f>Paramètres!$D$26*I555</f>
        <v>101.95981292635702</v>
      </c>
      <c r="P555" s="28">
        <f>Paramètres!$D$26*J555</f>
        <v>-97.297825480161194</v>
      </c>
      <c r="Q555" s="105">
        <f>IF($T555&gt;25000,Paramètres!$D$9,-5)</f>
        <v>6</v>
      </c>
      <c r="R555" s="105">
        <f t="shared" si="546"/>
        <v>26664.501378063374</v>
      </c>
      <c r="S555" s="105">
        <f t="shared" si="547"/>
        <v>100829.80387115455</v>
      </c>
      <c r="T555" s="105">
        <f t="shared" si="573"/>
        <v>104295.94902217553</v>
      </c>
      <c r="U555" s="105">
        <f t="shared" si="574"/>
        <v>75.187190129718815</v>
      </c>
      <c r="V555" s="105">
        <f t="shared" si="548"/>
        <v>85.026671625062122</v>
      </c>
      <c r="W555" s="105">
        <f t="shared" si="575"/>
        <v>21.738081142888475</v>
      </c>
      <c r="X555" s="105">
        <f t="shared" si="576"/>
        <v>82.200916758034651</v>
      </c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44">
        <f t="shared" si="577"/>
        <v>-38011.380459528184</v>
      </c>
      <c r="AL555" s="44">
        <f t="shared" si="578"/>
        <v>-55570.945804082665</v>
      </c>
      <c r="AM555" s="44">
        <f t="shared" si="549"/>
        <v>87.252019889309437</v>
      </c>
      <c r="AN555" s="44">
        <f t="shared" si="550"/>
        <v>62.852437292407544</v>
      </c>
      <c r="AO555" s="44">
        <f t="shared" si="610"/>
        <v>548.34003605530916</v>
      </c>
      <c r="AP555" s="44">
        <f t="shared" si="611"/>
        <v>11424.200700856807</v>
      </c>
      <c r="AQ555" s="44">
        <f t="shared" si="579"/>
        <v>497.7634876271361</v>
      </c>
      <c r="AR555" s="44">
        <f t="shared" si="580"/>
        <v>227.12138519679291</v>
      </c>
      <c r="AS555" s="44">
        <f t="shared" si="581"/>
        <v>442.92704365506978</v>
      </c>
      <c r="AT555" s="44">
        <f>Paramètres!$D$26*Calculs!AQ555</f>
        <v>9.9552697525427227</v>
      </c>
      <c r="AU555" s="44">
        <f>Paramètres!$D$26*AO555</f>
        <v>10.966800721106184</v>
      </c>
      <c r="AV555" s="44">
        <f>Paramètres!$D$26*AP555</f>
        <v>228.48401401713613</v>
      </c>
      <c r="AW555" s="44"/>
      <c r="AX555" s="44"/>
      <c r="AY555" s="44"/>
      <c r="AZ555" s="44"/>
      <c r="BA555" s="44"/>
      <c r="BB555" s="44"/>
      <c r="BC555" s="44"/>
      <c r="BD555" s="44"/>
      <c r="BE555" s="44"/>
      <c r="BF555" s="44"/>
      <c r="BG555" s="41">
        <f>Paramètres!$D$16</f>
        <v>30000</v>
      </c>
      <c r="BH555" s="41">
        <f>Paramètres!$E$16</f>
        <v>-25000</v>
      </c>
      <c r="BI555" s="100"/>
      <c r="BJ555" s="100"/>
      <c r="BK555" s="110">
        <f>Paramètres!$D$20</f>
        <v>523598775598.29883</v>
      </c>
      <c r="BL555" s="41">
        <f>Paramètres!$D$21</f>
        <v>10000</v>
      </c>
      <c r="BM555" s="41"/>
      <c r="BN555" s="41"/>
      <c r="BO555" s="41">
        <f>IF(AND($BR$6&gt;200,A555&lt;950),Paramètres!$D$22,0)</f>
        <v>1</v>
      </c>
      <c r="BP555" s="41">
        <f t="shared" si="551"/>
        <v>41346.879081464809</v>
      </c>
      <c r="BQ555" s="41">
        <f t="shared" si="552"/>
        <v>-70258.85806707188</v>
      </c>
      <c r="BR555" s="41">
        <f t="shared" si="582"/>
        <v>81522.2150500477</v>
      </c>
      <c r="BS555" s="41">
        <f t="shared" si="583"/>
        <v>-59.523466663568385</v>
      </c>
      <c r="BT555" s="41">
        <f t="shared" si="584"/>
        <v>77.04021620935373</v>
      </c>
      <c r="BU555" s="41">
        <f t="shared" si="585"/>
        <v>39.073674605903513</v>
      </c>
      <c r="BV555" s="41">
        <f t="shared" si="586"/>
        <v>-66.396105807313276</v>
      </c>
      <c r="BW555" s="41">
        <f>Paramètres!$D$22</f>
        <v>1</v>
      </c>
      <c r="BX555" s="41">
        <f t="shared" si="553"/>
        <v>68011.380459528184</v>
      </c>
      <c r="BY555" s="41">
        <f t="shared" si="554"/>
        <v>30570.945804082665</v>
      </c>
      <c r="BZ555" s="41">
        <f t="shared" si="587"/>
        <v>74566.283261048025</v>
      </c>
      <c r="CA555" s="41">
        <f t="shared" si="588"/>
        <v>24.203798310632887</v>
      </c>
      <c r="CB555" s="41">
        <f t="shared" si="589"/>
        <v>91.685665276116652</v>
      </c>
      <c r="CC555" s="41">
        <f t="shared" si="590"/>
        <v>83.625847917731917</v>
      </c>
      <c r="CD555" s="41">
        <f t="shared" si="591"/>
        <v>37.589609962920271</v>
      </c>
      <c r="CE555" s="2">
        <f>Paramètres!$F$16</f>
        <v>15000</v>
      </c>
      <c r="CF555" s="2">
        <f>Paramètres!$G$16</f>
        <v>15000</v>
      </c>
      <c r="CG555" s="111">
        <f>Paramètres!$F$20</f>
        <v>992600579172.61572</v>
      </c>
      <c r="CH555" s="2">
        <f>Paramètres!$F$21</f>
        <v>13332</v>
      </c>
      <c r="CI555" s="2"/>
      <c r="CJ555" s="2"/>
      <c r="CK555" s="2">
        <f>IF(CN555&gt;20000,Paramètres!$F$22,-2)</f>
        <v>1</v>
      </c>
      <c r="CL555" s="2">
        <f t="shared" si="555"/>
        <v>26346.879081464809</v>
      </c>
      <c r="CM555" s="2">
        <f t="shared" si="556"/>
        <v>-30258.858067071887</v>
      </c>
      <c r="CN555" s="2">
        <f t="shared" si="557"/>
        <v>40121.771257716544</v>
      </c>
      <c r="CO555" s="2">
        <f t="shared" si="558"/>
        <v>-48.953381382785032</v>
      </c>
      <c r="CP555" s="2">
        <f t="shared" si="559"/>
        <v>526.97013201556251</v>
      </c>
      <c r="CQ555" s="2">
        <f t="shared" si="560"/>
        <v>346.04699425096504</v>
      </c>
      <c r="CR555" s="2">
        <f t="shared" si="561"/>
        <v>-397.42797813738775</v>
      </c>
      <c r="CS555" s="2">
        <f>Paramètres!$F$22</f>
        <v>1</v>
      </c>
      <c r="CT555" s="2">
        <f t="shared" si="562"/>
        <v>53011.380459528184</v>
      </c>
      <c r="CU555" s="2">
        <f t="shared" si="563"/>
        <v>70570.945804082672</v>
      </c>
      <c r="CV555" s="2">
        <f t="shared" si="592"/>
        <v>88263.609998161861</v>
      </c>
      <c r="CW555" s="2">
        <f t="shared" si="593"/>
        <v>53.086910340329339</v>
      </c>
      <c r="CX555" s="2">
        <f t="shared" si="564"/>
        <v>123.17293577473374</v>
      </c>
      <c r="CY555" s="2">
        <f t="shared" si="594"/>
        <v>73.978022888565533</v>
      </c>
      <c r="CZ555" s="2">
        <f t="shared" si="595"/>
        <v>98.482608804121142</v>
      </c>
      <c r="DA555" s="2"/>
      <c r="DB555" s="2"/>
      <c r="DC555" s="13">
        <f>Paramètres!$H$16</f>
        <v>-20000</v>
      </c>
      <c r="DD555" s="13">
        <f>Paramètres!$I$16</f>
        <v>0</v>
      </c>
      <c r="DE555" s="13"/>
      <c r="DF555" s="13"/>
      <c r="DG555" s="112">
        <f>Paramètres!$H$20</f>
        <v>1047197551196.5977</v>
      </c>
      <c r="DH555" s="13">
        <f>Paramètres!$H$21</f>
        <v>10000</v>
      </c>
      <c r="DI555" s="13">
        <f>IF(DL555&lt;66666,Paramètres!$H$22,5)</f>
        <v>1</v>
      </c>
      <c r="DJ555" s="13">
        <f t="shared" si="565"/>
        <v>-8653.120918535189</v>
      </c>
      <c r="DK555" s="13">
        <f t="shared" si="566"/>
        <v>-45258.858067071887</v>
      </c>
      <c r="DL555" s="13">
        <f t="shared" si="596"/>
        <v>46078.636429110498</v>
      </c>
      <c r="DM555" s="13">
        <f t="shared" si="597"/>
        <v>-100.82385658533535</v>
      </c>
      <c r="DN555" s="13">
        <f t="shared" si="598"/>
        <v>460.30797585071821</v>
      </c>
      <c r="DO555" s="13">
        <f t="shared" si="599"/>
        <v>-86.441372477031138</v>
      </c>
      <c r="DP555" s="13">
        <f t="shared" si="600"/>
        <v>-452.11870316994469</v>
      </c>
      <c r="DQ555" s="13">
        <f>IF(DT555&lt;66666,Paramètres!$H$22,5)</f>
        <v>1</v>
      </c>
      <c r="DR555" s="13">
        <f t="shared" si="567"/>
        <v>18011.380459528184</v>
      </c>
      <c r="DS555" s="13">
        <f t="shared" si="568"/>
        <v>55570.945804082665</v>
      </c>
      <c r="DT555" s="13">
        <f t="shared" si="601"/>
        <v>58416.948256633252</v>
      </c>
      <c r="DU555" s="13">
        <f t="shared" si="602"/>
        <v>72.041709717853422</v>
      </c>
      <c r="DV555" s="13">
        <f t="shared" si="603"/>
        <v>293.8566981688914</v>
      </c>
      <c r="DW555" s="13">
        <f t="shared" si="604"/>
        <v>90.60324014272085</v>
      </c>
      <c r="DX555" s="13">
        <f t="shared" si="605"/>
        <v>279.5403583283877</v>
      </c>
    </row>
    <row r="556" spans="1:128" x14ac:dyDescent="0.35">
      <c r="A556" s="106">
        <f t="shared" si="606"/>
        <v>550</v>
      </c>
      <c r="B556" s="106">
        <f>A556*Paramètres!$D$25</f>
        <v>275</v>
      </c>
      <c r="C556" s="102">
        <f>Paramètres!$D$7</f>
        <v>155093840495.72119</v>
      </c>
      <c r="D556" s="28">
        <f>Paramètres!$D$8</f>
        <v>6666</v>
      </c>
      <c r="E556" s="28">
        <f t="shared" si="569"/>
        <v>-8723.2139342109258</v>
      </c>
      <c r="F556" s="28">
        <f t="shared" si="570"/>
        <v>42597.426733289198</v>
      </c>
      <c r="G556" s="28">
        <f t="shared" si="544"/>
        <v>-47.028446592564102</v>
      </c>
      <c r="H556" s="28">
        <f t="shared" si="545"/>
        <v>-72.781362935546355</v>
      </c>
      <c r="I556" s="28">
        <f t="shared" si="607"/>
        <v>5294.7101297713307</v>
      </c>
      <c r="J556" s="28">
        <f t="shared" si="608"/>
        <v>-5683.5362356425439</v>
      </c>
      <c r="K556" s="28">
        <f t="shared" si="609"/>
        <v>1075.2839762691747</v>
      </c>
      <c r="L556" s="28">
        <f t="shared" si="571"/>
        <v>318.30423528303271</v>
      </c>
      <c r="M556" s="28">
        <f t="shared" si="572"/>
        <v>-1027.0920325959746</v>
      </c>
      <c r="N556" s="28">
        <f>Paramètres!$D$26*Calculs!K556</f>
        <v>21.505679525383496</v>
      </c>
      <c r="O556" s="28">
        <f>Paramètres!$D$26*I556</f>
        <v>105.89420259542662</v>
      </c>
      <c r="P556" s="28">
        <f>Paramètres!$D$26*J556</f>
        <v>-113.67072471285088</v>
      </c>
      <c r="Q556" s="105">
        <f>IF($T556&gt;25000,Paramètres!$D$9,-5)</f>
        <v>6</v>
      </c>
      <c r="R556" s="105">
        <f t="shared" si="546"/>
        <v>28957.216160990403</v>
      </c>
      <c r="S556" s="105">
        <f t="shared" si="547"/>
        <v>92345.540426029693</v>
      </c>
      <c r="T556" s="105">
        <f t="shared" si="573"/>
        <v>96779.229199089037</v>
      </c>
      <c r="U556" s="105">
        <f t="shared" si="574"/>
        <v>72.589900107416</v>
      </c>
      <c r="V556" s="105">
        <f t="shared" si="548"/>
        <v>98.650251720229704</v>
      </c>
      <c r="W556" s="105">
        <f t="shared" si="575"/>
        <v>29.517042934101976</v>
      </c>
      <c r="X556" s="105">
        <f t="shared" si="576"/>
        <v>94.130846914765741</v>
      </c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44">
        <f t="shared" si="577"/>
        <v>-37680.430095201329</v>
      </c>
      <c r="AL556" s="44">
        <f t="shared" si="578"/>
        <v>-49748.113692740495</v>
      </c>
      <c r="AM556" s="44">
        <f t="shared" si="549"/>
        <v>86.241874757469063</v>
      </c>
      <c r="AN556" s="44">
        <f t="shared" si="550"/>
        <v>61.530718814868216</v>
      </c>
      <c r="AO556" s="44">
        <f t="shared" si="610"/>
        <v>764.49462053099592</v>
      </c>
      <c r="AP556" s="44">
        <f t="shared" si="611"/>
        <v>11638.643730494741</v>
      </c>
      <c r="AQ556" s="44">
        <f t="shared" si="579"/>
        <v>566.29381189990863</v>
      </c>
      <c r="AR556" s="44">
        <f t="shared" si="580"/>
        <v>269.94519209190673</v>
      </c>
      <c r="AS556" s="44">
        <f t="shared" si="581"/>
        <v>497.8134938534638</v>
      </c>
      <c r="AT556" s="44">
        <f>Paramètres!$D$26*Calculs!AQ556</f>
        <v>11.325876237998173</v>
      </c>
      <c r="AU556" s="44">
        <f>Paramètres!$D$26*AO556</f>
        <v>15.289892410619919</v>
      </c>
      <c r="AV556" s="44">
        <f>Paramètres!$D$26*AP556</f>
        <v>232.77287460989484</v>
      </c>
      <c r="AW556" s="44"/>
      <c r="AX556" s="44"/>
      <c r="AY556" s="44"/>
      <c r="AZ556" s="44"/>
      <c r="BA556" s="44"/>
      <c r="BB556" s="44"/>
      <c r="BC556" s="44"/>
      <c r="BD556" s="44"/>
      <c r="BE556" s="44"/>
      <c r="BF556" s="44"/>
      <c r="BG556" s="41">
        <f>Paramètres!$D$16</f>
        <v>30000</v>
      </c>
      <c r="BH556" s="41">
        <f>Paramètres!$E$16</f>
        <v>-25000</v>
      </c>
      <c r="BI556" s="100"/>
      <c r="BJ556" s="100"/>
      <c r="BK556" s="110">
        <f>Paramètres!$D$20</f>
        <v>523598775598.29883</v>
      </c>
      <c r="BL556" s="41">
        <f>Paramètres!$D$21</f>
        <v>10000</v>
      </c>
      <c r="BM556" s="41"/>
      <c r="BN556" s="41"/>
      <c r="BO556" s="41">
        <f>IF(AND($BR$6&gt;200,A556&lt;950),Paramètres!$D$22,0)</f>
        <v>1</v>
      </c>
      <c r="BP556" s="41">
        <f t="shared" si="551"/>
        <v>38723.213934210929</v>
      </c>
      <c r="BQ556" s="41">
        <f t="shared" si="552"/>
        <v>-67597.426733289205</v>
      </c>
      <c r="BR556" s="41">
        <f t="shared" si="582"/>
        <v>77903.141132800738</v>
      </c>
      <c r="BS556" s="41">
        <f t="shared" si="583"/>
        <v>-60.193743776276861</v>
      </c>
      <c r="BT556" s="41">
        <f t="shared" si="584"/>
        <v>84.18642349349544</v>
      </c>
      <c r="BU556" s="41">
        <f t="shared" si="585"/>
        <v>41.846436997161227</v>
      </c>
      <c r="BV556" s="41">
        <f t="shared" si="586"/>
        <v>-73.049501102120999</v>
      </c>
      <c r="BW556" s="41">
        <f>Paramètres!$D$22</f>
        <v>1</v>
      </c>
      <c r="BX556" s="41">
        <f t="shared" si="553"/>
        <v>67680.430095201329</v>
      </c>
      <c r="BY556" s="41">
        <f t="shared" si="554"/>
        <v>24748.113692740495</v>
      </c>
      <c r="BZ556" s="41">
        <f t="shared" si="587"/>
        <v>72063.23437939935</v>
      </c>
      <c r="CA556" s="41">
        <f t="shared" si="588"/>
        <v>20.085510036403491</v>
      </c>
      <c r="CB556" s="41">
        <f t="shared" si="589"/>
        <v>97.981937826179504</v>
      </c>
      <c r="CC556" s="41">
        <f t="shared" si="590"/>
        <v>92.022787358165473</v>
      </c>
      <c r="CD556" s="41">
        <f t="shared" si="591"/>
        <v>33.649171564945959</v>
      </c>
      <c r="CE556" s="2">
        <f>Paramètres!$F$16</f>
        <v>15000</v>
      </c>
      <c r="CF556" s="2">
        <f>Paramètres!$G$16</f>
        <v>15000</v>
      </c>
      <c r="CG556" s="111">
        <f>Paramètres!$F$20</f>
        <v>992600579172.61572</v>
      </c>
      <c r="CH556" s="2">
        <f>Paramètres!$F$21</f>
        <v>13332</v>
      </c>
      <c r="CI556" s="2"/>
      <c r="CJ556" s="2"/>
      <c r="CK556" s="2">
        <f>IF(CN556&gt;20000,Paramètres!$F$22,-2)</f>
        <v>1</v>
      </c>
      <c r="CL556" s="2">
        <f t="shared" si="555"/>
        <v>23723.213934210926</v>
      </c>
      <c r="CM556" s="2">
        <f t="shared" si="556"/>
        <v>-27597.426733289198</v>
      </c>
      <c r="CN556" s="2">
        <f t="shared" si="557"/>
        <v>36392.428356288685</v>
      </c>
      <c r="CO556" s="2">
        <f t="shared" si="558"/>
        <v>-49.317089776948556</v>
      </c>
      <c r="CP556" s="2">
        <f t="shared" si="559"/>
        <v>620.46193745219728</v>
      </c>
      <c r="CQ556" s="2">
        <f t="shared" si="560"/>
        <v>404.46191543219567</v>
      </c>
      <c r="CR556" s="2">
        <f t="shared" si="561"/>
        <v>-470.51416003331269</v>
      </c>
      <c r="CS556" s="2">
        <f>Paramètres!$F$22</f>
        <v>1</v>
      </c>
      <c r="CT556" s="2">
        <f t="shared" si="562"/>
        <v>52680.430095201329</v>
      </c>
      <c r="CU556" s="2">
        <f t="shared" si="563"/>
        <v>64748.113692740495</v>
      </c>
      <c r="CV556" s="2">
        <f t="shared" si="592"/>
        <v>83471.827234004188</v>
      </c>
      <c r="CW556" s="2">
        <f t="shared" si="593"/>
        <v>50.867471359090857</v>
      </c>
      <c r="CX556" s="2">
        <f t="shared" si="564"/>
        <v>137.17811229176849</v>
      </c>
      <c r="CY556" s="2">
        <f t="shared" si="594"/>
        <v>86.575341581048605</v>
      </c>
      <c r="CZ556" s="2">
        <f t="shared" si="595"/>
        <v>106.40744674155941</v>
      </c>
      <c r="DA556" s="2"/>
      <c r="DB556" s="2"/>
      <c r="DC556" s="13">
        <f>Paramètres!$H$16</f>
        <v>-20000</v>
      </c>
      <c r="DD556" s="13">
        <f>Paramètres!$I$16</f>
        <v>0</v>
      </c>
      <c r="DE556" s="13"/>
      <c r="DF556" s="13"/>
      <c r="DG556" s="112">
        <f>Paramètres!$H$20</f>
        <v>1047197551196.5977</v>
      </c>
      <c r="DH556" s="13">
        <f>Paramètres!$H$21</f>
        <v>10000</v>
      </c>
      <c r="DI556" s="13">
        <f>IF(DL556&lt;66666,Paramètres!$H$22,5)</f>
        <v>1</v>
      </c>
      <c r="DJ556" s="13">
        <f t="shared" si="565"/>
        <v>-11276.786065789074</v>
      </c>
      <c r="DK556" s="13">
        <f t="shared" si="566"/>
        <v>-42597.426733289198</v>
      </c>
      <c r="DL556" s="13">
        <f t="shared" si="596"/>
        <v>44064.800785564839</v>
      </c>
      <c r="DM556" s="13">
        <f t="shared" si="597"/>
        <v>-104.82773271232857</v>
      </c>
      <c r="DN556" s="13">
        <f t="shared" si="598"/>
        <v>500.18470589742424</v>
      </c>
      <c r="DO556" s="13">
        <f t="shared" si="599"/>
        <v>-128.00411714632418</v>
      </c>
      <c r="DP556" s="13">
        <f t="shared" si="600"/>
        <v>-483.528371460541</v>
      </c>
      <c r="DQ556" s="13">
        <f>IF(DT556&lt;66666,Paramètres!$H$22,5)</f>
        <v>1</v>
      </c>
      <c r="DR556" s="13">
        <f t="shared" si="567"/>
        <v>17680.430095201329</v>
      </c>
      <c r="DS556" s="13">
        <f t="shared" si="568"/>
        <v>49748.113692740495</v>
      </c>
      <c r="DT556" s="13">
        <f t="shared" si="601"/>
        <v>52796.519055115132</v>
      </c>
      <c r="DU556" s="13">
        <f t="shared" si="602"/>
        <v>70.434837580134101</v>
      </c>
      <c r="DV556" s="13">
        <f t="shared" si="603"/>
        <v>356.33389890038677</v>
      </c>
      <c r="DW556" s="13">
        <f t="shared" si="604"/>
        <v>119.32863572846563</v>
      </c>
      <c r="DX556" s="13">
        <f t="shared" si="605"/>
        <v>335.75962264801024</v>
      </c>
    </row>
    <row r="557" spans="1:128" x14ac:dyDescent="0.35">
      <c r="A557" s="106">
        <f t="shared" si="606"/>
        <v>551</v>
      </c>
      <c r="B557" s="106">
        <f>A557*Paramètres!$D$25</f>
        <v>275.5</v>
      </c>
      <c r="C557" s="102">
        <f>Paramètres!$D$7</f>
        <v>155093840495.72119</v>
      </c>
      <c r="D557" s="28">
        <f>Paramètres!$D$8</f>
        <v>6666</v>
      </c>
      <c r="E557" s="28">
        <f t="shared" si="569"/>
        <v>-5996.2828105045019</v>
      </c>
      <c r="F557" s="28">
        <f t="shared" si="570"/>
        <v>39498.885607318931</v>
      </c>
      <c r="G557" s="28">
        <f t="shared" si="544"/>
        <v>-50.14497328267575</v>
      </c>
      <c r="H557" s="28">
        <f t="shared" si="545"/>
        <v>-73.261202453377763</v>
      </c>
      <c r="I557" s="28">
        <f t="shared" si="607"/>
        <v>5507.1201624589366</v>
      </c>
      <c r="J557" s="28">
        <f t="shared" si="608"/>
        <v>-6596.9575435256684</v>
      </c>
      <c r="K557" s="28">
        <f t="shared" si="609"/>
        <v>1222.0457738635976</v>
      </c>
      <c r="L557" s="28">
        <f t="shared" si="571"/>
        <v>351.96022841359576</v>
      </c>
      <c r="M557" s="28">
        <f t="shared" si="572"/>
        <v>-1170.2648721690866</v>
      </c>
      <c r="N557" s="28">
        <f>Paramètres!$D$26*Calculs!K557</f>
        <v>24.44091547727195</v>
      </c>
      <c r="O557" s="28">
        <f>Paramètres!$D$26*I557</f>
        <v>110.14240324917874</v>
      </c>
      <c r="P557" s="28">
        <f>Paramètres!$D$26*J557</f>
        <v>-131.93915087051337</v>
      </c>
      <c r="Q557" s="105">
        <f>IF($T557&gt;25000,Paramètres!$D$9,-5)</f>
        <v>6</v>
      </c>
      <c r="R557" s="105">
        <f t="shared" si="546"/>
        <v>31234.413676408356</v>
      </c>
      <c r="S557" s="105">
        <f t="shared" si="547"/>
        <v>83303.224061348679</v>
      </c>
      <c r="T557" s="105">
        <f t="shared" si="573"/>
        <v>88966.37419117555</v>
      </c>
      <c r="U557" s="105">
        <f t="shared" si="574"/>
        <v>69.446544922043088</v>
      </c>
      <c r="V557" s="105">
        <f t="shared" si="548"/>
        <v>116.58615990644448</v>
      </c>
      <c r="W557" s="105">
        <f t="shared" si="575"/>
        <v>40.93119878794586</v>
      </c>
      <c r="X557" s="105">
        <f t="shared" si="576"/>
        <v>109.16487368889638</v>
      </c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44">
        <f t="shared" si="577"/>
        <v>-37230.696486912857</v>
      </c>
      <c r="AL557" s="44">
        <f t="shared" si="578"/>
        <v>-43804.338454029756</v>
      </c>
      <c r="AM557" s="44">
        <f t="shared" si="549"/>
        <v>85.106478378374646</v>
      </c>
      <c r="AN557" s="44">
        <f t="shared" si="550"/>
        <v>60.121936685524233</v>
      </c>
      <c r="AO557" s="44">
        <f t="shared" si="610"/>
        <v>1019.1499202122826</v>
      </c>
      <c r="AP557" s="44">
        <f t="shared" si="611"/>
        <v>11903.684349738311</v>
      </c>
      <c r="AQ557" s="44">
        <f t="shared" si="579"/>
        <v>657.3120492638385</v>
      </c>
      <c r="AR557" s="44">
        <f t="shared" si="580"/>
        <v>327.44380760178166</v>
      </c>
      <c r="AS557" s="44">
        <f t="shared" si="581"/>
        <v>569.94708786928129</v>
      </c>
      <c r="AT557" s="44">
        <f>Paramètres!$D$26*Calculs!AQ557</f>
        <v>13.146240985276771</v>
      </c>
      <c r="AU557" s="44">
        <f>Paramètres!$D$26*AO557</f>
        <v>20.382998404245651</v>
      </c>
      <c r="AV557" s="44">
        <f>Paramètres!$D$26*AP557</f>
        <v>238.07368699476621</v>
      </c>
      <c r="AW557" s="44"/>
      <c r="AX557" s="44"/>
      <c r="AY557" s="44"/>
      <c r="AZ557" s="44"/>
      <c r="BA557" s="44"/>
      <c r="BB557" s="44"/>
      <c r="BC557" s="44"/>
      <c r="BD557" s="44"/>
      <c r="BE557" s="44"/>
      <c r="BF557" s="44"/>
      <c r="BG557" s="41">
        <f>Paramètres!$D$16</f>
        <v>30000</v>
      </c>
      <c r="BH557" s="41">
        <f>Paramètres!$E$16</f>
        <v>-25000</v>
      </c>
      <c r="BI557" s="100"/>
      <c r="BJ557" s="100"/>
      <c r="BK557" s="110">
        <f>Paramètres!$D$20</f>
        <v>523598775598.29883</v>
      </c>
      <c r="BL557" s="41">
        <f>Paramètres!$D$21</f>
        <v>10000</v>
      </c>
      <c r="BM557" s="41"/>
      <c r="BN557" s="41"/>
      <c r="BO557" s="41">
        <f>IF(AND($BR$6&gt;200,A557&lt;950),Paramètres!$D$22,0)</f>
        <v>1</v>
      </c>
      <c r="BP557" s="41">
        <f t="shared" si="551"/>
        <v>35996.282810504505</v>
      </c>
      <c r="BQ557" s="41">
        <f t="shared" si="552"/>
        <v>-64498.885607318931</v>
      </c>
      <c r="BR557" s="41">
        <f t="shared" si="582"/>
        <v>73863.648845422169</v>
      </c>
      <c r="BS557" s="41">
        <f t="shared" si="583"/>
        <v>-60.834483114210357</v>
      </c>
      <c r="BT557" s="41">
        <f t="shared" si="584"/>
        <v>93.390982989502362</v>
      </c>
      <c r="BU557" s="41">
        <f t="shared" si="585"/>
        <v>45.512620730075021</v>
      </c>
      <c r="BV557" s="41">
        <f t="shared" si="586"/>
        <v>-81.550457129472093</v>
      </c>
      <c r="BW557" s="41">
        <f>Paramètres!$D$22</f>
        <v>1</v>
      </c>
      <c r="BX557" s="41">
        <f t="shared" si="553"/>
        <v>67230.696486912857</v>
      </c>
      <c r="BY557" s="41">
        <f t="shared" si="554"/>
        <v>18804.338454029756</v>
      </c>
      <c r="BZ557" s="41">
        <f t="shared" si="587"/>
        <v>69810.956839231891</v>
      </c>
      <c r="CA557" s="41">
        <f t="shared" si="588"/>
        <v>15.626237064716273</v>
      </c>
      <c r="CB557" s="41">
        <f t="shared" si="589"/>
        <v>104.21252068438119</v>
      </c>
      <c r="CC557" s="41">
        <f t="shared" si="590"/>
        <v>100.36075518063114</v>
      </c>
      <c r="CD557" s="41">
        <f t="shared" si="591"/>
        <v>28.07077282452331</v>
      </c>
      <c r="CE557" s="2">
        <f>Paramètres!$F$16</f>
        <v>15000</v>
      </c>
      <c r="CF557" s="2">
        <f>Paramètres!$G$16</f>
        <v>15000</v>
      </c>
      <c r="CG557" s="111">
        <f>Paramètres!$F$20</f>
        <v>992600579172.61572</v>
      </c>
      <c r="CH557" s="2">
        <f>Paramètres!$F$21</f>
        <v>13332</v>
      </c>
      <c r="CI557" s="2"/>
      <c r="CJ557" s="2"/>
      <c r="CK557" s="2">
        <f>IF(CN557&gt;20000,Paramètres!$F$22,-2)</f>
        <v>1</v>
      </c>
      <c r="CL557" s="2">
        <f t="shared" si="555"/>
        <v>20996.282810504501</v>
      </c>
      <c r="CM557" s="2">
        <f t="shared" si="556"/>
        <v>-24498.885607318931</v>
      </c>
      <c r="CN557" s="2">
        <f t="shared" si="557"/>
        <v>32265.140443816224</v>
      </c>
      <c r="CO557" s="2">
        <f t="shared" si="558"/>
        <v>-49.402429277708499</v>
      </c>
      <c r="CP557" s="2">
        <f t="shared" si="559"/>
        <v>752.69546197984687</v>
      </c>
      <c r="CQ557" s="2">
        <f t="shared" si="560"/>
        <v>489.8105686981778</v>
      </c>
      <c r="CR557" s="2">
        <f t="shared" si="561"/>
        <v>-571.52083538277304</v>
      </c>
      <c r="CS557" s="2">
        <f>Paramètres!$F$22</f>
        <v>1</v>
      </c>
      <c r="CT557" s="2">
        <f t="shared" si="562"/>
        <v>52230.696486912857</v>
      </c>
      <c r="CU557" s="2">
        <f t="shared" si="563"/>
        <v>58804.338454029756</v>
      </c>
      <c r="CV557" s="2">
        <f t="shared" si="592"/>
        <v>78651.10219522733</v>
      </c>
      <c r="CW557" s="2">
        <f t="shared" si="593"/>
        <v>48.388145162224994</v>
      </c>
      <c r="CX557" s="2">
        <f t="shared" si="564"/>
        <v>153.78390703926041</v>
      </c>
      <c r="CY557" s="2">
        <f t="shared" si="594"/>
        <v>102.12495882386553</v>
      </c>
      <c r="CZ557" s="2">
        <f t="shared" si="595"/>
        <v>114.97818423285202</v>
      </c>
      <c r="DA557" s="2"/>
      <c r="DB557" s="2"/>
      <c r="DC557" s="13">
        <f>Paramètres!$H$16</f>
        <v>-20000</v>
      </c>
      <c r="DD557" s="13">
        <f>Paramètres!$I$16</f>
        <v>0</v>
      </c>
      <c r="DE557" s="13"/>
      <c r="DF557" s="13"/>
      <c r="DG557" s="112">
        <f>Paramètres!$H$20</f>
        <v>1047197551196.5977</v>
      </c>
      <c r="DH557" s="13">
        <f>Paramètres!$H$21</f>
        <v>10000</v>
      </c>
      <c r="DI557" s="13">
        <f>IF(DL557&lt;66666,Paramètres!$H$22,5)</f>
        <v>1</v>
      </c>
      <c r="DJ557" s="13">
        <f t="shared" si="565"/>
        <v>-14003.717189495499</v>
      </c>
      <c r="DK557" s="13">
        <f t="shared" si="566"/>
        <v>-39498.885607318931</v>
      </c>
      <c r="DL557" s="13">
        <f t="shared" si="596"/>
        <v>41907.828139184669</v>
      </c>
      <c r="DM557" s="13">
        <f t="shared" si="597"/>
        <v>-109.52117210628364</v>
      </c>
      <c r="DN557" s="13">
        <f t="shared" si="598"/>
        <v>548.73597869131947</v>
      </c>
      <c r="DO557" s="13">
        <f t="shared" si="599"/>
        <v>-183.36296101465706</v>
      </c>
      <c r="DP557" s="13">
        <f t="shared" si="600"/>
        <v>-517.19357965684151</v>
      </c>
      <c r="DQ557" s="13">
        <f>IF(DT557&lt;66666,Paramètres!$H$22,5)</f>
        <v>1</v>
      </c>
      <c r="DR557" s="13">
        <f t="shared" si="567"/>
        <v>17230.696486912857</v>
      </c>
      <c r="DS557" s="13">
        <f t="shared" si="568"/>
        <v>43804.338454029756</v>
      </c>
      <c r="DT557" s="13">
        <f t="shared" si="601"/>
        <v>47071.402877111075</v>
      </c>
      <c r="DU557" s="13">
        <f t="shared" si="602"/>
        <v>68.527510235060646</v>
      </c>
      <c r="DV557" s="13">
        <f t="shared" si="603"/>
        <v>442.34135380431104</v>
      </c>
      <c r="DW557" s="13">
        <f t="shared" si="604"/>
        <v>161.9210209415368</v>
      </c>
      <c r="DX557" s="13">
        <f t="shared" si="605"/>
        <v>411.6399595067042</v>
      </c>
    </row>
    <row r="558" spans="1:128" x14ac:dyDescent="0.35">
      <c r="A558" s="106">
        <f t="shared" si="606"/>
        <v>552</v>
      </c>
      <c r="B558" s="106">
        <f>A558*Paramètres!$D$25</f>
        <v>276</v>
      </c>
      <c r="C558" s="102">
        <f>Paramètres!$D$7</f>
        <v>155093840495.72119</v>
      </c>
      <c r="D558" s="28">
        <f>Paramètres!$D$8</f>
        <v>6666</v>
      </c>
      <c r="E558" s="28">
        <f t="shared" si="569"/>
        <v>-3154.7326721716345</v>
      </c>
      <c r="F558" s="28">
        <f t="shared" si="570"/>
        <v>35907.840617513823</v>
      </c>
      <c r="G558" s="28">
        <f t="shared" si="544"/>
        <v>-53.022313500411428</v>
      </c>
      <c r="H558" s="28">
        <f t="shared" si="545"/>
        <v>-73.052806198477882</v>
      </c>
      <c r="I558" s="28">
        <f t="shared" si="607"/>
        <v>5748.9379876233534</v>
      </c>
      <c r="J558" s="28">
        <f t="shared" si="608"/>
        <v>-7635.283264824242</v>
      </c>
      <c r="K558" s="28">
        <f t="shared" si="609"/>
        <v>1418.7617289941547</v>
      </c>
      <c r="L558" s="28">
        <f t="shared" si="571"/>
        <v>413.55515435030912</v>
      </c>
      <c r="M558" s="28">
        <f t="shared" si="572"/>
        <v>-1357.1503151710112</v>
      </c>
      <c r="N558" s="28">
        <f>Paramètres!$D$26*Calculs!K558</f>
        <v>28.375234579883095</v>
      </c>
      <c r="O558" s="28">
        <f>Paramètres!$D$26*I558</f>
        <v>114.97875975246707</v>
      </c>
      <c r="P558" s="28">
        <f>Paramètres!$D$26*J558</f>
        <v>-152.70566529648485</v>
      </c>
      <c r="Q558" s="105">
        <f>IF($T558&gt;25000,Paramètres!$D$9,-5)</f>
        <v>6</v>
      </c>
      <c r="R558" s="105">
        <f t="shared" si="546"/>
        <v>33484.527902734641</v>
      </c>
      <c r="S558" s="105">
        <f t="shared" si="547"/>
        <v>73617.850124707096</v>
      </c>
      <c r="T558" s="105">
        <f t="shared" si="573"/>
        <v>80875.221581476057</v>
      </c>
      <c r="U558" s="105">
        <f t="shared" si="574"/>
        <v>65.541941051581745</v>
      </c>
      <c r="V558" s="105">
        <f t="shared" si="548"/>
        <v>140.83291468904102</v>
      </c>
      <c r="W558" s="105">
        <f t="shared" si="575"/>
        <v>58.30863358782743</v>
      </c>
      <c r="X558" s="105">
        <f t="shared" si="576"/>
        <v>128.19521484412431</v>
      </c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44">
        <f t="shared" si="577"/>
        <v>-36639.260574906271</v>
      </c>
      <c r="AL558" s="44">
        <f t="shared" si="578"/>
        <v>-37710.009507193281</v>
      </c>
      <c r="AM558" s="44">
        <f t="shared" si="549"/>
        <v>83.813867119836686</v>
      </c>
      <c r="AN558" s="44">
        <f t="shared" si="550"/>
        <v>58.59246452992997</v>
      </c>
      <c r="AO558" s="44">
        <f t="shared" si="610"/>
        <v>1326.2107294098187</v>
      </c>
      <c r="AP558" s="44">
        <f t="shared" si="611"/>
        <v>12235.557750612825</v>
      </c>
      <c r="AQ558" s="44">
        <f t="shared" si="579"/>
        <v>777.81790629746615</v>
      </c>
      <c r="AR558" s="44">
        <f t="shared" si="580"/>
        <v>405.3379337339793</v>
      </c>
      <c r="AS558" s="44">
        <f t="shared" si="581"/>
        <v>663.85379025297595</v>
      </c>
      <c r="AT558" s="44">
        <f>Paramètres!$D$26*Calculs!AQ558</f>
        <v>15.556358125949323</v>
      </c>
      <c r="AU558" s="44">
        <f>Paramètres!$D$26*AO558</f>
        <v>26.524214588196372</v>
      </c>
      <c r="AV558" s="44">
        <f>Paramètres!$D$26*AP558</f>
        <v>244.71115501225651</v>
      </c>
      <c r="AW558" s="44"/>
      <c r="AX558" s="44"/>
      <c r="AY558" s="44"/>
      <c r="AZ558" s="44"/>
      <c r="BA558" s="44"/>
      <c r="BB558" s="44"/>
      <c r="BC558" s="44"/>
      <c r="BD558" s="44"/>
      <c r="BE558" s="44"/>
      <c r="BF558" s="44"/>
      <c r="BG558" s="41">
        <f>Paramètres!$D$16</f>
        <v>30000</v>
      </c>
      <c r="BH558" s="41">
        <f>Paramètres!$E$16</f>
        <v>-25000</v>
      </c>
      <c r="BI558" s="100"/>
      <c r="BJ558" s="100"/>
      <c r="BK558" s="110">
        <f>Paramètres!$D$20</f>
        <v>523598775598.29883</v>
      </c>
      <c r="BL558" s="41">
        <f>Paramètres!$D$21</f>
        <v>10000</v>
      </c>
      <c r="BM558" s="41"/>
      <c r="BN558" s="41"/>
      <c r="BO558" s="41">
        <f>IF(AND($BR$6&gt;200,A558&lt;950),Paramètres!$D$22,0)</f>
        <v>1</v>
      </c>
      <c r="BP558" s="41">
        <f t="shared" si="551"/>
        <v>33154.732672171638</v>
      </c>
      <c r="BQ558" s="41">
        <f t="shared" si="552"/>
        <v>-60907.840617513823</v>
      </c>
      <c r="BR558" s="41">
        <f t="shared" si="582"/>
        <v>69346.963504191241</v>
      </c>
      <c r="BS558" s="41">
        <f t="shared" si="583"/>
        <v>-61.438664199915515</v>
      </c>
      <c r="BT558" s="41">
        <f t="shared" si="584"/>
        <v>105.5689846900554</v>
      </c>
      <c r="BU558" s="41">
        <f t="shared" si="585"/>
        <v>50.472454582093214</v>
      </c>
      <c r="BV558" s="41">
        <f t="shared" si="586"/>
        <v>-92.721852100503739</v>
      </c>
      <c r="BW558" s="41">
        <f>Paramètres!$D$22</f>
        <v>1</v>
      </c>
      <c r="BX558" s="41">
        <f t="shared" si="553"/>
        <v>66639.260574906279</v>
      </c>
      <c r="BY558" s="41">
        <f t="shared" si="554"/>
        <v>12710.009507193281</v>
      </c>
      <c r="BZ558" s="41">
        <f t="shared" si="587"/>
        <v>67840.514382212656</v>
      </c>
      <c r="CA558" s="41">
        <f t="shared" si="588"/>
        <v>10.798250098483425</v>
      </c>
      <c r="CB558" s="41">
        <f t="shared" si="589"/>
        <v>110.15833215874278</v>
      </c>
      <c r="CC558" s="41">
        <f t="shared" si="590"/>
        <v>108.20775561731689</v>
      </c>
      <c r="CD558" s="41">
        <f t="shared" si="591"/>
        <v>20.638308270275687</v>
      </c>
      <c r="CE558" s="2">
        <f>Paramètres!$F$16</f>
        <v>15000</v>
      </c>
      <c r="CF558" s="2">
        <f>Paramètres!$G$16</f>
        <v>15000</v>
      </c>
      <c r="CG558" s="111">
        <f>Paramètres!$F$20</f>
        <v>992600579172.61572</v>
      </c>
      <c r="CH558" s="2">
        <f>Paramètres!$F$21</f>
        <v>13332</v>
      </c>
      <c r="CI558" s="2"/>
      <c r="CJ558" s="2"/>
      <c r="CK558" s="2">
        <f>IF(CN558&gt;20000,Paramètres!$F$22,-2)</f>
        <v>1</v>
      </c>
      <c r="CL558" s="2">
        <f t="shared" si="555"/>
        <v>18154.732672171634</v>
      </c>
      <c r="CM558" s="2">
        <f t="shared" si="556"/>
        <v>-20907.840617513823</v>
      </c>
      <c r="CN558" s="2">
        <f t="shared" si="557"/>
        <v>27689.928091011305</v>
      </c>
      <c r="CO558" s="2">
        <f t="shared" si="558"/>
        <v>-49.031507464493359</v>
      </c>
      <c r="CP558" s="2">
        <f t="shared" si="559"/>
        <v>946.91523959839992</v>
      </c>
      <c r="CQ558" s="2">
        <f t="shared" si="560"/>
        <v>620.83920845192938</v>
      </c>
      <c r="CR558" s="2">
        <f t="shared" si="561"/>
        <v>-714.98751613750369</v>
      </c>
      <c r="CS558" s="2">
        <f>Paramètres!$F$22</f>
        <v>1</v>
      </c>
      <c r="CT558" s="2">
        <f t="shared" si="562"/>
        <v>51639.260574906271</v>
      </c>
      <c r="CU558" s="2">
        <f t="shared" si="563"/>
        <v>52710.009507193281</v>
      </c>
      <c r="CV558" s="2">
        <f t="shared" si="592"/>
        <v>73789.960936237636</v>
      </c>
      <c r="CW558" s="2">
        <f t="shared" si="593"/>
        <v>45.587902930421627</v>
      </c>
      <c r="CX558" s="2">
        <f t="shared" si="564"/>
        <v>173.72182036398931</v>
      </c>
      <c r="CY558" s="2">
        <f t="shared" si="594"/>
        <v>121.5729922539854</v>
      </c>
      <c r="CZ558" s="2">
        <f t="shared" si="595"/>
        <v>124.0938291172876</v>
      </c>
      <c r="DA558" s="2"/>
      <c r="DB558" s="2"/>
      <c r="DC558" s="13">
        <f>Paramètres!$H$16</f>
        <v>-20000</v>
      </c>
      <c r="DD558" s="13">
        <f>Paramètres!$I$16</f>
        <v>0</v>
      </c>
      <c r="DE558" s="13"/>
      <c r="DF558" s="13"/>
      <c r="DG558" s="112">
        <f>Paramètres!$H$20</f>
        <v>1047197551196.5977</v>
      </c>
      <c r="DH558" s="13">
        <f>Paramètres!$H$21</f>
        <v>10000</v>
      </c>
      <c r="DI558" s="13">
        <f>IF(DL558&lt;66666,Paramètres!$H$22,5)</f>
        <v>1</v>
      </c>
      <c r="DJ558" s="13">
        <f t="shared" si="565"/>
        <v>-16845.267327828366</v>
      </c>
      <c r="DK558" s="13">
        <f t="shared" si="566"/>
        <v>-35907.840617513823</v>
      </c>
      <c r="DL558" s="13">
        <f t="shared" si="596"/>
        <v>39662.779140634826</v>
      </c>
      <c r="DM558" s="13">
        <f t="shared" si="597"/>
        <v>-115.13244979312903</v>
      </c>
      <c r="DN558" s="13">
        <f t="shared" si="598"/>
        <v>606.89683796791462</v>
      </c>
      <c r="DO558" s="13">
        <f t="shared" si="599"/>
        <v>-257.75650868371343</v>
      </c>
      <c r="DP558" s="13">
        <f t="shared" si="600"/>
        <v>-549.44094693300383</v>
      </c>
      <c r="DQ558" s="13">
        <f>IF(DT558&lt;66666,Paramètres!$H$22,5)</f>
        <v>1</v>
      </c>
      <c r="DR558" s="13">
        <f t="shared" si="567"/>
        <v>16639.260574906271</v>
      </c>
      <c r="DS558" s="13">
        <f t="shared" si="568"/>
        <v>37710.009507193281</v>
      </c>
      <c r="DT558" s="13">
        <f t="shared" si="601"/>
        <v>41217.833634389834</v>
      </c>
      <c r="DU558" s="13">
        <f t="shared" si="602"/>
        <v>66.190887564381796</v>
      </c>
      <c r="DV558" s="13">
        <f t="shared" si="603"/>
        <v>565.71760609003707</v>
      </c>
      <c r="DW558" s="13">
        <f t="shared" si="604"/>
        <v>228.37499765369841</v>
      </c>
      <c r="DX558" s="13">
        <f t="shared" si="605"/>
        <v>517.57247829353867</v>
      </c>
    </row>
    <row r="559" spans="1:128" x14ac:dyDescent="0.35">
      <c r="A559" s="106">
        <f t="shared" si="606"/>
        <v>553</v>
      </c>
      <c r="B559" s="106">
        <f>A559*Paramètres!$D$25</f>
        <v>276.5</v>
      </c>
      <c r="C559" s="102">
        <f>Paramètres!$D$7</f>
        <v>155093840495.72119</v>
      </c>
      <c r="D559" s="28">
        <f>Paramètres!$D$8</f>
        <v>6666</v>
      </c>
      <c r="E559" s="28">
        <f t="shared" si="569"/>
        <v>-176.87488977238053</v>
      </c>
      <c r="F559" s="28">
        <f t="shared" si="570"/>
        <v>31750.911406308951</v>
      </c>
      <c r="G559" s="28">
        <f t="shared" si="544"/>
        <v>-55.622836319872526</v>
      </c>
      <c r="H559" s="28">
        <f t="shared" si="545"/>
        <v>-71.53934773115472</v>
      </c>
      <c r="I559" s="28">
        <f t="shared" si="607"/>
        <v>6047.5143822211949</v>
      </c>
      <c r="J559" s="28">
        <f t="shared" si="608"/>
        <v>-8839.7279146987676</v>
      </c>
      <c r="K559" s="28">
        <f t="shared" si="609"/>
        <v>1686.4710326324532</v>
      </c>
      <c r="L559" s="28">
        <f t="shared" si="571"/>
        <v>534.02665623695373</v>
      </c>
      <c r="M559" s="28">
        <f t="shared" si="572"/>
        <v>-1599.6874927112331</v>
      </c>
      <c r="N559" s="28">
        <f>Paramètres!$D$26*Calculs!K559</f>
        <v>33.729420652649068</v>
      </c>
      <c r="O559" s="28">
        <f>Paramètres!$D$26*I559</f>
        <v>120.9502876444239</v>
      </c>
      <c r="P559" s="28">
        <f>Paramètres!$D$26*J559</f>
        <v>-176.79455829397534</v>
      </c>
      <c r="Q559" s="105">
        <f>IF($T559&gt;25000,Paramètres!$D$9,-5)</f>
        <v>6</v>
      </c>
      <c r="R559" s="105">
        <f t="shared" si="546"/>
        <v>35697.945836995488</v>
      </c>
      <c r="S559" s="105">
        <f t="shared" si="547"/>
        <v>63177.178590632575</v>
      </c>
      <c r="T559" s="105">
        <f t="shared" si="573"/>
        <v>72565.137853198816</v>
      </c>
      <c r="U559" s="105">
        <f t="shared" si="574"/>
        <v>60.531599439465118</v>
      </c>
      <c r="V559" s="105">
        <f t="shared" si="548"/>
        <v>174.5080669737352</v>
      </c>
      <c r="W559" s="105">
        <f t="shared" si="575"/>
        <v>85.848104299750446</v>
      </c>
      <c r="X559" s="105">
        <f t="shared" si="576"/>
        <v>151.93145963574764</v>
      </c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44">
        <f t="shared" si="577"/>
        <v>-35874.820726767866</v>
      </c>
      <c r="AL559" s="44">
        <f t="shared" si="578"/>
        <v>-31426.267184323624</v>
      </c>
      <c r="AM559" s="44">
        <f t="shared" si="549"/>
        <v>82.326493755864078</v>
      </c>
      <c r="AN559" s="44">
        <f t="shared" si="550"/>
        <v>56.84184804246987</v>
      </c>
      <c r="AO559" s="44">
        <f t="shared" si="610"/>
        <v>1705.0244485556016</v>
      </c>
      <c r="AP559" s="44">
        <f t="shared" si="611"/>
        <v>12654.700385853543</v>
      </c>
      <c r="AQ559" s="44">
        <f t="shared" si="579"/>
        <v>944.25920008904893</v>
      </c>
      <c r="AR559" s="44">
        <f t="shared" si="580"/>
        <v>516.46437911282817</v>
      </c>
      <c r="AS559" s="44">
        <f t="shared" si="581"/>
        <v>790.49983052522623</v>
      </c>
      <c r="AT559" s="44">
        <f>Paramètres!$D$26*Calculs!AQ559</f>
        <v>18.885184001780978</v>
      </c>
      <c r="AU559" s="44">
        <f>Paramètres!$D$26*AO559</f>
        <v>34.100488971112028</v>
      </c>
      <c r="AV559" s="44">
        <f>Paramètres!$D$26*AP559</f>
        <v>253.09400771707087</v>
      </c>
      <c r="AW559" s="44"/>
      <c r="AX559" s="44"/>
      <c r="AY559" s="44"/>
      <c r="AZ559" s="44"/>
      <c r="BA559" s="44"/>
      <c r="BB559" s="44"/>
      <c r="BC559" s="44"/>
      <c r="BD559" s="44"/>
      <c r="BE559" s="44"/>
      <c r="BF559" s="44"/>
      <c r="BG559" s="41">
        <f>Paramètres!$D$16</f>
        <v>30000</v>
      </c>
      <c r="BH559" s="41">
        <f>Paramètres!$E$16</f>
        <v>-25000</v>
      </c>
      <c r="BI559" s="100"/>
      <c r="BJ559" s="100"/>
      <c r="BK559" s="110">
        <f>Paramètres!$D$20</f>
        <v>523598775598.29883</v>
      </c>
      <c r="BL559" s="41">
        <f>Paramètres!$D$21</f>
        <v>10000</v>
      </c>
      <c r="BM559" s="41"/>
      <c r="BN559" s="41"/>
      <c r="BO559" s="41">
        <f>IF(AND($BR$6&gt;200,A559&lt;950),Paramètres!$D$22,0)</f>
        <v>1</v>
      </c>
      <c r="BP559" s="41">
        <f t="shared" si="551"/>
        <v>30176.874889772382</v>
      </c>
      <c r="BQ559" s="41">
        <f t="shared" si="552"/>
        <v>-56750.911406308951</v>
      </c>
      <c r="BR559" s="41">
        <f t="shared" si="582"/>
        <v>64275.26525468177</v>
      </c>
      <c r="BS559" s="41">
        <f t="shared" si="583"/>
        <v>-61.998520276091064</v>
      </c>
      <c r="BT559" s="41">
        <f t="shared" si="584"/>
        <v>122.27291779959683</v>
      </c>
      <c r="BU559" s="41">
        <f t="shared" si="585"/>
        <v>57.406445982377207</v>
      </c>
      <c r="BV559" s="41">
        <f t="shared" si="586"/>
        <v>-107.959095897008</v>
      </c>
      <c r="BW559" s="41">
        <f>Paramètres!$D$22</f>
        <v>1</v>
      </c>
      <c r="BX559" s="41">
        <f t="shared" si="553"/>
        <v>65874.820726767866</v>
      </c>
      <c r="BY559" s="41">
        <f t="shared" si="554"/>
        <v>6426.267184323624</v>
      </c>
      <c r="BZ559" s="41">
        <f t="shared" si="587"/>
        <v>66187.528400055249</v>
      </c>
      <c r="CA559" s="41">
        <f t="shared" si="588"/>
        <v>5.5717285994571739</v>
      </c>
      <c r="CB559" s="41">
        <f t="shared" si="589"/>
        <v>115.54284531566825</v>
      </c>
      <c r="CC559" s="41">
        <f t="shared" si="590"/>
        <v>114.9969549463334</v>
      </c>
      <c r="CD559" s="41">
        <f t="shared" si="591"/>
        <v>11.218264425097335</v>
      </c>
      <c r="CE559" s="2">
        <f>Paramètres!$F$16</f>
        <v>15000</v>
      </c>
      <c r="CF559" s="2">
        <f>Paramètres!$G$16</f>
        <v>15000</v>
      </c>
      <c r="CG559" s="111">
        <f>Paramètres!$F$20</f>
        <v>992600579172.61572</v>
      </c>
      <c r="CH559" s="2">
        <f>Paramètres!$F$21</f>
        <v>13332</v>
      </c>
      <c r="CI559" s="2"/>
      <c r="CJ559" s="2"/>
      <c r="CK559" s="2">
        <f>IF(CN559&gt;20000,Paramètres!$F$22,-2)</f>
        <v>1</v>
      </c>
      <c r="CL559" s="2">
        <f t="shared" si="555"/>
        <v>15176.87488977238</v>
      </c>
      <c r="CM559" s="2">
        <f t="shared" si="556"/>
        <v>-16750.911406308951</v>
      </c>
      <c r="CN559" s="2">
        <f t="shared" si="557"/>
        <v>22603.773232843552</v>
      </c>
      <c r="CO559" s="2">
        <f t="shared" si="558"/>
        <v>-47.822390814410674</v>
      </c>
      <c r="CP559" s="2">
        <f t="shared" si="559"/>
        <v>1241.4695773764711</v>
      </c>
      <c r="CQ559" s="2">
        <f t="shared" si="560"/>
        <v>833.56120507899004</v>
      </c>
      <c r="CR559" s="2">
        <f t="shared" si="561"/>
        <v>-920.0121895597772</v>
      </c>
      <c r="CS559" s="2">
        <f>Paramètres!$F$22</f>
        <v>1</v>
      </c>
      <c r="CT559" s="2">
        <f t="shared" si="562"/>
        <v>50874.820726767866</v>
      </c>
      <c r="CU559" s="2">
        <f t="shared" si="563"/>
        <v>46426.267184323624</v>
      </c>
      <c r="CV559" s="2">
        <f t="shared" si="592"/>
        <v>68874.12916800454</v>
      </c>
      <c r="CW559" s="2">
        <f t="shared" si="593"/>
        <v>42.382290587168278</v>
      </c>
      <c r="CX559" s="2">
        <f t="shared" si="564"/>
        <v>198.01552897741428</v>
      </c>
      <c r="CY559" s="2">
        <f t="shared" si="594"/>
        <v>146.26688801057006</v>
      </c>
      <c r="CZ559" s="2">
        <f t="shared" si="595"/>
        <v>133.47714106883075</v>
      </c>
      <c r="DA559" s="2"/>
      <c r="DB559" s="2"/>
      <c r="DC559" s="13">
        <f>Paramètres!$H$16</f>
        <v>-20000</v>
      </c>
      <c r="DD559" s="13">
        <f>Paramètres!$I$16</f>
        <v>0</v>
      </c>
      <c r="DE559" s="13"/>
      <c r="DF559" s="13"/>
      <c r="DG559" s="112">
        <f>Paramètres!$H$20</f>
        <v>1047197551196.5977</v>
      </c>
      <c r="DH559" s="13">
        <f>Paramètres!$H$21</f>
        <v>10000</v>
      </c>
      <c r="DI559" s="13">
        <f>IF(DL559&lt;66666,Paramètres!$H$22,5)</f>
        <v>1</v>
      </c>
      <c r="DJ559" s="13">
        <f t="shared" si="565"/>
        <v>-19823.125110227618</v>
      </c>
      <c r="DK559" s="13">
        <f t="shared" si="566"/>
        <v>-31750.911406308951</v>
      </c>
      <c r="DL559" s="13">
        <f t="shared" si="596"/>
        <v>37430.958634090799</v>
      </c>
      <c r="DM559" s="13">
        <f t="shared" si="597"/>
        <v>-121.97787196324259</v>
      </c>
      <c r="DN559" s="13">
        <f t="shared" si="598"/>
        <v>673.99280072093723</v>
      </c>
      <c r="DO559" s="13">
        <f t="shared" si="599"/>
        <v>-356.94099482441356</v>
      </c>
      <c r="DP559" s="13">
        <f t="shared" si="600"/>
        <v>-571.71620725444802</v>
      </c>
      <c r="DQ559" s="13">
        <f>IF(DT559&lt;66666,Paramètres!$H$22,5)</f>
        <v>1</v>
      </c>
      <c r="DR559" s="13">
        <f t="shared" si="567"/>
        <v>15874.820726767866</v>
      </c>
      <c r="DS559" s="13">
        <f t="shared" si="568"/>
        <v>31426.267184323624</v>
      </c>
      <c r="DT559" s="13">
        <f t="shared" si="601"/>
        <v>35208.240544615612</v>
      </c>
      <c r="DU559" s="13">
        <f t="shared" si="602"/>
        <v>63.199606525344656</v>
      </c>
      <c r="DV559" s="13">
        <f t="shared" si="603"/>
        <v>751.96981559953167</v>
      </c>
      <c r="DW559" s="13">
        <f t="shared" si="604"/>
        <v>339.05091052352623</v>
      </c>
      <c r="DX559" s="13">
        <f t="shared" si="605"/>
        <v>671.19526491622503</v>
      </c>
    </row>
    <row r="560" spans="1:128" x14ac:dyDescent="0.35">
      <c r="A560" s="106">
        <f t="shared" si="606"/>
        <v>554</v>
      </c>
      <c r="B560" s="106">
        <f>A560*Paramètres!$D$25</f>
        <v>277</v>
      </c>
      <c r="C560" s="102">
        <f>Paramètres!$D$7</f>
        <v>155093840495.72119</v>
      </c>
      <c r="D560" s="28">
        <f>Paramètres!$D$8</f>
        <v>6666</v>
      </c>
      <c r="E560" s="28">
        <f t="shared" si="569"/>
        <v>2980.3889653974556</v>
      </c>
      <c r="F560" s="28">
        <f t="shared" si="570"/>
        <v>26931.125575781756</v>
      </c>
      <c r="G560" s="28">
        <f t="shared" si="544"/>
        <v>-57.808501810145714</v>
      </c>
      <c r="H560" s="28">
        <f t="shared" si="545"/>
        <v>149.18813734553166</v>
      </c>
      <c r="I560" s="28">
        <f t="shared" si="607"/>
        <v>6460.5907508137243</v>
      </c>
      <c r="J560" s="28">
        <f t="shared" si="608"/>
        <v>-10262.620849116025</v>
      </c>
      <c r="K560" s="28">
        <f t="shared" si="609"/>
        <v>3258.7662325001997</v>
      </c>
      <c r="L560" s="28">
        <f t="shared" si="571"/>
        <v>-2798.8039704875741</v>
      </c>
      <c r="M560" s="28">
        <f t="shared" si="572"/>
        <v>1669.2075044363228</v>
      </c>
      <c r="N560" s="28">
        <f>Paramètres!$D$26*Calculs!K560</f>
        <v>65.175324650004001</v>
      </c>
      <c r="O560" s="28">
        <f>Paramètres!$D$26*I560</f>
        <v>129.2118150162745</v>
      </c>
      <c r="P560" s="28">
        <f>Paramètres!$D$26*J560</f>
        <v>-205.25241698232051</v>
      </c>
      <c r="Q560" s="105">
        <f>IF($T560&gt;25000,Paramètres!$D$9,-5)</f>
        <v>6</v>
      </c>
      <c r="R560" s="105">
        <f t="shared" si="546"/>
        <v>37873.581373109315</v>
      </c>
      <c r="S560" s="105">
        <f t="shared" si="547"/>
        <v>51832.417609547301</v>
      </c>
      <c r="T560" s="105">
        <f t="shared" si="573"/>
        <v>64195.075210455529</v>
      </c>
      <c r="U560" s="105">
        <f t="shared" si="574"/>
        <v>53.844664294779484</v>
      </c>
      <c r="V560" s="105">
        <f t="shared" si="548"/>
        <v>222.20594887123016</v>
      </c>
      <c r="W560" s="105">
        <f t="shared" si="575"/>
        <v>131.09627270586674</v>
      </c>
      <c r="X560" s="105">
        <f t="shared" si="576"/>
        <v>179.41363102170575</v>
      </c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44">
        <f t="shared" si="577"/>
        <v>-34893.19240771186</v>
      </c>
      <c r="AL560" s="44">
        <f t="shared" si="578"/>
        <v>-24901.292033765545</v>
      </c>
      <c r="AM560" s="44">
        <f t="shared" si="549"/>
        <v>80.585419207554153</v>
      </c>
      <c r="AN560" s="44">
        <f t="shared" si="550"/>
        <v>54.664266618409727</v>
      </c>
      <c r="AO560" s="44">
        <f t="shared" si="610"/>
        <v>2187.3883386973175</v>
      </c>
      <c r="AP560" s="44">
        <f t="shared" si="611"/>
        <v>13192.106208661698</v>
      </c>
      <c r="AQ560" s="44">
        <f t="shared" si="579"/>
        <v>1186.3806905052222</v>
      </c>
      <c r="AR560" s="44">
        <f t="shared" si="580"/>
        <v>686.16285778018005</v>
      </c>
      <c r="AS560" s="44">
        <f t="shared" si="581"/>
        <v>967.82213004590074</v>
      </c>
      <c r="AT560" s="44">
        <f>Paramètres!$D$26*Calculs!AQ560</f>
        <v>23.727613810104444</v>
      </c>
      <c r="AU560" s="44">
        <f>Paramètres!$D$26*AO560</f>
        <v>43.747766773946353</v>
      </c>
      <c r="AV560" s="44">
        <f>Paramètres!$D$26*AP560</f>
        <v>263.84212417323397</v>
      </c>
      <c r="AW560" s="44"/>
      <c r="AX560" s="44"/>
      <c r="AY560" s="44"/>
      <c r="AZ560" s="44"/>
      <c r="BA560" s="44"/>
      <c r="BB560" s="44"/>
      <c r="BC560" s="44"/>
      <c r="BD560" s="44"/>
      <c r="BE560" s="44"/>
      <c r="BF560" s="44"/>
      <c r="BG560" s="41">
        <f>Paramètres!$D$16</f>
        <v>30000</v>
      </c>
      <c r="BH560" s="41">
        <f>Paramètres!$E$16</f>
        <v>-25000</v>
      </c>
      <c r="BI560" s="100"/>
      <c r="BJ560" s="100"/>
      <c r="BK560" s="110">
        <f>Paramètres!$D$20</f>
        <v>523598775598.29883</v>
      </c>
      <c r="BL560" s="41">
        <f>Paramètres!$D$21</f>
        <v>10000</v>
      </c>
      <c r="BM560" s="41"/>
      <c r="BN560" s="41"/>
      <c r="BO560" s="41">
        <f>IF(AND($BR$6&gt;200,A560&lt;950),Paramètres!$D$22,0)</f>
        <v>1</v>
      </c>
      <c r="BP560" s="41">
        <f t="shared" si="551"/>
        <v>27019.611034602545</v>
      </c>
      <c r="BQ560" s="41">
        <f t="shared" si="552"/>
        <v>-51931.125575781756</v>
      </c>
      <c r="BR560" s="41">
        <f t="shared" si="582"/>
        <v>58539.740211490775</v>
      </c>
      <c r="BS560" s="41">
        <f t="shared" si="583"/>
        <v>-62.51217322700365</v>
      </c>
      <c r="BT560" s="41">
        <f t="shared" si="584"/>
        <v>146.33879523582962</v>
      </c>
      <c r="BU560" s="41">
        <f t="shared" si="585"/>
        <v>67.544155683976356</v>
      </c>
      <c r="BV560" s="41">
        <f t="shared" si="586"/>
        <v>-129.81845024499728</v>
      </c>
      <c r="BW560" s="41">
        <f>Paramètres!$D$22</f>
        <v>1</v>
      </c>
      <c r="BX560" s="41">
        <f t="shared" si="553"/>
        <v>64893.19240771186</v>
      </c>
      <c r="BY560" s="41">
        <f t="shared" si="554"/>
        <v>-98.707966234454943</v>
      </c>
      <c r="BZ560" s="41">
        <f t="shared" si="587"/>
        <v>64893.267479199334</v>
      </c>
      <c r="CA560" s="41">
        <f t="shared" si="588"/>
        <v>-8.7151599389471618E-2</v>
      </c>
      <c r="CB560" s="41">
        <f t="shared" si="589"/>
        <v>120.0357622086966</v>
      </c>
      <c r="CC560" s="41">
        <f t="shared" si="590"/>
        <v>120.03562334585966</v>
      </c>
      <c r="CD560" s="41">
        <f t="shared" si="591"/>
        <v>-0.18258420978448897</v>
      </c>
      <c r="CE560" s="2">
        <f>Paramètres!$F$16</f>
        <v>15000</v>
      </c>
      <c r="CF560" s="2">
        <f>Paramètres!$G$16</f>
        <v>15000</v>
      </c>
      <c r="CG560" s="111">
        <f>Paramètres!$F$20</f>
        <v>992600579172.61572</v>
      </c>
      <c r="CH560" s="2">
        <f>Paramètres!$F$21</f>
        <v>13332</v>
      </c>
      <c r="CI560" s="2"/>
      <c r="CJ560" s="2"/>
      <c r="CK560" s="2">
        <f>IF(CN560&gt;20000,Paramètres!$F$22,-2)</f>
        <v>-2</v>
      </c>
      <c r="CL560" s="2">
        <f t="shared" si="555"/>
        <v>12019.611034602545</v>
      </c>
      <c r="CM560" s="2">
        <f t="shared" si="556"/>
        <v>-11931.125575781756</v>
      </c>
      <c r="CN560" s="2">
        <f t="shared" si="557"/>
        <v>16935.843850490972</v>
      </c>
      <c r="CO560" s="2">
        <f t="shared" si="558"/>
        <v>-44.788322991689306</v>
      </c>
      <c r="CP560" s="2">
        <f t="shared" si="559"/>
        <v>-3357.697648155056</v>
      </c>
      <c r="CQ560" s="2">
        <f t="shared" si="560"/>
        <v>-2383.0061294202083</v>
      </c>
      <c r="CR560" s="2">
        <f t="shared" si="561"/>
        <v>2365.4630167414816</v>
      </c>
      <c r="CS560" s="2">
        <f>Paramètres!$F$22</f>
        <v>1</v>
      </c>
      <c r="CT560" s="2">
        <f t="shared" si="562"/>
        <v>49893.19240771186</v>
      </c>
      <c r="CU560" s="2">
        <f t="shared" si="563"/>
        <v>39901.292033765545</v>
      </c>
      <c r="CV560" s="2">
        <f t="shared" si="592"/>
        <v>63886.178118563315</v>
      </c>
      <c r="CW560" s="2">
        <f t="shared" si="593"/>
        <v>38.650520743918882</v>
      </c>
      <c r="CX560" s="2">
        <f t="shared" si="564"/>
        <v>228.13479365056807</v>
      </c>
      <c r="CY560" s="2">
        <f t="shared" si="594"/>
        <v>178.16644366137271</v>
      </c>
      <c r="CZ560" s="2">
        <f t="shared" si="595"/>
        <v>142.48579728185604</v>
      </c>
      <c r="DA560" s="2"/>
      <c r="DB560" s="2"/>
      <c r="DC560" s="13">
        <f>Paramètres!$H$16</f>
        <v>-20000</v>
      </c>
      <c r="DD560" s="13">
        <f>Paramètres!$I$16</f>
        <v>0</v>
      </c>
      <c r="DE560" s="13"/>
      <c r="DF560" s="13"/>
      <c r="DG560" s="112">
        <f>Paramètres!$H$20</f>
        <v>1047197551196.5977</v>
      </c>
      <c r="DH560" s="13">
        <f>Paramètres!$H$21</f>
        <v>10000</v>
      </c>
      <c r="DI560" s="13">
        <f>IF(DL560&lt;66666,Paramètres!$H$22,5)</f>
        <v>1</v>
      </c>
      <c r="DJ560" s="13">
        <f t="shared" si="565"/>
        <v>-22980.388965397455</v>
      </c>
      <c r="DK560" s="13">
        <f t="shared" si="566"/>
        <v>-26931.125575781756</v>
      </c>
      <c r="DL560" s="13">
        <f t="shared" si="596"/>
        <v>35403.160900963172</v>
      </c>
      <c r="DM560" s="13">
        <f t="shared" si="597"/>
        <v>-130.47419964475591</v>
      </c>
      <c r="DN560" s="13">
        <f t="shared" si="598"/>
        <v>744.62771308817275</v>
      </c>
      <c r="DO560" s="13">
        <f t="shared" si="599"/>
        <v>-483.34199675134226</v>
      </c>
      <c r="DP560" s="13">
        <f t="shared" si="600"/>
        <v>-566.43706206016179</v>
      </c>
      <c r="DQ560" s="13">
        <f>IF(DT560&lt;66666,Paramètres!$H$22,5)</f>
        <v>1</v>
      </c>
      <c r="DR560" s="13">
        <f t="shared" si="567"/>
        <v>14893.19240771186</v>
      </c>
      <c r="DS560" s="13">
        <f t="shared" si="568"/>
        <v>24901.292033765545</v>
      </c>
      <c r="DT560" s="13">
        <f t="shared" si="601"/>
        <v>29015.19472697024</v>
      </c>
      <c r="DU560" s="13">
        <f t="shared" si="602"/>
        <v>59.116814317072787</v>
      </c>
      <c r="DV560" s="13">
        <f t="shared" si="603"/>
        <v>1051.1378871372285</v>
      </c>
      <c r="DW560" s="13">
        <f t="shared" si="604"/>
        <v>539.53795407821224</v>
      </c>
      <c r="DX560" s="13">
        <f t="shared" si="605"/>
        <v>902.10290648263287</v>
      </c>
    </row>
    <row r="561" spans="1:128" x14ac:dyDescent="0.35">
      <c r="A561" s="106">
        <f t="shared" si="606"/>
        <v>555</v>
      </c>
      <c r="B561" s="106">
        <f>A561*Paramètres!$D$25</f>
        <v>277.5</v>
      </c>
      <c r="C561" s="102">
        <f>Paramètres!$D$7</f>
        <v>155093840495.72119</v>
      </c>
      <c r="D561" s="28">
        <f>Paramètres!$D$8</f>
        <v>6666</v>
      </c>
      <c r="E561" s="28">
        <f t="shared" si="569"/>
        <v>5510.9833481824244</v>
      </c>
      <c r="F561" s="28">
        <f t="shared" si="570"/>
        <v>22217.117027332824</v>
      </c>
      <c r="G561" s="28">
        <f t="shared" si="544"/>
        <v>-67.162181699273361</v>
      </c>
      <c r="H561" s="28">
        <f t="shared" si="545"/>
        <v>154.54643119802623</v>
      </c>
      <c r="I561" s="28">
        <f t="shared" si="607"/>
        <v>3532.5749653098756</v>
      </c>
      <c r="J561" s="28">
        <f t="shared" si="608"/>
        <v>-8388.1609276973813</v>
      </c>
      <c r="K561" s="28">
        <f t="shared" si="609"/>
        <v>4231.186292021499</v>
      </c>
      <c r="L561" s="28">
        <f t="shared" si="571"/>
        <v>-3820.4813894602676</v>
      </c>
      <c r="M561" s="28">
        <f t="shared" si="572"/>
        <v>1818.4772175032567</v>
      </c>
      <c r="N561" s="28">
        <f>Paramètres!$D$26*Calculs!K561</f>
        <v>84.623725840429984</v>
      </c>
      <c r="O561" s="28">
        <f>Paramètres!$D$26*I561</f>
        <v>70.651499306197508</v>
      </c>
      <c r="P561" s="28">
        <f>Paramètres!$D$26*J561</f>
        <v>-167.76321855394764</v>
      </c>
      <c r="Q561" s="105">
        <f>IF($T561&gt;25000,Paramètres!$D$9,-5)</f>
        <v>6</v>
      </c>
      <c r="R561" s="105">
        <f t="shared" si="546"/>
        <v>39138.940872100582</v>
      </c>
      <c r="S561" s="105">
        <f t="shared" si="547"/>
        <v>40280.400424256048</v>
      </c>
      <c r="T561" s="105">
        <f t="shared" si="573"/>
        <v>56163.754779467803</v>
      </c>
      <c r="U561" s="105">
        <f t="shared" si="574"/>
        <v>45.823430552545723</v>
      </c>
      <c r="V561" s="105">
        <f t="shared" si="548"/>
        <v>288.88215297017246</v>
      </c>
      <c r="W561" s="105">
        <f t="shared" si="575"/>
        <v>201.31384642107497</v>
      </c>
      <c r="X561" s="105">
        <f t="shared" si="576"/>
        <v>207.18502248916053</v>
      </c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44">
        <f t="shared" si="577"/>
        <v>-33627.957523918158</v>
      </c>
      <c r="AL561" s="44">
        <f t="shared" si="578"/>
        <v>-18063.28339692322</v>
      </c>
      <c r="AM561" s="44">
        <f t="shared" si="549"/>
        <v>78.489655841202875</v>
      </c>
      <c r="AN561" s="44">
        <f t="shared" si="550"/>
        <v>51.633119248176932</v>
      </c>
      <c r="AO561" s="44">
        <f t="shared" si="610"/>
        <v>2829.8034297035515</v>
      </c>
      <c r="AP561" s="44">
        <f t="shared" si="611"/>
        <v>13896.086214534365</v>
      </c>
      <c r="AQ561" s="44">
        <f t="shared" si="579"/>
        <v>1560.8903055846656</v>
      </c>
      <c r="AR561" s="44">
        <f t="shared" si="580"/>
        <v>968.83629379131139</v>
      </c>
      <c r="AS561" s="44">
        <f t="shared" si="581"/>
        <v>1223.8197505764101</v>
      </c>
      <c r="AT561" s="44">
        <f>Paramètres!$D$26*Calculs!AQ561</f>
        <v>31.217806111693314</v>
      </c>
      <c r="AU561" s="44">
        <f>Paramètres!$D$26*AO561</f>
        <v>56.596068594071028</v>
      </c>
      <c r="AV561" s="44">
        <f>Paramètres!$D$26*AP561</f>
        <v>277.92172429068734</v>
      </c>
      <c r="AW561" s="44"/>
      <c r="AX561" s="44"/>
      <c r="AY561" s="44"/>
      <c r="AZ561" s="44"/>
      <c r="BA561" s="44"/>
      <c r="BB561" s="44"/>
      <c r="BC561" s="44"/>
      <c r="BD561" s="44"/>
      <c r="BE561" s="44"/>
      <c r="BF561" s="44"/>
      <c r="BG561" s="41">
        <f>Paramètres!$D$16</f>
        <v>30000</v>
      </c>
      <c r="BH561" s="41">
        <f>Paramètres!$E$16</f>
        <v>-25000</v>
      </c>
      <c r="BI561" s="100"/>
      <c r="BJ561" s="100"/>
      <c r="BK561" s="110">
        <f>Paramètres!$D$20</f>
        <v>523598775598.29883</v>
      </c>
      <c r="BL561" s="41">
        <f>Paramètres!$D$21</f>
        <v>10000</v>
      </c>
      <c r="BM561" s="41"/>
      <c r="BN561" s="41"/>
      <c r="BO561" s="41">
        <f>IF(AND($BR$6&gt;200,A561&lt;950),Paramètres!$D$22,0)</f>
        <v>1</v>
      </c>
      <c r="BP561" s="41">
        <f t="shared" si="551"/>
        <v>24489.016651817576</v>
      </c>
      <c r="BQ561" s="41">
        <f t="shared" si="552"/>
        <v>-47217.117027332824</v>
      </c>
      <c r="BR561" s="41">
        <f t="shared" si="582"/>
        <v>53189.924581125721</v>
      </c>
      <c r="BS561" s="41">
        <f t="shared" si="583"/>
        <v>-62.586622718445845</v>
      </c>
      <c r="BT561" s="41">
        <f t="shared" si="584"/>
        <v>175.67564560306408</v>
      </c>
      <c r="BU561" s="41">
        <f t="shared" si="585"/>
        <v>80.882307022838603</v>
      </c>
      <c r="BV561" s="41">
        <f t="shared" si="586"/>
        <v>-155.94866100328224</v>
      </c>
      <c r="BW561" s="41">
        <f>Paramètres!$D$22</f>
        <v>1</v>
      </c>
      <c r="BX561" s="41">
        <f t="shared" si="553"/>
        <v>63627.957523918158</v>
      </c>
      <c r="BY561" s="41">
        <f t="shared" si="554"/>
        <v>-6936.7166030767803</v>
      </c>
      <c r="BZ561" s="41">
        <f t="shared" si="587"/>
        <v>64004.960869427414</v>
      </c>
      <c r="CA561" s="41">
        <f t="shared" si="588"/>
        <v>-6.2218110640517832</v>
      </c>
      <c r="CB561" s="41">
        <f t="shared" si="589"/>
        <v>123.27086933696057</v>
      </c>
      <c r="CC561" s="41">
        <f t="shared" si="590"/>
        <v>122.544776710505</v>
      </c>
      <c r="CD561" s="41">
        <f t="shared" si="591"/>
        <v>-13.359825150894627</v>
      </c>
      <c r="CE561" s="2">
        <f>Paramètres!$F$16</f>
        <v>15000</v>
      </c>
      <c r="CF561" s="2">
        <f>Paramètres!$G$16</f>
        <v>15000</v>
      </c>
      <c r="CG561" s="111">
        <f>Paramètres!$F$20</f>
        <v>992600579172.61572</v>
      </c>
      <c r="CH561" s="2">
        <f>Paramètres!$F$21</f>
        <v>13332</v>
      </c>
      <c r="CI561" s="2"/>
      <c r="CJ561" s="2"/>
      <c r="CK561" s="2">
        <f>IF(CN561&gt;20000,Paramètres!$F$22,-2)</f>
        <v>-2</v>
      </c>
      <c r="CL561" s="2">
        <f t="shared" si="555"/>
        <v>9489.0166518175756</v>
      </c>
      <c r="CM561" s="2">
        <f t="shared" si="556"/>
        <v>-7217.1170273328244</v>
      </c>
      <c r="CN561" s="2">
        <f t="shared" si="557"/>
        <v>11921.753864456714</v>
      </c>
      <c r="CO561" s="2">
        <f t="shared" si="558"/>
        <v>-37.25574254986013</v>
      </c>
      <c r="CP561" s="2">
        <f t="shared" si="559"/>
        <v>-4136.9808553851999</v>
      </c>
      <c r="CQ561" s="2">
        <f t="shared" si="560"/>
        <v>-3292.794052898324</v>
      </c>
      <c r="CR561" s="2">
        <f t="shared" si="561"/>
        <v>2504.4196778936816</v>
      </c>
      <c r="CS561" s="2">
        <f>Paramètres!$F$22</f>
        <v>1</v>
      </c>
      <c r="CT561" s="2">
        <f t="shared" si="562"/>
        <v>48627.957523918158</v>
      </c>
      <c r="CU561" s="2">
        <f t="shared" si="563"/>
        <v>33063.283396923216</v>
      </c>
      <c r="CV561" s="2">
        <f t="shared" si="592"/>
        <v>58803.562493553458</v>
      </c>
      <c r="CW561" s="2">
        <f t="shared" si="593"/>
        <v>34.212698622226696</v>
      </c>
      <c r="CX561" s="2">
        <f t="shared" si="564"/>
        <v>266.26483097187997</v>
      </c>
      <c r="CY561" s="2">
        <f t="shared" si="594"/>
        <v>220.18929366793529</v>
      </c>
      <c r="CZ561" s="2">
        <f t="shared" si="595"/>
        <v>149.71184043521595</v>
      </c>
      <c r="DA561" s="2"/>
      <c r="DB561" s="2"/>
      <c r="DC561" s="13">
        <f>Paramètres!$H$16</f>
        <v>-20000</v>
      </c>
      <c r="DD561" s="13">
        <f>Paramètres!$I$16</f>
        <v>0</v>
      </c>
      <c r="DE561" s="13"/>
      <c r="DF561" s="13"/>
      <c r="DG561" s="112">
        <f>Paramètres!$H$20</f>
        <v>1047197551196.5977</v>
      </c>
      <c r="DH561" s="13">
        <f>Paramètres!$H$21</f>
        <v>10000</v>
      </c>
      <c r="DI561" s="13">
        <f>IF(DL561&lt;66666,Paramètres!$H$22,5)</f>
        <v>1</v>
      </c>
      <c r="DJ561" s="13">
        <f t="shared" si="565"/>
        <v>-25510.983348182424</v>
      </c>
      <c r="DK561" s="13">
        <f t="shared" si="566"/>
        <v>-22217.117027332824</v>
      </c>
      <c r="DL561" s="13">
        <f t="shared" si="596"/>
        <v>33829.137742446866</v>
      </c>
      <c r="DM561" s="13">
        <f t="shared" si="597"/>
        <v>-138.94790218281184</v>
      </c>
      <c r="DN561" s="13">
        <f t="shared" si="598"/>
        <v>807.00089125212708</v>
      </c>
      <c r="DO561" s="13">
        <f t="shared" si="599"/>
        <v>-608.56964358478194</v>
      </c>
      <c r="DP561" s="13">
        <f t="shared" si="600"/>
        <v>-529.99379938714276</v>
      </c>
      <c r="DQ561" s="13">
        <f>IF(DT561&lt;66666,Paramètres!$H$22,5)</f>
        <v>1</v>
      </c>
      <c r="DR561" s="13">
        <f t="shared" si="567"/>
        <v>13627.957523918158</v>
      </c>
      <c r="DS561" s="13">
        <f t="shared" si="568"/>
        <v>18063.28339692322</v>
      </c>
      <c r="DT561" s="13">
        <f t="shared" si="601"/>
        <v>22627.492864903958</v>
      </c>
      <c r="DU561" s="13">
        <f t="shared" si="602"/>
        <v>52.967043064717203</v>
      </c>
      <c r="DV561" s="13">
        <f t="shared" si="603"/>
        <v>1565.0718018757736</v>
      </c>
      <c r="DW561" s="13">
        <f t="shared" si="604"/>
        <v>942.6025306995773</v>
      </c>
      <c r="DX561" s="13">
        <f t="shared" si="605"/>
        <v>1249.3799318643762</v>
      </c>
    </row>
    <row r="562" spans="1:128" x14ac:dyDescent="0.35">
      <c r="A562" s="106">
        <f t="shared" si="606"/>
        <v>556</v>
      </c>
      <c r="B562" s="106">
        <f>A562*Paramètres!$D$25</f>
        <v>278</v>
      </c>
      <c r="C562" s="102">
        <f>Paramètres!$D$7</f>
        <v>155093840495.72119</v>
      </c>
      <c r="D562" s="28">
        <f>Paramètres!$D$8</f>
        <v>6666</v>
      </c>
      <c r="E562" s="28">
        <f t="shared" si="569"/>
        <v>6322.1504834722955</v>
      </c>
      <c r="F562" s="28">
        <f t="shared" si="570"/>
        <v>18477.655867859947</v>
      </c>
      <c r="G562" s="28">
        <f t="shared" si="544"/>
        <v>-93.205665374799779</v>
      </c>
      <c r="H562" s="28">
        <f t="shared" si="545"/>
        <v>168.77637186690598</v>
      </c>
      <c r="I562" s="28">
        <f t="shared" si="607"/>
        <v>-358.55792345658949</v>
      </c>
      <c r="J562" s="28">
        <f t="shared" si="608"/>
        <v>-6401.9204916401768</v>
      </c>
      <c r="K562" s="28">
        <f t="shared" si="609"/>
        <v>4705.5771837486436</v>
      </c>
      <c r="L562" s="28">
        <f t="shared" si="571"/>
        <v>-4615.5828878048787</v>
      </c>
      <c r="M562" s="28">
        <f t="shared" si="572"/>
        <v>915.88822353963496</v>
      </c>
      <c r="N562" s="28">
        <f>Paramètres!$D$26*Calculs!K562</f>
        <v>94.111543674972879</v>
      </c>
      <c r="O562" s="28">
        <f>Paramètres!$D$26*I562</f>
        <v>-7.1711584691317896</v>
      </c>
      <c r="P562" s="28">
        <f>Paramètres!$D$26*J562</f>
        <v>-128.03840983280355</v>
      </c>
      <c r="Q562" s="105">
        <f>IF($T562&gt;25000,Paramètres!$D$9,-5)</f>
        <v>6</v>
      </c>
      <c r="R562" s="105">
        <f t="shared" si="546"/>
        <v>38292.997219090852</v>
      </c>
      <c r="S562" s="105">
        <f t="shared" si="547"/>
        <v>29286.941219871882</v>
      </c>
      <c r="T562" s="105">
        <f t="shared" si="573"/>
        <v>48208.697991519439</v>
      </c>
      <c r="U562" s="105">
        <f t="shared" si="574"/>
        <v>37.409190574904571</v>
      </c>
      <c r="V562" s="105">
        <f t="shared" si="548"/>
        <v>389.18602429820987</v>
      </c>
      <c r="W562" s="105">
        <f t="shared" si="575"/>
        <v>309.13714676098562</v>
      </c>
      <c r="X562" s="105">
        <f t="shared" si="576"/>
        <v>236.43177874711273</v>
      </c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44">
        <f t="shared" si="577"/>
        <v>-31970.846735618557</v>
      </c>
      <c r="AL562" s="44">
        <f t="shared" si="578"/>
        <v>-10809.285352011935</v>
      </c>
      <c r="AM562" s="44">
        <f t="shared" si="549"/>
        <v>75.849191982807099</v>
      </c>
      <c r="AN562" s="44">
        <f t="shared" si="550"/>
        <v>46.976319231296038</v>
      </c>
      <c r="AO562" s="44">
        <f t="shared" si="610"/>
        <v>3742.0436549007918</v>
      </c>
      <c r="AP562" s="44">
        <f t="shared" si="611"/>
        <v>14841.984240820088</v>
      </c>
      <c r="AQ562" s="44">
        <f t="shared" si="579"/>
        <v>2178.8790753985199</v>
      </c>
      <c r="AR562" s="44">
        <f t="shared" si="580"/>
        <v>1486.6504474990925</v>
      </c>
      <c r="AS562" s="44">
        <f t="shared" si="581"/>
        <v>1592.9169696378581</v>
      </c>
      <c r="AT562" s="44">
        <f>Paramètres!$D$26*Calculs!AQ562</f>
        <v>43.5775815079704</v>
      </c>
      <c r="AU562" s="44">
        <f>Paramètres!$D$26*AO562</f>
        <v>74.840873098015834</v>
      </c>
      <c r="AV562" s="44">
        <f>Paramètres!$D$26*AP562</f>
        <v>296.83968481640176</v>
      </c>
      <c r="AW562" s="44"/>
      <c r="AX562" s="44"/>
      <c r="AY562" s="44"/>
      <c r="AZ562" s="44"/>
      <c r="BA562" s="44"/>
      <c r="BB562" s="44"/>
      <c r="BC562" s="44"/>
      <c r="BD562" s="44"/>
      <c r="BE562" s="44"/>
      <c r="BF562" s="44"/>
      <c r="BG562" s="41">
        <f>Paramètres!$D$16</f>
        <v>30000</v>
      </c>
      <c r="BH562" s="41">
        <f>Paramètres!$E$16</f>
        <v>-25000</v>
      </c>
      <c r="BI562" s="100"/>
      <c r="BJ562" s="100"/>
      <c r="BK562" s="110">
        <f>Paramètres!$D$20</f>
        <v>523598775598.29883</v>
      </c>
      <c r="BL562" s="41">
        <f>Paramètres!$D$21</f>
        <v>10000</v>
      </c>
      <c r="BM562" s="41"/>
      <c r="BN562" s="41"/>
      <c r="BO562" s="41">
        <f>IF(AND($BR$6&gt;200,A562&lt;950),Paramètres!$D$22,0)</f>
        <v>1</v>
      </c>
      <c r="BP562" s="41">
        <f t="shared" si="551"/>
        <v>23677.849516527705</v>
      </c>
      <c r="BQ562" s="41">
        <f t="shared" si="552"/>
        <v>-43477.655867859947</v>
      </c>
      <c r="BR562" s="41">
        <f t="shared" si="582"/>
        <v>49507.041090044833</v>
      </c>
      <c r="BS562" s="41">
        <f t="shared" si="583"/>
        <v>-61.42737202638569</v>
      </c>
      <c r="BT562" s="41">
        <f t="shared" si="584"/>
        <v>201.19325153031531</v>
      </c>
      <c r="BU562" s="41">
        <f t="shared" si="585"/>
        <v>96.225171785385712</v>
      </c>
      <c r="BV562" s="41">
        <f t="shared" si="586"/>
        <v>-176.69023961785135</v>
      </c>
      <c r="BW562" s="41">
        <f>Paramètres!$D$22</f>
        <v>1</v>
      </c>
      <c r="BX562" s="41">
        <f t="shared" si="553"/>
        <v>61970.846735618557</v>
      </c>
      <c r="BY562" s="41">
        <f t="shared" si="554"/>
        <v>-14190.714647988065</v>
      </c>
      <c r="BZ562" s="41">
        <f t="shared" si="587"/>
        <v>63574.855307347323</v>
      </c>
      <c r="CA562" s="41">
        <f t="shared" si="588"/>
        <v>-12.89780030000065</v>
      </c>
      <c r="CB562" s="41">
        <f t="shared" si="589"/>
        <v>124.88384401526918</v>
      </c>
      <c r="CC562" s="41">
        <f t="shared" si="590"/>
        <v>121.73299521974262</v>
      </c>
      <c r="CD562" s="41">
        <f t="shared" si="591"/>
        <v>-27.875659110776233</v>
      </c>
      <c r="CE562" s="2">
        <f>Paramètres!$F$16</f>
        <v>15000</v>
      </c>
      <c r="CF562" s="2">
        <f>Paramètres!$G$16</f>
        <v>15000</v>
      </c>
      <c r="CG562" s="111">
        <f>Paramètres!$F$20</f>
        <v>992600579172.61572</v>
      </c>
      <c r="CH562" s="2">
        <f>Paramètres!$F$21</f>
        <v>13332</v>
      </c>
      <c r="CI562" s="2"/>
      <c r="CJ562" s="2"/>
      <c r="CK562" s="2">
        <f>IF(CN562&gt;20000,Paramètres!$F$22,-2)</f>
        <v>-2</v>
      </c>
      <c r="CL562" s="2">
        <f t="shared" si="555"/>
        <v>8677.8495165277054</v>
      </c>
      <c r="CM562" s="2">
        <f t="shared" si="556"/>
        <v>-3477.6558678599467</v>
      </c>
      <c r="CN562" s="2">
        <f t="shared" si="557"/>
        <v>9348.7519256187807</v>
      </c>
      <c r="CO562" s="2">
        <f t="shared" si="558"/>
        <v>-21.838488245362228</v>
      </c>
      <c r="CP562" s="2">
        <f t="shared" si="559"/>
        <v>-4298.7468535592479</v>
      </c>
      <c r="CQ562" s="2">
        <f t="shared" si="560"/>
        <v>-3990.2522391902089</v>
      </c>
      <c r="CR562" s="2">
        <f t="shared" si="561"/>
        <v>1599.0971135684845</v>
      </c>
      <c r="CS562" s="2">
        <f>Paramètres!$F$22</f>
        <v>1</v>
      </c>
      <c r="CT562" s="2">
        <f t="shared" si="562"/>
        <v>46970.846735618557</v>
      </c>
      <c r="CU562" s="2">
        <f t="shared" si="563"/>
        <v>25809.285352011935</v>
      </c>
      <c r="CV562" s="2">
        <f t="shared" si="592"/>
        <v>53594.58604600418</v>
      </c>
      <c r="CW562" s="2">
        <f t="shared" si="593"/>
        <v>28.787674999982421</v>
      </c>
      <c r="CX562" s="2">
        <f t="shared" si="564"/>
        <v>315.80547514930311</v>
      </c>
      <c r="CY562" s="2">
        <f t="shared" si="594"/>
        <v>276.77516827491297</v>
      </c>
      <c r="CZ562" s="2">
        <f t="shared" si="595"/>
        <v>152.08091386058507</v>
      </c>
      <c r="DA562" s="2"/>
      <c r="DB562" s="2"/>
      <c r="DC562" s="13">
        <f>Paramètres!$H$16</f>
        <v>-20000</v>
      </c>
      <c r="DD562" s="13">
        <f>Paramètres!$I$16</f>
        <v>0</v>
      </c>
      <c r="DE562" s="13"/>
      <c r="DF562" s="13"/>
      <c r="DG562" s="112">
        <f>Paramètres!$H$20</f>
        <v>1047197551196.5977</v>
      </c>
      <c r="DH562" s="13">
        <f>Paramètres!$H$21</f>
        <v>10000</v>
      </c>
      <c r="DI562" s="13">
        <f>IF(DL562&lt;66666,Paramètres!$H$22,5)</f>
        <v>1</v>
      </c>
      <c r="DJ562" s="13">
        <f t="shared" si="565"/>
        <v>-26322.150483472295</v>
      </c>
      <c r="DK562" s="13">
        <f t="shared" si="566"/>
        <v>-18477.655867859947</v>
      </c>
      <c r="DL562" s="13">
        <f t="shared" si="596"/>
        <v>32160.214123130769</v>
      </c>
      <c r="DM562" s="13">
        <f t="shared" si="597"/>
        <v>-144.93186494790314</v>
      </c>
      <c r="DN562" s="13">
        <f t="shared" si="598"/>
        <v>881.59171114942785</v>
      </c>
      <c r="DO562" s="13">
        <f t="shared" si="599"/>
        <v>-721.55582040005561</v>
      </c>
      <c r="DP562" s="13">
        <f t="shared" si="600"/>
        <v>-506.51865041099819</v>
      </c>
      <c r="DQ562" s="13">
        <f>IF(DT562&lt;66666,Paramètres!$H$22,5)</f>
        <v>1</v>
      </c>
      <c r="DR562" s="13">
        <f t="shared" si="567"/>
        <v>11970.846735618557</v>
      </c>
      <c r="DS562" s="13">
        <f t="shared" si="568"/>
        <v>10809.285352011935</v>
      </c>
      <c r="DT562" s="13">
        <f t="shared" si="601"/>
        <v>16128.912591643902</v>
      </c>
      <c r="DU562" s="13">
        <f t="shared" si="602"/>
        <v>42.081010075331072</v>
      </c>
      <c r="DV562" s="13">
        <f t="shared" si="603"/>
        <v>2471.2880624587542</v>
      </c>
      <c r="DW562" s="13">
        <f t="shared" si="604"/>
        <v>1834.1850677883961</v>
      </c>
      <c r="DX562" s="13">
        <f t="shared" si="605"/>
        <v>1656.209474901415</v>
      </c>
    </row>
    <row r="563" spans="1:128" x14ac:dyDescent="0.35">
      <c r="A563" s="106">
        <f t="shared" si="606"/>
        <v>557</v>
      </c>
      <c r="B563" s="106">
        <f>A563*Paramètres!$D$25</f>
        <v>278.5</v>
      </c>
      <c r="C563" s="102">
        <f>Paramètres!$D$7</f>
        <v>155093840495.72119</v>
      </c>
      <c r="D563" s="28">
        <f>Paramètres!$D$8</f>
        <v>6666</v>
      </c>
      <c r="E563" s="28">
        <f t="shared" si="569"/>
        <v>4988.9757997927809</v>
      </c>
      <c r="F563" s="28">
        <f t="shared" si="570"/>
        <v>15505.667677924768</v>
      </c>
      <c r="G563" s="28">
        <f t="shared" si="544"/>
        <v>-132.83114635550402</v>
      </c>
      <c r="H563" s="28">
        <f t="shared" si="545"/>
        <v>-174.22735996136706</v>
      </c>
      <c r="I563" s="28">
        <f t="shared" si="607"/>
        <v>-4966.9696527923361</v>
      </c>
      <c r="J563" s="28">
        <f t="shared" si="608"/>
        <v>-5357.9938582677387</v>
      </c>
      <c r="K563" s="28">
        <f t="shared" si="609"/>
        <v>5067.604826151859</v>
      </c>
      <c r="L563" s="28">
        <f t="shared" si="571"/>
        <v>-5041.9062517825669</v>
      </c>
      <c r="M563" s="28">
        <f t="shared" si="572"/>
        <v>-509.70581934433153</v>
      </c>
      <c r="N563" s="28">
        <f>Paramètres!$D$26*Calculs!K563</f>
        <v>101.35209652303718</v>
      </c>
      <c r="O563" s="28">
        <f>Paramètres!$D$26*I563</f>
        <v>-99.339393055846728</v>
      </c>
      <c r="P563" s="28">
        <f>Paramètres!$D$26*J563</f>
        <v>-107.15987716535477</v>
      </c>
      <c r="Q563" s="105">
        <f>IF($T563&gt;25000,Paramètres!$D$9,-5)</f>
        <v>6</v>
      </c>
      <c r="R563" s="105">
        <f t="shared" si="546"/>
        <v>34717.138096086172</v>
      </c>
      <c r="S563" s="105">
        <f t="shared" si="547"/>
        <v>18495.731667117194</v>
      </c>
      <c r="T563" s="105">
        <f t="shared" si="573"/>
        <v>39336.646622262037</v>
      </c>
      <c r="U563" s="105">
        <f t="shared" si="574"/>
        <v>28.046686320023941</v>
      </c>
      <c r="V563" s="105">
        <f t="shared" si="548"/>
        <v>576.37798891179114</v>
      </c>
      <c r="W563" s="105">
        <f t="shared" si="575"/>
        <v>508.69090161006704</v>
      </c>
      <c r="X563" s="105">
        <f t="shared" si="576"/>
        <v>271.00766173881112</v>
      </c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44">
        <f t="shared" si="577"/>
        <v>-29728.162296293387</v>
      </c>
      <c r="AL563" s="44">
        <f t="shared" si="578"/>
        <v>-2990.063989192427</v>
      </c>
      <c r="AM563" s="44">
        <f t="shared" si="549"/>
        <v>72.288591581106715</v>
      </c>
      <c r="AN563" s="44">
        <f t="shared" si="550"/>
        <v>38.430673739295706</v>
      </c>
      <c r="AO563" s="44">
        <f t="shared" si="610"/>
        <v>5153.8532293018689</v>
      </c>
      <c r="AP563" s="44">
        <f t="shared" si="611"/>
        <v>16138.061525641544</v>
      </c>
      <c r="AQ563" s="44">
        <f t="shared" si="579"/>
        <v>3244.7760337481009</v>
      </c>
      <c r="AR563" s="44">
        <f t="shared" si="580"/>
        <v>2541.8303780440374</v>
      </c>
      <c r="AS563" s="44">
        <f t="shared" si="581"/>
        <v>2016.8465083983365</v>
      </c>
      <c r="AT563" s="44">
        <f>Paramètres!$D$26*Calculs!AQ563</f>
        <v>64.895520674962015</v>
      </c>
      <c r="AU563" s="44">
        <f>Paramètres!$D$26*AO563</f>
        <v>103.07706458603738</v>
      </c>
      <c r="AV563" s="44">
        <f>Paramètres!$D$26*AP563</f>
        <v>322.76123051283088</v>
      </c>
      <c r="AW563" s="44"/>
      <c r="AX563" s="44"/>
      <c r="AY563" s="44"/>
      <c r="AZ563" s="44"/>
      <c r="BA563" s="44"/>
      <c r="BB563" s="44"/>
      <c r="BC563" s="44"/>
      <c r="BD563" s="44"/>
      <c r="BE563" s="44"/>
      <c r="BF563" s="44"/>
      <c r="BG563" s="41">
        <f>Paramètres!$D$16</f>
        <v>30000</v>
      </c>
      <c r="BH563" s="41">
        <f>Paramètres!$E$16</f>
        <v>-25000</v>
      </c>
      <c r="BI563" s="100"/>
      <c r="BJ563" s="100"/>
      <c r="BK563" s="110">
        <f>Paramètres!$D$20</f>
        <v>523598775598.29883</v>
      </c>
      <c r="BL563" s="41">
        <f>Paramètres!$D$21</f>
        <v>10000</v>
      </c>
      <c r="BM563" s="41"/>
      <c r="BN563" s="41"/>
      <c r="BO563" s="41">
        <f>IF(AND($BR$6&gt;200,A563&lt;950),Paramètres!$D$22,0)</f>
        <v>1</v>
      </c>
      <c r="BP563" s="41">
        <f t="shared" si="551"/>
        <v>25011.024200207219</v>
      </c>
      <c r="BQ563" s="41">
        <f t="shared" si="552"/>
        <v>-40505.667677924765</v>
      </c>
      <c r="BR563" s="41">
        <f t="shared" si="582"/>
        <v>47605.256491041306</v>
      </c>
      <c r="BS563" s="41">
        <f t="shared" si="583"/>
        <v>-58.305924914830413</v>
      </c>
      <c r="BT563" s="41">
        <f t="shared" si="584"/>
        <v>216.55076164586998</v>
      </c>
      <c r="BU563" s="41">
        <f t="shared" si="585"/>
        <v>113.77223313810755</v>
      </c>
      <c r="BV563" s="41">
        <f t="shared" si="586"/>
        <v>-184.25555985145874</v>
      </c>
      <c r="BW563" s="41">
        <f>Paramètres!$D$22</f>
        <v>1</v>
      </c>
      <c r="BX563" s="41">
        <f t="shared" si="553"/>
        <v>59728.162296293391</v>
      </c>
      <c r="BY563" s="41">
        <f t="shared" si="554"/>
        <v>-22009.936010807574</v>
      </c>
      <c r="BZ563" s="41">
        <f t="shared" si="587"/>
        <v>63654.462958163487</v>
      </c>
      <c r="CA563" s="41">
        <f t="shared" si="588"/>
        <v>-20.228933472775871</v>
      </c>
      <c r="CB563" s="41">
        <f t="shared" si="589"/>
        <v>124.58295272625595</v>
      </c>
      <c r="CC563" s="41">
        <f t="shared" si="590"/>
        <v>116.89849342811812</v>
      </c>
      <c r="CD563" s="41">
        <f t="shared" si="591"/>
        <v>-43.077306603695057</v>
      </c>
      <c r="CE563" s="2">
        <f>Paramètres!$F$16</f>
        <v>15000</v>
      </c>
      <c r="CF563" s="2">
        <f>Paramètres!$G$16</f>
        <v>15000</v>
      </c>
      <c r="CG563" s="111">
        <f>Paramètres!$F$20</f>
        <v>992600579172.61572</v>
      </c>
      <c r="CH563" s="2">
        <f>Paramètres!$F$21</f>
        <v>13332</v>
      </c>
      <c r="CI563" s="2"/>
      <c r="CJ563" s="2"/>
      <c r="CK563" s="2">
        <f>IF(CN563&gt;20000,Paramètres!$F$22,-2)</f>
        <v>-2</v>
      </c>
      <c r="CL563" s="2">
        <f t="shared" si="555"/>
        <v>10011.024200207219</v>
      </c>
      <c r="CM563" s="2">
        <f t="shared" si="556"/>
        <v>-505.66767792476821</v>
      </c>
      <c r="CN563" s="2">
        <f t="shared" si="557"/>
        <v>10023.786975870567</v>
      </c>
      <c r="CO563" s="2">
        <f t="shared" si="558"/>
        <v>-2.8916143739638946</v>
      </c>
      <c r="CP563" s="2">
        <f t="shared" si="559"/>
        <v>-4288.0246428687533</v>
      </c>
      <c r="CQ563" s="2">
        <f t="shared" si="560"/>
        <v>-4282.5649202422064</v>
      </c>
      <c r="CR563" s="2">
        <f t="shared" si="561"/>
        <v>216.31699369342465</v>
      </c>
      <c r="CS563" s="2">
        <f>Paramètres!$F$22</f>
        <v>1</v>
      </c>
      <c r="CT563" s="2">
        <f t="shared" si="562"/>
        <v>44728.162296293391</v>
      </c>
      <c r="CU563" s="2">
        <f t="shared" si="563"/>
        <v>17990.063989192426</v>
      </c>
      <c r="CV563" s="2">
        <f t="shared" si="592"/>
        <v>48210.485423181541</v>
      </c>
      <c r="CW563" s="2">
        <f t="shared" si="593"/>
        <v>21.910429254744113</v>
      </c>
      <c r="CX563" s="2">
        <f t="shared" si="564"/>
        <v>382.37268410672016</v>
      </c>
      <c r="CY563" s="2">
        <f t="shared" si="594"/>
        <v>354.75327249393297</v>
      </c>
      <c r="CZ563" s="2">
        <f t="shared" si="595"/>
        <v>142.68491583143242</v>
      </c>
      <c r="DA563" s="2"/>
      <c r="DB563" s="2"/>
      <c r="DC563" s="13">
        <f>Paramètres!$H$16</f>
        <v>-20000</v>
      </c>
      <c r="DD563" s="13">
        <f>Paramètres!$I$16</f>
        <v>0</v>
      </c>
      <c r="DE563" s="13"/>
      <c r="DF563" s="13"/>
      <c r="DG563" s="112">
        <f>Paramètres!$H$20</f>
        <v>1047197551196.5977</v>
      </c>
      <c r="DH563" s="13">
        <f>Paramètres!$H$21</f>
        <v>10000</v>
      </c>
      <c r="DI563" s="13">
        <f>IF(DL563&lt;66666,Paramètres!$H$22,5)</f>
        <v>1</v>
      </c>
      <c r="DJ563" s="13">
        <f t="shared" si="565"/>
        <v>-24988.975799792781</v>
      </c>
      <c r="DK563" s="13">
        <f t="shared" si="566"/>
        <v>-15505.667677924768</v>
      </c>
      <c r="DL563" s="13">
        <f t="shared" si="596"/>
        <v>29408.751106785716</v>
      </c>
      <c r="DM563" s="13">
        <f t="shared" si="597"/>
        <v>-148.18038488266143</v>
      </c>
      <c r="DN563" s="13">
        <f t="shared" si="598"/>
        <v>1027.5402928598794</v>
      </c>
      <c r="DO563" s="13">
        <f t="shared" si="599"/>
        <v>-873.11356467846781</v>
      </c>
      <c r="DP563" s="13">
        <f t="shared" si="600"/>
        <v>-541.76725318629747</v>
      </c>
      <c r="DQ563" s="13">
        <f>IF(DT563&lt;66666,Paramètres!$H$22,5)</f>
        <v>1</v>
      </c>
      <c r="DR563" s="13">
        <f t="shared" si="567"/>
        <v>9728.162296293387</v>
      </c>
      <c r="DS563" s="13">
        <f t="shared" si="568"/>
        <v>2990.063989192427</v>
      </c>
      <c r="DT563" s="13">
        <f t="shared" si="601"/>
        <v>10177.309286962323</v>
      </c>
      <c r="DU563" s="13">
        <f t="shared" si="602"/>
        <v>17.085420444157926</v>
      </c>
      <c r="DV563" s="13">
        <f t="shared" si="603"/>
        <v>3669.1589652120911</v>
      </c>
      <c r="DW563" s="13">
        <f t="shared" si="604"/>
        <v>3507.2309289262994</v>
      </c>
      <c r="DX563" s="13">
        <f t="shared" si="605"/>
        <v>1077.9882759933103</v>
      </c>
    </row>
    <row r="564" spans="1:128" x14ac:dyDescent="0.35">
      <c r="A564" s="106">
        <f t="shared" si="606"/>
        <v>558</v>
      </c>
      <c r="B564" s="106">
        <f>A564*Paramètres!$D$25</f>
        <v>279</v>
      </c>
      <c r="C564" s="102">
        <f>Paramètres!$D$7</f>
        <v>155093840495.72119</v>
      </c>
      <c r="D564" s="28">
        <f>Paramètres!$D$8</f>
        <v>6666</v>
      </c>
      <c r="E564" s="28">
        <f t="shared" si="569"/>
        <v>1245.0144104509711</v>
      </c>
      <c r="F564" s="28">
        <f t="shared" si="570"/>
        <v>12699.244293954816</v>
      </c>
      <c r="G564" s="28">
        <f t="shared" si="544"/>
        <v>-149.83001760672906</v>
      </c>
      <c r="H564" s="28">
        <f t="shared" si="545"/>
        <v>-162.68668038468505</v>
      </c>
      <c r="I564" s="28">
        <f t="shared" si="607"/>
        <v>-9909.5365115190561</v>
      </c>
      <c r="J564" s="28">
        <f t="shared" si="608"/>
        <v>-5760.5398004467161</v>
      </c>
      <c r="K564" s="28">
        <f t="shared" si="609"/>
        <v>5069.0673462757304</v>
      </c>
      <c r="L564" s="28">
        <f t="shared" si="571"/>
        <v>-4839.3962314066666</v>
      </c>
      <c r="M564" s="28">
        <f t="shared" si="572"/>
        <v>-1508.5383245134444</v>
      </c>
      <c r="N564" s="28">
        <f>Paramètres!$D$26*Calculs!K564</f>
        <v>101.38134692551461</v>
      </c>
      <c r="O564" s="28">
        <f>Paramètres!$D$26*I564</f>
        <v>-198.19073023038112</v>
      </c>
      <c r="P564" s="28">
        <f>Paramètres!$D$26*J564</f>
        <v>-115.21079600893432</v>
      </c>
      <c r="Q564" s="105">
        <f>IF($T564&gt;25000,Paramètres!$D$9,-5)</f>
        <v>6</v>
      </c>
      <c r="R564" s="105">
        <f t="shared" si="546"/>
        <v>27760.792497582413</v>
      </c>
      <c r="S564" s="105">
        <f t="shared" si="547"/>
        <v>7116.065893226888</v>
      </c>
      <c r="T564" s="105">
        <f t="shared" si="573"/>
        <v>28658.332015150059</v>
      </c>
      <c r="U564" s="105">
        <f t="shared" si="574"/>
        <v>14.377354741349484</v>
      </c>
      <c r="V564" s="105">
        <f t="shared" si="548"/>
        <v>1046.9328652060024</v>
      </c>
      <c r="W564" s="105">
        <f t="shared" si="575"/>
        <v>1014.1443687133955</v>
      </c>
      <c r="X564" s="105">
        <f t="shared" si="576"/>
        <v>259.96081176853954</v>
      </c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44">
        <f t="shared" si="577"/>
        <v>-26515.778087131443</v>
      </c>
      <c r="AL564" s="44">
        <f t="shared" si="578"/>
        <v>5583.1784007279284</v>
      </c>
      <c r="AM564" s="44">
        <f t="shared" si="549"/>
        <v>66.936569783320493</v>
      </c>
      <c r="AN564" s="44">
        <f t="shared" si="550"/>
        <v>17.890250433769221</v>
      </c>
      <c r="AO564" s="44">
        <f t="shared" si="610"/>
        <v>7592.6065427598687</v>
      </c>
      <c r="AP564" s="44">
        <f t="shared" si="611"/>
        <v>17832.146803527048</v>
      </c>
      <c r="AQ564" s="44">
        <f t="shared" si="579"/>
        <v>4715.5878763835399</v>
      </c>
      <c r="AR564" s="44">
        <f t="shared" si="580"/>
        <v>4487.5735964584173</v>
      </c>
      <c r="AS564" s="44">
        <f t="shared" si="581"/>
        <v>1448.6035469598587</v>
      </c>
      <c r="AT564" s="44">
        <f>Paramètres!$D$26*Calculs!AQ564</f>
        <v>94.311757527670792</v>
      </c>
      <c r="AU564" s="44">
        <f>Paramètres!$D$26*AO564</f>
        <v>151.85213085519737</v>
      </c>
      <c r="AV564" s="44">
        <f>Paramètres!$D$26*AP564</f>
        <v>356.642936070541</v>
      </c>
      <c r="AW564" s="44"/>
      <c r="AX564" s="44"/>
      <c r="AY564" s="44"/>
      <c r="AZ564" s="44"/>
      <c r="BA564" s="44"/>
      <c r="BB564" s="44"/>
      <c r="BC564" s="44"/>
      <c r="BD564" s="44"/>
      <c r="BE564" s="44"/>
      <c r="BF564" s="44"/>
      <c r="BG564" s="41">
        <f>Paramètres!$D$16</f>
        <v>30000</v>
      </c>
      <c r="BH564" s="41">
        <f>Paramètres!$E$16</f>
        <v>-25000</v>
      </c>
      <c r="BI564" s="100"/>
      <c r="BJ564" s="100"/>
      <c r="BK564" s="110">
        <f>Paramètres!$D$20</f>
        <v>523598775598.29883</v>
      </c>
      <c r="BL564" s="41">
        <f>Paramètres!$D$21</f>
        <v>10000</v>
      </c>
      <c r="BM564" s="41"/>
      <c r="BN564" s="41"/>
      <c r="BO564" s="41">
        <f>IF(AND($BR$6&gt;200,A564&lt;950),Paramètres!$D$22,0)</f>
        <v>1</v>
      </c>
      <c r="BP564" s="41">
        <f t="shared" si="551"/>
        <v>28754.985589549029</v>
      </c>
      <c r="BQ564" s="41">
        <f t="shared" si="552"/>
        <v>-37699.24429395482</v>
      </c>
      <c r="BR564" s="41">
        <f t="shared" si="582"/>
        <v>47413.945380978977</v>
      </c>
      <c r="BS564" s="41">
        <f t="shared" si="583"/>
        <v>-52.665531451035548</v>
      </c>
      <c r="BT564" s="41">
        <f t="shared" si="584"/>
        <v>218.18996283214744</v>
      </c>
      <c r="BU564" s="41">
        <f t="shared" si="585"/>
        <v>132.3249771055668</v>
      </c>
      <c r="BV564" s="41">
        <f t="shared" si="586"/>
        <v>-173.48475528041391</v>
      </c>
      <c r="BW564" s="41">
        <f>Paramètres!$D$22</f>
        <v>1</v>
      </c>
      <c r="BX564" s="41">
        <f t="shared" si="553"/>
        <v>56515.778087131446</v>
      </c>
      <c r="BY564" s="41">
        <f t="shared" si="554"/>
        <v>-30583.178400727928</v>
      </c>
      <c r="BZ564" s="41">
        <f t="shared" si="587"/>
        <v>64260.127403271137</v>
      </c>
      <c r="CA564" s="41">
        <f t="shared" si="588"/>
        <v>-28.419773497254017</v>
      </c>
      <c r="CB564" s="41">
        <f t="shared" si="589"/>
        <v>122.32848922250095</v>
      </c>
      <c r="CC564" s="41">
        <f t="shared" si="590"/>
        <v>107.58599507975744</v>
      </c>
      <c r="CD564" s="41">
        <f t="shared" si="591"/>
        <v>-58.219523685426523</v>
      </c>
      <c r="CE564" s="2">
        <f>Paramètres!$F$16</f>
        <v>15000</v>
      </c>
      <c r="CF564" s="2">
        <f>Paramètres!$G$16</f>
        <v>15000</v>
      </c>
      <c r="CG564" s="111">
        <f>Paramètres!$F$20</f>
        <v>992600579172.61572</v>
      </c>
      <c r="CH564" s="2">
        <f>Paramètres!$F$21</f>
        <v>13332</v>
      </c>
      <c r="CI564" s="2"/>
      <c r="CJ564" s="2"/>
      <c r="CK564" s="2">
        <f>IF(CN564&gt;20000,Paramètres!$F$22,-2)</f>
        <v>-2</v>
      </c>
      <c r="CL564" s="2">
        <f t="shared" si="555"/>
        <v>13754.985589549029</v>
      </c>
      <c r="CM564" s="2">
        <f t="shared" si="556"/>
        <v>2300.7557060451836</v>
      </c>
      <c r="CN564" s="2">
        <f t="shared" si="557"/>
        <v>13946.078494960544</v>
      </c>
      <c r="CO564" s="2">
        <f t="shared" si="558"/>
        <v>9.4957880292933154</v>
      </c>
      <c r="CP564" s="2">
        <f t="shared" si="559"/>
        <v>-3855.0519936973901</v>
      </c>
      <c r="CQ564" s="2">
        <f t="shared" si="560"/>
        <v>-3802.229038036106</v>
      </c>
      <c r="CR564" s="2">
        <f t="shared" si="561"/>
        <v>-635.98759140823449</v>
      </c>
      <c r="CS564" s="2">
        <f>Paramètres!$F$22</f>
        <v>1</v>
      </c>
      <c r="CT564" s="2">
        <f t="shared" si="562"/>
        <v>41515.778087131446</v>
      </c>
      <c r="CU564" s="2">
        <f t="shared" si="563"/>
        <v>9416.8215992720725</v>
      </c>
      <c r="CV564" s="2">
        <f t="shared" si="592"/>
        <v>42570.369498190412</v>
      </c>
      <c r="CW564" s="2">
        <f t="shared" si="593"/>
        <v>12.779877658834808</v>
      </c>
      <c r="CX564" s="2">
        <f t="shared" si="564"/>
        <v>476.0026169561558</v>
      </c>
      <c r="CY564" s="2">
        <f t="shared" si="594"/>
        <v>464.21065279420765</v>
      </c>
      <c r="CZ564" s="2">
        <f t="shared" si="595"/>
        <v>105.29463985162964</v>
      </c>
      <c r="DA564" s="2"/>
      <c r="DB564" s="2"/>
      <c r="DC564" s="13">
        <f>Paramètres!$H$16</f>
        <v>-20000</v>
      </c>
      <c r="DD564" s="13">
        <f>Paramètres!$I$16</f>
        <v>0</v>
      </c>
      <c r="DE564" s="13"/>
      <c r="DF564" s="13"/>
      <c r="DG564" s="112">
        <f>Paramètres!$H$20</f>
        <v>1047197551196.5977</v>
      </c>
      <c r="DH564" s="13">
        <f>Paramètres!$H$21</f>
        <v>10000</v>
      </c>
      <c r="DI564" s="13">
        <f>IF(DL564&lt;66666,Paramètres!$H$22,5)</f>
        <v>1</v>
      </c>
      <c r="DJ564" s="13">
        <f t="shared" si="565"/>
        <v>-21245.014410450971</v>
      </c>
      <c r="DK564" s="13">
        <f t="shared" si="566"/>
        <v>-12699.244293954816</v>
      </c>
      <c r="DL564" s="13">
        <f t="shared" si="596"/>
        <v>24751.190737776909</v>
      </c>
      <c r="DM564" s="13">
        <f t="shared" si="597"/>
        <v>-149.13105500177161</v>
      </c>
      <c r="DN564" s="13">
        <f t="shared" si="598"/>
        <v>1362.4996066630999</v>
      </c>
      <c r="DO564" s="13">
        <f t="shared" si="599"/>
        <v>-1169.4921704761273</v>
      </c>
      <c r="DP564" s="13">
        <f t="shared" si="600"/>
        <v>-699.06597782479616</v>
      </c>
      <c r="DQ564" s="13">
        <f>IF(DT564&lt;66666,Paramètres!$H$22,5)</f>
        <v>1</v>
      </c>
      <c r="DR564" s="13">
        <f t="shared" si="567"/>
        <v>6515.7780871314426</v>
      </c>
      <c r="DS564" s="13">
        <f t="shared" si="568"/>
        <v>-5583.1784007279284</v>
      </c>
      <c r="DT564" s="13">
        <f t="shared" si="601"/>
        <v>8580.6319776049804</v>
      </c>
      <c r="DU564" s="13">
        <f t="shared" si="602"/>
        <v>-40.592299552788361</v>
      </c>
      <c r="DV564" s="13">
        <f t="shared" si="603"/>
        <v>3927.5442041228048</v>
      </c>
      <c r="DW564" s="13">
        <f t="shared" si="604"/>
        <v>2982.4151097791769</v>
      </c>
      <c r="DX564" s="13">
        <f t="shared" si="605"/>
        <v>-2555.5436972001667</v>
      </c>
    </row>
    <row r="565" spans="1:128" x14ac:dyDescent="0.35">
      <c r="A565" s="106">
        <f t="shared" si="606"/>
        <v>559</v>
      </c>
      <c r="B565" s="106">
        <f>A565*Paramètres!$D$25</f>
        <v>279.5</v>
      </c>
      <c r="C565" s="102">
        <f>Paramètres!$D$7</f>
        <v>155093840495.72119</v>
      </c>
      <c r="D565" s="28">
        <f>Paramètres!$D$8</f>
        <v>6666</v>
      </c>
      <c r="E565" s="28">
        <f t="shared" si="569"/>
        <v>-4919.6029031602238</v>
      </c>
      <c r="F565" s="28">
        <f t="shared" si="570"/>
        <v>9441.839812603097</v>
      </c>
      <c r="G565" s="28">
        <f t="shared" si="544"/>
        <v>-153.8189772987553</v>
      </c>
      <c r="H565" s="28">
        <f t="shared" si="545"/>
        <v>-112.31783833219583</v>
      </c>
      <c r="I565" s="28">
        <f t="shared" si="607"/>
        <v>-14550.742012695342</v>
      </c>
      <c r="J565" s="28">
        <f t="shared" si="608"/>
        <v>-7153.8673289512262</v>
      </c>
      <c r="K565" s="28">
        <f t="shared" si="609"/>
        <v>1012.1983102966268</v>
      </c>
      <c r="L565" s="28">
        <f t="shared" si="571"/>
        <v>-384.37643124318015</v>
      </c>
      <c r="M565" s="28">
        <f t="shared" si="572"/>
        <v>-936.37608815694523</v>
      </c>
      <c r="N565" s="28">
        <f>Paramètres!$D$26*Calculs!K565</f>
        <v>20.243966205932537</v>
      </c>
      <c r="O565" s="28">
        <f>Paramètres!$D$26*I565</f>
        <v>-291.01484025390687</v>
      </c>
      <c r="P565" s="28">
        <f>Paramètres!$D$26*J565</f>
        <v>-143.07734657902452</v>
      </c>
      <c r="Q565" s="105">
        <f>IF($T565&gt;25000,Paramètres!$D$9,-5)</f>
        <v>-5</v>
      </c>
      <c r="R565" s="105">
        <f t="shared" si="546"/>
        <v>16677.978513476683</v>
      </c>
      <c r="S565" s="105">
        <f t="shared" si="547"/>
        <v>-5419.5628766283207</v>
      </c>
      <c r="T565" s="105">
        <f t="shared" si="573"/>
        <v>17536.43718289772</v>
      </c>
      <c r="U565" s="105">
        <f t="shared" si="574"/>
        <v>-18.001737508715337</v>
      </c>
      <c r="V565" s="105">
        <f t="shared" si="548"/>
        <v>-2059.5005422561353</v>
      </c>
      <c r="W565" s="105">
        <f t="shared" si="575"/>
        <v>-1958.6821105109841</v>
      </c>
      <c r="X565" s="105">
        <f t="shared" si="576"/>
        <v>636.4800652947057</v>
      </c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44">
        <f t="shared" si="577"/>
        <v>-21597.581416636905</v>
      </c>
      <c r="AL565" s="44">
        <f t="shared" si="578"/>
        <v>14861.402689231418</v>
      </c>
      <c r="AM565" s="44">
        <f t="shared" si="549"/>
        <v>57.775765569719937</v>
      </c>
      <c r="AN565" s="44">
        <f t="shared" si="550"/>
        <v>-26.206036499501693</v>
      </c>
      <c r="AO565" s="44">
        <f t="shared" si="610"/>
        <v>11928.328008363089</v>
      </c>
      <c r="AP565" s="44">
        <f t="shared" si="611"/>
        <v>18924.107414416365</v>
      </c>
      <c r="AQ565" s="44">
        <f t="shared" si="579"/>
        <v>5091.7251384729761</v>
      </c>
      <c r="AR565" s="44">
        <f t="shared" si="580"/>
        <v>4568.356126366537</v>
      </c>
      <c r="AS565" s="44">
        <f t="shared" si="581"/>
        <v>-2248.507769265424</v>
      </c>
      <c r="AT565" s="44">
        <f>Paramètres!$D$26*Calculs!AQ565</f>
        <v>101.83450276945952</v>
      </c>
      <c r="AU565" s="44">
        <f>Paramètres!$D$26*AO565</f>
        <v>238.56656016726177</v>
      </c>
      <c r="AV565" s="44">
        <f>Paramètres!$D$26*AP565</f>
        <v>378.48214828832732</v>
      </c>
      <c r="AW565" s="44"/>
      <c r="AX565" s="44"/>
      <c r="AY565" s="44"/>
      <c r="AZ565" s="44"/>
      <c r="BA565" s="44"/>
      <c r="BB565" s="44"/>
      <c r="BC565" s="44"/>
      <c r="BD565" s="44"/>
      <c r="BE565" s="44"/>
      <c r="BF565" s="44"/>
      <c r="BG565" s="41">
        <f>Paramètres!$D$16</f>
        <v>30000</v>
      </c>
      <c r="BH565" s="41">
        <f>Paramètres!$E$16</f>
        <v>-25000</v>
      </c>
      <c r="BI565" s="100"/>
      <c r="BJ565" s="100"/>
      <c r="BK565" s="110">
        <f>Paramètres!$D$20</f>
        <v>523598775598.29883</v>
      </c>
      <c r="BL565" s="41">
        <f>Paramètres!$D$21</f>
        <v>10000</v>
      </c>
      <c r="BM565" s="41"/>
      <c r="BN565" s="41"/>
      <c r="BO565" s="41">
        <f>IF(AND($BR$6&gt;200,A565&lt;950),Paramètres!$D$22,0)</f>
        <v>1</v>
      </c>
      <c r="BP565" s="41">
        <f t="shared" si="551"/>
        <v>34919.602903160223</v>
      </c>
      <c r="BQ565" s="41">
        <f t="shared" si="552"/>
        <v>-34441.839812603095</v>
      </c>
      <c r="BR565" s="41">
        <f t="shared" si="582"/>
        <v>49047.109971856727</v>
      </c>
      <c r="BS565" s="41">
        <f t="shared" si="583"/>
        <v>-44.605351695101653</v>
      </c>
      <c r="BT565" s="41">
        <f t="shared" si="584"/>
        <v>204.75734757578678</v>
      </c>
      <c r="BU565" s="41">
        <f t="shared" si="585"/>
        <v>145.77913505920191</v>
      </c>
      <c r="BV565" s="41">
        <f t="shared" si="586"/>
        <v>-143.7846138071196</v>
      </c>
      <c r="BW565" s="41">
        <f>Paramètres!$D$22</f>
        <v>1</v>
      </c>
      <c r="BX565" s="41">
        <f t="shared" si="553"/>
        <v>51597.581416636909</v>
      </c>
      <c r="BY565" s="41">
        <f t="shared" si="554"/>
        <v>-39861.402689231414</v>
      </c>
      <c r="BZ565" s="41">
        <f t="shared" si="587"/>
        <v>65201.547776103747</v>
      </c>
      <c r="CA565" s="41">
        <f t="shared" si="588"/>
        <v>-37.687665548637625</v>
      </c>
      <c r="CB565" s="41">
        <f t="shared" si="589"/>
        <v>118.94239961186719</v>
      </c>
      <c r="CC565" s="41">
        <f t="shared" si="590"/>
        <v>94.12568193837771</v>
      </c>
      <c r="CD565" s="41">
        <f t="shared" si="591"/>
        <v>-72.716232197938183</v>
      </c>
      <c r="CE565" s="2">
        <f>Paramètres!$F$16</f>
        <v>15000</v>
      </c>
      <c r="CF565" s="2">
        <f>Paramètres!$G$16</f>
        <v>15000</v>
      </c>
      <c r="CG565" s="111">
        <f>Paramètres!$F$20</f>
        <v>992600579172.61572</v>
      </c>
      <c r="CH565" s="2">
        <f>Paramètres!$F$21</f>
        <v>13332</v>
      </c>
      <c r="CI565" s="2"/>
      <c r="CJ565" s="2"/>
      <c r="CK565" s="2">
        <f>IF(CN565&gt;20000,Paramètres!$F$22,-2)</f>
        <v>1</v>
      </c>
      <c r="CL565" s="2">
        <f t="shared" si="555"/>
        <v>19919.602903160223</v>
      </c>
      <c r="CM565" s="2">
        <f t="shared" si="556"/>
        <v>5558.160187396903</v>
      </c>
      <c r="CN565" s="2">
        <f t="shared" si="557"/>
        <v>20680.515575980044</v>
      </c>
      <c r="CO565" s="2">
        <f t="shared" si="558"/>
        <v>15.590679398476192</v>
      </c>
      <c r="CP565" s="2">
        <f t="shared" si="559"/>
        <v>1377.9845229843054</v>
      </c>
      <c r="CQ565" s="2">
        <f t="shared" si="560"/>
        <v>1327.2833747157306</v>
      </c>
      <c r="CR565" s="2">
        <f t="shared" si="561"/>
        <v>370.35143956450992</v>
      </c>
      <c r="CS565" s="2">
        <f>Paramètres!$F$22</f>
        <v>1</v>
      </c>
      <c r="CT565" s="2">
        <f t="shared" si="562"/>
        <v>36597.581416636909</v>
      </c>
      <c r="CU565" s="2">
        <f t="shared" si="563"/>
        <v>138.59731076858225</v>
      </c>
      <c r="CV565" s="2">
        <f t="shared" si="592"/>
        <v>36597.843854002102</v>
      </c>
      <c r="CW565" s="2">
        <f t="shared" si="593"/>
        <v>0.21698163345232854</v>
      </c>
      <c r="CX565" s="2">
        <f t="shared" si="564"/>
        <v>614.73741576525265</v>
      </c>
      <c r="CY565" s="2">
        <f t="shared" si="594"/>
        <v>614.73300758021526</v>
      </c>
      <c r="CZ565" s="2">
        <f t="shared" si="595"/>
        <v>2.3280320281648192</v>
      </c>
      <c r="DA565" s="2"/>
      <c r="DB565" s="2"/>
      <c r="DC565" s="13">
        <f>Paramètres!$H$16</f>
        <v>-20000</v>
      </c>
      <c r="DD565" s="13">
        <f>Paramètres!$I$16</f>
        <v>0</v>
      </c>
      <c r="DE565" s="13"/>
      <c r="DF565" s="13"/>
      <c r="DG565" s="112">
        <f>Paramètres!$H$20</f>
        <v>1047197551196.5977</v>
      </c>
      <c r="DH565" s="13">
        <f>Paramètres!$H$21</f>
        <v>10000</v>
      </c>
      <c r="DI565" s="13">
        <f>IF(DL565&lt;66666,Paramètres!$H$22,5)</f>
        <v>1</v>
      </c>
      <c r="DJ565" s="13">
        <f t="shared" si="565"/>
        <v>-15080.397096839777</v>
      </c>
      <c r="DK565" s="13">
        <f t="shared" si="566"/>
        <v>-9441.839812603097</v>
      </c>
      <c r="DL565" s="13">
        <f t="shared" si="596"/>
        <v>17792.321817155578</v>
      </c>
      <c r="DM565" s="13">
        <f t="shared" si="597"/>
        <v>-147.94930888351456</v>
      </c>
      <c r="DN565" s="13">
        <f t="shared" si="598"/>
        <v>2191.4642686190559</v>
      </c>
      <c r="DO565" s="13">
        <f t="shared" si="599"/>
        <v>-1857.4389410181127</v>
      </c>
      <c r="DP565" s="13">
        <f t="shared" si="600"/>
        <v>-1162.9429139143356</v>
      </c>
      <c r="DQ565" s="13">
        <f>IF(DT565&lt;66666,Paramètres!$H$22,5)</f>
        <v>1</v>
      </c>
      <c r="DR565" s="13">
        <f t="shared" si="567"/>
        <v>1597.5814166369055</v>
      </c>
      <c r="DS565" s="13">
        <f t="shared" si="568"/>
        <v>-14861.402689231418</v>
      </c>
      <c r="DT565" s="13">
        <f t="shared" si="601"/>
        <v>14947.024997446093</v>
      </c>
      <c r="DU565" s="13">
        <f t="shared" si="602"/>
        <v>-83.864340494004779</v>
      </c>
      <c r="DV565" s="13">
        <f t="shared" si="603"/>
        <v>2691.200463452084</v>
      </c>
      <c r="DW565" s="13">
        <f t="shared" si="604"/>
        <v>287.64331695372749</v>
      </c>
      <c r="DX565" s="13">
        <f t="shared" si="605"/>
        <v>-2675.7842320890841</v>
      </c>
    </row>
    <row r="566" spans="1:128" x14ac:dyDescent="0.35">
      <c r="A566" s="106">
        <f t="shared" si="606"/>
        <v>560</v>
      </c>
      <c r="B566" s="106">
        <f>A566*Paramètres!$D$25</f>
        <v>280</v>
      </c>
      <c r="C566" s="102">
        <f>Paramètres!$D$7</f>
        <v>155093840495.72119</v>
      </c>
      <c r="D566" s="28">
        <f>Paramètres!$D$8</f>
        <v>6666</v>
      </c>
      <c r="E566" s="28">
        <f t="shared" si="569"/>
        <v>-12291.06801731869</v>
      </c>
      <c r="F566" s="28">
        <f t="shared" si="570"/>
        <v>5630.8121260882472</v>
      </c>
      <c r="G566" s="28">
        <f t="shared" si="544"/>
        <v>-151.51188718677111</v>
      </c>
      <c r="H566" s="28">
        <f t="shared" si="545"/>
        <v>-135.2168149168148</v>
      </c>
      <c r="I566" s="28">
        <f t="shared" si="607"/>
        <v>-14644.103603684614</v>
      </c>
      <c r="J566" s="28">
        <f t="shared" si="608"/>
        <v>-7947.166070529147</v>
      </c>
      <c r="K566" s="28">
        <f t="shared" si="609"/>
        <v>2908.1941235672239</v>
      </c>
      <c r="L566" s="28">
        <f t="shared" si="571"/>
        <v>-2064.170751538265</v>
      </c>
      <c r="M566" s="28">
        <f t="shared" si="572"/>
        <v>-2048.6073730329313</v>
      </c>
      <c r="N566" s="28">
        <f>Paramètres!$D$26*Calculs!K566</f>
        <v>58.163882471344479</v>
      </c>
      <c r="O566" s="28">
        <f>Paramètres!$D$26*I566</f>
        <v>-292.88207207369231</v>
      </c>
      <c r="P566" s="28">
        <f>Paramètres!$D$26*J566</f>
        <v>-158.94332141058294</v>
      </c>
      <c r="Q566" s="105">
        <f>IF($T566&gt;25000,Paramètres!$D$9,-5)</f>
        <v>-5</v>
      </c>
      <c r="R566" s="105">
        <f t="shared" si="546"/>
        <v>2200.2603635450359</v>
      </c>
      <c r="S566" s="105">
        <f t="shared" si="547"/>
        <v>-18130.517328034995</v>
      </c>
      <c r="T566" s="105">
        <f t="shared" si="573"/>
        <v>18263.53756120551</v>
      </c>
      <c r="U566" s="105">
        <f t="shared" si="574"/>
        <v>-83.080607309585588</v>
      </c>
      <c r="V566" s="105">
        <f t="shared" si="548"/>
        <v>-1927.1917303230905</v>
      </c>
      <c r="W566" s="105">
        <f t="shared" si="575"/>
        <v>-232.17427417724116</v>
      </c>
      <c r="X566" s="105">
        <f t="shared" si="576"/>
        <v>1913.1552660032535</v>
      </c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44">
        <f t="shared" si="577"/>
        <v>-14491.328380863726</v>
      </c>
      <c r="AL566" s="44">
        <f t="shared" si="578"/>
        <v>23761.329454123243</v>
      </c>
      <c r="AM566" s="44">
        <f t="shared" si="549"/>
        <v>45.068638112282308</v>
      </c>
      <c r="AN566" s="44">
        <f t="shared" si="550"/>
        <v>-114.51659167659396</v>
      </c>
      <c r="AO566" s="44">
        <f t="shared" si="610"/>
        <v>16258.117574562362</v>
      </c>
      <c r="AP566" s="44">
        <f t="shared" si="611"/>
        <v>16297.117496862615</v>
      </c>
      <c r="AQ566" s="44">
        <f t="shared" si="579"/>
        <v>2318.7480319850752</v>
      </c>
      <c r="AR566" s="44">
        <f t="shared" si="580"/>
        <v>-962.18010403866356</v>
      </c>
      <c r="AS566" s="44">
        <f t="shared" si="581"/>
        <v>-2109.6923669641519</v>
      </c>
      <c r="AT566" s="44">
        <f>Paramètres!$D$26*Calculs!AQ566</f>
        <v>46.374960639701506</v>
      </c>
      <c r="AU566" s="44">
        <f>Paramètres!$D$26*AO566</f>
        <v>325.16235149124725</v>
      </c>
      <c r="AV566" s="44">
        <f>Paramètres!$D$26*AP566</f>
        <v>325.94234993725229</v>
      </c>
      <c r="AW566" s="44"/>
      <c r="AX566" s="44"/>
      <c r="AY566" s="44"/>
      <c r="AZ566" s="44"/>
      <c r="BA566" s="44"/>
      <c r="BB566" s="44"/>
      <c r="BC566" s="44"/>
      <c r="BD566" s="44"/>
      <c r="BE566" s="44"/>
      <c r="BF566" s="44"/>
      <c r="BG566" s="41">
        <f>Paramètres!$D$16</f>
        <v>30000</v>
      </c>
      <c r="BH566" s="41">
        <f>Paramètres!$E$16</f>
        <v>-25000</v>
      </c>
      <c r="BI566" s="100"/>
      <c r="BJ566" s="100"/>
      <c r="BK566" s="110">
        <f>Paramètres!$D$20</f>
        <v>523598775598.29883</v>
      </c>
      <c r="BL566" s="41">
        <f>Paramètres!$D$21</f>
        <v>10000</v>
      </c>
      <c r="BM566" s="41"/>
      <c r="BN566" s="41"/>
      <c r="BO566" s="41">
        <f>IF(AND($BR$6&gt;200,A566&lt;950),Paramètres!$D$22,0)</f>
        <v>1</v>
      </c>
      <c r="BP566" s="41">
        <f t="shared" si="551"/>
        <v>42291.068017318692</v>
      </c>
      <c r="BQ566" s="41">
        <f t="shared" si="552"/>
        <v>-30630.812126088247</v>
      </c>
      <c r="BR566" s="41">
        <f t="shared" si="582"/>
        <v>52218.589463419929</v>
      </c>
      <c r="BS566" s="41">
        <f t="shared" si="583"/>
        <v>-35.915273523994998</v>
      </c>
      <c r="BT566" s="41">
        <f t="shared" si="584"/>
        <v>181.9221138407996</v>
      </c>
      <c r="BU566" s="41">
        <f t="shared" si="585"/>
        <v>147.33604582876015</v>
      </c>
      <c r="BV566" s="41">
        <f t="shared" si="586"/>
        <v>-106.71337827962499</v>
      </c>
      <c r="BW566" s="41">
        <f>Paramètres!$D$22</f>
        <v>1</v>
      </c>
      <c r="BX566" s="41">
        <f t="shared" si="553"/>
        <v>44491.328380863728</v>
      </c>
      <c r="BY566" s="41">
        <f t="shared" si="554"/>
        <v>-48761.329454123246</v>
      </c>
      <c r="BZ566" s="41">
        <f t="shared" si="587"/>
        <v>66008.677847896615</v>
      </c>
      <c r="CA566" s="41">
        <f t="shared" si="588"/>
        <v>-47.621719032473287</v>
      </c>
      <c r="CB566" s="41">
        <f t="shared" si="589"/>
        <v>116.14872090752127</v>
      </c>
      <c r="CC566" s="41">
        <f t="shared" si="590"/>
        <v>78.286841236564598</v>
      </c>
      <c r="CD566" s="41">
        <f t="shared" si="591"/>
        <v>-85.800325510187889</v>
      </c>
      <c r="CE566" s="2">
        <f>Paramètres!$F$16</f>
        <v>15000</v>
      </c>
      <c r="CF566" s="2">
        <f>Paramètres!$G$16</f>
        <v>15000</v>
      </c>
      <c r="CG566" s="111">
        <f>Paramètres!$F$20</f>
        <v>992600579172.61572</v>
      </c>
      <c r="CH566" s="2">
        <f>Paramètres!$F$21</f>
        <v>13332</v>
      </c>
      <c r="CI566" s="2"/>
      <c r="CJ566" s="2"/>
      <c r="CK566" s="2">
        <f>IF(CN566&gt;20000,Paramètres!$F$22,-2)</f>
        <v>1</v>
      </c>
      <c r="CL566" s="2">
        <f t="shared" si="555"/>
        <v>27291.068017318692</v>
      </c>
      <c r="CM566" s="2">
        <f t="shared" si="556"/>
        <v>9369.1878739117528</v>
      </c>
      <c r="CN566" s="2">
        <f t="shared" si="557"/>
        <v>28854.533005102858</v>
      </c>
      <c r="CO566" s="2">
        <f t="shared" si="558"/>
        <v>18.947654621877852</v>
      </c>
      <c r="CP566" s="2">
        <f t="shared" si="559"/>
        <v>891.85877012160211</v>
      </c>
      <c r="CQ566" s="2">
        <f t="shared" si="560"/>
        <v>843.53395540750569</v>
      </c>
      <c r="CR566" s="2">
        <f t="shared" si="561"/>
        <v>289.59028284351109</v>
      </c>
      <c r="CS566" s="2">
        <f>Paramètres!$F$22</f>
        <v>1</v>
      </c>
      <c r="CT566" s="2">
        <f t="shared" si="562"/>
        <v>29491.328380863728</v>
      </c>
      <c r="CU566" s="2">
        <f t="shared" si="563"/>
        <v>-8761.3294541232426</v>
      </c>
      <c r="CV566" s="2">
        <f t="shared" si="592"/>
        <v>30765.229455858538</v>
      </c>
      <c r="CW566" s="2">
        <f t="shared" si="593"/>
        <v>-16.54571297714368</v>
      </c>
      <c r="CX566" s="2">
        <f t="shared" si="564"/>
        <v>810.11229719470396</v>
      </c>
      <c r="CY566" s="2">
        <f t="shared" si="594"/>
        <v>776.56783987987876</v>
      </c>
      <c r="CZ566" s="2">
        <f t="shared" si="595"/>
        <v>-230.70397510745087</v>
      </c>
      <c r="DA566" s="2"/>
      <c r="DB566" s="2"/>
      <c r="DC566" s="13">
        <f>Paramètres!$H$16</f>
        <v>-20000</v>
      </c>
      <c r="DD566" s="13">
        <f>Paramètres!$I$16</f>
        <v>0</v>
      </c>
      <c r="DE566" s="13"/>
      <c r="DF566" s="13"/>
      <c r="DG566" s="112">
        <f>Paramètres!$H$20</f>
        <v>1047197551196.5977</v>
      </c>
      <c r="DH566" s="13">
        <f>Paramètres!$H$21</f>
        <v>10000</v>
      </c>
      <c r="DI566" s="13">
        <f>IF(DL566&lt;66666,Paramètres!$H$22,5)</f>
        <v>1</v>
      </c>
      <c r="DJ566" s="13">
        <f t="shared" si="565"/>
        <v>-7708.9319826813098</v>
      </c>
      <c r="DK566" s="13">
        <f t="shared" si="566"/>
        <v>-5630.8121260882472</v>
      </c>
      <c r="DL566" s="13">
        <f t="shared" si="596"/>
        <v>9546.3960484001091</v>
      </c>
      <c r="DM566" s="13">
        <f t="shared" si="597"/>
        <v>-143.85459864850816</v>
      </c>
      <c r="DN566" s="13">
        <f t="shared" si="598"/>
        <v>3783.2256187379253</v>
      </c>
      <c r="DO566" s="13">
        <f t="shared" si="599"/>
        <v>-3055.0407527745306</v>
      </c>
      <c r="DP566" s="13">
        <f t="shared" si="600"/>
        <v>-2231.4842775968173</v>
      </c>
      <c r="DQ566" s="13">
        <f>IF(DT566&lt;66666,Paramètres!$H$22,5)</f>
        <v>1</v>
      </c>
      <c r="DR566" s="13">
        <f t="shared" si="567"/>
        <v>-5508.6716191362739</v>
      </c>
      <c r="DS566" s="13">
        <f t="shared" si="568"/>
        <v>-23761.329454123243</v>
      </c>
      <c r="DT566" s="13">
        <f t="shared" si="601"/>
        <v>24391.519846759489</v>
      </c>
      <c r="DU566" s="13">
        <f t="shared" si="602"/>
        <v>-103.05249698119292</v>
      </c>
      <c r="DV566" s="13">
        <f t="shared" si="603"/>
        <v>1394.2500397103508</v>
      </c>
      <c r="DW566" s="13">
        <f t="shared" si="604"/>
        <v>-314.88261789280898</v>
      </c>
      <c r="DX566" s="13">
        <f t="shared" si="605"/>
        <v>-1358.2275620017754</v>
      </c>
    </row>
    <row r="567" spans="1:128" x14ac:dyDescent="0.35">
      <c r="A567" s="106">
        <f t="shared" si="606"/>
        <v>561</v>
      </c>
      <c r="B567" s="106">
        <f>A567*Paramètres!$D$25</f>
        <v>280.5</v>
      </c>
      <c r="C567" s="102">
        <f>Paramètres!$D$7</f>
        <v>155093840495.72119</v>
      </c>
      <c r="D567" s="28">
        <f>Paramètres!$D$8</f>
        <v>6666</v>
      </c>
      <c r="E567" s="28">
        <f t="shared" si="569"/>
        <v>-20129.162507045563</v>
      </c>
      <c r="F567" s="28">
        <f t="shared" si="570"/>
        <v>1145.0772475654408</v>
      </c>
      <c r="G567" s="28">
        <f t="shared" si="544"/>
        <v>-149.0680915052572</v>
      </c>
      <c r="H567" s="28">
        <f t="shared" si="545"/>
        <v>-51.777407716347099</v>
      </c>
      <c r="I567" s="28">
        <f t="shared" si="607"/>
        <v>-16415.392283149187</v>
      </c>
      <c r="J567" s="28">
        <f t="shared" si="608"/>
        <v>-9836.8301221514957</v>
      </c>
      <c r="K567" s="28">
        <f t="shared" si="609"/>
        <v>1315.9536463285865</v>
      </c>
      <c r="L567" s="28">
        <f t="shared" si="571"/>
        <v>814.20449541908283</v>
      </c>
      <c r="M567" s="28">
        <f t="shared" si="572"/>
        <v>-1033.8302756859364</v>
      </c>
      <c r="N567" s="28">
        <f>Paramètres!$D$26*Calculs!K567</f>
        <v>26.319072926571732</v>
      </c>
      <c r="O567" s="28">
        <f>Paramètres!$D$26*I567</f>
        <v>-328.30784566298377</v>
      </c>
      <c r="P567" s="28">
        <f>Paramètres!$D$26*J567</f>
        <v>-196.73660244302991</v>
      </c>
      <c r="Q567" s="105">
        <f>IF($T567&gt;25000,Paramètres!$D$9,-5)</f>
        <v>6</v>
      </c>
      <c r="R567" s="105">
        <f t="shared" si="546"/>
        <v>-13526.347887453352</v>
      </c>
      <c r="S567" s="105">
        <f t="shared" si="547"/>
        <v>-30237.38786324807</v>
      </c>
      <c r="T567" s="105">
        <f t="shared" si="573"/>
        <v>33124.940935266823</v>
      </c>
      <c r="U567" s="105">
        <f t="shared" si="574"/>
        <v>-114.10080627262987</v>
      </c>
      <c r="V567" s="105">
        <f t="shared" si="548"/>
        <v>799.05094694416198</v>
      </c>
      <c r="W567" s="105">
        <f t="shared" si="575"/>
        <v>-326.28710521438717</v>
      </c>
      <c r="X567" s="105">
        <f t="shared" si="576"/>
        <v>-729.39642224456884</v>
      </c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44">
        <f t="shared" si="577"/>
        <v>-6602.8146195922109</v>
      </c>
      <c r="AL567" s="44">
        <f t="shared" si="578"/>
        <v>31382.465110813511</v>
      </c>
      <c r="AM567" s="44">
        <f t="shared" si="549"/>
        <v>42.796688803093325</v>
      </c>
      <c r="AN567" s="44">
        <f t="shared" si="550"/>
        <v>37.761739659635111</v>
      </c>
      <c r="AO567" s="44">
        <f t="shared" si="610"/>
        <v>14970.775119032451</v>
      </c>
      <c r="AP567" s="44">
        <f t="shared" si="611"/>
        <v>13861.482779961212</v>
      </c>
      <c r="AQ567" s="44">
        <f t="shared" si="579"/>
        <v>389.33943830927387</v>
      </c>
      <c r="AR567" s="44">
        <f t="shared" si="580"/>
        <v>307.79778904639318</v>
      </c>
      <c r="AS567" s="44">
        <f t="shared" si="581"/>
        <v>238.42340338383929</v>
      </c>
      <c r="AT567" s="44">
        <f>Paramètres!$D$26*Calculs!AQ567</f>
        <v>7.7867887661854773</v>
      </c>
      <c r="AU567" s="44">
        <f>Paramètres!$D$26*AO567</f>
        <v>299.415502380649</v>
      </c>
      <c r="AV567" s="44">
        <f>Paramètres!$D$26*AP567</f>
        <v>277.22965559922426</v>
      </c>
      <c r="AW567" s="44"/>
      <c r="AX567" s="44"/>
      <c r="AY567" s="44"/>
      <c r="AZ567" s="44"/>
      <c r="BA567" s="44"/>
      <c r="BB567" s="44"/>
      <c r="BC567" s="44"/>
      <c r="BD567" s="44"/>
      <c r="BE567" s="44"/>
      <c r="BF567" s="44"/>
      <c r="BG567" s="41">
        <f>Paramètres!$D$16</f>
        <v>30000</v>
      </c>
      <c r="BH567" s="41">
        <f>Paramètres!$E$16</f>
        <v>-25000</v>
      </c>
      <c r="BI567" s="100"/>
      <c r="BJ567" s="100"/>
      <c r="BK567" s="110">
        <f>Paramètres!$D$20</f>
        <v>523598775598.29883</v>
      </c>
      <c r="BL567" s="41">
        <f>Paramètres!$D$21</f>
        <v>10000</v>
      </c>
      <c r="BM567" s="41"/>
      <c r="BN567" s="41"/>
      <c r="BO567" s="41">
        <f>IF(AND($BR$6&gt;200,A567&lt;950),Paramètres!$D$22,0)</f>
        <v>1</v>
      </c>
      <c r="BP567" s="41">
        <f t="shared" si="551"/>
        <v>50129.162507045563</v>
      </c>
      <c r="BQ567" s="41">
        <f t="shared" si="552"/>
        <v>-26145.077247565441</v>
      </c>
      <c r="BR567" s="41">
        <f t="shared" si="582"/>
        <v>56537.580404001608</v>
      </c>
      <c r="BS567" s="41">
        <f t="shared" si="583"/>
        <v>-27.544484148913796</v>
      </c>
      <c r="BT567" s="41">
        <f t="shared" si="584"/>
        <v>156.40715492835173</v>
      </c>
      <c r="BU567" s="41">
        <f t="shared" si="585"/>
        <v>138.6787271517735</v>
      </c>
      <c r="BV567" s="41">
        <f t="shared" si="586"/>
        <v>-72.328478128226763</v>
      </c>
      <c r="BW567" s="41">
        <f>Paramètres!$D$22</f>
        <v>1</v>
      </c>
      <c r="BX567" s="41">
        <f t="shared" si="553"/>
        <v>36602.814619592209</v>
      </c>
      <c r="BY567" s="41">
        <f t="shared" si="554"/>
        <v>-56382.465110813515</v>
      </c>
      <c r="BZ567" s="41">
        <f t="shared" si="587"/>
        <v>67221.636472554994</v>
      </c>
      <c r="CA567" s="41">
        <f t="shared" si="588"/>
        <v>-57.008854176656925</v>
      </c>
      <c r="CB567" s="41">
        <f t="shared" si="589"/>
        <v>112.1298506935296</v>
      </c>
      <c r="CC567" s="41">
        <f t="shared" si="590"/>
        <v>61.055760520401684</v>
      </c>
      <c r="CD567" s="41">
        <f t="shared" si="591"/>
        <v>-94.049441911308548</v>
      </c>
      <c r="CE567" s="2">
        <f>Paramètres!$F$16</f>
        <v>15000</v>
      </c>
      <c r="CF567" s="2">
        <f>Paramètres!$G$16</f>
        <v>15000</v>
      </c>
      <c r="CG567" s="111">
        <f>Paramètres!$F$20</f>
        <v>992600579172.61572</v>
      </c>
      <c r="CH567" s="2">
        <f>Paramètres!$F$21</f>
        <v>13332</v>
      </c>
      <c r="CI567" s="2"/>
      <c r="CJ567" s="2"/>
      <c r="CK567" s="2">
        <f>IF(CN567&gt;20000,Paramètres!$F$22,-2)</f>
        <v>1</v>
      </c>
      <c r="CL567" s="2">
        <f t="shared" si="555"/>
        <v>35129.162507045563</v>
      </c>
      <c r="CM567" s="2">
        <f t="shared" si="556"/>
        <v>13854.922752434559</v>
      </c>
      <c r="CN567" s="2">
        <f t="shared" si="557"/>
        <v>37762.639512120237</v>
      </c>
      <c r="CO567" s="2">
        <f t="shared" si="558"/>
        <v>21.524249441190925</v>
      </c>
      <c r="CP567" s="2">
        <f t="shared" si="559"/>
        <v>583.61727620477097</v>
      </c>
      <c r="CQ567" s="2">
        <f t="shared" si="560"/>
        <v>542.91719018042716</v>
      </c>
      <c r="CR567" s="2">
        <f t="shared" si="561"/>
        <v>214.12624708630614</v>
      </c>
      <c r="CS567" s="2">
        <f>Paramètres!$F$22</f>
        <v>1</v>
      </c>
      <c r="CT567" s="2">
        <f t="shared" si="562"/>
        <v>21602.814619592209</v>
      </c>
      <c r="CU567" s="2">
        <f t="shared" si="563"/>
        <v>-16382.465110813511</v>
      </c>
      <c r="CV567" s="2">
        <f t="shared" si="592"/>
        <v>27112.114683209216</v>
      </c>
      <c r="CW567" s="2">
        <f t="shared" si="593"/>
        <v>-37.174811675231318</v>
      </c>
      <c r="CX567" s="2">
        <f t="shared" si="564"/>
        <v>975.81627368869374</v>
      </c>
      <c r="CY567" s="2">
        <f t="shared" si="594"/>
        <v>777.52614687534424</v>
      </c>
      <c r="CZ567" s="2">
        <f t="shared" si="595"/>
        <v>-589.63589690661513</v>
      </c>
      <c r="DA567" s="2"/>
      <c r="DB567" s="2"/>
      <c r="DC567" s="13">
        <f>Paramètres!$H$16</f>
        <v>-20000</v>
      </c>
      <c r="DD567" s="13">
        <f>Paramètres!$I$16</f>
        <v>0</v>
      </c>
      <c r="DE567" s="13"/>
      <c r="DF567" s="13"/>
      <c r="DG567" s="112">
        <f>Paramètres!$H$20</f>
        <v>1047197551196.5977</v>
      </c>
      <c r="DH567" s="13">
        <f>Paramètres!$H$21</f>
        <v>10000</v>
      </c>
      <c r="DI567" s="13">
        <f>IF(DL567&lt;66666,Paramètres!$H$22,5)</f>
        <v>1</v>
      </c>
      <c r="DJ567" s="13">
        <f t="shared" si="565"/>
        <v>129.16250704556296</v>
      </c>
      <c r="DK567" s="13">
        <f t="shared" si="566"/>
        <v>-1145.0772475654408</v>
      </c>
      <c r="DL567" s="13">
        <f t="shared" si="596"/>
        <v>1152.3388634070886</v>
      </c>
      <c r="DM567" s="13">
        <f t="shared" si="597"/>
        <v>-83.564348945778178</v>
      </c>
      <c r="DN567" s="13">
        <f t="shared" si="598"/>
        <v>1183.0834012594955</v>
      </c>
      <c r="DO567" s="13">
        <f t="shared" si="599"/>
        <v>132.60857808688218</v>
      </c>
      <c r="DP567" s="13">
        <f t="shared" si="600"/>
        <v>-1175.6280446440157</v>
      </c>
      <c r="DQ567" s="13">
        <f>IF(DT567&lt;66666,Paramètres!$H$22,5)</f>
        <v>1</v>
      </c>
      <c r="DR567" s="13">
        <f t="shared" si="567"/>
        <v>-13397.185380407789</v>
      </c>
      <c r="DS567" s="13">
        <f t="shared" si="568"/>
        <v>-31382.465110813511</v>
      </c>
      <c r="DT567" s="13">
        <f t="shared" si="601"/>
        <v>34122.480750209819</v>
      </c>
      <c r="DU567" s="13">
        <f t="shared" si="602"/>
        <v>-113.1176530091028</v>
      </c>
      <c r="DV567" s="13">
        <f t="shared" si="603"/>
        <v>794.82495827710648</v>
      </c>
      <c r="DW567" s="13">
        <f t="shared" si="604"/>
        <v>-312.06457083129288</v>
      </c>
      <c r="DX567" s="13">
        <f t="shared" si="605"/>
        <v>-731.00096985714401</v>
      </c>
    </row>
    <row r="568" spans="1:128" x14ac:dyDescent="0.35">
      <c r="A568" s="106">
        <f t="shared" si="606"/>
        <v>562</v>
      </c>
      <c r="B568" s="106">
        <f>A568*Paramètres!$D$25</f>
        <v>281</v>
      </c>
      <c r="C568" s="102">
        <f>Paramètres!$D$7</f>
        <v>155093840495.72119</v>
      </c>
      <c r="D568" s="28">
        <f>Paramètres!$D$8</f>
        <v>6666</v>
      </c>
      <c r="E568" s="28">
        <f t="shared" si="569"/>
        <v>-28133.307524765387</v>
      </c>
      <c r="F568" s="28">
        <f t="shared" si="570"/>
        <v>-4031.795382431791</v>
      </c>
      <c r="G568" s="28">
        <f t="shared" si="544"/>
        <v>-145.05103650647695</v>
      </c>
      <c r="H568" s="28">
        <f t="shared" si="545"/>
        <v>24.879879223151299</v>
      </c>
      <c r="I568" s="28">
        <f t="shared" si="607"/>
        <v>-15272.87994206712</v>
      </c>
      <c r="J568" s="28">
        <f t="shared" si="608"/>
        <v>-10673.923795394401</v>
      </c>
      <c r="K568" s="28">
        <f t="shared" si="609"/>
        <v>4349.0284267297029</v>
      </c>
      <c r="L568" s="28">
        <f t="shared" si="571"/>
        <v>3945.4029923966127</v>
      </c>
      <c r="M568" s="28">
        <f t="shared" si="572"/>
        <v>1829.7113116803137</v>
      </c>
      <c r="N568" s="28">
        <f>Paramètres!$D$26*Calculs!K568</f>
        <v>86.980568534594056</v>
      </c>
      <c r="O568" s="28">
        <f>Paramètres!$D$26*I568</f>
        <v>-305.45759884134242</v>
      </c>
      <c r="P568" s="28">
        <f>Paramètres!$D$26*J568</f>
        <v>-213.47847590788803</v>
      </c>
      <c r="Q568" s="105">
        <f>IF($T568&gt;25000,Paramètres!$D$9,-5)</f>
        <v>6</v>
      </c>
      <c r="R568" s="105">
        <f t="shared" si="546"/>
        <v>-29092.829911951001</v>
      </c>
      <c r="S568" s="105">
        <f t="shared" si="547"/>
        <v>-42404.607734071869</v>
      </c>
      <c r="T568" s="105">
        <f t="shared" si="573"/>
        <v>51425.125273218524</v>
      </c>
      <c r="U568" s="105">
        <f t="shared" si="574"/>
        <v>-124.45312590711919</v>
      </c>
      <c r="V568" s="105">
        <f t="shared" si="548"/>
        <v>343.19426930067874</v>
      </c>
      <c r="W568" s="105">
        <f t="shared" si="575"/>
        <v>-194.15591990245935</v>
      </c>
      <c r="X568" s="105">
        <f t="shared" si="576"/>
        <v>-282.99432016854433</v>
      </c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44">
        <f t="shared" si="577"/>
        <v>959.52238718561273</v>
      </c>
      <c r="AL568" s="44">
        <f t="shared" si="578"/>
        <v>38372.812351640081</v>
      </c>
      <c r="AM568" s="44">
        <f t="shared" si="549"/>
        <v>42.700636091867018</v>
      </c>
      <c r="AN568" s="44">
        <f t="shared" si="550"/>
        <v>-84.664772220694729</v>
      </c>
      <c r="AO568" s="44">
        <f t="shared" si="610"/>
        <v>14979.157405698195</v>
      </c>
      <c r="AP568" s="44">
        <f t="shared" si="611"/>
        <v>13822.676527745827</v>
      </c>
      <c r="AQ568" s="44">
        <f t="shared" si="579"/>
        <v>2153.4119212483029</v>
      </c>
      <c r="AR568" s="44">
        <f t="shared" si="580"/>
        <v>200.23023135006582</v>
      </c>
      <c r="AS568" s="44">
        <f t="shared" si="581"/>
        <v>-2144.0827309196366</v>
      </c>
      <c r="AT568" s="44">
        <f>Paramètres!$D$26*Calculs!AQ568</f>
        <v>43.068238424966061</v>
      </c>
      <c r="AU568" s="44">
        <f>Paramètres!$D$26*AO568</f>
        <v>299.58314811396389</v>
      </c>
      <c r="AV568" s="44">
        <f>Paramètres!$D$26*AP568</f>
        <v>276.45353055491654</v>
      </c>
      <c r="AW568" s="44"/>
      <c r="AX568" s="44"/>
      <c r="AY568" s="44"/>
      <c r="AZ568" s="44"/>
      <c r="BA568" s="44"/>
      <c r="BB568" s="44"/>
      <c r="BC568" s="44"/>
      <c r="BD568" s="44"/>
      <c r="BE568" s="44"/>
      <c r="BF568" s="44"/>
      <c r="BG568" s="41">
        <f>Paramètres!$D$16</f>
        <v>30000</v>
      </c>
      <c r="BH568" s="41">
        <f>Paramètres!$E$16</f>
        <v>-25000</v>
      </c>
      <c r="BI568" s="100"/>
      <c r="BJ568" s="100"/>
      <c r="BK568" s="110">
        <f>Paramètres!$D$20</f>
        <v>523598775598.29883</v>
      </c>
      <c r="BL568" s="41">
        <f>Paramètres!$D$21</f>
        <v>10000</v>
      </c>
      <c r="BM568" s="41"/>
      <c r="BN568" s="41"/>
      <c r="BO568" s="41">
        <f>IF(AND($BR$6&gt;200,A568&lt;950),Paramètres!$D$22,0)</f>
        <v>1</v>
      </c>
      <c r="BP568" s="41">
        <f t="shared" si="551"/>
        <v>58133.307524765391</v>
      </c>
      <c r="BQ568" s="41">
        <f t="shared" si="552"/>
        <v>-20968.204617568208</v>
      </c>
      <c r="BR568" s="41">
        <f t="shared" si="582"/>
        <v>61799.24796187372</v>
      </c>
      <c r="BS568" s="41">
        <f t="shared" si="583"/>
        <v>-19.83395585614047</v>
      </c>
      <c r="BT568" s="41">
        <f t="shared" si="584"/>
        <v>131.88471778162969</v>
      </c>
      <c r="BU568" s="41">
        <f t="shared" si="585"/>
        <v>124.06129701362011</v>
      </c>
      <c r="BV568" s="41">
        <f t="shared" si="586"/>
        <v>-44.747886739358364</v>
      </c>
      <c r="BW568" s="41">
        <f>Paramètres!$D$22</f>
        <v>1</v>
      </c>
      <c r="BX568" s="41">
        <f t="shared" si="553"/>
        <v>29040.477612814386</v>
      </c>
      <c r="BY568" s="41">
        <f t="shared" si="554"/>
        <v>-63372.812351640081</v>
      </c>
      <c r="BZ568" s="41">
        <f t="shared" si="587"/>
        <v>69709.846401613584</v>
      </c>
      <c r="CA568" s="41">
        <f t="shared" si="588"/>
        <v>-65.380466019567208</v>
      </c>
      <c r="CB568" s="41">
        <f t="shared" si="589"/>
        <v>104.50589949071878</v>
      </c>
      <c r="CC568" s="41">
        <f t="shared" si="590"/>
        <v>43.536191674882232</v>
      </c>
      <c r="CD568" s="41">
        <f t="shared" si="591"/>
        <v>-95.005700054323739</v>
      </c>
      <c r="CE568" s="2">
        <f>Paramètres!$F$16</f>
        <v>15000</v>
      </c>
      <c r="CF568" s="2">
        <f>Paramètres!$G$16</f>
        <v>15000</v>
      </c>
      <c r="CG568" s="111">
        <f>Paramètres!$F$20</f>
        <v>992600579172.61572</v>
      </c>
      <c r="CH568" s="2">
        <f>Paramètres!$F$21</f>
        <v>13332</v>
      </c>
      <c r="CI568" s="2"/>
      <c r="CJ568" s="2"/>
      <c r="CK568" s="2">
        <f>IF(CN568&gt;20000,Paramètres!$F$22,-2)</f>
        <v>1</v>
      </c>
      <c r="CL568" s="2">
        <f t="shared" si="555"/>
        <v>43133.307524765391</v>
      </c>
      <c r="CM568" s="2">
        <f t="shared" si="556"/>
        <v>19031.795382431792</v>
      </c>
      <c r="CN568" s="2">
        <f t="shared" si="557"/>
        <v>47145.428765732257</v>
      </c>
      <c r="CO568" s="2">
        <f t="shared" si="558"/>
        <v>23.808606519509731</v>
      </c>
      <c r="CP568" s="2">
        <f t="shared" si="559"/>
        <v>397.90513820662369</v>
      </c>
      <c r="CQ568" s="2">
        <f t="shared" si="560"/>
        <v>364.04302901208331</v>
      </c>
      <c r="CR568" s="2">
        <f t="shared" si="561"/>
        <v>160.62743239851588</v>
      </c>
      <c r="CS568" s="2">
        <f>Paramètres!$F$22</f>
        <v>1</v>
      </c>
      <c r="CT568" s="2">
        <f t="shared" si="562"/>
        <v>14040.477612814388</v>
      </c>
      <c r="CU568" s="2">
        <f t="shared" si="563"/>
        <v>-23372.812351640081</v>
      </c>
      <c r="CV568" s="2">
        <f t="shared" si="592"/>
        <v>27265.791182742545</v>
      </c>
      <c r="CW568" s="2">
        <f t="shared" si="593"/>
        <v>-59.005988896115376</v>
      </c>
      <c r="CX568" s="2">
        <f t="shared" si="564"/>
        <v>968.02387047069351</v>
      </c>
      <c r="CY568" s="2">
        <f t="shared" si="594"/>
        <v>498.4824167000973</v>
      </c>
      <c r="CZ568" s="2">
        <f t="shared" si="595"/>
        <v>-829.81051695064252</v>
      </c>
      <c r="DA568" s="2"/>
      <c r="DB568" s="2"/>
      <c r="DC568" s="13">
        <f>Paramètres!$H$16</f>
        <v>-20000</v>
      </c>
      <c r="DD568" s="13">
        <f>Paramètres!$I$16</f>
        <v>0</v>
      </c>
      <c r="DE568" s="13"/>
      <c r="DF568" s="13"/>
      <c r="DG568" s="112">
        <f>Paramètres!$H$20</f>
        <v>1047197551196.5977</v>
      </c>
      <c r="DH568" s="13">
        <f>Paramètres!$H$21</f>
        <v>10000</v>
      </c>
      <c r="DI568" s="13">
        <f>IF(DL568&lt;66666,Paramètres!$H$22,5)</f>
        <v>1</v>
      </c>
      <c r="DJ568" s="13">
        <f t="shared" si="565"/>
        <v>8133.3075247653869</v>
      </c>
      <c r="DK568" s="13">
        <f t="shared" si="566"/>
        <v>4031.795382431791</v>
      </c>
      <c r="DL568" s="13">
        <f t="shared" si="596"/>
        <v>9077.7786543957754</v>
      </c>
      <c r="DM568" s="13">
        <f t="shared" si="597"/>
        <v>26.36826431978405</v>
      </c>
      <c r="DN568" s="13">
        <f t="shared" si="598"/>
        <v>3858.7735604351369</v>
      </c>
      <c r="DO568" s="13">
        <f t="shared" si="599"/>
        <v>3457.2986663709094</v>
      </c>
      <c r="DP568" s="13">
        <f t="shared" si="600"/>
        <v>1713.8317660211562</v>
      </c>
      <c r="DQ568" s="13">
        <f>IF(DT568&lt;66666,Paramètres!$H$22,5)</f>
        <v>1</v>
      </c>
      <c r="DR568" s="13">
        <f t="shared" si="567"/>
        <v>-20959.522387185614</v>
      </c>
      <c r="DS568" s="13">
        <f t="shared" si="568"/>
        <v>-38372.812351640081</v>
      </c>
      <c r="DT568" s="13">
        <f t="shared" si="601"/>
        <v>43723.8413965781</v>
      </c>
      <c r="DU568" s="13">
        <f t="shared" si="602"/>
        <v>-118.64370318563064</v>
      </c>
      <c r="DV568" s="13">
        <f t="shared" si="603"/>
        <v>507.43222306374059</v>
      </c>
      <c r="DW568" s="13">
        <f t="shared" si="604"/>
        <v>-243.24342737452591</v>
      </c>
      <c r="DX568" s="13">
        <f t="shared" si="605"/>
        <v>-445.33144515349863</v>
      </c>
    </row>
    <row r="569" spans="1:128" x14ac:dyDescent="0.35">
      <c r="A569" s="106">
        <f t="shared" si="606"/>
        <v>563</v>
      </c>
      <c r="B569" s="106">
        <f>A569*Paramètres!$D$25</f>
        <v>281.5</v>
      </c>
      <c r="C569" s="102">
        <f>Paramètres!$D$7</f>
        <v>155093840495.72119</v>
      </c>
      <c r="D569" s="28">
        <f>Paramètres!$D$8</f>
        <v>6666</v>
      </c>
      <c r="E569" s="28">
        <f t="shared" si="569"/>
        <v>-34783.396747699793</v>
      </c>
      <c r="F569" s="28">
        <f t="shared" si="570"/>
        <v>-8911.3294522089127</v>
      </c>
      <c r="G569" s="28">
        <f t="shared" si="544"/>
        <v>-141.93746774286134</v>
      </c>
      <c r="H569" s="28">
        <f t="shared" si="545"/>
        <v>28.737144161235992</v>
      </c>
      <c r="I569" s="28">
        <f t="shared" si="607"/>
        <v>-11022.019350829167</v>
      </c>
      <c r="J569" s="28">
        <f t="shared" si="608"/>
        <v>-8630.7340078061989</v>
      </c>
      <c r="K569" s="28">
        <f t="shared" si="609"/>
        <v>2657.0594650122348</v>
      </c>
      <c r="L569" s="28">
        <f t="shared" si="571"/>
        <v>2329.801822817667</v>
      </c>
      <c r="M569" s="28">
        <f t="shared" si="572"/>
        <v>1277.4930399053364</v>
      </c>
      <c r="N569" s="28">
        <f>Paramètres!$D$26*Calculs!K569</f>
        <v>53.141189300244697</v>
      </c>
      <c r="O569" s="28">
        <f>Paramètres!$D$26*I569</f>
        <v>-220.44038701658334</v>
      </c>
      <c r="P569" s="28">
        <f>Paramètres!$D$26*J569</f>
        <v>-172.61468015612397</v>
      </c>
      <c r="Q569" s="105">
        <f>IF($T569&gt;25000,Paramètres!$D$9,-5)</f>
        <v>6</v>
      </c>
      <c r="R569" s="105">
        <f t="shared" si="546"/>
        <v>-43282.555395572017</v>
      </c>
      <c r="S569" s="105">
        <f t="shared" si="547"/>
        <v>-53659.459384991998</v>
      </c>
      <c r="T569" s="105">
        <f t="shared" si="573"/>
        <v>68939.953459952128</v>
      </c>
      <c r="U569" s="105">
        <f t="shared" si="574"/>
        <v>-128.89018807038553</v>
      </c>
      <c r="V569" s="105">
        <f t="shared" si="548"/>
        <v>193.08185693734976</v>
      </c>
      <c r="W569" s="105">
        <f t="shared" si="575"/>
        <v>-121.22253859114451</v>
      </c>
      <c r="X569" s="105">
        <f t="shared" si="576"/>
        <v>-150.28539388740904</v>
      </c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44">
        <f t="shared" si="577"/>
        <v>8499.1586478722256</v>
      </c>
      <c r="AL569" s="44">
        <f t="shared" si="578"/>
        <v>44748.129932783086</v>
      </c>
      <c r="AM569" s="44">
        <f t="shared" si="549"/>
        <v>37.462329865380774</v>
      </c>
      <c r="AN569" s="44">
        <f t="shared" si="550"/>
        <v>-86.378859750925471</v>
      </c>
      <c r="AO569" s="44">
        <f t="shared" si="610"/>
        <v>14879.804488934298</v>
      </c>
      <c r="AP569" s="44">
        <f t="shared" si="611"/>
        <v>11402.140266271274</v>
      </c>
      <c r="AQ569" s="44">
        <f t="shared" si="579"/>
        <v>1656.44909475805</v>
      </c>
      <c r="AR569" s="44">
        <f t="shared" si="580"/>
        <v>104.61926109799424</v>
      </c>
      <c r="AS569" s="44">
        <f t="shared" si="581"/>
        <v>-1653.1419823270091</v>
      </c>
      <c r="AT569" s="44">
        <f>Paramètres!$D$26*Calculs!AQ569</f>
        <v>33.128981895161004</v>
      </c>
      <c r="AU569" s="44">
        <f>Paramètres!$D$26*AO569</f>
        <v>297.59608977868595</v>
      </c>
      <c r="AV569" s="44">
        <f>Paramètres!$D$26*AP569</f>
        <v>228.04280532542546</v>
      </c>
      <c r="AW569" s="44"/>
      <c r="AX569" s="44"/>
      <c r="AY569" s="44"/>
      <c r="AZ569" s="44"/>
      <c r="BA569" s="44"/>
      <c r="BB569" s="44"/>
      <c r="BC569" s="44"/>
      <c r="BD569" s="44"/>
      <c r="BE569" s="44"/>
      <c r="BF569" s="44"/>
      <c r="BG569" s="41">
        <f>Paramètres!$D$16</f>
        <v>30000</v>
      </c>
      <c r="BH569" s="41">
        <f>Paramètres!$E$16</f>
        <v>-25000</v>
      </c>
      <c r="BI569" s="100"/>
      <c r="BJ569" s="100"/>
      <c r="BK569" s="110">
        <f>Paramètres!$D$20</f>
        <v>523598775598.29883</v>
      </c>
      <c r="BL569" s="41">
        <f>Paramètres!$D$21</f>
        <v>10000</v>
      </c>
      <c r="BM569" s="41"/>
      <c r="BN569" s="41"/>
      <c r="BO569" s="41">
        <f>IF(AND($BR$6&gt;200,A569&lt;950),Paramètres!$D$22,0)</f>
        <v>1</v>
      </c>
      <c r="BP569" s="41">
        <f t="shared" si="551"/>
        <v>64783.396747699793</v>
      </c>
      <c r="BQ569" s="41">
        <f t="shared" si="552"/>
        <v>-16088.670547791087</v>
      </c>
      <c r="BR569" s="41">
        <f t="shared" si="582"/>
        <v>66751.28323983922</v>
      </c>
      <c r="BS569" s="41">
        <f t="shared" si="583"/>
        <v>-13.946993728251687</v>
      </c>
      <c r="BT569" s="41">
        <f t="shared" si="584"/>
        <v>113.6634228194641</v>
      </c>
      <c r="BU569" s="41">
        <f t="shared" si="585"/>
        <v>110.31252522528484</v>
      </c>
      <c r="BV569" s="41">
        <f t="shared" si="586"/>
        <v>-27.39562858299055</v>
      </c>
      <c r="BW569" s="41">
        <f>Paramètres!$D$22</f>
        <v>1</v>
      </c>
      <c r="BX569" s="41">
        <f t="shared" si="553"/>
        <v>21500.841352127776</v>
      </c>
      <c r="BY569" s="41">
        <f t="shared" si="554"/>
        <v>-69748.129932783078</v>
      </c>
      <c r="BZ569" s="41">
        <f t="shared" si="587"/>
        <v>72986.901619193013</v>
      </c>
      <c r="CA569" s="41">
        <f t="shared" si="588"/>
        <v>-72.867350327212222</v>
      </c>
      <c r="CB569" s="41">
        <f t="shared" si="589"/>
        <v>95.585777599256019</v>
      </c>
      <c r="CC569" s="41">
        <f t="shared" si="590"/>
        <v>28.158129665569113</v>
      </c>
      <c r="CD569" s="41">
        <f t="shared" si="591"/>
        <v>-91.344187625658094</v>
      </c>
      <c r="CE569" s="2">
        <f>Paramètres!$F$16</f>
        <v>15000</v>
      </c>
      <c r="CF569" s="2">
        <f>Paramètres!$G$16</f>
        <v>15000</v>
      </c>
      <c r="CG569" s="111">
        <f>Paramètres!$F$20</f>
        <v>992600579172.61572</v>
      </c>
      <c r="CH569" s="2">
        <f>Paramètres!$F$21</f>
        <v>13332</v>
      </c>
      <c r="CI569" s="2"/>
      <c r="CJ569" s="2"/>
      <c r="CK569" s="2">
        <f>IF(CN569&gt;20000,Paramètres!$F$22,-2)</f>
        <v>1</v>
      </c>
      <c r="CL569" s="2">
        <f t="shared" si="555"/>
        <v>49783.396747699793</v>
      </c>
      <c r="CM569" s="2">
        <f t="shared" si="556"/>
        <v>23911.329452208913</v>
      </c>
      <c r="CN569" s="2">
        <f t="shared" si="557"/>
        <v>55228.056890596468</v>
      </c>
      <c r="CO569" s="2">
        <f t="shared" si="558"/>
        <v>25.655314621711909</v>
      </c>
      <c r="CP569" s="2">
        <f t="shared" si="559"/>
        <v>298.92216363955879</v>
      </c>
      <c r="CQ569" s="2">
        <f t="shared" si="560"/>
        <v>269.45291047679075</v>
      </c>
      <c r="CR569" s="2">
        <f t="shared" si="561"/>
        <v>129.4202030231051</v>
      </c>
      <c r="CS569" s="2">
        <f>Paramètres!$F$22</f>
        <v>1</v>
      </c>
      <c r="CT569" s="2">
        <f t="shared" si="562"/>
        <v>6500.8413521277744</v>
      </c>
      <c r="CU569" s="2">
        <f t="shared" si="563"/>
        <v>-29748.129932783086</v>
      </c>
      <c r="CV569" s="2">
        <f t="shared" si="592"/>
        <v>30450.158830181485</v>
      </c>
      <c r="CW569" s="2">
        <f t="shared" si="593"/>
        <v>-77.672974854145238</v>
      </c>
      <c r="CX569" s="2">
        <f t="shared" si="564"/>
        <v>822.90093351724704</v>
      </c>
      <c r="CY569" s="2">
        <f t="shared" si="594"/>
        <v>175.68211867621244</v>
      </c>
      <c r="CZ569" s="2">
        <f t="shared" si="595"/>
        <v>-803.92893937274937</v>
      </c>
      <c r="DA569" s="2"/>
      <c r="DB569" s="2"/>
      <c r="DC569" s="13">
        <f>Paramètres!$H$16</f>
        <v>-20000</v>
      </c>
      <c r="DD569" s="13">
        <f>Paramètres!$I$16</f>
        <v>0</v>
      </c>
      <c r="DE569" s="13"/>
      <c r="DF569" s="13"/>
      <c r="DG569" s="112">
        <f>Paramètres!$H$20</f>
        <v>1047197551196.5977</v>
      </c>
      <c r="DH569" s="13">
        <f>Paramètres!$H$21</f>
        <v>10000</v>
      </c>
      <c r="DI569" s="13">
        <f>IF(DL569&lt;66666,Paramètres!$H$22,5)</f>
        <v>1</v>
      </c>
      <c r="DJ569" s="13">
        <f t="shared" si="565"/>
        <v>14783.396747699793</v>
      </c>
      <c r="DK569" s="13">
        <f t="shared" si="566"/>
        <v>8911.3294522089127</v>
      </c>
      <c r="DL569" s="13">
        <f t="shared" si="596"/>
        <v>17261.535621308631</v>
      </c>
      <c r="DM569" s="13">
        <f t="shared" si="597"/>
        <v>31.08128246294752</v>
      </c>
      <c r="DN569" s="13">
        <f t="shared" si="598"/>
        <v>2276.9207330027966</v>
      </c>
      <c r="DO569" s="13">
        <f t="shared" si="599"/>
        <v>1950.0363871155914</v>
      </c>
      <c r="DP569" s="13">
        <f t="shared" si="600"/>
        <v>1175.4684654652219</v>
      </c>
      <c r="DQ569" s="13">
        <f>IF(DT569&lt;66666,Paramètres!$H$22,5)</f>
        <v>1</v>
      </c>
      <c r="DR569" s="13">
        <f t="shared" si="567"/>
        <v>-28499.158647872224</v>
      </c>
      <c r="DS569" s="13">
        <f t="shared" si="568"/>
        <v>-44748.129932783086</v>
      </c>
      <c r="DT569" s="13">
        <f t="shared" si="601"/>
        <v>53052.777270542851</v>
      </c>
      <c r="DU569" s="13">
        <f t="shared" si="602"/>
        <v>-122.4922176093684</v>
      </c>
      <c r="DV569" s="13">
        <f t="shared" si="603"/>
        <v>353.07659695683225</v>
      </c>
      <c r="DW569" s="13">
        <f t="shared" si="604"/>
        <v>-189.66746830633244</v>
      </c>
      <c r="DX569" s="13">
        <f t="shared" si="605"/>
        <v>-297.80754655462266</v>
      </c>
    </row>
    <row r="570" spans="1:128" x14ac:dyDescent="0.35">
      <c r="A570" s="106">
        <f t="shared" si="606"/>
        <v>564</v>
      </c>
      <c r="B570" s="106">
        <f>A570*Paramètres!$D$25</f>
        <v>282</v>
      </c>
      <c r="C570" s="102">
        <f>Paramètres!$D$7</f>
        <v>155093840495.72119</v>
      </c>
      <c r="D570" s="28">
        <f>Paramètres!$D$8</f>
        <v>6666</v>
      </c>
      <c r="E570" s="28">
        <f t="shared" si="569"/>
        <v>-39711.955967409958</v>
      </c>
      <c r="F570" s="28">
        <f t="shared" si="570"/>
        <v>-12907.323196135678</v>
      </c>
      <c r="G570" s="28">
        <f t="shared" si="544"/>
        <v>-139.71559432034789</v>
      </c>
      <c r="H570" s="28">
        <f t="shared" si="545"/>
        <v>30.152311668173322</v>
      </c>
      <c r="I570" s="28">
        <f t="shared" si="607"/>
        <v>-8471.7771409949182</v>
      </c>
      <c r="J570" s="28">
        <f t="shared" si="608"/>
        <v>-7180.6262877447389</v>
      </c>
      <c r="K570" s="28">
        <f t="shared" si="609"/>
        <v>1792.2465568368427</v>
      </c>
      <c r="L570" s="28">
        <f t="shared" si="571"/>
        <v>1549.7433661521773</v>
      </c>
      <c r="M570" s="28">
        <f t="shared" si="572"/>
        <v>900.24619941482479</v>
      </c>
      <c r="N570" s="28">
        <f>Paramètres!$D$26*Calculs!K570</f>
        <v>35.844931136736854</v>
      </c>
      <c r="O570" s="28">
        <f>Paramètres!$D$26*I570</f>
        <v>-169.43554281989836</v>
      </c>
      <c r="P570" s="28">
        <f>Paramètres!$D$26*J570</f>
        <v>-143.61252575489479</v>
      </c>
      <c r="Q570" s="105">
        <f>IF($T570&gt;25000,Paramètres!$D$9,-5)</f>
        <v>6</v>
      </c>
      <c r="R570" s="105">
        <f t="shared" si="546"/>
        <v>-55677.171675023827</v>
      </c>
      <c r="S570" s="105">
        <f t="shared" si="547"/>
        <v>-62943.237766472652</v>
      </c>
      <c r="T570" s="105">
        <f t="shared" si="573"/>
        <v>84034.508544149794</v>
      </c>
      <c r="U570" s="105">
        <f t="shared" si="574"/>
        <v>-131.4947398162347</v>
      </c>
      <c r="V570" s="105">
        <f t="shared" si="548"/>
        <v>130.54017549254306</v>
      </c>
      <c r="W570" s="105">
        <f t="shared" si="575"/>
        <v>-86.489561101765275</v>
      </c>
      <c r="X570" s="105">
        <f t="shared" si="576"/>
        <v>-97.776752032617395</v>
      </c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44">
        <f t="shared" si="577"/>
        <v>15965.215707613872</v>
      </c>
      <c r="AL570" s="44">
        <f t="shared" si="578"/>
        <v>50035.914570336972</v>
      </c>
      <c r="AM570" s="44">
        <f t="shared" si="549"/>
        <v>32.953927070827042</v>
      </c>
      <c r="AN570" s="44">
        <f t="shared" si="550"/>
        <v>-94.556141407637156</v>
      </c>
      <c r="AO570" s="44">
        <f t="shared" si="610"/>
        <v>14686.827660253606</v>
      </c>
      <c r="AP570" s="44">
        <f t="shared" si="611"/>
        <v>9520.9554786188382</v>
      </c>
      <c r="AQ570" s="44">
        <f t="shared" si="579"/>
        <v>1347.6245923688182</v>
      </c>
      <c r="AR570" s="44">
        <f t="shared" si="580"/>
        <v>-107.0497585556954</v>
      </c>
      <c r="AS570" s="44">
        <f t="shared" si="581"/>
        <v>-1343.3660674404391</v>
      </c>
      <c r="AT570" s="44">
        <f>Paramètres!$D$26*Calculs!AQ570</f>
        <v>26.952491847376365</v>
      </c>
      <c r="AU570" s="44">
        <f>Paramètres!$D$26*AO570</f>
        <v>293.73655320507214</v>
      </c>
      <c r="AV570" s="44">
        <f>Paramètres!$D$26*AP570</f>
        <v>190.41910957237675</v>
      </c>
      <c r="AW570" s="44"/>
      <c r="AX570" s="44"/>
      <c r="AY570" s="44"/>
      <c r="AZ570" s="44"/>
      <c r="BA570" s="44"/>
      <c r="BB570" s="44"/>
      <c r="BC570" s="44"/>
      <c r="BD570" s="44"/>
      <c r="BE570" s="44"/>
      <c r="BF570" s="44"/>
      <c r="BG570" s="41">
        <f>Paramètres!$D$16</f>
        <v>30000</v>
      </c>
      <c r="BH570" s="41">
        <f>Paramètres!$E$16</f>
        <v>-25000</v>
      </c>
      <c r="BI570" s="100"/>
      <c r="BJ570" s="100"/>
      <c r="BK570" s="110">
        <f>Paramètres!$D$20</f>
        <v>523598775598.29883</v>
      </c>
      <c r="BL570" s="41">
        <f>Paramètres!$D$21</f>
        <v>10000</v>
      </c>
      <c r="BM570" s="41"/>
      <c r="BN570" s="41"/>
      <c r="BO570" s="41">
        <f>IF(AND($BR$6&gt;200,A570&lt;950),Paramètres!$D$22,0)</f>
        <v>1</v>
      </c>
      <c r="BP570" s="41">
        <f t="shared" si="551"/>
        <v>69711.955967409958</v>
      </c>
      <c r="BQ570" s="41">
        <f t="shared" si="552"/>
        <v>-12092.676803864322</v>
      </c>
      <c r="BR570" s="41">
        <f t="shared" si="582"/>
        <v>70753.018572247674</v>
      </c>
      <c r="BS570" s="41">
        <f t="shared" si="583"/>
        <v>-9.840961397836173</v>
      </c>
      <c r="BT570" s="41">
        <f t="shared" si="584"/>
        <v>101.53685369449396</v>
      </c>
      <c r="BU570" s="41">
        <f t="shared" si="585"/>
        <v>100.04283656946804</v>
      </c>
      <c r="BV570" s="41">
        <f t="shared" si="586"/>
        <v>-17.354063193148175</v>
      </c>
      <c r="BW570" s="41">
        <f>Paramètres!$D$22</f>
        <v>1</v>
      </c>
      <c r="BX570" s="41">
        <f t="shared" si="553"/>
        <v>14034.784292386128</v>
      </c>
      <c r="BY570" s="41">
        <f t="shared" si="554"/>
        <v>-75035.914570336972</v>
      </c>
      <c r="BZ570" s="41">
        <f t="shared" si="587"/>
        <v>76337.170798639869</v>
      </c>
      <c r="CA570" s="41">
        <f t="shared" si="588"/>
        <v>-79.405758485045084</v>
      </c>
      <c r="CB570" s="41">
        <f t="shared" si="589"/>
        <v>87.587539066420561</v>
      </c>
      <c r="CC570" s="41">
        <f t="shared" si="590"/>
        <v>16.103193301998278</v>
      </c>
      <c r="CD570" s="41">
        <f t="shared" si="591"/>
        <v>-86.094507172003873</v>
      </c>
      <c r="CE570" s="2">
        <f>Paramètres!$F$16</f>
        <v>15000</v>
      </c>
      <c r="CF570" s="2">
        <f>Paramètres!$G$16</f>
        <v>15000</v>
      </c>
      <c r="CG570" s="111">
        <f>Paramètres!$F$20</f>
        <v>992600579172.61572</v>
      </c>
      <c r="CH570" s="2">
        <f>Paramètres!$F$21</f>
        <v>13332</v>
      </c>
      <c r="CI570" s="2"/>
      <c r="CJ570" s="2"/>
      <c r="CK570" s="2">
        <f>IF(CN570&gt;20000,Paramètres!$F$22,-2)</f>
        <v>1</v>
      </c>
      <c r="CL570" s="2">
        <f t="shared" si="555"/>
        <v>54711.955967409958</v>
      </c>
      <c r="CM570" s="2">
        <f t="shared" si="556"/>
        <v>27907.32319613568</v>
      </c>
      <c r="CN570" s="2">
        <f t="shared" si="557"/>
        <v>61418.375212580955</v>
      </c>
      <c r="CO570" s="2">
        <f t="shared" si="558"/>
        <v>27.025093276638781</v>
      </c>
      <c r="CP570" s="2">
        <f t="shared" si="559"/>
        <v>245.57489084931785</v>
      </c>
      <c r="CQ570" s="2">
        <f t="shared" si="560"/>
        <v>218.75998133042725</v>
      </c>
      <c r="CR570" s="2">
        <f t="shared" si="561"/>
        <v>111.58448630506618</v>
      </c>
      <c r="CS570" s="2">
        <f>Paramètres!$F$22</f>
        <v>1</v>
      </c>
      <c r="CT570" s="2">
        <f t="shared" si="562"/>
        <v>-965.21570761387193</v>
      </c>
      <c r="CU570" s="2">
        <f t="shared" si="563"/>
        <v>-35035.914570336972</v>
      </c>
      <c r="CV570" s="2">
        <f t="shared" si="592"/>
        <v>35049.207567963291</v>
      </c>
      <c r="CW570" s="2">
        <f t="shared" si="593"/>
        <v>-91.578060754198958</v>
      </c>
      <c r="CX570" s="2">
        <f t="shared" si="564"/>
        <v>659.76170220330937</v>
      </c>
      <c r="CY570" s="2">
        <f t="shared" si="594"/>
        <v>-18.169094322999072</v>
      </c>
      <c r="CZ570" s="2">
        <f t="shared" si="595"/>
        <v>-659.51147655343357</v>
      </c>
      <c r="DA570" s="2"/>
      <c r="DB570" s="2"/>
      <c r="DC570" s="13">
        <f>Paramètres!$H$16</f>
        <v>-20000</v>
      </c>
      <c r="DD570" s="13">
        <f>Paramètres!$I$16</f>
        <v>0</v>
      </c>
      <c r="DE570" s="13"/>
      <c r="DF570" s="13"/>
      <c r="DG570" s="112">
        <f>Paramètres!$H$20</f>
        <v>1047197551196.5977</v>
      </c>
      <c r="DH570" s="13">
        <f>Paramètres!$H$21</f>
        <v>10000</v>
      </c>
      <c r="DI570" s="13">
        <f>IF(DL570&lt;66666,Paramètres!$H$22,5)</f>
        <v>1</v>
      </c>
      <c r="DJ570" s="13">
        <f t="shared" si="565"/>
        <v>19711.955967409958</v>
      </c>
      <c r="DK570" s="13">
        <f t="shared" si="566"/>
        <v>12907.323196135678</v>
      </c>
      <c r="DL570" s="13">
        <f t="shared" si="596"/>
        <v>23561.837792299037</v>
      </c>
      <c r="DM570" s="13">
        <f t="shared" si="597"/>
        <v>33.216645805570884</v>
      </c>
      <c r="DN570" s="13">
        <f t="shared" si="598"/>
        <v>1471.3517815195678</v>
      </c>
      <c r="DO570" s="13">
        <f t="shared" si="599"/>
        <v>1230.940548252282</v>
      </c>
      <c r="DP570" s="13">
        <f t="shared" si="600"/>
        <v>806.01577630290683</v>
      </c>
      <c r="DQ570" s="13">
        <f>IF(DT570&lt;66666,Paramètres!$H$22,5)</f>
        <v>1</v>
      </c>
      <c r="DR570" s="13">
        <f t="shared" si="567"/>
        <v>-35965.215707613868</v>
      </c>
      <c r="DS570" s="13">
        <f t="shared" si="568"/>
        <v>-50035.914570336972</v>
      </c>
      <c r="DT570" s="13">
        <f t="shared" si="601"/>
        <v>61620.528136208435</v>
      </c>
      <c r="DU570" s="13">
        <f t="shared" si="602"/>
        <v>-125.70812754179001</v>
      </c>
      <c r="DV570" s="13">
        <f t="shared" si="603"/>
        <v>265.24271611025949</v>
      </c>
      <c r="DW570" s="13">
        <f t="shared" si="604"/>
        <v>-154.81060919653851</v>
      </c>
      <c r="DX570" s="13">
        <f t="shared" si="605"/>
        <v>-215.37728229723845</v>
      </c>
    </row>
    <row r="571" spans="1:128" x14ac:dyDescent="0.35">
      <c r="A571" s="106">
        <f t="shared" si="606"/>
        <v>565</v>
      </c>
      <c r="B571" s="106">
        <f>A571*Paramètres!$D$25</f>
        <v>282.5</v>
      </c>
      <c r="C571" s="102">
        <f>Paramètres!$D$7</f>
        <v>155093840495.72119</v>
      </c>
      <c r="D571" s="28">
        <f>Paramètres!$D$8</f>
        <v>6666</v>
      </c>
      <c r="E571" s="28">
        <f t="shared" si="569"/>
        <v>-43560.408696369377</v>
      </c>
      <c r="F571" s="28">
        <f t="shared" si="570"/>
        <v>-16272.574790154342</v>
      </c>
      <c r="G571" s="28">
        <f t="shared" si="544"/>
        <v>-137.73540893274239</v>
      </c>
      <c r="H571" s="28">
        <f t="shared" si="545"/>
        <v>31.020085233666997</v>
      </c>
      <c r="I571" s="28">
        <f t="shared" si="607"/>
        <v>-6752.5982320228422</v>
      </c>
      <c r="J571" s="28">
        <f t="shared" si="608"/>
        <v>-6136.7675625750189</v>
      </c>
      <c r="K571" s="28">
        <f t="shared" si="609"/>
        <v>1357.9733815115114</v>
      </c>
      <c r="L571" s="28">
        <f t="shared" si="571"/>
        <v>1163.7651264472863</v>
      </c>
      <c r="M571" s="28">
        <f t="shared" si="572"/>
        <v>699.81600107381121</v>
      </c>
      <c r="N571" s="28">
        <f>Paramètres!$D$26*Calculs!K571</f>
        <v>27.159467630230228</v>
      </c>
      <c r="O571" s="28">
        <f>Paramètres!$D$26*I571</f>
        <v>-135.05196464045684</v>
      </c>
      <c r="P571" s="28">
        <f>Paramètres!$D$26*J571</f>
        <v>-122.73535125150038</v>
      </c>
      <c r="Q571" s="105">
        <f>IF($T571&gt;25000,Paramètres!$D$9,-5)</f>
        <v>6</v>
      </c>
      <c r="R571" s="105">
        <f t="shared" si="546"/>
        <v>-66842.275794471119</v>
      </c>
      <c r="S571" s="105">
        <f t="shared" si="547"/>
        <v>-70733.125582940615</v>
      </c>
      <c r="T571" s="105">
        <f t="shared" si="573"/>
        <v>97319.396258485838</v>
      </c>
      <c r="U571" s="105">
        <f t="shared" si="574"/>
        <v>-133.38001662085216</v>
      </c>
      <c r="V571" s="105">
        <f t="shared" si="548"/>
        <v>97.565832790949116</v>
      </c>
      <c r="W571" s="105">
        <f t="shared" si="575"/>
        <v>-67.011536797950768</v>
      </c>
      <c r="X571" s="105">
        <f t="shared" si="576"/>
        <v>-70.912239170458662</v>
      </c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44">
        <f t="shared" si="577"/>
        <v>23281.867098101749</v>
      </c>
      <c r="AL571" s="44">
        <f t="shared" si="578"/>
        <v>54460.550792786278</v>
      </c>
      <c r="AM571" s="44">
        <f t="shared" si="549"/>
        <v>29.209080765722785</v>
      </c>
      <c r="AN571" s="44">
        <f t="shared" si="550"/>
        <v>-102.94511985380691</v>
      </c>
      <c r="AO571" s="44">
        <f t="shared" si="610"/>
        <v>14286.041348492839</v>
      </c>
      <c r="AP571" s="44">
        <f t="shared" si="611"/>
        <v>7987.1703016060228</v>
      </c>
      <c r="AQ571" s="44">
        <f t="shared" si="579"/>
        <v>1086.3700200676737</v>
      </c>
      <c r="AR571" s="44">
        <f t="shared" si="580"/>
        <v>-243.36607131930458</v>
      </c>
      <c r="AS571" s="44">
        <f t="shared" si="581"/>
        <v>-1058.7600180552934</v>
      </c>
      <c r="AT571" s="44">
        <f>Paramètres!$D$26*Calculs!AQ571</f>
        <v>21.727400401353474</v>
      </c>
      <c r="AU571" s="44">
        <f>Paramètres!$D$26*AO571</f>
        <v>285.72082696985677</v>
      </c>
      <c r="AV571" s="44">
        <f>Paramètres!$D$26*AP571</f>
        <v>159.74340603212045</v>
      </c>
      <c r="AW571" s="44"/>
      <c r="AX571" s="44"/>
      <c r="AY571" s="44"/>
      <c r="AZ571" s="44"/>
      <c r="BA571" s="44"/>
      <c r="BB571" s="44"/>
      <c r="BC571" s="44"/>
      <c r="BD571" s="44"/>
      <c r="BE571" s="44"/>
      <c r="BF571" s="44"/>
      <c r="BG571" s="41">
        <f>Paramètres!$D$16</f>
        <v>30000</v>
      </c>
      <c r="BH571" s="41">
        <f>Paramètres!$E$16</f>
        <v>-25000</v>
      </c>
      <c r="BI571" s="100"/>
      <c r="BJ571" s="100"/>
      <c r="BK571" s="110">
        <f>Paramètres!$D$20</f>
        <v>523598775598.29883</v>
      </c>
      <c r="BL571" s="41">
        <f>Paramètres!$D$21</f>
        <v>10000</v>
      </c>
      <c r="BM571" s="41"/>
      <c r="BN571" s="41"/>
      <c r="BO571" s="41">
        <f>IF(AND($BR$6&gt;200,A571&lt;950),Paramètres!$D$22,0)</f>
        <v>1</v>
      </c>
      <c r="BP571" s="41">
        <f t="shared" si="551"/>
        <v>73560.408696369384</v>
      </c>
      <c r="BQ571" s="41">
        <f t="shared" si="552"/>
        <v>-8727.4252098456582</v>
      </c>
      <c r="BR571" s="41">
        <f t="shared" si="582"/>
        <v>74076.323331887543</v>
      </c>
      <c r="BS571" s="41">
        <f t="shared" si="583"/>
        <v>-6.7661126795532409</v>
      </c>
      <c r="BT571" s="41">
        <f t="shared" si="584"/>
        <v>92.869874637009573</v>
      </c>
      <c r="BU571" s="41">
        <f t="shared" si="585"/>
        <v>92.223069755653583</v>
      </c>
      <c r="BV571" s="41">
        <f t="shared" si="586"/>
        <v>-10.941618707381794</v>
      </c>
      <c r="BW571" s="41">
        <f>Paramètres!$D$22</f>
        <v>1</v>
      </c>
      <c r="BX571" s="41">
        <f t="shared" si="553"/>
        <v>6718.1329018982506</v>
      </c>
      <c r="BY571" s="41">
        <f t="shared" si="554"/>
        <v>-79460.550792786278</v>
      </c>
      <c r="BZ571" s="41">
        <f t="shared" si="587"/>
        <v>79744.04330092961</v>
      </c>
      <c r="CA571" s="41">
        <f t="shared" si="588"/>
        <v>-85.167319964550614</v>
      </c>
      <c r="CB571" s="41">
        <f t="shared" si="589"/>
        <v>80.433618523419426</v>
      </c>
      <c r="CC571" s="41">
        <f t="shared" si="590"/>
        <v>6.7762269964384609</v>
      </c>
      <c r="CD571" s="41">
        <f t="shared" si="591"/>
        <v>-80.147674554310683</v>
      </c>
      <c r="CE571" s="2">
        <f>Paramètres!$F$16</f>
        <v>15000</v>
      </c>
      <c r="CF571" s="2">
        <f>Paramètres!$G$16</f>
        <v>15000</v>
      </c>
      <c r="CG571" s="111">
        <f>Paramètres!$F$20</f>
        <v>992600579172.61572</v>
      </c>
      <c r="CH571" s="2">
        <f>Paramètres!$F$21</f>
        <v>13332</v>
      </c>
      <c r="CI571" s="2"/>
      <c r="CJ571" s="2"/>
      <c r="CK571" s="2">
        <f>IF(CN571&gt;20000,Paramètres!$F$22,-2)</f>
        <v>1</v>
      </c>
      <c r="CL571" s="2">
        <f t="shared" si="555"/>
        <v>58560.408696369377</v>
      </c>
      <c r="CM571" s="2">
        <f t="shared" si="556"/>
        <v>31272.574790154344</v>
      </c>
      <c r="CN571" s="2">
        <f t="shared" si="557"/>
        <v>66387.464183320117</v>
      </c>
      <c r="CO571" s="2">
        <f t="shared" si="558"/>
        <v>28.103219290425471</v>
      </c>
      <c r="CP571" s="2">
        <f t="shared" si="559"/>
        <v>212.24929121958624</v>
      </c>
      <c r="CQ571" s="2">
        <f t="shared" si="560"/>
        <v>187.22518463744228</v>
      </c>
      <c r="CR571" s="2">
        <f t="shared" si="561"/>
        <v>99.982457764811812</v>
      </c>
      <c r="CS571" s="2">
        <f>Paramètres!$F$22</f>
        <v>1</v>
      </c>
      <c r="CT571" s="2">
        <f t="shared" si="562"/>
        <v>-8281.8670981017494</v>
      </c>
      <c r="CU571" s="2">
        <f t="shared" si="563"/>
        <v>-39460.550792786278</v>
      </c>
      <c r="CV571" s="2">
        <f t="shared" si="592"/>
        <v>40320.272711139813</v>
      </c>
      <c r="CW571" s="2">
        <f t="shared" si="593"/>
        <v>-101.85303629965048</v>
      </c>
      <c r="CX571" s="2">
        <f t="shared" si="564"/>
        <v>522.55959210051492</v>
      </c>
      <c r="CY571" s="2">
        <f t="shared" si="594"/>
        <v>-107.3348169944057</v>
      </c>
      <c r="CZ571" s="2">
        <f t="shared" si="595"/>
        <v>-511.41740717053619</v>
      </c>
      <c r="DA571" s="2"/>
      <c r="DB571" s="2"/>
      <c r="DC571" s="13">
        <f>Paramètres!$H$16</f>
        <v>-20000</v>
      </c>
      <c r="DD571" s="13">
        <f>Paramètres!$I$16</f>
        <v>0</v>
      </c>
      <c r="DE571" s="13"/>
      <c r="DF571" s="13"/>
      <c r="DG571" s="112">
        <f>Paramètres!$H$20</f>
        <v>1047197551196.5977</v>
      </c>
      <c r="DH571" s="13">
        <f>Paramètres!$H$21</f>
        <v>10000</v>
      </c>
      <c r="DI571" s="13">
        <f>IF(DL571&lt;66666,Paramètres!$H$22,5)</f>
        <v>1</v>
      </c>
      <c r="DJ571" s="13">
        <f t="shared" si="565"/>
        <v>23560.408696369377</v>
      </c>
      <c r="DK571" s="13">
        <f t="shared" si="566"/>
        <v>16272.574790154342</v>
      </c>
      <c r="DL571" s="13">
        <f t="shared" si="596"/>
        <v>28633.713490239516</v>
      </c>
      <c r="DM571" s="13">
        <f t="shared" si="597"/>
        <v>34.631850583432431</v>
      </c>
      <c r="DN571" s="13">
        <f t="shared" si="598"/>
        <v>1074.7384001401663</v>
      </c>
      <c r="DO571" s="13">
        <f t="shared" si="599"/>
        <v>884.31687205419053</v>
      </c>
      <c r="DP571" s="13">
        <f t="shared" si="600"/>
        <v>610.77516201638116</v>
      </c>
      <c r="DQ571" s="13">
        <f>IF(DT571&lt;66666,Paramètres!$H$22,5)</f>
        <v>5</v>
      </c>
      <c r="DR571" s="13">
        <f t="shared" si="567"/>
        <v>-43281.867098101749</v>
      </c>
      <c r="DS571" s="13">
        <f t="shared" si="568"/>
        <v>-54460.550792786278</v>
      </c>
      <c r="DT571" s="13">
        <f t="shared" si="601"/>
        <v>69564.873407139879</v>
      </c>
      <c r="DU571" s="13">
        <f t="shared" si="602"/>
        <v>-128.47549883051724</v>
      </c>
      <c r="DV571" s="13">
        <f t="shared" si="603"/>
        <v>1049.2869177904711</v>
      </c>
      <c r="DW571" s="13">
        <f t="shared" si="604"/>
        <v>-652.84524644765236</v>
      </c>
      <c r="DX571" s="13">
        <f t="shared" si="605"/>
        <v>-821.45974949289575</v>
      </c>
    </row>
    <row r="572" spans="1:128" x14ac:dyDescent="0.35">
      <c r="A572" s="106">
        <f t="shared" si="606"/>
        <v>566</v>
      </c>
      <c r="B572" s="106">
        <f>A572*Paramètres!$D$25</f>
        <v>283</v>
      </c>
      <c r="C572" s="102">
        <f>Paramètres!$D$7</f>
        <v>155093840495.72119</v>
      </c>
      <c r="D572" s="28">
        <f>Paramètres!$D$8</f>
        <v>6666</v>
      </c>
      <c r="E572" s="28">
        <f t="shared" si="569"/>
        <v>-46645.766530768975</v>
      </c>
      <c r="F572" s="28">
        <f t="shared" si="570"/>
        <v>-19166.004571173398</v>
      </c>
      <c r="G572" s="28">
        <f t="shared" si="544"/>
        <v>-135.74257389791904</v>
      </c>
      <c r="H572" s="28">
        <f t="shared" si="545"/>
        <v>31.697719746579974</v>
      </c>
      <c r="I572" s="28">
        <f t="shared" si="607"/>
        <v>-5453.7811409350998</v>
      </c>
      <c r="J572" s="28">
        <f t="shared" si="608"/>
        <v>-5314.2162102497077</v>
      </c>
      <c r="K572" s="28">
        <f t="shared" si="609"/>
        <v>1107.9589107881043</v>
      </c>
      <c r="L572" s="28">
        <f t="shared" si="571"/>
        <v>942.68691973190096</v>
      </c>
      <c r="M572" s="28">
        <f t="shared" si="572"/>
        <v>582.16348164509861</v>
      </c>
      <c r="N572" s="28">
        <f>Paramètres!$D$26*Calculs!K572</f>
        <v>22.159178215762086</v>
      </c>
      <c r="O572" s="28">
        <f>Paramètres!$D$26*I572</f>
        <v>-109.075622818702</v>
      </c>
      <c r="P572" s="28">
        <f>Paramètres!$D$26*J572</f>
        <v>-106.28432420499416</v>
      </c>
      <c r="Q572" s="105">
        <f>IF($T572&gt;25000,Paramètres!$D$9,-5)</f>
        <v>6</v>
      </c>
      <c r="R572" s="105">
        <f t="shared" si="546"/>
        <v>-77009.812785287315</v>
      </c>
      <c r="S572" s="105">
        <f t="shared" si="547"/>
        <v>-77355.450510248862</v>
      </c>
      <c r="T572" s="105">
        <f t="shared" si="573"/>
        <v>109152.99807549293</v>
      </c>
      <c r="U572" s="105">
        <f t="shared" si="574"/>
        <v>-134.87170980463566</v>
      </c>
      <c r="V572" s="105">
        <f t="shared" si="548"/>
        <v>77.669298379903921</v>
      </c>
      <c r="W572" s="105">
        <f t="shared" si="575"/>
        <v>-54.797378293395155</v>
      </c>
      <c r="X572" s="105">
        <f t="shared" si="576"/>
        <v>-55.043321511306821</v>
      </c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44">
        <f t="shared" si="577"/>
        <v>30364.046254518344</v>
      </c>
      <c r="AL572" s="44">
        <f t="shared" si="578"/>
        <v>58189.445939075464</v>
      </c>
      <c r="AM572" s="44">
        <f t="shared" si="549"/>
        <v>26.198008546573821</v>
      </c>
      <c r="AN572" s="44">
        <f t="shared" si="550"/>
        <v>-118.93662576191058</v>
      </c>
      <c r="AO572" s="44">
        <f t="shared" si="610"/>
        <v>13756.954450203679</v>
      </c>
      <c r="AP572" s="44">
        <f t="shared" si="611"/>
        <v>6768.666877518609</v>
      </c>
      <c r="AQ572" s="44">
        <f t="shared" si="579"/>
        <v>1695.6269087056576</v>
      </c>
      <c r="AR572" s="44">
        <f t="shared" si="580"/>
        <v>-820.41537324357034</v>
      </c>
      <c r="AS572" s="44">
        <f t="shared" si="581"/>
        <v>-1483.9370703882014</v>
      </c>
      <c r="AT572" s="44">
        <f>Paramètres!$D$26*Calculs!AQ572</f>
        <v>33.912538174113152</v>
      </c>
      <c r="AU572" s="44">
        <f>Paramètres!$D$26*AO572</f>
        <v>275.13908900407358</v>
      </c>
      <c r="AV572" s="44">
        <f>Paramètres!$D$26*AP572</f>
        <v>135.37333755037218</v>
      </c>
      <c r="AW572" s="44"/>
      <c r="AX572" s="44"/>
      <c r="AY572" s="44"/>
      <c r="AZ572" s="44"/>
      <c r="BA572" s="44"/>
      <c r="BB572" s="44"/>
      <c r="BC572" s="44"/>
      <c r="BD572" s="44"/>
      <c r="BE572" s="44"/>
      <c r="BF572" s="44"/>
      <c r="BG572" s="41">
        <f>Paramètres!$D$16</f>
        <v>30000</v>
      </c>
      <c r="BH572" s="41">
        <f>Paramètres!$E$16</f>
        <v>-25000</v>
      </c>
      <c r="BI572" s="100"/>
      <c r="BJ572" s="100"/>
      <c r="BK572" s="110">
        <f>Paramètres!$D$20</f>
        <v>523598775598.29883</v>
      </c>
      <c r="BL572" s="41">
        <f>Paramètres!$D$21</f>
        <v>10000</v>
      </c>
      <c r="BM572" s="41"/>
      <c r="BN572" s="41"/>
      <c r="BO572" s="41">
        <f>IF(AND($BR$6&gt;200,A572&lt;950),Paramètres!$D$22,0)</f>
        <v>1</v>
      </c>
      <c r="BP572" s="41">
        <f t="shared" si="551"/>
        <v>76645.766530768975</v>
      </c>
      <c r="BQ572" s="41">
        <f t="shared" si="552"/>
        <v>-5833.9954288266017</v>
      </c>
      <c r="BR572" s="41">
        <f t="shared" si="582"/>
        <v>76867.477061190933</v>
      </c>
      <c r="BS572" s="41">
        <f t="shared" si="583"/>
        <v>-4.3527519584256362</v>
      </c>
      <c r="BT572" s="41">
        <f t="shared" si="584"/>
        <v>86.413248173687634</v>
      </c>
      <c r="BU572" s="41">
        <f t="shared" si="585"/>
        <v>86.164004568712514</v>
      </c>
      <c r="BV572" s="41">
        <f t="shared" si="586"/>
        <v>-6.5584888968585791</v>
      </c>
      <c r="BW572" s="41">
        <f>Paramètres!$D$22</f>
        <v>1</v>
      </c>
      <c r="BX572" s="41">
        <f t="shared" si="553"/>
        <v>-364.04625451834363</v>
      </c>
      <c r="BY572" s="41">
        <f t="shared" si="554"/>
        <v>-83189.445939075464</v>
      </c>
      <c r="BZ572" s="41">
        <f t="shared" si="587"/>
        <v>83190.242488682459</v>
      </c>
      <c r="CA572" s="41">
        <f t="shared" si="588"/>
        <v>-90.250731093945035</v>
      </c>
      <c r="CB572" s="41">
        <f t="shared" si="589"/>
        <v>74.047114935477879</v>
      </c>
      <c r="CC572" s="41">
        <f t="shared" si="590"/>
        <v>-0.32403529601222847</v>
      </c>
      <c r="CD572" s="41">
        <f t="shared" si="591"/>
        <v>-74.046405931650796</v>
      </c>
      <c r="CE572" s="2">
        <f>Paramètres!$F$16</f>
        <v>15000</v>
      </c>
      <c r="CF572" s="2">
        <f>Paramètres!$G$16</f>
        <v>15000</v>
      </c>
      <c r="CG572" s="111">
        <f>Paramètres!$F$20</f>
        <v>992600579172.61572</v>
      </c>
      <c r="CH572" s="2">
        <f>Paramètres!$F$21</f>
        <v>13332</v>
      </c>
      <c r="CI572" s="2"/>
      <c r="CJ572" s="2"/>
      <c r="CK572" s="2">
        <f>IF(CN572&gt;20000,Paramètres!$F$22,-2)</f>
        <v>1</v>
      </c>
      <c r="CL572" s="2">
        <f t="shared" si="555"/>
        <v>61645.766530768975</v>
      </c>
      <c r="CM572" s="2">
        <f t="shared" si="556"/>
        <v>34166.004571173398</v>
      </c>
      <c r="CN572" s="2">
        <f t="shared" si="557"/>
        <v>70480.610096135788</v>
      </c>
      <c r="CO572" s="2">
        <f t="shared" si="558"/>
        <v>28.996585899068954</v>
      </c>
      <c r="CP572" s="2">
        <f t="shared" si="559"/>
        <v>189.55417973808338</v>
      </c>
      <c r="CQ572" s="2">
        <f t="shared" si="560"/>
        <v>165.79329681066378</v>
      </c>
      <c r="CR572" s="2">
        <f t="shared" si="561"/>
        <v>91.887810882775753</v>
      </c>
      <c r="CS572" s="2">
        <f>Paramètres!$F$22</f>
        <v>1</v>
      </c>
      <c r="CT572" s="2">
        <f t="shared" si="562"/>
        <v>-15364.046254518344</v>
      </c>
      <c r="CU572" s="2">
        <f t="shared" si="563"/>
        <v>-43189.445939075464</v>
      </c>
      <c r="CV572" s="2">
        <f t="shared" si="592"/>
        <v>45840.835047316723</v>
      </c>
      <c r="CW572" s="2">
        <f t="shared" si="593"/>
        <v>-109.58231017771129</v>
      </c>
      <c r="CX572" s="2">
        <f t="shared" si="564"/>
        <v>418.19130978586247</v>
      </c>
      <c r="CY572" s="2">
        <f t="shared" si="594"/>
        <v>-140.16129113170877</v>
      </c>
      <c r="CZ572" s="2">
        <f t="shared" si="595"/>
        <v>-394.00353304089492</v>
      </c>
      <c r="DA572" s="2"/>
      <c r="DB572" s="2"/>
      <c r="DC572" s="13">
        <f>Paramètres!$H$16</f>
        <v>-20000</v>
      </c>
      <c r="DD572" s="13">
        <f>Paramètres!$I$16</f>
        <v>0</v>
      </c>
      <c r="DE572" s="13"/>
      <c r="DF572" s="13"/>
      <c r="DG572" s="112">
        <f>Paramètres!$H$20</f>
        <v>1047197551196.5977</v>
      </c>
      <c r="DH572" s="13">
        <f>Paramètres!$H$21</f>
        <v>10000</v>
      </c>
      <c r="DI572" s="13">
        <f>IF(DL572&lt;66666,Paramètres!$H$22,5)</f>
        <v>1</v>
      </c>
      <c r="DJ572" s="13">
        <f t="shared" si="565"/>
        <v>26645.766530768975</v>
      </c>
      <c r="DK572" s="13">
        <f t="shared" si="566"/>
        <v>19166.004571173398</v>
      </c>
      <c r="DL572" s="13">
        <f t="shared" si="596"/>
        <v>32822.745242201898</v>
      </c>
      <c r="DM572" s="13">
        <f t="shared" si="597"/>
        <v>35.727046007320766</v>
      </c>
      <c r="DN572" s="13">
        <f t="shared" si="598"/>
        <v>850.85344676605121</v>
      </c>
      <c r="DO572" s="13">
        <f t="shared" si="599"/>
        <v>690.72961835252465</v>
      </c>
      <c r="DP572" s="13">
        <f t="shared" si="600"/>
        <v>496.83415965918147</v>
      </c>
      <c r="DQ572" s="13">
        <f>IF(DT572&lt;66666,Paramètres!$H$22,5)</f>
        <v>5</v>
      </c>
      <c r="DR572" s="13">
        <f t="shared" si="567"/>
        <v>-50364.04625451834</v>
      </c>
      <c r="DS572" s="13">
        <f t="shared" si="568"/>
        <v>-58189.445939075464</v>
      </c>
      <c r="DT572" s="13">
        <f t="shared" si="601"/>
        <v>76958.097519519346</v>
      </c>
      <c r="DU572" s="13">
        <f t="shared" si="602"/>
        <v>-130.87679664435464</v>
      </c>
      <c r="DV572" s="13">
        <f t="shared" si="603"/>
        <v>862.14925356747062</v>
      </c>
      <c r="DW572" s="13">
        <f t="shared" si="604"/>
        <v>-564.22035217226278</v>
      </c>
      <c r="DX572" s="13">
        <f t="shared" si="605"/>
        <v>-651.88705281018929</v>
      </c>
    </row>
    <row r="573" spans="1:128" x14ac:dyDescent="0.35">
      <c r="A573" s="106">
        <f t="shared" si="606"/>
        <v>567</v>
      </c>
      <c r="B573" s="106">
        <f>A573*Paramètres!$D$25</f>
        <v>283.5</v>
      </c>
      <c r="C573" s="102">
        <f>Paramètres!$D$7</f>
        <v>155093840495.72119</v>
      </c>
      <c r="D573" s="28">
        <f>Paramètres!$D$8</f>
        <v>6666</v>
      </c>
      <c r="E573" s="28">
        <f t="shared" si="569"/>
        <v>-49136.985371303548</v>
      </c>
      <c r="F573" s="28">
        <f t="shared" si="570"/>
        <v>-21677.571805886979</v>
      </c>
      <c r="G573" s="28">
        <f t="shared" si="544"/>
        <v>-133.58023948394404</v>
      </c>
      <c r="H573" s="28">
        <f t="shared" si="545"/>
        <v>32.293035661568567</v>
      </c>
      <c r="I573" s="28">
        <f t="shared" si="607"/>
        <v>-4402.0185983844967</v>
      </c>
      <c r="J573" s="28">
        <f t="shared" si="608"/>
        <v>-4625.7684043996151</v>
      </c>
      <c r="K573" s="28">
        <f t="shared" si="609"/>
        <v>949.6491665538955</v>
      </c>
      <c r="L573" s="28">
        <f t="shared" si="571"/>
        <v>802.76387004652543</v>
      </c>
      <c r="M573" s="28">
        <f t="shared" si="572"/>
        <v>507.34969053349533</v>
      </c>
      <c r="N573" s="28">
        <f>Paramètres!$D$26*Calculs!K573</f>
        <v>18.992983331077909</v>
      </c>
      <c r="O573" s="28">
        <f>Paramètres!$D$26*I573</f>
        <v>-88.040371967689936</v>
      </c>
      <c r="P573" s="28">
        <f>Paramètres!$D$26*J573</f>
        <v>-92.5153680879923</v>
      </c>
      <c r="Q573" s="105">
        <f>IF($T573&gt;25000,Paramètres!$D$9,-5)</f>
        <v>6</v>
      </c>
      <c r="R573" s="105">
        <f t="shared" si="546"/>
        <v>-86174.405007612833</v>
      </c>
      <c r="S573" s="105">
        <f t="shared" si="547"/>
        <v>-82880.366916124694</v>
      </c>
      <c r="T573" s="105">
        <f t="shared" si="573"/>
        <v>119562.46609437071</v>
      </c>
      <c r="U573" s="105">
        <f t="shared" si="574"/>
        <v>-136.11626899435322</v>
      </c>
      <c r="V573" s="105">
        <f t="shared" si="548"/>
        <v>64.793919635899812</v>
      </c>
      <c r="W573" s="105">
        <f t="shared" si="575"/>
        <v>-46.700086198687352</v>
      </c>
      <c r="X573" s="105">
        <f t="shared" si="576"/>
        <v>-44.914963773987552</v>
      </c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44">
        <f t="shared" si="577"/>
        <v>37037.419636309292</v>
      </c>
      <c r="AL573" s="44">
        <f t="shared" si="578"/>
        <v>61202.795110237719</v>
      </c>
      <c r="AM573" s="44">
        <f t="shared" si="549"/>
        <v>22.131440008256877</v>
      </c>
      <c r="AN573" s="44">
        <f t="shared" si="550"/>
        <v>-122.87848227040915</v>
      </c>
      <c r="AO573" s="44">
        <f t="shared" si="610"/>
        <v>12661.399987956036</v>
      </c>
      <c r="AP573" s="44">
        <f t="shared" si="611"/>
        <v>5149.3564695800351</v>
      </c>
      <c r="AQ573" s="44">
        <f t="shared" si="579"/>
        <v>1399.0795653067598</v>
      </c>
      <c r="AR573" s="44">
        <f t="shared" si="580"/>
        <v>-759.50305689337893</v>
      </c>
      <c r="AS573" s="44">
        <f t="shared" si="581"/>
        <v>-1174.9803132940419</v>
      </c>
      <c r="AT573" s="44">
        <f>Paramètres!$D$26*Calculs!AQ573</f>
        <v>27.981591306135197</v>
      </c>
      <c r="AU573" s="44">
        <f>Paramètres!$D$26*AO573</f>
        <v>253.22799975912073</v>
      </c>
      <c r="AV573" s="44">
        <f>Paramètres!$D$26*AP573</f>
        <v>102.9871293916007</v>
      </c>
      <c r="AW573" s="44"/>
      <c r="AX573" s="44"/>
      <c r="AY573" s="44"/>
      <c r="AZ573" s="44"/>
      <c r="BA573" s="44"/>
      <c r="BB573" s="44"/>
      <c r="BC573" s="44"/>
      <c r="BD573" s="44"/>
      <c r="BE573" s="44"/>
      <c r="BF573" s="44"/>
      <c r="BG573" s="41">
        <f>Paramètres!$D$16</f>
        <v>30000</v>
      </c>
      <c r="BH573" s="41">
        <f>Paramètres!$E$16</f>
        <v>-25000</v>
      </c>
      <c r="BI573" s="100"/>
      <c r="BJ573" s="100"/>
      <c r="BK573" s="110">
        <f>Paramètres!$D$20</f>
        <v>523598775598.29883</v>
      </c>
      <c r="BL573" s="41">
        <f>Paramètres!$D$21</f>
        <v>10000</v>
      </c>
      <c r="BM573" s="41"/>
      <c r="BN573" s="41"/>
      <c r="BO573" s="41">
        <f>IF(AND($BR$6&gt;200,A573&lt;950),Paramètres!$D$22,0)</f>
        <v>1</v>
      </c>
      <c r="BP573" s="41">
        <f t="shared" si="551"/>
        <v>79136.985371303541</v>
      </c>
      <c r="BQ573" s="41">
        <f t="shared" si="552"/>
        <v>-3322.4281941130212</v>
      </c>
      <c r="BR573" s="41">
        <f t="shared" si="582"/>
        <v>79206.697840289664</v>
      </c>
      <c r="BS573" s="41">
        <f t="shared" si="583"/>
        <v>-2.4040514988050181</v>
      </c>
      <c r="BT573" s="41">
        <f t="shared" si="584"/>
        <v>81.502888858938022</v>
      </c>
      <c r="BU573" s="41">
        <f t="shared" si="585"/>
        <v>81.431155435291004</v>
      </c>
      <c r="BV573" s="41">
        <f t="shared" si="586"/>
        <v>-3.4187449196860169</v>
      </c>
      <c r="BW573" s="41">
        <f>Paramètres!$D$22</f>
        <v>1</v>
      </c>
      <c r="BX573" s="41">
        <f t="shared" si="553"/>
        <v>-7037.4196363092924</v>
      </c>
      <c r="BY573" s="41">
        <f t="shared" si="554"/>
        <v>-86202.795110237726</v>
      </c>
      <c r="BZ573" s="41">
        <f t="shared" si="587"/>
        <v>86489.578331467987</v>
      </c>
      <c r="CA573" s="41">
        <f t="shared" si="588"/>
        <v>-94.66715995963466</v>
      </c>
      <c r="CB573" s="41">
        <f t="shared" si="589"/>
        <v>68.615173346668556</v>
      </c>
      <c r="CC573" s="41">
        <f t="shared" si="590"/>
        <v>-5.5830283552547231</v>
      </c>
      <c r="CD573" s="41">
        <f t="shared" si="591"/>
        <v>-68.387658300147962</v>
      </c>
      <c r="CE573" s="2">
        <f>Paramètres!$F$16</f>
        <v>15000</v>
      </c>
      <c r="CF573" s="2">
        <f>Paramètres!$G$16</f>
        <v>15000</v>
      </c>
      <c r="CG573" s="111">
        <f>Paramètres!$F$20</f>
        <v>992600579172.61572</v>
      </c>
      <c r="CH573" s="2">
        <f>Paramètres!$F$21</f>
        <v>13332</v>
      </c>
      <c r="CI573" s="2"/>
      <c r="CJ573" s="2"/>
      <c r="CK573" s="2">
        <f>IF(CN573&gt;20000,Paramètres!$F$22,-2)</f>
        <v>1</v>
      </c>
      <c r="CL573" s="2">
        <f t="shared" si="555"/>
        <v>64136.985371303548</v>
      </c>
      <c r="CM573" s="2">
        <f t="shared" si="556"/>
        <v>36677.571805886982</v>
      </c>
      <c r="CN573" s="2">
        <f t="shared" si="557"/>
        <v>73883.673203860148</v>
      </c>
      <c r="CO573" s="2">
        <f t="shared" si="558"/>
        <v>29.763643692027806</v>
      </c>
      <c r="CP573" s="2">
        <f t="shared" si="559"/>
        <v>173.30224290288319</v>
      </c>
      <c r="CQ573" s="2">
        <f t="shared" si="560"/>
        <v>150.44031970645975</v>
      </c>
      <c r="CR573" s="2">
        <f t="shared" si="561"/>
        <v>86.031259445553289</v>
      </c>
      <c r="CS573" s="2">
        <f>Paramètres!$F$22</f>
        <v>1</v>
      </c>
      <c r="CT573" s="2">
        <f t="shared" si="562"/>
        <v>-22037.419636309292</v>
      </c>
      <c r="CU573" s="2">
        <f t="shared" si="563"/>
        <v>-46202.795110237719</v>
      </c>
      <c r="CV573" s="2">
        <f t="shared" si="592"/>
        <v>51189.316661051424</v>
      </c>
      <c r="CW573" s="2">
        <f t="shared" si="593"/>
        <v>-115.4998149477848</v>
      </c>
      <c r="CX573" s="2">
        <f t="shared" si="564"/>
        <v>343.29044697496033</v>
      </c>
      <c r="CY573" s="2">
        <f t="shared" si="594"/>
        <v>-147.78934610939172</v>
      </c>
      <c r="CZ573" s="2">
        <f t="shared" si="595"/>
        <v>-309.84938302476326</v>
      </c>
      <c r="DA573" s="2"/>
      <c r="DB573" s="2"/>
      <c r="DC573" s="13">
        <f>Paramètres!$H$16</f>
        <v>-20000</v>
      </c>
      <c r="DD573" s="13">
        <f>Paramètres!$I$16</f>
        <v>0</v>
      </c>
      <c r="DE573" s="13"/>
      <c r="DF573" s="13"/>
      <c r="DG573" s="112">
        <f>Paramètres!$H$20</f>
        <v>1047197551196.5977</v>
      </c>
      <c r="DH573" s="13">
        <f>Paramètres!$H$21</f>
        <v>10000</v>
      </c>
      <c r="DI573" s="13">
        <f>IF(DL573&lt;66666,Paramètres!$H$22,5)</f>
        <v>1</v>
      </c>
      <c r="DJ573" s="13">
        <f t="shared" si="565"/>
        <v>29136.985371303548</v>
      </c>
      <c r="DK573" s="13">
        <f t="shared" si="566"/>
        <v>21677.571805886979</v>
      </c>
      <c r="DL573" s="13">
        <f t="shared" si="596"/>
        <v>36316.401748066164</v>
      </c>
      <c r="DM573" s="13">
        <f t="shared" si="597"/>
        <v>36.648810379781004</v>
      </c>
      <c r="DN573" s="13">
        <f t="shared" si="598"/>
        <v>711.56151894480911</v>
      </c>
      <c r="DO573" s="13">
        <f t="shared" si="599"/>
        <v>570.89239490477462</v>
      </c>
      <c r="DP573" s="13">
        <f t="shared" si="600"/>
        <v>424.73717600762808</v>
      </c>
      <c r="DQ573" s="13">
        <f>IF(DT573&lt;66666,Paramètres!$H$22,5)</f>
        <v>5</v>
      </c>
      <c r="DR573" s="13">
        <f t="shared" si="567"/>
        <v>-57037.419636309292</v>
      </c>
      <c r="DS573" s="13">
        <f t="shared" si="568"/>
        <v>-61202.795110237719</v>
      </c>
      <c r="DT573" s="13">
        <f t="shared" si="601"/>
        <v>83660.321348140773</v>
      </c>
      <c r="DU573" s="13">
        <f t="shared" si="602"/>
        <v>-132.98241417038793</v>
      </c>
      <c r="DV573" s="13">
        <f t="shared" si="603"/>
        <v>732.3486009020894</v>
      </c>
      <c r="DW573" s="13">
        <f t="shared" si="604"/>
        <v>-499.29612744243627</v>
      </c>
      <c r="DX573" s="13">
        <f t="shared" si="605"/>
        <v>-535.759134653096</v>
      </c>
    </row>
    <row r="574" spans="1:128" x14ac:dyDescent="0.35">
      <c r="A574" s="106">
        <f t="shared" si="606"/>
        <v>568</v>
      </c>
      <c r="B574" s="106">
        <f>A574*Paramètres!$D$25</f>
        <v>284</v>
      </c>
      <c r="C574" s="102">
        <f>Paramètres!$D$7</f>
        <v>155093840495.72119</v>
      </c>
      <c r="D574" s="28">
        <f>Paramètres!$D$8</f>
        <v>6666</v>
      </c>
      <c r="E574" s="28">
        <f t="shared" si="569"/>
        <v>-51137.303702984165</v>
      </c>
      <c r="F574" s="28">
        <f t="shared" si="570"/>
        <v>-23863.618585453412</v>
      </c>
      <c r="G574" s="28">
        <f t="shared" si="544"/>
        <v>-131.09349384364083</v>
      </c>
      <c r="H574" s="28">
        <f t="shared" si="545"/>
        <v>32.847652940211738</v>
      </c>
      <c r="I574" s="28">
        <f t="shared" si="607"/>
        <v>-3511.2143563702812</v>
      </c>
      <c r="J574" s="28">
        <f t="shared" si="608"/>
        <v>-4025.9033457781279</v>
      </c>
      <c r="K574" s="28">
        <f t="shared" si="609"/>
        <v>843.00309905143422</v>
      </c>
      <c r="L574" s="28">
        <f t="shared" si="571"/>
        <v>708.22020081331448</v>
      </c>
      <c r="M574" s="28">
        <f t="shared" si="572"/>
        <v>457.25088536849313</v>
      </c>
      <c r="N574" s="28">
        <f>Paramètres!$D$26*Calculs!K574</f>
        <v>16.860061981028686</v>
      </c>
      <c r="O574" s="28">
        <f>Paramètres!$D$26*I574</f>
        <v>-70.224287127405631</v>
      </c>
      <c r="P574" s="28">
        <f>Paramètres!$D$26*J574</f>
        <v>-80.518066915562557</v>
      </c>
      <c r="Q574" s="105">
        <f>IF($T574&gt;25000,Paramètres!$D$9,-5)</f>
        <v>6</v>
      </c>
      <c r="R574" s="105">
        <f t="shared" si="546"/>
        <v>-94315.547569048125</v>
      </c>
      <c r="S574" s="105">
        <f t="shared" si="547"/>
        <v>-87347.346852157643</v>
      </c>
      <c r="T574" s="105">
        <f t="shared" si="573"/>
        <v>128549.52942488944</v>
      </c>
      <c r="U574" s="105">
        <f t="shared" si="574"/>
        <v>-137.19666684067059</v>
      </c>
      <c r="V574" s="105">
        <f t="shared" si="548"/>
        <v>56.086126500761495</v>
      </c>
      <c r="W574" s="105">
        <f t="shared" si="575"/>
        <v>-41.149849055161326</v>
      </c>
      <c r="X574" s="105">
        <f t="shared" si="576"/>
        <v>-38.109624881345383</v>
      </c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44">
        <f t="shared" si="577"/>
        <v>43178.243866063967</v>
      </c>
      <c r="AL574" s="44">
        <f t="shared" si="578"/>
        <v>63483.728266704224</v>
      </c>
      <c r="AM574" s="44">
        <f t="shared" si="549"/>
        <v>18.384022946428459</v>
      </c>
      <c r="AN574" s="44">
        <f t="shared" si="550"/>
        <v>-126.10462446769559</v>
      </c>
      <c r="AO574" s="44">
        <f t="shared" si="610"/>
        <v>11648.668931303535</v>
      </c>
      <c r="AP574" s="44">
        <f t="shared" si="611"/>
        <v>3871.3890268943924</v>
      </c>
      <c r="AQ574" s="44">
        <f t="shared" si="579"/>
        <v>1186.8559289018731</v>
      </c>
      <c r="AR574" s="44">
        <f t="shared" si="580"/>
        <v>-699.36858810577007</v>
      </c>
      <c r="AS574" s="44">
        <f t="shared" si="581"/>
        <v>-958.91113975199471</v>
      </c>
      <c r="AT574" s="44">
        <f>Paramètres!$D$26*Calculs!AQ574</f>
        <v>23.737118578037464</v>
      </c>
      <c r="AU574" s="44">
        <f>Paramètres!$D$26*AO574</f>
        <v>232.97337862607071</v>
      </c>
      <c r="AV574" s="44">
        <f>Paramètres!$D$26*AP574</f>
        <v>77.427780537887855</v>
      </c>
      <c r="AW574" s="44"/>
      <c r="AX574" s="44"/>
      <c r="AY574" s="44"/>
      <c r="AZ574" s="44"/>
      <c r="BA574" s="44"/>
      <c r="BB574" s="44"/>
      <c r="BC574" s="44"/>
      <c r="BD574" s="44"/>
      <c r="BE574" s="44"/>
      <c r="BF574" s="44"/>
      <c r="BG574" s="41">
        <f>Paramètres!$D$16</f>
        <v>30000</v>
      </c>
      <c r="BH574" s="41">
        <f>Paramètres!$E$16</f>
        <v>-25000</v>
      </c>
      <c r="BI574" s="100"/>
      <c r="BJ574" s="100"/>
      <c r="BK574" s="110">
        <f>Paramètres!$D$20</f>
        <v>523598775598.29883</v>
      </c>
      <c r="BL574" s="41">
        <f>Paramètres!$D$21</f>
        <v>10000</v>
      </c>
      <c r="BM574" s="41"/>
      <c r="BN574" s="41"/>
      <c r="BO574" s="41">
        <f>IF(AND($BR$6&gt;200,A574&lt;950),Paramètres!$D$22,0)</f>
        <v>1</v>
      </c>
      <c r="BP574" s="41">
        <f t="shared" si="551"/>
        <v>81137.303702984165</v>
      </c>
      <c r="BQ574" s="41">
        <f t="shared" si="552"/>
        <v>-1136.3814145465876</v>
      </c>
      <c r="BR574" s="41">
        <f t="shared" si="582"/>
        <v>81145.261198110733</v>
      </c>
      <c r="BS574" s="41">
        <f t="shared" si="583"/>
        <v>-0.80241269079081767</v>
      </c>
      <c r="BT574" s="41">
        <f t="shared" si="584"/>
        <v>77.741548670217767</v>
      </c>
      <c r="BU574" s="41">
        <f t="shared" si="585"/>
        <v>77.733924959534718</v>
      </c>
      <c r="BV574" s="41">
        <f t="shared" si="586"/>
        <v>-1.0887148521368162</v>
      </c>
      <c r="BW574" s="41">
        <f>Paramètres!$D$22</f>
        <v>1</v>
      </c>
      <c r="BX574" s="41">
        <f t="shared" si="553"/>
        <v>-13178.243866063967</v>
      </c>
      <c r="BY574" s="41">
        <f t="shared" si="554"/>
        <v>-88483.728266704216</v>
      </c>
      <c r="BZ574" s="41">
        <f t="shared" si="587"/>
        <v>89459.690807477105</v>
      </c>
      <c r="CA574" s="41">
        <f t="shared" si="588"/>
        <v>-98.471028232728855</v>
      </c>
      <c r="CB574" s="41">
        <f t="shared" si="589"/>
        <v>64.217639837818581</v>
      </c>
      <c r="CC574" s="41">
        <f t="shared" si="590"/>
        <v>-9.4598551665808497</v>
      </c>
      <c r="CD574" s="41">
        <f t="shared" si="591"/>
        <v>-63.517056028810856</v>
      </c>
      <c r="CE574" s="2">
        <f>Paramètres!$F$16</f>
        <v>15000</v>
      </c>
      <c r="CF574" s="2">
        <f>Paramètres!$G$16</f>
        <v>15000</v>
      </c>
      <c r="CG574" s="111">
        <f>Paramètres!$F$20</f>
        <v>992600579172.61572</v>
      </c>
      <c r="CH574" s="2">
        <f>Paramètres!$F$21</f>
        <v>13332</v>
      </c>
      <c r="CI574" s="2"/>
      <c r="CJ574" s="2"/>
      <c r="CK574" s="2">
        <f>IF(CN574&gt;20000,Paramètres!$F$22,-2)</f>
        <v>1</v>
      </c>
      <c r="CL574" s="2">
        <f t="shared" si="555"/>
        <v>66137.303702984165</v>
      </c>
      <c r="CM574" s="2">
        <f t="shared" si="556"/>
        <v>38863.618585453412</v>
      </c>
      <c r="CN574" s="2">
        <f t="shared" si="557"/>
        <v>76710.649786430324</v>
      </c>
      <c r="CO574" s="2">
        <f t="shared" si="558"/>
        <v>30.43935720438909</v>
      </c>
      <c r="CP574" s="2">
        <f t="shared" si="559"/>
        <v>161.31609542132924</v>
      </c>
      <c r="CQ574" s="2">
        <f t="shared" si="560"/>
        <v>139.08123089510465</v>
      </c>
      <c r="CR574" s="2">
        <f t="shared" si="561"/>
        <v>81.726946931143772</v>
      </c>
      <c r="CS574" s="2">
        <f>Paramètres!$F$22</f>
        <v>1</v>
      </c>
      <c r="CT574" s="2">
        <f t="shared" si="562"/>
        <v>-28178.243866063967</v>
      </c>
      <c r="CU574" s="2">
        <f t="shared" si="563"/>
        <v>-48483.728266704224</v>
      </c>
      <c r="CV574" s="2">
        <f t="shared" si="592"/>
        <v>56077.494006196335</v>
      </c>
      <c r="CW574" s="2">
        <f t="shared" si="593"/>
        <v>-120.16471342773076</v>
      </c>
      <c r="CX574" s="2">
        <f t="shared" si="564"/>
        <v>290.65636728543387</v>
      </c>
      <c r="CY574" s="2">
        <f t="shared" si="594"/>
        <v>-146.05121258963936</v>
      </c>
      <c r="CZ574" s="2">
        <f t="shared" si="595"/>
        <v>-251.29697002682107</v>
      </c>
      <c r="DA574" s="2"/>
      <c r="DB574" s="2"/>
      <c r="DC574" s="13">
        <f>Paramètres!$H$16</f>
        <v>-20000</v>
      </c>
      <c r="DD574" s="13">
        <f>Paramètres!$I$16</f>
        <v>0</v>
      </c>
      <c r="DE574" s="13"/>
      <c r="DF574" s="13"/>
      <c r="DG574" s="112">
        <f>Paramètres!$H$20</f>
        <v>1047197551196.5977</v>
      </c>
      <c r="DH574" s="13">
        <f>Paramètres!$H$21</f>
        <v>10000</v>
      </c>
      <c r="DI574" s="13">
        <f>IF(DL574&lt;66666,Paramètres!$H$22,5)</f>
        <v>1</v>
      </c>
      <c r="DJ574" s="13">
        <f t="shared" si="565"/>
        <v>31137.303702984165</v>
      </c>
      <c r="DK574" s="13">
        <f t="shared" si="566"/>
        <v>23863.618585453412</v>
      </c>
      <c r="DL574" s="13">
        <f t="shared" si="596"/>
        <v>39230.14114024915</v>
      </c>
      <c r="DM574" s="13">
        <f t="shared" si="597"/>
        <v>37.466542798632538</v>
      </c>
      <c r="DN574" s="13">
        <f t="shared" si="598"/>
        <v>619.12519640908181</v>
      </c>
      <c r="DO574" s="13">
        <f t="shared" si="599"/>
        <v>491.40504495867509</v>
      </c>
      <c r="DP574" s="13">
        <f t="shared" si="600"/>
        <v>376.61265328948616</v>
      </c>
      <c r="DQ574" s="13">
        <f>IF(DT574&lt;66666,Paramètres!$H$22,5)</f>
        <v>5</v>
      </c>
      <c r="DR574" s="13">
        <f t="shared" si="567"/>
        <v>-63178.243866063967</v>
      </c>
      <c r="DS574" s="13">
        <f t="shared" si="568"/>
        <v>-63483.728266704224</v>
      </c>
      <c r="DT574" s="13">
        <f t="shared" si="601"/>
        <v>89563.799900632788</v>
      </c>
      <c r="DU574" s="13">
        <f t="shared" si="602"/>
        <v>-134.86181382910775</v>
      </c>
      <c r="DV574" s="13">
        <f t="shared" si="603"/>
        <v>640.71188979542399</v>
      </c>
      <c r="DW574" s="13">
        <f t="shared" si="604"/>
        <v>-451.95773366350903</v>
      </c>
      <c r="DX574" s="13">
        <f t="shared" si="605"/>
        <v>-454.14307515029691</v>
      </c>
    </row>
    <row r="575" spans="1:128" x14ac:dyDescent="0.35">
      <c r="A575" s="106">
        <f t="shared" si="606"/>
        <v>569</v>
      </c>
      <c r="B575" s="106">
        <f>A575*Paramètres!$D$25</f>
        <v>284.5</v>
      </c>
      <c r="C575" s="102">
        <f>Paramètres!$D$7</f>
        <v>155093840495.72119</v>
      </c>
      <c r="D575" s="28">
        <f>Paramètres!$D$8</f>
        <v>6666</v>
      </c>
      <c r="E575" s="28">
        <f t="shared" si="569"/>
        <v>-52715.855830965978</v>
      </c>
      <c r="F575" s="28">
        <f t="shared" si="570"/>
        <v>-25762.257537000351</v>
      </c>
      <c r="G575" s="28">
        <f t="shared" si="544"/>
        <v>-128.07683238437423</v>
      </c>
      <c r="H575" s="28">
        <f t="shared" si="545"/>
        <v>33.380917401930418</v>
      </c>
      <c r="I575" s="28">
        <f t="shared" si="607"/>
        <v>-2732.769868429561</v>
      </c>
      <c r="J575" s="28">
        <f t="shared" si="608"/>
        <v>-3488.1343934940724</v>
      </c>
      <c r="K575" s="28">
        <f t="shared" si="609"/>
        <v>768.33914116486631</v>
      </c>
      <c r="L575" s="28">
        <f t="shared" si="571"/>
        <v>641.58712190856659</v>
      </c>
      <c r="M575" s="28">
        <f t="shared" si="572"/>
        <v>422.74223925111443</v>
      </c>
      <c r="N575" s="28">
        <f>Paramètres!$D$26*Calculs!K575</f>
        <v>15.366782823297326</v>
      </c>
      <c r="O575" s="28">
        <f>Paramètres!$D$26*I575</f>
        <v>-54.655397368591224</v>
      </c>
      <c r="P575" s="28">
        <f>Paramètres!$D$26*J575</f>
        <v>-69.762687869881447</v>
      </c>
      <c r="Q575" s="105">
        <f>IF($T575&gt;25000,Paramètres!$D$9,-5)</f>
        <v>6</v>
      </c>
      <c r="R575" s="105">
        <f t="shared" si="546"/>
        <v>-101543.59201565527</v>
      </c>
      <c r="S575" s="105">
        <f t="shared" si="547"/>
        <v>-90941.952532213778</v>
      </c>
      <c r="T575" s="105">
        <f t="shared" si="573"/>
        <v>136314.12182827306</v>
      </c>
      <c r="U575" s="105">
        <f t="shared" si="574"/>
        <v>-138.15252812824065</v>
      </c>
      <c r="V575" s="105">
        <f t="shared" si="548"/>
        <v>49.900869651033069</v>
      </c>
      <c r="W575" s="105">
        <f t="shared" si="575"/>
        <v>-37.172330211350996</v>
      </c>
      <c r="X575" s="105">
        <f t="shared" si="576"/>
        <v>-33.291360119221252</v>
      </c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44">
        <f t="shared" si="577"/>
        <v>48827.736184689289</v>
      </c>
      <c r="AL575" s="44">
        <f t="shared" si="578"/>
        <v>65179.694995213424</v>
      </c>
      <c r="AM575" s="44">
        <f t="shared" si="549"/>
        <v>14.818361981854901</v>
      </c>
      <c r="AN575" s="44">
        <f t="shared" si="550"/>
        <v>-128.78793952449089</v>
      </c>
      <c r="AO575" s="44">
        <f t="shared" si="610"/>
        <v>10716.326964571694</v>
      </c>
      <c r="AP575" s="44">
        <f t="shared" si="611"/>
        <v>2835.0501066045099</v>
      </c>
      <c r="AQ575" s="44">
        <f t="shared" si="579"/>
        <v>1035.4046813208349</v>
      </c>
      <c r="AR575" s="44">
        <f t="shared" si="580"/>
        <v>-648.61865047489061</v>
      </c>
      <c r="AS575" s="44">
        <f t="shared" si="581"/>
        <v>-807.06672608727422</v>
      </c>
      <c r="AT575" s="44">
        <f>Paramètres!$D$26*Calculs!AQ575</f>
        <v>20.708093626416698</v>
      </c>
      <c r="AU575" s="44">
        <f>Paramètres!$D$26*AO575</f>
        <v>214.32653929143387</v>
      </c>
      <c r="AV575" s="44">
        <f>Paramètres!$D$26*AP575</f>
        <v>56.701002132090196</v>
      </c>
      <c r="AW575" s="44"/>
      <c r="AX575" s="44"/>
      <c r="AY575" s="44"/>
      <c r="AZ575" s="44"/>
      <c r="BA575" s="44"/>
      <c r="BB575" s="44"/>
      <c r="BC575" s="44"/>
      <c r="BD575" s="44"/>
      <c r="BE575" s="44"/>
      <c r="BF575" s="44"/>
      <c r="BG575" s="41">
        <f>Paramètres!$D$16</f>
        <v>30000</v>
      </c>
      <c r="BH575" s="41">
        <f>Paramètres!$E$16</f>
        <v>-25000</v>
      </c>
      <c r="BI575" s="100"/>
      <c r="BJ575" s="100"/>
      <c r="BK575" s="110">
        <f>Paramètres!$D$20</f>
        <v>523598775598.29883</v>
      </c>
      <c r="BL575" s="41">
        <f>Paramètres!$D$21</f>
        <v>10000</v>
      </c>
      <c r="BM575" s="41"/>
      <c r="BN575" s="41"/>
      <c r="BO575" s="41">
        <f>IF(AND($BR$6&gt;200,A575&lt;950),Paramètres!$D$22,0)</f>
        <v>1</v>
      </c>
      <c r="BP575" s="41">
        <f t="shared" si="551"/>
        <v>82715.855830965971</v>
      </c>
      <c r="BQ575" s="41">
        <f t="shared" si="552"/>
        <v>762.25753700035057</v>
      </c>
      <c r="BR575" s="41">
        <f t="shared" si="582"/>
        <v>82719.368000498289</v>
      </c>
      <c r="BS575" s="41">
        <f t="shared" si="583"/>
        <v>0.52798708399658567</v>
      </c>
      <c r="BT575" s="41">
        <f t="shared" si="584"/>
        <v>74.874265502145121</v>
      </c>
      <c r="BU575" s="41">
        <f t="shared" si="585"/>
        <v>74.871086426670914</v>
      </c>
      <c r="BV575" s="41">
        <f t="shared" si="586"/>
        <v>0.6899650539645279</v>
      </c>
      <c r="BW575" s="41">
        <f>Paramètres!$D$22</f>
        <v>1</v>
      </c>
      <c r="BX575" s="41">
        <f t="shared" si="553"/>
        <v>-18827.736184689289</v>
      </c>
      <c r="BY575" s="41">
        <f t="shared" si="554"/>
        <v>-90179.694995213416</v>
      </c>
      <c r="BZ575" s="41">
        <f t="shared" si="587"/>
        <v>92124.16099628793</v>
      </c>
      <c r="CA575" s="41">
        <f t="shared" si="588"/>
        <v>-101.7928261439361</v>
      </c>
      <c r="CB575" s="41">
        <f t="shared" si="589"/>
        <v>60.620639811710603</v>
      </c>
      <c r="CC575" s="41">
        <f t="shared" si="590"/>
        <v>-12.389251651018549</v>
      </c>
      <c r="CD575" s="41">
        <f t="shared" si="591"/>
        <v>-59.341119088780978</v>
      </c>
      <c r="CE575" s="2">
        <f>Paramètres!$F$16</f>
        <v>15000</v>
      </c>
      <c r="CF575" s="2">
        <f>Paramètres!$G$16</f>
        <v>15000</v>
      </c>
      <c r="CG575" s="111">
        <f>Paramètres!$F$20</f>
        <v>992600579172.61572</v>
      </c>
      <c r="CH575" s="2">
        <f>Paramètres!$F$21</f>
        <v>13332</v>
      </c>
      <c r="CI575" s="2"/>
      <c r="CJ575" s="2"/>
      <c r="CK575" s="2">
        <f>IF(CN575&gt;20000,Paramètres!$F$22,-2)</f>
        <v>1</v>
      </c>
      <c r="CL575" s="2">
        <f t="shared" si="555"/>
        <v>67715.855830965971</v>
      </c>
      <c r="CM575" s="2">
        <f t="shared" si="556"/>
        <v>40762.257537000347</v>
      </c>
      <c r="CN575" s="2">
        <f t="shared" si="557"/>
        <v>79037.957782529455</v>
      </c>
      <c r="CO575" s="2">
        <f t="shared" si="558"/>
        <v>31.046271482672488</v>
      </c>
      <c r="CP575" s="2">
        <f t="shared" si="559"/>
        <v>152.34450640797212</v>
      </c>
      <c r="CQ575" s="2">
        <f t="shared" si="560"/>
        <v>130.52132066653914</v>
      </c>
      <c r="CR575" s="2">
        <f t="shared" si="561"/>
        <v>78.56865459043523</v>
      </c>
      <c r="CS575" s="2">
        <f>Paramètres!$F$22</f>
        <v>1</v>
      </c>
      <c r="CT575" s="2">
        <f t="shared" si="562"/>
        <v>-33827.736184689289</v>
      </c>
      <c r="CU575" s="2">
        <f t="shared" si="563"/>
        <v>-50179.694995213424</v>
      </c>
      <c r="CV575" s="2">
        <f t="shared" si="592"/>
        <v>60517.084572817817</v>
      </c>
      <c r="CW575" s="2">
        <f t="shared" si="593"/>
        <v>-123.98516879727066</v>
      </c>
      <c r="CX575" s="2">
        <f t="shared" si="564"/>
        <v>252.43266318934528</v>
      </c>
      <c r="CY575" s="2">
        <f t="shared" si="594"/>
        <v>-141.10437730179791</v>
      </c>
      <c r="CZ575" s="2">
        <f t="shared" si="595"/>
        <v>-209.312694672677</v>
      </c>
      <c r="DA575" s="2"/>
      <c r="DB575" s="2"/>
      <c r="DC575" s="13">
        <f>Paramètres!$H$16</f>
        <v>-20000</v>
      </c>
      <c r="DD575" s="13">
        <f>Paramètres!$I$16</f>
        <v>0</v>
      </c>
      <c r="DE575" s="13"/>
      <c r="DF575" s="13"/>
      <c r="DG575" s="112">
        <f>Paramètres!$H$20</f>
        <v>1047197551196.5977</v>
      </c>
      <c r="DH575" s="13">
        <f>Paramètres!$H$21</f>
        <v>10000</v>
      </c>
      <c r="DI575" s="13">
        <f>IF(DL575&lt;66666,Paramètres!$H$22,5)</f>
        <v>1</v>
      </c>
      <c r="DJ575" s="13">
        <f t="shared" si="565"/>
        <v>32715.855830965978</v>
      </c>
      <c r="DK575" s="13">
        <f t="shared" si="566"/>
        <v>25762.257537000351</v>
      </c>
      <c r="DL575" s="13">
        <f t="shared" si="596"/>
        <v>41641.579414754218</v>
      </c>
      <c r="DM575" s="13">
        <f t="shared" si="597"/>
        <v>38.218833363689015</v>
      </c>
      <c r="DN575" s="13">
        <f t="shared" si="598"/>
        <v>555.19980743060466</v>
      </c>
      <c r="DO575" s="13">
        <f t="shared" si="599"/>
        <v>436.19471481535658</v>
      </c>
      <c r="DP575" s="13">
        <f t="shared" si="600"/>
        <v>343.48361960671468</v>
      </c>
      <c r="DQ575" s="13">
        <f>IF(DT575&lt;66666,Paramètres!$H$22,5)</f>
        <v>5</v>
      </c>
      <c r="DR575" s="13">
        <f t="shared" si="567"/>
        <v>-68827.736184689289</v>
      </c>
      <c r="DS575" s="13">
        <f t="shared" si="568"/>
        <v>-65179.694995213424</v>
      </c>
      <c r="DT575" s="13">
        <f t="shared" si="601"/>
        <v>94792.668007490094</v>
      </c>
      <c r="DU575" s="13">
        <f t="shared" si="602"/>
        <v>-136.55935944964696</v>
      </c>
      <c r="DV575" s="13">
        <f t="shared" si="603"/>
        <v>573.11182811914034</v>
      </c>
      <c r="DW575" s="13">
        <f t="shared" si="604"/>
        <v>-416.12912200121133</v>
      </c>
      <c r="DX575" s="13">
        <f t="shared" si="605"/>
        <v>-394.07324363950926</v>
      </c>
    </row>
    <row r="576" spans="1:128" x14ac:dyDescent="0.35">
      <c r="A576" s="106">
        <f t="shared" si="606"/>
        <v>570</v>
      </c>
      <c r="B576" s="106">
        <f>A576*Paramètres!$D$25</f>
        <v>285</v>
      </c>
      <c r="C576" s="102">
        <f>Paramètres!$D$7</f>
        <v>155093840495.72119</v>
      </c>
      <c r="D576" s="28">
        <f>Paramètres!$D$8</f>
        <v>6666</v>
      </c>
      <c r="E576" s="28">
        <f t="shared" si="569"/>
        <v>-53921.843984703621</v>
      </c>
      <c r="F576" s="28">
        <f t="shared" si="570"/>
        <v>-27400.639173934607</v>
      </c>
      <c r="G576" s="28">
        <f t="shared" si="544"/>
        <v>-124.20915321856837</v>
      </c>
      <c r="H576" s="28">
        <f t="shared" si="545"/>
        <v>33.903571636188524</v>
      </c>
      <c r="I576" s="28">
        <f t="shared" si="607"/>
        <v>-2036.5273491524033</v>
      </c>
      <c r="J576" s="28">
        <f t="shared" si="608"/>
        <v>-2995.6294663730764</v>
      </c>
      <c r="K576" s="28">
        <f t="shared" si="609"/>
        <v>715.01156993119014</v>
      </c>
      <c r="L576" s="28">
        <f t="shared" si="571"/>
        <v>593.44352631604056</v>
      </c>
      <c r="M576" s="28">
        <f t="shared" si="572"/>
        <v>398.83120014493358</v>
      </c>
      <c r="N576" s="28">
        <f>Paramètres!$D$26*Calculs!K576</f>
        <v>14.300231398623803</v>
      </c>
      <c r="O576" s="28">
        <f>Paramètres!$D$26*I576</f>
        <v>-40.730546983048065</v>
      </c>
      <c r="P576" s="28">
        <f>Paramètres!$D$26*J576</f>
        <v>-59.912589327461532</v>
      </c>
      <c r="Q576" s="105">
        <f>IF($T576&gt;25000,Paramètres!$D$9,-5)</f>
        <v>6</v>
      </c>
      <c r="R576" s="105">
        <f t="shared" si="546"/>
        <v>-107945.58898906004</v>
      </c>
      <c r="S576" s="105">
        <f t="shared" si="547"/>
        <v>-93796.092540928454</v>
      </c>
      <c r="T576" s="105">
        <f t="shared" si="573"/>
        <v>143003.34666762696</v>
      </c>
      <c r="U576" s="105">
        <f t="shared" si="574"/>
        <v>-139.01196719280347</v>
      </c>
      <c r="V576" s="105">
        <f t="shared" si="548"/>
        <v>45.356488181810604</v>
      </c>
      <c r="W576" s="105">
        <f t="shared" si="575"/>
        <v>-34.237190564780306</v>
      </c>
      <c r="X576" s="105">
        <f t="shared" si="576"/>
        <v>-29.749383227516557</v>
      </c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44">
        <f t="shared" si="577"/>
        <v>54023.745004356417</v>
      </c>
      <c r="AL576" s="44">
        <f t="shared" si="578"/>
        <v>66395.453366993854</v>
      </c>
      <c r="AM576" s="44">
        <f t="shared" si="549"/>
        <v>11.313320823959602</v>
      </c>
      <c r="AN576" s="44">
        <f t="shared" si="550"/>
        <v>-131.08220921884842</v>
      </c>
      <c r="AO576" s="44">
        <f t="shared" si="610"/>
        <v>9853.381774805368</v>
      </c>
      <c r="AP576" s="44">
        <f t="shared" si="611"/>
        <v>1971.2823783851454</v>
      </c>
      <c r="AQ576" s="44">
        <f t="shared" si="579"/>
        <v>923.38610995282249</v>
      </c>
      <c r="AR576" s="44">
        <f t="shared" si="580"/>
        <v>-606.79508116537875</v>
      </c>
      <c r="AS576" s="44">
        <f t="shared" si="581"/>
        <v>-696.01841752018845</v>
      </c>
      <c r="AT576" s="44">
        <f>Paramètres!$D$26*Calculs!AQ576</f>
        <v>18.46772219905645</v>
      </c>
      <c r="AU576" s="44">
        <f>Paramètres!$D$26*AO576</f>
        <v>197.06763549610736</v>
      </c>
      <c r="AV576" s="44">
        <f>Paramètres!$D$26*AP576</f>
        <v>39.42564756770291</v>
      </c>
      <c r="AW576" s="44"/>
      <c r="AX576" s="44"/>
      <c r="AY576" s="44"/>
      <c r="AZ576" s="44"/>
      <c r="BA576" s="44"/>
      <c r="BB576" s="44"/>
      <c r="BC576" s="44"/>
      <c r="BD576" s="44"/>
      <c r="BE576" s="44"/>
      <c r="BF576" s="44"/>
      <c r="BG576" s="41">
        <f>Paramètres!$D$16</f>
        <v>30000</v>
      </c>
      <c r="BH576" s="41">
        <f>Paramètres!$E$16</f>
        <v>-25000</v>
      </c>
      <c r="BI576" s="100"/>
      <c r="BJ576" s="100"/>
      <c r="BK576" s="110">
        <f>Paramètres!$D$20</f>
        <v>523598775598.29883</v>
      </c>
      <c r="BL576" s="41">
        <f>Paramètres!$D$21</f>
        <v>10000</v>
      </c>
      <c r="BM576" s="41"/>
      <c r="BN576" s="41"/>
      <c r="BO576" s="41">
        <f>IF(AND($BR$6&gt;200,A576&lt;950),Paramètres!$D$22,0)</f>
        <v>1</v>
      </c>
      <c r="BP576" s="41">
        <f t="shared" si="551"/>
        <v>83921.843984703621</v>
      </c>
      <c r="BQ576" s="41">
        <f t="shared" si="552"/>
        <v>2400.6391739346072</v>
      </c>
      <c r="BR576" s="41">
        <f t="shared" si="582"/>
        <v>83956.172889409179</v>
      </c>
      <c r="BS576" s="41">
        <f t="shared" si="583"/>
        <v>1.6385363731652982</v>
      </c>
      <c r="BT576" s="41">
        <f t="shared" si="584"/>
        <v>72.730439071797662</v>
      </c>
      <c r="BU576" s="41">
        <f t="shared" si="585"/>
        <v>72.700700266107006</v>
      </c>
      <c r="BV576" s="41">
        <f t="shared" si="586"/>
        <v>2.0796510270091981</v>
      </c>
      <c r="BW576" s="41">
        <f>Paramètres!$D$22</f>
        <v>1</v>
      </c>
      <c r="BX576" s="41">
        <f t="shared" si="553"/>
        <v>-24023.745004356417</v>
      </c>
      <c r="BY576" s="41">
        <f t="shared" si="554"/>
        <v>-91395.453366993854</v>
      </c>
      <c r="BZ576" s="41">
        <f t="shared" si="587"/>
        <v>94500.101694086494</v>
      </c>
      <c r="CA576" s="41">
        <f t="shared" si="588"/>
        <v>-104.72732699832808</v>
      </c>
      <c r="CB576" s="41">
        <f t="shared" si="589"/>
        <v>57.660692102336384</v>
      </c>
      <c r="CC576" s="41">
        <f t="shared" si="590"/>
        <v>-14.658457917066126</v>
      </c>
      <c r="CD576" s="41">
        <f t="shared" si="591"/>
        <v>-55.766343122120162</v>
      </c>
      <c r="CE576" s="2">
        <f>Paramètres!$F$16</f>
        <v>15000</v>
      </c>
      <c r="CF576" s="2">
        <f>Paramètres!$G$16</f>
        <v>15000</v>
      </c>
      <c r="CG576" s="111">
        <f>Paramètres!$F$20</f>
        <v>992600579172.61572</v>
      </c>
      <c r="CH576" s="2">
        <f>Paramètres!$F$21</f>
        <v>13332</v>
      </c>
      <c r="CI576" s="2"/>
      <c r="CJ576" s="2"/>
      <c r="CK576" s="2">
        <f>IF(CN576&gt;20000,Paramètres!$F$22,-2)</f>
        <v>1</v>
      </c>
      <c r="CL576" s="2">
        <f t="shared" si="555"/>
        <v>68921.843984703621</v>
      </c>
      <c r="CM576" s="2">
        <f t="shared" si="556"/>
        <v>42400.639173934607</v>
      </c>
      <c r="CN576" s="2">
        <f t="shared" si="557"/>
        <v>80919.928204429496</v>
      </c>
      <c r="CO576" s="2">
        <f t="shared" si="558"/>
        <v>31.599781598850083</v>
      </c>
      <c r="CP576" s="2">
        <f t="shared" si="559"/>
        <v>145.61842082443161</v>
      </c>
      <c r="CQ576" s="2">
        <f t="shared" si="560"/>
        <v>124.02742197207009</v>
      </c>
      <c r="CR576" s="2">
        <f t="shared" si="561"/>
        <v>76.301527392073396</v>
      </c>
      <c r="CS576" s="2">
        <f>Paramètres!$F$22</f>
        <v>1</v>
      </c>
      <c r="CT576" s="2">
        <f t="shared" si="562"/>
        <v>-39023.745004356417</v>
      </c>
      <c r="CU576" s="2">
        <f t="shared" si="563"/>
        <v>-51395.453366993854</v>
      </c>
      <c r="CV576" s="2">
        <f t="shared" si="592"/>
        <v>64531.738710218189</v>
      </c>
      <c r="CW576" s="2">
        <f t="shared" si="593"/>
        <v>-127.20882080471625</v>
      </c>
      <c r="CX576" s="2">
        <f t="shared" si="564"/>
        <v>223.87212973108151</v>
      </c>
      <c r="CY576" s="2">
        <f t="shared" si="594"/>
        <v>-135.38034274016204</v>
      </c>
      <c r="CZ576" s="2">
        <f t="shared" si="595"/>
        <v>-178.30000916961964</v>
      </c>
      <c r="DA576" s="2"/>
      <c r="DB576" s="2"/>
      <c r="DC576" s="13">
        <f>Paramètres!$H$16</f>
        <v>-20000</v>
      </c>
      <c r="DD576" s="13">
        <f>Paramètres!$I$16</f>
        <v>0</v>
      </c>
      <c r="DE576" s="13"/>
      <c r="DF576" s="13"/>
      <c r="DG576" s="112">
        <f>Paramètres!$H$20</f>
        <v>1047197551196.5977</v>
      </c>
      <c r="DH576" s="13">
        <f>Paramètres!$H$21</f>
        <v>10000</v>
      </c>
      <c r="DI576" s="13">
        <f>IF(DL576&lt;66666,Paramètres!$H$22,5)</f>
        <v>1</v>
      </c>
      <c r="DJ576" s="13">
        <f t="shared" si="565"/>
        <v>33921.843984703621</v>
      </c>
      <c r="DK576" s="13">
        <f t="shared" si="566"/>
        <v>27400.639173934607</v>
      </c>
      <c r="DL576" s="13">
        <f t="shared" si="596"/>
        <v>43606.037729455915</v>
      </c>
      <c r="DM576" s="13">
        <f t="shared" si="597"/>
        <v>38.929819682129342</v>
      </c>
      <c r="DN576" s="13">
        <f t="shared" si="598"/>
        <v>509.97188967310825</v>
      </c>
      <c r="DO576" s="13">
        <f t="shared" si="599"/>
        <v>396.71540407786347</v>
      </c>
      <c r="DP576" s="13">
        <f t="shared" si="600"/>
        <v>320.450021725851</v>
      </c>
      <c r="DQ576" s="13">
        <f>IF(DT576&lt;66666,Paramètres!$H$22,5)</f>
        <v>5</v>
      </c>
      <c r="DR576" s="13">
        <f t="shared" si="567"/>
        <v>-74023.745004356417</v>
      </c>
      <c r="DS576" s="13">
        <f t="shared" si="568"/>
        <v>-66395.453366993854</v>
      </c>
      <c r="DT576" s="13">
        <f t="shared" si="601"/>
        <v>99437.774775377169</v>
      </c>
      <c r="DU576" s="13">
        <f t="shared" si="602"/>
        <v>-138.10954426701949</v>
      </c>
      <c r="DV576" s="13">
        <f t="shared" si="603"/>
        <v>521.60365892256289</v>
      </c>
      <c r="DW576" s="13">
        <f t="shared" si="604"/>
        <v>-388.29364724464824</v>
      </c>
      <c r="DX576" s="13">
        <f t="shared" si="605"/>
        <v>-348.27922779122787</v>
      </c>
    </row>
    <row r="577" spans="1:128" x14ac:dyDescent="0.35">
      <c r="A577" s="106">
        <f t="shared" si="606"/>
        <v>571</v>
      </c>
      <c r="B577" s="106">
        <f>A577*Paramètres!$D$25</f>
        <v>285.5</v>
      </c>
      <c r="C577" s="102">
        <f>Paramètres!$D$7</f>
        <v>155093840495.72119</v>
      </c>
      <c r="D577" s="28">
        <f>Paramètres!$D$8</f>
        <v>6666</v>
      </c>
      <c r="E577" s="28">
        <f t="shared" si="569"/>
        <v>-54791.746777700813</v>
      </c>
      <c r="F577" s="28">
        <f t="shared" si="570"/>
        <v>-28798.746107084909</v>
      </c>
      <c r="G577" s="28">
        <f t="shared" si="544"/>
        <v>-118.93317528302681</v>
      </c>
      <c r="H577" s="28">
        <f t="shared" si="545"/>
        <v>34.422779350795835</v>
      </c>
      <c r="I577" s="28">
        <f t="shared" si="607"/>
        <v>-1402.3532758533147</v>
      </c>
      <c r="J577" s="28">
        <f t="shared" si="608"/>
        <v>-2536.8856769006816</v>
      </c>
      <c r="K577" s="28">
        <f t="shared" si="609"/>
        <v>676.84740409858875</v>
      </c>
      <c r="L577" s="28">
        <f t="shared" si="571"/>
        <v>558.32385411907512</v>
      </c>
      <c r="M577" s="28">
        <f t="shared" si="572"/>
        <v>382.61845532673942</v>
      </c>
      <c r="N577" s="28">
        <f>Paramètres!$D$26*Calculs!K577</f>
        <v>13.536948081971776</v>
      </c>
      <c r="O577" s="28">
        <f>Paramètres!$D$26*I577</f>
        <v>-28.047065517066294</v>
      </c>
      <c r="P577" s="28">
        <f>Paramètres!$D$26*J577</f>
        <v>-50.737713538013629</v>
      </c>
      <c r="Q577" s="105">
        <f>IF($T577&gt;25000,Paramètres!$D$9,-5)</f>
        <v>6</v>
      </c>
      <c r="R577" s="105">
        <f t="shared" si="546"/>
        <v>-113590.48389916857</v>
      </c>
      <c r="S577" s="105">
        <f t="shared" si="547"/>
        <v>-96005.836058891276</v>
      </c>
      <c r="T577" s="105">
        <f t="shared" si="573"/>
        <v>148727.66585210024</v>
      </c>
      <c r="U577" s="105">
        <f t="shared" si="574"/>
        <v>-139.79575264819772</v>
      </c>
      <c r="V577" s="105">
        <f t="shared" si="548"/>
        <v>41.942560691655096</v>
      </c>
      <c r="W577" s="105">
        <f t="shared" si="575"/>
        <v>-32.033554333281245</v>
      </c>
      <c r="X577" s="105">
        <f t="shared" si="576"/>
        <v>-27.074522971788248</v>
      </c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44">
        <f t="shared" si="577"/>
        <v>58798.737121467755</v>
      </c>
      <c r="AL577" s="44">
        <f t="shared" si="578"/>
        <v>67207.089951806367</v>
      </c>
      <c r="AM577" s="44">
        <f t="shared" si="549"/>
        <v>7.7764348440107263</v>
      </c>
      <c r="AN577" s="44">
        <f t="shared" si="550"/>
        <v>-133.08908399058362</v>
      </c>
      <c r="AO577" s="44">
        <f t="shared" si="610"/>
        <v>9049.5190581438819</v>
      </c>
      <c r="AP577" s="44">
        <f t="shared" si="611"/>
        <v>1235.838313297254</v>
      </c>
      <c r="AQ577" s="44">
        <f t="shared" si="579"/>
        <v>838.15048470063005</v>
      </c>
      <c r="AR577" s="44">
        <f t="shared" si="580"/>
        <v>-572.56963846665678</v>
      </c>
      <c r="AS577" s="44">
        <f t="shared" si="581"/>
        <v>-612.09496331048422</v>
      </c>
      <c r="AT577" s="44">
        <f>Paramètres!$D$26*Calculs!AQ577</f>
        <v>16.763009694012602</v>
      </c>
      <c r="AU577" s="44">
        <f>Paramètres!$D$26*AO577</f>
        <v>180.99038116287764</v>
      </c>
      <c r="AV577" s="44">
        <f>Paramètres!$D$26*AP577</f>
        <v>24.716766265945079</v>
      </c>
      <c r="AW577" s="44"/>
      <c r="AX577" s="44"/>
      <c r="AY577" s="44"/>
      <c r="AZ577" s="44"/>
      <c r="BA577" s="44"/>
      <c r="BB577" s="44"/>
      <c r="BC577" s="44"/>
      <c r="BD577" s="44"/>
      <c r="BE577" s="44"/>
      <c r="BF577" s="44"/>
      <c r="BG577" s="41">
        <f>Paramètres!$D$16</f>
        <v>30000</v>
      </c>
      <c r="BH577" s="41">
        <f>Paramètres!$E$16</f>
        <v>-25000</v>
      </c>
      <c r="BI577" s="100"/>
      <c r="BJ577" s="100"/>
      <c r="BK577" s="110">
        <f>Paramètres!$D$20</f>
        <v>523598775598.29883</v>
      </c>
      <c r="BL577" s="41">
        <f>Paramètres!$D$21</f>
        <v>10000</v>
      </c>
      <c r="BM577" s="41"/>
      <c r="BN577" s="41"/>
      <c r="BO577" s="41">
        <f>IF(AND($BR$6&gt;200,A577&lt;950),Paramètres!$D$22,0)</f>
        <v>1</v>
      </c>
      <c r="BP577" s="41">
        <f t="shared" si="551"/>
        <v>84791.746777700813</v>
      </c>
      <c r="BQ577" s="41">
        <f t="shared" si="552"/>
        <v>3798.7461070849095</v>
      </c>
      <c r="BR577" s="41">
        <f t="shared" si="582"/>
        <v>84876.79773412655</v>
      </c>
      <c r="BS577" s="41">
        <f t="shared" si="583"/>
        <v>2.5651868816374903</v>
      </c>
      <c r="BT577" s="41">
        <f t="shared" si="584"/>
        <v>71.193467755098169</v>
      </c>
      <c r="BU577" s="41">
        <f t="shared" si="585"/>
        <v>71.122128205474695</v>
      </c>
      <c r="BV577" s="41">
        <f t="shared" si="586"/>
        <v>3.1863349667327943</v>
      </c>
      <c r="BW577" s="41">
        <f>Paramètres!$D$22</f>
        <v>1</v>
      </c>
      <c r="BX577" s="41">
        <f t="shared" si="553"/>
        <v>-28798.737121467755</v>
      </c>
      <c r="BY577" s="41">
        <f t="shared" si="554"/>
        <v>-92207.089951806367</v>
      </c>
      <c r="BZ577" s="41">
        <f t="shared" si="587"/>
        <v>96599.765513027596</v>
      </c>
      <c r="CA577" s="41">
        <f t="shared" si="588"/>
        <v>-107.3449787925838</v>
      </c>
      <c r="CB577" s="41">
        <f t="shared" si="589"/>
        <v>55.220778594264353</v>
      </c>
      <c r="CC577" s="41">
        <f t="shared" si="590"/>
        <v>-16.462655762497921</v>
      </c>
      <c r="CD577" s="41">
        <f t="shared" si="591"/>
        <v>-52.709727316713163</v>
      </c>
      <c r="CE577" s="2">
        <f>Paramètres!$F$16</f>
        <v>15000</v>
      </c>
      <c r="CF577" s="2">
        <f>Paramètres!$G$16</f>
        <v>15000</v>
      </c>
      <c r="CG577" s="111">
        <f>Paramètres!$F$20</f>
        <v>992600579172.61572</v>
      </c>
      <c r="CH577" s="2">
        <f>Paramètres!$F$21</f>
        <v>13332</v>
      </c>
      <c r="CI577" s="2"/>
      <c r="CJ577" s="2"/>
      <c r="CK577" s="2">
        <f>IF(CN577&gt;20000,Paramètres!$F$22,-2)</f>
        <v>1</v>
      </c>
      <c r="CL577" s="2">
        <f t="shared" si="555"/>
        <v>69791.746777700813</v>
      </c>
      <c r="CM577" s="2">
        <f t="shared" si="556"/>
        <v>43798.746107084909</v>
      </c>
      <c r="CN577" s="2">
        <f t="shared" si="557"/>
        <v>82396.711577802649</v>
      </c>
      <c r="CO577" s="2">
        <f t="shared" si="558"/>
        <v>32.110877493182507</v>
      </c>
      <c r="CP577" s="2">
        <f t="shared" si="559"/>
        <v>140.64341394779038</v>
      </c>
      <c r="CQ577" s="2">
        <f t="shared" si="560"/>
        <v>119.12792809609971</v>
      </c>
      <c r="CR577" s="2">
        <f t="shared" si="561"/>
        <v>74.760327944839929</v>
      </c>
      <c r="CS577" s="2">
        <f>Paramètres!$F$22</f>
        <v>1</v>
      </c>
      <c r="CT577" s="2">
        <f t="shared" si="562"/>
        <v>-43798.737121467755</v>
      </c>
      <c r="CU577" s="2">
        <f t="shared" si="563"/>
        <v>-52207.089951806367</v>
      </c>
      <c r="CV577" s="2">
        <f t="shared" si="592"/>
        <v>68146.236981006063</v>
      </c>
      <c r="CW577" s="2">
        <f t="shared" si="593"/>
        <v>-129.99471036056696</v>
      </c>
      <c r="CX577" s="2">
        <f t="shared" si="564"/>
        <v>202.03314848540248</v>
      </c>
      <c r="CY577" s="2">
        <f t="shared" si="594"/>
        <v>-129.85011575622246</v>
      </c>
      <c r="CZ577" s="2">
        <f t="shared" si="595"/>
        <v>-154.77835935627536</v>
      </c>
      <c r="DA577" s="2"/>
      <c r="DB577" s="2"/>
      <c r="DC577" s="13">
        <f>Paramètres!$H$16</f>
        <v>-20000</v>
      </c>
      <c r="DD577" s="13">
        <f>Paramètres!$I$16</f>
        <v>0</v>
      </c>
      <c r="DE577" s="13"/>
      <c r="DF577" s="13"/>
      <c r="DG577" s="112">
        <f>Paramètres!$H$20</f>
        <v>1047197551196.5977</v>
      </c>
      <c r="DH577" s="13">
        <f>Paramètres!$H$21</f>
        <v>10000</v>
      </c>
      <c r="DI577" s="13">
        <f>IF(DL577&lt;66666,Paramètres!$H$22,5)</f>
        <v>1</v>
      </c>
      <c r="DJ577" s="13">
        <f t="shared" si="565"/>
        <v>34791.746777700813</v>
      </c>
      <c r="DK577" s="13">
        <f t="shared" si="566"/>
        <v>28798.746107084909</v>
      </c>
      <c r="DL577" s="13">
        <f t="shared" si="596"/>
        <v>45164.515066410189</v>
      </c>
      <c r="DM577" s="13">
        <f t="shared" si="597"/>
        <v>39.61613814787966</v>
      </c>
      <c r="DN577" s="13">
        <f t="shared" si="598"/>
        <v>477.81086397576689</v>
      </c>
      <c r="DO577" s="13">
        <f t="shared" si="599"/>
        <v>368.07379781750075</v>
      </c>
      <c r="DP577" s="13">
        <f t="shared" si="600"/>
        <v>304.67179241516669</v>
      </c>
      <c r="DQ577" s="13">
        <f>IF(DT577&lt;66666,Paramètres!$H$22,5)</f>
        <v>5</v>
      </c>
      <c r="DR577" s="13">
        <f t="shared" si="567"/>
        <v>-78798.737121467755</v>
      </c>
      <c r="DS577" s="13">
        <f t="shared" si="568"/>
        <v>-67207.089951806367</v>
      </c>
      <c r="DT577" s="13">
        <f t="shared" si="601"/>
        <v>103566.56753860472</v>
      </c>
      <c r="DU577" s="13">
        <f t="shared" si="602"/>
        <v>-139.53928678363303</v>
      </c>
      <c r="DV577" s="13">
        <f t="shared" si="603"/>
        <v>481.40891712211533</v>
      </c>
      <c r="DW577" s="13">
        <f t="shared" si="604"/>
        <v>-366.28050547389114</v>
      </c>
      <c r="DX577" s="13">
        <f t="shared" si="605"/>
        <v>-312.39900255038987</v>
      </c>
    </row>
    <row r="578" spans="1:128" x14ac:dyDescent="0.35">
      <c r="A578" s="106">
        <f t="shared" si="606"/>
        <v>572</v>
      </c>
      <c r="B578" s="106">
        <f>A578*Paramètres!$D$25</f>
        <v>286</v>
      </c>
      <c r="C578" s="102">
        <f>Paramètres!$D$7</f>
        <v>155093840495.72119</v>
      </c>
      <c r="D578" s="28">
        <f>Paramètres!$D$8</f>
        <v>6666</v>
      </c>
      <c r="E578" s="28">
        <f t="shared" si="569"/>
        <v>-55353.342452097699</v>
      </c>
      <c r="F578" s="28">
        <f t="shared" si="570"/>
        <v>-29971.534331703566</v>
      </c>
      <c r="G578" s="28">
        <f t="shared" si="544"/>
        <v>-111.20182376632103</v>
      </c>
      <c r="H578" s="28">
        <f t="shared" si="545"/>
        <v>34.94422988781983</v>
      </c>
      <c r="I578" s="28">
        <f t="shared" si="607"/>
        <v>-815.98235621717333</v>
      </c>
      <c r="J578" s="28">
        <f t="shared" si="608"/>
        <v>-2103.5295080359283</v>
      </c>
      <c r="K578" s="28">
        <f t="shared" si="609"/>
        <v>650.09314471794698</v>
      </c>
      <c r="L578" s="28">
        <f t="shared" si="571"/>
        <v>532.8878252867853</v>
      </c>
      <c r="M578" s="28">
        <f t="shared" si="572"/>
        <v>372.35958759026232</v>
      </c>
      <c r="N578" s="28">
        <f>Paramètres!$D$26*Calculs!K578</f>
        <v>13.00186289435894</v>
      </c>
      <c r="O578" s="28">
        <f>Paramètres!$D$26*I578</f>
        <v>-16.319647124343469</v>
      </c>
      <c r="P578" s="28">
        <f>Paramètres!$D$26*J578</f>
        <v>-42.070590160718567</v>
      </c>
      <c r="Q578" s="105">
        <f>IF($T578&gt;25000,Paramètres!$D$9,-5)</f>
        <v>6</v>
      </c>
      <c r="R578" s="105">
        <f t="shared" si="546"/>
        <v>-118533.69669302073</v>
      </c>
      <c r="S578" s="105">
        <f t="shared" si="547"/>
        <v>-97643.519699330936</v>
      </c>
      <c r="T578" s="105">
        <f t="shared" si="573"/>
        <v>153572.43955536638</v>
      </c>
      <c r="U578" s="105">
        <f t="shared" si="574"/>
        <v>-140.51961039852569</v>
      </c>
      <c r="V578" s="105">
        <f t="shared" si="548"/>
        <v>39.345313250328608</v>
      </c>
      <c r="W578" s="105">
        <f t="shared" si="575"/>
        <v>-30.368374954576105</v>
      </c>
      <c r="X578" s="105">
        <f t="shared" si="576"/>
        <v>-25.016304231136115</v>
      </c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44">
        <f t="shared" si="577"/>
        <v>63180.354240923029</v>
      </c>
      <c r="AL578" s="44">
        <f t="shared" si="578"/>
        <v>67671.985367627378</v>
      </c>
      <c r="AM578" s="44">
        <f t="shared" si="549"/>
        <v>4.1299904400466039</v>
      </c>
      <c r="AN578" s="44">
        <f t="shared" si="550"/>
        <v>-134.87745117063514</v>
      </c>
      <c r="AO578" s="44">
        <f t="shared" si="610"/>
        <v>8295.9590385143474</v>
      </c>
      <c r="AP578" s="44">
        <f t="shared" si="611"/>
        <v>599.02658372082465</v>
      </c>
      <c r="AQ578" s="44">
        <f t="shared" si="579"/>
        <v>771.87135626036695</v>
      </c>
      <c r="AR578" s="44">
        <f t="shared" si="580"/>
        <v>-544.62683132589279</v>
      </c>
      <c r="AS578" s="44">
        <f t="shared" si="581"/>
        <v>-546.96161219516659</v>
      </c>
      <c r="AT578" s="44">
        <f>Paramètres!$D$26*Calculs!AQ578</f>
        <v>15.437427125207339</v>
      </c>
      <c r="AU578" s="44">
        <f>Paramètres!$D$26*AO578</f>
        <v>165.91918077028694</v>
      </c>
      <c r="AV578" s="44">
        <f>Paramètres!$D$26*AP578</f>
        <v>11.980531674416493</v>
      </c>
      <c r="AW578" s="44"/>
      <c r="AX578" s="44"/>
      <c r="AY578" s="44"/>
      <c r="AZ578" s="44"/>
      <c r="BA578" s="44"/>
      <c r="BB578" s="44"/>
      <c r="BC578" s="44"/>
      <c r="BD578" s="44"/>
      <c r="BE578" s="44"/>
      <c r="BF578" s="44"/>
      <c r="BG578" s="41">
        <f>Paramètres!$D$16</f>
        <v>30000</v>
      </c>
      <c r="BH578" s="41">
        <f>Paramètres!$E$16</f>
        <v>-25000</v>
      </c>
      <c r="BI578" s="100"/>
      <c r="BJ578" s="100"/>
      <c r="BK578" s="110">
        <f>Paramètres!$D$20</f>
        <v>523598775598.29883</v>
      </c>
      <c r="BL578" s="41">
        <f>Paramètres!$D$21</f>
        <v>10000</v>
      </c>
      <c r="BM578" s="41"/>
      <c r="BN578" s="41"/>
      <c r="BO578" s="41">
        <f>IF(AND($BR$6&gt;200,A578&lt;950),Paramètres!$D$22,0)</f>
        <v>1</v>
      </c>
      <c r="BP578" s="41">
        <f t="shared" si="551"/>
        <v>85353.342452097699</v>
      </c>
      <c r="BQ578" s="41">
        <f t="shared" si="552"/>
        <v>4971.5343317035658</v>
      </c>
      <c r="BR578" s="41">
        <f t="shared" si="582"/>
        <v>85498.007119209331</v>
      </c>
      <c r="BS578" s="41">
        <f t="shared" si="583"/>
        <v>3.3335127896740682</v>
      </c>
      <c r="BT578" s="41">
        <f t="shared" si="584"/>
        <v>70.183542107346625</v>
      </c>
      <c r="BU578" s="41">
        <f t="shared" si="585"/>
        <v>70.064789880274034</v>
      </c>
      <c r="BV578" s="41">
        <f t="shared" si="586"/>
        <v>4.0810294983921649</v>
      </c>
      <c r="BW578" s="41">
        <f>Paramètres!$D$22</f>
        <v>1</v>
      </c>
      <c r="BX578" s="41">
        <f t="shared" si="553"/>
        <v>-33180.354240923029</v>
      </c>
      <c r="BY578" s="41">
        <f t="shared" si="554"/>
        <v>-92671.985367627378</v>
      </c>
      <c r="BZ578" s="41">
        <f t="shared" si="587"/>
        <v>98432.884644974634</v>
      </c>
      <c r="CA578" s="41">
        <f t="shared" si="588"/>
        <v>-109.69944081247736</v>
      </c>
      <c r="CB578" s="41">
        <f t="shared" si="589"/>
        <v>53.214398890493719</v>
      </c>
      <c r="CC578" s="41">
        <f t="shared" si="590"/>
        <v>-17.937832587887161</v>
      </c>
      <c r="CD578" s="41">
        <f t="shared" si="591"/>
        <v>-50.099964184872555</v>
      </c>
      <c r="CE578" s="2">
        <f>Paramètres!$F$16</f>
        <v>15000</v>
      </c>
      <c r="CF578" s="2">
        <f>Paramètres!$G$16</f>
        <v>15000</v>
      </c>
      <c r="CG578" s="111">
        <f>Paramètres!$F$20</f>
        <v>992600579172.61572</v>
      </c>
      <c r="CH578" s="2">
        <f>Paramètres!$F$21</f>
        <v>13332</v>
      </c>
      <c r="CI578" s="2"/>
      <c r="CJ578" s="2"/>
      <c r="CK578" s="2">
        <f>IF(CN578&gt;20000,Paramètres!$F$22,-2)</f>
        <v>1</v>
      </c>
      <c r="CL578" s="2">
        <f t="shared" si="555"/>
        <v>70353.342452097699</v>
      </c>
      <c r="CM578" s="2">
        <f t="shared" si="556"/>
        <v>44971.534331703566</v>
      </c>
      <c r="CN578" s="2">
        <f t="shared" si="557"/>
        <v>83498.692770184876</v>
      </c>
      <c r="CO578" s="2">
        <f t="shared" si="558"/>
        <v>32.587683859062174</v>
      </c>
      <c r="CP578" s="2">
        <f t="shared" si="559"/>
        <v>137.09314411351946</v>
      </c>
      <c r="CQ578" s="2">
        <f t="shared" si="560"/>
        <v>115.5103223256349</v>
      </c>
      <c r="CR578" s="2">
        <f t="shared" si="561"/>
        <v>73.836952802496839</v>
      </c>
      <c r="CS578" s="2">
        <f>Paramètres!$F$22</f>
        <v>1</v>
      </c>
      <c r="CT578" s="2">
        <f t="shared" si="562"/>
        <v>-48180.354240923029</v>
      </c>
      <c r="CU578" s="2">
        <f t="shared" si="563"/>
        <v>-52671.985367627378</v>
      </c>
      <c r="CV578" s="2">
        <f t="shared" si="592"/>
        <v>71384.063889277008</v>
      </c>
      <c r="CW578" s="2">
        <f t="shared" si="593"/>
        <v>-132.44991979267692</v>
      </c>
      <c r="CX578" s="2">
        <f t="shared" si="564"/>
        <v>185.02755492065396</v>
      </c>
      <c r="CY578" s="2">
        <f t="shared" si="594"/>
        <v>-124.88351957989424</v>
      </c>
      <c r="CZ578" s="2">
        <f t="shared" si="595"/>
        <v>-136.52583131866947</v>
      </c>
      <c r="DA578" s="2"/>
      <c r="DB578" s="2"/>
      <c r="DC578" s="13">
        <f>Paramètres!$H$16</f>
        <v>-20000</v>
      </c>
      <c r="DD578" s="13">
        <f>Paramètres!$I$16</f>
        <v>0</v>
      </c>
      <c r="DE578" s="13"/>
      <c r="DF578" s="13"/>
      <c r="DG578" s="112">
        <f>Paramètres!$H$20</f>
        <v>1047197551196.5977</v>
      </c>
      <c r="DH578" s="13">
        <f>Paramètres!$H$21</f>
        <v>10000</v>
      </c>
      <c r="DI578" s="13">
        <f>IF(DL578&lt;66666,Paramètres!$H$22,5)</f>
        <v>1</v>
      </c>
      <c r="DJ578" s="13">
        <f t="shared" si="565"/>
        <v>35353.342452097699</v>
      </c>
      <c r="DK578" s="13">
        <f t="shared" si="566"/>
        <v>29971.534331703566</v>
      </c>
      <c r="DL578" s="13">
        <f t="shared" si="596"/>
        <v>46348.157382271187</v>
      </c>
      <c r="DM578" s="13">
        <f t="shared" si="597"/>
        <v>40.290307489778144</v>
      </c>
      <c r="DN578" s="13">
        <f t="shared" si="598"/>
        <v>455.32623424637228</v>
      </c>
      <c r="DO578" s="13">
        <f t="shared" si="599"/>
        <v>347.31271308087634</v>
      </c>
      <c r="DP578" s="13">
        <f t="shared" si="600"/>
        <v>294.44160528937334</v>
      </c>
      <c r="DQ578" s="13">
        <f>IF(DT578&lt;66666,Paramètres!$H$22,5)</f>
        <v>5</v>
      </c>
      <c r="DR578" s="13">
        <f t="shared" si="567"/>
        <v>-83180.354240923029</v>
      </c>
      <c r="DS578" s="13">
        <f t="shared" si="568"/>
        <v>-67671.985367627378</v>
      </c>
      <c r="DT578" s="13">
        <f t="shared" si="601"/>
        <v>107230.91408377443</v>
      </c>
      <c r="DU578" s="13">
        <f t="shared" si="602"/>
        <v>-140.86966975854301</v>
      </c>
      <c r="DV578" s="13">
        <f t="shared" si="603"/>
        <v>449.48751680137849</v>
      </c>
      <c r="DW578" s="13">
        <f t="shared" si="604"/>
        <v>-348.67305938660195</v>
      </c>
      <c r="DX578" s="13">
        <f t="shared" si="605"/>
        <v>-283.6655167944399</v>
      </c>
    </row>
    <row r="579" spans="1:128" x14ac:dyDescent="0.35">
      <c r="A579" s="106">
        <f t="shared" si="606"/>
        <v>573</v>
      </c>
      <c r="B579" s="106">
        <f>A579*Paramètres!$D$25</f>
        <v>286.5</v>
      </c>
      <c r="C579" s="102">
        <f>Paramètres!$D$7</f>
        <v>155093840495.72119</v>
      </c>
      <c r="D579" s="28">
        <f>Paramètres!$D$8</f>
        <v>6666</v>
      </c>
      <c r="E579" s="28">
        <f t="shared" si="569"/>
        <v>-55628.111673884596</v>
      </c>
      <c r="F579" s="28">
        <f t="shared" si="570"/>
        <v>-30930.209188823963</v>
      </c>
      <c r="G579" s="28">
        <f t="shared" si="544"/>
        <v>-98.975108437298928</v>
      </c>
      <c r="H579" s="28">
        <f t="shared" si="545"/>
        <v>35.473146707475173</v>
      </c>
      <c r="I579" s="28">
        <f t="shared" si="607"/>
        <v>-266.77488380604456</v>
      </c>
      <c r="J579" s="28">
        <f t="shared" si="608"/>
        <v>-1689.0993302849472</v>
      </c>
      <c r="K579" s="28">
        <f t="shared" si="609"/>
        <v>632.40842476983391</v>
      </c>
      <c r="L579" s="28">
        <f t="shared" si="571"/>
        <v>515.02557411191367</v>
      </c>
      <c r="M579" s="28">
        <f t="shared" si="572"/>
        <v>367.00010045033559</v>
      </c>
      <c r="N579" s="28">
        <f>Paramètres!$D$26*Calculs!K579</f>
        <v>12.648168495396678</v>
      </c>
      <c r="O579" s="28">
        <f>Paramètres!$D$26*I579</f>
        <v>-5.335497676120891</v>
      </c>
      <c r="P579" s="28">
        <f>Paramètres!$D$26*J579</f>
        <v>-33.781986605698947</v>
      </c>
      <c r="Q579" s="105">
        <f>IF($T579&gt;25000,Paramètres!$D$9,-5)</f>
        <v>6</v>
      </c>
      <c r="R579" s="105">
        <f t="shared" si="546"/>
        <v>-122820.28872623332</v>
      </c>
      <c r="S579" s="105">
        <f t="shared" si="547"/>
        <v>-98764.967445262955</v>
      </c>
      <c r="T579" s="105">
        <f t="shared" si="573"/>
        <v>157605.01932761903</v>
      </c>
      <c r="U579" s="105">
        <f t="shared" si="574"/>
        <v>-141.19577285980159</v>
      </c>
      <c r="V579" s="105">
        <f t="shared" si="548"/>
        <v>37.362968742273246</v>
      </c>
      <c r="W579" s="105">
        <f t="shared" si="575"/>
        <v>-29.116652681321401</v>
      </c>
      <c r="X579" s="105">
        <f t="shared" si="576"/>
        <v>-23.413926835782732</v>
      </c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44">
        <f t="shared" si="577"/>
        <v>67192.177052348736</v>
      </c>
      <c r="AL579" s="44">
        <f t="shared" si="578"/>
        <v>67834.758256438989</v>
      </c>
      <c r="AM579" s="44">
        <f t="shared" si="549"/>
        <v>0.30277162783614053</v>
      </c>
      <c r="AN579" s="44">
        <f t="shared" si="550"/>
        <v>-136.49547571501287</v>
      </c>
      <c r="AO579" s="44">
        <f t="shared" si="610"/>
        <v>7585.4130264181676</v>
      </c>
      <c r="AP579" s="44">
        <f t="shared" si="611"/>
        <v>40.084439851241555</v>
      </c>
      <c r="AQ579" s="44">
        <f t="shared" si="579"/>
        <v>719.49315697555573</v>
      </c>
      <c r="AR579" s="44">
        <f t="shared" si="580"/>
        <v>-521.86278650895952</v>
      </c>
      <c r="AS579" s="44">
        <f t="shared" si="581"/>
        <v>-495.30761652911804</v>
      </c>
      <c r="AT579" s="44">
        <f>Paramètres!$D$26*Calculs!AQ579</f>
        <v>14.389863139511116</v>
      </c>
      <c r="AU579" s="44">
        <f>Paramètres!$D$26*AO579</f>
        <v>151.70826052836335</v>
      </c>
      <c r="AV579" s="44">
        <f>Paramètres!$D$26*AP579</f>
        <v>0.80168879702483109</v>
      </c>
      <c r="AW579" s="44"/>
      <c r="AX579" s="44"/>
      <c r="AY579" s="44"/>
      <c r="AZ579" s="44"/>
      <c r="BA579" s="44"/>
      <c r="BB579" s="44"/>
      <c r="BC579" s="44"/>
      <c r="BD579" s="44"/>
      <c r="BE579" s="44"/>
      <c r="BF579" s="44"/>
      <c r="BG579" s="41">
        <f>Paramètres!$D$16</f>
        <v>30000</v>
      </c>
      <c r="BH579" s="41">
        <f>Paramètres!$E$16</f>
        <v>-25000</v>
      </c>
      <c r="BI579" s="100"/>
      <c r="BJ579" s="100"/>
      <c r="BK579" s="110">
        <f>Paramètres!$D$20</f>
        <v>523598775598.29883</v>
      </c>
      <c r="BL579" s="41">
        <f>Paramètres!$D$21</f>
        <v>10000</v>
      </c>
      <c r="BM579" s="41"/>
      <c r="BN579" s="41"/>
      <c r="BO579" s="41">
        <f>IF(AND($BR$6&gt;200,A579&lt;950),Paramètres!$D$22,0)</f>
        <v>1</v>
      </c>
      <c r="BP579" s="41">
        <f t="shared" si="551"/>
        <v>85628.111673884589</v>
      </c>
      <c r="BQ579" s="41">
        <f t="shared" si="552"/>
        <v>5930.2091888239629</v>
      </c>
      <c r="BR579" s="41">
        <f t="shared" si="582"/>
        <v>85833.21553954776</v>
      </c>
      <c r="BS579" s="41">
        <f t="shared" si="583"/>
        <v>3.9617163778907196</v>
      </c>
      <c r="BT579" s="41">
        <f t="shared" si="584"/>
        <v>69.647420850359026</v>
      </c>
      <c r="BU579" s="41">
        <f t="shared" si="585"/>
        <v>69.480993958856914</v>
      </c>
      <c r="BV579" s="41">
        <f t="shared" si="586"/>
        <v>4.8119340806285829</v>
      </c>
      <c r="BW579" s="41">
        <f>Paramètres!$D$22</f>
        <v>1</v>
      </c>
      <c r="BX579" s="41">
        <f t="shared" si="553"/>
        <v>-37192.177052348736</v>
      </c>
      <c r="BY579" s="41">
        <f t="shared" si="554"/>
        <v>-92834.758256438989</v>
      </c>
      <c r="BZ579" s="41">
        <f t="shared" si="587"/>
        <v>100007.7515716893</v>
      </c>
      <c r="CA579" s="41">
        <f t="shared" si="588"/>
        <v>-111.8324074354242</v>
      </c>
      <c r="CB579" s="41">
        <f t="shared" si="589"/>
        <v>51.576306108443561</v>
      </c>
      <c r="CC579" s="41">
        <f t="shared" si="590"/>
        <v>-19.180864266469442</v>
      </c>
      <c r="CD579" s="41">
        <f t="shared" si="591"/>
        <v>-47.877027871236415</v>
      </c>
      <c r="CE579" s="2">
        <f>Paramètres!$F$16</f>
        <v>15000</v>
      </c>
      <c r="CF579" s="2">
        <f>Paramètres!$G$16</f>
        <v>15000</v>
      </c>
      <c r="CG579" s="111">
        <f>Paramètres!$F$20</f>
        <v>992600579172.61572</v>
      </c>
      <c r="CH579" s="2">
        <f>Paramètres!$F$21</f>
        <v>13332</v>
      </c>
      <c r="CI579" s="2"/>
      <c r="CJ579" s="2"/>
      <c r="CK579" s="2">
        <f>IF(CN579&gt;20000,Paramètres!$F$22,-2)</f>
        <v>1</v>
      </c>
      <c r="CL579" s="2">
        <f t="shared" si="555"/>
        <v>70628.111673884589</v>
      </c>
      <c r="CM579" s="2">
        <f t="shared" si="556"/>
        <v>45930.209188823967</v>
      </c>
      <c r="CN579" s="2">
        <f t="shared" si="557"/>
        <v>84249.120320320508</v>
      </c>
      <c r="CO579" s="2">
        <f t="shared" si="558"/>
        <v>33.036375918198289</v>
      </c>
      <c r="CP579" s="2">
        <f t="shared" si="559"/>
        <v>134.75088277625534</v>
      </c>
      <c r="CQ579" s="2">
        <f t="shared" si="560"/>
        <v>112.96498243175589</v>
      </c>
      <c r="CR579" s="2">
        <f t="shared" si="561"/>
        <v>73.462324719363409</v>
      </c>
      <c r="CS579" s="2">
        <f>Paramètres!$F$22</f>
        <v>1</v>
      </c>
      <c r="CT579" s="2">
        <f t="shared" si="562"/>
        <v>-52192.177052348736</v>
      </c>
      <c r="CU579" s="2">
        <f t="shared" si="563"/>
        <v>-52834.758256438989</v>
      </c>
      <c r="CV579" s="2">
        <f t="shared" si="592"/>
        <v>74266.648136832373</v>
      </c>
      <c r="CW579" s="2">
        <f t="shared" si="593"/>
        <v>-134.64945438521818</v>
      </c>
      <c r="CX579" s="2">
        <f t="shared" si="564"/>
        <v>171.60298873256673</v>
      </c>
      <c r="CY579" s="2">
        <f t="shared" si="594"/>
        <v>-120.59698122016705</v>
      </c>
      <c r="CZ579" s="2">
        <f t="shared" si="595"/>
        <v>-122.0817507350386</v>
      </c>
      <c r="DA579" s="2"/>
      <c r="DB579" s="2"/>
      <c r="DC579" s="13">
        <f>Paramètres!$H$16</f>
        <v>-20000</v>
      </c>
      <c r="DD579" s="13">
        <f>Paramètres!$I$16</f>
        <v>0</v>
      </c>
      <c r="DE579" s="13"/>
      <c r="DF579" s="13"/>
      <c r="DG579" s="112">
        <f>Paramètres!$H$20</f>
        <v>1047197551196.5977</v>
      </c>
      <c r="DH579" s="13">
        <f>Paramètres!$H$21</f>
        <v>10000</v>
      </c>
      <c r="DI579" s="13">
        <f>IF(DL579&lt;66666,Paramètres!$H$22,5)</f>
        <v>1</v>
      </c>
      <c r="DJ579" s="13">
        <f t="shared" si="565"/>
        <v>35628.111673884596</v>
      </c>
      <c r="DK579" s="13">
        <f t="shared" si="566"/>
        <v>30930.209188823963</v>
      </c>
      <c r="DL579" s="13">
        <f t="shared" si="596"/>
        <v>47180.930278145242</v>
      </c>
      <c r="DM579" s="13">
        <f t="shared" si="597"/>
        <v>40.962573698589686</v>
      </c>
      <c r="DN579" s="13">
        <f t="shared" si="598"/>
        <v>440.42229786553906</v>
      </c>
      <c r="DO579" s="13">
        <f t="shared" si="599"/>
        <v>332.5795977213009</v>
      </c>
      <c r="DP579" s="13">
        <f t="shared" si="600"/>
        <v>288.72584165034357</v>
      </c>
      <c r="DQ579" s="13">
        <f>IF(DT579&lt;66666,Paramètres!$H$22,5)</f>
        <v>5</v>
      </c>
      <c r="DR579" s="13">
        <f t="shared" si="567"/>
        <v>-87192.177052348736</v>
      </c>
      <c r="DS579" s="13">
        <f t="shared" si="568"/>
        <v>-67834.758256438989</v>
      </c>
      <c r="DT579" s="13">
        <f t="shared" si="601"/>
        <v>110471.85237352384</v>
      </c>
      <c r="DU579" s="13">
        <f t="shared" si="602"/>
        <v>-142.11739320156974</v>
      </c>
      <c r="DV579" s="13">
        <f t="shared" si="603"/>
        <v>423.81778526838912</v>
      </c>
      <c r="DW579" s="13">
        <f t="shared" si="604"/>
        <v>-334.50688638866484</v>
      </c>
      <c r="DX579" s="13">
        <f t="shared" si="605"/>
        <v>-260.24345922301922</v>
      </c>
    </row>
    <row r="580" spans="1:128" x14ac:dyDescent="0.35">
      <c r="A580" s="106">
        <f t="shared" si="606"/>
        <v>574</v>
      </c>
      <c r="B580" s="106">
        <f>A580*Paramètres!$D$25</f>
        <v>287</v>
      </c>
      <c r="C580" s="102">
        <f>Paramètres!$D$7</f>
        <v>155093840495.72119</v>
      </c>
      <c r="D580" s="28">
        <f>Paramètres!$D$8</f>
        <v>6666</v>
      </c>
      <c r="E580" s="28">
        <f t="shared" si="569"/>
        <v>-55632.742722259645</v>
      </c>
      <c r="F580" s="28">
        <f t="shared" si="570"/>
        <v>-31683.008828853854</v>
      </c>
      <c r="G580" s="28">
        <f t="shared" si="544"/>
        <v>-78.864528385190212</v>
      </c>
      <c r="H580" s="28">
        <f t="shared" si="545"/>
        <v>36.014864819578968</v>
      </c>
      <c r="I580" s="28">
        <f t="shared" si="607"/>
        <v>253.58618798199001</v>
      </c>
      <c r="J580" s="28">
        <f t="shared" si="608"/>
        <v>-1288.3172432289127</v>
      </c>
      <c r="K580" s="28">
        <f t="shared" si="609"/>
        <v>622.34099982429109</v>
      </c>
      <c r="L580" s="28">
        <f t="shared" si="571"/>
        <v>503.38952430001899</v>
      </c>
      <c r="M580" s="28">
        <f t="shared" si="572"/>
        <v>365.93347330805761</v>
      </c>
      <c r="N580" s="28">
        <f>Paramètres!$D$26*Calculs!K580</f>
        <v>12.446819996485821</v>
      </c>
      <c r="O580" s="28">
        <f>Paramètres!$D$26*I580</f>
        <v>5.0717237596398004</v>
      </c>
      <c r="P580" s="28">
        <f>Paramètres!$D$26*J580</f>
        <v>-25.766344864578254</v>
      </c>
      <c r="Q580" s="105">
        <f>IF($T580&gt;25000,Paramètres!$D$9,-5)</f>
        <v>6</v>
      </c>
      <c r="R580" s="105">
        <f t="shared" si="546"/>
        <v>-126487.16059119022</v>
      </c>
      <c r="S580" s="105">
        <f t="shared" si="547"/>
        <v>-99413.982401086178</v>
      </c>
      <c r="T580" s="105">
        <f t="shared" si="573"/>
        <v>160879.27676138096</v>
      </c>
      <c r="U580" s="105">
        <f t="shared" si="574"/>
        <v>-141.83403240445483</v>
      </c>
      <c r="V580" s="105">
        <f t="shared" si="548"/>
        <v>35.861473198478144</v>
      </c>
      <c r="W580" s="105">
        <f t="shared" si="575"/>
        <v>-28.195153600923188</v>
      </c>
      <c r="X580" s="105">
        <f t="shared" si="576"/>
        <v>-22.160292718858983</v>
      </c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44">
        <f t="shared" si="577"/>
        <v>70854.41786893057</v>
      </c>
      <c r="AL580" s="44">
        <f t="shared" si="578"/>
        <v>67730.973572232324</v>
      </c>
      <c r="AM580" s="44">
        <f t="shared" si="549"/>
        <v>-3.7747516079675432</v>
      </c>
      <c r="AN580" s="44">
        <f t="shared" si="550"/>
        <v>-137.97791196986356</v>
      </c>
      <c r="AO580" s="44">
        <f t="shared" si="610"/>
        <v>6911.8419793808453</v>
      </c>
      <c r="AP580" s="44">
        <f t="shared" si="611"/>
        <v>-456.02486547490133</v>
      </c>
      <c r="AQ580" s="44">
        <f t="shared" si="579"/>
        <v>677.62864374152525</v>
      </c>
      <c r="AR580" s="44">
        <f t="shared" si="580"/>
        <v>-503.4013845566227</v>
      </c>
      <c r="AS580" s="44">
        <f t="shared" si="581"/>
        <v>-453.61616466507695</v>
      </c>
      <c r="AT580" s="44">
        <f>Paramètres!$D$26*Calculs!AQ580</f>
        <v>13.552572874830505</v>
      </c>
      <c r="AU580" s="44">
        <f>Paramètres!$D$26*AO580</f>
        <v>138.23683958761691</v>
      </c>
      <c r="AV580" s="44">
        <f>Paramètres!$D$26*AP580</f>
        <v>-9.1204973094980275</v>
      </c>
      <c r="AW580" s="44"/>
      <c r="AX580" s="44"/>
      <c r="AY580" s="44"/>
      <c r="AZ580" s="44"/>
      <c r="BA580" s="44"/>
      <c r="BB580" s="44"/>
      <c r="BC580" s="44"/>
      <c r="BD580" s="44"/>
      <c r="BE580" s="44"/>
      <c r="BF580" s="44"/>
      <c r="BG580" s="41">
        <f>Paramètres!$D$16</f>
        <v>30000</v>
      </c>
      <c r="BH580" s="41">
        <f>Paramètres!$E$16</f>
        <v>-25000</v>
      </c>
      <c r="BI580" s="100"/>
      <c r="BJ580" s="100"/>
      <c r="BK580" s="110">
        <f>Paramètres!$D$20</f>
        <v>523598775598.29883</v>
      </c>
      <c r="BL580" s="41">
        <f>Paramètres!$D$21</f>
        <v>10000</v>
      </c>
      <c r="BM580" s="41"/>
      <c r="BN580" s="41"/>
      <c r="BO580" s="41">
        <f>IF(AND($BR$6&gt;200,A580&lt;950),Paramètres!$D$22,0)</f>
        <v>1</v>
      </c>
      <c r="BP580" s="41">
        <f t="shared" si="551"/>
        <v>85632.742722259645</v>
      </c>
      <c r="BQ580" s="41">
        <f t="shared" si="552"/>
        <v>6683.0088288538536</v>
      </c>
      <c r="BR580" s="41">
        <f t="shared" si="582"/>
        <v>85893.126809676978</v>
      </c>
      <c r="BS580" s="41">
        <f t="shared" si="583"/>
        <v>4.4624711165517841</v>
      </c>
      <c r="BT580" s="41">
        <f t="shared" si="584"/>
        <v>69.552243594972722</v>
      </c>
      <c r="BU580" s="41">
        <f t="shared" si="585"/>
        <v>69.341396718756016</v>
      </c>
      <c r="BV580" s="41">
        <f t="shared" si="586"/>
        <v>5.4115885086096167</v>
      </c>
      <c r="BW580" s="41">
        <f>Paramètres!$D$22</f>
        <v>1</v>
      </c>
      <c r="BX580" s="41">
        <f t="shared" si="553"/>
        <v>-40854.41786893057</v>
      </c>
      <c r="BY580" s="41">
        <f t="shared" si="554"/>
        <v>-92730.973572232324</v>
      </c>
      <c r="BZ580" s="41">
        <f t="shared" si="587"/>
        <v>101331.71724126283</v>
      </c>
      <c r="CA580" s="41">
        <f t="shared" si="588"/>
        <v>-113.77681541580515</v>
      </c>
      <c r="CB580" s="41">
        <f t="shared" si="589"/>
        <v>50.256726353046588</v>
      </c>
      <c r="CC580" s="41">
        <f t="shared" si="590"/>
        <v>-20.262257021296996</v>
      </c>
      <c r="CD580" s="41">
        <f t="shared" si="591"/>
        <v>-45.991080484458159</v>
      </c>
      <c r="CE580" s="2">
        <f>Paramètres!$F$16</f>
        <v>15000</v>
      </c>
      <c r="CF580" s="2">
        <f>Paramètres!$G$16</f>
        <v>15000</v>
      </c>
      <c r="CG580" s="111">
        <f>Paramètres!$F$20</f>
        <v>992600579172.61572</v>
      </c>
      <c r="CH580" s="2">
        <f>Paramètres!$F$21</f>
        <v>13332</v>
      </c>
      <c r="CI580" s="2"/>
      <c r="CJ580" s="2"/>
      <c r="CK580" s="2">
        <f>IF(CN580&gt;20000,Paramètres!$F$22,-2)</f>
        <v>1</v>
      </c>
      <c r="CL580" s="2">
        <f t="shared" si="555"/>
        <v>70632.742722259645</v>
      </c>
      <c r="CM580" s="2">
        <f t="shared" si="556"/>
        <v>46683.008828853854</v>
      </c>
      <c r="CN580" s="2">
        <f t="shared" si="557"/>
        <v>84665.740756127387</v>
      </c>
      <c r="CO580" s="2">
        <f t="shared" si="558"/>
        <v>33.461748630889716</v>
      </c>
      <c r="CP580" s="2">
        <f t="shared" si="559"/>
        <v>133.4760053879441</v>
      </c>
      <c r="CQ580" s="2">
        <f t="shared" si="560"/>
        <v>111.3529069014765</v>
      </c>
      <c r="CR580" s="2">
        <f t="shared" si="561"/>
        <v>73.596019857826477</v>
      </c>
      <c r="CS580" s="2">
        <f>Paramètres!$F$22</f>
        <v>1</v>
      </c>
      <c r="CT580" s="2">
        <f t="shared" si="562"/>
        <v>-55854.41786893057</v>
      </c>
      <c r="CU580" s="2">
        <f t="shared" si="563"/>
        <v>-52730.973572232324</v>
      </c>
      <c r="CV580" s="2">
        <f t="shared" si="592"/>
        <v>76813.225224257927</v>
      </c>
      <c r="CW580" s="2">
        <f t="shared" si="593"/>
        <v>-136.64765112135822</v>
      </c>
      <c r="CX580" s="2">
        <f t="shared" si="564"/>
        <v>160.90443061954002</v>
      </c>
      <c r="CY580" s="2">
        <f t="shared" si="594"/>
        <v>-117.00098880821291</v>
      </c>
      <c r="CZ580" s="2">
        <f t="shared" si="595"/>
        <v>-110.45815683279712</v>
      </c>
      <c r="DA580" s="2"/>
      <c r="DB580" s="2"/>
      <c r="DC580" s="13">
        <f>Paramètres!$H$16</f>
        <v>-20000</v>
      </c>
      <c r="DD580" s="13">
        <f>Paramètres!$I$16</f>
        <v>0</v>
      </c>
      <c r="DE580" s="13"/>
      <c r="DF580" s="13"/>
      <c r="DG580" s="112">
        <f>Paramètres!$H$20</f>
        <v>1047197551196.5977</v>
      </c>
      <c r="DH580" s="13">
        <f>Paramètres!$H$21</f>
        <v>10000</v>
      </c>
      <c r="DI580" s="13">
        <f>IF(DL580&lt;66666,Paramètres!$H$22,5)</f>
        <v>1</v>
      </c>
      <c r="DJ580" s="13">
        <f t="shared" si="565"/>
        <v>35632.742722259645</v>
      </c>
      <c r="DK580" s="13">
        <f t="shared" si="566"/>
        <v>31683.008828853854</v>
      </c>
      <c r="DL580" s="13">
        <f t="shared" si="596"/>
        <v>47681.28985629457</v>
      </c>
      <c r="DM580" s="13">
        <f t="shared" si="597"/>
        <v>41.642035296536491</v>
      </c>
      <c r="DN580" s="13">
        <f t="shared" si="598"/>
        <v>431.80858887020037</v>
      </c>
      <c r="DO580" s="13">
        <f t="shared" si="599"/>
        <v>322.69522067978647</v>
      </c>
      <c r="DP580" s="13">
        <f t="shared" si="600"/>
        <v>286.92586494162151</v>
      </c>
      <c r="DQ580" s="13">
        <f>IF(DT580&lt;66666,Paramètres!$H$22,5)</f>
        <v>5</v>
      </c>
      <c r="DR580" s="13">
        <f t="shared" si="567"/>
        <v>-90854.41786893057</v>
      </c>
      <c r="DS580" s="13">
        <f t="shared" si="568"/>
        <v>-67730.973572232324</v>
      </c>
      <c r="DT580" s="13">
        <f t="shared" si="601"/>
        <v>113322.59274895137</v>
      </c>
      <c r="DU580" s="13">
        <f t="shared" si="602"/>
        <v>-143.29587424268425</v>
      </c>
      <c r="DV580" s="13">
        <f t="shared" si="603"/>
        <v>403.00694157766191</v>
      </c>
      <c r="DW580" s="13">
        <f t="shared" si="604"/>
        <v>-323.10380645182863</v>
      </c>
      <c r="DX580" s="13">
        <f t="shared" si="605"/>
        <v>-240.87034939178432</v>
      </c>
    </row>
    <row r="581" spans="1:128" x14ac:dyDescent="0.35">
      <c r="A581" s="106">
        <f t="shared" si="606"/>
        <v>575</v>
      </c>
      <c r="B581" s="106">
        <f>A581*Paramètres!$D$25</f>
        <v>287.5</v>
      </c>
      <c r="C581" s="102">
        <f>Paramètres!$D$7</f>
        <v>155093840495.72119</v>
      </c>
      <c r="D581" s="28">
        <f>Paramètres!$D$8</f>
        <v>6666</v>
      </c>
      <c r="E581" s="28">
        <f t="shared" si="569"/>
        <v>-55380.102247193645</v>
      </c>
      <c r="F581" s="28">
        <f t="shared" si="570"/>
        <v>-32235.684082141295</v>
      </c>
      <c r="G581" s="28">
        <f t="shared" si="544"/>
        <v>-50.016779898373841</v>
      </c>
      <c r="H581" s="28">
        <f t="shared" si="545"/>
        <v>36.575251977187527</v>
      </c>
      <c r="I581" s="28">
        <f t="shared" si="607"/>
        <v>751.90398852236922</v>
      </c>
      <c r="J581" s="28">
        <f t="shared" si="608"/>
        <v>-896.61742505627683</v>
      </c>
      <c r="K581" s="28">
        <f t="shared" si="609"/>
        <v>619.04295248527842</v>
      </c>
      <c r="L581" s="28">
        <f t="shared" si="571"/>
        <v>497.13787596656675</v>
      </c>
      <c r="M581" s="28">
        <f t="shared" si="572"/>
        <v>368.87411036984037</v>
      </c>
      <c r="N581" s="28">
        <f>Paramètres!$D$26*Calculs!K581</f>
        <v>12.380859049705569</v>
      </c>
      <c r="O581" s="28">
        <f>Paramètres!$D$26*I581</f>
        <v>15.038079770447384</v>
      </c>
      <c r="P581" s="28">
        <f>Paramètres!$D$26*J581</f>
        <v>-17.932348501125539</v>
      </c>
      <c r="Q581" s="105">
        <f>IF($T581&gt;25000,Paramètres!$D$9,-5)</f>
        <v>6</v>
      </c>
      <c r="R581" s="105">
        <f t="shared" si="546"/>
        <v>-129564.59075967548</v>
      </c>
      <c r="S581" s="105">
        <f t="shared" si="547"/>
        <v>-99625.241180469893</v>
      </c>
      <c r="T581" s="105">
        <f t="shared" si="573"/>
        <v>163438.58742349979</v>
      </c>
      <c r="U581" s="105">
        <f t="shared" si="574"/>
        <v>-142.44247499044565</v>
      </c>
      <c r="V581" s="105">
        <f t="shared" si="548"/>
        <v>34.749921749331484</v>
      </c>
      <c r="W581" s="105">
        <f t="shared" si="575"/>
        <v>-27.547713556263361</v>
      </c>
      <c r="X581" s="105">
        <f t="shared" si="576"/>
        <v>-21.182080620343346</v>
      </c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44">
        <f t="shared" si="577"/>
        <v>74184.488512481839</v>
      </c>
      <c r="AL581" s="44">
        <f t="shared" si="578"/>
        <v>67389.557098328602</v>
      </c>
      <c r="AM581" s="44">
        <f t="shared" si="549"/>
        <v>-8.1728772096905242</v>
      </c>
      <c r="AN581" s="44">
        <f t="shared" si="550"/>
        <v>-139.3505865977807</v>
      </c>
      <c r="AO581" s="44">
        <f t="shared" si="610"/>
        <v>6270.2037552366064</v>
      </c>
      <c r="AP581" s="44">
        <f t="shared" si="611"/>
        <v>-900.52053283048031</v>
      </c>
      <c r="AQ581" s="44">
        <f t="shared" si="579"/>
        <v>643.93819444212636</v>
      </c>
      <c r="AR581" s="44">
        <f t="shared" si="580"/>
        <v>-488.56220588226171</v>
      </c>
      <c r="AS581" s="44">
        <f t="shared" si="581"/>
        <v>-419.4798794278986</v>
      </c>
      <c r="AT581" s="44">
        <f>Paramètres!$D$26*Calculs!AQ581</f>
        <v>12.878763888842528</v>
      </c>
      <c r="AU581" s="44">
        <f>Paramètres!$D$26*AO581</f>
        <v>125.40407510473213</v>
      </c>
      <c r="AV581" s="44">
        <f>Paramètres!$D$26*AP581</f>
        <v>-18.010410656609608</v>
      </c>
      <c r="AW581" s="44"/>
      <c r="AX581" s="44"/>
      <c r="AY581" s="44"/>
      <c r="AZ581" s="44"/>
      <c r="BA581" s="44"/>
      <c r="BB581" s="44"/>
      <c r="BC581" s="44"/>
      <c r="BD581" s="44"/>
      <c r="BE581" s="44"/>
      <c r="BF581" s="44"/>
      <c r="BG581" s="41">
        <f>Paramètres!$D$16</f>
        <v>30000</v>
      </c>
      <c r="BH581" s="41">
        <f>Paramètres!$E$16</f>
        <v>-25000</v>
      </c>
      <c r="BI581" s="100"/>
      <c r="BJ581" s="100"/>
      <c r="BK581" s="110">
        <f>Paramètres!$D$20</f>
        <v>523598775598.29883</v>
      </c>
      <c r="BL581" s="41">
        <f>Paramètres!$D$21</f>
        <v>10000</v>
      </c>
      <c r="BM581" s="41"/>
      <c r="BN581" s="41"/>
      <c r="BO581" s="41">
        <f>IF(AND($BR$6&gt;200,A581&lt;950),Paramètres!$D$22,0)</f>
        <v>1</v>
      </c>
      <c r="BP581" s="41">
        <f t="shared" si="551"/>
        <v>85380.102247193645</v>
      </c>
      <c r="BQ581" s="41">
        <f t="shared" si="552"/>
        <v>7235.6840821412952</v>
      </c>
      <c r="BR581" s="41">
        <f t="shared" si="582"/>
        <v>85686.153979962211</v>
      </c>
      <c r="BS581" s="41">
        <f t="shared" si="583"/>
        <v>4.8440551413142234</v>
      </c>
      <c r="BT581" s="41">
        <f t="shared" si="584"/>
        <v>69.881872511931419</v>
      </c>
      <c r="BU581" s="41">
        <f t="shared" si="585"/>
        <v>69.63227012953962</v>
      </c>
      <c r="BV581" s="41">
        <f t="shared" si="586"/>
        <v>5.9011068775832181</v>
      </c>
      <c r="BW581" s="41">
        <f>Paramètres!$D$22</f>
        <v>1</v>
      </c>
      <c r="BX581" s="41">
        <f t="shared" si="553"/>
        <v>-44184.488512481839</v>
      </c>
      <c r="BY581" s="41">
        <f t="shared" si="554"/>
        <v>-92389.557098328602</v>
      </c>
      <c r="BZ581" s="41">
        <f t="shared" si="587"/>
        <v>102411.42165762059</v>
      </c>
      <c r="CA581" s="41">
        <f t="shared" si="588"/>
        <v>-115.55904588357754</v>
      </c>
      <c r="CB581" s="41">
        <f t="shared" si="589"/>
        <v>49.21755209721784</v>
      </c>
      <c r="CC581" s="41">
        <f t="shared" si="590"/>
        <v>-21.234471019475169</v>
      </c>
      <c r="CD581" s="41">
        <f t="shared" si="591"/>
        <v>-44.401178756485976</v>
      </c>
      <c r="CE581" s="2">
        <f>Paramètres!$F$16</f>
        <v>15000</v>
      </c>
      <c r="CF581" s="2">
        <f>Paramètres!$G$16</f>
        <v>15000</v>
      </c>
      <c r="CG581" s="111">
        <f>Paramètres!$F$20</f>
        <v>992600579172.61572</v>
      </c>
      <c r="CH581" s="2">
        <f>Paramètres!$F$21</f>
        <v>13332</v>
      </c>
      <c r="CI581" s="2"/>
      <c r="CJ581" s="2"/>
      <c r="CK581" s="2">
        <f>IF(CN581&gt;20000,Paramètres!$F$22,-2)</f>
        <v>1</v>
      </c>
      <c r="CL581" s="2">
        <f t="shared" si="555"/>
        <v>70380.102247193645</v>
      </c>
      <c r="CM581" s="2">
        <f t="shared" si="556"/>
        <v>47235.684082141292</v>
      </c>
      <c r="CN581" s="2">
        <f t="shared" si="557"/>
        <v>84761.834825782818</v>
      </c>
      <c r="CO581" s="2">
        <f t="shared" si="558"/>
        <v>33.867581053465109</v>
      </c>
      <c r="CP581" s="2">
        <f t="shared" si="559"/>
        <v>133.1844883753441</v>
      </c>
      <c r="CQ581" s="2">
        <f t="shared" si="560"/>
        <v>110.58677444704929</v>
      </c>
      <c r="CR581" s="2">
        <f t="shared" si="561"/>
        <v>74.220436951015145</v>
      </c>
      <c r="CS581" s="2">
        <f>Paramètres!$F$22</f>
        <v>1</v>
      </c>
      <c r="CT581" s="2">
        <f t="shared" si="562"/>
        <v>-59184.488512481839</v>
      </c>
      <c r="CU581" s="2">
        <f t="shared" si="563"/>
        <v>-52389.557098328602</v>
      </c>
      <c r="CV581" s="2">
        <f t="shared" si="592"/>
        <v>79040.934796111353</v>
      </c>
      <c r="CW581" s="2">
        <f t="shared" si="593"/>
        <v>-138.48504566897734</v>
      </c>
      <c r="CX581" s="2">
        <f t="shared" si="564"/>
        <v>152.33350693710577</v>
      </c>
      <c r="CY581" s="2">
        <f t="shared" si="594"/>
        <v>-114.06470222855675</v>
      </c>
      <c r="CZ581" s="2">
        <f t="shared" si="595"/>
        <v>-100.96901030151743</v>
      </c>
      <c r="DA581" s="2"/>
      <c r="DB581" s="2"/>
      <c r="DC581" s="13">
        <f>Paramètres!$H$16</f>
        <v>-20000</v>
      </c>
      <c r="DD581" s="13">
        <f>Paramètres!$I$16</f>
        <v>0</v>
      </c>
      <c r="DE581" s="13"/>
      <c r="DF581" s="13"/>
      <c r="DG581" s="112">
        <f>Paramètres!$H$20</f>
        <v>1047197551196.5977</v>
      </c>
      <c r="DH581" s="13">
        <f>Paramètres!$H$21</f>
        <v>10000</v>
      </c>
      <c r="DI581" s="13">
        <f>IF(DL581&lt;66666,Paramètres!$H$22,5)</f>
        <v>1</v>
      </c>
      <c r="DJ581" s="13">
        <f t="shared" si="565"/>
        <v>35380.102247193645</v>
      </c>
      <c r="DK581" s="13">
        <f t="shared" si="566"/>
        <v>32235.684082141295</v>
      </c>
      <c r="DL581" s="13">
        <f t="shared" si="596"/>
        <v>47863.252744307865</v>
      </c>
      <c r="DM581" s="13">
        <f t="shared" si="597"/>
        <v>42.337423806339309</v>
      </c>
      <c r="DN581" s="13">
        <f t="shared" si="598"/>
        <v>428.73720432654733</v>
      </c>
      <c r="DO581" s="13">
        <f t="shared" si="599"/>
        <v>316.91883138997781</v>
      </c>
      <c r="DP581" s="13">
        <f t="shared" si="600"/>
        <v>288.752566541242</v>
      </c>
      <c r="DQ581" s="13">
        <f>IF(DT581&lt;66666,Paramètres!$H$22,5)</f>
        <v>5</v>
      </c>
      <c r="DR581" s="13">
        <f t="shared" si="567"/>
        <v>-94184.488512481839</v>
      </c>
      <c r="DS581" s="13">
        <f t="shared" si="568"/>
        <v>-67389.557098328602</v>
      </c>
      <c r="DT581" s="13">
        <f t="shared" si="601"/>
        <v>115810.49297134831</v>
      </c>
      <c r="DU581" s="13">
        <f t="shared" si="602"/>
        <v>-144.41605622304957</v>
      </c>
      <c r="DV581" s="13">
        <f t="shared" si="603"/>
        <v>386.06789646543126</v>
      </c>
      <c r="DW581" s="13">
        <f t="shared" si="604"/>
        <v>-313.9750676018827</v>
      </c>
      <c r="DX581" s="13">
        <f t="shared" si="605"/>
        <v>-224.65101291923023</v>
      </c>
    </row>
    <row r="582" spans="1:128" x14ac:dyDescent="0.35">
      <c r="A582" s="106">
        <f t="shared" si="606"/>
        <v>576</v>
      </c>
      <c r="B582" s="106">
        <f>A582*Paramètres!$D$25</f>
        <v>288</v>
      </c>
      <c r="C582" s="102">
        <f>Paramètres!$D$7</f>
        <v>155093840495.72119</v>
      </c>
      <c r="D582" s="28">
        <f>Paramètres!$D$8</f>
        <v>6666</v>
      </c>
      <c r="E582" s="28">
        <f t="shared" si="569"/>
        <v>-54879.865783940819</v>
      </c>
      <c r="F582" s="28">
        <f t="shared" si="570"/>
        <v>-32591.774267076973</v>
      </c>
      <c r="G582" s="28">
        <f t="shared" ref="G582:G645" si="612">IFERROR(DEGREES(ATAN2(I582,J582)),0)</f>
        <v>-22.44726502121496</v>
      </c>
      <c r="H582" s="28">
        <f t="shared" ref="H582:H645" si="613">IFERROR(DEGREES(ATAN2(L582,M582)),0)</f>
        <v>37.161107922748194</v>
      </c>
      <c r="I582" s="28">
        <f t="shared" si="607"/>
        <v>1234.0037847184885</v>
      </c>
      <c r="J582" s="28">
        <f t="shared" si="608"/>
        <v>-509.81096618531086</v>
      </c>
      <c r="K582" s="28">
        <f t="shared" si="609"/>
        <v>622.11886758193577</v>
      </c>
      <c r="L582" s="28">
        <f t="shared" si="571"/>
        <v>495.7914932113049</v>
      </c>
      <c r="M582" s="28">
        <f t="shared" si="572"/>
        <v>375.79606259344274</v>
      </c>
      <c r="N582" s="28">
        <f>Paramètres!$D$26*Calculs!K582</f>
        <v>12.442377351638715</v>
      </c>
      <c r="O582" s="28">
        <f>Paramètres!$D$26*I582</f>
        <v>24.680075694369773</v>
      </c>
      <c r="P582" s="28">
        <f>Paramètres!$D$26*J582</f>
        <v>-10.196219323706217</v>
      </c>
      <c r="Q582" s="105">
        <f>IF($T582&gt;25000,Paramètres!$D$9,-5)</f>
        <v>6</v>
      </c>
      <c r="R582" s="105">
        <f t="shared" ref="R582:R645" si="614">E582-AK582</f>
        <v>-132077.3156225704</v>
      </c>
      <c r="S582" s="105">
        <f t="shared" ref="S582:S645" si="615">F582-AL582</f>
        <v>-99426.201129133377</v>
      </c>
      <c r="T582" s="105">
        <f t="shared" si="573"/>
        <v>165317.83561683525</v>
      </c>
      <c r="U582" s="105">
        <f t="shared" si="574"/>
        <v>-143.0280098346868</v>
      </c>
      <c r="V582" s="105">
        <f t="shared" ref="V582:V645" si="616">Q582*C582*(T582)/(ABS(T582)^2+D582^2)^(3/2)</f>
        <v>33.96628635292047</v>
      </c>
      <c r="W582" s="105">
        <f t="shared" si="575"/>
        <v>-27.136672255733487</v>
      </c>
      <c r="X582" s="105">
        <f t="shared" si="576"/>
        <v>-20.4281577116855</v>
      </c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44">
        <f t="shared" si="577"/>
        <v>77197.449838629575</v>
      </c>
      <c r="AL582" s="44">
        <f t="shared" si="578"/>
        <v>66834.426862056396</v>
      </c>
      <c r="AM582" s="44">
        <f t="shared" ref="AM582:AM645" si="617">IFERROR(DEGREES(ATAN2(AO582,AP582)),0)</f>
        <v>-12.962917646135296</v>
      </c>
      <c r="AN582" s="44">
        <f t="shared" ref="AN582:AN645" si="618">IFERROR(DEGREES(ATAN2(AR582,AS582)),0)</f>
        <v>-140.63321386120759</v>
      </c>
      <c r="AO582" s="44">
        <f t="shared" si="610"/>
        <v>5656.2374742496122</v>
      </c>
      <c r="AP582" s="44">
        <f t="shared" si="611"/>
        <v>-1301.9900016017693</v>
      </c>
      <c r="AQ582" s="44">
        <f t="shared" si="579"/>
        <v>616.76509670931205</v>
      </c>
      <c r="AR582" s="44">
        <f t="shared" si="580"/>
        <v>-476.82195440617801</v>
      </c>
      <c r="AS582" s="44">
        <f t="shared" si="581"/>
        <v>-391.20328259757702</v>
      </c>
      <c r="AT582" s="44">
        <f>Paramètres!$D$26*Calculs!AQ582</f>
        <v>12.335301934186241</v>
      </c>
      <c r="AU582" s="44">
        <f>Paramètres!$D$26*AO582</f>
        <v>113.12474948499225</v>
      </c>
      <c r="AV582" s="44">
        <f>Paramètres!$D$26*AP582</f>
        <v>-26.039800032035387</v>
      </c>
      <c r="AW582" s="44"/>
      <c r="AX582" s="44"/>
      <c r="AY582" s="44"/>
      <c r="AZ582" s="44"/>
      <c r="BA582" s="44"/>
      <c r="BB582" s="44"/>
      <c r="BC582" s="44"/>
      <c r="BD582" s="44"/>
      <c r="BE582" s="44"/>
      <c r="BF582" s="44"/>
      <c r="BG582" s="41">
        <f>Paramètres!$D$16</f>
        <v>30000</v>
      </c>
      <c r="BH582" s="41">
        <f>Paramètres!$E$16</f>
        <v>-25000</v>
      </c>
      <c r="BI582" s="100"/>
      <c r="BJ582" s="100"/>
      <c r="BK582" s="110">
        <f>Paramètres!$D$20</f>
        <v>523598775598.29883</v>
      </c>
      <c r="BL582" s="41">
        <f>Paramètres!$D$21</f>
        <v>10000</v>
      </c>
      <c r="BM582" s="41"/>
      <c r="BN582" s="41"/>
      <c r="BO582" s="41">
        <f>IF(AND($BR$6&gt;200,A582&lt;950),Paramètres!$D$22,0)</f>
        <v>1</v>
      </c>
      <c r="BP582" s="41">
        <f t="shared" ref="BP582:BP645" si="619">BG582-$E582</f>
        <v>84879.865783940826</v>
      </c>
      <c r="BQ582" s="41">
        <f t="shared" ref="BQ582:BQ645" si="620">BH582-$F582</f>
        <v>7591.774267076973</v>
      </c>
      <c r="BR582" s="41">
        <f t="shared" si="582"/>
        <v>85218.698957576562</v>
      </c>
      <c r="BS582" s="41">
        <f t="shared" si="583"/>
        <v>5.1110148766675954</v>
      </c>
      <c r="BT582" s="41">
        <f t="shared" si="584"/>
        <v>70.634967013026085</v>
      </c>
      <c r="BU582" s="41">
        <f t="shared" si="585"/>
        <v>70.354119378229484</v>
      </c>
      <c r="BV582" s="41">
        <f t="shared" si="586"/>
        <v>6.2925711315104076</v>
      </c>
      <c r="BW582" s="41">
        <f>Paramètres!$D$22</f>
        <v>1</v>
      </c>
      <c r="BX582" s="41">
        <f t="shared" ref="BX582:BX645" si="621">BG582-$AK582</f>
        <v>-47197.449838629575</v>
      </c>
      <c r="BY582" s="41">
        <f t="shared" ref="BY582:BY645" si="622">BH582-$AL582</f>
        <v>-91834.426862056396</v>
      </c>
      <c r="BZ582" s="41">
        <f t="shared" si="587"/>
        <v>103252.89937019852</v>
      </c>
      <c r="CA582" s="41">
        <f t="shared" si="588"/>
        <v>-117.20047639495401</v>
      </c>
      <c r="CB582" s="41">
        <f t="shared" si="589"/>
        <v>48.429743688277064</v>
      </c>
      <c r="CC582" s="41">
        <f t="shared" si="590"/>
        <v>-22.137493594536998</v>
      </c>
      <c r="CD582" s="41">
        <f t="shared" si="591"/>
        <v>-43.074022926400147</v>
      </c>
      <c r="CE582" s="2">
        <f>Paramètres!$F$16</f>
        <v>15000</v>
      </c>
      <c r="CF582" s="2">
        <f>Paramètres!$G$16</f>
        <v>15000</v>
      </c>
      <c r="CG582" s="111">
        <f>Paramètres!$F$20</f>
        <v>992600579172.61572</v>
      </c>
      <c r="CH582" s="2">
        <f>Paramètres!$F$21</f>
        <v>13332</v>
      </c>
      <c r="CI582" s="2"/>
      <c r="CJ582" s="2"/>
      <c r="CK582" s="2">
        <f>IF(CN582&gt;20000,Paramètres!$F$22,-2)</f>
        <v>1</v>
      </c>
      <c r="CL582" s="2">
        <f t="shared" ref="CL582:CL645" si="623">CE582-$E582</f>
        <v>69879.865783940826</v>
      </c>
      <c r="CM582" s="2">
        <f t="shared" ref="CM582:CM645" si="624">CF582-$F582</f>
        <v>47591.774267076973</v>
      </c>
      <c r="CN582" s="2">
        <f t="shared" ref="CN582:CN645" si="625">SQRT((CL582)^2+(CM582)^2)</f>
        <v>84546.866410707342</v>
      </c>
      <c r="CO582" s="2">
        <f t="shared" ref="CO582:CO645" si="626">DEGREES(ATAN2(CL582,CM582))</f>
        <v>34.256871643043915</v>
      </c>
      <c r="CP582" s="2">
        <f t="shared" ref="CP582:CP645" si="627">CK582*$CG582*(CN582)/(ABS(CN582)^2+$CH582^2)^(3/2)</f>
        <v>133.83793920997118</v>
      </c>
      <c r="CQ582" s="2">
        <f t="shared" ref="CQ582:CQ645" si="628">CP582*COS(RADIANS(CO582))</f>
        <v>110.62003390355778</v>
      </c>
      <c r="CR582" s="2">
        <f t="shared" ref="CR582:CR645" si="629">CP582*SIN(RADIANS(CO582))</f>
        <v>75.337919211693574</v>
      </c>
      <c r="CS582" s="2">
        <f>Paramètres!$F$22</f>
        <v>1</v>
      </c>
      <c r="CT582" s="2">
        <f t="shared" ref="CT582:CT645" si="630">$CE582-AK582</f>
        <v>-62197.449838629575</v>
      </c>
      <c r="CU582" s="2">
        <f t="shared" ref="CU582:CU645" si="631">$CE582-AL582</f>
        <v>-51834.426862056396</v>
      </c>
      <c r="CV582" s="2">
        <f t="shared" si="592"/>
        <v>80964.995983120476</v>
      </c>
      <c r="CW582" s="2">
        <f t="shared" si="593"/>
        <v>-140.19267911261443</v>
      </c>
      <c r="CX582" s="2">
        <f t="shared" ref="CX582:CX645" si="632">CS582*$CG582*(CV582)/(ABS(CV582)^2+$CH582^2)^(3/2)</f>
        <v>145.46277144393846</v>
      </c>
      <c r="CY582" s="2">
        <f t="shared" si="594"/>
        <v>-111.74475241323543</v>
      </c>
      <c r="CZ582" s="2">
        <f t="shared" si="595"/>
        <v>-93.126409703457355</v>
      </c>
      <c r="DA582" s="2"/>
      <c r="DB582" s="2"/>
      <c r="DC582" s="13">
        <f>Paramètres!$H$16</f>
        <v>-20000</v>
      </c>
      <c r="DD582" s="13">
        <f>Paramètres!$I$16</f>
        <v>0</v>
      </c>
      <c r="DE582" s="13"/>
      <c r="DF582" s="13"/>
      <c r="DG582" s="112">
        <f>Paramètres!$H$20</f>
        <v>1047197551196.5977</v>
      </c>
      <c r="DH582" s="13">
        <f>Paramètres!$H$21</f>
        <v>10000</v>
      </c>
      <c r="DI582" s="13">
        <f>IF(DL582&lt;66666,Paramètres!$H$22,5)</f>
        <v>1</v>
      </c>
      <c r="DJ582" s="13">
        <f t="shared" ref="DJ582:DJ645" si="633">DC582-$E582</f>
        <v>34879.865783940819</v>
      </c>
      <c r="DK582" s="13">
        <f t="shared" ref="DK582:DK645" si="634">DD582-$F582</f>
        <v>32591.774267076973</v>
      </c>
      <c r="DL582" s="13">
        <f t="shared" si="596"/>
        <v>47737.079791099772</v>
      </c>
      <c r="DM582" s="13">
        <f t="shared" si="597"/>
        <v>43.057735566602453</v>
      </c>
      <c r="DN582" s="13">
        <f t="shared" si="598"/>
        <v>430.86348350447139</v>
      </c>
      <c r="DO582" s="13">
        <f t="shared" si="599"/>
        <v>314.81733992951763</v>
      </c>
      <c r="DP582" s="13">
        <f t="shared" si="600"/>
        <v>294.16557225023877</v>
      </c>
      <c r="DQ582" s="13">
        <f>IF(DT582&lt;66666,Paramètres!$H$22,5)</f>
        <v>5</v>
      </c>
      <c r="DR582" s="13">
        <f t="shared" ref="DR582:DR645" si="635">DC582-AK582</f>
        <v>-97197.449838629575</v>
      </c>
      <c r="DS582" s="13">
        <f t="shared" ref="DS582:DS645" si="636">DD582-AL582</f>
        <v>-66834.426862056396</v>
      </c>
      <c r="DT582" s="13">
        <f t="shared" si="601"/>
        <v>117958.40313056327</v>
      </c>
      <c r="DU582" s="13">
        <f t="shared" si="602"/>
        <v>-145.48700205739647</v>
      </c>
      <c r="DV582" s="13">
        <f t="shared" si="603"/>
        <v>372.28517616287326</v>
      </c>
      <c r="DW582" s="13">
        <f t="shared" si="604"/>
        <v>-306.76211931848877</v>
      </c>
      <c r="DX582" s="13">
        <f t="shared" si="605"/>
        <v>-210.93424222219315</v>
      </c>
    </row>
    <row r="583" spans="1:128" x14ac:dyDescent="0.35">
      <c r="A583" s="106">
        <f t="shared" si="606"/>
        <v>577</v>
      </c>
      <c r="B583" s="106">
        <f>A583*Paramètres!$D$25</f>
        <v>288.5</v>
      </c>
      <c r="C583" s="102">
        <f>Paramètres!$D$7</f>
        <v>155093840495.72119</v>
      </c>
      <c r="D583" s="28">
        <f>Paramètres!$D$8</f>
        <v>6666</v>
      </c>
      <c r="E583" s="28">
        <f t="shared" ref="E583:E646" si="637">$E582+$I582*($B583-$B582)+$L582*($B583-$B582)^2</f>
        <v>-54138.916018278753</v>
      </c>
      <c r="F583" s="28">
        <f t="shared" ref="F583:F646" si="638">$F582+$J582*($B583-$B582)+$M582*($B583-$B582)^2</f>
        <v>-32752.730734521268</v>
      </c>
      <c r="G583" s="28">
        <f t="shared" si="612"/>
        <v>-4.153301624056847</v>
      </c>
      <c r="H583" s="28">
        <f t="shared" si="613"/>
        <v>37.780628511101952</v>
      </c>
      <c r="I583" s="28">
        <f t="shared" si="607"/>
        <v>1705.1152022354236</v>
      </c>
      <c r="J583" s="28">
        <f t="shared" si="608"/>
        <v>-123.8186842681619</v>
      </c>
      <c r="K583" s="28">
        <f t="shared" si="609"/>
        <v>631.5546964631526</v>
      </c>
      <c r="L583" s="28">
        <f t="shared" ref="L583:L646" si="639">BU583+CQ583+DO583</f>
        <v>499.15695224022983</v>
      </c>
      <c r="M583" s="28">
        <f t="shared" ref="M583:M646" si="640">BV583+CR583+DP583</f>
        <v>386.91558724728293</v>
      </c>
      <c r="N583" s="28">
        <f>Paramètres!$D$26*Calculs!K583</f>
        <v>12.631093929263052</v>
      </c>
      <c r="O583" s="28">
        <f>Paramètres!$D$26*I583</f>
        <v>34.102304044708475</v>
      </c>
      <c r="P583" s="28">
        <f>Paramètres!$D$26*J583</f>
        <v>-2.4763736853632383</v>
      </c>
      <c r="Q583" s="105">
        <f>IF($T583&gt;25000,Paramètres!$D$9,-5)</f>
        <v>6</v>
      </c>
      <c r="R583" s="105">
        <f t="shared" si="614"/>
        <v>-134045.2791054316</v>
      </c>
      <c r="S583" s="105">
        <f t="shared" si="615"/>
        <v>-98838.361775127385</v>
      </c>
      <c r="T583" s="105">
        <f t="shared" ref="T583:T646" si="641">SQRT((R583)^2+(S583)^2)</f>
        <v>166544.76457950886</v>
      </c>
      <c r="U583" s="105">
        <f t="shared" ref="U583:U646" si="642">DEGREES(ATAN2(R583,S583))</f>
        <v>-143.5967716391539</v>
      </c>
      <c r="V583" s="105">
        <f t="shared" si="616"/>
        <v>33.468869364853958</v>
      </c>
      <c r="W583" s="105">
        <f t="shared" ref="W583:W646" si="643">V583*COS(RADIANS(U583))</f>
        <v>-26.937766231692546</v>
      </c>
      <c r="X583" s="105">
        <f t="shared" ref="X583:X646" si="644">V583*SIN(RADIANS(U583))</f>
        <v>-19.862577048518769</v>
      </c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44">
        <f t="shared" ref="AK583:AK646" si="645">AK582+AO582*($B583-$B582)+AR582*($B583-$B582)^2</f>
        <v>79906.363087152844</v>
      </c>
      <c r="AL583" s="44">
        <f t="shared" ref="AL583:AL646" si="646">AL582+AP582*($B583-$B582)+AS582*($B583-$B582)^2</f>
        <v>66085.631040606109</v>
      </c>
      <c r="AM583" s="44">
        <f t="shared" si="617"/>
        <v>-18.214714053400275</v>
      </c>
      <c r="AN583" s="44">
        <f t="shared" si="618"/>
        <v>-141.84121422813274</v>
      </c>
      <c r="AO583" s="44">
        <f t="shared" si="610"/>
        <v>5066.2907703584424</v>
      </c>
      <c r="AP583" s="44">
        <f t="shared" si="611"/>
        <v>-1667.153484167311</v>
      </c>
      <c r="AQ583" s="44">
        <f t="shared" ref="AQ583:AQ646" si="647">SQRT(AR583^2+AS583^2)</f>
        <v>594.91304827139629</v>
      </c>
      <c r="AR583" s="44">
        <f t="shared" ref="AR583:AR646" si="648">CC582+CY582+DW582+W582</f>
        <v>-467.78103758199472</v>
      </c>
      <c r="AS583" s="44">
        <f t="shared" ref="AS583:AS646" si="649">CD582+CZ582+DX582+X582</f>
        <v>-367.56283256373621</v>
      </c>
      <c r="AT583" s="44">
        <f>Paramètres!$D$26*Calculs!AQ583</f>
        <v>11.898260965427927</v>
      </c>
      <c r="AU583" s="44">
        <f>Paramètres!$D$26*AO583</f>
        <v>101.32581540716885</v>
      </c>
      <c r="AV583" s="44">
        <f>Paramètres!$D$26*AP583</f>
        <v>-33.343069683346222</v>
      </c>
      <c r="AW583" s="44"/>
      <c r="AX583" s="44"/>
      <c r="AY583" s="44"/>
      <c r="AZ583" s="44"/>
      <c r="BA583" s="44"/>
      <c r="BB583" s="44"/>
      <c r="BC583" s="44"/>
      <c r="BD583" s="44"/>
      <c r="BE583" s="44"/>
      <c r="BF583" s="44"/>
      <c r="BG583" s="41">
        <f>Paramètres!$D$16</f>
        <v>30000</v>
      </c>
      <c r="BH583" s="41">
        <f>Paramètres!$E$16</f>
        <v>-25000</v>
      </c>
      <c r="BI583" s="100"/>
      <c r="BJ583" s="100"/>
      <c r="BK583" s="110">
        <f>Paramètres!$D$20</f>
        <v>523598775598.29883</v>
      </c>
      <c r="BL583" s="41">
        <f>Paramètres!$D$21</f>
        <v>10000</v>
      </c>
      <c r="BM583" s="41"/>
      <c r="BN583" s="41"/>
      <c r="BO583" s="41">
        <f>IF(AND($BR$6&gt;200,A583&lt;950),Paramètres!$D$22,0)</f>
        <v>1</v>
      </c>
      <c r="BP583" s="41">
        <f t="shared" si="619"/>
        <v>84138.916018278745</v>
      </c>
      <c r="BQ583" s="41">
        <f t="shared" si="620"/>
        <v>7752.7307345212685</v>
      </c>
      <c r="BR583" s="41">
        <f t="shared" ref="BR583:BR646" si="650">SQRT((BP583)^2+(BQ583)^2)</f>
        <v>84495.33728302973</v>
      </c>
      <c r="BS583" s="41">
        <f t="shared" ref="BS583:BS646" si="651">DEGREES(ATAN2(BP583,BQ583))</f>
        <v>5.2644843990329866</v>
      </c>
      <c r="BT583" s="41">
        <f t="shared" ref="BT583:BT646" si="652">BO583*BK583*(BR583)/(BR583^2+BL583^2)^(3/2)</f>
        <v>71.824386470722587</v>
      </c>
      <c r="BU583" s="41">
        <f t="shared" ref="BU583:BU646" si="653">BT583*COS(RADIANS(BS583))</f>
        <v>71.521414265521386</v>
      </c>
      <c r="BV583" s="41">
        <f t="shared" ref="BV583:BV646" si="654">BT583*SIN(RADIANS(BS583))</f>
        <v>6.5901284779123639</v>
      </c>
      <c r="BW583" s="41">
        <f>Paramètres!$D$22</f>
        <v>1</v>
      </c>
      <c r="BX583" s="41">
        <f t="shared" si="621"/>
        <v>-49906.363087152844</v>
      </c>
      <c r="BY583" s="41">
        <f t="shared" si="622"/>
        <v>-91085.631040606109</v>
      </c>
      <c r="BZ583" s="41">
        <f t="shared" ref="BZ583:BZ646" si="655">SQRT((BX583)^2+(BY583)^2)</f>
        <v>103861.62553442035</v>
      </c>
      <c r="CA583" s="41">
        <f t="shared" ref="CA583:CA646" si="656">DEGREES(ATAN2(BX583,BY583))</f>
        <v>-118.7185988379226</v>
      </c>
      <c r="CB583" s="41">
        <f t="shared" ref="CB583:CB646" si="657">BW583*BK583*(BZ583)/(BZ583^2+BL583^2)^(3/2)</f>
        <v>47.871518841371405</v>
      </c>
      <c r="CC583" s="41">
        <f t="shared" ref="CC583:CC646" si="658">CB583*COS(RADIANS(CA583))</f>
        <v>-23.002657512222346</v>
      </c>
      <c r="CD583" s="41">
        <f t="shared" ref="CD583:CD646" si="659">CB583*SIN(RADIANS(CA583))</f>
        <v>-41.982854399804431</v>
      </c>
      <c r="CE583" s="2">
        <f>Paramètres!$F$16</f>
        <v>15000</v>
      </c>
      <c r="CF583" s="2">
        <f>Paramètres!$G$16</f>
        <v>15000</v>
      </c>
      <c r="CG583" s="111">
        <f>Paramètres!$F$20</f>
        <v>992600579172.61572</v>
      </c>
      <c r="CH583" s="2">
        <f>Paramètres!$F$21</f>
        <v>13332</v>
      </c>
      <c r="CI583" s="2"/>
      <c r="CJ583" s="2"/>
      <c r="CK583" s="2">
        <f>IF(CN583&gt;20000,Paramètres!$F$22,-2)</f>
        <v>1</v>
      </c>
      <c r="CL583" s="2">
        <f t="shared" si="623"/>
        <v>69138.916018278745</v>
      </c>
      <c r="CM583" s="2">
        <f t="shared" si="624"/>
        <v>47752.730734521268</v>
      </c>
      <c r="CN583" s="2">
        <f t="shared" si="625"/>
        <v>84026.858805897849</v>
      </c>
      <c r="CO583" s="2">
        <f t="shared" si="626"/>
        <v>34.631985622702608</v>
      </c>
      <c r="CP583" s="2">
        <f t="shared" si="627"/>
        <v>135.43839982612513</v>
      </c>
      <c r="CQ583" s="2">
        <f t="shared" si="628"/>
        <v>111.44132107638968</v>
      </c>
      <c r="CR583" s="2">
        <f t="shared" si="629"/>
        <v>76.970072782935304</v>
      </c>
      <c r="CS583" s="2">
        <f>Paramètres!$F$22</f>
        <v>1</v>
      </c>
      <c r="CT583" s="2">
        <f t="shared" si="630"/>
        <v>-64906.363087152844</v>
      </c>
      <c r="CU583" s="2">
        <f t="shared" si="631"/>
        <v>-51085.631040606109</v>
      </c>
      <c r="CV583" s="2">
        <f t="shared" ref="CV583:CV646" si="660">SQRT((CT583)^2+(CU583)^2)</f>
        <v>82598.896288136049</v>
      </c>
      <c r="CW583" s="2">
        <f t="shared" ref="CW583:CW646" si="661">DEGREES(ATAN2(CT583,CU583))</f>
        <v>-141.794897797967</v>
      </c>
      <c r="CX583" s="2">
        <f t="shared" si="632"/>
        <v>139.98191772420827</v>
      </c>
      <c r="CY583" s="2">
        <f t="shared" ref="CY583:CY646" si="662">CX583*COS(RADIANS(CW583))</f>
        <v>-109.99804580619355</v>
      </c>
      <c r="CZ583" s="2">
        <f t="shared" ref="CZ583:CZ646" si="663">CX583*SIN(RADIANS(CW583))</f>
        <v>-86.575788812840528</v>
      </c>
      <c r="DA583" s="2"/>
      <c r="DB583" s="2"/>
      <c r="DC583" s="13">
        <f>Paramètres!$H$16</f>
        <v>-20000</v>
      </c>
      <c r="DD583" s="13">
        <f>Paramètres!$I$16</f>
        <v>0</v>
      </c>
      <c r="DE583" s="13"/>
      <c r="DF583" s="13"/>
      <c r="DG583" s="112">
        <f>Paramètres!$H$20</f>
        <v>1047197551196.5977</v>
      </c>
      <c r="DH583" s="13">
        <f>Paramètres!$H$21</f>
        <v>10000</v>
      </c>
      <c r="DI583" s="13">
        <f>IF(DL583&lt;66666,Paramètres!$H$22,5)</f>
        <v>1</v>
      </c>
      <c r="DJ583" s="13">
        <f t="shared" si="633"/>
        <v>34138.916018278753</v>
      </c>
      <c r="DK583" s="13">
        <f t="shared" si="634"/>
        <v>32752.730734521268</v>
      </c>
      <c r="DL583" s="13">
        <f t="shared" ref="DL583:DL646" si="664">SQRT((DJ583)^2+(DK583)^2)</f>
        <v>47309.692003554024</v>
      </c>
      <c r="DM583" s="13">
        <f t="shared" ref="DM583:DM646" si="665">DEGREES(ATAN2(DJ583,DK583))</f>
        <v>43.81283831110283</v>
      </c>
      <c r="DN583" s="13">
        <f t="shared" ref="DN583:DN646" si="666">DI583*DG583*(DL583)/(ABS(DL583)^2+DH583^2)^(3/2)</f>
        <v>438.1817807793019</v>
      </c>
      <c r="DO583" s="13">
        <f t="shared" ref="DO583:DO646" si="667">DN583*COS(RADIANS(DM583))</f>
        <v>316.19421689831876</v>
      </c>
      <c r="DP583" s="13">
        <f t="shared" ref="DP583:DP646" si="668">DN583*SIN(RADIANS(DM583))</f>
        <v>303.35538598643529</v>
      </c>
      <c r="DQ583" s="13">
        <f>IF(DT583&lt;66666,Paramètres!$H$22,5)</f>
        <v>5</v>
      </c>
      <c r="DR583" s="13">
        <f t="shared" si="635"/>
        <v>-99906.363087152844</v>
      </c>
      <c r="DS583" s="13">
        <f t="shared" si="636"/>
        <v>-66085.631040606109</v>
      </c>
      <c r="DT583" s="13">
        <f t="shared" ref="DT583:DT646" si="669">SQRT((DR583)^2+(DS583)^2)</f>
        <v>119785.60854851111</v>
      </c>
      <c r="DU583" s="13">
        <f t="shared" ref="DU583:DU646" si="670">DEGREES(ATAN2(DR583,DS583))</f>
        <v>-146.516332736621</v>
      </c>
      <c r="DV583" s="13">
        <f t="shared" ref="DV583:DV646" si="671">DQ583*DG583*(DT583)/(ABS(DT583)^2+DH583^2)^(3/2)</f>
        <v>361.1311690315037</v>
      </c>
      <c r="DW583" s="13">
        <f t="shared" ref="DW583:DW646" si="672">DV583*COS(RADIANS(DU583))</f>
        <v>-301.19896816100311</v>
      </c>
      <c r="DX583" s="13">
        <f t="shared" ref="DX583:DX646" si="673">DV583*SIN(RADIANS(DU583))</f>
        <v>-199.23579704663402</v>
      </c>
    </row>
    <row r="584" spans="1:128" x14ac:dyDescent="0.35">
      <c r="A584" s="106">
        <f t="shared" ref="A584:A647" si="674">A583+1</f>
        <v>578</v>
      </c>
      <c r="B584" s="106">
        <f>A584*Paramètres!$D$25</f>
        <v>289</v>
      </c>
      <c r="C584" s="102">
        <f>Paramètres!$D$7</f>
        <v>155093840495.72119</v>
      </c>
      <c r="D584" s="28">
        <f>Paramètres!$D$8</f>
        <v>6666</v>
      </c>
      <c r="E584" s="28">
        <f t="shared" si="637"/>
        <v>-53161.569179100981</v>
      </c>
      <c r="F584" s="28">
        <f t="shared" si="638"/>
        <v>-32717.91117984353</v>
      </c>
      <c r="G584" s="28">
        <f t="shared" si="612"/>
        <v>6.9768485232321105</v>
      </c>
      <c r="H584" s="28">
        <f t="shared" si="613"/>
        <v>38.444016641459108</v>
      </c>
      <c r="I584" s="28">
        <f t="shared" ref="I584:I647" si="675">I583+L583-O583</f>
        <v>2170.1698504309447</v>
      </c>
      <c r="J584" s="28">
        <f t="shared" ref="J584:J647" si="676">J583+M583-P583</f>
        <v>265.57327666448424</v>
      </c>
      <c r="K584" s="28">
        <f t="shared" ref="K584:K647" si="677">SQRT(L584^2+M584^2)</f>
        <v>647.7047865654423</v>
      </c>
      <c r="L584" s="28">
        <f t="shared" si="639"/>
        <v>507.29277701715262</v>
      </c>
      <c r="M584" s="28">
        <f t="shared" si="640"/>
        <v>402.71022947773577</v>
      </c>
      <c r="N584" s="28">
        <f>Paramètres!$D$26*Calculs!K584</f>
        <v>12.954095731308847</v>
      </c>
      <c r="O584" s="28">
        <f>Paramètres!$D$26*I584</f>
        <v>43.403397008618896</v>
      </c>
      <c r="P584" s="28">
        <f>Paramètres!$D$26*J584</f>
        <v>5.3114655332896845</v>
      </c>
      <c r="Q584" s="105">
        <f>IF($T584&gt;25000,Paramètres!$D$9,-5)</f>
        <v>6</v>
      </c>
      <c r="R584" s="105">
        <f t="shared" si="614"/>
        <v>-135484.13239203754</v>
      </c>
      <c r="S584" s="105">
        <f t="shared" si="615"/>
        <v>-97878.074770225052</v>
      </c>
      <c r="T584" s="105">
        <f t="shared" si="641"/>
        <v>167140.86170278327</v>
      </c>
      <c r="U584" s="105">
        <f t="shared" si="642"/>
        <v>-144.15444811876839</v>
      </c>
      <c r="V584" s="105">
        <f t="shared" si="616"/>
        <v>33.231133607497391</v>
      </c>
      <c r="W584" s="105">
        <f t="shared" si="643"/>
        <v>-26.937107176232129</v>
      </c>
      <c r="X584" s="105">
        <f t="shared" si="644"/>
        <v>-19.460228616733318</v>
      </c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44">
        <f t="shared" si="645"/>
        <v>82322.563212936569</v>
      </c>
      <c r="AL584" s="44">
        <f t="shared" si="646"/>
        <v>65160.163590381519</v>
      </c>
      <c r="AM584" s="44">
        <f t="shared" si="617"/>
        <v>-23.99040823391304</v>
      </c>
      <c r="AN584" s="44">
        <f t="shared" si="618"/>
        <v>-142.98692364201676</v>
      </c>
      <c r="AO584" s="44">
        <f t="shared" ref="AO584:AO647" si="678">AO583+AR583-AU583</f>
        <v>4497.1839173692788</v>
      </c>
      <c r="AP584" s="44">
        <f t="shared" ref="AP584:AP647" si="679">AP583+AS583-AV583</f>
        <v>-2001.3732470477012</v>
      </c>
      <c r="AQ584" s="44">
        <f t="shared" si="647"/>
        <v>577.50596372862128</v>
      </c>
      <c r="AR584" s="44">
        <f t="shared" si="648"/>
        <v>-461.13743771111155</v>
      </c>
      <c r="AS584" s="44">
        <f t="shared" si="649"/>
        <v>-347.65701730779773</v>
      </c>
      <c r="AT584" s="44">
        <f>Paramètres!$D$26*Calculs!AQ584</f>
        <v>11.550119274572426</v>
      </c>
      <c r="AU584" s="44">
        <f>Paramètres!$D$26*AO584</f>
        <v>89.943678347385571</v>
      </c>
      <c r="AV584" s="44">
        <f>Paramètres!$D$26*AP584</f>
        <v>-40.027464940954026</v>
      </c>
      <c r="AW584" s="44"/>
      <c r="AX584" s="44"/>
      <c r="AY584" s="44"/>
      <c r="AZ584" s="44"/>
      <c r="BA584" s="44"/>
      <c r="BB584" s="44"/>
      <c r="BC584" s="44"/>
      <c r="BD584" s="44"/>
      <c r="BE584" s="44"/>
      <c r="BF584" s="44"/>
      <c r="BG584" s="41">
        <f>Paramètres!$D$16</f>
        <v>30000</v>
      </c>
      <c r="BH584" s="41">
        <f>Paramètres!$E$16</f>
        <v>-25000</v>
      </c>
      <c r="BI584" s="100"/>
      <c r="BJ584" s="100"/>
      <c r="BK584" s="110">
        <f>Paramètres!$D$20</f>
        <v>523598775598.29883</v>
      </c>
      <c r="BL584" s="41">
        <f>Paramètres!$D$21</f>
        <v>10000</v>
      </c>
      <c r="BM584" s="41"/>
      <c r="BN584" s="41"/>
      <c r="BO584" s="41">
        <f>IF(AND($BR$6&gt;200,A584&lt;950),Paramètres!$D$22,0)</f>
        <v>1</v>
      </c>
      <c r="BP584" s="41">
        <f t="shared" si="619"/>
        <v>83161.569179100974</v>
      </c>
      <c r="BQ584" s="41">
        <f t="shared" si="620"/>
        <v>7717.9111798435297</v>
      </c>
      <c r="BR584" s="41">
        <f t="shared" si="650"/>
        <v>83518.936423486317</v>
      </c>
      <c r="BS584" s="41">
        <f t="shared" si="651"/>
        <v>5.3022170717611541</v>
      </c>
      <c r="BT584" s="41">
        <f t="shared" si="652"/>
        <v>73.47776004722347</v>
      </c>
      <c r="BU584" s="41">
        <f t="shared" si="653"/>
        <v>73.163357760075812</v>
      </c>
      <c r="BV584" s="41">
        <f t="shared" si="654"/>
        <v>6.7900149358086628</v>
      </c>
      <c r="BW584" s="41">
        <f>Paramètres!$D$22</f>
        <v>1</v>
      </c>
      <c r="BX584" s="41">
        <f t="shared" si="621"/>
        <v>-52322.563212936569</v>
      </c>
      <c r="BY584" s="41">
        <f t="shared" si="622"/>
        <v>-90160.163590381519</v>
      </c>
      <c r="BZ584" s="41">
        <f t="shared" si="655"/>
        <v>104242.53316097082</v>
      </c>
      <c r="CA584" s="41">
        <f t="shared" si="656"/>
        <v>-120.12783910797506</v>
      </c>
      <c r="CB584" s="41">
        <f t="shared" si="657"/>
        <v>47.527084587747765</v>
      </c>
      <c r="CC584" s="41">
        <f t="shared" si="658"/>
        <v>-23.855319055121246</v>
      </c>
      <c r="CD584" s="41">
        <f t="shared" si="659"/>
        <v>-41.106538679257589</v>
      </c>
      <c r="CE584" s="2">
        <f>Paramètres!$F$16</f>
        <v>15000</v>
      </c>
      <c r="CF584" s="2">
        <f>Paramètres!$G$16</f>
        <v>15000</v>
      </c>
      <c r="CG584" s="111">
        <f>Paramètres!$F$20</f>
        <v>992600579172.61572</v>
      </c>
      <c r="CH584" s="2">
        <f>Paramètres!$F$21</f>
        <v>13332</v>
      </c>
      <c r="CI584" s="2"/>
      <c r="CJ584" s="2"/>
      <c r="CK584" s="2">
        <f>IF(CN584&gt;20000,Paramètres!$F$22,-2)</f>
        <v>1</v>
      </c>
      <c r="CL584" s="2">
        <f t="shared" si="623"/>
        <v>68161.569179100974</v>
      </c>
      <c r="CM584" s="2">
        <f t="shared" si="624"/>
        <v>47717.911179843533</v>
      </c>
      <c r="CN584" s="2">
        <f t="shared" si="625"/>
        <v>83204.558530917071</v>
      </c>
      <c r="CO584" s="2">
        <f t="shared" si="626"/>
        <v>34.994735237631545</v>
      </c>
      <c r="CP584" s="2">
        <f t="shared" si="627"/>
        <v>138.02766994086483</v>
      </c>
      <c r="CQ584" s="2">
        <f t="shared" si="628"/>
        <v>113.07292219822897</v>
      </c>
      <c r="CR584" s="2">
        <f t="shared" si="629"/>
        <v>79.159029395625993</v>
      </c>
      <c r="CS584" s="2">
        <f>Paramètres!$F$22</f>
        <v>1</v>
      </c>
      <c r="CT584" s="2">
        <f t="shared" si="630"/>
        <v>-67322.563212936569</v>
      </c>
      <c r="CU584" s="2">
        <f t="shared" si="631"/>
        <v>-50160.163590381519</v>
      </c>
      <c r="CV584" s="2">
        <f t="shared" si="660"/>
        <v>83954.568243626127</v>
      </c>
      <c r="CW584" s="2">
        <f t="shared" si="661"/>
        <v>-143.31123281290326</v>
      </c>
      <c r="CX584" s="2">
        <f t="shared" si="632"/>
        <v>135.66313417745874</v>
      </c>
      <c r="CY584" s="2">
        <f t="shared" si="662"/>
        <v>-108.78728957099314</v>
      </c>
      <c r="CZ584" s="2">
        <f t="shared" si="663"/>
        <v>-81.054374358501235</v>
      </c>
      <c r="DA584" s="2"/>
      <c r="DB584" s="2"/>
      <c r="DC584" s="13">
        <f>Paramètres!$H$16</f>
        <v>-20000</v>
      </c>
      <c r="DD584" s="13">
        <f>Paramètres!$I$16</f>
        <v>0</v>
      </c>
      <c r="DE584" s="13"/>
      <c r="DF584" s="13"/>
      <c r="DG584" s="112">
        <f>Paramètres!$H$20</f>
        <v>1047197551196.5977</v>
      </c>
      <c r="DH584" s="13">
        <f>Paramètres!$H$21</f>
        <v>10000</v>
      </c>
      <c r="DI584" s="13">
        <f>IF(DL584&lt;66666,Paramètres!$H$22,5)</f>
        <v>1</v>
      </c>
      <c r="DJ584" s="13">
        <f t="shared" si="633"/>
        <v>33161.569179100981</v>
      </c>
      <c r="DK584" s="13">
        <f t="shared" si="634"/>
        <v>32717.91117984353</v>
      </c>
      <c r="DL584" s="13">
        <f t="shared" si="664"/>
        <v>46584.883625403963</v>
      </c>
      <c r="DM584" s="13">
        <f t="shared" si="665"/>
        <v>44.61415380785931</v>
      </c>
      <c r="DN584" s="13">
        <f t="shared" si="666"/>
        <v>451.0154351227763</v>
      </c>
      <c r="DO584" s="13">
        <f t="shared" si="667"/>
        <v>321.05649705884787</v>
      </c>
      <c r="DP584" s="13">
        <f t="shared" si="668"/>
        <v>316.7611851463011</v>
      </c>
      <c r="DQ584" s="13">
        <f>IF(DT584&lt;66666,Paramètres!$H$22,5)</f>
        <v>5</v>
      </c>
      <c r="DR584" s="13">
        <f t="shared" si="635"/>
        <v>-102322.56321293657</v>
      </c>
      <c r="DS584" s="13">
        <f t="shared" si="636"/>
        <v>-65160.163590381519</v>
      </c>
      <c r="DT584" s="13">
        <f t="shared" si="669"/>
        <v>121308.50696299366</v>
      </c>
      <c r="DU584" s="13">
        <f t="shared" si="670"/>
        <v>-147.51055555108573</v>
      </c>
      <c r="DV584" s="13">
        <f t="shared" si="671"/>
        <v>352.21208102157203</v>
      </c>
      <c r="DW584" s="13">
        <f t="shared" si="672"/>
        <v>-297.08751535194375</v>
      </c>
      <c r="DX584" s="13">
        <f t="shared" si="673"/>
        <v>-189.18868422703042</v>
      </c>
    </row>
    <row r="585" spans="1:128" x14ac:dyDescent="0.35">
      <c r="A585" s="106">
        <f t="shared" si="674"/>
        <v>579</v>
      </c>
      <c r="B585" s="106">
        <f>A585*Paramètres!$D$25</f>
        <v>289.5</v>
      </c>
      <c r="C585" s="102">
        <f>Paramètres!$D$7</f>
        <v>155093840495.72119</v>
      </c>
      <c r="D585" s="28">
        <f>Paramètres!$D$8</f>
        <v>6666</v>
      </c>
      <c r="E585" s="28">
        <f t="shared" si="637"/>
        <v>-51949.661059631217</v>
      </c>
      <c r="F585" s="28">
        <f t="shared" si="638"/>
        <v>-32484.446984141854</v>
      </c>
      <c r="G585" s="28">
        <f t="shared" si="612"/>
        <v>14.127457204277016</v>
      </c>
      <c r="H585" s="28">
        <f t="shared" si="613"/>
        <v>39.164345983316146</v>
      </c>
      <c r="I585" s="28">
        <f t="shared" si="675"/>
        <v>2634.0592304394786</v>
      </c>
      <c r="J585" s="28">
        <f t="shared" si="676"/>
        <v>662.97204060893023</v>
      </c>
      <c r="K585" s="28">
        <f t="shared" si="677"/>
        <v>671.33174413095821</v>
      </c>
      <c r="L585" s="28">
        <f t="shared" si="639"/>
        <v>520.50876868843216</v>
      </c>
      <c r="M585" s="28">
        <f t="shared" si="640"/>
        <v>423.97751402210781</v>
      </c>
      <c r="N585" s="28">
        <f>Paramètres!$D$26*Calculs!K585</f>
        <v>13.426634882619165</v>
      </c>
      <c r="O585" s="28">
        <f>Paramètres!$D$26*I585</f>
        <v>52.681184608789572</v>
      </c>
      <c r="P585" s="28">
        <f>Paramètres!$D$26*J585</f>
        <v>13.259440812178605</v>
      </c>
      <c r="Q585" s="105">
        <f>IF($T585&gt;25000,Paramètres!$D$9,-5)</f>
        <v>6</v>
      </c>
      <c r="R585" s="105">
        <f t="shared" si="614"/>
        <v>-136405.53187182464</v>
      </c>
      <c r="S585" s="105">
        <f t="shared" si="615"/>
        <v>-96557.009696672583</v>
      </c>
      <c r="T585" s="105">
        <f t="shared" si="641"/>
        <v>167121.88739599218</v>
      </c>
      <c r="U585" s="105">
        <f t="shared" si="642"/>
        <v>-144.7065726900648</v>
      </c>
      <c r="V585" s="105">
        <f t="shared" si="616"/>
        <v>33.238661898094641</v>
      </c>
      <c r="W585" s="105">
        <f t="shared" si="643"/>
        <v>-27.129524597662495</v>
      </c>
      <c r="X585" s="105">
        <f t="shared" si="644"/>
        <v>-19.204102162836826</v>
      </c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44">
        <f t="shared" si="645"/>
        <v>84455.870812193432</v>
      </c>
      <c r="AL585" s="44">
        <f t="shared" si="646"/>
        <v>64072.562712530722</v>
      </c>
      <c r="AM585" s="44">
        <f t="shared" si="617"/>
        <v>-30.333395863363513</v>
      </c>
      <c r="AN585" s="44">
        <f t="shared" si="618"/>
        <v>-144.08042103919325</v>
      </c>
      <c r="AO585" s="44">
        <f t="shared" si="678"/>
        <v>3946.1028013107816</v>
      </c>
      <c r="AP585" s="44">
        <f t="shared" si="679"/>
        <v>-2309.0027994145448</v>
      </c>
      <c r="AQ585" s="44">
        <f t="shared" si="647"/>
        <v>563.89724321891242</v>
      </c>
      <c r="AR585" s="44">
        <f t="shared" si="648"/>
        <v>-456.66723115429028</v>
      </c>
      <c r="AS585" s="44">
        <f t="shared" si="649"/>
        <v>-330.80982588152261</v>
      </c>
      <c r="AT585" s="44">
        <f>Paramètres!$D$26*Calculs!AQ585</f>
        <v>11.277944864378249</v>
      </c>
      <c r="AU585" s="44">
        <f>Paramètres!$D$26*AO585</f>
        <v>78.922056026215628</v>
      </c>
      <c r="AV585" s="44">
        <f>Paramètres!$D$26*AP585</f>
        <v>-46.180055988290896</v>
      </c>
      <c r="AW585" s="44"/>
      <c r="AX585" s="44"/>
      <c r="AY585" s="44"/>
      <c r="AZ585" s="44"/>
      <c r="BA585" s="44"/>
      <c r="BB585" s="44"/>
      <c r="BC585" s="44"/>
      <c r="BD585" s="44"/>
      <c r="BE585" s="44"/>
      <c r="BF585" s="44"/>
      <c r="BG585" s="41">
        <f>Paramètres!$D$16</f>
        <v>30000</v>
      </c>
      <c r="BH585" s="41">
        <f>Paramètres!$E$16</f>
        <v>-25000</v>
      </c>
      <c r="BI585" s="100"/>
      <c r="BJ585" s="100"/>
      <c r="BK585" s="110">
        <f>Paramètres!$D$20</f>
        <v>523598775598.29883</v>
      </c>
      <c r="BL585" s="41">
        <f>Paramètres!$D$21</f>
        <v>10000</v>
      </c>
      <c r="BM585" s="41"/>
      <c r="BN585" s="41"/>
      <c r="BO585" s="41">
        <f>IF(AND($BR$6&gt;200,A585&lt;950),Paramètres!$D$22,0)</f>
        <v>1</v>
      </c>
      <c r="BP585" s="41">
        <f t="shared" si="619"/>
        <v>81949.661059631209</v>
      </c>
      <c r="BQ585" s="41">
        <f t="shared" si="620"/>
        <v>7484.446984141854</v>
      </c>
      <c r="BR585" s="41">
        <f t="shared" si="650"/>
        <v>82290.72787651635</v>
      </c>
      <c r="BS585" s="41">
        <f t="shared" si="651"/>
        <v>5.21833584919586</v>
      </c>
      <c r="BT585" s="41">
        <f t="shared" si="652"/>
        <v>75.639244469959579</v>
      </c>
      <c r="BU585" s="41">
        <f t="shared" si="653"/>
        <v>75.325745768360065</v>
      </c>
      <c r="BV585" s="41">
        <f t="shared" si="654"/>
        <v>6.8794860583255684</v>
      </c>
      <c r="BW585" s="41">
        <f>Paramètres!$D$22</f>
        <v>1</v>
      </c>
      <c r="BX585" s="41">
        <f t="shared" si="621"/>
        <v>-54455.870812193432</v>
      </c>
      <c r="BY585" s="41">
        <f t="shared" si="622"/>
        <v>-89072.562712530722</v>
      </c>
      <c r="BZ585" s="41">
        <f t="shared" si="655"/>
        <v>104400.01577630157</v>
      </c>
      <c r="CA585" s="41">
        <f t="shared" si="656"/>
        <v>-121.44016677653822</v>
      </c>
      <c r="CB585" s="41">
        <f t="shared" si="657"/>
        <v>47.385761795862329</v>
      </c>
      <c r="CC585" s="41">
        <f t="shared" si="658"/>
        <v>-24.716786712197017</v>
      </c>
      <c r="CD585" s="41">
        <f t="shared" si="659"/>
        <v>-40.428837178404805</v>
      </c>
      <c r="CE585" s="2">
        <f>Paramètres!$F$16</f>
        <v>15000</v>
      </c>
      <c r="CF585" s="2">
        <f>Paramètres!$G$16</f>
        <v>15000</v>
      </c>
      <c r="CG585" s="111">
        <f>Paramètres!$F$20</f>
        <v>992600579172.61572</v>
      </c>
      <c r="CH585" s="2">
        <f>Paramètres!$F$21</f>
        <v>13332</v>
      </c>
      <c r="CI585" s="2"/>
      <c r="CJ585" s="2"/>
      <c r="CK585" s="2">
        <f>IF(CN585&gt;20000,Paramètres!$F$22,-2)</f>
        <v>1</v>
      </c>
      <c r="CL585" s="2">
        <f t="shared" si="623"/>
        <v>66949.661059631209</v>
      </c>
      <c r="CM585" s="2">
        <f t="shared" si="624"/>
        <v>47484.446984141854</v>
      </c>
      <c r="CN585" s="2">
        <f t="shared" si="625"/>
        <v>82079.411677894459</v>
      </c>
      <c r="CO585" s="2">
        <f t="shared" si="626"/>
        <v>35.346399612185131</v>
      </c>
      <c r="CP585" s="2">
        <f t="shared" si="627"/>
        <v>141.69089963531323</v>
      </c>
      <c r="CQ585" s="2">
        <f t="shared" si="628"/>
        <v>115.5729251940197</v>
      </c>
      <c r="CR585" s="2">
        <f t="shared" si="629"/>
        <v>81.970787488970316</v>
      </c>
      <c r="CS585" s="2">
        <f>Paramètres!$F$22</f>
        <v>1</v>
      </c>
      <c r="CT585" s="2">
        <f t="shared" si="630"/>
        <v>-69455.870812193432</v>
      </c>
      <c r="CU585" s="2">
        <f t="shared" si="631"/>
        <v>-49072.562712530722</v>
      </c>
      <c r="CV585" s="2">
        <f t="shared" si="660"/>
        <v>85042.54465533921</v>
      </c>
      <c r="CW585" s="2">
        <f t="shared" si="661"/>
        <v>-144.75769928063318</v>
      </c>
      <c r="CX585" s="2">
        <f t="shared" si="632"/>
        <v>132.33828858085877</v>
      </c>
      <c r="CY585" s="2">
        <f t="shared" si="662"/>
        <v>-108.08320838035765</v>
      </c>
      <c r="CZ585" s="2">
        <f t="shared" si="663"/>
        <v>-76.363883418268102</v>
      </c>
      <c r="DA585" s="2"/>
      <c r="DB585" s="2"/>
      <c r="DC585" s="13">
        <f>Paramètres!$H$16</f>
        <v>-20000</v>
      </c>
      <c r="DD585" s="13">
        <f>Paramètres!$I$16</f>
        <v>0</v>
      </c>
      <c r="DE585" s="13"/>
      <c r="DF585" s="13"/>
      <c r="DG585" s="112">
        <f>Paramètres!$H$20</f>
        <v>1047197551196.5977</v>
      </c>
      <c r="DH585" s="13">
        <f>Paramètres!$H$21</f>
        <v>10000</v>
      </c>
      <c r="DI585" s="13">
        <f>IF(DL585&lt;66666,Paramètres!$H$22,5)</f>
        <v>1</v>
      </c>
      <c r="DJ585" s="13">
        <f t="shared" si="633"/>
        <v>31949.661059631217</v>
      </c>
      <c r="DK585" s="13">
        <f t="shared" si="634"/>
        <v>32484.446984141854</v>
      </c>
      <c r="DL585" s="13">
        <f t="shared" si="664"/>
        <v>45563.363985672062</v>
      </c>
      <c r="DM585" s="13">
        <f t="shared" si="665"/>
        <v>45.475528781308711</v>
      </c>
      <c r="DN585" s="13">
        <f t="shared" si="666"/>
        <v>470.05646876863665</v>
      </c>
      <c r="DO585" s="13">
        <f t="shared" si="667"/>
        <v>329.61009772605246</v>
      </c>
      <c r="DP585" s="13">
        <f t="shared" si="668"/>
        <v>335.12724047481191</v>
      </c>
      <c r="DQ585" s="13">
        <f>IF(DT585&lt;66666,Paramètres!$H$22,5)</f>
        <v>5</v>
      </c>
      <c r="DR585" s="13">
        <f t="shared" si="635"/>
        <v>-104455.87081219343</v>
      </c>
      <c r="DS585" s="13">
        <f t="shared" si="636"/>
        <v>-64072.562712530722</v>
      </c>
      <c r="DT585" s="13">
        <f t="shared" si="669"/>
        <v>122541.10428621421</v>
      </c>
      <c r="DU585" s="13">
        <f t="shared" si="670"/>
        <v>-148.47531364904694</v>
      </c>
      <c r="DV585" s="13">
        <f t="shared" si="671"/>
        <v>345.23212381158407</v>
      </c>
      <c r="DW585" s="13">
        <f t="shared" si="672"/>
        <v>-294.28102786518537</v>
      </c>
      <c r="DX585" s="13">
        <f t="shared" si="673"/>
        <v>-180.51009930213573</v>
      </c>
    </row>
    <row r="586" spans="1:128" x14ac:dyDescent="0.35">
      <c r="A586" s="106">
        <f t="shared" si="674"/>
        <v>580</v>
      </c>
      <c r="B586" s="106">
        <f>A586*Paramètres!$D$25</f>
        <v>290</v>
      </c>
      <c r="C586" s="102">
        <f>Paramètres!$D$7</f>
        <v>155093840495.72119</v>
      </c>
      <c r="D586" s="28">
        <f>Paramètres!$D$8</f>
        <v>6666</v>
      </c>
      <c r="E586" s="28">
        <f t="shared" si="637"/>
        <v>-50502.504252239371</v>
      </c>
      <c r="F586" s="28">
        <f t="shared" si="638"/>
        <v>-32046.966585331862</v>
      </c>
      <c r="G586" s="28">
        <f t="shared" si="612"/>
        <v>19.092833238404637</v>
      </c>
      <c r="H586" s="28">
        <f t="shared" si="613"/>
        <v>39.958840742938833</v>
      </c>
      <c r="I586" s="28">
        <f t="shared" si="675"/>
        <v>3101.8868145191213</v>
      </c>
      <c r="J586" s="28">
        <f t="shared" si="676"/>
        <v>1073.6901138188596</v>
      </c>
      <c r="K586" s="28">
        <f t="shared" si="677"/>
        <v>703.70801162756345</v>
      </c>
      <c r="L586" s="28">
        <f t="shared" si="639"/>
        <v>539.39641404425743</v>
      </c>
      <c r="M586" s="28">
        <f t="shared" si="640"/>
        <v>451.94742409379313</v>
      </c>
      <c r="N586" s="28">
        <f>Paramètres!$D$26*Calculs!K586</f>
        <v>14.07416023255127</v>
      </c>
      <c r="O586" s="28">
        <f>Paramètres!$D$26*I586</f>
        <v>62.037736290382426</v>
      </c>
      <c r="P586" s="28">
        <f>Paramètres!$D$26*J586</f>
        <v>21.473802276377192</v>
      </c>
      <c r="Q586" s="105">
        <f>IF($T586&gt;25000,Paramètres!$D$9,-5)</f>
        <v>6</v>
      </c>
      <c r="R586" s="105">
        <f t="shared" si="614"/>
        <v>-136817.25965729961</v>
      </c>
      <c r="S586" s="105">
        <f t="shared" si="615"/>
        <v>-94882.325441684923</v>
      </c>
      <c r="T586" s="105">
        <f t="shared" si="641"/>
        <v>166498.10275602166</v>
      </c>
      <c r="U586" s="105">
        <f t="shared" si="642"/>
        <v>-145.25881742474428</v>
      </c>
      <c r="V586" s="105">
        <f t="shared" si="616"/>
        <v>33.487586549092427</v>
      </c>
      <c r="W586" s="105">
        <f t="shared" si="643"/>
        <v>-27.517910104340626</v>
      </c>
      <c r="X586" s="105">
        <f t="shared" si="644"/>
        <v>-19.083581329833883</v>
      </c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44">
        <f t="shared" si="645"/>
        <v>86314.755405060248</v>
      </c>
      <c r="AL586" s="44">
        <f t="shared" si="646"/>
        <v>62835.358856353065</v>
      </c>
      <c r="AM586" s="44">
        <f t="shared" si="617"/>
        <v>-37.252318646960347</v>
      </c>
      <c r="AN586" s="44">
        <f t="shared" si="618"/>
        <v>-145.13011127594621</v>
      </c>
      <c r="AO586" s="44">
        <f t="shared" si="678"/>
        <v>3410.5135141302758</v>
      </c>
      <c r="AP586" s="44">
        <f t="shared" si="679"/>
        <v>-2593.6325693077765</v>
      </c>
      <c r="AQ586" s="44">
        <f t="shared" si="647"/>
        <v>553.60983844537589</v>
      </c>
      <c r="AR586" s="44">
        <f t="shared" si="648"/>
        <v>-454.21054755540257</v>
      </c>
      <c r="AS586" s="44">
        <f t="shared" si="649"/>
        <v>-316.50692206164547</v>
      </c>
      <c r="AT586" s="44">
        <f>Paramètres!$D$26*Calculs!AQ586</f>
        <v>11.072196768907517</v>
      </c>
      <c r="AU586" s="44">
        <f>Paramètres!$D$26*AO586</f>
        <v>68.210270282605521</v>
      </c>
      <c r="AV586" s="44">
        <f>Paramètres!$D$26*AP586</f>
        <v>-51.872651386155532</v>
      </c>
      <c r="AW586" s="44"/>
      <c r="AX586" s="44"/>
      <c r="AY586" s="44"/>
      <c r="AZ586" s="44"/>
      <c r="BA586" s="44"/>
      <c r="BB586" s="44"/>
      <c r="BC586" s="44"/>
      <c r="BD586" s="44"/>
      <c r="BE586" s="44"/>
      <c r="BF586" s="44"/>
      <c r="BG586" s="41">
        <f>Paramètres!$D$16</f>
        <v>30000</v>
      </c>
      <c r="BH586" s="41">
        <f>Paramètres!$E$16</f>
        <v>-25000</v>
      </c>
      <c r="BI586" s="100"/>
      <c r="BJ586" s="100"/>
      <c r="BK586" s="110">
        <f>Paramètres!$D$20</f>
        <v>523598775598.29883</v>
      </c>
      <c r="BL586" s="41">
        <f>Paramètres!$D$21</f>
        <v>10000</v>
      </c>
      <c r="BM586" s="41"/>
      <c r="BN586" s="41"/>
      <c r="BO586" s="41">
        <f>IF(AND($BR$6&gt;200,A586&lt;950),Paramètres!$D$22,0)</f>
        <v>1</v>
      </c>
      <c r="BP586" s="41">
        <f t="shared" si="619"/>
        <v>80502.504252239363</v>
      </c>
      <c r="BQ586" s="41">
        <f t="shared" si="620"/>
        <v>7046.966585331862</v>
      </c>
      <c r="BR586" s="41">
        <f t="shared" si="650"/>
        <v>80810.351619929235</v>
      </c>
      <c r="BS586" s="41">
        <f t="shared" si="651"/>
        <v>5.0027617557214414</v>
      </c>
      <c r="BT586" s="41">
        <f t="shared" si="652"/>
        <v>78.372658625789654</v>
      </c>
      <c r="BU586" s="41">
        <f t="shared" si="653"/>
        <v>78.074097659611951</v>
      </c>
      <c r="BV586" s="41">
        <f t="shared" si="654"/>
        <v>6.8343905881898968</v>
      </c>
      <c r="BW586" s="41">
        <f>Paramètres!$D$22</f>
        <v>1</v>
      </c>
      <c r="BX586" s="41">
        <f t="shared" si="621"/>
        <v>-56314.755405060248</v>
      </c>
      <c r="BY586" s="41">
        <f t="shared" si="622"/>
        <v>-87835.358856353065</v>
      </c>
      <c r="BZ586" s="41">
        <f t="shared" si="655"/>
        <v>104337.92187769548</v>
      </c>
      <c r="CA586" s="41">
        <f t="shared" si="656"/>
        <v>-122.66555344403017</v>
      </c>
      <c r="CB586" s="41">
        <f t="shared" si="657"/>
        <v>47.441409013723771</v>
      </c>
      <c r="CC586" s="41">
        <f t="shared" si="658"/>
        <v>-25.605755765492184</v>
      </c>
      <c r="CD586" s="41">
        <f t="shared" si="659"/>
        <v>-39.937858741867906</v>
      </c>
      <c r="CE586" s="2">
        <f>Paramètres!$F$16</f>
        <v>15000</v>
      </c>
      <c r="CF586" s="2">
        <f>Paramètres!$G$16</f>
        <v>15000</v>
      </c>
      <c r="CG586" s="111">
        <f>Paramètres!$F$20</f>
        <v>992600579172.61572</v>
      </c>
      <c r="CH586" s="2">
        <f>Paramètres!$F$21</f>
        <v>13332</v>
      </c>
      <c r="CI586" s="2"/>
      <c r="CJ586" s="2"/>
      <c r="CK586" s="2">
        <f>IF(CN586&gt;20000,Paramètres!$F$22,-2)</f>
        <v>1</v>
      </c>
      <c r="CL586" s="2">
        <f t="shared" si="623"/>
        <v>65502.504252239371</v>
      </c>
      <c r="CM586" s="2">
        <f t="shared" si="624"/>
        <v>47046.966585331858</v>
      </c>
      <c r="CN586" s="2">
        <f t="shared" si="625"/>
        <v>80647.350410264364</v>
      </c>
      <c r="CO586" s="2">
        <f t="shared" si="626"/>
        <v>35.687677895069214</v>
      </c>
      <c r="CP586" s="2">
        <f t="shared" si="627"/>
        <v>146.56508611907705</v>
      </c>
      <c r="CQ586" s="2">
        <f t="shared" si="628"/>
        <v>119.04148280019361</v>
      </c>
      <c r="CR586" s="2">
        <f t="shared" si="629"/>
        <v>85.501168657648662</v>
      </c>
      <c r="CS586" s="2">
        <f>Paramètres!$F$22</f>
        <v>1</v>
      </c>
      <c r="CT586" s="2">
        <f t="shared" si="630"/>
        <v>-71314.755405060248</v>
      </c>
      <c r="CU586" s="2">
        <f t="shared" si="631"/>
        <v>-47835.358856353065</v>
      </c>
      <c r="CV586" s="2">
        <f t="shared" si="660"/>
        <v>85872.090316933856</v>
      </c>
      <c r="CW586" s="2">
        <f t="shared" si="661"/>
        <v>-146.14772009130795</v>
      </c>
      <c r="CX586" s="2">
        <f t="shared" si="632"/>
        <v>129.88364028096512</v>
      </c>
      <c r="CY586" s="2">
        <f t="shared" si="662"/>
        <v>-107.86531460419431</v>
      </c>
      <c r="CZ586" s="2">
        <f t="shared" si="663"/>
        <v>-72.352152130902994</v>
      </c>
      <c r="DA586" s="2"/>
      <c r="DB586" s="2"/>
      <c r="DC586" s="13">
        <f>Paramètres!$H$16</f>
        <v>-20000</v>
      </c>
      <c r="DD586" s="13">
        <f>Paramètres!$I$16</f>
        <v>0</v>
      </c>
      <c r="DE586" s="13"/>
      <c r="DF586" s="13"/>
      <c r="DG586" s="112">
        <f>Paramètres!$H$20</f>
        <v>1047197551196.5977</v>
      </c>
      <c r="DH586" s="13">
        <f>Paramètres!$H$21</f>
        <v>10000</v>
      </c>
      <c r="DI586" s="13">
        <f>IF(DL586&lt;66666,Paramètres!$H$22,5)</f>
        <v>1</v>
      </c>
      <c r="DJ586" s="13">
        <f t="shared" si="633"/>
        <v>30502.504252239371</v>
      </c>
      <c r="DK586" s="13">
        <f t="shared" si="634"/>
        <v>32046.966585331862</v>
      </c>
      <c r="DL586" s="13">
        <f t="shared" si="664"/>
        <v>44242.635918074069</v>
      </c>
      <c r="DM586" s="13">
        <f t="shared" si="665"/>
        <v>46.414451548573936</v>
      </c>
      <c r="DN586" s="13">
        <f t="shared" si="666"/>
        <v>496.46436164007866</v>
      </c>
      <c r="DO586" s="13">
        <f t="shared" si="667"/>
        <v>342.2808335844519</v>
      </c>
      <c r="DP586" s="13">
        <f t="shared" si="668"/>
        <v>359.61186484795456</v>
      </c>
      <c r="DQ586" s="13">
        <f>IF(DT586&lt;66666,Paramètres!$H$22,5)</f>
        <v>5</v>
      </c>
      <c r="DR586" s="13">
        <f t="shared" si="635"/>
        <v>-106314.75540506025</v>
      </c>
      <c r="DS586" s="13">
        <f t="shared" si="636"/>
        <v>-62835.358856353065</v>
      </c>
      <c r="DT586" s="13">
        <f t="shared" si="669"/>
        <v>123495.38266447233</v>
      </c>
      <c r="DU586" s="13">
        <f t="shared" si="670"/>
        <v>-149.4155792155718</v>
      </c>
      <c r="DV586" s="13">
        <f t="shared" si="671"/>
        <v>339.96928862673587</v>
      </c>
      <c r="DW586" s="13">
        <f t="shared" si="672"/>
        <v>-292.67289987499868</v>
      </c>
      <c r="DX586" s="13">
        <f t="shared" si="673"/>
        <v>-172.97887410931963</v>
      </c>
    </row>
    <row r="587" spans="1:128" x14ac:dyDescent="0.35">
      <c r="A587" s="106">
        <f t="shared" si="674"/>
        <v>581</v>
      </c>
      <c r="B587" s="106">
        <f>A587*Paramètres!$D$25</f>
        <v>290.5</v>
      </c>
      <c r="C587" s="102">
        <f>Paramètres!$D$7</f>
        <v>155093840495.72119</v>
      </c>
      <c r="D587" s="28">
        <f>Paramètres!$D$8</f>
        <v>6666</v>
      </c>
      <c r="E587" s="28">
        <f t="shared" si="637"/>
        <v>-48816.711741468745</v>
      </c>
      <c r="F587" s="28">
        <f t="shared" si="638"/>
        <v>-31397.134672398981</v>
      </c>
      <c r="G587" s="28">
        <f t="shared" si="612"/>
        <v>22.794387774238636</v>
      </c>
      <c r="H587" s="28">
        <f t="shared" si="613"/>
        <v>40.85084623662673</v>
      </c>
      <c r="I587" s="28">
        <f t="shared" si="675"/>
        <v>3579.2454922729962</v>
      </c>
      <c r="J587" s="28">
        <f t="shared" si="676"/>
        <v>1504.1637356362755</v>
      </c>
      <c r="K587" s="28">
        <f t="shared" si="677"/>
        <v>746.80551009694</v>
      </c>
      <c r="L587" s="28">
        <f t="shared" si="639"/>
        <v>564.89480764300549</v>
      </c>
      <c r="M587" s="28">
        <f t="shared" si="640"/>
        <v>488.47960674845228</v>
      </c>
      <c r="N587" s="28">
        <f>Paramètres!$D$26*Calculs!K587</f>
        <v>14.936110201938801</v>
      </c>
      <c r="O587" s="28">
        <f>Paramètres!$D$26*I587</f>
        <v>71.584909845459933</v>
      </c>
      <c r="P587" s="28">
        <f>Paramètres!$D$26*J587</f>
        <v>30.083274712725512</v>
      </c>
      <c r="Q587" s="105">
        <f>IF($T587&gt;25000,Paramètres!$D$9,-5)</f>
        <v>6</v>
      </c>
      <c r="R587" s="105">
        <f t="shared" si="614"/>
        <v>-136723.17126670529</v>
      </c>
      <c r="S587" s="105">
        <f t="shared" si="615"/>
        <v>-92856.550513582741</v>
      </c>
      <c r="T587" s="105">
        <f t="shared" si="641"/>
        <v>165274.21013124331</v>
      </c>
      <c r="U587" s="105">
        <f t="shared" si="642"/>
        <v>-145.81732412623523</v>
      </c>
      <c r="V587" s="105">
        <f t="shared" si="616"/>
        <v>33.984176390740998</v>
      </c>
      <c r="W587" s="105">
        <f t="shared" si="643"/>
        <v>-28.113426561467175</v>
      </c>
      <c r="X587" s="105">
        <f t="shared" si="644"/>
        <v>-19.093441070953919</v>
      </c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44">
        <f t="shared" si="645"/>
        <v>87906.45952523654</v>
      </c>
      <c r="AL587" s="44">
        <f t="shared" si="646"/>
        <v>61459.415841183763</v>
      </c>
      <c r="AM587" s="44">
        <f t="shared" si="617"/>
        <v>-44.702615137400926</v>
      </c>
      <c r="AN587" s="44">
        <f t="shared" si="618"/>
        <v>-146.1431487422083</v>
      </c>
      <c r="AO587" s="44">
        <f t="shared" si="678"/>
        <v>2888.0926962922676</v>
      </c>
      <c r="AP587" s="44">
        <f t="shared" si="679"/>
        <v>-2858.2668399832664</v>
      </c>
      <c r="AQ587" s="44">
        <f t="shared" si="647"/>
        <v>546.29618837400369</v>
      </c>
      <c r="AR587" s="44">
        <f t="shared" si="648"/>
        <v>-453.66188034902581</v>
      </c>
      <c r="AS587" s="44">
        <f t="shared" si="649"/>
        <v>-304.35246631192439</v>
      </c>
      <c r="AT587" s="44">
        <f>Paramètres!$D$26*Calculs!AQ587</f>
        <v>10.925923767480073</v>
      </c>
      <c r="AU587" s="44">
        <f>Paramètres!$D$26*AO587</f>
        <v>57.761853925845351</v>
      </c>
      <c r="AV587" s="44">
        <f>Paramètres!$D$26*AP587</f>
        <v>-57.165336799665333</v>
      </c>
      <c r="AW587" s="44"/>
      <c r="AX587" s="44"/>
      <c r="AY587" s="44"/>
      <c r="AZ587" s="44"/>
      <c r="BA587" s="44"/>
      <c r="BB587" s="44"/>
      <c r="BC587" s="44"/>
      <c r="BD587" s="44"/>
      <c r="BE587" s="44"/>
      <c r="BF587" s="44"/>
      <c r="BG587" s="41">
        <f>Paramètres!$D$16</f>
        <v>30000</v>
      </c>
      <c r="BH587" s="41">
        <f>Paramètres!$E$16</f>
        <v>-25000</v>
      </c>
      <c r="BI587" s="100"/>
      <c r="BJ587" s="100"/>
      <c r="BK587" s="110">
        <f>Paramètres!$D$20</f>
        <v>523598775598.29883</v>
      </c>
      <c r="BL587" s="41">
        <f>Paramètres!$D$21</f>
        <v>10000</v>
      </c>
      <c r="BM587" s="41"/>
      <c r="BN587" s="41"/>
      <c r="BO587" s="41">
        <f>IF(AND($BR$6&gt;200,A587&lt;950),Paramètres!$D$22,0)</f>
        <v>1</v>
      </c>
      <c r="BP587" s="41">
        <f t="shared" si="619"/>
        <v>78816.711741468753</v>
      </c>
      <c r="BQ587" s="41">
        <f t="shared" si="620"/>
        <v>6397.1346723989809</v>
      </c>
      <c r="BR587" s="41">
        <f t="shared" si="650"/>
        <v>79075.896338609964</v>
      </c>
      <c r="BS587" s="41">
        <f t="shared" si="651"/>
        <v>4.64022304911947</v>
      </c>
      <c r="BT587" s="41">
        <f t="shared" si="652"/>
        <v>81.766372528389979</v>
      </c>
      <c r="BU587" s="41">
        <f t="shared" si="653"/>
        <v>81.498369441422497</v>
      </c>
      <c r="BV587" s="41">
        <f t="shared" si="654"/>
        <v>6.6147906120193829</v>
      </c>
      <c r="BW587" s="41">
        <f>Paramètres!$D$22</f>
        <v>1</v>
      </c>
      <c r="BX587" s="41">
        <f t="shared" si="621"/>
        <v>-57906.45952523654</v>
      </c>
      <c r="BY587" s="41">
        <f t="shared" si="622"/>
        <v>-86459.415841183771</v>
      </c>
      <c r="BZ587" s="41">
        <f t="shared" si="655"/>
        <v>104059.54373504911</v>
      </c>
      <c r="CA587" s="41">
        <f t="shared" si="656"/>
        <v>-123.81231957445486</v>
      </c>
      <c r="CB587" s="41">
        <f t="shared" si="657"/>
        <v>47.692088670817903</v>
      </c>
      <c r="CC587" s="41">
        <f t="shared" si="658"/>
        <v>-26.539420635192791</v>
      </c>
      <c r="CD587" s="41">
        <f t="shared" si="659"/>
        <v>-39.625679478508133</v>
      </c>
      <c r="CE587" s="2">
        <f>Paramètres!$F$16</f>
        <v>15000</v>
      </c>
      <c r="CF587" s="2">
        <f>Paramètres!$G$16</f>
        <v>15000</v>
      </c>
      <c r="CG587" s="111">
        <f>Paramètres!$F$20</f>
        <v>992600579172.61572</v>
      </c>
      <c r="CH587" s="2">
        <f>Paramètres!$F$21</f>
        <v>13332</v>
      </c>
      <c r="CI587" s="2"/>
      <c r="CJ587" s="2"/>
      <c r="CK587" s="2">
        <f>IF(CN587&gt;20000,Paramètres!$F$22,-2)</f>
        <v>1</v>
      </c>
      <c r="CL587" s="2">
        <f t="shared" si="623"/>
        <v>63816.711741468745</v>
      </c>
      <c r="CM587" s="2">
        <f t="shared" si="624"/>
        <v>46397.134672398985</v>
      </c>
      <c r="CN587" s="2">
        <f t="shared" si="625"/>
        <v>78900.359969409794</v>
      </c>
      <c r="CO587" s="2">
        <f t="shared" si="626"/>
        <v>36.018552731214314</v>
      </c>
      <c r="CP587" s="2">
        <f t="shared" si="627"/>
        <v>152.85418637745519</v>
      </c>
      <c r="CQ587" s="2">
        <f t="shared" si="628"/>
        <v>123.63253544481599</v>
      </c>
      <c r="CR587" s="2">
        <f t="shared" si="629"/>
        <v>89.885474202454574</v>
      </c>
      <c r="CS587" s="2">
        <f>Paramètres!$F$22</f>
        <v>1</v>
      </c>
      <c r="CT587" s="2">
        <f t="shared" si="630"/>
        <v>-72906.45952523654</v>
      </c>
      <c r="CU587" s="2">
        <f t="shared" si="631"/>
        <v>-46459.415841183763</v>
      </c>
      <c r="CV587" s="2">
        <f t="shared" si="660"/>
        <v>86451.310925913611</v>
      </c>
      <c r="CW587" s="2">
        <f t="shared" si="661"/>
        <v>-147.49280135403447</v>
      </c>
      <c r="CX587" s="2">
        <f t="shared" si="632"/>
        <v>128.20948508337753</v>
      </c>
      <c r="CY587" s="2">
        <f t="shared" si="662"/>
        <v>-108.12212718200495</v>
      </c>
      <c r="CZ587" s="2">
        <f t="shared" si="663"/>
        <v>-68.900491137459639</v>
      </c>
      <c r="DA587" s="2"/>
      <c r="DB587" s="2"/>
      <c r="DC587" s="13">
        <f>Paramètres!$H$16</f>
        <v>-20000</v>
      </c>
      <c r="DD587" s="13">
        <f>Paramètres!$I$16</f>
        <v>0</v>
      </c>
      <c r="DE587" s="13"/>
      <c r="DF587" s="13"/>
      <c r="DG587" s="112">
        <f>Paramètres!$H$20</f>
        <v>1047197551196.5977</v>
      </c>
      <c r="DH587" s="13">
        <f>Paramètres!$H$21</f>
        <v>10000</v>
      </c>
      <c r="DI587" s="13">
        <f>IF(DL587&lt;66666,Paramètres!$H$22,5)</f>
        <v>1</v>
      </c>
      <c r="DJ587" s="13">
        <f t="shared" si="633"/>
        <v>28816.711741468745</v>
      </c>
      <c r="DK587" s="13">
        <f t="shared" si="634"/>
        <v>31397.134672398981</v>
      </c>
      <c r="DL587" s="13">
        <f t="shared" si="664"/>
        <v>42616.697915578363</v>
      </c>
      <c r="DM587" s="13">
        <f t="shared" si="665"/>
        <v>47.453869747202866</v>
      </c>
      <c r="DN587" s="13">
        <f t="shared" si="666"/>
        <v>532.05062750623199</v>
      </c>
      <c r="DO587" s="13">
        <f t="shared" si="667"/>
        <v>359.76390275676698</v>
      </c>
      <c r="DP587" s="13">
        <f t="shared" si="668"/>
        <v>391.97934193397833</v>
      </c>
      <c r="DQ587" s="13">
        <f>IF(DT587&lt;66666,Paramètres!$H$22,5)</f>
        <v>5</v>
      </c>
      <c r="DR587" s="13">
        <f t="shared" si="635"/>
        <v>-107906.45952523654</v>
      </c>
      <c r="DS587" s="13">
        <f t="shared" si="636"/>
        <v>-61459.415841183763</v>
      </c>
      <c r="DT587" s="13">
        <f t="shared" si="669"/>
        <v>124181.57593947285</v>
      </c>
      <c r="DU587" s="13">
        <f t="shared" si="670"/>
        <v>-150.3358060848675</v>
      </c>
      <c r="DV587" s="13">
        <f t="shared" si="671"/>
        <v>336.25872587181976</v>
      </c>
      <c r="DW587" s="13">
        <f t="shared" si="672"/>
        <v>-292.18898470881459</v>
      </c>
      <c r="DX587" s="13">
        <f t="shared" si="673"/>
        <v>-166.4197342257574</v>
      </c>
    </row>
    <row r="588" spans="1:128" x14ac:dyDescent="0.35">
      <c r="A588" s="106">
        <f t="shared" si="674"/>
        <v>582</v>
      </c>
      <c r="B588" s="106">
        <f>A588*Paramètres!$D$25</f>
        <v>291</v>
      </c>
      <c r="C588" s="102">
        <f>Paramètres!$D$7</f>
        <v>155093840495.72119</v>
      </c>
      <c r="D588" s="28">
        <f>Paramètres!$D$8</f>
        <v>6666</v>
      </c>
      <c r="E588" s="28">
        <f t="shared" si="637"/>
        <v>-46885.865293421499</v>
      </c>
      <c r="F588" s="28">
        <f t="shared" si="638"/>
        <v>-30522.932902893728</v>
      </c>
      <c r="G588" s="28">
        <f t="shared" si="612"/>
        <v>25.72936717573652</v>
      </c>
      <c r="H588" s="28">
        <f t="shared" si="613"/>
        <v>41.872980462968357</v>
      </c>
      <c r="I588" s="28">
        <f t="shared" si="675"/>
        <v>4072.5553900705418</v>
      </c>
      <c r="J588" s="28">
        <f t="shared" si="676"/>
        <v>1962.5600676720023</v>
      </c>
      <c r="K588" s="28">
        <f t="shared" si="677"/>
        <v>803.62839222877074</v>
      </c>
      <c r="L588" s="28">
        <f t="shared" si="639"/>
        <v>598.40291652690053</v>
      </c>
      <c r="M588" s="28">
        <f t="shared" si="640"/>
        <v>536.40706770912175</v>
      </c>
      <c r="N588" s="28">
        <f>Paramètres!$D$26*Calculs!K588</f>
        <v>16.072567844575413</v>
      </c>
      <c r="O588" s="28">
        <f>Paramètres!$D$26*I588</f>
        <v>81.451107801410842</v>
      </c>
      <c r="P588" s="28">
        <f>Paramètres!$D$26*J588</f>
        <v>39.251201353440045</v>
      </c>
      <c r="Q588" s="105">
        <f>IF($T588&gt;25000,Paramètres!$D$9,-5)</f>
        <v>6</v>
      </c>
      <c r="R588" s="105">
        <f t="shared" si="614"/>
        <v>-136122.9556967169</v>
      </c>
      <c r="S588" s="105">
        <f t="shared" si="615"/>
        <v>-90477.127207507874</v>
      </c>
      <c r="T588" s="105">
        <f t="shared" si="641"/>
        <v>163448.98168949818</v>
      </c>
      <c r="U588" s="105">
        <f t="shared" si="642"/>
        <v>-146.3891234759345</v>
      </c>
      <c r="V588" s="105">
        <f t="shared" si="616"/>
        <v>34.745513171196116</v>
      </c>
      <c r="W588" s="105">
        <f t="shared" si="643"/>
        <v>-28.936625368809569</v>
      </c>
      <c r="X588" s="105">
        <f t="shared" si="644"/>
        <v>-19.233366782623609</v>
      </c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44">
        <f t="shared" si="645"/>
        <v>89237.090403295413</v>
      </c>
      <c r="AL588" s="44">
        <f t="shared" si="646"/>
        <v>59954.194304614153</v>
      </c>
      <c r="AM588" s="44">
        <f t="shared" si="617"/>
        <v>-52.572413115091649</v>
      </c>
      <c r="AN588" s="44">
        <f t="shared" si="618"/>
        <v>-147.12575689973943</v>
      </c>
      <c r="AO588" s="44">
        <f t="shared" si="678"/>
        <v>2376.6689620173961</v>
      </c>
      <c r="AP588" s="44">
        <f t="shared" si="679"/>
        <v>-3105.4539694955251</v>
      </c>
      <c r="AQ588" s="44">
        <f t="shared" si="647"/>
        <v>541.7114924139139</v>
      </c>
      <c r="AR588" s="44">
        <f t="shared" si="648"/>
        <v>-454.96395908747951</v>
      </c>
      <c r="AS588" s="44">
        <f t="shared" si="649"/>
        <v>-294.0393459126791</v>
      </c>
      <c r="AT588" s="44">
        <f>Paramètres!$D$26*Calculs!AQ588</f>
        <v>10.834229848278278</v>
      </c>
      <c r="AU588" s="44">
        <f>Paramètres!$D$26*AO588</f>
        <v>47.533379240347919</v>
      </c>
      <c r="AV588" s="44">
        <f>Paramètres!$D$26*AP588</f>
        <v>-62.109079389910505</v>
      </c>
      <c r="AW588" s="44"/>
      <c r="AX588" s="44"/>
      <c r="AY588" s="44"/>
      <c r="AZ588" s="44"/>
      <c r="BA588" s="44"/>
      <c r="BB588" s="44"/>
      <c r="BC588" s="44"/>
      <c r="BD588" s="44"/>
      <c r="BE588" s="44"/>
      <c r="BF588" s="44"/>
      <c r="BG588" s="41">
        <f>Paramètres!$D$16</f>
        <v>30000</v>
      </c>
      <c r="BH588" s="41">
        <f>Paramètres!$E$16</f>
        <v>-25000</v>
      </c>
      <c r="BI588" s="100"/>
      <c r="BJ588" s="100"/>
      <c r="BK588" s="110">
        <f>Paramètres!$D$20</f>
        <v>523598775598.29883</v>
      </c>
      <c r="BL588" s="41">
        <f>Paramètres!$D$21</f>
        <v>10000</v>
      </c>
      <c r="BM588" s="41"/>
      <c r="BN588" s="41"/>
      <c r="BO588" s="41">
        <f>IF(AND($BR$6&gt;200,A588&lt;950),Paramètres!$D$22,0)</f>
        <v>1</v>
      </c>
      <c r="BP588" s="41">
        <f t="shared" si="619"/>
        <v>76885.865293421492</v>
      </c>
      <c r="BQ588" s="41">
        <f t="shared" si="620"/>
        <v>5522.9329028937282</v>
      </c>
      <c r="BR588" s="41">
        <f t="shared" si="650"/>
        <v>77083.974143579428</v>
      </c>
      <c r="BS588" s="41">
        <f t="shared" si="651"/>
        <v>4.1086635292632065</v>
      </c>
      <c r="BT588" s="41">
        <f t="shared" si="652"/>
        <v>85.940565570447163</v>
      </c>
      <c r="BU588" s="41">
        <f t="shared" si="653"/>
        <v>85.719694931429885</v>
      </c>
      <c r="BV588" s="41">
        <f t="shared" si="654"/>
        <v>6.1574923005166982</v>
      </c>
      <c r="BW588" s="41">
        <f>Paramètres!$D$22</f>
        <v>1</v>
      </c>
      <c r="BX588" s="41">
        <f t="shared" si="621"/>
        <v>-59237.090403295413</v>
      </c>
      <c r="BY588" s="41">
        <f t="shared" si="622"/>
        <v>-84954.194304614153</v>
      </c>
      <c r="BZ588" s="41">
        <f t="shared" si="655"/>
        <v>103567.60115689813</v>
      </c>
      <c r="CA588" s="41">
        <f t="shared" si="656"/>
        <v>-124.88739713274137</v>
      </c>
      <c r="CB588" s="41">
        <f t="shared" si="657"/>
        <v>48.139944125611514</v>
      </c>
      <c r="CC588" s="41">
        <f t="shared" si="658"/>
        <v>-27.534385177642044</v>
      </c>
      <c r="CD588" s="41">
        <f t="shared" si="659"/>
        <v>-39.488122939768161</v>
      </c>
      <c r="CE588" s="2">
        <f>Paramètres!$F$16</f>
        <v>15000</v>
      </c>
      <c r="CF588" s="2">
        <f>Paramètres!$G$16</f>
        <v>15000</v>
      </c>
      <c r="CG588" s="111">
        <f>Paramètres!$F$20</f>
        <v>992600579172.61572</v>
      </c>
      <c r="CH588" s="2">
        <f>Paramètres!$F$21</f>
        <v>13332</v>
      </c>
      <c r="CI588" s="2"/>
      <c r="CJ588" s="2"/>
      <c r="CK588" s="2">
        <f>IF(CN588&gt;20000,Paramètres!$F$22,-2)</f>
        <v>1</v>
      </c>
      <c r="CL588" s="2">
        <f t="shared" si="623"/>
        <v>61885.865293421499</v>
      </c>
      <c r="CM588" s="2">
        <f t="shared" si="624"/>
        <v>45522.932902893728</v>
      </c>
      <c r="CN588" s="2">
        <f t="shared" si="625"/>
        <v>76825.762236354509</v>
      </c>
      <c r="CO588" s="2">
        <f t="shared" si="626"/>
        <v>36.338013805242447</v>
      </c>
      <c r="CP588" s="2">
        <f t="shared" si="627"/>
        <v>160.8542223660053</v>
      </c>
      <c r="CQ588" s="2">
        <f t="shared" si="628"/>
        <v>129.57375816975727</v>
      </c>
      <c r="CR588" s="2">
        <f t="shared" si="629"/>
        <v>95.313808268988694</v>
      </c>
      <c r="CS588" s="2">
        <f>Paramètres!$F$22</f>
        <v>1</v>
      </c>
      <c r="CT588" s="2">
        <f t="shared" si="630"/>
        <v>-74237.090403295413</v>
      </c>
      <c r="CU588" s="2">
        <f t="shared" si="631"/>
        <v>-44954.194304614153</v>
      </c>
      <c r="CV588" s="2">
        <f t="shared" si="660"/>
        <v>86787.240865947912</v>
      </c>
      <c r="CW588" s="2">
        <f t="shared" si="661"/>
        <v>-148.80304133059073</v>
      </c>
      <c r="CX588" s="2">
        <f t="shared" si="632"/>
        <v>127.25313547492141</v>
      </c>
      <c r="CY588" s="2">
        <f t="shared" si="662"/>
        <v>-108.851283069896</v>
      </c>
      <c r="CZ588" s="2">
        <f t="shared" si="663"/>
        <v>-65.914783336032229</v>
      </c>
      <c r="DA588" s="2"/>
      <c r="DB588" s="2"/>
      <c r="DC588" s="13">
        <f>Paramètres!$H$16</f>
        <v>-20000</v>
      </c>
      <c r="DD588" s="13">
        <f>Paramètres!$I$16</f>
        <v>0</v>
      </c>
      <c r="DE588" s="13"/>
      <c r="DF588" s="13"/>
      <c r="DG588" s="112">
        <f>Paramètres!$H$20</f>
        <v>1047197551196.5977</v>
      </c>
      <c r="DH588" s="13">
        <f>Paramètres!$H$21</f>
        <v>10000</v>
      </c>
      <c r="DI588" s="13">
        <f>IF(DL588&lt;66666,Paramètres!$H$22,5)</f>
        <v>1</v>
      </c>
      <c r="DJ588" s="13">
        <f t="shared" si="633"/>
        <v>26885.865293421499</v>
      </c>
      <c r="DK588" s="13">
        <f t="shared" si="634"/>
        <v>30522.932902893728</v>
      </c>
      <c r="DL588" s="13">
        <f t="shared" si="664"/>
        <v>40675.535467533293</v>
      </c>
      <c r="DM588" s="13">
        <f t="shared" si="665"/>
        <v>48.625062640776996</v>
      </c>
      <c r="DN588" s="13">
        <f t="shared" si="666"/>
        <v>579.60502284199083</v>
      </c>
      <c r="DO588" s="13">
        <f t="shared" si="667"/>
        <v>383.10946342571344</v>
      </c>
      <c r="DP588" s="13">
        <f t="shared" si="668"/>
        <v>434.93576713961642</v>
      </c>
      <c r="DQ588" s="13">
        <f>IF(DT588&lt;66666,Paramètres!$H$22,5)</f>
        <v>5</v>
      </c>
      <c r="DR588" s="13">
        <f t="shared" si="635"/>
        <v>-109237.09040329541</v>
      </c>
      <c r="DS588" s="13">
        <f t="shared" si="636"/>
        <v>-59954.194304614153</v>
      </c>
      <c r="DT588" s="13">
        <f t="shared" si="669"/>
        <v>124608.37586010486</v>
      </c>
      <c r="DU588" s="13">
        <f t="shared" si="670"/>
        <v>-151.24005316925883</v>
      </c>
      <c r="DV588" s="13">
        <f t="shared" si="671"/>
        <v>333.98128322579379</v>
      </c>
      <c r="DW588" s="13">
        <f t="shared" si="672"/>
        <v>-292.78243438228816</v>
      </c>
      <c r="DX588" s="13">
        <f t="shared" si="673"/>
        <v>-160.6920771610381</v>
      </c>
    </row>
    <row r="589" spans="1:128" x14ac:dyDescent="0.35">
      <c r="A589" s="106">
        <f t="shared" si="674"/>
        <v>583</v>
      </c>
      <c r="B589" s="106">
        <f>A589*Paramètres!$D$25</f>
        <v>291.5</v>
      </c>
      <c r="C589" s="102">
        <f>Paramètres!$D$7</f>
        <v>155093840495.72119</v>
      </c>
      <c r="D589" s="28">
        <f>Paramètres!$D$8</f>
        <v>6666</v>
      </c>
      <c r="E589" s="28">
        <f t="shared" si="637"/>
        <v>-44699.986869254506</v>
      </c>
      <c r="F589" s="28">
        <f t="shared" si="638"/>
        <v>-29407.551102130445</v>
      </c>
      <c r="G589" s="28">
        <f t="shared" si="612"/>
        <v>28.188787589636391</v>
      </c>
      <c r="H589" s="28">
        <f t="shared" si="613"/>
        <v>43.07238895532258</v>
      </c>
      <c r="I589" s="28">
        <f t="shared" si="675"/>
        <v>4589.5071987960309</v>
      </c>
      <c r="J589" s="28">
        <f t="shared" si="676"/>
        <v>2459.7159340276839</v>
      </c>
      <c r="K589" s="28">
        <f t="shared" si="677"/>
        <v>878.79887997750802</v>
      </c>
      <c r="L589" s="28">
        <f t="shared" si="639"/>
        <v>641.955080346366</v>
      </c>
      <c r="M589" s="28">
        <f t="shared" si="640"/>
        <v>600.15093623788778</v>
      </c>
      <c r="N589" s="28">
        <f>Paramètres!$D$26*Calculs!K589</f>
        <v>17.575977599550161</v>
      </c>
      <c r="O589" s="28">
        <f>Paramètres!$D$26*I589</f>
        <v>91.790143975920614</v>
      </c>
      <c r="P589" s="28">
        <f>Paramètres!$D$26*J589</f>
        <v>49.194318680553678</v>
      </c>
      <c r="Q589" s="105">
        <f>IF($T589&gt;25000,Paramètres!$D$9,-5)</f>
        <v>6</v>
      </c>
      <c r="R589" s="105">
        <f t="shared" si="614"/>
        <v>-135011.67076378674</v>
      </c>
      <c r="S589" s="105">
        <f t="shared" si="615"/>
        <v>-87735.508585518663</v>
      </c>
      <c r="T589" s="105">
        <f t="shared" si="641"/>
        <v>161014.50465467005</v>
      </c>
      <c r="U589" s="105">
        <f t="shared" si="642"/>
        <v>-146.98271932246769</v>
      </c>
      <c r="V589" s="105">
        <f t="shared" si="616"/>
        <v>35.801416572886197</v>
      </c>
      <c r="W589" s="105">
        <f t="shared" si="643"/>
        <v>-30.019712059993562</v>
      </c>
      <c r="X589" s="105">
        <f t="shared" si="644"/>
        <v>-19.507903948410437</v>
      </c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44">
        <f t="shared" si="645"/>
        <v>90311.683894532238</v>
      </c>
      <c r="AL589" s="44">
        <f t="shared" si="646"/>
        <v>58327.957483388214</v>
      </c>
      <c r="AM589" s="44">
        <f t="shared" si="617"/>
        <v>-60.682782535833873</v>
      </c>
      <c r="AN589" s="44">
        <f t="shared" si="618"/>
        <v>-148.08348195046784</v>
      </c>
      <c r="AO589" s="44">
        <f t="shared" si="678"/>
        <v>1874.1716236895688</v>
      </c>
      <c r="AP589" s="44">
        <f t="shared" si="679"/>
        <v>-3337.3842360182934</v>
      </c>
      <c r="AQ589" s="44">
        <f t="shared" si="647"/>
        <v>539.69640470700199</v>
      </c>
      <c r="AR589" s="44">
        <f t="shared" si="648"/>
        <v>-458.10472799863578</v>
      </c>
      <c r="AS589" s="44">
        <f t="shared" si="649"/>
        <v>-285.3283502194621</v>
      </c>
      <c r="AT589" s="44">
        <f>Paramètres!$D$26*Calculs!AQ589</f>
        <v>10.793928094140041</v>
      </c>
      <c r="AU589" s="44">
        <f>Paramètres!$D$26*AO589</f>
        <v>37.483432473791375</v>
      </c>
      <c r="AV589" s="44">
        <f>Paramètres!$D$26*AP589</f>
        <v>-66.747684720365868</v>
      </c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1">
        <f>Paramètres!$D$16</f>
        <v>30000</v>
      </c>
      <c r="BH589" s="41">
        <f>Paramètres!$E$16</f>
        <v>-25000</v>
      </c>
      <c r="BI589" s="100"/>
      <c r="BJ589" s="100"/>
      <c r="BK589" s="110">
        <f>Paramètres!$D$20</f>
        <v>523598775598.29883</v>
      </c>
      <c r="BL589" s="41">
        <f>Paramètres!$D$21</f>
        <v>10000</v>
      </c>
      <c r="BM589" s="41"/>
      <c r="BN589" s="41"/>
      <c r="BO589" s="41">
        <f>IF(AND($BR$6&gt;200,A589&lt;950),Paramètres!$D$22,0)</f>
        <v>1</v>
      </c>
      <c r="BP589" s="41">
        <f t="shared" si="619"/>
        <v>74699.986869254499</v>
      </c>
      <c r="BQ589" s="41">
        <f t="shared" si="620"/>
        <v>4407.5511021304446</v>
      </c>
      <c r="BR589" s="41">
        <f t="shared" si="650"/>
        <v>74829.904082423396</v>
      </c>
      <c r="BS589" s="41">
        <f t="shared" si="651"/>
        <v>3.3767292357497745</v>
      </c>
      <c r="BT589" s="41">
        <f t="shared" si="652"/>
        <v>91.057770240195083</v>
      </c>
      <c r="BU589" s="41">
        <f t="shared" si="653"/>
        <v>90.899678740653002</v>
      </c>
      <c r="BV589" s="41">
        <f t="shared" si="654"/>
        <v>5.3633875454075692</v>
      </c>
      <c r="BW589" s="41">
        <f>Paramètres!$D$22</f>
        <v>1</v>
      </c>
      <c r="BX589" s="41">
        <f t="shared" si="621"/>
        <v>-60311.683894532238</v>
      </c>
      <c r="BY589" s="41">
        <f t="shared" si="622"/>
        <v>-83327.957483388222</v>
      </c>
      <c r="BZ589" s="41">
        <f t="shared" si="655"/>
        <v>102864.21978777331</v>
      </c>
      <c r="CA589" s="41">
        <f t="shared" si="656"/>
        <v>-125.89652682869233</v>
      </c>
      <c r="CB589" s="41">
        <f t="shared" si="657"/>
        <v>48.791276004254357</v>
      </c>
      <c r="CC589" s="41">
        <f t="shared" si="658"/>
        <v>-28.60745963222907</v>
      </c>
      <c r="CD589" s="41">
        <f t="shared" si="659"/>
        <v>-39.52469946139643</v>
      </c>
      <c r="CE589" s="2">
        <f>Paramètres!$F$16</f>
        <v>15000</v>
      </c>
      <c r="CF589" s="2">
        <f>Paramètres!$G$16</f>
        <v>15000</v>
      </c>
      <c r="CG589" s="111">
        <f>Paramètres!$F$20</f>
        <v>992600579172.61572</v>
      </c>
      <c r="CH589" s="2">
        <f>Paramètres!$F$21</f>
        <v>13332</v>
      </c>
      <c r="CI589" s="2"/>
      <c r="CJ589" s="2"/>
      <c r="CK589" s="2">
        <f>IF(CN589&gt;20000,Paramètres!$F$22,-2)</f>
        <v>1</v>
      </c>
      <c r="CL589" s="2">
        <f t="shared" si="623"/>
        <v>59699.986869254506</v>
      </c>
      <c r="CM589" s="2">
        <f t="shared" si="624"/>
        <v>44407.551102130441</v>
      </c>
      <c r="CN589" s="2">
        <f t="shared" si="625"/>
        <v>74405.100813569807</v>
      </c>
      <c r="CO589" s="2">
        <f t="shared" si="626"/>
        <v>36.643539384730552</v>
      </c>
      <c r="CP589" s="2">
        <f t="shared" si="627"/>
        <v>170.99471919177773</v>
      </c>
      <c r="CQ589" s="2">
        <f t="shared" si="628"/>
        <v>137.20003573463626</v>
      </c>
      <c r="CR589" s="2">
        <f t="shared" si="629"/>
        <v>102.05559360412076</v>
      </c>
      <c r="CS589" s="2">
        <f>Paramètres!$F$22</f>
        <v>1</v>
      </c>
      <c r="CT589" s="2">
        <f t="shared" si="630"/>
        <v>-75311.683894532238</v>
      </c>
      <c r="CU589" s="2">
        <f t="shared" si="631"/>
        <v>-43327.957483388214</v>
      </c>
      <c r="CV589" s="2">
        <f t="shared" si="660"/>
        <v>86885.911577840074</v>
      </c>
      <c r="CW589" s="2">
        <f t="shared" si="661"/>
        <v>-150.08752714671371</v>
      </c>
      <c r="CX589" s="2">
        <f t="shared" si="632"/>
        <v>126.97424046369711</v>
      </c>
      <c r="CY589" s="2">
        <f t="shared" si="662"/>
        <v>-110.0597747884963</v>
      </c>
      <c r="CZ589" s="2">
        <f t="shared" si="663"/>
        <v>-63.319062807643107</v>
      </c>
      <c r="DA589" s="2"/>
      <c r="DB589" s="2"/>
      <c r="DC589" s="13">
        <f>Paramètres!$H$16</f>
        <v>-20000</v>
      </c>
      <c r="DD589" s="13">
        <f>Paramètres!$I$16</f>
        <v>0</v>
      </c>
      <c r="DE589" s="13"/>
      <c r="DF589" s="13"/>
      <c r="DG589" s="112">
        <f>Paramètres!$H$20</f>
        <v>1047197551196.5977</v>
      </c>
      <c r="DH589" s="13">
        <f>Paramètres!$H$21</f>
        <v>10000</v>
      </c>
      <c r="DI589" s="13">
        <f>IF(DL589&lt;66666,Paramètres!$H$22,5)</f>
        <v>1</v>
      </c>
      <c r="DJ589" s="13">
        <f t="shared" si="633"/>
        <v>24699.986869254506</v>
      </c>
      <c r="DK589" s="13">
        <f t="shared" si="634"/>
        <v>29407.551102130445</v>
      </c>
      <c r="DL589" s="13">
        <f t="shared" si="664"/>
        <v>38404.341071886112</v>
      </c>
      <c r="DM589" s="13">
        <f t="shared" si="665"/>
        <v>49.972432197396842</v>
      </c>
      <c r="DN589" s="13">
        <f t="shared" si="666"/>
        <v>643.47575201050108</v>
      </c>
      <c r="DO589" s="13">
        <f t="shared" si="667"/>
        <v>413.85536587107674</v>
      </c>
      <c r="DP589" s="13">
        <f t="shared" si="668"/>
        <v>492.73195508835948</v>
      </c>
      <c r="DQ589" s="13">
        <f>IF(DT589&lt;66666,Paramètres!$H$22,5)</f>
        <v>5</v>
      </c>
      <c r="DR589" s="13">
        <f t="shared" si="635"/>
        <v>-110311.68389453224</v>
      </c>
      <c r="DS589" s="13">
        <f t="shared" si="636"/>
        <v>-58327.957483388214</v>
      </c>
      <c r="DT589" s="13">
        <f t="shared" si="669"/>
        <v>124783.08470233915</v>
      </c>
      <c r="DU589" s="13">
        <f t="shared" si="670"/>
        <v>-152.13208707585005</v>
      </c>
      <c r="DV589" s="13">
        <f t="shared" si="671"/>
        <v>333.05566887476442</v>
      </c>
      <c r="DW589" s="13">
        <f t="shared" si="672"/>
        <v>-294.43038495029526</v>
      </c>
      <c r="DX589" s="13">
        <f t="shared" si="673"/>
        <v>-155.68181328478184</v>
      </c>
    </row>
    <row r="590" spans="1:128" x14ac:dyDescent="0.35">
      <c r="A590" s="106">
        <f t="shared" si="674"/>
        <v>584</v>
      </c>
      <c r="B590" s="106">
        <f>A590*Paramètres!$D$25</f>
        <v>292</v>
      </c>
      <c r="C590" s="102">
        <f>Paramètres!$D$7</f>
        <v>155093840495.72119</v>
      </c>
      <c r="D590" s="28">
        <f>Paramètres!$D$8</f>
        <v>6666</v>
      </c>
      <c r="E590" s="28">
        <f t="shared" si="637"/>
        <v>-42244.744499769899</v>
      </c>
      <c r="F590" s="28">
        <f t="shared" si="638"/>
        <v>-28027.655401057131</v>
      </c>
      <c r="G590" s="28">
        <f t="shared" si="612"/>
        <v>30.360548685313823</v>
      </c>
      <c r="H590" s="28">
        <f t="shared" si="613"/>
        <v>44.519943190247879</v>
      </c>
      <c r="I590" s="28">
        <f t="shared" si="675"/>
        <v>5139.6721351664764</v>
      </c>
      <c r="J590" s="28">
        <f t="shared" si="676"/>
        <v>3010.672551585018</v>
      </c>
      <c r="K590" s="28">
        <f t="shared" si="677"/>
        <v>979.62048198136449</v>
      </c>
      <c r="L590" s="28">
        <f t="shared" si="639"/>
        <v>698.47570988817688</v>
      </c>
      <c r="M590" s="28">
        <f t="shared" si="640"/>
        <v>686.86823438968872</v>
      </c>
      <c r="N590" s="28">
        <f>Paramètres!$D$26*Calculs!K590</f>
        <v>19.592409639627292</v>
      </c>
      <c r="O590" s="28">
        <f>Paramètres!$D$26*I590</f>
        <v>102.79344270332953</v>
      </c>
      <c r="P590" s="28">
        <f>Paramètres!$D$26*J590</f>
        <v>60.213451031700359</v>
      </c>
      <c r="Q590" s="105">
        <f>IF($T590&gt;25000,Paramètres!$D$9,-5)</f>
        <v>6</v>
      </c>
      <c r="R590" s="105">
        <f t="shared" si="614"/>
        <v>-133378.98802414726</v>
      </c>
      <c r="S590" s="105">
        <f t="shared" si="615"/>
        <v>-84615.588678881337</v>
      </c>
      <c r="T590" s="105">
        <f t="shared" si="641"/>
        <v>157954.90588715265</v>
      </c>
      <c r="U590" s="105">
        <f t="shared" si="642"/>
        <v>-147.60897087877962</v>
      </c>
      <c r="V590" s="105">
        <f t="shared" si="616"/>
        <v>37.198067268464477</v>
      </c>
      <c r="W590" s="105">
        <f t="shared" si="643"/>
        <v>-31.41048732140386</v>
      </c>
      <c r="X590" s="105">
        <f t="shared" si="644"/>
        <v>-19.926803425063834</v>
      </c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44">
        <f t="shared" si="645"/>
        <v>91134.243524377365</v>
      </c>
      <c r="AL590" s="44">
        <f t="shared" si="646"/>
        <v>56587.933277824202</v>
      </c>
      <c r="AM590" s="44">
        <f t="shared" si="617"/>
        <v>-68.809586312827818</v>
      </c>
      <c r="AN590" s="44">
        <f t="shared" si="618"/>
        <v>-149.02141051451338</v>
      </c>
      <c r="AO590" s="44">
        <f t="shared" si="678"/>
        <v>1378.5834632171416</v>
      </c>
      <c r="AP590" s="44">
        <f t="shared" si="679"/>
        <v>-3555.96490151739</v>
      </c>
      <c r="AQ590" s="44">
        <f t="shared" si="647"/>
        <v>540.16689864883597</v>
      </c>
      <c r="AR590" s="44">
        <f t="shared" si="648"/>
        <v>-463.11733143101418</v>
      </c>
      <c r="AS590" s="44">
        <f t="shared" si="649"/>
        <v>-278.03347950223178</v>
      </c>
      <c r="AT590" s="44">
        <f>Paramètres!$D$26*Calculs!AQ590</f>
        <v>10.803337972976719</v>
      </c>
      <c r="AU590" s="44">
        <f>Paramètres!$D$26*AO590</f>
        <v>27.57166926434283</v>
      </c>
      <c r="AV590" s="44">
        <f>Paramètres!$D$26*AP590</f>
        <v>-71.119298030347807</v>
      </c>
      <c r="AW590" s="44"/>
      <c r="AX590" s="44"/>
      <c r="AY590" s="44"/>
      <c r="AZ590" s="44"/>
      <c r="BA590" s="44"/>
      <c r="BB590" s="44"/>
      <c r="BC590" s="44"/>
      <c r="BD590" s="44"/>
      <c r="BE590" s="44"/>
      <c r="BF590" s="44"/>
      <c r="BG590" s="41">
        <f>Paramètres!$D$16</f>
        <v>30000</v>
      </c>
      <c r="BH590" s="41">
        <f>Paramètres!$E$16</f>
        <v>-25000</v>
      </c>
      <c r="BI590" s="100"/>
      <c r="BJ590" s="100"/>
      <c r="BK590" s="110">
        <f>Paramètres!$D$20</f>
        <v>523598775598.29883</v>
      </c>
      <c r="BL590" s="41">
        <f>Paramètres!$D$21</f>
        <v>10000</v>
      </c>
      <c r="BM590" s="41"/>
      <c r="BN590" s="41"/>
      <c r="BO590" s="41">
        <f>IF(AND($BR$6&gt;200,A590&lt;950),Paramètres!$D$22,0)</f>
        <v>1</v>
      </c>
      <c r="BP590" s="41">
        <f t="shared" si="619"/>
        <v>72244.744499769906</v>
      </c>
      <c r="BQ590" s="41">
        <f t="shared" si="620"/>
        <v>3027.6554010571308</v>
      </c>
      <c r="BR590" s="41">
        <f t="shared" si="650"/>
        <v>72308.15863417201</v>
      </c>
      <c r="BS590" s="41">
        <f t="shared" si="651"/>
        <v>2.3997652393558835</v>
      </c>
      <c r="BT590" s="41">
        <f t="shared" si="652"/>
        <v>97.337942226830208</v>
      </c>
      <c r="BU590" s="41">
        <f t="shared" si="653"/>
        <v>97.252577014005126</v>
      </c>
      <c r="BV590" s="41">
        <f t="shared" si="654"/>
        <v>4.0756914859615154</v>
      </c>
      <c r="BW590" s="41">
        <f>Paramètres!$D$22</f>
        <v>1</v>
      </c>
      <c r="BX590" s="41">
        <f t="shared" si="621"/>
        <v>-61134.243524377365</v>
      </c>
      <c r="BY590" s="41">
        <f t="shared" si="622"/>
        <v>-81587.933277824195</v>
      </c>
      <c r="BZ590" s="41">
        <f t="shared" si="655"/>
        <v>101950.90282996306</v>
      </c>
      <c r="CA590" s="41">
        <f t="shared" si="656"/>
        <v>-126.84440271166736</v>
      </c>
      <c r="CB590" s="41">
        <f t="shared" si="657"/>
        <v>49.656824237826669</v>
      </c>
      <c r="CC590" s="41">
        <f t="shared" si="658"/>
        <v>-29.776414934408084</v>
      </c>
      <c r="CD590" s="41">
        <f t="shared" si="659"/>
        <v>-39.73871295148308</v>
      </c>
      <c r="CE590" s="2">
        <f>Paramètres!$F$16</f>
        <v>15000</v>
      </c>
      <c r="CF590" s="2">
        <f>Paramètres!$G$16</f>
        <v>15000</v>
      </c>
      <c r="CG590" s="111">
        <f>Paramètres!$F$20</f>
        <v>992600579172.61572</v>
      </c>
      <c r="CH590" s="2">
        <f>Paramètres!$F$21</f>
        <v>13332</v>
      </c>
      <c r="CI590" s="2"/>
      <c r="CJ590" s="2"/>
      <c r="CK590" s="2">
        <f>IF(CN590&gt;20000,Paramètres!$F$22,-2)</f>
        <v>1</v>
      </c>
      <c r="CL590" s="2">
        <f t="shared" si="623"/>
        <v>57244.744499769899</v>
      </c>
      <c r="CM590" s="2">
        <f t="shared" si="624"/>
        <v>43027.655401057127</v>
      </c>
      <c r="CN590" s="2">
        <f t="shared" si="625"/>
        <v>71612.428405661936</v>
      </c>
      <c r="CO590" s="2">
        <f t="shared" si="626"/>
        <v>36.930125889243854</v>
      </c>
      <c r="CP590" s="2">
        <f t="shared" si="627"/>
        <v>183.90857272921778</v>
      </c>
      <c r="CQ590" s="2">
        <f t="shared" si="628"/>
        <v>147.01078418350431</v>
      </c>
      <c r="CR590" s="2">
        <f t="shared" si="629"/>
        <v>110.4997396243498</v>
      </c>
      <c r="CS590" s="2">
        <f>Paramètres!$F$22</f>
        <v>1</v>
      </c>
      <c r="CT590" s="2">
        <f t="shared" si="630"/>
        <v>-76134.243524377365</v>
      </c>
      <c r="CU590" s="2">
        <f t="shared" si="631"/>
        <v>-41587.933277824202</v>
      </c>
      <c r="CV590" s="2">
        <f t="shared" si="660"/>
        <v>86752.401876547228</v>
      </c>
      <c r="CW590" s="2">
        <f t="shared" si="661"/>
        <v>-151.35465673305936</v>
      </c>
      <c r="CX590" s="2">
        <f t="shared" si="632"/>
        <v>127.35182551377606</v>
      </c>
      <c r="CY590" s="2">
        <f t="shared" si="662"/>
        <v>-111.76445478405857</v>
      </c>
      <c r="CZ590" s="2">
        <f t="shared" si="663"/>
        <v>-61.050750269864757</v>
      </c>
      <c r="DA590" s="2"/>
      <c r="DB590" s="2"/>
      <c r="DC590" s="13">
        <f>Paramètres!$H$16</f>
        <v>-20000</v>
      </c>
      <c r="DD590" s="13">
        <f>Paramètres!$I$16</f>
        <v>0</v>
      </c>
      <c r="DE590" s="13"/>
      <c r="DF590" s="13"/>
      <c r="DG590" s="112">
        <f>Paramètres!$H$20</f>
        <v>1047197551196.5977</v>
      </c>
      <c r="DH590" s="13">
        <f>Paramètres!$H$21</f>
        <v>10000</v>
      </c>
      <c r="DI590" s="13">
        <f>IF(DL590&lt;66666,Paramètres!$H$22,5)</f>
        <v>1</v>
      </c>
      <c r="DJ590" s="13">
        <f t="shared" si="633"/>
        <v>22244.744499769899</v>
      </c>
      <c r="DK590" s="13">
        <f t="shared" si="634"/>
        <v>28027.655401057131</v>
      </c>
      <c r="DL590" s="13">
        <f t="shared" si="664"/>
        <v>35782.371709271174</v>
      </c>
      <c r="DM590" s="13">
        <f t="shared" si="665"/>
        <v>51.56197915246571</v>
      </c>
      <c r="DN590" s="13">
        <f t="shared" si="666"/>
        <v>730.63527863665365</v>
      </c>
      <c r="DO590" s="13">
        <f t="shared" si="667"/>
        <v>454.2123486906674</v>
      </c>
      <c r="DP590" s="13">
        <f t="shared" si="668"/>
        <v>572.29280327937738</v>
      </c>
      <c r="DQ590" s="13">
        <f>IF(DT590&lt;66666,Paramètres!$H$22,5)</f>
        <v>5</v>
      </c>
      <c r="DR590" s="13">
        <f t="shared" si="635"/>
        <v>-111134.24352437737</v>
      </c>
      <c r="DS590" s="13">
        <f t="shared" si="636"/>
        <v>-56587.933277824202</v>
      </c>
      <c r="DT590" s="13">
        <f t="shared" si="669"/>
        <v>124711.72469495839</v>
      </c>
      <c r="DU590" s="13">
        <f t="shared" si="670"/>
        <v>-153.01547025083005</v>
      </c>
      <c r="DV590" s="13">
        <f t="shared" si="671"/>
        <v>333.43327309008856</v>
      </c>
      <c r="DW590" s="13">
        <f t="shared" si="672"/>
        <v>-297.13208330140384</v>
      </c>
      <c r="DX590" s="13">
        <f t="shared" si="673"/>
        <v>-151.29531610904939</v>
      </c>
    </row>
    <row r="591" spans="1:128" x14ac:dyDescent="0.35">
      <c r="A591" s="106">
        <f t="shared" si="674"/>
        <v>585</v>
      </c>
      <c r="B591" s="106">
        <f>A591*Paramètres!$D$25</f>
        <v>292.5</v>
      </c>
      <c r="C591" s="102">
        <f>Paramètres!$D$7</f>
        <v>155093840495.72119</v>
      </c>
      <c r="D591" s="28">
        <f>Paramètres!$D$8</f>
        <v>6666</v>
      </c>
      <c r="E591" s="28">
        <f t="shared" si="637"/>
        <v>-39500.289504714616</v>
      </c>
      <c r="F591" s="28">
        <f t="shared" si="638"/>
        <v>-26350.602066667198</v>
      </c>
      <c r="G591" s="28">
        <f t="shared" si="612"/>
        <v>32.382625031518252</v>
      </c>
      <c r="H591" s="28">
        <f t="shared" si="613"/>
        <v>46.327323426594724</v>
      </c>
      <c r="I591" s="28">
        <f t="shared" si="675"/>
        <v>5735.3544023513232</v>
      </c>
      <c r="J591" s="28">
        <f t="shared" si="676"/>
        <v>3637.327334943006</v>
      </c>
      <c r="K591" s="28">
        <f t="shared" si="677"/>
        <v>1118.094667137839</v>
      </c>
      <c r="L591" s="28">
        <f t="shared" si="639"/>
        <v>772.0863646826092</v>
      </c>
      <c r="M591" s="28">
        <f t="shared" si="640"/>
        <v>808.71399774782424</v>
      </c>
      <c r="N591" s="28">
        <f>Paramètres!$D$26*Calculs!K591</f>
        <v>22.36189334275678</v>
      </c>
      <c r="O591" s="28">
        <f>Paramètres!$D$26*I591</f>
        <v>114.70708804702646</v>
      </c>
      <c r="P591" s="28">
        <f>Paramètres!$D$26*J591</f>
        <v>72.746546698860115</v>
      </c>
      <c r="Q591" s="105">
        <f>IF($T591&gt;25000,Paramètres!$D$9,-5)</f>
        <v>6</v>
      </c>
      <c r="R591" s="105">
        <f t="shared" si="614"/>
        <v>-131208.04542784279</v>
      </c>
      <c r="S591" s="105">
        <f t="shared" si="615"/>
        <v>-81091.044523857156</v>
      </c>
      <c r="T591" s="105">
        <f t="shared" si="641"/>
        <v>154244.31492591565</v>
      </c>
      <c r="U591" s="105">
        <f t="shared" si="642"/>
        <v>-148.2825215275123</v>
      </c>
      <c r="V591" s="105">
        <f t="shared" si="616"/>
        <v>39.004246407358508</v>
      </c>
      <c r="W591" s="105">
        <f t="shared" si="643"/>
        <v>-33.178992282169446</v>
      </c>
      <c r="X591" s="105">
        <f t="shared" si="644"/>
        <v>-20.505748192779496</v>
      </c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44">
        <f t="shared" si="645"/>
        <v>91707.755923128178</v>
      </c>
      <c r="AL591" s="44">
        <f t="shared" si="646"/>
        <v>54740.442457189951</v>
      </c>
      <c r="AM591" s="44">
        <f t="shared" si="617"/>
        <v>-76.72325510397863</v>
      </c>
      <c r="AN591" s="44">
        <f t="shared" si="618"/>
        <v>-149.94438049883991</v>
      </c>
      <c r="AO591" s="44">
        <f t="shared" si="678"/>
        <v>887.89446252178448</v>
      </c>
      <c r="AP591" s="44">
        <f t="shared" si="679"/>
        <v>-3762.8790829892741</v>
      </c>
      <c r="AQ591" s="44">
        <f t="shared" si="647"/>
        <v>543.11024850965532</v>
      </c>
      <c r="AR591" s="44">
        <f t="shared" si="648"/>
        <v>-470.08344034127441</v>
      </c>
      <c r="AS591" s="44">
        <f t="shared" si="649"/>
        <v>-272.01158275546106</v>
      </c>
      <c r="AT591" s="44">
        <f>Paramètres!$D$26*Calculs!AQ591</f>
        <v>10.862204970193106</v>
      </c>
      <c r="AU591" s="44">
        <f>Paramètres!$D$26*AO591</f>
        <v>17.757889250435689</v>
      </c>
      <c r="AV591" s="44">
        <f>Paramètres!$D$26*AP591</f>
        <v>-75.257581659785487</v>
      </c>
      <c r="AW591" s="44"/>
      <c r="AX591" s="44"/>
      <c r="AY591" s="44"/>
      <c r="AZ591" s="44"/>
      <c r="BA591" s="44"/>
      <c r="BB591" s="44"/>
      <c r="BC591" s="44"/>
      <c r="BD591" s="44"/>
      <c r="BE591" s="44"/>
      <c r="BF591" s="44"/>
      <c r="BG591" s="41">
        <f>Paramètres!$D$16</f>
        <v>30000</v>
      </c>
      <c r="BH591" s="41">
        <f>Paramètres!$E$16</f>
        <v>-25000</v>
      </c>
      <c r="BI591" s="100"/>
      <c r="BJ591" s="100"/>
      <c r="BK591" s="110">
        <f>Paramètres!$D$20</f>
        <v>523598775598.29883</v>
      </c>
      <c r="BL591" s="41">
        <f>Paramètres!$D$21</f>
        <v>10000</v>
      </c>
      <c r="BM591" s="41"/>
      <c r="BN591" s="41"/>
      <c r="BO591" s="41">
        <f>IF(AND($BR$6&gt;200,A591&lt;950),Paramètres!$D$22,0)</f>
        <v>1</v>
      </c>
      <c r="BP591" s="41">
        <f t="shared" si="619"/>
        <v>69500.289504714616</v>
      </c>
      <c r="BQ591" s="41">
        <f t="shared" si="620"/>
        <v>1350.6020666671975</v>
      </c>
      <c r="BR591" s="41">
        <f t="shared" si="650"/>
        <v>69513.411419535652</v>
      </c>
      <c r="BS591" s="41">
        <f t="shared" si="651"/>
        <v>1.1132911794517493</v>
      </c>
      <c r="BT591" s="41">
        <f t="shared" si="652"/>
        <v>105.07938366124681</v>
      </c>
      <c r="BU591" s="41">
        <f t="shared" si="653"/>
        <v>105.05954802530702</v>
      </c>
      <c r="BV591" s="41">
        <f t="shared" si="654"/>
        <v>2.0416266420944318</v>
      </c>
      <c r="BW591" s="41">
        <f>Paramètres!$D$22</f>
        <v>1</v>
      </c>
      <c r="BX591" s="41">
        <f t="shared" si="621"/>
        <v>-61707.755923128178</v>
      </c>
      <c r="BY591" s="41">
        <f t="shared" si="622"/>
        <v>-79740.442457189958</v>
      </c>
      <c r="BZ591" s="41">
        <f t="shared" si="655"/>
        <v>100828.49450595195</v>
      </c>
      <c r="CA591" s="41">
        <f t="shared" si="656"/>
        <v>-127.7347722883422</v>
      </c>
      <c r="CB591" s="41">
        <f t="shared" si="657"/>
        <v>50.752280969402179</v>
      </c>
      <c r="CC591" s="41">
        <f t="shared" si="658"/>
        <v>-31.060757000760525</v>
      </c>
      <c r="CD591" s="41">
        <f t="shared" si="659"/>
        <v>-40.137555956197048</v>
      </c>
      <c r="CE591" s="2">
        <f>Paramètres!$F$16</f>
        <v>15000</v>
      </c>
      <c r="CF591" s="2">
        <f>Paramètres!$G$16</f>
        <v>15000</v>
      </c>
      <c r="CG591" s="111">
        <f>Paramètres!$F$20</f>
        <v>992600579172.61572</v>
      </c>
      <c r="CH591" s="2">
        <f>Paramètres!$F$21</f>
        <v>13332</v>
      </c>
      <c r="CI591" s="2"/>
      <c r="CJ591" s="2"/>
      <c r="CK591" s="2">
        <f>IF(CN591&gt;20000,Paramètres!$F$22,-2)</f>
        <v>1</v>
      </c>
      <c r="CL591" s="2">
        <f t="shared" si="623"/>
        <v>54500.289504714616</v>
      </c>
      <c r="CM591" s="2">
        <f t="shared" si="624"/>
        <v>41350.602066667198</v>
      </c>
      <c r="CN591" s="2">
        <f t="shared" si="625"/>
        <v>68411.64993898019</v>
      </c>
      <c r="CO591" s="2">
        <f t="shared" si="626"/>
        <v>37.188412880199571</v>
      </c>
      <c r="CP591" s="2">
        <f t="shared" si="627"/>
        <v>200.55443024314698</v>
      </c>
      <c r="CQ591" s="2">
        <f t="shared" si="628"/>
        <v>159.77212243022743</v>
      </c>
      <c r="CR591" s="2">
        <f t="shared" si="629"/>
        <v>121.22272222769841</v>
      </c>
      <c r="CS591" s="2">
        <f>Paramètres!$F$22</f>
        <v>1</v>
      </c>
      <c r="CT591" s="2">
        <f t="shared" si="630"/>
        <v>-76707.755923128178</v>
      </c>
      <c r="CU591" s="2">
        <f t="shared" si="631"/>
        <v>-39740.442457189951</v>
      </c>
      <c r="CV591" s="2">
        <f t="shared" si="660"/>
        <v>86390.870961319932</v>
      </c>
      <c r="CW591" s="2">
        <f t="shared" si="661"/>
        <v>-152.61241310370986</v>
      </c>
      <c r="CX591" s="2">
        <f t="shared" si="632"/>
        <v>128.38267973725021</v>
      </c>
      <c r="CY591" s="2">
        <f t="shared" si="662"/>
        <v>-113.99291559928105</v>
      </c>
      <c r="CZ591" s="2">
        <f t="shared" si="663"/>
        <v>-59.056986459626806</v>
      </c>
      <c r="DA591" s="2"/>
      <c r="DB591" s="2"/>
      <c r="DC591" s="13">
        <f>Paramètres!$H$16</f>
        <v>-20000</v>
      </c>
      <c r="DD591" s="13">
        <f>Paramètres!$I$16</f>
        <v>0</v>
      </c>
      <c r="DE591" s="13"/>
      <c r="DF591" s="13"/>
      <c r="DG591" s="112">
        <f>Paramètres!$H$20</f>
        <v>1047197551196.5977</v>
      </c>
      <c r="DH591" s="13">
        <f>Paramètres!$H$21</f>
        <v>10000</v>
      </c>
      <c r="DI591" s="13">
        <f>IF(DL591&lt;66666,Paramètres!$H$22,5)</f>
        <v>1</v>
      </c>
      <c r="DJ591" s="13">
        <f t="shared" si="633"/>
        <v>19500.289504714616</v>
      </c>
      <c r="DK591" s="13">
        <f t="shared" si="634"/>
        <v>26350.602066667198</v>
      </c>
      <c r="DL591" s="13">
        <f t="shared" si="664"/>
        <v>32781.328832790299</v>
      </c>
      <c r="DM591" s="13">
        <f t="shared" si="665"/>
        <v>53.497373120312822</v>
      </c>
      <c r="DN591" s="13">
        <f t="shared" si="666"/>
        <v>852.73005456734063</v>
      </c>
      <c r="DO591" s="13">
        <f t="shared" si="667"/>
        <v>507.25469422707471</v>
      </c>
      <c r="DP591" s="13">
        <f t="shared" si="668"/>
        <v>685.44964887803144</v>
      </c>
      <c r="DQ591" s="13">
        <f>IF(DT591&lt;66666,Paramètres!$H$22,5)</f>
        <v>5</v>
      </c>
      <c r="DR591" s="13">
        <f t="shared" si="635"/>
        <v>-111707.75592312818</v>
      </c>
      <c r="DS591" s="13">
        <f t="shared" si="636"/>
        <v>-54740.442457189951</v>
      </c>
      <c r="DT591" s="13">
        <f t="shared" si="669"/>
        <v>124399.11082395284</v>
      </c>
      <c r="DU591" s="13">
        <f t="shared" si="670"/>
        <v>-153.89363964924692</v>
      </c>
      <c r="DV591" s="13">
        <f t="shared" si="671"/>
        <v>335.09504890812548</v>
      </c>
      <c r="DW591" s="13">
        <f t="shared" si="672"/>
        <v>-300.90822745068982</v>
      </c>
      <c r="DX591" s="13">
        <f t="shared" si="673"/>
        <v>-147.45484208808782</v>
      </c>
    </row>
    <row r="592" spans="1:128" x14ac:dyDescent="0.35">
      <c r="A592" s="106">
        <f t="shared" si="674"/>
        <v>586</v>
      </c>
      <c r="B592" s="106">
        <f>A592*Paramètres!$D$25</f>
        <v>293</v>
      </c>
      <c r="C592" s="102">
        <f>Paramètres!$D$7</f>
        <v>155093840495.72119</v>
      </c>
      <c r="D592" s="28">
        <f>Paramètres!$D$8</f>
        <v>6666</v>
      </c>
      <c r="E592" s="28">
        <f t="shared" si="637"/>
        <v>-36439.590712368299</v>
      </c>
      <c r="F592" s="28">
        <f t="shared" si="638"/>
        <v>-24329.759899758737</v>
      </c>
      <c r="G592" s="28">
        <f t="shared" si="612"/>
        <v>34.376187864837654</v>
      </c>
      <c r="H592" s="28">
        <f t="shared" si="613"/>
        <v>48.681212593849118</v>
      </c>
      <c r="I592" s="28">
        <f t="shared" si="675"/>
        <v>6392.7336789869059</v>
      </c>
      <c r="J592" s="28">
        <f t="shared" si="676"/>
        <v>4373.2947859919705</v>
      </c>
      <c r="K592" s="28">
        <f t="shared" si="677"/>
        <v>1314.9404465188193</v>
      </c>
      <c r="L592" s="28">
        <f t="shared" si="639"/>
        <v>868.18676516397613</v>
      </c>
      <c r="M592" s="28">
        <f t="shared" si="640"/>
        <v>987.58296800077642</v>
      </c>
      <c r="N592" s="28">
        <f>Paramètres!$D$26*Calculs!K592</f>
        <v>26.298808930376385</v>
      </c>
      <c r="O592" s="28">
        <f>Paramètres!$D$26*I592</f>
        <v>127.85467357973812</v>
      </c>
      <c r="P592" s="28">
        <f>Paramètres!$D$26*J592</f>
        <v>87.465895719839409</v>
      </c>
      <c r="Q592" s="105">
        <f>IF($T592&gt;25000,Paramètres!$D$9,-5)</f>
        <v>6</v>
      </c>
      <c r="R592" s="105">
        <f t="shared" si="614"/>
        <v>-128473.77300667204</v>
      </c>
      <c r="S592" s="105">
        <f t="shared" si="615"/>
        <v>-77120.759919765187</v>
      </c>
      <c r="T592" s="105">
        <f t="shared" si="641"/>
        <v>149843.65839491491</v>
      </c>
      <c r="U592" s="105">
        <f t="shared" si="642"/>
        <v>-149.02427712459627</v>
      </c>
      <c r="V592" s="105">
        <f t="shared" si="616"/>
        <v>41.321978951253278</v>
      </c>
      <c r="W592" s="105">
        <f t="shared" si="643"/>
        <v>-35.428863662540905</v>
      </c>
      <c r="X592" s="105">
        <f t="shared" si="644"/>
        <v>-21.267382632305914</v>
      </c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44">
        <f t="shared" si="645"/>
        <v>92034.18229430374</v>
      </c>
      <c r="AL592" s="44">
        <f t="shared" si="646"/>
        <v>52791.000020006453</v>
      </c>
      <c r="AM592" s="44">
        <f t="shared" si="617"/>
        <v>-84.230819165543281</v>
      </c>
      <c r="AN592" s="44">
        <f t="shared" si="618"/>
        <v>-150.85722391982932</v>
      </c>
      <c r="AO592" s="44">
        <f t="shared" si="678"/>
        <v>400.05313293007436</v>
      </c>
      <c r="AP592" s="44">
        <f t="shared" si="679"/>
        <v>-3959.6330840849496</v>
      </c>
      <c r="AQ592" s="44">
        <f t="shared" si="647"/>
        <v>548.58714862066824</v>
      </c>
      <c r="AR592" s="44">
        <f t="shared" si="648"/>
        <v>-479.14089233290088</v>
      </c>
      <c r="AS592" s="44">
        <f t="shared" si="649"/>
        <v>-267.15513269669117</v>
      </c>
      <c r="AT592" s="44">
        <f>Paramètres!$D$26*Calculs!AQ592</f>
        <v>10.971742972413365</v>
      </c>
      <c r="AU592" s="44">
        <f>Paramètres!$D$26*AO592</f>
        <v>8.0010626586014872</v>
      </c>
      <c r="AV592" s="44">
        <f>Paramètres!$D$26*AP592</f>
        <v>-79.192661681698993</v>
      </c>
      <c r="AW592" s="44"/>
      <c r="AX592" s="44"/>
      <c r="AY592" s="44"/>
      <c r="AZ592" s="44"/>
      <c r="BA592" s="44"/>
      <c r="BB592" s="44"/>
      <c r="BC592" s="44"/>
      <c r="BD592" s="44"/>
      <c r="BE592" s="44"/>
      <c r="BF592" s="44"/>
      <c r="BG592" s="41">
        <f>Paramètres!$D$16</f>
        <v>30000</v>
      </c>
      <c r="BH592" s="41">
        <f>Paramètres!$E$16</f>
        <v>-25000</v>
      </c>
      <c r="BI592" s="100"/>
      <c r="BJ592" s="100"/>
      <c r="BK592" s="110">
        <f>Paramètres!$D$20</f>
        <v>523598775598.29883</v>
      </c>
      <c r="BL592" s="41">
        <f>Paramètres!$D$21</f>
        <v>10000</v>
      </c>
      <c r="BM592" s="41"/>
      <c r="BN592" s="41"/>
      <c r="BO592" s="41">
        <f>IF(AND($BR$6&gt;200,A592&lt;950),Paramètres!$D$22,0)</f>
        <v>1</v>
      </c>
      <c r="BP592" s="41">
        <f t="shared" si="619"/>
        <v>66439.590712368299</v>
      </c>
      <c r="BQ592" s="41">
        <f t="shared" si="620"/>
        <v>-670.24010024126255</v>
      </c>
      <c r="BR592" s="41">
        <f t="shared" si="650"/>
        <v>66442.971304864041</v>
      </c>
      <c r="BS592" s="41">
        <f t="shared" si="651"/>
        <v>-0.57797806984021327</v>
      </c>
      <c r="BT592" s="41">
        <f t="shared" si="652"/>
        <v>114.6855963397216</v>
      </c>
      <c r="BU592" s="41">
        <f t="shared" si="653"/>
        <v>114.679761181258</v>
      </c>
      <c r="BV592" s="41">
        <f t="shared" si="654"/>
        <v>-1.156885131374864</v>
      </c>
      <c r="BW592" s="41">
        <f>Paramètres!$D$22</f>
        <v>1</v>
      </c>
      <c r="BX592" s="41">
        <f t="shared" si="621"/>
        <v>-62034.18229430374</v>
      </c>
      <c r="BY592" s="41">
        <f t="shared" si="622"/>
        <v>-77791.000020006453</v>
      </c>
      <c r="BZ592" s="41">
        <f t="shared" si="655"/>
        <v>99497.132908619795</v>
      </c>
      <c r="CA592" s="41">
        <f t="shared" si="656"/>
        <v>-128.57049656277462</v>
      </c>
      <c r="CB592" s="41">
        <f t="shared" si="657"/>
        <v>52.099081945545976</v>
      </c>
      <c r="CC592" s="41">
        <f t="shared" si="658"/>
        <v>-32.48258369157363</v>
      </c>
      <c r="CD592" s="41">
        <f t="shared" si="659"/>
        <v>-40.733230859933386</v>
      </c>
      <c r="CE592" s="2">
        <f>Paramètres!$F$16</f>
        <v>15000</v>
      </c>
      <c r="CF592" s="2">
        <f>Paramètres!$G$16</f>
        <v>15000</v>
      </c>
      <c r="CG592" s="111">
        <f>Paramètres!$F$20</f>
        <v>992600579172.61572</v>
      </c>
      <c r="CH592" s="2">
        <f>Paramètres!$F$21</f>
        <v>13332</v>
      </c>
      <c r="CI592" s="2"/>
      <c r="CJ592" s="2"/>
      <c r="CK592" s="2">
        <f>IF(CN592&gt;20000,Paramètres!$F$22,-2)</f>
        <v>1</v>
      </c>
      <c r="CL592" s="2">
        <f t="shared" si="623"/>
        <v>51439.590712368299</v>
      </c>
      <c r="CM592" s="2">
        <f t="shared" si="624"/>
        <v>39329.759899758734</v>
      </c>
      <c r="CN592" s="2">
        <f t="shared" si="625"/>
        <v>64752.30888878509</v>
      </c>
      <c r="CO592" s="2">
        <f t="shared" si="626"/>
        <v>37.400859788804318</v>
      </c>
      <c r="CP592" s="2">
        <f t="shared" si="627"/>
        <v>222.44243213201622</v>
      </c>
      <c r="CQ592" s="2">
        <f t="shared" si="628"/>
        <v>176.70949287055396</v>
      </c>
      <c r="CR592" s="2">
        <f t="shared" si="629"/>
        <v>135.10881074984817</v>
      </c>
      <c r="CS592" s="2">
        <f>Paramètres!$F$22</f>
        <v>1</v>
      </c>
      <c r="CT592" s="2">
        <f t="shared" si="630"/>
        <v>-77034.18229430374</v>
      </c>
      <c r="CU592" s="2">
        <f t="shared" si="631"/>
        <v>-37791.000020006453</v>
      </c>
      <c r="CV592" s="2">
        <f t="shared" si="660"/>
        <v>85804.574028801915</v>
      </c>
      <c r="CW592" s="2">
        <f t="shared" si="661"/>
        <v>-153.86861191552634</v>
      </c>
      <c r="CX592" s="2">
        <f t="shared" si="632"/>
        <v>130.0808912873558</v>
      </c>
      <c r="CY592" s="2">
        <f t="shared" si="662"/>
        <v>-116.78485915065605</v>
      </c>
      <c r="CZ592" s="2">
        <f t="shared" si="663"/>
        <v>-57.291665635363614</v>
      </c>
      <c r="DA592" s="2"/>
      <c r="DB592" s="2"/>
      <c r="DC592" s="13">
        <f>Paramètres!$H$16</f>
        <v>-20000</v>
      </c>
      <c r="DD592" s="13">
        <f>Paramètres!$I$16</f>
        <v>0</v>
      </c>
      <c r="DE592" s="13"/>
      <c r="DF592" s="13"/>
      <c r="DG592" s="112">
        <f>Paramètres!$H$20</f>
        <v>1047197551196.5977</v>
      </c>
      <c r="DH592" s="13">
        <f>Paramètres!$H$21</f>
        <v>10000</v>
      </c>
      <c r="DI592" s="13">
        <f>IF(DL592&lt;66666,Paramètres!$H$22,5)</f>
        <v>1</v>
      </c>
      <c r="DJ592" s="13">
        <f t="shared" si="633"/>
        <v>16439.590712368299</v>
      </c>
      <c r="DK592" s="13">
        <f t="shared" si="634"/>
        <v>24329.759899758737</v>
      </c>
      <c r="DL592" s="13">
        <f t="shared" si="664"/>
        <v>29363.197366262659</v>
      </c>
      <c r="DM592" s="13">
        <f t="shared" si="665"/>
        <v>55.953151162951464</v>
      </c>
      <c r="DN592" s="13">
        <f t="shared" si="666"/>
        <v>1030.2336265837398</v>
      </c>
      <c r="DO592" s="13">
        <f t="shared" si="667"/>
        <v>576.79751111216422</v>
      </c>
      <c r="DP592" s="13">
        <f t="shared" si="668"/>
        <v>853.63104238230312</v>
      </c>
      <c r="DQ592" s="13">
        <f>IF(DT592&lt;66666,Paramètres!$H$22,5)</f>
        <v>5</v>
      </c>
      <c r="DR592" s="13">
        <f t="shared" si="635"/>
        <v>-112034.18229430374</v>
      </c>
      <c r="DS592" s="13">
        <f t="shared" si="636"/>
        <v>-52791.000020006453</v>
      </c>
      <c r="DT592" s="13">
        <f t="shared" si="669"/>
        <v>123848.890529813</v>
      </c>
      <c r="DU592" s="13">
        <f t="shared" si="670"/>
        <v>-154.76998008299279</v>
      </c>
      <c r="DV592" s="13">
        <f t="shared" si="671"/>
        <v>338.05010674361284</v>
      </c>
      <c r="DW592" s="13">
        <f t="shared" si="672"/>
        <v>-305.80142560426009</v>
      </c>
      <c r="DX592" s="13">
        <f t="shared" si="673"/>
        <v>-144.09497828783012</v>
      </c>
    </row>
    <row r="593" spans="1:128" x14ac:dyDescent="0.35">
      <c r="A593" s="106">
        <f t="shared" si="674"/>
        <v>587</v>
      </c>
      <c r="B593" s="106">
        <f>A593*Paramètres!$D$25</f>
        <v>293.5</v>
      </c>
      <c r="C593" s="102">
        <f>Paramètres!$D$7</f>
        <v>155093840495.72119</v>
      </c>
      <c r="D593" s="28">
        <f>Paramètres!$D$8</f>
        <v>6666</v>
      </c>
      <c r="E593" s="28">
        <f t="shared" si="637"/>
        <v>-33026.177181583858</v>
      </c>
      <c r="F593" s="28">
        <f t="shared" si="638"/>
        <v>-21896.216764762557</v>
      </c>
      <c r="G593" s="28">
        <f t="shared" si="612"/>
        <v>36.475186140129118</v>
      </c>
      <c r="H593" s="28">
        <f t="shared" si="613"/>
        <v>51.918897418741601</v>
      </c>
      <c r="I593" s="28">
        <f t="shared" si="675"/>
        <v>7133.0657705711437</v>
      </c>
      <c r="J593" s="28">
        <f t="shared" si="676"/>
        <v>5273.4118582729079</v>
      </c>
      <c r="K593" s="28">
        <f t="shared" si="677"/>
        <v>1607.9251352464039</v>
      </c>
      <c r="L593" s="28">
        <f t="shared" si="639"/>
        <v>991.73010427740417</v>
      </c>
      <c r="M593" s="28">
        <f t="shared" si="640"/>
        <v>1265.6597650344643</v>
      </c>
      <c r="N593" s="28">
        <f>Paramètres!$D$26*Calculs!K593</f>
        <v>32.158502704928075</v>
      </c>
      <c r="O593" s="28">
        <f>Paramètres!$D$26*I593</f>
        <v>142.66131541142289</v>
      </c>
      <c r="P593" s="28">
        <f>Paramètres!$D$26*J593</f>
        <v>105.46823716545816</v>
      </c>
      <c r="Q593" s="105">
        <f>IF($T593&gt;25000,Paramètres!$D$9,-5)</f>
        <v>6</v>
      </c>
      <c r="R593" s="105">
        <f t="shared" si="614"/>
        <v>-125140.60081926941</v>
      </c>
      <c r="S593" s="105">
        <f t="shared" si="615"/>
        <v>-72640.611459552354</v>
      </c>
      <c r="T593" s="105">
        <f t="shared" si="641"/>
        <v>144695.64059302333</v>
      </c>
      <c r="U593" s="105">
        <f t="shared" si="642"/>
        <v>-149.86603598883562</v>
      </c>
      <c r="V593" s="105">
        <f t="shared" si="616"/>
        <v>44.305105607775666</v>
      </c>
      <c r="W593" s="105">
        <f t="shared" si="643"/>
        <v>-38.317446969342605</v>
      </c>
      <c r="X593" s="105">
        <f t="shared" si="644"/>
        <v>-22.242204042490293</v>
      </c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44">
        <f t="shared" si="645"/>
        <v>92114.423637685555</v>
      </c>
      <c r="AL593" s="44">
        <f t="shared" si="646"/>
        <v>50744.3946947898</v>
      </c>
      <c r="AM593" s="44">
        <f t="shared" si="617"/>
        <v>-91.202887010234662</v>
      </c>
      <c r="AN593" s="44">
        <f t="shared" si="618"/>
        <v>-151.76511044277532</v>
      </c>
      <c r="AO593" s="44">
        <f t="shared" si="678"/>
        <v>-87.088822061428004</v>
      </c>
      <c r="AP593" s="44">
        <f t="shared" si="679"/>
        <v>-4147.5955550999415</v>
      </c>
      <c r="AQ593" s="44">
        <f t="shared" si="647"/>
        <v>556.74129770740558</v>
      </c>
      <c r="AR593" s="44">
        <f t="shared" si="648"/>
        <v>-490.49773210903066</v>
      </c>
      <c r="AS593" s="44">
        <f t="shared" si="649"/>
        <v>-263.387257415433</v>
      </c>
      <c r="AT593" s="44">
        <f>Paramètres!$D$26*Calculs!AQ593</f>
        <v>11.134825954148111</v>
      </c>
      <c r="AU593" s="44">
        <f>Paramètres!$D$26*AO593</f>
        <v>-1.7417764412285601</v>
      </c>
      <c r="AV593" s="44">
        <f>Paramètres!$D$26*AP593</f>
        <v>-82.951911101998832</v>
      </c>
      <c r="AW593" s="44"/>
      <c r="AX593" s="44"/>
      <c r="AY593" s="44"/>
      <c r="AZ593" s="44"/>
      <c r="BA593" s="44"/>
      <c r="BB593" s="44"/>
      <c r="BC593" s="44"/>
      <c r="BD593" s="44"/>
      <c r="BE593" s="44"/>
      <c r="BF593" s="44"/>
      <c r="BG593" s="41">
        <f>Paramètres!$D$16</f>
        <v>30000</v>
      </c>
      <c r="BH593" s="41">
        <f>Paramètres!$E$16</f>
        <v>-25000</v>
      </c>
      <c r="BI593" s="100"/>
      <c r="BJ593" s="100"/>
      <c r="BK593" s="110">
        <f>Paramètres!$D$20</f>
        <v>523598775598.29883</v>
      </c>
      <c r="BL593" s="41">
        <f>Paramètres!$D$21</f>
        <v>10000</v>
      </c>
      <c r="BM593" s="41"/>
      <c r="BN593" s="41"/>
      <c r="BO593" s="41">
        <f>IF(AND($BR$6&gt;200,A593&lt;950),Paramètres!$D$22,0)</f>
        <v>1</v>
      </c>
      <c r="BP593" s="41">
        <f t="shared" si="619"/>
        <v>63026.177181583858</v>
      </c>
      <c r="BQ593" s="41">
        <f t="shared" si="620"/>
        <v>-3103.7832352374426</v>
      </c>
      <c r="BR593" s="41">
        <f t="shared" si="650"/>
        <v>63102.555261223322</v>
      </c>
      <c r="BS593" s="41">
        <f t="shared" si="651"/>
        <v>-2.8193068047119532</v>
      </c>
      <c r="BT593" s="41">
        <f t="shared" si="652"/>
        <v>126.69131472694278</v>
      </c>
      <c r="BU593" s="41">
        <f t="shared" si="653"/>
        <v>126.53797007575099</v>
      </c>
      <c r="BV593" s="41">
        <f t="shared" si="654"/>
        <v>-6.23148107191329</v>
      </c>
      <c r="BW593" s="41">
        <f>Paramètres!$D$22</f>
        <v>1</v>
      </c>
      <c r="BX593" s="41">
        <f t="shared" si="621"/>
        <v>-62114.423637685555</v>
      </c>
      <c r="BY593" s="41">
        <f t="shared" si="622"/>
        <v>-75744.394694789808</v>
      </c>
      <c r="BZ593" s="41">
        <f t="shared" si="655"/>
        <v>97956.188939351719</v>
      </c>
      <c r="CA593" s="41">
        <f t="shared" si="656"/>
        <v>-129.35357084205452</v>
      </c>
      <c r="CB593" s="41">
        <f t="shared" si="657"/>
        <v>53.725553807427254</v>
      </c>
      <c r="CC593" s="41">
        <f t="shared" si="658"/>
        <v>-34.067595376030276</v>
      </c>
      <c r="CD593" s="41">
        <f t="shared" si="659"/>
        <v>-41.543159210751433</v>
      </c>
      <c r="CE593" s="2">
        <f>Paramètres!$F$16</f>
        <v>15000</v>
      </c>
      <c r="CF593" s="2">
        <f>Paramètres!$G$16</f>
        <v>15000</v>
      </c>
      <c r="CG593" s="111">
        <f>Paramètres!$F$20</f>
        <v>992600579172.61572</v>
      </c>
      <c r="CH593" s="2">
        <f>Paramètres!$F$21</f>
        <v>13332</v>
      </c>
      <c r="CI593" s="2"/>
      <c r="CJ593" s="2"/>
      <c r="CK593" s="2">
        <f>IF(CN593&gt;20000,Paramètres!$F$22,-2)</f>
        <v>1</v>
      </c>
      <c r="CL593" s="2">
        <f t="shared" si="623"/>
        <v>48026.177181583858</v>
      </c>
      <c r="CM593" s="2">
        <f t="shared" si="624"/>
        <v>36896.216764762561</v>
      </c>
      <c r="CN593" s="2">
        <f t="shared" si="625"/>
        <v>60562.731991128268</v>
      </c>
      <c r="CO593" s="2">
        <f t="shared" si="626"/>
        <v>37.533350926484083</v>
      </c>
      <c r="CP593" s="2">
        <f t="shared" si="627"/>
        <v>252.07865125523583</v>
      </c>
      <c r="CQ593" s="2">
        <f t="shared" si="628"/>
        <v>199.8980820523764</v>
      </c>
      <c r="CR593" s="2">
        <f t="shared" si="629"/>
        <v>153.57214334129807</v>
      </c>
      <c r="CS593" s="2">
        <f>Paramètres!$F$22</f>
        <v>1</v>
      </c>
      <c r="CT593" s="2">
        <f t="shared" si="630"/>
        <v>-77114.423637685555</v>
      </c>
      <c r="CU593" s="2">
        <f t="shared" si="631"/>
        <v>-35744.3946947898</v>
      </c>
      <c r="CV593" s="2">
        <f t="shared" si="660"/>
        <v>84995.859223078354</v>
      </c>
      <c r="CW593" s="2">
        <f t="shared" si="661"/>
        <v>-155.13113997241206</v>
      </c>
      <c r="CX593" s="2">
        <f t="shared" si="632"/>
        <v>132.47846888676364</v>
      </c>
      <c r="CY593" s="2">
        <f t="shared" si="662"/>
        <v>-120.19409964187942</v>
      </c>
      <c r="CZ593" s="2">
        <f t="shared" si="663"/>
        <v>-55.712863235155666</v>
      </c>
      <c r="DA593" s="2"/>
      <c r="DB593" s="2"/>
      <c r="DC593" s="13">
        <f>Paramètres!$H$16</f>
        <v>-20000</v>
      </c>
      <c r="DD593" s="13">
        <f>Paramètres!$I$16</f>
        <v>0</v>
      </c>
      <c r="DE593" s="13"/>
      <c r="DF593" s="13"/>
      <c r="DG593" s="112">
        <f>Paramètres!$H$20</f>
        <v>1047197551196.5977</v>
      </c>
      <c r="DH593" s="13">
        <f>Paramètres!$H$21</f>
        <v>10000</v>
      </c>
      <c r="DI593" s="13">
        <f>IF(DL593&lt;66666,Paramètres!$H$22,5)</f>
        <v>1</v>
      </c>
      <c r="DJ593" s="13">
        <f t="shared" si="633"/>
        <v>13026.177181583858</v>
      </c>
      <c r="DK593" s="13">
        <f t="shared" si="634"/>
        <v>21896.216764762557</v>
      </c>
      <c r="DL593" s="13">
        <f t="shared" si="664"/>
        <v>25477.943413381796</v>
      </c>
      <c r="DM593" s="13">
        <f t="shared" si="665"/>
        <v>59.251358424062545</v>
      </c>
      <c r="DN593" s="13">
        <f t="shared" si="666"/>
        <v>1301.2508564586988</v>
      </c>
      <c r="DO593" s="13">
        <f t="shared" si="667"/>
        <v>665.29405214927681</v>
      </c>
      <c r="DP593" s="13">
        <f t="shared" si="668"/>
        <v>1118.3191027650794</v>
      </c>
      <c r="DQ593" s="13">
        <f>IF(DT593&lt;66666,Paramètres!$H$22,5)</f>
        <v>5</v>
      </c>
      <c r="DR593" s="13">
        <f t="shared" si="635"/>
        <v>-112114.42363768556</v>
      </c>
      <c r="DS593" s="13">
        <f t="shared" si="636"/>
        <v>-50744.3946947898</v>
      </c>
      <c r="DT593" s="13">
        <f t="shared" si="669"/>
        <v>123063.55098302274</v>
      </c>
      <c r="DU593" s="13">
        <f t="shared" si="670"/>
        <v>-155.64789592382064</v>
      </c>
      <c r="DV593" s="13">
        <f t="shared" si="671"/>
        <v>342.3358713050564</v>
      </c>
      <c r="DW593" s="13">
        <f t="shared" si="672"/>
        <v>-311.87779480835985</v>
      </c>
      <c r="DX593" s="13">
        <f t="shared" si="673"/>
        <v>-141.15980266232569</v>
      </c>
    </row>
    <row r="594" spans="1:128" x14ac:dyDescent="0.35">
      <c r="A594" s="106">
        <f t="shared" si="674"/>
        <v>588</v>
      </c>
      <c r="B594" s="106">
        <f>A594*Paramètres!$D$25</f>
        <v>294</v>
      </c>
      <c r="C594" s="102">
        <f>Paramètres!$D$7</f>
        <v>155093840495.72119</v>
      </c>
      <c r="D594" s="28">
        <f>Paramètres!$D$8</f>
        <v>6666</v>
      </c>
      <c r="E594" s="28">
        <f t="shared" si="637"/>
        <v>-29211.711770228936</v>
      </c>
      <c r="F594" s="28">
        <f t="shared" si="638"/>
        <v>-18943.095894367489</v>
      </c>
      <c r="G594" s="28">
        <f t="shared" si="612"/>
        <v>38.868827059394661</v>
      </c>
      <c r="H594" s="28">
        <f t="shared" si="613"/>
        <v>56.720494312990816</v>
      </c>
      <c r="I594" s="28">
        <f t="shared" si="675"/>
        <v>7982.1345594371251</v>
      </c>
      <c r="J594" s="28">
        <f t="shared" si="676"/>
        <v>6433.6033861419146</v>
      </c>
      <c r="K594" s="28">
        <f t="shared" si="677"/>
        <v>2068.5404078173979</v>
      </c>
      <c r="L594" s="28">
        <f t="shared" si="639"/>
        <v>1135.0573948973474</v>
      </c>
      <c r="M594" s="28">
        <f t="shared" si="640"/>
        <v>1729.3074131172323</v>
      </c>
      <c r="N594" s="28">
        <f>Paramètres!$D$26*Calculs!K594</f>
        <v>41.370808156347955</v>
      </c>
      <c r="O594" s="28">
        <f>Paramètres!$D$26*I594</f>
        <v>159.6426911887425</v>
      </c>
      <c r="P594" s="28">
        <f>Paramètres!$D$26*J594</f>
        <v>128.67206772283831</v>
      </c>
      <c r="Q594" s="105">
        <f>IF($T594&gt;25000,Paramètres!$D$9,-5)</f>
        <v>6</v>
      </c>
      <c r="R594" s="105">
        <f t="shared" si="614"/>
        <v>-121159.96656385652</v>
      </c>
      <c r="S594" s="105">
        <f t="shared" si="615"/>
        <v>-67547.845997253462</v>
      </c>
      <c r="T594" s="105">
        <f t="shared" si="641"/>
        <v>138717.15465876419</v>
      </c>
      <c r="U594" s="105">
        <f t="shared" si="642"/>
        <v>-150.85991314085942</v>
      </c>
      <c r="V594" s="105">
        <f t="shared" si="616"/>
        <v>48.192876774085015</v>
      </c>
      <c r="W594" s="105">
        <f t="shared" si="643"/>
        <v>-42.093188495164156</v>
      </c>
      <c r="X594" s="105">
        <f t="shared" si="644"/>
        <v>-23.467357202563793</v>
      </c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44">
        <f t="shared" si="645"/>
        <v>91948.254793627581</v>
      </c>
      <c r="AL594" s="44">
        <f t="shared" si="646"/>
        <v>48604.750102885977</v>
      </c>
      <c r="AM594" s="44">
        <f t="shared" si="617"/>
        <v>-97.578695996633755</v>
      </c>
      <c r="AN594" s="44">
        <f t="shared" si="618"/>
        <v>-152.67414139405631</v>
      </c>
      <c r="AO594" s="44">
        <f t="shared" si="678"/>
        <v>-575.84477772923003</v>
      </c>
      <c r="AP594" s="44">
        <f t="shared" si="679"/>
        <v>-4328.0309014133754</v>
      </c>
      <c r="AQ594" s="44">
        <f t="shared" si="647"/>
        <v>567.81987394062867</v>
      </c>
      <c r="AR594" s="44">
        <f t="shared" si="648"/>
        <v>-504.45693679561214</v>
      </c>
      <c r="AS594" s="44">
        <f t="shared" si="649"/>
        <v>-260.65802915072305</v>
      </c>
      <c r="AT594" s="44">
        <f>Paramètres!$D$26*Calculs!AQ594</f>
        <v>11.356397478812573</v>
      </c>
      <c r="AU594" s="44">
        <f>Paramètres!$D$26*AO594</f>
        <v>-11.5168955545846</v>
      </c>
      <c r="AV594" s="44">
        <f>Paramètres!$D$26*AP594</f>
        <v>-86.560618028267513</v>
      </c>
      <c r="AW594" s="44"/>
      <c r="AX594" s="44"/>
      <c r="AY594" s="44"/>
      <c r="AZ594" s="44"/>
      <c r="BA594" s="44"/>
      <c r="BB594" s="44"/>
      <c r="BC594" s="44"/>
      <c r="BD594" s="44"/>
      <c r="BE594" s="44"/>
      <c r="BF594" s="44"/>
      <c r="BG594" s="41">
        <f>Paramètres!$D$16</f>
        <v>30000</v>
      </c>
      <c r="BH594" s="41">
        <f>Paramètres!$E$16</f>
        <v>-25000</v>
      </c>
      <c r="BI594" s="100"/>
      <c r="BJ594" s="100"/>
      <c r="BK594" s="110">
        <f>Paramètres!$D$20</f>
        <v>523598775598.29883</v>
      </c>
      <c r="BL594" s="41">
        <f>Paramètres!$D$21</f>
        <v>10000</v>
      </c>
      <c r="BM594" s="41"/>
      <c r="BN594" s="41"/>
      <c r="BO594" s="41">
        <f>IF(AND($BR$6&gt;200,A594&lt;950),Paramètres!$D$22,0)</f>
        <v>1</v>
      </c>
      <c r="BP594" s="41">
        <f t="shared" si="619"/>
        <v>59211.71177022894</v>
      </c>
      <c r="BQ594" s="41">
        <f t="shared" si="620"/>
        <v>-6056.9041056325113</v>
      </c>
      <c r="BR594" s="41">
        <f t="shared" si="650"/>
        <v>59520.693024405358</v>
      </c>
      <c r="BS594" s="41">
        <f t="shared" si="651"/>
        <v>-5.8406039758047914</v>
      </c>
      <c r="BT594" s="41">
        <f t="shared" si="652"/>
        <v>141.75199711945427</v>
      </c>
      <c r="BU594" s="41">
        <f t="shared" si="653"/>
        <v>141.01614026654394</v>
      </c>
      <c r="BV594" s="41">
        <f t="shared" si="654"/>
        <v>-14.424869901672455</v>
      </c>
      <c r="BW594" s="41">
        <f>Paramètres!$D$22</f>
        <v>1</v>
      </c>
      <c r="BX594" s="41">
        <f t="shared" si="621"/>
        <v>-61948.254793627581</v>
      </c>
      <c r="BY594" s="41">
        <f t="shared" si="622"/>
        <v>-73604.75010288597</v>
      </c>
      <c r="BZ594" s="41">
        <f t="shared" si="655"/>
        <v>96204.186549674094</v>
      </c>
      <c r="CA594" s="41">
        <f t="shared" si="656"/>
        <v>-130.08510317204846</v>
      </c>
      <c r="CB594" s="41">
        <f t="shared" si="657"/>
        <v>55.66853730484376</v>
      </c>
      <c r="CC594" s="41">
        <f t="shared" si="658"/>
        <v>-35.846347821551284</v>
      </c>
      <c r="CD594" s="41">
        <f t="shared" si="659"/>
        <v>-42.591376985455014</v>
      </c>
      <c r="CE594" s="2">
        <f>Paramètres!$F$16</f>
        <v>15000</v>
      </c>
      <c r="CF594" s="2">
        <f>Paramètres!$G$16</f>
        <v>15000</v>
      </c>
      <c r="CG594" s="111">
        <f>Paramètres!$F$20</f>
        <v>992600579172.61572</v>
      </c>
      <c r="CH594" s="2">
        <f>Paramètres!$F$21</f>
        <v>13332</v>
      </c>
      <c r="CI594" s="2"/>
      <c r="CJ594" s="2"/>
      <c r="CK594" s="2">
        <f>IF(CN594&gt;20000,Paramètres!$F$22,-2)</f>
        <v>1</v>
      </c>
      <c r="CL594" s="2">
        <f t="shared" si="623"/>
        <v>44211.71177022894</v>
      </c>
      <c r="CM594" s="2">
        <f t="shared" si="624"/>
        <v>33943.095894367492</v>
      </c>
      <c r="CN594" s="2">
        <f t="shared" si="625"/>
        <v>55738.758656324841</v>
      </c>
      <c r="CO594" s="2">
        <f t="shared" si="626"/>
        <v>37.514888262236582</v>
      </c>
      <c r="CP594" s="2">
        <f t="shared" si="627"/>
        <v>293.9122685333183</v>
      </c>
      <c r="CQ594" s="2">
        <f t="shared" si="628"/>
        <v>233.12977926634699</v>
      </c>
      <c r="CR594" s="2">
        <f t="shared" si="629"/>
        <v>178.98303722315626</v>
      </c>
      <c r="CS594" s="2">
        <f>Paramètres!$F$22</f>
        <v>1</v>
      </c>
      <c r="CT594" s="2">
        <f t="shared" si="630"/>
        <v>-76948.254793627581</v>
      </c>
      <c r="CU594" s="2">
        <f t="shared" si="631"/>
        <v>-33604.750102885977</v>
      </c>
      <c r="CV594" s="2">
        <f t="shared" si="660"/>
        <v>83966.142850927994</v>
      </c>
      <c r="CW594" s="2">
        <f t="shared" si="661"/>
        <v>-156.40820126287116</v>
      </c>
      <c r="CX594" s="2">
        <f t="shared" si="632"/>
        <v>135.62711434556837</v>
      </c>
      <c r="CY594" s="2">
        <f t="shared" si="662"/>
        <v>-124.29140362104792</v>
      </c>
      <c r="CZ594" s="2">
        <f t="shared" si="663"/>
        <v>-54.280393620677025</v>
      </c>
      <c r="DA594" s="2"/>
      <c r="DB594" s="2"/>
      <c r="DC594" s="13">
        <f>Paramètres!$H$16</f>
        <v>-20000</v>
      </c>
      <c r="DD594" s="13">
        <f>Paramètres!$I$16</f>
        <v>0</v>
      </c>
      <c r="DE594" s="13"/>
      <c r="DF594" s="13"/>
      <c r="DG594" s="112">
        <f>Paramètres!$H$20</f>
        <v>1047197551196.5977</v>
      </c>
      <c r="DH594" s="13">
        <f>Paramètres!$H$21</f>
        <v>10000</v>
      </c>
      <c r="DI594" s="13">
        <f>IF(DL594&lt;66666,Paramètres!$H$22,5)</f>
        <v>1</v>
      </c>
      <c r="DJ594" s="13">
        <f t="shared" si="633"/>
        <v>9211.7117702289361</v>
      </c>
      <c r="DK594" s="13">
        <f t="shared" si="634"/>
        <v>18943.095894367489</v>
      </c>
      <c r="DL594" s="13">
        <f t="shared" si="664"/>
        <v>21064.104913358569</v>
      </c>
      <c r="DM594" s="13">
        <f t="shared" si="665"/>
        <v>64.067117605667065</v>
      </c>
      <c r="DN594" s="13">
        <f t="shared" si="666"/>
        <v>1739.9501359405901</v>
      </c>
      <c r="DO594" s="13">
        <f t="shared" si="667"/>
        <v>760.91147536445646</v>
      </c>
      <c r="DP594" s="13">
        <f t="shared" si="668"/>
        <v>1564.7492457957485</v>
      </c>
      <c r="DQ594" s="13">
        <f>IF(DT594&lt;66666,Paramètres!$H$22,5)</f>
        <v>5</v>
      </c>
      <c r="DR594" s="13">
        <f t="shared" si="635"/>
        <v>-111948.25479362758</v>
      </c>
      <c r="DS594" s="13">
        <f t="shared" si="636"/>
        <v>-48604.750102885977</v>
      </c>
      <c r="DT594" s="13">
        <f t="shared" si="669"/>
        <v>122044.39144796025</v>
      </c>
      <c r="DU594" s="13">
        <f t="shared" si="670"/>
        <v>-156.5308846307768</v>
      </c>
      <c r="DV594" s="13">
        <f t="shared" si="671"/>
        <v>348.01981956920901</v>
      </c>
      <c r="DW594" s="13">
        <f t="shared" si="672"/>
        <v>-319.22983901295248</v>
      </c>
      <c r="DX594" s="13">
        <f t="shared" si="673"/>
        <v>-138.60052199306188</v>
      </c>
    </row>
    <row r="595" spans="1:128" x14ac:dyDescent="0.35">
      <c r="A595" s="106">
        <f t="shared" si="674"/>
        <v>589</v>
      </c>
      <c r="B595" s="106">
        <f>A595*Paramètres!$D$25</f>
        <v>294.5</v>
      </c>
      <c r="C595" s="102">
        <f>Paramètres!$D$7</f>
        <v>155093840495.72119</v>
      </c>
      <c r="D595" s="28">
        <f>Paramètres!$D$8</f>
        <v>6666</v>
      </c>
      <c r="E595" s="28">
        <f t="shared" si="637"/>
        <v>-24936.880141786038</v>
      </c>
      <c r="F595" s="28">
        <f t="shared" si="638"/>
        <v>-15293.967348017224</v>
      </c>
      <c r="G595" s="28">
        <f t="shared" si="612"/>
        <v>41.889684521487091</v>
      </c>
      <c r="H595" s="28">
        <f t="shared" si="613"/>
        <v>64.711203513724897</v>
      </c>
      <c r="I595" s="28">
        <f t="shared" si="675"/>
        <v>8957.5492631457291</v>
      </c>
      <c r="J595" s="28">
        <f t="shared" si="676"/>
        <v>8034.2387315363085</v>
      </c>
      <c r="K595" s="28">
        <f t="shared" si="677"/>
        <v>2819.4232530380004</v>
      </c>
      <c r="L595" s="28">
        <f t="shared" si="639"/>
        <v>1204.4042491820096</v>
      </c>
      <c r="M595" s="28">
        <f t="shared" si="640"/>
        <v>2549.2269189547837</v>
      </c>
      <c r="N595" s="28">
        <f>Paramètres!$D$26*Calculs!K595</f>
        <v>56.388465060760012</v>
      </c>
      <c r="O595" s="28">
        <f>Paramètres!$D$26*I595</f>
        <v>179.15098526291459</v>
      </c>
      <c r="P595" s="28">
        <f>Paramètres!$D$26*J595</f>
        <v>160.68477463072617</v>
      </c>
      <c r="Q595" s="105">
        <f>IF($T595&gt;25000,Paramètres!$D$9,-5)</f>
        <v>6</v>
      </c>
      <c r="R595" s="105">
        <f t="shared" si="614"/>
        <v>-116471.09831235011</v>
      </c>
      <c r="S595" s="105">
        <f t="shared" si="615"/>
        <v>-61669.537492908828</v>
      </c>
      <c r="T595" s="105">
        <f t="shared" si="641"/>
        <v>131790.16881647284</v>
      </c>
      <c r="U595" s="105">
        <f t="shared" si="642"/>
        <v>-152.09951383657517</v>
      </c>
      <c r="V595" s="105">
        <f t="shared" si="616"/>
        <v>53.372219897741211</v>
      </c>
      <c r="W595" s="105">
        <f t="shared" si="643"/>
        <v>-47.168321633420568</v>
      </c>
      <c r="X595" s="105">
        <f t="shared" si="644"/>
        <v>-24.97485317472421</v>
      </c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44">
        <f t="shared" si="645"/>
        <v>91534.218170564069</v>
      </c>
      <c r="AL595" s="44">
        <f t="shared" si="646"/>
        <v>46375.570144891608</v>
      </c>
      <c r="AM595" s="44">
        <f t="shared" si="617"/>
        <v>-103.35454839433203</v>
      </c>
      <c r="AN595" s="44">
        <f t="shared" si="618"/>
        <v>-153.59257171860278</v>
      </c>
      <c r="AO595" s="44">
        <f t="shared" si="678"/>
        <v>-1068.7848189702577</v>
      </c>
      <c r="AP595" s="44">
        <f t="shared" si="679"/>
        <v>-4502.1283125358314</v>
      </c>
      <c r="AQ595" s="44">
        <f t="shared" si="647"/>
        <v>582.21223469053302</v>
      </c>
      <c r="AR595" s="44">
        <f t="shared" si="648"/>
        <v>-521.46077895071585</v>
      </c>
      <c r="AS595" s="44">
        <f t="shared" si="649"/>
        <v>-258.9396498017577</v>
      </c>
      <c r="AT595" s="44">
        <f>Paramètres!$D$26*Calculs!AQ595</f>
        <v>11.644244693810661</v>
      </c>
      <c r="AU595" s="44">
        <f>Paramètres!$D$26*AO595</f>
        <v>-21.375696379405152</v>
      </c>
      <c r="AV595" s="44">
        <f>Paramètres!$D$26*AP595</f>
        <v>-90.042566250716632</v>
      </c>
      <c r="AW595" s="44"/>
      <c r="AX595" s="44"/>
      <c r="AY595" s="44"/>
      <c r="AZ595" s="44"/>
      <c r="BA595" s="44"/>
      <c r="BB595" s="44"/>
      <c r="BC595" s="44"/>
      <c r="BD595" s="44"/>
      <c r="BE595" s="44"/>
      <c r="BF595" s="44"/>
      <c r="BG595" s="41">
        <f>Paramètres!$D$16</f>
        <v>30000</v>
      </c>
      <c r="BH595" s="41">
        <f>Paramètres!$E$16</f>
        <v>-25000</v>
      </c>
      <c r="BI595" s="100"/>
      <c r="BJ595" s="100"/>
      <c r="BK595" s="110">
        <f>Paramètres!$D$20</f>
        <v>523598775598.29883</v>
      </c>
      <c r="BL595" s="41">
        <f>Paramètres!$D$21</f>
        <v>10000</v>
      </c>
      <c r="BM595" s="41"/>
      <c r="BN595" s="41"/>
      <c r="BO595" s="41">
        <f>IF(AND($BR$6&gt;200,A595&lt;950),Paramètres!$D$22,0)</f>
        <v>1</v>
      </c>
      <c r="BP595" s="41">
        <f t="shared" si="619"/>
        <v>54936.880141786038</v>
      </c>
      <c r="BQ595" s="41">
        <f t="shared" si="620"/>
        <v>-9706.0326519827759</v>
      </c>
      <c r="BR595" s="41">
        <f t="shared" si="650"/>
        <v>55787.703569463411</v>
      </c>
      <c r="BS595" s="41">
        <f t="shared" si="651"/>
        <v>-10.019397647040751</v>
      </c>
      <c r="BT595" s="41">
        <f t="shared" si="652"/>
        <v>160.44252061496857</v>
      </c>
      <c r="BU595" s="41">
        <f t="shared" si="653"/>
        <v>157.99559689162774</v>
      </c>
      <c r="BV595" s="41">
        <f t="shared" si="654"/>
        <v>-27.914042776761725</v>
      </c>
      <c r="BW595" s="41">
        <f>Paramètres!$D$22</f>
        <v>1</v>
      </c>
      <c r="BX595" s="41">
        <f t="shared" si="621"/>
        <v>-61534.218170564069</v>
      </c>
      <c r="BY595" s="41">
        <f t="shared" si="622"/>
        <v>-71375.570144891608</v>
      </c>
      <c r="BZ595" s="41">
        <f t="shared" si="655"/>
        <v>94238.697037739854</v>
      </c>
      <c r="CA595" s="41">
        <f t="shared" si="656"/>
        <v>-130.76524191441081</v>
      </c>
      <c r="CB595" s="41">
        <f t="shared" si="657"/>
        <v>57.975670708689648</v>
      </c>
      <c r="CC595" s="41">
        <f t="shared" si="658"/>
        <v>-37.855866879659999</v>
      </c>
      <c r="CD595" s="41">
        <f t="shared" si="659"/>
        <v>-43.91026915098422</v>
      </c>
      <c r="CE595" s="2">
        <f>Paramètres!$F$16</f>
        <v>15000</v>
      </c>
      <c r="CF595" s="2">
        <f>Paramètres!$G$16</f>
        <v>15000</v>
      </c>
      <c r="CG595" s="111">
        <f>Paramètres!$F$20</f>
        <v>992600579172.61572</v>
      </c>
      <c r="CH595" s="2">
        <f>Paramètres!$F$21</f>
        <v>13332</v>
      </c>
      <c r="CI595" s="2"/>
      <c r="CJ595" s="2"/>
      <c r="CK595" s="2">
        <f>IF(CN595&gt;20000,Paramètres!$F$22,-2)</f>
        <v>1</v>
      </c>
      <c r="CL595" s="2">
        <f t="shared" si="623"/>
        <v>39936.880141786038</v>
      </c>
      <c r="CM595" s="2">
        <f t="shared" si="624"/>
        <v>30293.967348017224</v>
      </c>
      <c r="CN595" s="2">
        <f t="shared" si="625"/>
        <v>50126.628184450201</v>
      </c>
      <c r="CO595" s="2">
        <f t="shared" si="626"/>
        <v>37.181996215093896</v>
      </c>
      <c r="CP595" s="2">
        <f t="shared" si="627"/>
        <v>356.54358887309735</v>
      </c>
      <c r="CQ595" s="2">
        <f t="shared" si="628"/>
        <v>284.06535787229126</v>
      </c>
      <c r="CR595" s="2">
        <f t="shared" si="629"/>
        <v>215.47668835258119</v>
      </c>
      <c r="CS595" s="2">
        <f>Paramètres!$F$22</f>
        <v>1</v>
      </c>
      <c r="CT595" s="2">
        <f t="shared" si="630"/>
        <v>-76534.218170564069</v>
      </c>
      <c r="CU595" s="2">
        <f t="shared" si="631"/>
        <v>-31375.570144891608</v>
      </c>
      <c r="CV595" s="2">
        <f t="shared" si="660"/>
        <v>82715.856719836447</v>
      </c>
      <c r="CW595" s="2">
        <f t="shared" si="661"/>
        <v>-157.70858792716496</v>
      </c>
      <c r="CX595" s="2">
        <f t="shared" si="632"/>
        <v>139.60135318057573</v>
      </c>
      <c r="CY595" s="2">
        <f t="shared" si="662"/>
        <v>-129.16846714670982</v>
      </c>
      <c r="CZ595" s="2">
        <f t="shared" si="663"/>
        <v>-52.953233185681782</v>
      </c>
      <c r="DA595" s="2"/>
      <c r="DB595" s="2"/>
      <c r="DC595" s="13">
        <f>Paramètres!$H$16</f>
        <v>-20000</v>
      </c>
      <c r="DD595" s="13">
        <f>Paramètres!$I$16</f>
        <v>0</v>
      </c>
      <c r="DE595" s="13"/>
      <c r="DF595" s="13"/>
      <c r="DG595" s="112">
        <f>Paramètres!$H$20</f>
        <v>1047197551196.5977</v>
      </c>
      <c r="DH595" s="13">
        <f>Paramètres!$H$21</f>
        <v>10000</v>
      </c>
      <c r="DI595" s="13">
        <f>IF(DL595&lt;66666,Paramètres!$H$22,5)</f>
        <v>1</v>
      </c>
      <c r="DJ595" s="13">
        <f t="shared" si="633"/>
        <v>4936.8801417860377</v>
      </c>
      <c r="DK595" s="13">
        <f t="shared" si="634"/>
        <v>15293.967348017224</v>
      </c>
      <c r="DL595" s="13">
        <f t="shared" si="664"/>
        <v>16071.036767320842</v>
      </c>
      <c r="DM595" s="13">
        <f t="shared" si="665"/>
        <v>72.109963051548434</v>
      </c>
      <c r="DN595" s="13">
        <f t="shared" si="666"/>
        <v>2481.6578004831408</v>
      </c>
      <c r="DO595" s="13">
        <f t="shared" si="667"/>
        <v>762.34329441809064</v>
      </c>
      <c r="DP595" s="13">
        <f t="shared" si="668"/>
        <v>2361.6642733789645</v>
      </c>
      <c r="DQ595" s="13">
        <f>IF(DT595&lt;66666,Paramètres!$H$22,5)</f>
        <v>5</v>
      </c>
      <c r="DR595" s="13">
        <f t="shared" si="635"/>
        <v>-111534.21817056407</v>
      </c>
      <c r="DS595" s="13">
        <f t="shared" si="636"/>
        <v>-46375.570144891608</v>
      </c>
      <c r="DT595" s="13">
        <f t="shared" si="669"/>
        <v>120791.45387477851</v>
      </c>
      <c r="DU595" s="13">
        <f t="shared" si="670"/>
        <v>-157.42261549402136</v>
      </c>
      <c r="DV595" s="13">
        <f t="shared" si="671"/>
        <v>355.20299923802196</v>
      </c>
      <c r="DW595" s="13">
        <f t="shared" si="672"/>
        <v>-327.98089219890085</v>
      </c>
      <c r="DX595" s="13">
        <f t="shared" si="673"/>
        <v>-136.37340290576893</v>
      </c>
    </row>
    <row r="596" spans="1:128" x14ac:dyDescent="0.35">
      <c r="A596" s="106">
        <f t="shared" si="674"/>
        <v>590</v>
      </c>
      <c r="B596" s="106">
        <f>A596*Paramètres!$D$25</f>
        <v>295</v>
      </c>
      <c r="C596" s="102">
        <f>Paramètres!$D$7</f>
        <v>155093840495.72119</v>
      </c>
      <c r="D596" s="28">
        <f>Paramètres!$D$8</f>
        <v>6666</v>
      </c>
      <c r="E596" s="28">
        <f t="shared" si="637"/>
        <v>-20157.004447917669</v>
      </c>
      <c r="F596" s="28">
        <f t="shared" si="638"/>
        <v>-10639.541252510375</v>
      </c>
      <c r="G596" s="28">
        <f t="shared" si="612"/>
        <v>46.235200997193843</v>
      </c>
      <c r="H596" s="28">
        <f t="shared" si="613"/>
        <v>81.049558040365426</v>
      </c>
      <c r="I596" s="28">
        <f t="shared" si="675"/>
        <v>9982.8025270648232</v>
      </c>
      <c r="J596" s="28">
        <f t="shared" si="676"/>
        <v>10422.780875860366</v>
      </c>
      <c r="K596" s="28">
        <f t="shared" si="677"/>
        <v>3845.1240241621335</v>
      </c>
      <c r="L596" s="28">
        <f t="shared" si="639"/>
        <v>598.22479801715008</v>
      </c>
      <c r="M596" s="28">
        <f t="shared" si="640"/>
        <v>3798.3030226966016</v>
      </c>
      <c r="N596" s="28">
        <f>Paramètres!$D$26*Calculs!K596</f>
        <v>76.90248048324267</v>
      </c>
      <c r="O596" s="28">
        <f>Paramètres!$D$26*I596</f>
        <v>199.65605054129648</v>
      </c>
      <c r="P596" s="28">
        <f>Paramètres!$D$26*J596</f>
        <v>208.45561751720732</v>
      </c>
      <c r="Q596" s="105">
        <f>IF($T596&gt;25000,Paramètres!$D$9,-5)</f>
        <v>6</v>
      </c>
      <c r="R596" s="105">
        <f t="shared" si="614"/>
        <v>-111026.46501425894</v>
      </c>
      <c r="S596" s="105">
        <f t="shared" si="615"/>
        <v>-54699.312328683627</v>
      </c>
      <c r="T596" s="105">
        <f t="shared" si="641"/>
        <v>123769.50635270929</v>
      </c>
      <c r="U596" s="105">
        <f t="shared" si="642"/>
        <v>-153.7719553302214</v>
      </c>
      <c r="V596" s="105">
        <f t="shared" si="616"/>
        <v>60.482756976509783</v>
      </c>
      <c r="W596" s="105">
        <f t="shared" si="643"/>
        <v>-54.255582811180815</v>
      </c>
      <c r="X596" s="105">
        <f t="shared" si="644"/>
        <v>-26.73005097822756</v>
      </c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44">
        <f t="shared" si="645"/>
        <v>90869.460566341266</v>
      </c>
      <c r="AL596" s="44">
        <f t="shared" si="646"/>
        <v>44059.771076173252</v>
      </c>
      <c r="AM596" s="44">
        <f t="shared" si="617"/>
        <v>-108.56579429883656</v>
      </c>
      <c r="AN596" s="44">
        <f t="shared" si="618"/>
        <v>-154.53373657673419</v>
      </c>
      <c r="AO596" s="44">
        <f t="shared" si="678"/>
        <v>-1568.8699015415684</v>
      </c>
      <c r="AP596" s="44">
        <f t="shared" si="679"/>
        <v>-4671.0253960868722</v>
      </c>
      <c r="AQ596" s="44">
        <f t="shared" si="647"/>
        <v>600.52099728699068</v>
      </c>
      <c r="AR596" s="44">
        <f t="shared" si="648"/>
        <v>-542.17354785869122</v>
      </c>
      <c r="AS596" s="44">
        <f t="shared" si="649"/>
        <v>-258.21175841715916</v>
      </c>
      <c r="AT596" s="44">
        <f>Paramètres!$D$26*Calculs!AQ596</f>
        <v>12.010419945739814</v>
      </c>
      <c r="AU596" s="44">
        <f>Paramètres!$D$26*AO596</f>
        <v>-31.377398030831369</v>
      </c>
      <c r="AV596" s="44">
        <f>Paramètres!$D$26*AP596</f>
        <v>-93.420507921737439</v>
      </c>
      <c r="AW596" s="44"/>
      <c r="AX596" s="44"/>
      <c r="AY596" s="44"/>
      <c r="AZ596" s="44"/>
      <c r="BA596" s="44"/>
      <c r="BB596" s="44"/>
      <c r="BC596" s="44"/>
      <c r="BD596" s="44"/>
      <c r="BE596" s="44"/>
      <c r="BF596" s="44"/>
      <c r="BG596" s="41">
        <f>Paramètres!$D$16</f>
        <v>30000</v>
      </c>
      <c r="BH596" s="41">
        <f>Paramètres!$E$16</f>
        <v>-25000</v>
      </c>
      <c r="BI596" s="100"/>
      <c r="BJ596" s="100"/>
      <c r="BK596" s="110">
        <f>Paramètres!$D$20</f>
        <v>523598775598.29883</v>
      </c>
      <c r="BL596" s="41">
        <f>Paramètres!$D$21</f>
        <v>10000</v>
      </c>
      <c r="BM596" s="41"/>
      <c r="BN596" s="41"/>
      <c r="BO596" s="41">
        <f>IF(AND($BR$6&gt;200,A596&lt;950),Paramètres!$D$22,0)</f>
        <v>1</v>
      </c>
      <c r="BP596" s="41">
        <f t="shared" si="619"/>
        <v>50157.004447917672</v>
      </c>
      <c r="BQ596" s="41">
        <f t="shared" si="620"/>
        <v>-14360.458747489625</v>
      </c>
      <c r="BR596" s="41">
        <f t="shared" si="650"/>
        <v>52172.290256675376</v>
      </c>
      <c r="BS596" s="41">
        <f t="shared" si="651"/>
        <v>-15.976954037303269</v>
      </c>
      <c r="BT596" s="41">
        <f t="shared" si="652"/>
        <v>182.22797277767103</v>
      </c>
      <c r="BU596" s="41">
        <f t="shared" si="653"/>
        <v>175.18895942995744</v>
      </c>
      <c r="BV596" s="41">
        <f t="shared" si="654"/>
        <v>-50.158374739502285</v>
      </c>
      <c r="BW596" s="41">
        <f>Paramètres!$D$22</f>
        <v>1</v>
      </c>
      <c r="BX596" s="41">
        <f t="shared" si="621"/>
        <v>-60869.460566341266</v>
      </c>
      <c r="BY596" s="41">
        <f t="shared" si="622"/>
        <v>-69059.77107617326</v>
      </c>
      <c r="BZ596" s="41">
        <f t="shared" si="655"/>
        <v>92056.195938843957</v>
      </c>
      <c r="CA596" s="41">
        <f t="shared" si="656"/>
        <v>-131.3930354332484</v>
      </c>
      <c r="CB596" s="41">
        <f t="shared" si="657"/>
        <v>60.708618744022488</v>
      </c>
      <c r="CC596" s="41">
        <f t="shared" si="658"/>
        <v>-40.141794226770308</v>
      </c>
      <c r="CD596" s="41">
        <f t="shared" si="659"/>
        <v>-45.543086698891067</v>
      </c>
      <c r="CE596" s="2">
        <f>Paramètres!$F$16</f>
        <v>15000</v>
      </c>
      <c r="CF596" s="2">
        <f>Paramètres!$G$16</f>
        <v>15000</v>
      </c>
      <c r="CG596" s="111">
        <f>Paramètres!$F$20</f>
        <v>992600579172.61572</v>
      </c>
      <c r="CH596" s="2">
        <f>Paramètres!$F$21</f>
        <v>13332</v>
      </c>
      <c r="CI596" s="2"/>
      <c r="CJ596" s="2"/>
      <c r="CK596" s="2">
        <f>IF(CN596&gt;20000,Paramètres!$F$22,-2)</f>
        <v>1</v>
      </c>
      <c r="CL596" s="2">
        <f t="shared" si="623"/>
        <v>35157.004447917672</v>
      </c>
      <c r="CM596" s="2">
        <f t="shared" si="624"/>
        <v>25639.541252510375</v>
      </c>
      <c r="CN596" s="2">
        <f t="shared" si="625"/>
        <v>43513.228303472089</v>
      </c>
      <c r="CO596" s="2">
        <f t="shared" si="626"/>
        <v>36.10277965125163</v>
      </c>
      <c r="CP596" s="2">
        <f t="shared" si="627"/>
        <v>458.22694085495169</v>
      </c>
      <c r="CQ596" s="2">
        <f t="shared" si="628"/>
        <v>370.22963420316427</v>
      </c>
      <c r="CR596" s="2">
        <f t="shared" si="629"/>
        <v>270.00360605569432</v>
      </c>
      <c r="CS596" s="2">
        <f>Paramètres!$F$22</f>
        <v>1</v>
      </c>
      <c r="CT596" s="2">
        <f t="shared" si="630"/>
        <v>-75869.460566341266</v>
      </c>
      <c r="CU596" s="2">
        <f t="shared" si="631"/>
        <v>-29059.771076173252</v>
      </c>
      <c r="CV596" s="2">
        <f t="shared" si="660"/>
        <v>81244.355752428775</v>
      </c>
      <c r="CW596" s="2">
        <f t="shared" si="661"/>
        <v>-159.04199599650647</v>
      </c>
      <c r="CX596" s="2">
        <f t="shared" si="632"/>
        <v>144.50342086133313</v>
      </c>
      <c r="CY596" s="2">
        <f t="shared" si="662"/>
        <v>-134.94348609457194</v>
      </c>
      <c r="CZ596" s="2">
        <f t="shared" si="663"/>
        <v>-51.686499216639135</v>
      </c>
      <c r="DA596" s="2"/>
      <c r="DB596" s="2"/>
      <c r="DC596" s="13">
        <f>Paramètres!$H$16</f>
        <v>-20000</v>
      </c>
      <c r="DD596" s="13">
        <f>Paramètres!$I$16</f>
        <v>0</v>
      </c>
      <c r="DE596" s="13"/>
      <c r="DF596" s="13"/>
      <c r="DG596" s="112">
        <f>Paramètres!$H$20</f>
        <v>1047197551196.5977</v>
      </c>
      <c r="DH596" s="13">
        <f>Paramètres!$H$21</f>
        <v>10000</v>
      </c>
      <c r="DI596" s="13">
        <f>IF(DL596&lt;66666,Paramètres!$H$22,5)</f>
        <v>1</v>
      </c>
      <c r="DJ596" s="13">
        <f t="shared" si="633"/>
        <v>157.00444791766859</v>
      </c>
      <c r="DK596" s="13">
        <f t="shared" si="634"/>
        <v>10639.541252510375</v>
      </c>
      <c r="DL596" s="13">
        <f t="shared" si="664"/>
        <v>10640.699622700378</v>
      </c>
      <c r="DM596" s="13">
        <f t="shared" si="665"/>
        <v>89.15456511376081</v>
      </c>
      <c r="DN596" s="13">
        <f t="shared" si="666"/>
        <v>3578.8473926548763</v>
      </c>
      <c r="DO596" s="13">
        <f t="shared" si="667"/>
        <v>52.806204384028398</v>
      </c>
      <c r="DP596" s="13">
        <f t="shared" si="668"/>
        <v>3578.4577913804096</v>
      </c>
      <c r="DQ596" s="13">
        <f>IF(DT596&lt;66666,Paramètres!$H$22,5)</f>
        <v>5</v>
      </c>
      <c r="DR596" s="13">
        <f t="shared" si="635"/>
        <v>-110869.46056634127</v>
      </c>
      <c r="DS596" s="13">
        <f t="shared" si="636"/>
        <v>-44059.771076173252</v>
      </c>
      <c r="DT596" s="13">
        <f t="shared" si="669"/>
        <v>119303.39774522893</v>
      </c>
      <c r="DU596" s="13">
        <f t="shared" si="670"/>
        <v>-158.32701667643693</v>
      </c>
      <c r="DV596" s="13">
        <f t="shared" si="671"/>
        <v>364.02575901183639</v>
      </c>
      <c r="DW596" s="13">
        <f t="shared" si="672"/>
        <v>-338.29161865181885</v>
      </c>
      <c r="DX596" s="13">
        <f t="shared" si="673"/>
        <v>-134.43784427785181</v>
      </c>
    </row>
    <row r="597" spans="1:128" x14ac:dyDescent="0.35">
      <c r="A597" s="106">
        <f t="shared" si="674"/>
        <v>591</v>
      </c>
      <c r="B597" s="106">
        <f>A597*Paramètres!$D$25</f>
        <v>295.5</v>
      </c>
      <c r="C597" s="102">
        <f>Paramètres!$D$7</f>
        <v>155093840495.72119</v>
      </c>
      <c r="D597" s="28">
        <f>Paramètres!$D$8</f>
        <v>6666</v>
      </c>
      <c r="E597" s="28">
        <f t="shared" si="637"/>
        <v>-15016.04698488097</v>
      </c>
      <c r="F597" s="28">
        <f t="shared" si="638"/>
        <v>-4478.5750589060417</v>
      </c>
      <c r="G597" s="28">
        <f t="shared" si="612"/>
        <v>53.466797468261312</v>
      </c>
      <c r="H597" s="28">
        <f t="shared" si="613"/>
        <v>127.60150899453511</v>
      </c>
      <c r="I597" s="28">
        <f t="shared" si="675"/>
        <v>10381.371274540677</v>
      </c>
      <c r="J597" s="28">
        <f t="shared" si="676"/>
        <v>14012.628281039761</v>
      </c>
      <c r="K597" s="28">
        <f t="shared" si="677"/>
        <v>3726.7477171767196</v>
      </c>
      <c r="L597" s="28">
        <f t="shared" si="639"/>
        <v>-2273.9348600013363</v>
      </c>
      <c r="M597" s="28">
        <f t="shared" si="640"/>
        <v>2952.6037322933453</v>
      </c>
      <c r="N597" s="28">
        <f>Paramètres!$D$26*Calculs!K597</f>
        <v>74.534954343534395</v>
      </c>
      <c r="O597" s="28">
        <f>Paramètres!$D$26*I597</f>
        <v>207.62742549081355</v>
      </c>
      <c r="P597" s="28">
        <f>Paramètres!$D$26*J597</f>
        <v>280.25256562079522</v>
      </c>
      <c r="Q597" s="105">
        <f>IF($T597&gt;25000,Paramètres!$D$9,-5)</f>
        <v>6</v>
      </c>
      <c r="R597" s="105">
        <f t="shared" si="614"/>
        <v>-104965.52921348679</v>
      </c>
      <c r="S597" s="105">
        <f t="shared" si="615"/>
        <v>-46138.280497431566</v>
      </c>
      <c r="T597" s="105">
        <f t="shared" si="641"/>
        <v>114658.20184499242</v>
      </c>
      <c r="U597" s="105">
        <f t="shared" si="642"/>
        <v>-156.27179816034214</v>
      </c>
      <c r="V597" s="105">
        <f t="shared" si="616"/>
        <v>70.426704826820739</v>
      </c>
      <c r="W597" s="105">
        <f t="shared" si="643"/>
        <v>-64.473157819996956</v>
      </c>
      <c r="X597" s="105">
        <f t="shared" si="644"/>
        <v>-28.339595506674062</v>
      </c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44">
        <f t="shared" si="645"/>
        <v>89949.482228605819</v>
      </c>
      <c r="AL597" s="44">
        <f t="shared" si="646"/>
        <v>41659.705438525525</v>
      </c>
      <c r="AM597" s="44">
        <f t="shared" si="617"/>
        <v>-113.27035351456882</v>
      </c>
      <c r="AN597" s="44">
        <f t="shared" si="618"/>
        <v>-155.52403747963498</v>
      </c>
      <c r="AO597" s="44">
        <f t="shared" si="678"/>
        <v>-2079.6660513694283</v>
      </c>
      <c r="AP597" s="44">
        <f t="shared" si="679"/>
        <v>-4835.8166465822942</v>
      </c>
      <c r="AQ597" s="44">
        <f t="shared" si="647"/>
        <v>623.67931876284274</v>
      </c>
      <c r="AR597" s="44">
        <f t="shared" si="648"/>
        <v>-567.63248178434196</v>
      </c>
      <c r="AS597" s="44">
        <f t="shared" si="649"/>
        <v>-258.39748117160957</v>
      </c>
      <c r="AT597" s="44">
        <f>Paramètres!$D$26*Calculs!AQ597</f>
        <v>12.473586375256856</v>
      </c>
      <c r="AU597" s="44">
        <f>Paramètres!$D$26*AO597</f>
        <v>-41.593321027388569</v>
      </c>
      <c r="AV597" s="44">
        <f>Paramètres!$D$26*AP597</f>
        <v>-96.71633293164588</v>
      </c>
      <c r="AW597" s="44"/>
      <c r="AX597" s="44"/>
      <c r="AY597" s="44"/>
      <c r="AZ597" s="44"/>
      <c r="BA597" s="44"/>
      <c r="BB597" s="44"/>
      <c r="BC597" s="44"/>
      <c r="BD597" s="44"/>
      <c r="BE597" s="44"/>
      <c r="BF597" s="44"/>
      <c r="BG597" s="41">
        <f>Paramètres!$D$16</f>
        <v>30000</v>
      </c>
      <c r="BH597" s="41">
        <f>Paramètres!$E$16</f>
        <v>-25000</v>
      </c>
      <c r="BI597" s="100"/>
      <c r="BJ597" s="100"/>
      <c r="BK597" s="110">
        <f>Paramètres!$D$20</f>
        <v>523598775598.29883</v>
      </c>
      <c r="BL597" s="41">
        <f>Paramètres!$D$21</f>
        <v>10000</v>
      </c>
      <c r="BM597" s="41"/>
      <c r="BN597" s="41"/>
      <c r="BO597" s="41">
        <f>IF(AND($BR$6&gt;200,A597&lt;950),Paramètres!$D$22,0)</f>
        <v>1</v>
      </c>
      <c r="BP597" s="41">
        <f t="shared" si="619"/>
        <v>45016.046984880973</v>
      </c>
      <c r="BQ597" s="41">
        <f t="shared" si="620"/>
        <v>-20521.424941093959</v>
      </c>
      <c r="BR597" s="41">
        <f t="shared" si="650"/>
        <v>49472.95592298852</v>
      </c>
      <c r="BS597" s="41">
        <f t="shared" si="651"/>
        <v>-24.506776669927927</v>
      </c>
      <c r="BT597" s="41">
        <f t="shared" si="652"/>
        <v>201.45424889751297</v>
      </c>
      <c r="BU597" s="41">
        <f t="shared" si="653"/>
        <v>183.30568215473099</v>
      </c>
      <c r="BV597" s="41">
        <f t="shared" si="654"/>
        <v>-83.563396823309176</v>
      </c>
      <c r="BW597" s="41">
        <f>Paramètres!$D$22</f>
        <v>1</v>
      </c>
      <c r="BX597" s="41">
        <f t="shared" si="621"/>
        <v>-59949.482228605819</v>
      </c>
      <c r="BY597" s="41">
        <f t="shared" si="622"/>
        <v>-66659.705438525532</v>
      </c>
      <c r="BZ597" s="41">
        <f t="shared" si="655"/>
        <v>89651.864167059655</v>
      </c>
      <c r="CA597" s="41">
        <f t="shared" si="656"/>
        <v>-131.96619100701264</v>
      </c>
      <c r="CB597" s="41">
        <f t="shared" si="657"/>
        <v>63.947696759243613</v>
      </c>
      <c r="CC597" s="41">
        <f t="shared" si="658"/>
        <v>-42.761311725597345</v>
      </c>
      <c r="CD597" s="41">
        <f t="shared" si="659"/>
        <v>-47.547640743978747</v>
      </c>
      <c r="CE597" s="2">
        <f>Paramètres!$F$16</f>
        <v>15000</v>
      </c>
      <c r="CF597" s="2">
        <f>Paramètres!$G$16</f>
        <v>15000</v>
      </c>
      <c r="CG597" s="111">
        <f>Paramètres!$F$20</f>
        <v>992600579172.61572</v>
      </c>
      <c r="CH597" s="2">
        <f>Paramètres!$F$21</f>
        <v>13332</v>
      </c>
      <c r="CI597" s="2"/>
      <c r="CJ597" s="2"/>
      <c r="CK597" s="2">
        <f>IF(CN597&gt;20000,Paramètres!$F$22,-2)</f>
        <v>1</v>
      </c>
      <c r="CL597" s="2">
        <f t="shared" si="623"/>
        <v>30016.04698488097</v>
      </c>
      <c r="CM597" s="2">
        <f t="shared" si="624"/>
        <v>19478.575058906041</v>
      </c>
      <c r="CN597" s="2">
        <f t="shared" si="625"/>
        <v>35782.369442562333</v>
      </c>
      <c r="CO597" s="2">
        <f t="shared" si="626"/>
        <v>32.981100277711917</v>
      </c>
      <c r="CP597" s="2">
        <f t="shared" si="627"/>
        <v>637.90151817348408</v>
      </c>
      <c r="CQ597" s="2">
        <f t="shared" si="628"/>
        <v>535.10380222185438</v>
      </c>
      <c r="CR597" s="2">
        <f t="shared" si="629"/>
        <v>347.24957557317532</v>
      </c>
      <c r="CS597" s="2">
        <f>Paramètres!$F$22</f>
        <v>1</v>
      </c>
      <c r="CT597" s="2">
        <f t="shared" si="630"/>
        <v>-74949.482228605819</v>
      </c>
      <c r="CU597" s="2">
        <f t="shared" si="631"/>
        <v>-26659.705438525525</v>
      </c>
      <c r="CV597" s="2">
        <f t="shared" si="660"/>
        <v>79549.762918597364</v>
      </c>
      <c r="CW597" s="2">
        <f t="shared" si="661"/>
        <v>-160.41940879146762</v>
      </c>
      <c r="CX597" s="2">
        <f t="shared" si="632"/>
        <v>150.47059461143695</v>
      </c>
      <c r="CY597" s="2">
        <f t="shared" si="662"/>
        <v>-141.76903541872298</v>
      </c>
      <c r="CZ597" s="2">
        <f t="shared" si="663"/>
        <v>-50.427576177764799</v>
      </c>
      <c r="DA597" s="2"/>
      <c r="DB597" s="2"/>
      <c r="DC597" s="13">
        <f>Paramètres!$H$16</f>
        <v>-20000</v>
      </c>
      <c r="DD597" s="13">
        <f>Paramètres!$I$16</f>
        <v>0</v>
      </c>
      <c r="DE597" s="13"/>
      <c r="DF597" s="13"/>
      <c r="DG597" s="112">
        <f>Paramètres!$H$20</f>
        <v>1047197551196.5977</v>
      </c>
      <c r="DH597" s="13">
        <f>Paramètres!$H$21</f>
        <v>10000</v>
      </c>
      <c r="DI597" s="13">
        <f>IF(DL597&lt;66666,Paramètres!$H$22,5)</f>
        <v>1</v>
      </c>
      <c r="DJ597" s="13">
        <f t="shared" si="633"/>
        <v>-4983.9530151190302</v>
      </c>
      <c r="DK597" s="13">
        <f t="shared" si="634"/>
        <v>4478.5750589060417</v>
      </c>
      <c r="DL597" s="13">
        <f t="shared" si="664"/>
        <v>6700.5538737606848</v>
      </c>
      <c r="DM597" s="13">
        <f t="shared" si="665"/>
        <v>138.05716811256301</v>
      </c>
      <c r="DN597" s="13">
        <f t="shared" si="666"/>
        <v>4022.984251160422</v>
      </c>
      <c r="DO597" s="13">
        <f t="shared" si="667"/>
        <v>-2992.3443443779215</v>
      </c>
      <c r="DP597" s="13">
        <f t="shared" si="668"/>
        <v>2688.9175535434792</v>
      </c>
      <c r="DQ597" s="13">
        <f>IF(DT597&lt;66666,Paramètres!$H$22,5)</f>
        <v>5</v>
      </c>
      <c r="DR597" s="13">
        <f t="shared" si="635"/>
        <v>-109949.48222860582</v>
      </c>
      <c r="DS597" s="13">
        <f t="shared" si="636"/>
        <v>-41659.705438525525</v>
      </c>
      <c r="DT597" s="13">
        <f t="shared" si="669"/>
        <v>117577.29244868339</v>
      </c>
      <c r="DU597" s="13">
        <f t="shared" si="670"/>
        <v>-159.24837182548768</v>
      </c>
      <c r="DV597" s="13">
        <f t="shared" si="671"/>
        <v>374.6764700314418</v>
      </c>
      <c r="DW597" s="13">
        <f t="shared" si="672"/>
        <v>-350.36938702410197</v>
      </c>
      <c r="DX597" s="13">
        <f t="shared" si="673"/>
        <v>-132.75447198334584</v>
      </c>
    </row>
    <row r="598" spans="1:128" x14ac:dyDescent="0.35">
      <c r="A598" s="106">
        <f t="shared" si="674"/>
        <v>592</v>
      </c>
      <c r="B598" s="106">
        <f>A598*Paramètres!$D$25</f>
        <v>296</v>
      </c>
      <c r="C598" s="102">
        <f>Paramètres!$D$7</f>
        <v>155093840495.72119</v>
      </c>
      <c r="D598" s="28">
        <f>Paramètres!$D$8</f>
        <v>6666</v>
      </c>
      <c r="E598" s="28">
        <f t="shared" si="637"/>
        <v>-10393.845062610966</v>
      </c>
      <c r="F598" s="28">
        <f t="shared" si="638"/>
        <v>3265.8900146871747</v>
      </c>
      <c r="G598" s="28">
        <f t="shared" si="612"/>
        <v>64.66392824679933</v>
      </c>
      <c r="H598" s="28">
        <f t="shared" si="613"/>
        <v>-159.79221428931342</v>
      </c>
      <c r="I598" s="28">
        <f t="shared" si="675"/>
        <v>7899.8089890485271</v>
      </c>
      <c r="J598" s="28">
        <f t="shared" si="676"/>
        <v>16684.979447712311</v>
      </c>
      <c r="K598" s="28">
        <f t="shared" si="677"/>
        <v>2628.0515180018601</v>
      </c>
      <c r="L598" s="28">
        <f t="shared" si="639"/>
        <v>-2466.2846787595408</v>
      </c>
      <c r="M598" s="28">
        <f t="shared" si="640"/>
        <v>-907.79659868707904</v>
      </c>
      <c r="N598" s="28">
        <f>Paramètres!$D$26*Calculs!K598</f>
        <v>52.561030360037201</v>
      </c>
      <c r="O598" s="28">
        <f>Paramètres!$D$26*I598</f>
        <v>157.99617978097055</v>
      </c>
      <c r="P598" s="28">
        <f>Paramètres!$D$26*J598</f>
        <v>333.69958895424622</v>
      </c>
      <c r="Q598" s="105">
        <f>IF($T598&gt;25000,Paramètres!$D$9,-5)</f>
        <v>6</v>
      </c>
      <c r="R598" s="105">
        <f t="shared" si="614"/>
        <v>-99161.586145085996</v>
      </c>
      <c r="S598" s="105">
        <f t="shared" si="615"/>
        <v>-35911.307730254302</v>
      </c>
      <c r="T598" s="105">
        <f t="shared" si="641"/>
        <v>105463.93786364292</v>
      </c>
      <c r="U598" s="105">
        <f t="shared" si="642"/>
        <v>-160.09217675404145</v>
      </c>
      <c r="V598" s="105">
        <f t="shared" si="616"/>
        <v>83.164977483597895</v>
      </c>
      <c r="W598" s="105">
        <f t="shared" si="643"/>
        <v>-78.195175014765667</v>
      </c>
      <c r="X598" s="105">
        <f t="shared" si="644"/>
        <v>-28.318334771972587</v>
      </c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44">
        <f t="shared" si="645"/>
        <v>88767.741082475026</v>
      </c>
      <c r="AL598" s="44">
        <f t="shared" si="646"/>
        <v>39177.197744941477</v>
      </c>
      <c r="AM598" s="44">
        <f t="shared" si="617"/>
        <v>-117.53762515171448</v>
      </c>
      <c r="AN598" s="44">
        <f t="shared" si="618"/>
        <v>-156.6243625540103</v>
      </c>
      <c r="AO598" s="44">
        <f t="shared" si="678"/>
        <v>-2605.7052121263819</v>
      </c>
      <c r="AP598" s="44">
        <f t="shared" si="679"/>
        <v>-4997.4977948222577</v>
      </c>
      <c r="AQ598" s="44">
        <f t="shared" si="647"/>
        <v>652.96612299275102</v>
      </c>
      <c r="AR598" s="44">
        <f t="shared" si="648"/>
        <v>-599.37289198841927</v>
      </c>
      <c r="AS598" s="44">
        <f t="shared" si="649"/>
        <v>-259.06928441176342</v>
      </c>
      <c r="AT598" s="44">
        <f>Paramètres!$D$26*Calculs!AQ598</f>
        <v>13.059322459855021</v>
      </c>
      <c r="AU598" s="44">
        <f>Paramètres!$D$26*AO598</f>
        <v>-52.114104242527638</v>
      </c>
      <c r="AV598" s="44">
        <f>Paramètres!$D$26*AP598</f>
        <v>-99.949955896445161</v>
      </c>
      <c r="AW598" s="44"/>
      <c r="AX598" s="44"/>
      <c r="AY598" s="44"/>
      <c r="AZ598" s="44"/>
      <c r="BA598" s="44"/>
      <c r="BB598" s="44"/>
      <c r="BC598" s="44"/>
      <c r="BD598" s="44"/>
      <c r="BE598" s="44"/>
      <c r="BF598" s="44"/>
      <c r="BG598" s="41">
        <f>Paramètres!$D$16</f>
        <v>30000</v>
      </c>
      <c r="BH598" s="41">
        <f>Paramètres!$E$16</f>
        <v>-25000</v>
      </c>
      <c r="BI598" s="100"/>
      <c r="BJ598" s="100"/>
      <c r="BK598" s="110">
        <f>Paramètres!$D$20</f>
        <v>523598775598.29883</v>
      </c>
      <c r="BL598" s="41">
        <f>Paramètres!$D$21</f>
        <v>10000</v>
      </c>
      <c r="BM598" s="41"/>
      <c r="BN598" s="41"/>
      <c r="BO598" s="41">
        <f>IF(AND($BR$6&gt;200,A598&lt;950),Paramètres!$D$22,0)</f>
        <v>1</v>
      </c>
      <c r="BP598" s="41">
        <f t="shared" si="619"/>
        <v>40393.84506261097</v>
      </c>
      <c r="BQ598" s="41">
        <f t="shared" si="620"/>
        <v>-28265.890014687175</v>
      </c>
      <c r="BR598" s="41">
        <f t="shared" si="650"/>
        <v>49301.351475031726</v>
      </c>
      <c r="BS598" s="41">
        <f t="shared" si="651"/>
        <v>-34.982688418141642</v>
      </c>
      <c r="BT598" s="41">
        <f t="shared" si="652"/>
        <v>202.77583774567952</v>
      </c>
      <c r="BU598" s="41">
        <f t="shared" si="653"/>
        <v>166.13937604709139</v>
      </c>
      <c r="BV598" s="41">
        <f t="shared" si="654"/>
        <v>-116.25724966704357</v>
      </c>
      <c r="BW598" s="41">
        <f>Paramètres!$D$22</f>
        <v>1</v>
      </c>
      <c r="BX598" s="41">
        <f t="shared" si="621"/>
        <v>-58767.741082475026</v>
      </c>
      <c r="BY598" s="41">
        <f t="shared" si="622"/>
        <v>-64177.197744941477</v>
      </c>
      <c r="BZ598" s="41">
        <f t="shared" si="655"/>
        <v>87019.308790234281</v>
      </c>
      <c r="CA598" s="41">
        <f t="shared" si="656"/>
        <v>-132.48066682453776</v>
      </c>
      <c r="CB598" s="41">
        <f t="shared" si="657"/>
        <v>67.79860908154005</v>
      </c>
      <c r="CC598" s="41">
        <f t="shared" si="658"/>
        <v>-45.787206996328493</v>
      </c>
      <c r="CD598" s="41">
        <f t="shared" si="659"/>
        <v>-50.001830655155537</v>
      </c>
      <c r="CE598" s="2">
        <f>Paramètres!$F$16</f>
        <v>15000</v>
      </c>
      <c r="CF598" s="2">
        <f>Paramètres!$G$16</f>
        <v>15000</v>
      </c>
      <c r="CG598" s="111">
        <f>Paramètres!$F$20</f>
        <v>992600579172.61572</v>
      </c>
      <c r="CH598" s="2">
        <f>Paramètres!$F$21</f>
        <v>13332</v>
      </c>
      <c r="CI598" s="2"/>
      <c r="CJ598" s="2"/>
      <c r="CK598" s="2">
        <f>IF(CN598&gt;20000,Paramètres!$F$22,-2)</f>
        <v>1</v>
      </c>
      <c r="CL598" s="2">
        <f t="shared" si="623"/>
        <v>25393.845062610966</v>
      </c>
      <c r="CM598" s="2">
        <f t="shared" si="624"/>
        <v>11734.109985312825</v>
      </c>
      <c r="CN598" s="2">
        <f t="shared" si="625"/>
        <v>27973.85751395952</v>
      </c>
      <c r="CO598" s="2">
        <f t="shared" si="626"/>
        <v>24.800941312284372</v>
      </c>
      <c r="CP598" s="2">
        <f t="shared" si="627"/>
        <v>933.10557481549415</v>
      </c>
      <c r="CQ598" s="2">
        <f t="shared" si="628"/>
        <v>847.04579560036905</v>
      </c>
      <c r="CR598" s="2">
        <f t="shared" si="629"/>
        <v>391.40699266555214</v>
      </c>
      <c r="CS598" s="2">
        <f>Paramètres!$F$22</f>
        <v>1</v>
      </c>
      <c r="CT598" s="2">
        <f t="shared" si="630"/>
        <v>-73767.741082475026</v>
      </c>
      <c r="CU598" s="2">
        <f t="shared" si="631"/>
        <v>-24177.197744941477</v>
      </c>
      <c r="CV598" s="2">
        <f t="shared" si="660"/>
        <v>77628.70934911308</v>
      </c>
      <c r="CW598" s="2">
        <f t="shared" si="661"/>
        <v>-161.85356891543441</v>
      </c>
      <c r="CX598" s="2">
        <f t="shared" si="632"/>
        <v>157.68614601169656</v>
      </c>
      <c r="CY598" s="2">
        <f t="shared" si="662"/>
        <v>-149.84341345895481</v>
      </c>
      <c r="CZ598" s="2">
        <f t="shared" si="663"/>
        <v>-49.110814358864033</v>
      </c>
      <c r="DA598" s="2"/>
      <c r="DB598" s="2"/>
      <c r="DC598" s="13">
        <f>Paramètres!$H$16</f>
        <v>-20000</v>
      </c>
      <c r="DD598" s="13">
        <f>Paramètres!$I$16</f>
        <v>0</v>
      </c>
      <c r="DE598" s="13"/>
      <c r="DF598" s="13"/>
      <c r="DG598" s="112">
        <f>Paramètres!$H$20</f>
        <v>1047197551196.5977</v>
      </c>
      <c r="DH598" s="13">
        <f>Paramètres!$H$21</f>
        <v>10000</v>
      </c>
      <c r="DI598" s="13">
        <f>IF(DL598&lt;66666,Paramètres!$H$22,5)</f>
        <v>1</v>
      </c>
      <c r="DJ598" s="13">
        <f t="shared" si="633"/>
        <v>-9606.1549373890339</v>
      </c>
      <c r="DK598" s="13">
        <f t="shared" si="634"/>
        <v>-3265.8900146871747</v>
      </c>
      <c r="DL598" s="13">
        <f t="shared" si="664"/>
        <v>10146.144601234359</v>
      </c>
      <c r="DM598" s="13">
        <f t="shared" si="665"/>
        <v>-161.22305031517837</v>
      </c>
      <c r="DN598" s="13">
        <f t="shared" si="666"/>
        <v>3675.0608821077558</v>
      </c>
      <c r="DO598" s="13">
        <f t="shared" si="667"/>
        <v>-3479.4698504070016</v>
      </c>
      <c r="DP598" s="13">
        <f t="shared" si="668"/>
        <v>-1182.9463416855876</v>
      </c>
      <c r="DQ598" s="13">
        <f>IF(DT598&lt;66666,Paramètres!$H$22,5)</f>
        <v>5</v>
      </c>
      <c r="DR598" s="13">
        <f t="shared" si="635"/>
        <v>-108767.74108247503</v>
      </c>
      <c r="DS598" s="13">
        <f t="shared" si="636"/>
        <v>-39177.197744941477</v>
      </c>
      <c r="DT598" s="13">
        <f t="shared" si="669"/>
        <v>115608.27964869373</v>
      </c>
      <c r="DU598" s="13">
        <f t="shared" si="670"/>
        <v>-160.1914193643446</v>
      </c>
      <c r="DV598" s="13">
        <f t="shared" si="671"/>
        <v>387.40458156783222</v>
      </c>
      <c r="DW598" s="13">
        <f t="shared" si="672"/>
        <v>-364.48186367083144</v>
      </c>
      <c r="DX598" s="13">
        <f t="shared" si="673"/>
        <v>-131.2832086551231</v>
      </c>
    </row>
    <row r="599" spans="1:128" x14ac:dyDescent="0.35">
      <c r="A599" s="106">
        <f t="shared" si="674"/>
        <v>593</v>
      </c>
      <c r="B599" s="106">
        <f>A599*Paramètres!$D$25</f>
        <v>296.5</v>
      </c>
      <c r="C599" s="102">
        <f>Paramètres!$D$7</f>
        <v>155093840495.72119</v>
      </c>
      <c r="D599" s="28">
        <f>Paramètres!$D$8</f>
        <v>6666</v>
      </c>
      <c r="E599" s="28">
        <f t="shared" si="637"/>
        <v>-7060.5117377765873</v>
      </c>
      <c r="F599" s="28">
        <f t="shared" si="638"/>
        <v>11381.430588871561</v>
      </c>
      <c r="G599" s="28">
        <f t="shared" si="612"/>
        <v>71.139719158554257</v>
      </c>
      <c r="H599" s="28">
        <f t="shared" si="613"/>
        <v>-103.36858894389366</v>
      </c>
      <c r="I599" s="28">
        <f t="shared" si="675"/>
        <v>5275.5281305080161</v>
      </c>
      <c r="J599" s="28">
        <f t="shared" si="676"/>
        <v>15443.483260070985</v>
      </c>
      <c r="K599" s="28">
        <f t="shared" si="677"/>
        <v>1471.9082514315307</v>
      </c>
      <c r="L599" s="28">
        <f t="shared" si="639"/>
        <v>-340.32662949692985</v>
      </c>
      <c r="M599" s="28">
        <f t="shared" si="640"/>
        <v>-1432.0236331455867</v>
      </c>
      <c r="N599" s="28">
        <f>Paramètres!$D$26*Calculs!K599</f>
        <v>29.438165028630614</v>
      </c>
      <c r="O599" s="28">
        <f>Paramètres!$D$26*I599</f>
        <v>105.51056261016032</v>
      </c>
      <c r="P599" s="28">
        <f>Paramètres!$D$26*J599</f>
        <v>308.86966520141971</v>
      </c>
      <c r="Q599" s="105">
        <f>IF($T599&gt;25000,Paramètres!$D$9,-5)</f>
        <v>6</v>
      </c>
      <c r="R599" s="105">
        <f t="shared" si="614"/>
        <v>-94375.556991191319</v>
      </c>
      <c r="S599" s="105">
        <f t="shared" si="615"/>
        <v>-25232.250937555851</v>
      </c>
      <c r="T599" s="105">
        <f t="shared" si="641"/>
        <v>97690.389725772868</v>
      </c>
      <c r="U599" s="105">
        <f t="shared" si="642"/>
        <v>-165.03150035854267</v>
      </c>
      <c r="V599" s="105">
        <f t="shared" si="616"/>
        <v>96.831340880637882</v>
      </c>
      <c r="W599" s="105">
        <f t="shared" si="643"/>
        <v>-93.545657412841436</v>
      </c>
      <c r="X599" s="105">
        <f t="shared" si="644"/>
        <v>-25.010368968521771</v>
      </c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44">
        <f t="shared" si="645"/>
        <v>87315.045253414733</v>
      </c>
      <c r="AL599" s="44">
        <f t="shared" si="646"/>
        <v>36613.681526427412</v>
      </c>
      <c r="AM599" s="44">
        <f t="shared" si="617"/>
        <v>-121.44330007825182</v>
      </c>
      <c r="AN599" s="44">
        <f t="shared" si="618"/>
        <v>-157.93666340347028</v>
      </c>
      <c r="AO599" s="44">
        <f t="shared" si="678"/>
        <v>-3152.9639998722737</v>
      </c>
      <c r="AP599" s="44">
        <f t="shared" si="679"/>
        <v>-5156.6171233375753</v>
      </c>
      <c r="AQ599" s="44">
        <f t="shared" si="647"/>
        <v>688.74501741838787</v>
      </c>
      <c r="AR599" s="44">
        <f t="shared" si="648"/>
        <v>-638.30765914088045</v>
      </c>
      <c r="AS599" s="44">
        <f t="shared" si="649"/>
        <v>-258.71418844111525</v>
      </c>
      <c r="AT599" s="44">
        <f>Paramètres!$D$26*Calculs!AQ599</f>
        <v>13.774900348367758</v>
      </c>
      <c r="AU599" s="44">
        <f>Paramètres!$D$26*AO599</f>
        <v>-63.059279997445472</v>
      </c>
      <c r="AV599" s="44">
        <f>Paramètres!$D$26*AP599</f>
        <v>-103.13234246675151</v>
      </c>
      <c r="AW599" s="44"/>
      <c r="AX599" s="44"/>
      <c r="AY599" s="44"/>
      <c r="AZ599" s="44"/>
      <c r="BA599" s="44"/>
      <c r="BB599" s="44"/>
      <c r="BC599" s="44"/>
      <c r="BD599" s="44"/>
      <c r="BE599" s="44"/>
      <c r="BF599" s="44"/>
      <c r="BG599" s="41">
        <f>Paramètres!$D$16</f>
        <v>30000</v>
      </c>
      <c r="BH599" s="41">
        <f>Paramètres!$E$16</f>
        <v>-25000</v>
      </c>
      <c r="BI599" s="100"/>
      <c r="BJ599" s="100"/>
      <c r="BK599" s="110">
        <f>Paramètres!$D$20</f>
        <v>523598775598.29883</v>
      </c>
      <c r="BL599" s="41">
        <f>Paramètres!$D$21</f>
        <v>10000</v>
      </c>
      <c r="BM599" s="41"/>
      <c r="BN599" s="41"/>
      <c r="BO599" s="41">
        <f>IF(AND($BR$6&gt;200,A599&lt;950),Paramètres!$D$22,0)</f>
        <v>1</v>
      </c>
      <c r="BP599" s="41">
        <f t="shared" si="619"/>
        <v>37060.511737776586</v>
      </c>
      <c r="BQ599" s="41">
        <f t="shared" si="620"/>
        <v>-36381.430588871561</v>
      </c>
      <c r="BR599" s="41">
        <f t="shared" si="650"/>
        <v>51933.515401508834</v>
      </c>
      <c r="BS599" s="41">
        <f t="shared" si="651"/>
        <v>-44.470229493666302</v>
      </c>
      <c r="BT599" s="41">
        <f t="shared" si="652"/>
        <v>183.81742477744362</v>
      </c>
      <c r="BU599" s="41">
        <f t="shared" si="653"/>
        <v>131.17478714669087</v>
      </c>
      <c r="BV599" s="41">
        <f t="shared" si="654"/>
        <v>-128.77119580415291</v>
      </c>
      <c r="BW599" s="41">
        <f>Paramètres!$D$22</f>
        <v>1</v>
      </c>
      <c r="BX599" s="41">
        <f t="shared" si="621"/>
        <v>-57315.045253414733</v>
      </c>
      <c r="BY599" s="41">
        <f t="shared" si="622"/>
        <v>-61613.681526427412</v>
      </c>
      <c r="BZ599" s="41">
        <f t="shared" si="655"/>
        <v>84150.223788419011</v>
      </c>
      <c r="CA599" s="41">
        <f t="shared" si="656"/>
        <v>-132.92996569309628</v>
      </c>
      <c r="CB599" s="41">
        <f t="shared" si="657"/>
        <v>72.402390678659899</v>
      </c>
      <c r="CC599" s="41">
        <f t="shared" si="658"/>
        <v>-49.313550355333753</v>
      </c>
      <c r="CD599" s="41">
        <f t="shared" si="659"/>
        <v>-53.012073411037797</v>
      </c>
      <c r="CE599" s="2">
        <f>Paramètres!$F$16</f>
        <v>15000</v>
      </c>
      <c r="CF599" s="2">
        <f>Paramètres!$G$16</f>
        <v>15000</v>
      </c>
      <c r="CG599" s="111">
        <f>Paramètres!$F$20</f>
        <v>992600579172.61572</v>
      </c>
      <c r="CH599" s="2">
        <f>Paramètres!$F$21</f>
        <v>13332</v>
      </c>
      <c r="CI599" s="2"/>
      <c r="CJ599" s="2"/>
      <c r="CK599" s="2">
        <f>IF(CN599&gt;20000,Paramètres!$F$22,-2)</f>
        <v>1</v>
      </c>
      <c r="CL599" s="2">
        <f t="shared" si="623"/>
        <v>22060.511737776586</v>
      </c>
      <c r="CM599" s="2">
        <f t="shared" si="624"/>
        <v>3618.5694111284392</v>
      </c>
      <c r="CN599" s="2">
        <f t="shared" si="625"/>
        <v>22355.317548979994</v>
      </c>
      <c r="CO599" s="2">
        <f t="shared" si="626"/>
        <v>9.3152314554845539</v>
      </c>
      <c r="CP599" s="2">
        <f t="shared" si="627"/>
        <v>1258.3141071815137</v>
      </c>
      <c r="CQ599" s="2">
        <f t="shared" si="628"/>
        <v>1241.7203678931508</v>
      </c>
      <c r="CR599" s="2">
        <f t="shared" si="629"/>
        <v>203.67847282250622</v>
      </c>
      <c r="CS599" s="2">
        <f>Paramètres!$F$22</f>
        <v>1</v>
      </c>
      <c r="CT599" s="2">
        <f t="shared" si="630"/>
        <v>-72315.045253414733</v>
      </c>
      <c r="CU599" s="2">
        <f t="shared" si="631"/>
        <v>-21613.681526427412</v>
      </c>
      <c r="CV599" s="2">
        <f t="shared" si="660"/>
        <v>75475.936556820874</v>
      </c>
      <c r="CW599" s="2">
        <f t="shared" si="661"/>
        <v>-163.35952967008791</v>
      </c>
      <c r="CX599" s="2">
        <f t="shared" si="632"/>
        <v>166.39577093099768</v>
      </c>
      <c r="CY599" s="2">
        <f t="shared" si="662"/>
        <v>-159.42720625656807</v>
      </c>
      <c r="CZ599" s="2">
        <f t="shared" si="663"/>
        <v>-47.649957911279976</v>
      </c>
      <c r="DA599" s="2"/>
      <c r="DB599" s="2"/>
      <c r="DC599" s="13">
        <f>Paramètres!$H$16</f>
        <v>-20000</v>
      </c>
      <c r="DD599" s="13">
        <f>Paramètres!$I$16</f>
        <v>0</v>
      </c>
      <c r="DE599" s="13"/>
      <c r="DF599" s="13"/>
      <c r="DG599" s="112">
        <f>Paramètres!$H$20</f>
        <v>1047197551196.5977</v>
      </c>
      <c r="DH599" s="13">
        <f>Paramètres!$H$21</f>
        <v>10000</v>
      </c>
      <c r="DI599" s="13">
        <f>IF(DL599&lt;66666,Paramètres!$H$22,5)</f>
        <v>1</v>
      </c>
      <c r="DJ599" s="13">
        <f t="shared" si="633"/>
        <v>-12939.488262223413</v>
      </c>
      <c r="DK599" s="13">
        <f t="shared" si="634"/>
        <v>-11381.430588871561</v>
      </c>
      <c r="DL599" s="13">
        <f t="shared" si="664"/>
        <v>17232.739733934322</v>
      </c>
      <c r="DM599" s="13">
        <f t="shared" si="665"/>
        <v>-138.66549914638873</v>
      </c>
      <c r="DN599" s="13">
        <f t="shared" si="666"/>
        <v>2281.6594073215401</v>
      </c>
      <c r="DO599" s="13">
        <f t="shared" si="667"/>
        <v>-1713.2217845367716</v>
      </c>
      <c r="DP599" s="13">
        <f t="shared" si="668"/>
        <v>-1506.9309101639401</v>
      </c>
      <c r="DQ599" s="13">
        <f>IF(DT599&lt;66666,Paramètres!$H$22,5)</f>
        <v>5</v>
      </c>
      <c r="DR599" s="13">
        <f t="shared" si="635"/>
        <v>-107315.04525341473</v>
      </c>
      <c r="DS599" s="13">
        <f t="shared" si="636"/>
        <v>-36613.681526427412</v>
      </c>
      <c r="DT599" s="13">
        <f t="shared" si="669"/>
        <v>113389.06743007063</v>
      </c>
      <c r="DU599" s="13">
        <f t="shared" si="670"/>
        <v>-161.16141668474486</v>
      </c>
      <c r="DV599" s="13">
        <f t="shared" si="671"/>
        <v>402.54002074578869</v>
      </c>
      <c r="DW599" s="13">
        <f t="shared" si="672"/>
        <v>-380.97676894014756</v>
      </c>
      <c r="DX599" s="13">
        <f t="shared" si="673"/>
        <v>-129.98142109526819</v>
      </c>
    </row>
    <row r="600" spans="1:128" x14ac:dyDescent="0.35">
      <c r="A600" s="106">
        <f t="shared" si="674"/>
        <v>594</v>
      </c>
      <c r="B600" s="106">
        <f>A600*Paramètres!$D$25</f>
        <v>297</v>
      </c>
      <c r="C600" s="102">
        <f>Paramètres!$D$7</f>
        <v>155093840495.72119</v>
      </c>
      <c r="D600" s="28">
        <f>Paramètres!$D$8</f>
        <v>6666</v>
      </c>
      <c r="E600" s="28">
        <f t="shared" si="637"/>
        <v>-4507.829329896811</v>
      </c>
      <c r="F600" s="28">
        <f t="shared" si="638"/>
        <v>18745.166310620658</v>
      </c>
      <c r="G600" s="28">
        <f t="shared" si="612"/>
        <v>70.584201446443842</v>
      </c>
      <c r="H600" s="28">
        <f t="shared" si="613"/>
        <v>-169.62436246314203</v>
      </c>
      <c r="I600" s="28">
        <f t="shared" si="675"/>
        <v>4829.6909384009259</v>
      </c>
      <c r="J600" s="28">
        <f t="shared" si="676"/>
        <v>13702.589961723977</v>
      </c>
      <c r="K600" s="28">
        <f t="shared" si="677"/>
        <v>3681.4513295357615</v>
      </c>
      <c r="L600" s="28">
        <f t="shared" si="639"/>
        <v>-3621.2527512336442</v>
      </c>
      <c r="M600" s="28">
        <f t="shared" si="640"/>
        <v>-663.03273178885354</v>
      </c>
      <c r="N600" s="28">
        <f>Paramètres!$D$26*Calculs!K600</f>
        <v>73.629026590715227</v>
      </c>
      <c r="O600" s="28">
        <f>Paramètres!$D$26*I600</f>
        <v>96.593818768018522</v>
      </c>
      <c r="P600" s="28">
        <f>Paramètres!$D$26*J600</f>
        <v>274.05179923447957</v>
      </c>
      <c r="Q600" s="105">
        <f>IF($T600&gt;25000,Paramètres!$D$9,-5)</f>
        <v>6</v>
      </c>
      <c r="R600" s="105">
        <f t="shared" si="614"/>
        <v>-90086.815668590178</v>
      </c>
      <c r="S600" s="105">
        <f t="shared" si="615"/>
        <v>-15225.528107027687</v>
      </c>
      <c r="T600" s="105">
        <f t="shared" si="641"/>
        <v>91364.386187641154</v>
      </c>
      <c r="U600" s="105">
        <f t="shared" si="642"/>
        <v>-170.40712084676562</v>
      </c>
      <c r="V600" s="105">
        <f t="shared" si="616"/>
        <v>110.59444922939826</v>
      </c>
      <c r="W600" s="105">
        <f t="shared" si="643"/>
        <v>-109.04798004373572</v>
      </c>
      <c r="X600" s="105">
        <f t="shared" si="644"/>
        <v>-18.430145108896145</v>
      </c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44">
        <f t="shared" si="645"/>
        <v>85578.986338693372</v>
      </c>
      <c r="AL600" s="44">
        <f t="shared" si="646"/>
        <v>33970.694417648345</v>
      </c>
      <c r="AM600" s="44">
        <f t="shared" si="617"/>
        <v>-125.06198122120381</v>
      </c>
      <c r="AN600" s="44">
        <f t="shared" si="618"/>
        <v>-159.48586194162775</v>
      </c>
      <c r="AO600" s="44">
        <f t="shared" si="678"/>
        <v>-3728.2123790157084</v>
      </c>
      <c r="AP600" s="44">
        <f t="shared" si="679"/>
        <v>-5312.1989693119385</v>
      </c>
      <c r="AQ600" s="44">
        <f t="shared" si="647"/>
        <v>729.52549892696277</v>
      </c>
      <c r="AR600" s="44">
        <f t="shared" si="648"/>
        <v>-683.26318296489092</v>
      </c>
      <c r="AS600" s="44">
        <f t="shared" si="649"/>
        <v>-255.65382138610772</v>
      </c>
      <c r="AT600" s="44">
        <f>Paramètres!$D$26*Calculs!AQ600</f>
        <v>14.590509978539256</v>
      </c>
      <c r="AU600" s="44">
        <f>Paramètres!$D$26*AO600</f>
        <v>-74.564247580314174</v>
      </c>
      <c r="AV600" s="44">
        <f>Paramètres!$D$26*AP600</f>
        <v>-106.24397938623878</v>
      </c>
      <c r="AW600" s="44"/>
      <c r="AX600" s="44"/>
      <c r="AY600" s="44"/>
      <c r="AZ600" s="44"/>
      <c r="BA600" s="44"/>
      <c r="BB600" s="44"/>
      <c r="BC600" s="44"/>
      <c r="BD600" s="44"/>
      <c r="BE600" s="44"/>
      <c r="BF600" s="44"/>
      <c r="BG600" s="41">
        <f>Paramètres!$D$16</f>
        <v>30000</v>
      </c>
      <c r="BH600" s="41">
        <f>Paramètres!$E$16</f>
        <v>-25000</v>
      </c>
      <c r="BI600" s="100"/>
      <c r="BJ600" s="100"/>
      <c r="BK600" s="110">
        <f>Paramètres!$D$20</f>
        <v>523598775598.29883</v>
      </c>
      <c r="BL600" s="41">
        <f>Paramètres!$D$21</f>
        <v>10000</v>
      </c>
      <c r="BM600" s="41"/>
      <c r="BN600" s="41"/>
      <c r="BO600" s="41">
        <f>IF(AND($BR$6&gt;200,A600&lt;950),Paramètres!$D$22,0)</f>
        <v>1</v>
      </c>
      <c r="BP600" s="41">
        <f t="shared" si="619"/>
        <v>34507.829329896813</v>
      </c>
      <c r="BQ600" s="41">
        <f t="shared" si="620"/>
        <v>-43745.166310620654</v>
      </c>
      <c r="BR600" s="41">
        <f t="shared" si="650"/>
        <v>55717.410749290451</v>
      </c>
      <c r="BS600" s="41">
        <f t="shared" si="651"/>
        <v>-51.73229748946121</v>
      </c>
      <c r="BT600" s="41">
        <f t="shared" si="652"/>
        <v>160.82864140396413</v>
      </c>
      <c r="BU600" s="41">
        <f t="shared" si="653"/>
        <v>99.607057009515586</v>
      </c>
      <c r="BV600" s="41">
        <f t="shared" si="654"/>
        <v>-126.27068578948955</v>
      </c>
      <c r="BW600" s="41">
        <f>Paramètres!$D$22</f>
        <v>1</v>
      </c>
      <c r="BX600" s="41">
        <f t="shared" si="621"/>
        <v>-55578.986338693372</v>
      </c>
      <c r="BY600" s="41">
        <f t="shared" si="622"/>
        <v>-58970.694417648345</v>
      </c>
      <c r="BZ600" s="41">
        <f t="shared" si="655"/>
        <v>81034.353965070433</v>
      </c>
      <c r="CA600" s="41">
        <f t="shared" si="656"/>
        <v>-133.30402147601455</v>
      </c>
      <c r="CB600" s="41">
        <f t="shared" si="657"/>
        <v>77.949704075985281</v>
      </c>
      <c r="CC600" s="41">
        <f t="shared" si="658"/>
        <v>-53.4633192708839</v>
      </c>
      <c r="CD600" s="41">
        <f t="shared" si="659"/>
        <v>-56.725918750366759</v>
      </c>
      <c r="CE600" s="2">
        <f>Paramètres!$F$16</f>
        <v>15000</v>
      </c>
      <c r="CF600" s="2">
        <f>Paramètres!$G$16</f>
        <v>15000</v>
      </c>
      <c r="CG600" s="111">
        <f>Paramètres!$F$20</f>
        <v>992600579172.61572</v>
      </c>
      <c r="CH600" s="2">
        <f>Paramètres!$F$21</f>
        <v>13332</v>
      </c>
      <c r="CI600" s="2"/>
      <c r="CJ600" s="2"/>
      <c r="CK600" s="2">
        <f>IF(CN600&gt;20000,Paramètres!$F$22,-2)</f>
        <v>-2</v>
      </c>
      <c r="CL600" s="2">
        <f t="shared" si="623"/>
        <v>19507.829329896813</v>
      </c>
      <c r="CM600" s="2">
        <f t="shared" si="624"/>
        <v>-3745.1663106206579</v>
      </c>
      <c r="CN600" s="2">
        <f t="shared" si="625"/>
        <v>19864.080040580542</v>
      </c>
      <c r="CO600" s="2">
        <f t="shared" si="626"/>
        <v>-10.867570960898833</v>
      </c>
      <c r="CP600" s="2">
        <f t="shared" si="627"/>
        <v>-2880.117150033313</v>
      </c>
      <c r="CQ600" s="2">
        <f t="shared" si="628"/>
        <v>-2828.4639257482895</v>
      </c>
      <c r="CR600" s="2">
        <f t="shared" si="629"/>
        <v>543.01622319833871</v>
      </c>
      <c r="CS600" s="2">
        <f>Paramètres!$F$22</f>
        <v>1</v>
      </c>
      <c r="CT600" s="2">
        <f t="shared" si="630"/>
        <v>-70578.986338693372</v>
      </c>
      <c r="CU600" s="2">
        <f t="shared" si="631"/>
        <v>-18970.694417648345</v>
      </c>
      <c r="CV600" s="2">
        <f t="shared" si="660"/>
        <v>73084.065016152861</v>
      </c>
      <c r="CW600" s="2">
        <f t="shared" si="661"/>
        <v>-164.95523695713712</v>
      </c>
      <c r="CX600" s="2">
        <f t="shared" si="632"/>
        <v>176.93100289163371</v>
      </c>
      <c r="CY600" s="2">
        <f t="shared" si="662"/>
        <v>-170.86639656975771</v>
      </c>
      <c r="CZ600" s="2">
        <f t="shared" si="663"/>
        <v>-45.926618724935366</v>
      </c>
      <c r="DA600" s="2"/>
      <c r="DB600" s="2"/>
      <c r="DC600" s="13">
        <f>Paramètres!$H$16</f>
        <v>-20000</v>
      </c>
      <c r="DD600" s="13">
        <f>Paramètres!$I$16</f>
        <v>0</v>
      </c>
      <c r="DE600" s="13"/>
      <c r="DF600" s="13"/>
      <c r="DG600" s="112">
        <f>Paramètres!$H$20</f>
        <v>1047197551196.5977</v>
      </c>
      <c r="DH600" s="13">
        <f>Paramètres!$H$21</f>
        <v>10000</v>
      </c>
      <c r="DI600" s="13">
        <f>IF(DL600&lt;66666,Paramètres!$H$22,5)</f>
        <v>1</v>
      </c>
      <c r="DJ600" s="13">
        <f t="shared" si="633"/>
        <v>-15492.170670103189</v>
      </c>
      <c r="DK600" s="13">
        <f t="shared" si="634"/>
        <v>-18745.166310620658</v>
      </c>
      <c r="DL600" s="13">
        <f t="shared" si="664"/>
        <v>24318.482931392598</v>
      </c>
      <c r="DM600" s="13">
        <f t="shared" si="665"/>
        <v>-129.57244344488845</v>
      </c>
      <c r="DN600" s="13">
        <f t="shared" si="666"/>
        <v>1400.8181615489516</v>
      </c>
      <c r="DO600" s="13">
        <f t="shared" si="667"/>
        <v>-892.39588249487031</v>
      </c>
      <c r="DP600" s="13">
        <f t="shared" si="668"/>
        <v>-1079.7782691977027</v>
      </c>
      <c r="DQ600" s="13">
        <f>IF(DT600&lt;66666,Paramètres!$H$22,5)</f>
        <v>5</v>
      </c>
      <c r="DR600" s="13">
        <f t="shared" si="635"/>
        <v>-105578.98633869337</v>
      </c>
      <c r="DS600" s="13">
        <f t="shared" si="636"/>
        <v>-33970.694417648345</v>
      </c>
      <c r="DT600" s="13">
        <f t="shared" si="669"/>
        <v>110909.55971206111</v>
      </c>
      <c r="DU600" s="13">
        <f t="shared" si="670"/>
        <v>-162.16409831224613</v>
      </c>
      <c r="DV600" s="13">
        <f t="shared" si="671"/>
        <v>420.51955544860772</v>
      </c>
      <c r="DW600" s="13">
        <f t="shared" si="672"/>
        <v>-400.30840006151254</v>
      </c>
      <c r="DX600" s="13">
        <f t="shared" si="673"/>
        <v>-128.80171332279207</v>
      </c>
    </row>
    <row r="601" spans="1:128" x14ac:dyDescent="0.35">
      <c r="A601" s="106">
        <f t="shared" si="674"/>
        <v>595</v>
      </c>
      <c r="B601" s="106">
        <f>A601*Paramètres!$D$25</f>
        <v>297.5</v>
      </c>
      <c r="C601" s="102">
        <f>Paramètres!$D$7</f>
        <v>155093840495.72119</v>
      </c>
      <c r="D601" s="28">
        <f>Paramètres!$D$8</f>
        <v>6666</v>
      </c>
      <c r="E601" s="28">
        <f t="shared" si="637"/>
        <v>-2998.297048504759</v>
      </c>
      <c r="F601" s="28">
        <f t="shared" si="638"/>
        <v>25430.703108535432</v>
      </c>
      <c r="G601" s="28">
        <f t="shared" si="612"/>
        <v>85.022239147306607</v>
      </c>
      <c r="H601" s="28">
        <f t="shared" si="613"/>
        <v>-65.606313031398571</v>
      </c>
      <c r="I601" s="28">
        <f t="shared" si="675"/>
        <v>1111.8443683992632</v>
      </c>
      <c r="J601" s="28">
        <f t="shared" si="676"/>
        <v>12765.505430700645</v>
      </c>
      <c r="K601" s="28">
        <f t="shared" si="677"/>
        <v>1758.0495149858032</v>
      </c>
      <c r="L601" s="28">
        <f t="shared" si="639"/>
        <v>726.08163183484874</v>
      </c>
      <c r="M601" s="28">
        <f t="shared" si="640"/>
        <v>-1601.1069798904323</v>
      </c>
      <c r="N601" s="28">
        <f>Paramètres!$D$26*Calculs!K601</f>
        <v>35.160990299716062</v>
      </c>
      <c r="O601" s="28">
        <f>Paramètres!$D$26*I601</f>
        <v>22.236887367985265</v>
      </c>
      <c r="P601" s="28">
        <f>Paramètres!$D$26*J601</f>
        <v>255.3101086140129</v>
      </c>
      <c r="Q601" s="105">
        <f>IF($T601&gt;25000,Paramètres!$D$9,-5)</f>
        <v>6</v>
      </c>
      <c r="R601" s="105">
        <f t="shared" si="614"/>
        <v>-86542.361401949049</v>
      </c>
      <c r="S601" s="105">
        <f t="shared" si="615"/>
        <v>-5819.9783691104167</v>
      </c>
      <c r="T601" s="105">
        <f t="shared" si="641"/>
        <v>86737.837563790308</v>
      </c>
      <c r="U601" s="105">
        <f t="shared" si="642"/>
        <v>-176.15264879841544</v>
      </c>
      <c r="V601" s="105">
        <f t="shared" si="616"/>
        <v>122.60052933620524</v>
      </c>
      <c r="W601" s="105">
        <f t="shared" si="643"/>
        <v>-122.3242314529807</v>
      </c>
      <c r="X601" s="105">
        <f t="shared" si="644"/>
        <v>-8.2263110174200929</v>
      </c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44">
        <f t="shared" si="645"/>
        <v>83544.064353444293</v>
      </c>
      <c r="AL601" s="44">
        <f t="shared" si="646"/>
        <v>31250.681477645849</v>
      </c>
      <c r="AM601" s="44">
        <f t="shared" si="617"/>
        <v>-128.452109654298</v>
      </c>
      <c r="AN601" s="44">
        <f t="shared" si="618"/>
        <v>-161.19179315114562</v>
      </c>
      <c r="AO601" s="44">
        <f t="shared" si="678"/>
        <v>-4336.9113144002849</v>
      </c>
      <c r="AP601" s="44">
        <f t="shared" si="679"/>
        <v>-5461.6088113118076</v>
      </c>
      <c r="AQ601" s="44">
        <f t="shared" si="647"/>
        <v>775.07257640954049</v>
      </c>
      <c r="AR601" s="44">
        <f t="shared" si="648"/>
        <v>-733.68609594588986</v>
      </c>
      <c r="AS601" s="44">
        <f t="shared" si="649"/>
        <v>-249.88439590699033</v>
      </c>
      <c r="AT601" s="44">
        <f>Paramètres!$D$26*Calculs!AQ601</f>
        <v>15.50145152819081</v>
      </c>
      <c r="AU601" s="44">
        <f>Paramètres!$D$26*AO601</f>
        <v>-86.738226288005706</v>
      </c>
      <c r="AV601" s="44">
        <f>Paramètres!$D$26*AP601</f>
        <v>-109.23217622623615</v>
      </c>
      <c r="AW601" s="44"/>
      <c r="AX601" s="44"/>
      <c r="AY601" s="44"/>
      <c r="AZ601" s="44"/>
      <c r="BA601" s="44"/>
      <c r="BB601" s="44"/>
      <c r="BC601" s="44"/>
      <c r="BD601" s="44"/>
      <c r="BE601" s="44"/>
      <c r="BF601" s="44"/>
      <c r="BG601" s="41">
        <f>Paramètres!$D$16</f>
        <v>30000</v>
      </c>
      <c r="BH601" s="41">
        <f>Paramètres!$E$16</f>
        <v>-25000</v>
      </c>
      <c r="BI601" s="100"/>
      <c r="BJ601" s="100"/>
      <c r="BK601" s="110">
        <f>Paramètres!$D$20</f>
        <v>523598775598.29883</v>
      </c>
      <c r="BL601" s="41">
        <f>Paramètres!$D$21</f>
        <v>10000</v>
      </c>
      <c r="BM601" s="41"/>
      <c r="BN601" s="41"/>
      <c r="BO601" s="41">
        <f>IF(AND($BR$6&gt;200,A601&lt;950),Paramètres!$D$22,0)</f>
        <v>1</v>
      </c>
      <c r="BP601" s="41">
        <f t="shared" si="619"/>
        <v>32998.297048504755</v>
      </c>
      <c r="BQ601" s="41">
        <f t="shared" si="620"/>
        <v>-50430.703108535432</v>
      </c>
      <c r="BR601" s="41">
        <f t="shared" si="650"/>
        <v>60267.266605700672</v>
      </c>
      <c r="BS601" s="41">
        <f t="shared" si="651"/>
        <v>-56.802092462234093</v>
      </c>
      <c r="BT601" s="41">
        <f t="shared" si="652"/>
        <v>138.4020839305588</v>
      </c>
      <c r="BU601" s="41">
        <f t="shared" si="653"/>
        <v>75.779661744949152</v>
      </c>
      <c r="BV601" s="41">
        <f t="shared" si="654"/>
        <v>-115.81269231885827</v>
      </c>
      <c r="BW601" s="41">
        <f>Paramètres!$D$22</f>
        <v>1</v>
      </c>
      <c r="BX601" s="41">
        <f t="shared" si="621"/>
        <v>-53544.064353444293</v>
      </c>
      <c r="BY601" s="41">
        <f t="shared" si="622"/>
        <v>-56250.681477645849</v>
      </c>
      <c r="BZ601" s="41">
        <f t="shared" si="655"/>
        <v>77660.195687271829</v>
      </c>
      <c r="CA601" s="41">
        <f t="shared" si="656"/>
        <v>-133.58785286512855</v>
      </c>
      <c r="CB601" s="41">
        <f t="shared" si="657"/>
        <v>84.701064113656798</v>
      </c>
      <c r="CC601" s="41">
        <f t="shared" si="658"/>
        <v>-58.398503732461705</v>
      </c>
      <c r="CD601" s="41">
        <f t="shared" si="659"/>
        <v>-61.350509564268947</v>
      </c>
      <c r="CE601" s="2">
        <f>Paramètres!$F$16</f>
        <v>15000</v>
      </c>
      <c r="CF601" s="2">
        <f>Paramètres!$G$16</f>
        <v>15000</v>
      </c>
      <c r="CG601" s="111">
        <f>Paramètres!$F$20</f>
        <v>992600579172.61572</v>
      </c>
      <c r="CH601" s="2">
        <f>Paramètres!$F$21</f>
        <v>13332</v>
      </c>
      <c r="CI601" s="2"/>
      <c r="CJ601" s="2"/>
      <c r="CK601" s="2">
        <f>IF(CN601&gt;20000,Paramètres!$F$22,-2)</f>
        <v>1</v>
      </c>
      <c r="CL601" s="2">
        <f t="shared" si="623"/>
        <v>17998.297048504759</v>
      </c>
      <c r="CM601" s="2">
        <f t="shared" si="624"/>
        <v>-10430.703108535432</v>
      </c>
      <c r="CN601" s="2">
        <f t="shared" si="625"/>
        <v>20802.361980905578</v>
      </c>
      <c r="CO601" s="2">
        <f t="shared" si="626"/>
        <v>-30.093936127219525</v>
      </c>
      <c r="CP601" s="2">
        <f t="shared" si="627"/>
        <v>1368.9244865115086</v>
      </c>
      <c r="CQ601" s="2">
        <f t="shared" si="628"/>
        <v>1184.3996161503874</v>
      </c>
      <c r="CR601" s="2">
        <f t="shared" si="629"/>
        <v>-686.40498179545034</v>
      </c>
      <c r="CS601" s="2">
        <f>Paramètres!$F$22</f>
        <v>1</v>
      </c>
      <c r="CT601" s="2">
        <f t="shared" si="630"/>
        <v>-68544.064353444293</v>
      </c>
      <c r="CU601" s="2">
        <f t="shared" si="631"/>
        <v>-16250.681477645849</v>
      </c>
      <c r="CV601" s="2">
        <f t="shared" si="660"/>
        <v>70444.115485802031</v>
      </c>
      <c r="CW601" s="2">
        <f t="shared" si="661"/>
        <v>-166.66236146234564</v>
      </c>
      <c r="CX601" s="2">
        <f t="shared" si="632"/>
        <v>189.74044349218022</v>
      </c>
      <c r="CY601" s="2">
        <f t="shared" si="662"/>
        <v>-184.62267684800906</v>
      </c>
      <c r="CZ601" s="2">
        <f t="shared" si="663"/>
        <v>-43.771030260719876</v>
      </c>
      <c r="DA601" s="2"/>
      <c r="DB601" s="2"/>
      <c r="DC601" s="13">
        <f>Paramètres!$H$16</f>
        <v>-20000</v>
      </c>
      <c r="DD601" s="13">
        <f>Paramètres!$I$16</f>
        <v>0</v>
      </c>
      <c r="DE601" s="13"/>
      <c r="DF601" s="13"/>
      <c r="DG601" s="112">
        <f>Paramètres!$H$20</f>
        <v>1047197551196.5977</v>
      </c>
      <c r="DH601" s="13">
        <f>Paramètres!$H$21</f>
        <v>10000</v>
      </c>
      <c r="DI601" s="13">
        <f>IF(DL601&lt;66666,Paramètres!$H$22,5)</f>
        <v>1</v>
      </c>
      <c r="DJ601" s="13">
        <f t="shared" si="633"/>
        <v>-17001.702951495241</v>
      </c>
      <c r="DK601" s="13">
        <f t="shared" si="634"/>
        <v>-25430.703108535432</v>
      </c>
      <c r="DL601" s="13">
        <f t="shared" si="664"/>
        <v>30590.497933923136</v>
      </c>
      <c r="DM601" s="13">
        <f t="shared" si="665"/>
        <v>-123.76471743312105</v>
      </c>
      <c r="DN601" s="13">
        <f t="shared" si="666"/>
        <v>960.98096672661052</v>
      </c>
      <c r="DO601" s="13">
        <f t="shared" si="667"/>
        <v>-534.09764606048782</v>
      </c>
      <c r="DP601" s="13">
        <f t="shared" si="668"/>
        <v>-798.88930577612359</v>
      </c>
      <c r="DQ601" s="13">
        <f>IF(DT601&lt;66666,Paramètres!$H$22,5)</f>
        <v>5</v>
      </c>
      <c r="DR601" s="13">
        <f t="shared" si="635"/>
        <v>-103544.06435344429</v>
      </c>
      <c r="DS601" s="13">
        <f t="shared" si="636"/>
        <v>-31250.681477645849</v>
      </c>
      <c r="DT601" s="13">
        <f t="shared" si="669"/>
        <v>108157.19280587626</v>
      </c>
      <c r="DU601" s="13">
        <f t="shared" si="670"/>
        <v>-163.20563664684497</v>
      </c>
      <c r="DV601" s="13">
        <f t="shared" si="671"/>
        <v>441.91896160149071</v>
      </c>
      <c r="DW601" s="13">
        <f t="shared" si="672"/>
        <v>-423.07020191620541</v>
      </c>
      <c r="DX601" s="13">
        <f t="shared" si="673"/>
        <v>-127.68701137359662</v>
      </c>
    </row>
    <row r="602" spans="1:128" x14ac:dyDescent="0.35">
      <c r="A602" s="106">
        <f t="shared" si="674"/>
        <v>596</v>
      </c>
      <c r="B602" s="106">
        <f>A602*Paramètres!$D$25</f>
        <v>298</v>
      </c>
      <c r="C602" s="102">
        <f>Paramètres!$D$7</f>
        <v>155093840495.72119</v>
      </c>
      <c r="D602" s="28">
        <f>Paramètres!$D$8</f>
        <v>6666</v>
      </c>
      <c r="E602" s="28">
        <f t="shared" si="637"/>
        <v>-2260.8544563464156</v>
      </c>
      <c r="F602" s="28">
        <f t="shared" si="638"/>
        <v>31413.179078913145</v>
      </c>
      <c r="G602" s="28">
        <f t="shared" si="612"/>
        <v>80.550414213666329</v>
      </c>
      <c r="H602" s="28">
        <f t="shared" si="613"/>
        <v>-70.324271235880914</v>
      </c>
      <c r="I602" s="28">
        <f t="shared" si="675"/>
        <v>1815.6891128661268</v>
      </c>
      <c r="J602" s="28">
        <f t="shared" si="676"/>
        <v>10909.088342196201</v>
      </c>
      <c r="K602" s="28">
        <f t="shared" si="677"/>
        <v>1626.9753595741247</v>
      </c>
      <c r="L602" s="28">
        <f t="shared" si="639"/>
        <v>547.79676117614008</v>
      </c>
      <c r="M602" s="28">
        <f t="shared" si="640"/>
        <v>-1531.9815694407957</v>
      </c>
      <c r="N602" s="28">
        <f>Paramètres!$D$26*Calculs!K602</f>
        <v>32.539507191482492</v>
      </c>
      <c r="O602" s="28">
        <f>Paramètres!$D$26*I602</f>
        <v>36.313782257322536</v>
      </c>
      <c r="P602" s="28">
        <f>Paramètres!$D$26*J602</f>
        <v>218.18176684392401</v>
      </c>
      <c r="Q602" s="105">
        <f>IF($T602&gt;25000,Paramètres!$D$9,-5)</f>
        <v>6</v>
      </c>
      <c r="R602" s="105">
        <f t="shared" si="614"/>
        <v>-83453.041628604085</v>
      </c>
      <c r="S602" s="105">
        <f t="shared" si="615"/>
        <v>2955.7731058999489</v>
      </c>
      <c r="T602" s="105">
        <f t="shared" si="641"/>
        <v>83505.369598122779</v>
      </c>
      <c r="U602" s="105">
        <f t="shared" si="642"/>
        <v>177.97152316689915</v>
      </c>
      <c r="V602" s="105">
        <f t="shared" si="616"/>
        <v>132.1840124064303</v>
      </c>
      <c r="W602" s="105">
        <f t="shared" si="643"/>
        <v>-132.10118035616395</v>
      </c>
      <c r="X602" s="105">
        <f t="shared" si="644"/>
        <v>4.6788122821464109</v>
      </c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44">
        <f t="shared" si="645"/>
        <v>81192.187172257676</v>
      </c>
      <c r="AL602" s="44">
        <f t="shared" si="646"/>
        <v>28457.405973013196</v>
      </c>
      <c r="AM602" s="44">
        <f t="shared" si="617"/>
        <v>-131.65679264708373</v>
      </c>
      <c r="AN602" s="44">
        <f t="shared" si="618"/>
        <v>-163.00053039909864</v>
      </c>
      <c r="AO602" s="44">
        <f t="shared" si="678"/>
        <v>-4983.8591840581694</v>
      </c>
      <c r="AP602" s="44">
        <f t="shared" si="679"/>
        <v>-5602.2610309925612</v>
      </c>
      <c r="AQ602" s="44">
        <f t="shared" si="647"/>
        <v>824.43737489460239</v>
      </c>
      <c r="AR602" s="44">
        <f t="shared" si="648"/>
        <v>-788.41561394965686</v>
      </c>
      <c r="AS602" s="44">
        <f t="shared" si="649"/>
        <v>-241.03486221600554</v>
      </c>
      <c r="AT602" s="44">
        <f>Paramètres!$D$26*Calculs!AQ602</f>
        <v>16.488747497892049</v>
      </c>
      <c r="AU602" s="44">
        <f>Paramètres!$D$26*AO602</f>
        <v>-99.677183681163385</v>
      </c>
      <c r="AV602" s="44">
        <f>Paramètres!$D$26*AP602</f>
        <v>-112.04522061985122</v>
      </c>
      <c r="AW602" s="44"/>
      <c r="AX602" s="44"/>
      <c r="AY602" s="44"/>
      <c r="AZ602" s="44"/>
      <c r="BA602" s="44"/>
      <c r="BB602" s="44"/>
      <c r="BC602" s="44"/>
      <c r="BD602" s="44"/>
      <c r="BE602" s="44"/>
      <c r="BF602" s="44"/>
      <c r="BG602" s="41">
        <f>Paramètres!$D$16</f>
        <v>30000</v>
      </c>
      <c r="BH602" s="41">
        <f>Paramètres!$E$16</f>
        <v>-25000</v>
      </c>
      <c r="BI602" s="100"/>
      <c r="BJ602" s="100"/>
      <c r="BK602" s="110">
        <f>Paramètres!$D$20</f>
        <v>523598775598.29883</v>
      </c>
      <c r="BL602" s="41">
        <f>Paramètres!$D$21</f>
        <v>10000</v>
      </c>
      <c r="BM602" s="41"/>
      <c r="BN602" s="41"/>
      <c r="BO602" s="41">
        <f>IF(AND($BR$6&gt;200,A602&lt;950),Paramètres!$D$22,0)</f>
        <v>1</v>
      </c>
      <c r="BP602" s="41">
        <f t="shared" si="619"/>
        <v>32260.854456346417</v>
      </c>
      <c r="BQ602" s="41">
        <f t="shared" si="620"/>
        <v>-56413.179078913148</v>
      </c>
      <c r="BR602" s="41">
        <f t="shared" si="650"/>
        <v>64986.225494662256</v>
      </c>
      <c r="BS602" s="41">
        <f t="shared" si="651"/>
        <v>-60.236171060299455</v>
      </c>
      <c r="BT602" s="41">
        <f t="shared" si="652"/>
        <v>119.70450975561799</v>
      </c>
      <c r="BU602" s="41">
        <f t="shared" si="653"/>
        <v>59.424435526132903</v>
      </c>
      <c r="BV602" s="41">
        <f t="shared" si="654"/>
        <v>-103.91297377244727</v>
      </c>
      <c r="BW602" s="41">
        <f>Paramètres!$D$22</f>
        <v>1</v>
      </c>
      <c r="BX602" s="41">
        <f t="shared" si="621"/>
        <v>-51192.187172257676</v>
      </c>
      <c r="BY602" s="41">
        <f t="shared" si="622"/>
        <v>-53457.405973013199</v>
      </c>
      <c r="BZ602" s="41">
        <f t="shared" si="655"/>
        <v>74015.770487396876</v>
      </c>
      <c r="CA602" s="41">
        <f t="shared" si="656"/>
        <v>-133.75998359274357</v>
      </c>
      <c r="CB602" s="41">
        <f t="shared" si="657"/>
        <v>93.017804171029184</v>
      </c>
      <c r="CC602" s="41">
        <f t="shared" si="658"/>
        <v>-64.334733126726761</v>
      </c>
      <c r="CD602" s="41">
        <f t="shared" si="659"/>
        <v>-67.181500476788855</v>
      </c>
      <c r="CE602" s="2">
        <f>Paramètres!$F$16</f>
        <v>15000</v>
      </c>
      <c r="CF602" s="2">
        <f>Paramètres!$G$16</f>
        <v>15000</v>
      </c>
      <c r="CG602" s="111">
        <f>Paramètres!$F$20</f>
        <v>992600579172.61572</v>
      </c>
      <c r="CH602" s="2">
        <f>Paramètres!$F$21</f>
        <v>13332</v>
      </c>
      <c r="CI602" s="2"/>
      <c r="CJ602" s="2"/>
      <c r="CK602" s="2">
        <f>IF(CN602&gt;20000,Paramètres!$F$22,-2)</f>
        <v>1</v>
      </c>
      <c r="CL602" s="2">
        <f t="shared" si="623"/>
        <v>17260.854456346417</v>
      </c>
      <c r="CM602" s="2">
        <f t="shared" si="624"/>
        <v>-16413.179078913145</v>
      </c>
      <c r="CN602" s="2">
        <f t="shared" si="625"/>
        <v>23818.680568823416</v>
      </c>
      <c r="CO602" s="2">
        <f t="shared" si="626"/>
        <v>-43.557999697438888</v>
      </c>
      <c r="CP602" s="2">
        <f t="shared" si="627"/>
        <v>1162.5056251206065</v>
      </c>
      <c r="CQ602" s="2">
        <f t="shared" si="628"/>
        <v>842.44130743981009</v>
      </c>
      <c r="CR602" s="2">
        <f t="shared" si="629"/>
        <v>-801.06926788896078</v>
      </c>
      <c r="CS602" s="2">
        <f>Paramètres!$F$22</f>
        <v>1</v>
      </c>
      <c r="CT602" s="2">
        <f t="shared" si="630"/>
        <v>-66192.187172257676</v>
      </c>
      <c r="CU602" s="2">
        <f t="shared" si="631"/>
        <v>-13457.405973013196</v>
      </c>
      <c r="CV602" s="2">
        <f t="shared" si="660"/>
        <v>67546.335342264763</v>
      </c>
      <c r="CW602" s="2">
        <f t="shared" si="661"/>
        <v>-168.50793537267054</v>
      </c>
      <c r="CX602" s="2">
        <f t="shared" si="632"/>
        <v>205.43502766827081</v>
      </c>
      <c r="CY602" s="2">
        <f t="shared" si="662"/>
        <v>-201.316529375762</v>
      </c>
      <c r="CZ602" s="2">
        <f t="shared" si="663"/>
        <v>-40.929275502519488</v>
      </c>
      <c r="DA602" s="2"/>
      <c r="DB602" s="2"/>
      <c r="DC602" s="13">
        <f>Paramètres!$H$16</f>
        <v>-20000</v>
      </c>
      <c r="DD602" s="13">
        <f>Paramètres!$I$16</f>
        <v>0</v>
      </c>
      <c r="DE602" s="13"/>
      <c r="DF602" s="13"/>
      <c r="DG602" s="112">
        <f>Paramètres!$H$20</f>
        <v>1047197551196.5977</v>
      </c>
      <c r="DH602" s="13">
        <f>Paramètres!$H$21</f>
        <v>10000</v>
      </c>
      <c r="DI602" s="13">
        <f>IF(DL602&lt;66666,Paramètres!$H$22,5)</f>
        <v>1</v>
      </c>
      <c r="DJ602" s="13">
        <f t="shared" si="633"/>
        <v>-17739.145543653583</v>
      </c>
      <c r="DK602" s="13">
        <f t="shared" si="634"/>
        <v>-31413.179078913145</v>
      </c>
      <c r="DL602" s="13">
        <f t="shared" si="664"/>
        <v>36075.824376759447</v>
      </c>
      <c r="DM602" s="13">
        <f t="shared" si="665"/>
        <v>-119.45358772399756</v>
      </c>
      <c r="DN602" s="13">
        <f t="shared" si="666"/>
        <v>720.06458106302648</v>
      </c>
      <c r="DO602" s="13">
        <f t="shared" si="667"/>
        <v>-354.06898178980293</v>
      </c>
      <c r="DP602" s="13">
        <f t="shared" si="668"/>
        <v>-626.99932777938761</v>
      </c>
      <c r="DQ602" s="13">
        <f>IF(DT602&lt;66666,Paramètres!$H$22,5)</f>
        <v>5</v>
      </c>
      <c r="DR602" s="13">
        <f t="shared" si="635"/>
        <v>-101192.18717225768</v>
      </c>
      <c r="DS602" s="13">
        <f t="shared" si="636"/>
        <v>-28457.405973013196</v>
      </c>
      <c r="DT602" s="13">
        <f t="shared" si="669"/>
        <v>105117.47095234986</v>
      </c>
      <c r="DU602" s="13">
        <f t="shared" si="670"/>
        <v>-164.29288207256758</v>
      </c>
      <c r="DV602" s="13">
        <f t="shared" si="671"/>
        <v>467.49800662036756</v>
      </c>
      <c r="DW602" s="13">
        <f t="shared" si="672"/>
        <v>-450.04075307357891</v>
      </c>
      <c r="DX602" s="13">
        <f t="shared" si="673"/>
        <v>-126.56107919492152</v>
      </c>
    </row>
    <row r="603" spans="1:128" x14ac:dyDescent="0.35">
      <c r="A603" s="106">
        <f t="shared" si="674"/>
        <v>597</v>
      </c>
      <c r="B603" s="106">
        <f>A603*Paramètres!$D$25</f>
        <v>298.5</v>
      </c>
      <c r="C603" s="102">
        <f>Paramètres!$D$7</f>
        <v>155093840495.72119</v>
      </c>
      <c r="D603" s="28">
        <f>Paramètres!$D$8</f>
        <v>6666</v>
      </c>
      <c r="E603" s="28">
        <f t="shared" si="637"/>
        <v>-1216.0607096193171</v>
      </c>
      <c r="F603" s="28">
        <f t="shared" si="638"/>
        <v>36484.727857651043</v>
      </c>
      <c r="G603" s="28">
        <f t="shared" si="612"/>
        <v>75.743527226586934</v>
      </c>
      <c r="H603" s="28">
        <f t="shared" si="613"/>
        <v>-74.656412748153443</v>
      </c>
      <c r="I603" s="28">
        <f t="shared" si="675"/>
        <v>2327.1720917849443</v>
      </c>
      <c r="J603" s="28">
        <f t="shared" si="676"/>
        <v>9158.925005911482</v>
      </c>
      <c r="K603" s="28">
        <f t="shared" si="677"/>
        <v>1440.40007196493</v>
      </c>
      <c r="L603" s="28">
        <f t="shared" si="639"/>
        <v>381.13958457864584</v>
      </c>
      <c r="M603" s="28">
        <f t="shared" si="640"/>
        <v>-1389.0590284015266</v>
      </c>
      <c r="N603" s="28">
        <f>Paramètres!$D$26*Calculs!K603</f>
        <v>28.8080014392986</v>
      </c>
      <c r="O603" s="28">
        <f>Paramètres!$D$26*I603</f>
        <v>46.543441835698886</v>
      </c>
      <c r="P603" s="28">
        <f>Paramètres!$D$26*J603</f>
        <v>183.17850011822964</v>
      </c>
      <c r="Q603" s="105">
        <f>IF($T603&gt;25000,Paramètres!$D$9,-5)</f>
        <v>6</v>
      </c>
      <c r="R603" s="105">
        <f t="shared" si="614"/>
        <v>-79719.214386360487</v>
      </c>
      <c r="S603" s="105">
        <f t="shared" si="615"/>
        <v>10888.711115688129</v>
      </c>
      <c r="T603" s="105">
        <f t="shared" si="641"/>
        <v>80459.413197831702</v>
      </c>
      <c r="U603" s="105">
        <f t="shared" si="642"/>
        <v>172.22219767758693</v>
      </c>
      <c r="V603" s="105">
        <f t="shared" si="616"/>
        <v>142.2773812900289</v>
      </c>
      <c r="W603" s="105">
        <f t="shared" si="643"/>
        <v>-140.96847852347287</v>
      </c>
      <c r="X603" s="105">
        <f t="shared" si="644"/>
        <v>19.254643323765691</v>
      </c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44">
        <f t="shared" si="645"/>
        <v>78503.153676741174</v>
      </c>
      <c r="AL603" s="44">
        <f t="shared" si="646"/>
        <v>25596.016741962914</v>
      </c>
      <c r="AM603" s="44">
        <f t="shared" si="617"/>
        <v>-134.70531499742714</v>
      </c>
      <c r="AN603" s="44">
        <f t="shared" si="618"/>
        <v>-164.82185822924592</v>
      </c>
      <c r="AO603" s="44">
        <f t="shared" si="678"/>
        <v>-5672.5976143266635</v>
      </c>
      <c r="AP603" s="44">
        <f t="shared" si="679"/>
        <v>-5731.2506725887151</v>
      </c>
      <c r="AQ603" s="44">
        <f t="shared" si="647"/>
        <v>878.43616890912847</v>
      </c>
      <c r="AR603" s="44">
        <f t="shared" si="648"/>
        <v>-847.79319593223158</v>
      </c>
      <c r="AS603" s="44">
        <f t="shared" si="649"/>
        <v>-229.99304289208342</v>
      </c>
      <c r="AT603" s="44">
        <f>Paramètres!$D$26*Calculs!AQ603</f>
        <v>17.568723378182568</v>
      </c>
      <c r="AU603" s="44">
        <f>Paramètres!$D$26*AO603</f>
        <v>-113.45195228653327</v>
      </c>
      <c r="AV603" s="44">
        <f>Paramètres!$D$26*AP603</f>
        <v>-114.62501345177431</v>
      </c>
      <c r="AW603" s="44"/>
      <c r="AX603" s="44"/>
      <c r="AY603" s="44"/>
      <c r="AZ603" s="44"/>
      <c r="BA603" s="44"/>
      <c r="BB603" s="44"/>
      <c r="BC603" s="44"/>
      <c r="BD603" s="44"/>
      <c r="BE603" s="44"/>
      <c r="BF603" s="44"/>
      <c r="BG603" s="41">
        <f>Paramètres!$D$16</f>
        <v>30000</v>
      </c>
      <c r="BH603" s="41">
        <f>Paramètres!$E$16</f>
        <v>-25000</v>
      </c>
      <c r="BI603" s="100"/>
      <c r="BJ603" s="100"/>
      <c r="BK603" s="110">
        <f>Paramètres!$D$20</f>
        <v>523598775598.29883</v>
      </c>
      <c r="BL603" s="41">
        <f>Paramètres!$D$21</f>
        <v>10000</v>
      </c>
      <c r="BM603" s="41"/>
      <c r="BN603" s="41"/>
      <c r="BO603" s="41">
        <f>IF(AND($BR$6&gt;200,A603&lt;950),Paramètres!$D$22,0)</f>
        <v>1</v>
      </c>
      <c r="BP603" s="41">
        <f t="shared" si="619"/>
        <v>31216.060709619316</v>
      </c>
      <c r="BQ603" s="41">
        <f t="shared" si="620"/>
        <v>-61484.727857651043</v>
      </c>
      <c r="BR603" s="41">
        <f t="shared" si="650"/>
        <v>68955.160836271345</v>
      </c>
      <c r="BS603" s="41">
        <f t="shared" si="651"/>
        <v>-63.082899092457446</v>
      </c>
      <c r="BT603" s="41">
        <f t="shared" si="652"/>
        <v>106.73490723507631</v>
      </c>
      <c r="BU603" s="41">
        <f t="shared" si="653"/>
        <v>48.318984448414682</v>
      </c>
      <c r="BV603" s="41">
        <f t="shared" si="654"/>
        <v>-95.171509204983224</v>
      </c>
      <c r="BW603" s="41">
        <f>Paramètres!$D$22</f>
        <v>1</v>
      </c>
      <c r="BX603" s="41">
        <f t="shared" si="621"/>
        <v>-48503.153676741174</v>
      </c>
      <c r="BY603" s="41">
        <f t="shared" si="622"/>
        <v>-50596.016741962914</v>
      </c>
      <c r="BZ603" s="41">
        <f t="shared" si="655"/>
        <v>70089.320347272325</v>
      </c>
      <c r="CA603" s="41">
        <f t="shared" si="656"/>
        <v>-133.79015739715945</v>
      </c>
      <c r="CB603" s="41">
        <f t="shared" si="657"/>
        <v>103.4111161259375</v>
      </c>
      <c r="CC603" s="41">
        <f t="shared" si="658"/>
        <v>-71.56247531703842</v>
      </c>
      <c r="CD603" s="41">
        <f t="shared" si="659"/>
        <v>-74.650325283352899</v>
      </c>
      <c r="CE603" s="2">
        <f>Paramètres!$F$16</f>
        <v>15000</v>
      </c>
      <c r="CF603" s="2">
        <f>Paramètres!$G$16</f>
        <v>15000</v>
      </c>
      <c r="CG603" s="111">
        <f>Paramètres!$F$20</f>
        <v>992600579172.61572</v>
      </c>
      <c r="CH603" s="2">
        <f>Paramètres!$F$21</f>
        <v>13332</v>
      </c>
      <c r="CI603" s="2"/>
      <c r="CJ603" s="2"/>
      <c r="CK603" s="2">
        <f>IF(CN603&gt;20000,Paramètres!$F$22,-2)</f>
        <v>1</v>
      </c>
      <c r="CL603" s="2">
        <f t="shared" si="623"/>
        <v>16216.060709619316</v>
      </c>
      <c r="CM603" s="2">
        <f t="shared" si="624"/>
        <v>-21484.727857651043</v>
      </c>
      <c r="CN603" s="2">
        <f t="shared" si="625"/>
        <v>26917.543648248924</v>
      </c>
      <c r="CO603" s="2">
        <f t="shared" si="626"/>
        <v>-52.955534407529008</v>
      </c>
      <c r="CP603" s="2">
        <f t="shared" si="627"/>
        <v>985.79390283688053</v>
      </c>
      <c r="CQ603" s="2">
        <f t="shared" si="628"/>
        <v>593.87639468415387</v>
      </c>
      <c r="CR603" s="2">
        <f t="shared" si="629"/>
        <v>-786.82936314509777</v>
      </c>
      <c r="CS603" s="2">
        <f>Paramètres!$F$22</f>
        <v>1</v>
      </c>
      <c r="CT603" s="2">
        <f t="shared" si="630"/>
        <v>-63503.153676741174</v>
      </c>
      <c r="CU603" s="2">
        <f t="shared" si="631"/>
        <v>-10596.016741962914</v>
      </c>
      <c r="CV603" s="2">
        <f t="shared" si="660"/>
        <v>64381.100469685705</v>
      </c>
      <c r="CW603" s="2">
        <f t="shared" si="661"/>
        <v>-170.52700521062928</v>
      </c>
      <c r="CX603" s="2">
        <f t="shared" si="632"/>
        <v>224.85629477602782</v>
      </c>
      <c r="CY603" s="2">
        <f t="shared" si="662"/>
        <v>-221.78999330817771</v>
      </c>
      <c r="CZ603" s="2">
        <f t="shared" si="663"/>
        <v>-37.007460987784661</v>
      </c>
      <c r="DA603" s="2"/>
      <c r="DB603" s="2"/>
      <c r="DC603" s="13">
        <f>Paramètres!$H$16</f>
        <v>-20000</v>
      </c>
      <c r="DD603" s="13">
        <f>Paramètres!$I$16</f>
        <v>0</v>
      </c>
      <c r="DE603" s="13"/>
      <c r="DF603" s="13"/>
      <c r="DG603" s="112">
        <f>Paramètres!$H$20</f>
        <v>1047197551196.5977</v>
      </c>
      <c r="DH603" s="13">
        <f>Paramètres!$H$21</f>
        <v>10000</v>
      </c>
      <c r="DI603" s="13">
        <f>IF(DL603&lt;66666,Paramètres!$H$22,5)</f>
        <v>1</v>
      </c>
      <c r="DJ603" s="13">
        <f t="shared" si="633"/>
        <v>-18783.939290380684</v>
      </c>
      <c r="DK603" s="13">
        <f t="shared" si="634"/>
        <v>-36484.727857651043</v>
      </c>
      <c r="DL603" s="13">
        <f t="shared" si="664"/>
        <v>41036.22475461851</v>
      </c>
      <c r="DM603" s="13">
        <f t="shared" si="665"/>
        <v>-117.241397620569</v>
      </c>
      <c r="DN603" s="13">
        <f t="shared" si="666"/>
        <v>570.31403760425894</v>
      </c>
      <c r="DO603" s="13">
        <f t="shared" si="667"/>
        <v>-261.05579455392268</v>
      </c>
      <c r="DP603" s="13">
        <f t="shared" si="668"/>
        <v>-507.05815605144562</v>
      </c>
      <c r="DQ603" s="13">
        <f>IF(DT603&lt;66666,Paramètres!$H$22,5)</f>
        <v>5</v>
      </c>
      <c r="DR603" s="13">
        <f t="shared" si="635"/>
        <v>-98503.153676741174</v>
      </c>
      <c r="DS603" s="13">
        <f t="shared" si="636"/>
        <v>-25596.016741962914</v>
      </c>
      <c r="DT603" s="13">
        <f t="shared" si="669"/>
        <v>101774.39440899923</v>
      </c>
      <c r="DU603" s="13">
        <f t="shared" si="670"/>
        <v>-165.43384938638911</v>
      </c>
      <c r="DV603" s="13">
        <f t="shared" si="671"/>
        <v>498.26741741288765</v>
      </c>
      <c r="DW603" s="13">
        <f t="shared" si="672"/>
        <v>-482.2520661954901</v>
      </c>
      <c r="DX603" s="13">
        <f t="shared" si="673"/>
        <v>-125.31306358672049</v>
      </c>
    </row>
    <row r="604" spans="1:128" x14ac:dyDescent="0.35">
      <c r="A604" s="106">
        <f t="shared" si="674"/>
        <v>598</v>
      </c>
      <c r="B604" s="106">
        <f>A604*Paramètres!$D$25</f>
        <v>299</v>
      </c>
      <c r="C604" s="102">
        <f>Paramètres!$D$7</f>
        <v>155093840495.72119</v>
      </c>
      <c r="D604" s="28">
        <f>Paramètres!$D$8</f>
        <v>6666</v>
      </c>
      <c r="E604" s="28">
        <f t="shared" si="637"/>
        <v>42.810232417816522</v>
      </c>
      <c r="F604" s="28">
        <f t="shared" si="638"/>
        <v>40716.925603506403</v>
      </c>
      <c r="G604" s="28">
        <f t="shared" si="612"/>
        <v>70.666720388368503</v>
      </c>
      <c r="H604" s="28">
        <f t="shared" si="613"/>
        <v>-78.261471353507801</v>
      </c>
      <c r="I604" s="28">
        <f t="shared" si="675"/>
        <v>2661.7682345278913</v>
      </c>
      <c r="J604" s="28">
        <f t="shared" si="676"/>
        <v>7586.6874773917252</v>
      </c>
      <c r="K604" s="28">
        <f t="shared" si="677"/>
        <v>1277.0668163221176</v>
      </c>
      <c r="L604" s="28">
        <f t="shared" si="639"/>
        <v>259.81379011553139</v>
      </c>
      <c r="M604" s="28">
        <f t="shared" si="640"/>
        <v>-1250.3585277099171</v>
      </c>
      <c r="N604" s="28">
        <f>Paramètres!$D$26*Calculs!K604</f>
        <v>25.541336326442352</v>
      </c>
      <c r="O604" s="28">
        <f>Paramètres!$D$26*I604</f>
        <v>53.23536469055783</v>
      </c>
      <c r="P604" s="28">
        <f>Paramètres!$D$26*J604</f>
        <v>151.73374954783452</v>
      </c>
      <c r="Q604" s="105">
        <f>IF($T604&gt;25000,Paramètres!$D$9,-5)</f>
        <v>6</v>
      </c>
      <c r="R604" s="105">
        <f t="shared" si="614"/>
        <v>-75412.096338176969</v>
      </c>
      <c r="S604" s="105">
        <f t="shared" si="615"/>
        <v>18044.032458560865</v>
      </c>
      <c r="T604" s="105">
        <f t="shared" si="641"/>
        <v>77540.772381271017</v>
      </c>
      <c r="U604" s="105">
        <f t="shared" si="642"/>
        <v>166.54369174875828</v>
      </c>
      <c r="V604" s="105">
        <f t="shared" si="616"/>
        <v>153.0695539740332</v>
      </c>
      <c r="W604" s="105">
        <f t="shared" si="643"/>
        <v>-148.86743575331869</v>
      </c>
      <c r="X604" s="105">
        <f t="shared" si="644"/>
        <v>35.619867013241318</v>
      </c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44">
        <f t="shared" si="645"/>
        <v>75454.906570594787</v>
      </c>
      <c r="AL604" s="44">
        <f t="shared" si="646"/>
        <v>22672.893144945538</v>
      </c>
      <c r="AM604" s="44">
        <f t="shared" si="617"/>
        <v>-137.61814838809073</v>
      </c>
      <c r="AN604" s="44">
        <f t="shared" si="618"/>
        <v>-166.63799951815903</v>
      </c>
      <c r="AO604" s="44">
        <f t="shared" si="678"/>
        <v>-6406.9388579723618</v>
      </c>
      <c r="AP604" s="44">
        <f t="shared" si="679"/>
        <v>-5846.6187020290245</v>
      </c>
      <c r="AQ604" s="44">
        <f t="shared" si="647"/>
        <v>942.07559960887647</v>
      </c>
      <c r="AR604" s="44">
        <f t="shared" si="648"/>
        <v>-916.57301334417912</v>
      </c>
      <c r="AS604" s="44">
        <f t="shared" si="649"/>
        <v>-217.71620653409235</v>
      </c>
      <c r="AT604" s="44">
        <f>Paramètres!$D$26*Calculs!AQ604</f>
        <v>18.84151199217753</v>
      </c>
      <c r="AU604" s="44">
        <f>Paramètres!$D$26*AO604</f>
        <v>-128.13877715944724</v>
      </c>
      <c r="AV604" s="44">
        <f>Paramètres!$D$26*AP604</f>
        <v>-116.9323740405805</v>
      </c>
      <c r="AW604" s="44"/>
      <c r="AX604" s="44"/>
      <c r="AY604" s="44"/>
      <c r="AZ604" s="44"/>
      <c r="BA604" s="44"/>
      <c r="BB604" s="44"/>
      <c r="BC604" s="44"/>
      <c r="BD604" s="44"/>
      <c r="BE604" s="44"/>
      <c r="BF604" s="44"/>
      <c r="BG604" s="41">
        <f>Paramètres!$D$16</f>
        <v>30000</v>
      </c>
      <c r="BH604" s="41">
        <f>Paramètres!$E$16</f>
        <v>-25000</v>
      </c>
      <c r="BI604" s="100"/>
      <c r="BJ604" s="100"/>
      <c r="BK604" s="110">
        <f>Paramètres!$D$20</f>
        <v>523598775598.29883</v>
      </c>
      <c r="BL604" s="41">
        <f>Paramètres!$D$21</f>
        <v>10000</v>
      </c>
      <c r="BM604" s="41"/>
      <c r="BN604" s="41"/>
      <c r="BO604" s="41">
        <f>IF(AND($BR$6&gt;200,A604&lt;950),Paramètres!$D$22,0)</f>
        <v>1</v>
      </c>
      <c r="BP604" s="41">
        <f t="shared" si="619"/>
        <v>29957.189767582182</v>
      </c>
      <c r="BQ604" s="41">
        <f t="shared" si="620"/>
        <v>-65716.925603506403</v>
      </c>
      <c r="BR604" s="41">
        <f t="shared" si="650"/>
        <v>72222.90169709138</v>
      </c>
      <c r="BS604" s="41">
        <f t="shared" si="651"/>
        <v>-65.494036229028524</v>
      </c>
      <c r="BT604" s="41">
        <f t="shared" si="652"/>
        <v>97.561398797246838</v>
      </c>
      <c r="BU604" s="41">
        <f t="shared" si="653"/>
        <v>40.467293186554294</v>
      </c>
      <c r="BV604" s="41">
        <f t="shared" si="654"/>
        <v>-88.772882782012289</v>
      </c>
      <c r="BW604" s="41">
        <f>Paramètres!$D$22</f>
        <v>1</v>
      </c>
      <c r="BX604" s="41">
        <f t="shared" si="621"/>
        <v>-45454.906570594787</v>
      </c>
      <c r="BY604" s="41">
        <f t="shared" si="622"/>
        <v>-47672.893144945541</v>
      </c>
      <c r="BZ604" s="41">
        <f t="shared" si="655"/>
        <v>65869.972462047503</v>
      </c>
      <c r="CA604" s="41">
        <f t="shared" si="656"/>
        <v>-133.63566786513422</v>
      </c>
      <c r="CB604" s="41">
        <f t="shared" si="657"/>
        <v>116.62184824731374</v>
      </c>
      <c r="CC604" s="41">
        <f t="shared" si="658"/>
        <v>-80.477264799617785</v>
      </c>
      <c r="CD604" s="41">
        <f t="shared" si="659"/>
        <v>-84.404178445096392</v>
      </c>
      <c r="CE604" s="2">
        <f>Paramètres!$F$16</f>
        <v>15000</v>
      </c>
      <c r="CF604" s="2">
        <f>Paramètres!$G$16</f>
        <v>15000</v>
      </c>
      <c r="CG604" s="111">
        <f>Paramètres!$F$20</f>
        <v>992600579172.61572</v>
      </c>
      <c r="CH604" s="2">
        <f>Paramètres!$F$21</f>
        <v>13332</v>
      </c>
      <c r="CI604" s="2"/>
      <c r="CJ604" s="2"/>
      <c r="CK604" s="2">
        <f>IF(CN604&gt;20000,Paramètres!$F$22,-2)</f>
        <v>1</v>
      </c>
      <c r="CL604" s="2">
        <f t="shared" si="623"/>
        <v>14957.189767582184</v>
      </c>
      <c r="CM604" s="2">
        <f t="shared" si="624"/>
        <v>-25716.925603506403</v>
      </c>
      <c r="CN604" s="2">
        <f t="shared" si="625"/>
        <v>29750.256944096269</v>
      </c>
      <c r="CO604" s="2">
        <f t="shared" si="626"/>
        <v>-59.817341348198553</v>
      </c>
      <c r="CP604" s="2">
        <f t="shared" si="627"/>
        <v>852.26697543543708</v>
      </c>
      <c r="CQ604" s="2">
        <f t="shared" si="628"/>
        <v>428.48432899873808</v>
      </c>
      <c r="CR604" s="2">
        <f t="shared" si="629"/>
        <v>-736.72259176732803</v>
      </c>
      <c r="CS604" s="2">
        <f>Paramètres!$F$22</f>
        <v>1</v>
      </c>
      <c r="CT604" s="2">
        <f t="shared" si="630"/>
        <v>-60454.906570594787</v>
      </c>
      <c r="CU604" s="2">
        <f t="shared" si="631"/>
        <v>-7672.8931449455376</v>
      </c>
      <c r="CV604" s="2">
        <f t="shared" si="660"/>
        <v>60939.880354929293</v>
      </c>
      <c r="CW604" s="2">
        <f t="shared" si="661"/>
        <v>-172.76673456604325</v>
      </c>
      <c r="CX604" s="2">
        <f t="shared" si="632"/>
        <v>249.18128880201749</v>
      </c>
      <c r="CY604" s="2">
        <f t="shared" si="662"/>
        <v>-247.19824597502432</v>
      </c>
      <c r="CZ604" s="2">
        <f t="shared" si="663"/>
        <v>-31.374223112386623</v>
      </c>
      <c r="DA604" s="2"/>
      <c r="DB604" s="2"/>
      <c r="DC604" s="13">
        <f>Paramètres!$H$16</f>
        <v>-20000</v>
      </c>
      <c r="DD604" s="13">
        <f>Paramètres!$I$16</f>
        <v>0</v>
      </c>
      <c r="DE604" s="13"/>
      <c r="DF604" s="13"/>
      <c r="DG604" s="112">
        <f>Paramètres!$H$20</f>
        <v>1047197551196.5977</v>
      </c>
      <c r="DH604" s="13">
        <f>Paramètres!$H$21</f>
        <v>10000</v>
      </c>
      <c r="DI604" s="13">
        <f>IF(DL604&lt;66666,Paramètres!$H$22,5)</f>
        <v>1</v>
      </c>
      <c r="DJ604" s="13">
        <f t="shared" si="633"/>
        <v>-20042.810232417818</v>
      </c>
      <c r="DK604" s="13">
        <f t="shared" si="634"/>
        <v>-40716.925603506403</v>
      </c>
      <c r="DL604" s="13">
        <f t="shared" si="664"/>
        <v>45382.620821347322</v>
      </c>
      <c r="DM604" s="13">
        <f t="shared" si="665"/>
        <v>-116.20860810058042</v>
      </c>
      <c r="DN604" s="13">
        <f t="shared" si="666"/>
        <v>473.54751265714259</v>
      </c>
      <c r="DO604" s="13">
        <f t="shared" si="667"/>
        <v>-209.13783206976098</v>
      </c>
      <c r="DP604" s="13">
        <f t="shared" si="668"/>
        <v>-424.86305316057673</v>
      </c>
      <c r="DQ604" s="13">
        <f>IF(DT604&lt;66666,Paramètres!$H$22,5)</f>
        <v>5</v>
      </c>
      <c r="DR604" s="13">
        <f t="shared" si="635"/>
        <v>-95454.906570594787</v>
      </c>
      <c r="DS604" s="13">
        <f t="shared" si="636"/>
        <v>-22672.893144945538</v>
      </c>
      <c r="DT604" s="13">
        <f t="shared" si="669"/>
        <v>98110.64810693638</v>
      </c>
      <c r="DU604" s="13">
        <f t="shared" si="670"/>
        <v>-166.63844470618025</v>
      </c>
      <c r="DV604" s="13">
        <f t="shared" si="671"/>
        <v>535.59129770985828</v>
      </c>
      <c r="DW604" s="13">
        <f t="shared" si="672"/>
        <v>-521.0934620184579</v>
      </c>
      <c r="DX604" s="13">
        <f t="shared" si="673"/>
        <v>-123.77254147890814</v>
      </c>
    </row>
    <row r="605" spans="1:128" x14ac:dyDescent="0.35">
      <c r="A605" s="106">
        <f t="shared" si="674"/>
        <v>599</v>
      </c>
      <c r="B605" s="106">
        <f>A605*Paramètres!$D$25</f>
        <v>299.5</v>
      </c>
      <c r="C605" s="102">
        <f>Paramètres!$D$7</f>
        <v>155093840495.72119</v>
      </c>
      <c r="D605" s="28">
        <f>Paramètres!$D$8</f>
        <v>6666</v>
      </c>
      <c r="E605" s="28">
        <f t="shared" si="637"/>
        <v>1438.647797210645</v>
      </c>
      <c r="F605" s="28">
        <f t="shared" si="638"/>
        <v>44197.679710274788</v>
      </c>
      <c r="G605" s="28">
        <f t="shared" si="612"/>
        <v>65.118652679196018</v>
      </c>
      <c r="H605" s="28">
        <f t="shared" si="613"/>
        <v>-81.262138661730077</v>
      </c>
      <c r="I605" s="28">
        <f t="shared" si="675"/>
        <v>2868.3466599528651</v>
      </c>
      <c r="J605" s="28">
        <f t="shared" si="676"/>
        <v>6184.5952001339738</v>
      </c>
      <c r="K605" s="28">
        <f t="shared" si="677"/>
        <v>1149.8696655633833</v>
      </c>
      <c r="L605" s="28">
        <f t="shared" si="639"/>
        <v>174.68128759867272</v>
      </c>
      <c r="M605" s="28">
        <f t="shared" si="640"/>
        <v>-1136.5239529133191</v>
      </c>
      <c r="N605" s="28">
        <f>Paramètres!$D$26*Calculs!K605</f>
        <v>22.997393311267665</v>
      </c>
      <c r="O605" s="28">
        <f>Paramètres!$D$26*I605</f>
        <v>57.366933199057307</v>
      </c>
      <c r="P605" s="28">
        <f>Paramètres!$D$26*J605</f>
        <v>123.69190400267948</v>
      </c>
      <c r="Q605" s="105">
        <f>IF($T605&gt;25000,Paramètres!$D$9,-5)</f>
        <v>6</v>
      </c>
      <c r="R605" s="105">
        <f t="shared" si="614"/>
        <v>-70583.646091061906</v>
      </c>
      <c r="S605" s="105">
        <f t="shared" si="615"/>
        <v>24502.524967977286</v>
      </c>
      <c r="T605" s="105">
        <f t="shared" si="641"/>
        <v>74715.62637972481</v>
      </c>
      <c r="U605" s="105">
        <f t="shared" si="642"/>
        <v>160.85598124205271</v>
      </c>
      <c r="V605" s="105">
        <f t="shared" si="616"/>
        <v>164.72443765647051</v>
      </c>
      <c r="W605" s="105">
        <f t="shared" si="643"/>
        <v>-155.61472175850787</v>
      </c>
      <c r="X605" s="105">
        <f t="shared" si="644"/>
        <v>54.020354805041976</v>
      </c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44">
        <f t="shared" si="645"/>
        <v>72022.293888272558</v>
      </c>
      <c r="AL605" s="44">
        <f t="shared" si="646"/>
        <v>19695.154742297502</v>
      </c>
      <c r="AM605" s="44">
        <f t="shared" si="617"/>
        <v>-140.42424989307992</v>
      </c>
      <c r="AN605" s="44">
        <f t="shared" si="618"/>
        <v>-168.44708619098341</v>
      </c>
      <c r="AO605" s="44">
        <f t="shared" si="678"/>
        <v>-7195.3730941570939</v>
      </c>
      <c r="AP605" s="44">
        <f t="shared" si="679"/>
        <v>-5947.4025345225364</v>
      </c>
      <c r="AQ605" s="44">
        <f t="shared" si="647"/>
        <v>1018.2663145883578</v>
      </c>
      <c r="AR605" s="44">
        <f t="shared" si="648"/>
        <v>-997.63640854641869</v>
      </c>
      <c r="AS605" s="44">
        <f t="shared" si="649"/>
        <v>-203.93107602314984</v>
      </c>
      <c r="AT605" s="44">
        <f>Paramètres!$D$26*Calculs!AQ605</f>
        <v>20.365326291767158</v>
      </c>
      <c r="AU605" s="44">
        <f>Paramètres!$D$26*AO605</f>
        <v>-143.90746188314188</v>
      </c>
      <c r="AV605" s="44">
        <f>Paramètres!$D$26*AP605</f>
        <v>-118.94805069045073</v>
      </c>
      <c r="AW605" s="44"/>
      <c r="AX605" s="44"/>
      <c r="AY605" s="44"/>
      <c r="AZ605" s="44"/>
      <c r="BA605" s="44"/>
      <c r="BB605" s="44"/>
      <c r="BC605" s="44"/>
      <c r="BD605" s="44"/>
      <c r="BE605" s="44"/>
      <c r="BF605" s="44"/>
      <c r="BG605" s="41">
        <f>Paramètres!$D$16</f>
        <v>30000</v>
      </c>
      <c r="BH605" s="41">
        <f>Paramètres!$E$16</f>
        <v>-25000</v>
      </c>
      <c r="BI605" s="100"/>
      <c r="BJ605" s="100"/>
      <c r="BK605" s="110">
        <f>Paramètres!$D$20</f>
        <v>523598775598.29883</v>
      </c>
      <c r="BL605" s="41">
        <f>Paramètres!$D$21</f>
        <v>10000</v>
      </c>
      <c r="BM605" s="41"/>
      <c r="BN605" s="41"/>
      <c r="BO605" s="41">
        <f>IF(AND($BR$6&gt;200,A605&lt;950),Paramètres!$D$22,0)</f>
        <v>1</v>
      </c>
      <c r="BP605" s="41">
        <f t="shared" si="619"/>
        <v>28561.352202789356</v>
      </c>
      <c r="BQ605" s="41">
        <f t="shared" si="620"/>
        <v>-69197.679710274795</v>
      </c>
      <c r="BR605" s="41">
        <f t="shared" si="650"/>
        <v>74860.334737012468</v>
      </c>
      <c r="BS605" s="41">
        <f t="shared" si="651"/>
        <v>-67.571605540693753</v>
      </c>
      <c r="BT605" s="41">
        <f t="shared" si="652"/>
        <v>90.985701867162248</v>
      </c>
      <c r="BU605" s="41">
        <f t="shared" si="653"/>
        <v>34.713639547235054</v>
      </c>
      <c r="BV605" s="41">
        <f t="shared" si="654"/>
        <v>-84.103276830601374</v>
      </c>
      <c r="BW605" s="41">
        <f>Paramètres!$D$22</f>
        <v>1</v>
      </c>
      <c r="BX605" s="41">
        <f t="shared" si="621"/>
        <v>-42022.293888272558</v>
      </c>
      <c r="BY605" s="41">
        <f t="shared" si="622"/>
        <v>-44695.154742297498</v>
      </c>
      <c r="BZ605" s="41">
        <f t="shared" si="655"/>
        <v>61347.616425336913</v>
      </c>
      <c r="CA605" s="41">
        <f t="shared" si="656"/>
        <v>-133.23455165116596</v>
      </c>
      <c r="CB605" s="41">
        <f t="shared" si="657"/>
        <v>133.75803362850664</v>
      </c>
      <c r="CC605" s="41">
        <f t="shared" si="658"/>
        <v>-91.622457832495627</v>
      </c>
      <c r="CD605" s="41">
        <f t="shared" si="659"/>
        <v>-97.450175889514298</v>
      </c>
      <c r="CE605" s="2">
        <f>Paramètres!$F$16</f>
        <v>15000</v>
      </c>
      <c r="CF605" s="2">
        <f>Paramètres!$G$16</f>
        <v>15000</v>
      </c>
      <c r="CG605" s="111">
        <f>Paramètres!$F$20</f>
        <v>992600579172.61572</v>
      </c>
      <c r="CH605" s="2">
        <f>Paramètres!$F$21</f>
        <v>13332</v>
      </c>
      <c r="CI605" s="2"/>
      <c r="CJ605" s="2"/>
      <c r="CK605" s="2">
        <f>IF(CN605&gt;20000,Paramètres!$F$22,-2)</f>
        <v>1</v>
      </c>
      <c r="CL605" s="2">
        <f t="shared" si="623"/>
        <v>13561.352202789356</v>
      </c>
      <c r="CM605" s="2">
        <f t="shared" si="624"/>
        <v>-29197.679710274788</v>
      </c>
      <c r="CN605" s="2">
        <f t="shared" si="625"/>
        <v>32193.396435168062</v>
      </c>
      <c r="CO605" s="2">
        <f t="shared" si="626"/>
        <v>-65.086697327067242</v>
      </c>
      <c r="CP605" s="2">
        <f t="shared" si="627"/>
        <v>755.31663709796658</v>
      </c>
      <c r="CQ605" s="2">
        <f t="shared" si="628"/>
        <v>318.17441073481706</v>
      </c>
      <c r="CR605" s="2">
        <f t="shared" si="629"/>
        <v>-685.03158075415263</v>
      </c>
      <c r="CS605" s="2">
        <f>Paramètres!$F$22</f>
        <v>1</v>
      </c>
      <c r="CT605" s="2">
        <f t="shared" si="630"/>
        <v>-57022.293888272558</v>
      </c>
      <c r="CU605" s="2">
        <f t="shared" si="631"/>
        <v>-4695.1547422975018</v>
      </c>
      <c r="CV605" s="2">
        <f t="shared" si="660"/>
        <v>57215.264382283895</v>
      </c>
      <c r="CW605" s="2">
        <f t="shared" si="661"/>
        <v>-175.29294505278776</v>
      </c>
      <c r="CX605" s="2">
        <f t="shared" si="632"/>
        <v>280.09602694564245</v>
      </c>
      <c r="CY605" s="2">
        <f t="shared" si="662"/>
        <v>-279.15134427618597</v>
      </c>
      <c r="CZ605" s="2">
        <f t="shared" si="663"/>
        <v>-22.985023374631506</v>
      </c>
      <c r="DA605" s="2"/>
      <c r="DB605" s="2"/>
      <c r="DC605" s="13">
        <f>Paramètres!$H$16</f>
        <v>-20000</v>
      </c>
      <c r="DD605" s="13">
        <f>Paramètres!$I$16</f>
        <v>0</v>
      </c>
      <c r="DE605" s="13"/>
      <c r="DF605" s="13"/>
      <c r="DG605" s="112">
        <f>Paramètres!$H$20</f>
        <v>1047197551196.5977</v>
      </c>
      <c r="DH605" s="13">
        <f>Paramètres!$H$21</f>
        <v>10000</v>
      </c>
      <c r="DI605" s="13">
        <f>IF(DL605&lt;66666,Paramètres!$H$22,5)</f>
        <v>1</v>
      </c>
      <c r="DJ605" s="13">
        <f t="shared" si="633"/>
        <v>-21438.647797210644</v>
      </c>
      <c r="DK605" s="13">
        <f t="shared" si="634"/>
        <v>-44197.679710274788</v>
      </c>
      <c r="DL605" s="13">
        <f t="shared" si="664"/>
        <v>49122.810497210769</v>
      </c>
      <c r="DM605" s="13">
        <f t="shared" si="665"/>
        <v>-115.87629552675311</v>
      </c>
      <c r="DN605" s="13">
        <f t="shared" si="666"/>
        <v>408.32878619126507</v>
      </c>
      <c r="DO605" s="13">
        <f t="shared" si="667"/>
        <v>-178.2067626833794</v>
      </c>
      <c r="DP605" s="13">
        <f t="shared" si="668"/>
        <v>-367.38909532856519</v>
      </c>
      <c r="DQ605" s="13">
        <f>IF(DT605&lt;66666,Paramètres!$H$22,5)</f>
        <v>5</v>
      </c>
      <c r="DR605" s="13">
        <f t="shared" si="635"/>
        <v>-92022.293888272558</v>
      </c>
      <c r="DS605" s="13">
        <f t="shared" si="636"/>
        <v>-19695.154742297502</v>
      </c>
      <c r="DT605" s="13">
        <f t="shared" si="669"/>
        <v>94106.331842138272</v>
      </c>
      <c r="DU605" s="13">
        <f t="shared" si="670"/>
        <v>-167.91947611768171</v>
      </c>
      <c r="DV605" s="13">
        <f t="shared" si="671"/>
        <v>581.36143244006905</v>
      </c>
      <c r="DW605" s="13">
        <f t="shared" si="672"/>
        <v>-568.48685464703328</v>
      </c>
      <c r="DX605" s="13">
        <f t="shared" si="673"/>
        <v>-121.67091362479276</v>
      </c>
    </row>
    <row r="606" spans="1:128" x14ac:dyDescent="0.35">
      <c r="A606" s="106">
        <f t="shared" si="674"/>
        <v>600</v>
      </c>
      <c r="B606" s="106">
        <f>A606*Paramètres!$D$25</f>
        <v>300</v>
      </c>
      <c r="C606" s="102">
        <f>Paramètres!$D$7</f>
        <v>155093840495.72119</v>
      </c>
      <c r="D606" s="28">
        <f>Paramètres!$D$8</f>
        <v>6666</v>
      </c>
      <c r="E606" s="28">
        <f t="shared" si="637"/>
        <v>2916.4914490867459</v>
      </c>
      <c r="F606" s="28">
        <f t="shared" si="638"/>
        <v>47005.846322113444</v>
      </c>
      <c r="G606" s="28">
        <f t="shared" si="612"/>
        <v>58.771483195493758</v>
      </c>
      <c r="H606" s="28">
        <f t="shared" si="613"/>
        <v>-83.813470039014845</v>
      </c>
      <c r="I606" s="28">
        <f t="shared" si="675"/>
        <v>2985.6610143524808</v>
      </c>
      <c r="J606" s="28">
        <f t="shared" si="676"/>
        <v>4924.3793432179746</v>
      </c>
      <c r="K606" s="28">
        <f t="shared" si="677"/>
        <v>1054.8548887439122</v>
      </c>
      <c r="L606" s="28">
        <f t="shared" si="639"/>
        <v>113.67710299480191</v>
      </c>
      <c r="M606" s="28">
        <f t="shared" si="640"/>
        <v>-1048.7117585693604</v>
      </c>
      <c r="N606" s="28">
        <f>Paramètres!$D$26*Calculs!K606</f>
        <v>21.097097774878243</v>
      </c>
      <c r="O606" s="28">
        <f>Paramètres!$D$26*I606</f>
        <v>59.713220287049616</v>
      </c>
      <c r="P606" s="28">
        <f>Paramètres!$D$26*J606</f>
        <v>98.4875868643595</v>
      </c>
      <c r="Q606" s="105">
        <f>IF($T606&gt;25000,Paramètres!$D$9,-5)</f>
        <v>6</v>
      </c>
      <c r="R606" s="105">
        <f t="shared" si="614"/>
        <v>-65258.706789970667</v>
      </c>
      <c r="S606" s="105">
        <f t="shared" si="615"/>
        <v>30335.375616082998</v>
      </c>
      <c r="T606" s="105">
        <f t="shared" si="641"/>
        <v>71964.809634071891</v>
      </c>
      <c r="U606" s="105">
        <f t="shared" si="642"/>
        <v>155.06873609231425</v>
      </c>
      <c r="V606" s="105">
        <f t="shared" si="616"/>
        <v>177.39438661584649</v>
      </c>
      <c r="W606" s="105">
        <f t="shared" si="643"/>
        <v>-160.86373772424028</v>
      </c>
      <c r="X606" s="105">
        <f t="shared" si="644"/>
        <v>74.777177589149787</v>
      </c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44">
        <f t="shared" si="645"/>
        <v>68175.198239057412</v>
      </c>
      <c r="AL606" s="44">
        <f t="shared" si="646"/>
        <v>16670.470706030446</v>
      </c>
      <c r="AM606" s="44">
        <f t="shared" si="617"/>
        <v>-143.15033944585593</v>
      </c>
      <c r="AN606" s="44">
        <f t="shared" si="618"/>
        <v>-170.25245208074782</v>
      </c>
      <c r="AO606" s="44">
        <f t="shared" si="678"/>
        <v>-8049.1020408203713</v>
      </c>
      <c r="AP606" s="44">
        <f t="shared" si="679"/>
        <v>-6032.3855598552354</v>
      </c>
      <c r="AQ606" s="44">
        <f t="shared" si="647"/>
        <v>1110.9132940381335</v>
      </c>
      <c r="AR606" s="44">
        <f t="shared" si="648"/>
        <v>-1094.8753785142228</v>
      </c>
      <c r="AS606" s="44">
        <f t="shared" si="649"/>
        <v>-188.08575808389662</v>
      </c>
      <c r="AT606" s="44">
        <f>Paramètres!$D$26*Calculs!AQ606</f>
        <v>22.218265880762669</v>
      </c>
      <c r="AU606" s="44">
        <f>Paramètres!$D$26*AO606</f>
        <v>-160.98204081640742</v>
      </c>
      <c r="AV606" s="44">
        <f>Paramètres!$D$26*AP606</f>
        <v>-120.64771119710471</v>
      </c>
      <c r="AW606" s="44"/>
      <c r="AX606" s="44"/>
      <c r="AY606" s="44"/>
      <c r="AZ606" s="44"/>
      <c r="BA606" s="44"/>
      <c r="BB606" s="44"/>
      <c r="BC606" s="44"/>
      <c r="BD606" s="44"/>
      <c r="BE606" s="44"/>
      <c r="BF606" s="44"/>
      <c r="BG606" s="41">
        <f>Paramètres!$D$16</f>
        <v>30000</v>
      </c>
      <c r="BH606" s="41">
        <f>Paramètres!$E$16</f>
        <v>-25000</v>
      </c>
      <c r="BI606" s="100"/>
      <c r="BJ606" s="100"/>
      <c r="BK606" s="110">
        <f>Paramètres!$D$20</f>
        <v>523598775598.29883</v>
      </c>
      <c r="BL606" s="41">
        <f>Paramètres!$D$21</f>
        <v>10000</v>
      </c>
      <c r="BM606" s="41"/>
      <c r="BN606" s="41"/>
      <c r="BO606" s="41">
        <f>IF(AND($BR$6&gt;200,A606&lt;950),Paramètres!$D$22,0)</f>
        <v>1</v>
      </c>
      <c r="BP606" s="41">
        <f t="shared" si="619"/>
        <v>27083.508550913255</v>
      </c>
      <c r="BQ606" s="41">
        <f t="shared" si="620"/>
        <v>-72005.846322113444</v>
      </c>
      <c r="BR606" s="41">
        <f t="shared" si="650"/>
        <v>76930.867276998833</v>
      </c>
      <c r="BS606" s="41">
        <f t="shared" si="651"/>
        <v>-69.387248964858671</v>
      </c>
      <c r="BT606" s="41">
        <f t="shared" si="652"/>
        <v>86.274447533131536</v>
      </c>
      <c r="BU606" s="41">
        <f t="shared" si="653"/>
        <v>30.372915582449142</v>
      </c>
      <c r="BV606" s="41">
        <f t="shared" si="654"/>
        <v>-80.7512618859203</v>
      </c>
      <c r="BW606" s="41">
        <f>Paramètres!$D$22</f>
        <v>1</v>
      </c>
      <c r="BX606" s="41">
        <f t="shared" si="621"/>
        <v>-38175.198239057412</v>
      </c>
      <c r="BY606" s="41">
        <f t="shared" si="622"/>
        <v>-41670.47070603045</v>
      </c>
      <c r="BZ606" s="41">
        <f t="shared" si="655"/>
        <v>56513.484138331747</v>
      </c>
      <c r="CA606" s="41">
        <f t="shared" si="656"/>
        <v>-132.49345720119319</v>
      </c>
      <c r="CB606" s="41">
        <f t="shared" si="657"/>
        <v>156.53448603200712</v>
      </c>
      <c r="CC606" s="41">
        <f t="shared" si="658"/>
        <v>-105.73998624635558</v>
      </c>
      <c r="CD606" s="41">
        <f t="shared" si="659"/>
        <v>-115.42140453973502</v>
      </c>
      <c r="CE606" s="2">
        <f>Paramètres!$F$16</f>
        <v>15000</v>
      </c>
      <c r="CF606" s="2">
        <f>Paramètres!$G$16</f>
        <v>15000</v>
      </c>
      <c r="CG606" s="111">
        <f>Paramètres!$F$20</f>
        <v>992600579172.61572</v>
      </c>
      <c r="CH606" s="2">
        <f>Paramètres!$F$21</f>
        <v>13332</v>
      </c>
      <c r="CI606" s="2"/>
      <c r="CJ606" s="2"/>
      <c r="CK606" s="2">
        <f>IF(CN606&gt;20000,Paramètres!$F$22,-2)</f>
        <v>1</v>
      </c>
      <c r="CL606" s="2">
        <f t="shared" si="623"/>
        <v>12083.508550913255</v>
      </c>
      <c r="CM606" s="2">
        <f t="shared" si="624"/>
        <v>-32005.846322113444</v>
      </c>
      <c r="CN606" s="2">
        <f t="shared" si="625"/>
        <v>34210.895599132396</v>
      </c>
      <c r="CO606" s="2">
        <f t="shared" si="626"/>
        <v>-69.316438958826708</v>
      </c>
      <c r="CP606" s="2">
        <f t="shared" si="627"/>
        <v>686.02898788284801</v>
      </c>
      <c r="CQ606" s="2">
        <f t="shared" si="628"/>
        <v>242.30985468462831</v>
      </c>
      <c r="CR606" s="2">
        <f t="shared" si="629"/>
        <v>-641.81127018639927</v>
      </c>
      <c r="CS606" s="2">
        <f>Paramètres!$F$22</f>
        <v>1</v>
      </c>
      <c r="CT606" s="2">
        <f t="shared" si="630"/>
        <v>-53175.198239057412</v>
      </c>
      <c r="CU606" s="2">
        <f t="shared" si="631"/>
        <v>-1670.4707060304463</v>
      </c>
      <c r="CV606" s="2">
        <f t="shared" si="660"/>
        <v>53201.430245274045</v>
      </c>
      <c r="CW606" s="2">
        <f t="shared" si="661"/>
        <v>-178.20067515794523</v>
      </c>
      <c r="CX606" s="2">
        <f t="shared" si="632"/>
        <v>320.07516424322012</v>
      </c>
      <c r="CY606" s="2">
        <f t="shared" si="662"/>
        <v>-319.91734492032765</v>
      </c>
      <c r="CZ606" s="2">
        <f t="shared" si="663"/>
        <v>-10.050034052302177</v>
      </c>
      <c r="DA606" s="2"/>
      <c r="DB606" s="2"/>
      <c r="DC606" s="13">
        <f>Paramètres!$H$16</f>
        <v>-20000</v>
      </c>
      <c r="DD606" s="13">
        <f>Paramètres!$I$16</f>
        <v>0</v>
      </c>
      <c r="DE606" s="13"/>
      <c r="DF606" s="13"/>
      <c r="DG606" s="112">
        <f>Paramètres!$H$20</f>
        <v>1047197551196.5977</v>
      </c>
      <c r="DH606" s="13">
        <f>Paramètres!$H$21</f>
        <v>10000</v>
      </c>
      <c r="DI606" s="13">
        <f>IF(DL606&lt;66666,Paramètres!$H$22,5)</f>
        <v>1</v>
      </c>
      <c r="DJ606" s="13">
        <f t="shared" si="633"/>
        <v>-22916.491449086745</v>
      </c>
      <c r="DK606" s="13">
        <f t="shared" si="634"/>
        <v>-47005.846322113444</v>
      </c>
      <c r="DL606" s="13">
        <f t="shared" si="664"/>
        <v>52294.50419302407</v>
      </c>
      <c r="DM606" s="13">
        <f t="shared" si="665"/>
        <v>-115.99035765005166</v>
      </c>
      <c r="DN606" s="13">
        <f t="shared" si="666"/>
        <v>362.8444848269292</v>
      </c>
      <c r="DO606" s="13">
        <f t="shared" si="667"/>
        <v>-159.00566727227553</v>
      </c>
      <c r="DP606" s="13">
        <f t="shared" si="668"/>
        <v>-326.14922649704084</v>
      </c>
      <c r="DQ606" s="13">
        <f>IF(DT606&lt;66666,Paramètres!$H$22,5)</f>
        <v>5</v>
      </c>
      <c r="DR606" s="13">
        <f t="shared" si="635"/>
        <v>-88175.198239057412</v>
      </c>
      <c r="DS606" s="13">
        <f t="shared" si="636"/>
        <v>-16670.470706030446</v>
      </c>
      <c r="DT606" s="13">
        <f t="shared" si="669"/>
        <v>89737.228495522926</v>
      </c>
      <c r="DU606" s="13">
        <f t="shared" si="670"/>
        <v>-169.29398087001414</v>
      </c>
      <c r="DV606" s="13">
        <f t="shared" si="671"/>
        <v>638.28328967095649</v>
      </c>
      <c r="DW606" s="13">
        <f t="shared" si="672"/>
        <v>-627.17287510414019</v>
      </c>
      <c r="DX606" s="13">
        <f t="shared" si="673"/>
        <v>-118.5737854957186</v>
      </c>
    </row>
    <row r="607" spans="1:128" x14ac:dyDescent="0.35">
      <c r="A607" s="106">
        <f t="shared" si="674"/>
        <v>601</v>
      </c>
      <c r="B607" s="106">
        <f>A607*Paramètres!$D$25</f>
        <v>300.5</v>
      </c>
      <c r="C607" s="102">
        <f>Paramètres!$D$7</f>
        <v>155093840495.72119</v>
      </c>
      <c r="D607" s="28">
        <f>Paramètres!$D$8</f>
        <v>6666</v>
      </c>
      <c r="E607" s="28">
        <f t="shared" si="637"/>
        <v>4437.7412320116873</v>
      </c>
      <c r="F607" s="28">
        <f t="shared" si="638"/>
        <v>49205.858054080098</v>
      </c>
      <c r="G607" s="28">
        <f t="shared" si="612"/>
        <v>51.17518658899499</v>
      </c>
      <c r="H607" s="28">
        <f t="shared" si="613"/>
        <v>-86.036978665349764</v>
      </c>
      <c r="I607" s="28">
        <f t="shared" si="675"/>
        <v>3039.6248970602328</v>
      </c>
      <c r="J607" s="28">
        <f t="shared" si="676"/>
        <v>3777.1799977842547</v>
      </c>
      <c r="K607" s="28">
        <f t="shared" si="677"/>
        <v>985.7336309111563</v>
      </c>
      <c r="L607" s="28">
        <f t="shared" si="639"/>
        <v>68.126645641720614</v>
      </c>
      <c r="M607" s="28">
        <f t="shared" si="640"/>
        <v>-983.3766070346087</v>
      </c>
      <c r="N607" s="28">
        <f>Paramètres!$D$26*Calculs!K607</f>
        <v>19.714672618223126</v>
      </c>
      <c r="O607" s="28">
        <f>Paramètres!$D$26*I607</f>
        <v>60.792497941204658</v>
      </c>
      <c r="P607" s="28">
        <f>Paramètres!$D$26*J607</f>
        <v>75.543599955685096</v>
      </c>
      <c r="Q607" s="105">
        <f>IF($T607&gt;25000,Paramètres!$D$9,-5)</f>
        <v>6</v>
      </c>
      <c r="R607" s="105">
        <f t="shared" si="614"/>
        <v>-59439.18714200698</v>
      </c>
      <c r="S607" s="105">
        <f t="shared" si="615"/>
        <v>35598.601567498248</v>
      </c>
      <c r="T607" s="105">
        <f t="shared" si="641"/>
        <v>69284.034247898817</v>
      </c>
      <c r="U607" s="105">
        <f t="shared" si="642"/>
        <v>149.08227299028522</v>
      </c>
      <c r="V607" s="105">
        <f t="shared" si="616"/>
        <v>191.19515911287223</v>
      </c>
      <c r="W607" s="105">
        <f t="shared" si="643"/>
        <v>-164.0274699145491</v>
      </c>
      <c r="X607" s="105">
        <f t="shared" si="644"/>
        <v>98.237355326923449</v>
      </c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44">
        <f t="shared" si="645"/>
        <v>63876.928374018666</v>
      </c>
      <c r="AL607" s="44">
        <f t="shared" si="646"/>
        <v>13607.256486581853</v>
      </c>
      <c r="AM607" s="44">
        <f t="shared" si="617"/>
        <v>-145.82188125961909</v>
      </c>
      <c r="AN607" s="44">
        <f t="shared" si="618"/>
        <v>-172.06044558415547</v>
      </c>
      <c r="AO607" s="44">
        <f t="shared" si="678"/>
        <v>-8982.9953785181879</v>
      </c>
      <c r="AP607" s="44">
        <f t="shared" si="679"/>
        <v>-6099.8236067420276</v>
      </c>
      <c r="AQ607" s="44">
        <f t="shared" si="647"/>
        <v>1225.4405988279266</v>
      </c>
      <c r="AR607" s="44">
        <f t="shared" si="648"/>
        <v>-1213.6939439950638</v>
      </c>
      <c r="AS607" s="44">
        <f t="shared" si="649"/>
        <v>-169.268046498606</v>
      </c>
      <c r="AT607" s="44">
        <f>Paramètres!$D$26*Calculs!AQ607</f>
        <v>24.508811976558533</v>
      </c>
      <c r="AU607" s="44">
        <f>Paramètres!$D$26*AO607</f>
        <v>-179.65990757036377</v>
      </c>
      <c r="AV607" s="44">
        <f>Paramètres!$D$26*AP607</f>
        <v>-121.99647213484056</v>
      </c>
      <c r="AW607" s="44"/>
      <c r="AX607" s="44"/>
      <c r="AY607" s="44"/>
      <c r="AZ607" s="44"/>
      <c r="BA607" s="44"/>
      <c r="BB607" s="44"/>
      <c r="BC607" s="44"/>
      <c r="BD607" s="44"/>
      <c r="BE607" s="44"/>
      <c r="BF607" s="44"/>
      <c r="BG607" s="41">
        <f>Paramètres!$D$16</f>
        <v>30000</v>
      </c>
      <c r="BH607" s="41">
        <f>Paramètres!$E$16</f>
        <v>-25000</v>
      </c>
      <c r="BI607" s="100"/>
      <c r="BJ607" s="100"/>
      <c r="BK607" s="110">
        <f>Paramètres!$D$20</f>
        <v>523598775598.29883</v>
      </c>
      <c r="BL607" s="41">
        <f>Paramètres!$D$21</f>
        <v>10000</v>
      </c>
      <c r="BM607" s="41"/>
      <c r="BN607" s="41"/>
      <c r="BO607" s="41">
        <f>IF(AND($BR$6&gt;200,A607&lt;950),Paramètres!$D$22,0)</f>
        <v>1</v>
      </c>
      <c r="BP607" s="41">
        <f t="shared" si="619"/>
        <v>25562.258767988315</v>
      </c>
      <c r="BQ607" s="41">
        <f t="shared" si="620"/>
        <v>-74205.858054080105</v>
      </c>
      <c r="BR607" s="41">
        <f t="shared" si="650"/>
        <v>78485.275325145412</v>
      </c>
      <c r="BS607" s="41">
        <f t="shared" si="651"/>
        <v>-70.992315637707051</v>
      </c>
      <c r="BT607" s="41">
        <f t="shared" si="652"/>
        <v>82.972029775631029</v>
      </c>
      <c r="BU607" s="41">
        <f t="shared" si="653"/>
        <v>27.023572088437223</v>
      </c>
      <c r="BV607" s="41">
        <f t="shared" si="654"/>
        <v>-78.44797178174359</v>
      </c>
      <c r="BW607" s="41">
        <f>Paramètres!$D$22</f>
        <v>1</v>
      </c>
      <c r="BX607" s="41">
        <f t="shared" si="621"/>
        <v>-33876.928374018666</v>
      </c>
      <c r="BY607" s="41">
        <f t="shared" si="622"/>
        <v>-38607.256486581857</v>
      </c>
      <c r="BZ607" s="41">
        <f t="shared" si="655"/>
        <v>51363.085279985935</v>
      </c>
      <c r="CA607" s="41">
        <f t="shared" si="656"/>
        <v>-131.26616401352518</v>
      </c>
      <c r="CB607" s="41">
        <f t="shared" si="657"/>
        <v>187.69812711190141</v>
      </c>
      <c r="CC607" s="41">
        <f t="shared" si="658"/>
        <v>-123.79778148928742</v>
      </c>
      <c r="CD607" s="41">
        <f t="shared" si="659"/>
        <v>-141.08400412394789</v>
      </c>
      <c r="CE607" s="2">
        <f>Paramètres!$F$16</f>
        <v>15000</v>
      </c>
      <c r="CF607" s="2">
        <f>Paramètres!$G$16</f>
        <v>15000</v>
      </c>
      <c r="CG607" s="111">
        <f>Paramètres!$F$20</f>
        <v>992600579172.61572</v>
      </c>
      <c r="CH607" s="2">
        <f>Paramètres!$F$21</f>
        <v>13332</v>
      </c>
      <c r="CI607" s="2"/>
      <c r="CJ607" s="2"/>
      <c r="CK607" s="2">
        <f>IF(CN607&gt;20000,Paramètres!$F$22,-2)</f>
        <v>1</v>
      </c>
      <c r="CL607" s="2">
        <f t="shared" si="623"/>
        <v>10562.258767988313</v>
      </c>
      <c r="CM607" s="2">
        <f t="shared" si="624"/>
        <v>-34205.858054080098</v>
      </c>
      <c r="CN607" s="2">
        <f t="shared" si="625"/>
        <v>35799.469765596004</v>
      </c>
      <c r="CO607" s="2">
        <f t="shared" si="626"/>
        <v>-72.840092164968738</v>
      </c>
      <c r="CP607" s="2">
        <f t="shared" si="627"/>
        <v>637.40356384275447</v>
      </c>
      <c r="CQ607" s="2">
        <f t="shared" si="628"/>
        <v>188.0592485035944</v>
      </c>
      <c r="CR607" s="2">
        <f t="shared" si="629"/>
        <v>-609.02957420121038</v>
      </c>
      <c r="CS607" s="2">
        <f>Paramètres!$F$22</f>
        <v>1</v>
      </c>
      <c r="CT607" s="2">
        <f t="shared" si="630"/>
        <v>-48876.928374018666</v>
      </c>
      <c r="CU607" s="2">
        <f t="shared" si="631"/>
        <v>1392.7435134181469</v>
      </c>
      <c r="CV607" s="2">
        <f t="shared" si="660"/>
        <v>48896.767395944684</v>
      </c>
      <c r="CW607" s="2">
        <f t="shared" si="661"/>
        <v>178.36780377249912</v>
      </c>
      <c r="CX607" s="2">
        <f t="shared" si="632"/>
        <v>372.8213747474627</v>
      </c>
      <c r="CY607" s="2">
        <f t="shared" si="662"/>
        <v>-372.67010889039261</v>
      </c>
      <c r="CZ607" s="2">
        <f t="shared" si="663"/>
        <v>10.619199979797214</v>
      </c>
      <c r="DA607" s="2"/>
      <c r="DB607" s="2"/>
      <c r="DC607" s="13">
        <f>Paramètres!$H$16</f>
        <v>-20000</v>
      </c>
      <c r="DD607" s="13">
        <f>Paramètres!$I$16</f>
        <v>0</v>
      </c>
      <c r="DE607" s="13"/>
      <c r="DF607" s="13"/>
      <c r="DG607" s="112">
        <f>Paramètres!$H$20</f>
        <v>1047197551196.5977</v>
      </c>
      <c r="DH607" s="13">
        <f>Paramètres!$H$21</f>
        <v>10000</v>
      </c>
      <c r="DI607" s="13">
        <f>IF(DL607&lt;66666,Paramètres!$H$22,5)</f>
        <v>1</v>
      </c>
      <c r="DJ607" s="13">
        <f t="shared" si="633"/>
        <v>-24437.741232011685</v>
      </c>
      <c r="DK607" s="13">
        <f t="shared" si="634"/>
        <v>-49205.858054080098</v>
      </c>
      <c r="DL607" s="13">
        <f t="shared" si="664"/>
        <v>54940.146189840474</v>
      </c>
      <c r="DM607" s="13">
        <f t="shared" si="665"/>
        <v>-116.4109676203293</v>
      </c>
      <c r="DN607" s="13">
        <f t="shared" si="666"/>
        <v>330.38216006206704</v>
      </c>
      <c r="DO607" s="13">
        <f t="shared" si="667"/>
        <v>-146.95617495031101</v>
      </c>
      <c r="DP607" s="13">
        <f t="shared" si="668"/>
        <v>-295.89906105165471</v>
      </c>
      <c r="DQ607" s="13">
        <f>IF(DT607&lt;66666,Paramètres!$H$22,5)</f>
        <v>5</v>
      </c>
      <c r="DR607" s="13">
        <f t="shared" si="635"/>
        <v>-83876.928374018666</v>
      </c>
      <c r="DS607" s="13">
        <f t="shared" si="636"/>
        <v>-13607.256486581853</v>
      </c>
      <c r="DT607" s="13">
        <f t="shared" si="669"/>
        <v>84973.504944493616</v>
      </c>
      <c r="DU607" s="13">
        <f t="shared" si="670"/>
        <v>-170.78525123177067</v>
      </c>
      <c r="DV607" s="13">
        <f t="shared" si="671"/>
        <v>710.34829879965582</v>
      </c>
      <c r="DW607" s="13">
        <f t="shared" si="672"/>
        <v>-701.18130843190215</v>
      </c>
      <c r="DX607" s="13">
        <f t="shared" si="673"/>
        <v>-113.7518277360449</v>
      </c>
    </row>
    <row r="608" spans="1:128" x14ac:dyDescent="0.35">
      <c r="A608" s="106">
        <f t="shared" si="674"/>
        <v>602</v>
      </c>
      <c r="B608" s="106">
        <f>A608*Paramètres!$D$25</f>
        <v>301</v>
      </c>
      <c r="C608" s="102">
        <f>Paramètres!$D$7</f>
        <v>155093840495.72119</v>
      </c>
      <c r="D608" s="28">
        <f>Paramètres!$D$8</f>
        <v>6666</v>
      </c>
      <c r="E608" s="28">
        <f t="shared" si="637"/>
        <v>5974.5853419522336</v>
      </c>
      <c r="F608" s="28">
        <f t="shared" si="638"/>
        <v>50848.603901213573</v>
      </c>
      <c r="G608" s="28">
        <f t="shared" si="612"/>
        <v>41.7368604996174</v>
      </c>
      <c r="H608" s="28">
        <f t="shared" si="613"/>
        <v>-88.020798622626131</v>
      </c>
      <c r="I608" s="28">
        <f t="shared" si="675"/>
        <v>3046.9590447607488</v>
      </c>
      <c r="J608" s="28">
        <f t="shared" si="676"/>
        <v>2718.2597907939607</v>
      </c>
      <c r="K608" s="28">
        <f t="shared" si="677"/>
        <v>937.27481087172066</v>
      </c>
      <c r="L608" s="28">
        <f t="shared" si="639"/>
        <v>32.370389363324819</v>
      </c>
      <c r="M608" s="28">
        <f t="shared" si="640"/>
        <v>-936.71566069276673</v>
      </c>
      <c r="N608" s="28">
        <f>Paramètres!$D$26*Calculs!K608</f>
        <v>18.745496217434415</v>
      </c>
      <c r="O608" s="28">
        <f>Paramètres!$D$26*I608</f>
        <v>60.939180895214974</v>
      </c>
      <c r="P608" s="28">
        <f>Paramètres!$D$26*J608</f>
        <v>54.365195815879218</v>
      </c>
      <c r="Q608" s="105">
        <f>IF($T608&gt;25000,Paramètres!$D$9,-5)</f>
        <v>6</v>
      </c>
      <c r="R608" s="105">
        <f t="shared" si="614"/>
        <v>-53107.421856808578</v>
      </c>
      <c r="S608" s="105">
        <f t="shared" si="615"/>
        <v>40333.57622962739</v>
      </c>
      <c r="T608" s="105">
        <f t="shared" si="641"/>
        <v>66687.297349256798</v>
      </c>
      <c r="U608" s="105">
        <f t="shared" si="642"/>
        <v>142.7843631592541</v>
      </c>
      <c r="V608" s="105">
        <f t="shared" si="616"/>
        <v>206.14973706562316</v>
      </c>
      <c r="W608" s="105">
        <f t="shared" si="643"/>
        <v>-164.17041156543777</v>
      </c>
      <c r="X608" s="105">
        <f t="shared" si="644"/>
        <v>124.68275766384194</v>
      </c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44">
        <f t="shared" si="645"/>
        <v>59082.00719876081</v>
      </c>
      <c r="AL608" s="44">
        <f t="shared" si="646"/>
        <v>10515.027671586187</v>
      </c>
      <c r="AM608" s="44">
        <f t="shared" si="617"/>
        <v>-148.46403768766086</v>
      </c>
      <c r="AN608" s="44">
        <f t="shared" si="618"/>
        <v>-173.88094600529763</v>
      </c>
      <c r="AO608" s="44">
        <f t="shared" si="678"/>
        <v>-10017.029414942888</v>
      </c>
      <c r="AP608" s="44">
        <f t="shared" si="679"/>
        <v>-6147.095181105793</v>
      </c>
      <c r="AQ608" s="44">
        <f t="shared" si="647"/>
        <v>1369.4792073398235</v>
      </c>
      <c r="AR608" s="44">
        <f t="shared" si="648"/>
        <v>-1361.6766687261313</v>
      </c>
      <c r="AS608" s="44">
        <f t="shared" si="649"/>
        <v>-145.97927655327214</v>
      </c>
      <c r="AT608" s="44">
        <f>Paramètres!$D$26*Calculs!AQ608</f>
        <v>27.389584146796469</v>
      </c>
      <c r="AU608" s="44">
        <f>Paramètres!$D$26*AO608</f>
        <v>-200.34058829885777</v>
      </c>
      <c r="AV608" s="44">
        <f>Paramètres!$D$26*AP608</f>
        <v>-122.94190362211586</v>
      </c>
      <c r="AW608" s="44"/>
      <c r="AX608" s="44"/>
      <c r="AY608" s="44"/>
      <c r="AZ608" s="44"/>
      <c r="BA608" s="44"/>
      <c r="BB608" s="44"/>
      <c r="BC608" s="44"/>
      <c r="BD608" s="44"/>
      <c r="BE608" s="44"/>
      <c r="BF608" s="44"/>
      <c r="BG608" s="41">
        <f>Paramètres!$D$16</f>
        <v>30000</v>
      </c>
      <c r="BH608" s="41">
        <f>Paramètres!$E$16</f>
        <v>-25000</v>
      </c>
      <c r="BI608" s="100"/>
      <c r="BJ608" s="100"/>
      <c r="BK608" s="110">
        <f>Paramètres!$D$20</f>
        <v>523598775598.29883</v>
      </c>
      <c r="BL608" s="41">
        <f>Paramètres!$D$21</f>
        <v>10000</v>
      </c>
      <c r="BM608" s="41"/>
      <c r="BN608" s="41"/>
      <c r="BO608" s="41">
        <f>IF(AND($BR$6&gt;200,A608&lt;950),Paramètres!$D$22,0)</f>
        <v>1</v>
      </c>
      <c r="BP608" s="41">
        <f t="shared" si="619"/>
        <v>24025.414658047768</v>
      </c>
      <c r="BQ608" s="41">
        <f t="shared" si="620"/>
        <v>-75848.603901213573</v>
      </c>
      <c r="BR608" s="41">
        <f t="shared" si="650"/>
        <v>79562.750475673776</v>
      </c>
      <c r="BS608" s="41">
        <f t="shared" si="651"/>
        <v>-72.424148251869369</v>
      </c>
      <c r="BT608" s="41">
        <f t="shared" si="652"/>
        <v>80.792030217981647</v>
      </c>
      <c r="BU608" s="41">
        <f t="shared" si="653"/>
        <v>24.396617958123663</v>
      </c>
      <c r="BV608" s="41">
        <f t="shared" si="654"/>
        <v>-77.020498433524935</v>
      </c>
      <c r="BW608" s="41">
        <f>Paramètres!$D$22</f>
        <v>1</v>
      </c>
      <c r="BX608" s="41">
        <f t="shared" si="621"/>
        <v>-29082.00719876081</v>
      </c>
      <c r="BY608" s="41">
        <f t="shared" si="622"/>
        <v>-35515.027671586184</v>
      </c>
      <c r="BZ608" s="41">
        <f t="shared" si="655"/>
        <v>45902.944711884309</v>
      </c>
      <c r="CA608" s="41">
        <f t="shared" si="656"/>
        <v>-129.31284058595838</v>
      </c>
      <c r="CB608" s="41">
        <f t="shared" si="657"/>
        <v>231.79921334456819</v>
      </c>
      <c r="CC608" s="41">
        <f t="shared" si="658"/>
        <v>-146.85738428037112</v>
      </c>
      <c r="CD608" s="41">
        <f t="shared" si="659"/>
        <v>-179.34264409082419</v>
      </c>
      <c r="CE608" s="2">
        <f>Paramètres!$F$16</f>
        <v>15000</v>
      </c>
      <c r="CF608" s="2">
        <f>Paramètres!$G$16</f>
        <v>15000</v>
      </c>
      <c r="CG608" s="111">
        <f>Paramètres!$F$20</f>
        <v>992600579172.61572</v>
      </c>
      <c r="CH608" s="2">
        <f>Paramètres!$F$21</f>
        <v>13332</v>
      </c>
      <c r="CI608" s="2"/>
      <c r="CJ608" s="2"/>
      <c r="CK608" s="2">
        <f>IF(CN608&gt;20000,Paramètres!$F$22,-2)</f>
        <v>1</v>
      </c>
      <c r="CL608" s="2">
        <f t="shared" si="623"/>
        <v>9025.4146580477664</v>
      </c>
      <c r="CM608" s="2">
        <f t="shared" si="624"/>
        <v>-35848.603901213573</v>
      </c>
      <c r="CN608" s="2">
        <f t="shared" si="625"/>
        <v>36967.289749396135</v>
      </c>
      <c r="CO608" s="2">
        <f t="shared" si="626"/>
        <v>-75.868631411384982</v>
      </c>
      <c r="CP608" s="2">
        <f t="shared" si="627"/>
        <v>604.6235210177133</v>
      </c>
      <c r="CQ608" s="2">
        <f t="shared" si="628"/>
        <v>147.61639347074026</v>
      </c>
      <c r="CR608" s="2">
        <f t="shared" si="629"/>
        <v>-586.32670291105524</v>
      </c>
      <c r="CS608" s="2">
        <f>Paramètres!$F$22</f>
        <v>1</v>
      </c>
      <c r="CT608" s="2">
        <f t="shared" si="630"/>
        <v>-44082.00719876081</v>
      </c>
      <c r="CU608" s="2">
        <f t="shared" si="631"/>
        <v>4484.9723284138126</v>
      </c>
      <c r="CV608" s="2">
        <f t="shared" si="660"/>
        <v>44309.573857781994</v>
      </c>
      <c r="CW608" s="2">
        <f t="shared" si="661"/>
        <v>174.1906277255068</v>
      </c>
      <c r="CX608" s="2">
        <f t="shared" si="632"/>
        <v>443.93826995790045</v>
      </c>
      <c r="CY608" s="2">
        <f t="shared" si="662"/>
        <v>-441.65827626556165</v>
      </c>
      <c r="CZ608" s="2">
        <f t="shared" si="663"/>
        <v>44.935003497791456</v>
      </c>
      <c r="DA608" s="2"/>
      <c r="DB608" s="2"/>
      <c r="DC608" s="13">
        <f>Paramètres!$H$16</f>
        <v>-20000</v>
      </c>
      <c r="DD608" s="13">
        <f>Paramètres!$I$16</f>
        <v>0</v>
      </c>
      <c r="DE608" s="13"/>
      <c r="DF608" s="13"/>
      <c r="DG608" s="112">
        <f>Paramètres!$H$20</f>
        <v>1047197551196.5977</v>
      </c>
      <c r="DH608" s="13">
        <f>Paramètres!$H$21</f>
        <v>10000</v>
      </c>
      <c r="DI608" s="13">
        <f>IF(DL608&lt;66666,Paramètres!$H$22,5)</f>
        <v>1</v>
      </c>
      <c r="DJ608" s="13">
        <f t="shared" si="633"/>
        <v>-25974.585341952232</v>
      </c>
      <c r="DK608" s="13">
        <f t="shared" si="634"/>
        <v>-50848.603901213573</v>
      </c>
      <c r="DL608" s="13">
        <f t="shared" si="664"/>
        <v>57098.683017989759</v>
      </c>
      <c r="DM608" s="13">
        <f t="shared" si="665"/>
        <v>-117.05894468566255</v>
      </c>
      <c r="DN608" s="13">
        <f t="shared" si="666"/>
        <v>306.9696670092016</v>
      </c>
      <c r="DO608" s="13">
        <f t="shared" si="667"/>
        <v>-139.64262206553911</v>
      </c>
      <c r="DP608" s="13">
        <f t="shared" si="668"/>
        <v>-273.36845934818655</v>
      </c>
      <c r="DQ608" s="13">
        <f>IF(DT608&lt;66666,Paramètres!$H$22,5)</f>
        <v>5</v>
      </c>
      <c r="DR608" s="13">
        <f t="shared" si="635"/>
        <v>-79082.00719876081</v>
      </c>
      <c r="DS608" s="13">
        <f t="shared" si="636"/>
        <v>-10515.027671586187</v>
      </c>
      <c r="DT608" s="13">
        <f t="shared" si="669"/>
        <v>79778.002416199161</v>
      </c>
      <c r="DU608" s="13">
        <f t="shared" si="670"/>
        <v>-172.42617226817416</v>
      </c>
      <c r="DV608" s="13">
        <f t="shared" si="671"/>
        <v>803.66745276467327</v>
      </c>
      <c r="DW608" s="13">
        <f t="shared" si="672"/>
        <v>-796.65613778317027</v>
      </c>
      <c r="DX608" s="13">
        <f t="shared" si="673"/>
        <v>-105.92626098216024</v>
      </c>
    </row>
    <row r="609" spans="1:128" x14ac:dyDescent="0.35">
      <c r="A609" s="106">
        <f t="shared" si="674"/>
        <v>603</v>
      </c>
      <c r="B609" s="106">
        <f>A609*Paramètres!$D$25</f>
        <v>301.5</v>
      </c>
      <c r="C609" s="102">
        <f>Paramètres!$D$7</f>
        <v>155093840495.72119</v>
      </c>
      <c r="D609" s="28">
        <f>Paramètres!$D$8</f>
        <v>6666</v>
      </c>
      <c r="E609" s="28">
        <f t="shared" si="637"/>
        <v>7506.1574616734388</v>
      </c>
      <c r="F609" s="28">
        <f t="shared" si="638"/>
        <v>51973.554881437361</v>
      </c>
      <c r="G609" s="28">
        <f t="shared" si="612"/>
        <v>29.778991175956659</v>
      </c>
      <c r="H609" s="28">
        <f t="shared" si="613"/>
        <v>-89.828800231724557</v>
      </c>
      <c r="I609" s="28">
        <f t="shared" si="675"/>
        <v>3018.3902532288585</v>
      </c>
      <c r="J609" s="28">
        <f t="shared" si="676"/>
        <v>1727.1789342853149</v>
      </c>
      <c r="K609" s="28">
        <f t="shared" si="677"/>
        <v>905.76378937186109</v>
      </c>
      <c r="L609" s="28">
        <f t="shared" si="639"/>
        <v>2.7064178448738119</v>
      </c>
      <c r="M609" s="28">
        <f t="shared" si="640"/>
        <v>-905.75974598108633</v>
      </c>
      <c r="N609" s="28">
        <f>Paramètres!$D$26*Calculs!K609</f>
        <v>18.115275787437223</v>
      </c>
      <c r="O609" s="28">
        <f>Paramètres!$D$26*I609</f>
        <v>60.367805064577169</v>
      </c>
      <c r="P609" s="28">
        <f>Paramètres!$D$26*J609</f>
        <v>34.543578685706301</v>
      </c>
      <c r="Q609" s="105">
        <f>IF($T609&gt;25000,Paramètres!$D$9,-5)</f>
        <v>6</v>
      </c>
      <c r="R609" s="105">
        <f t="shared" si="614"/>
        <v>-46226.915862434391</v>
      </c>
      <c r="S609" s="105">
        <f t="shared" si="615"/>
        <v>44568.569619542388</v>
      </c>
      <c r="T609" s="105">
        <f t="shared" si="641"/>
        <v>64212.811401499821</v>
      </c>
      <c r="U609" s="105">
        <f t="shared" si="642"/>
        <v>136.04637005456362</v>
      </c>
      <c r="V609" s="105">
        <f t="shared" si="616"/>
        <v>222.08517787350615</v>
      </c>
      <c r="W609" s="105">
        <f t="shared" si="643"/>
        <v>-159.87951014417902</v>
      </c>
      <c r="X609" s="105">
        <f t="shared" si="644"/>
        <v>154.14398615309071</v>
      </c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44">
        <f t="shared" si="645"/>
        <v>53733.073324107827</v>
      </c>
      <c r="AL609" s="44">
        <f t="shared" si="646"/>
        <v>7404.9852618949726</v>
      </c>
      <c r="AM609" s="44">
        <f t="shared" si="617"/>
        <v>-151.10257997715649</v>
      </c>
      <c r="AN609" s="44">
        <f t="shared" si="618"/>
        <v>-175.73105524376481</v>
      </c>
      <c r="AO609" s="44">
        <f t="shared" si="678"/>
        <v>-11178.365495370163</v>
      </c>
      <c r="AP609" s="44">
        <f t="shared" si="679"/>
        <v>-6170.1325540369489</v>
      </c>
      <c r="AQ609" s="44">
        <f t="shared" si="647"/>
        <v>1553.6526221935528</v>
      </c>
      <c r="AR609" s="44">
        <f t="shared" si="648"/>
        <v>-1549.3422098945407</v>
      </c>
      <c r="AS609" s="44">
        <f t="shared" si="649"/>
        <v>-115.65114391135104</v>
      </c>
      <c r="AT609" s="44">
        <f>Paramètres!$D$26*Calculs!AQ609</f>
        <v>31.073052443871056</v>
      </c>
      <c r="AU609" s="44">
        <f>Paramètres!$D$26*AO609</f>
        <v>-223.56730990740326</v>
      </c>
      <c r="AV609" s="44">
        <f>Paramètres!$D$26*AP609</f>
        <v>-123.40265108073898</v>
      </c>
      <c r="AW609" s="44"/>
      <c r="AX609" s="44"/>
      <c r="AY609" s="44"/>
      <c r="AZ609" s="44"/>
      <c r="BA609" s="44"/>
      <c r="BB609" s="44"/>
      <c r="BC609" s="44"/>
      <c r="BD609" s="44"/>
      <c r="BE609" s="44"/>
      <c r="BF609" s="44"/>
      <c r="BG609" s="41">
        <f>Paramètres!$D$16</f>
        <v>30000</v>
      </c>
      <c r="BH609" s="41">
        <f>Paramètres!$E$16</f>
        <v>-25000</v>
      </c>
      <c r="BI609" s="100"/>
      <c r="BJ609" s="100"/>
      <c r="BK609" s="110">
        <f>Paramètres!$D$20</f>
        <v>523598775598.29883</v>
      </c>
      <c r="BL609" s="41">
        <f>Paramètres!$D$21</f>
        <v>10000</v>
      </c>
      <c r="BM609" s="41"/>
      <c r="BN609" s="41"/>
      <c r="BO609" s="41">
        <f>IF(AND($BR$6&gt;200,A609&lt;950),Paramètres!$D$22,0)</f>
        <v>1</v>
      </c>
      <c r="BP609" s="41">
        <f t="shared" si="619"/>
        <v>22493.84253832656</v>
      </c>
      <c r="BQ609" s="41">
        <f t="shared" si="620"/>
        <v>-76973.554881437361</v>
      </c>
      <c r="BR609" s="41">
        <f t="shared" si="650"/>
        <v>80192.899331703171</v>
      </c>
      <c r="BS609" s="41">
        <f t="shared" si="651"/>
        <v>-73.710149265247637</v>
      </c>
      <c r="BT609" s="41">
        <f t="shared" si="652"/>
        <v>79.556354951715832</v>
      </c>
      <c r="BU609" s="41">
        <f t="shared" si="653"/>
        <v>22.315293948969959</v>
      </c>
      <c r="BV609" s="41">
        <f t="shared" si="654"/>
        <v>-76.362564579605788</v>
      </c>
      <c r="BW609" s="41">
        <f>Paramètres!$D$22</f>
        <v>1</v>
      </c>
      <c r="BX609" s="41">
        <f t="shared" si="621"/>
        <v>-23733.073324107827</v>
      </c>
      <c r="BY609" s="41">
        <f t="shared" si="622"/>
        <v>-32404.985261894974</v>
      </c>
      <c r="BZ609" s="41">
        <f t="shared" si="655"/>
        <v>40166.426767029065</v>
      </c>
      <c r="CA609" s="41">
        <f t="shared" si="656"/>
        <v>-126.21865852222105</v>
      </c>
      <c r="CB609" s="41">
        <f t="shared" si="657"/>
        <v>296.54853993662493</v>
      </c>
      <c r="CC609" s="41">
        <f t="shared" si="658"/>
        <v>-175.22116874608923</v>
      </c>
      <c r="CD609" s="41">
        <f t="shared" si="659"/>
        <v>-239.24585380273274</v>
      </c>
      <c r="CE609" s="2">
        <f>Paramètres!$F$16</f>
        <v>15000</v>
      </c>
      <c r="CF609" s="2">
        <f>Paramètres!$G$16</f>
        <v>15000</v>
      </c>
      <c r="CG609" s="111">
        <f>Paramètres!$F$20</f>
        <v>992600579172.61572</v>
      </c>
      <c r="CH609" s="2">
        <f>Paramètres!$F$21</f>
        <v>13332</v>
      </c>
      <c r="CI609" s="2"/>
      <c r="CJ609" s="2"/>
      <c r="CK609" s="2">
        <f>IF(CN609&gt;20000,Paramètres!$F$22,-2)</f>
        <v>1</v>
      </c>
      <c r="CL609" s="2">
        <f t="shared" si="623"/>
        <v>7493.8425383265612</v>
      </c>
      <c r="CM609" s="2">
        <f t="shared" si="624"/>
        <v>-36973.554881437361</v>
      </c>
      <c r="CN609" s="2">
        <f t="shared" si="625"/>
        <v>37725.342099971647</v>
      </c>
      <c r="CO609" s="2">
        <f t="shared" si="626"/>
        <v>-78.542433927305851</v>
      </c>
      <c r="CP609" s="2">
        <f t="shared" si="627"/>
        <v>584.57957588599209</v>
      </c>
      <c r="CQ609" s="2">
        <f t="shared" si="628"/>
        <v>116.12213565094854</v>
      </c>
      <c r="CR609" s="2">
        <f t="shared" si="629"/>
        <v>-572.93012676495641</v>
      </c>
      <c r="CS609" s="2">
        <f>Paramètres!$F$22</f>
        <v>1</v>
      </c>
      <c r="CT609" s="2">
        <f t="shared" si="630"/>
        <v>-38733.073324107827</v>
      </c>
      <c r="CU609" s="2">
        <f t="shared" si="631"/>
        <v>7595.0147381050274</v>
      </c>
      <c r="CV609" s="2">
        <f t="shared" si="660"/>
        <v>39470.688086258975</v>
      </c>
      <c r="CW609" s="2">
        <f t="shared" si="661"/>
        <v>168.90585751026134</v>
      </c>
      <c r="CX609" s="2">
        <f t="shared" si="632"/>
        <v>541.80834901574224</v>
      </c>
      <c r="CY609" s="2">
        <f t="shared" si="662"/>
        <v>-531.68321930892364</v>
      </c>
      <c r="CZ609" s="2">
        <f t="shared" si="663"/>
        <v>104.25565389207115</v>
      </c>
      <c r="DA609" s="2"/>
      <c r="DB609" s="2"/>
      <c r="DC609" s="13">
        <f>Paramètres!$H$16</f>
        <v>-20000</v>
      </c>
      <c r="DD609" s="13">
        <f>Paramètres!$I$16</f>
        <v>0</v>
      </c>
      <c r="DE609" s="13"/>
      <c r="DF609" s="13"/>
      <c r="DG609" s="112">
        <f>Paramètres!$H$20</f>
        <v>1047197551196.5977</v>
      </c>
      <c r="DH609" s="13">
        <f>Paramètres!$H$21</f>
        <v>10000</v>
      </c>
      <c r="DI609" s="13">
        <f>IF(DL609&lt;66666,Paramètres!$H$22,5)</f>
        <v>1</v>
      </c>
      <c r="DJ609" s="13">
        <f t="shared" si="633"/>
        <v>-27506.15746167344</v>
      </c>
      <c r="DK609" s="13">
        <f t="shared" si="634"/>
        <v>-51973.554881437361</v>
      </c>
      <c r="DL609" s="13">
        <f t="shared" si="664"/>
        <v>58803.393654789645</v>
      </c>
      <c r="DM609" s="13">
        <f t="shared" si="665"/>
        <v>-117.88930218795453</v>
      </c>
      <c r="DN609" s="13">
        <f t="shared" si="666"/>
        <v>290.16936031563</v>
      </c>
      <c r="DO609" s="13">
        <f t="shared" si="667"/>
        <v>-135.73101175504468</v>
      </c>
      <c r="DP609" s="13">
        <f t="shared" si="668"/>
        <v>-256.4670546365241</v>
      </c>
      <c r="DQ609" s="13">
        <f>IF(DT609&lt;66666,Paramètres!$H$22,5)</f>
        <v>5</v>
      </c>
      <c r="DR609" s="13">
        <f t="shared" si="635"/>
        <v>-73733.073324107827</v>
      </c>
      <c r="DS609" s="13">
        <f t="shared" si="636"/>
        <v>-7404.9852618949726</v>
      </c>
      <c r="DT609" s="13">
        <f t="shared" si="669"/>
        <v>74103.980382616035</v>
      </c>
      <c r="DU609" s="13">
        <f t="shared" si="670"/>
        <v>-174.26503564585801</v>
      </c>
      <c r="DV609" s="13">
        <f t="shared" si="671"/>
        <v>928.02425222522129</v>
      </c>
      <c r="DW609" s="13">
        <f t="shared" si="672"/>
        <v>-923.37928249701099</v>
      </c>
      <c r="DX609" s="13">
        <f t="shared" si="673"/>
        <v>-92.734639555488243</v>
      </c>
    </row>
    <row r="610" spans="1:128" x14ac:dyDescent="0.35">
      <c r="A610" s="106">
        <f t="shared" si="674"/>
        <v>604</v>
      </c>
      <c r="B610" s="106">
        <f>A610*Paramètres!$D$25</f>
        <v>302</v>
      </c>
      <c r="C610" s="102">
        <f>Paramètres!$D$7</f>
        <v>155093840495.72119</v>
      </c>
      <c r="D610" s="28">
        <f>Paramètres!$D$8</f>
        <v>6666</v>
      </c>
      <c r="E610" s="28">
        <f t="shared" si="637"/>
        <v>9016.0291927490853</v>
      </c>
      <c r="F610" s="28">
        <f t="shared" si="638"/>
        <v>52610.704412084749</v>
      </c>
      <c r="G610" s="28">
        <f t="shared" si="612"/>
        <v>14.883490849748096</v>
      </c>
      <c r="H610" s="28">
        <f t="shared" si="613"/>
        <v>-91.508497357578804</v>
      </c>
      <c r="I610" s="28">
        <f t="shared" si="675"/>
        <v>2960.7288660091549</v>
      </c>
      <c r="J610" s="28">
        <f t="shared" si="676"/>
        <v>786.87560961852228</v>
      </c>
      <c r="K610" s="28">
        <f t="shared" si="677"/>
        <v>888.82281938476513</v>
      </c>
      <c r="L610" s="28">
        <f t="shared" si="639"/>
        <v>-23.398442098696677</v>
      </c>
      <c r="M610" s="28">
        <f t="shared" si="640"/>
        <v>-888.51478162517742</v>
      </c>
      <c r="N610" s="28">
        <f>Paramètres!$D$26*Calculs!K610</f>
        <v>17.776456387695301</v>
      </c>
      <c r="O610" s="28">
        <f>Paramètres!$D$26*I610</f>
        <v>59.214577320183096</v>
      </c>
      <c r="P610" s="28">
        <f>Paramètres!$D$26*J610</f>
        <v>15.737512192370446</v>
      </c>
      <c r="Q610" s="105">
        <f>IF($T610&gt;25000,Paramètres!$D$9,-5)</f>
        <v>6</v>
      </c>
      <c r="R610" s="105">
        <f t="shared" si="614"/>
        <v>-38740.52583120003</v>
      </c>
      <c r="S610" s="105">
        <f t="shared" si="615"/>
        <v>48319.698213186086</v>
      </c>
      <c r="T610" s="105">
        <f t="shared" si="641"/>
        <v>61932.395215196186</v>
      </c>
      <c r="U610" s="105">
        <f t="shared" si="642"/>
        <v>128.72104485318238</v>
      </c>
      <c r="V610" s="105">
        <f t="shared" si="616"/>
        <v>238.45503464285613</v>
      </c>
      <c r="W610" s="105">
        <f t="shared" si="643"/>
        <v>-149.16060322005103</v>
      </c>
      <c r="X610" s="105">
        <f t="shared" si="644"/>
        <v>186.04278538432018</v>
      </c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44">
        <f t="shared" si="645"/>
        <v>47756.555023949113</v>
      </c>
      <c r="AL610" s="44">
        <f t="shared" si="646"/>
        <v>4291.0061988986599</v>
      </c>
      <c r="AM610" s="44">
        <f t="shared" si="617"/>
        <v>-153.76466611353266</v>
      </c>
      <c r="AN610" s="44">
        <f t="shared" si="618"/>
        <v>-177.64630362549846</v>
      </c>
      <c r="AO610" s="44">
        <f t="shared" si="678"/>
        <v>-12504.140395357301</v>
      </c>
      <c r="AP610" s="44">
        <f t="shared" si="679"/>
        <v>-6162.3810468675611</v>
      </c>
      <c r="AQ610" s="44">
        <f t="shared" si="647"/>
        <v>1791.6747348485505</v>
      </c>
      <c r="AR610" s="44">
        <f t="shared" si="648"/>
        <v>-1790.163180696203</v>
      </c>
      <c r="AS610" s="44">
        <f t="shared" si="649"/>
        <v>-73.580853313059123</v>
      </c>
      <c r="AT610" s="44">
        <f>Paramètres!$D$26*Calculs!AQ610</f>
        <v>35.833494696971009</v>
      </c>
      <c r="AU610" s="44">
        <f>Paramètres!$D$26*AO610</f>
        <v>-250.08280790714602</v>
      </c>
      <c r="AV610" s="44">
        <f>Paramètres!$D$26*AP610</f>
        <v>-123.24762093735123</v>
      </c>
      <c r="AW610" s="44"/>
      <c r="AX610" s="44"/>
      <c r="AY610" s="44"/>
      <c r="AZ610" s="44"/>
      <c r="BA610" s="44"/>
      <c r="BB610" s="44"/>
      <c r="BC610" s="44"/>
      <c r="BD610" s="44"/>
      <c r="BE610" s="44"/>
      <c r="BF610" s="44"/>
      <c r="BG610" s="41">
        <f>Paramètres!$D$16</f>
        <v>30000</v>
      </c>
      <c r="BH610" s="41">
        <f>Paramètres!$E$16</f>
        <v>-25000</v>
      </c>
      <c r="BI610" s="100"/>
      <c r="BJ610" s="100"/>
      <c r="BK610" s="110">
        <f>Paramètres!$D$20</f>
        <v>523598775598.29883</v>
      </c>
      <c r="BL610" s="41">
        <f>Paramètres!$D$21</f>
        <v>10000</v>
      </c>
      <c r="BM610" s="41"/>
      <c r="BN610" s="41"/>
      <c r="BO610" s="41">
        <f>IF(AND($BR$6&gt;200,A610&lt;950),Paramètres!$D$22,0)</f>
        <v>1</v>
      </c>
      <c r="BP610" s="41">
        <f t="shared" si="619"/>
        <v>20983.970807250917</v>
      </c>
      <c r="BQ610" s="41">
        <f t="shared" si="620"/>
        <v>-77610.704412084742</v>
      </c>
      <c r="BR610" s="41">
        <f t="shared" si="650"/>
        <v>80397.440694213321</v>
      </c>
      <c r="BS610" s="41">
        <f t="shared" si="651"/>
        <v>-74.870416844607973</v>
      </c>
      <c r="BT610" s="41">
        <f t="shared" si="652"/>
        <v>79.161306114882862</v>
      </c>
      <c r="BU610" s="41">
        <f t="shared" si="653"/>
        <v>20.661336010638909</v>
      </c>
      <c r="BV610" s="41">
        <f t="shared" si="654"/>
        <v>-76.417416732507164</v>
      </c>
      <c r="BW610" s="41">
        <f>Paramètres!$D$22</f>
        <v>1</v>
      </c>
      <c r="BX610" s="41">
        <f t="shared" si="621"/>
        <v>-17756.555023949113</v>
      </c>
      <c r="BY610" s="41">
        <f t="shared" si="622"/>
        <v>-29291.00619889866</v>
      </c>
      <c r="BZ610" s="41">
        <f t="shared" si="655"/>
        <v>34252.858135671719</v>
      </c>
      <c r="CA610" s="41">
        <f t="shared" si="656"/>
        <v>-121.22474002424858</v>
      </c>
      <c r="CB610" s="41">
        <f t="shared" si="657"/>
        <v>394.74866432104949</v>
      </c>
      <c r="CC610" s="41">
        <f t="shared" si="658"/>
        <v>-204.63624818938553</v>
      </c>
      <c r="CD610" s="41">
        <f t="shared" si="659"/>
        <v>-337.5655697938177</v>
      </c>
      <c r="CE610" s="2">
        <f>Paramètres!$F$16</f>
        <v>15000</v>
      </c>
      <c r="CF610" s="2">
        <f>Paramètres!$G$16</f>
        <v>15000</v>
      </c>
      <c r="CG610" s="111">
        <f>Paramètres!$F$20</f>
        <v>992600579172.61572</v>
      </c>
      <c r="CH610" s="2">
        <f>Paramètres!$F$21</f>
        <v>13332</v>
      </c>
      <c r="CI610" s="2"/>
      <c r="CJ610" s="2"/>
      <c r="CK610" s="2">
        <f>IF(CN610&gt;20000,Paramètres!$F$22,-2)</f>
        <v>1</v>
      </c>
      <c r="CL610" s="2">
        <f t="shared" si="623"/>
        <v>5983.9708072509147</v>
      </c>
      <c r="CM610" s="2">
        <f t="shared" si="624"/>
        <v>-37610.704412084749</v>
      </c>
      <c r="CN610" s="2">
        <f t="shared" si="625"/>
        <v>38083.762852365864</v>
      </c>
      <c r="CO610" s="2">
        <f t="shared" si="626"/>
        <v>-80.959849113438366</v>
      </c>
      <c r="CP610" s="2">
        <f t="shared" si="627"/>
        <v>575.42227974525576</v>
      </c>
      <c r="CQ610" s="2">
        <f t="shared" si="628"/>
        <v>90.414125757099924</v>
      </c>
      <c r="CR610" s="2">
        <f t="shared" si="629"/>
        <v>-568.27465709004366</v>
      </c>
      <c r="CS610" s="2">
        <f>Paramètres!$F$22</f>
        <v>1</v>
      </c>
      <c r="CT610" s="2">
        <f t="shared" si="630"/>
        <v>-32756.555023949113</v>
      </c>
      <c r="CU610" s="2">
        <f t="shared" si="631"/>
        <v>10708.99380110134</v>
      </c>
      <c r="CV610" s="2">
        <f t="shared" si="660"/>
        <v>34462.652905268813</v>
      </c>
      <c r="CW610" s="2">
        <f t="shared" si="661"/>
        <v>161.89604726793749</v>
      </c>
      <c r="CX610" s="2">
        <f t="shared" si="632"/>
        <v>677.99334275653791</v>
      </c>
      <c r="CY610" s="2">
        <f t="shared" si="662"/>
        <v>-644.42880526125577</v>
      </c>
      <c r="CZ610" s="2">
        <f t="shared" si="663"/>
        <v>210.68100951850124</v>
      </c>
      <c r="DA610" s="2"/>
      <c r="DB610" s="2"/>
      <c r="DC610" s="13">
        <f>Paramètres!$H$16</f>
        <v>-20000</v>
      </c>
      <c r="DD610" s="13">
        <f>Paramètres!$I$16</f>
        <v>0</v>
      </c>
      <c r="DE610" s="13"/>
      <c r="DF610" s="13"/>
      <c r="DG610" s="112">
        <f>Paramètres!$H$20</f>
        <v>1047197551196.5977</v>
      </c>
      <c r="DH610" s="13">
        <f>Paramètres!$H$21</f>
        <v>10000</v>
      </c>
      <c r="DI610" s="13">
        <f>IF(DL610&lt;66666,Paramètres!$H$22,5)</f>
        <v>1</v>
      </c>
      <c r="DJ610" s="13">
        <f t="shared" si="633"/>
        <v>-29016.029192749083</v>
      </c>
      <c r="DK610" s="13">
        <f t="shared" si="634"/>
        <v>-52610.704412084749</v>
      </c>
      <c r="DL610" s="13">
        <f t="shared" si="664"/>
        <v>60081.745720728031</v>
      </c>
      <c r="DM610" s="13">
        <f t="shared" si="665"/>
        <v>-118.8777591065666</v>
      </c>
      <c r="DN610" s="13">
        <f t="shared" si="666"/>
        <v>278.44702128283649</v>
      </c>
      <c r="DO610" s="13">
        <f t="shared" si="667"/>
        <v>-134.47390386643551</v>
      </c>
      <c r="DP610" s="13">
        <f t="shared" si="668"/>
        <v>-243.82270780262667</v>
      </c>
      <c r="DQ610" s="13">
        <f>IF(DT610&lt;66666,Paramètres!$H$22,5)</f>
        <v>5</v>
      </c>
      <c r="DR610" s="13">
        <f t="shared" si="635"/>
        <v>-67756.555023949113</v>
      </c>
      <c r="DS610" s="13">
        <f t="shared" si="636"/>
        <v>-4291.0061988986599</v>
      </c>
      <c r="DT610" s="13">
        <f t="shared" si="669"/>
        <v>67892.293251240466</v>
      </c>
      <c r="DU610" s="13">
        <f t="shared" si="670"/>
        <v>-176.37631146585548</v>
      </c>
      <c r="DV610" s="13">
        <f t="shared" si="671"/>
        <v>1099.9571900351962</v>
      </c>
      <c r="DW610" s="13">
        <f t="shared" si="672"/>
        <v>-1097.7580267440223</v>
      </c>
      <c r="DX610" s="13">
        <f t="shared" si="673"/>
        <v>-69.520749630562051</v>
      </c>
    </row>
    <row r="611" spans="1:128" x14ac:dyDescent="0.35">
      <c r="A611" s="106">
        <f t="shared" si="674"/>
        <v>605</v>
      </c>
      <c r="B611" s="106">
        <f>A611*Paramètres!$D$25</f>
        <v>302.5</v>
      </c>
      <c r="C611" s="102">
        <f>Paramètres!$D$7</f>
        <v>155093840495.72119</v>
      </c>
      <c r="D611" s="28">
        <f>Paramètres!$D$8</f>
        <v>6666</v>
      </c>
      <c r="E611" s="28">
        <f t="shared" si="637"/>
        <v>10490.544015228988</v>
      </c>
      <c r="F611" s="28">
        <f t="shared" si="638"/>
        <v>52782.013521487715</v>
      </c>
      <c r="G611" s="28">
        <f t="shared" si="612"/>
        <v>-2.3353694656714779</v>
      </c>
      <c r="H611" s="28">
        <f t="shared" si="613"/>
        <v>-93.096747774082715</v>
      </c>
      <c r="I611" s="28">
        <f t="shared" si="675"/>
        <v>2878.1158465902749</v>
      </c>
      <c r="J611" s="28">
        <f t="shared" si="676"/>
        <v>-117.37668419902559</v>
      </c>
      <c r="K611" s="28">
        <f t="shared" si="677"/>
        <v>885.18563743408424</v>
      </c>
      <c r="L611" s="28">
        <f t="shared" si="639"/>
        <v>-47.819617039790899</v>
      </c>
      <c r="M611" s="28">
        <f t="shared" si="640"/>
        <v>-883.89303478744182</v>
      </c>
      <c r="N611" s="28">
        <f>Paramètres!$D$26*Calculs!K611</f>
        <v>17.703712748681685</v>
      </c>
      <c r="O611" s="28">
        <f>Paramètres!$D$26*I611</f>
        <v>57.562316931805498</v>
      </c>
      <c r="P611" s="28">
        <f>Paramètres!$D$26*J611</f>
        <v>-2.3475336839805117</v>
      </c>
      <c r="Q611" s="105">
        <f>IF($T611&gt;25000,Paramètres!$D$9,-5)</f>
        <v>6</v>
      </c>
      <c r="R611" s="105">
        <f t="shared" si="614"/>
        <v>-30566.400015867424</v>
      </c>
      <c r="S611" s="105">
        <f t="shared" si="615"/>
        <v>51590.5930593511</v>
      </c>
      <c r="T611" s="105">
        <f t="shared" si="641"/>
        <v>59965.774422962189</v>
      </c>
      <c r="U611" s="105">
        <f t="shared" si="642"/>
        <v>120.64589773876867</v>
      </c>
      <c r="V611" s="105">
        <f t="shared" si="616"/>
        <v>254.06110138910711</v>
      </c>
      <c r="W611" s="105">
        <f t="shared" si="643"/>
        <v>-129.50275933662633</v>
      </c>
      <c r="X611" s="105">
        <f t="shared" si="644"/>
        <v>218.57739719203812</v>
      </c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44">
        <f t="shared" si="645"/>
        <v>41056.944031096413</v>
      </c>
      <c r="AL611" s="44">
        <f t="shared" si="646"/>
        <v>1191.4204621366146</v>
      </c>
      <c r="AM611" s="44">
        <f t="shared" si="617"/>
        <v>-156.47902864002347</v>
      </c>
      <c r="AN611" s="44">
        <f t="shared" si="618"/>
        <v>-179.71673248821523</v>
      </c>
      <c r="AO611" s="44">
        <f t="shared" si="678"/>
        <v>-14044.220768146359</v>
      </c>
      <c r="AP611" s="44">
        <f t="shared" si="679"/>
        <v>-6112.7142792432696</v>
      </c>
      <c r="AQ611" s="44">
        <f t="shared" si="647"/>
        <v>2096.0092993723033</v>
      </c>
      <c r="AR611" s="44">
        <f t="shared" si="648"/>
        <v>-2095.9836834147145</v>
      </c>
      <c r="AS611" s="44">
        <f t="shared" si="649"/>
        <v>-10.362524521558328</v>
      </c>
      <c r="AT611" s="44">
        <f>Paramètres!$D$26*Calculs!AQ611</f>
        <v>41.920185987446068</v>
      </c>
      <c r="AU611" s="44">
        <f>Paramètres!$D$26*AO611</f>
        <v>-280.8844153629272</v>
      </c>
      <c r="AV611" s="44">
        <f>Paramètres!$D$26*AP611</f>
        <v>-122.2542855848654</v>
      </c>
      <c r="AW611" s="44"/>
      <c r="AX611" s="44"/>
      <c r="AY611" s="44"/>
      <c r="AZ611" s="44"/>
      <c r="BA611" s="44"/>
      <c r="BB611" s="44"/>
      <c r="BC611" s="44"/>
      <c r="BD611" s="44"/>
      <c r="BE611" s="44"/>
      <c r="BF611" s="44"/>
      <c r="BG611" s="41">
        <f>Paramètres!$D$16</f>
        <v>30000</v>
      </c>
      <c r="BH611" s="41">
        <f>Paramètres!$E$16</f>
        <v>-25000</v>
      </c>
      <c r="BI611" s="100"/>
      <c r="BJ611" s="100"/>
      <c r="BK611" s="110">
        <f>Paramètres!$D$20</f>
        <v>523598775598.29883</v>
      </c>
      <c r="BL611" s="41">
        <f>Paramètres!$D$21</f>
        <v>10000</v>
      </c>
      <c r="BM611" s="41"/>
      <c r="BN611" s="41"/>
      <c r="BO611" s="41">
        <f>IF(AND($BR$6&gt;200,A611&lt;950),Paramètres!$D$22,0)</f>
        <v>1</v>
      </c>
      <c r="BP611" s="41">
        <f t="shared" si="619"/>
        <v>19509.455984771012</v>
      </c>
      <c r="BQ611" s="41">
        <f t="shared" si="620"/>
        <v>-77782.013521487708</v>
      </c>
      <c r="BR611" s="41">
        <f t="shared" si="650"/>
        <v>80191.399166485513</v>
      </c>
      <c r="BS611" s="41">
        <f t="shared" si="651"/>
        <v>-75.919427458956207</v>
      </c>
      <c r="BT611" s="41">
        <f t="shared" si="652"/>
        <v>79.559263181829039</v>
      </c>
      <c r="BU611" s="41">
        <f t="shared" si="653"/>
        <v>19.355666060948369</v>
      </c>
      <c r="BV611" s="41">
        <f t="shared" si="654"/>
        <v>-77.168870338839284</v>
      </c>
      <c r="BW611" s="41">
        <f>Paramètres!$D$22</f>
        <v>1</v>
      </c>
      <c r="BX611" s="41">
        <f t="shared" si="621"/>
        <v>-11056.944031096413</v>
      </c>
      <c r="BY611" s="41">
        <f t="shared" si="622"/>
        <v>-26191.420462136615</v>
      </c>
      <c r="BZ611" s="41">
        <f t="shared" si="655"/>
        <v>28429.676697620518</v>
      </c>
      <c r="CA611" s="41">
        <f t="shared" si="656"/>
        <v>-112.88747757889597</v>
      </c>
      <c r="CB611" s="41">
        <f t="shared" si="657"/>
        <v>543.83221649535938</v>
      </c>
      <c r="CC611" s="41">
        <f t="shared" si="658"/>
        <v>-211.50864443701457</v>
      </c>
      <c r="CD611" s="41">
        <f t="shared" si="659"/>
        <v>-501.01653967376365</v>
      </c>
      <c r="CE611" s="2">
        <f>Paramètres!$F$16</f>
        <v>15000</v>
      </c>
      <c r="CF611" s="2">
        <f>Paramètres!$G$16</f>
        <v>15000</v>
      </c>
      <c r="CG611" s="111">
        <f>Paramètres!$F$20</f>
        <v>992600579172.61572</v>
      </c>
      <c r="CH611" s="2">
        <f>Paramètres!$F$21</f>
        <v>13332</v>
      </c>
      <c r="CI611" s="2"/>
      <c r="CJ611" s="2"/>
      <c r="CK611" s="2">
        <f>IF(CN611&gt;20000,Paramètres!$F$22,-2)</f>
        <v>1</v>
      </c>
      <c r="CL611" s="2">
        <f t="shared" si="623"/>
        <v>4509.4559847710116</v>
      </c>
      <c r="CM611" s="2">
        <f t="shared" si="624"/>
        <v>-37782.013521487715</v>
      </c>
      <c r="CN611" s="2">
        <f t="shared" si="625"/>
        <v>38050.17396828124</v>
      </c>
      <c r="CO611" s="2">
        <f t="shared" si="626"/>
        <v>-83.193684811776777</v>
      </c>
      <c r="CP611" s="2">
        <f t="shared" si="627"/>
        <v>576.27195046138695</v>
      </c>
      <c r="CQ611" s="2">
        <f t="shared" si="628"/>
        <v>68.295955703908888</v>
      </c>
      <c r="CR611" s="2">
        <f t="shared" si="629"/>
        <v>-572.2106459364951</v>
      </c>
      <c r="CS611" s="2">
        <f>Paramètres!$F$22</f>
        <v>1</v>
      </c>
      <c r="CT611" s="2">
        <f t="shared" si="630"/>
        <v>-26056.944031096413</v>
      </c>
      <c r="CU611" s="2">
        <f t="shared" si="631"/>
        <v>13808.579537863385</v>
      </c>
      <c r="CV611" s="2">
        <f t="shared" si="660"/>
        <v>29489.679569184715</v>
      </c>
      <c r="CW611" s="2">
        <f t="shared" si="661"/>
        <v>152.07915837938594</v>
      </c>
      <c r="CX611" s="2">
        <f t="shared" si="632"/>
        <v>863.54710494919823</v>
      </c>
      <c r="CY611" s="2">
        <f t="shared" si="662"/>
        <v>-763.02621495383994</v>
      </c>
      <c r="CZ611" s="2">
        <f t="shared" si="663"/>
        <v>404.35701769520216</v>
      </c>
      <c r="DA611" s="2"/>
      <c r="DB611" s="2"/>
      <c r="DC611" s="13">
        <f>Paramètres!$H$16</f>
        <v>-20000</v>
      </c>
      <c r="DD611" s="13">
        <f>Paramètres!$I$16</f>
        <v>0</v>
      </c>
      <c r="DE611" s="13"/>
      <c r="DF611" s="13"/>
      <c r="DG611" s="112">
        <f>Paramètres!$H$20</f>
        <v>1047197551196.5977</v>
      </c>
      <c r="DH611" s="13">
        <f>Paramètres!$H$21</f>
        <v>10000</v>
      </c>
      <c r="DI611" s="13">
        <f>IF(DL611&lt;66666,Paramètres!$H$22,5)</f>
        <v>1</v>
      </c>
      <c r="DJ611" s="13">
        <f t="shared" si="633"/>
        <v>-30490.544015228988</v>
      </c>
      <c r="DK611" s="13">
        <f t="shared" si="634"/>
        <v>-52782.013521487715</v>
      </c>
      <c r="DL611" s="13">
        <f t="shared" si="664"/>
        <v>60955.838323552969</v>
      </c>
      <c r="DM611" s="13">
        <f t="shared" si="665"/>
        <v>-120.01370354808347</v>
      </c>
      <c r="DN611" s="13">
        <f t="shared" si="666"/>
        <v>270.83029171086935</v>
      </c>
      <c r="DO611" s="13">
        <f t="shared" si="667"/>
        <v>-135.47123880464815</v>
      </c>
      <c r="DP611" s="13">
        <f t="shared" si="668"/>
        <v>-234.51351851210748</v>
      </c>
      <c r="DQ611" s="13">
        <f>IF(DT611&lt;66666,Paramètres!$H$22,5)</f>
        <v>1</v>
      </c>
      <c r="DR611" s="13">
        <f t="shared" si="635"/>
        <v>-61056.944031096413</v>
      </c>
      <c r="DS611" s="13">
        <f t="shared" si="636"/>
        <v>-1191.4204621366146</v>
      </c>
      <c r="DT611" s="13">
        <f t="shared" si="669"/>
        <v>61068.567177673634</v>
      </c>
      <c r="DU611" s="13">
        <f t="shared" si="670"/>
        <v>-178.88211401653095</v>
      </c>
      <c r="DV611" s="13">
        <f t="shared" si="671"/>
        <v>269.87047286392573</v>
      </c>
      <c r="DW611" s="13">
        <f t="shared" si="672"/>
        <v>-269.81910856625296</v>
      </c>
      <c r="DX611" s="13">
        <f t="shared" si="673"/>
        <v>-5.2650523560034195</v>
      </c>
    </row>
    <row r="612" spans="1:128" x14ac:dyDescent="0.35">
      <c r="A612" s="106">
        <f t="shared" si="674"/>
        <v>606</v>
      </c>
      <c r="B612" s="106">
        <f>A612*Paramètres!$D$25</f>
        <v>303</v>
      </c>
      <c r="C612" s="102">
        <f>Paramètres!$D$7</f>
        <v>155093840495.72119</v>
      </c>
      <c r="D612" s="28">
        <f>Paramètres!$D$8</f>
        <v>6666</v>
      </c>
      <c r="E612" s="28">
        <f t="shared" si="637"/>
        <v>11917.647034264177</v>
      </c>
      <c r="F612" s="28">
        <f t="shared" si="638"/>
        <v>52502.351920691341</v>
      </c>
      <c r="G612" s="28">
        <f t="shared" si="612"/>
        <v>-19.812375167966923</v>
      </c>
      <c r="H612" s="28">
        <f t="shared" si="613"/>
        <v>-94.623831431425032</v>
      </c>
      <c r="I612" s="28">
        <f t="shared" si="675"/>
        <v>2772.7339126186785</v>
      </c>
      <c r="J612" s="28">
        <f t="shared" si="676"/>
        <v>-998.92218530248692</v>
      </c>
      <c r="K612" s="28">
        <f t="shared" si="677"/>
        <v>894.56567354932076</v>
      </c>
      <c r="L612" s="28">
        <f t="shared" si="639"/>
        <v>-72.114082931594936</v>
      </c>
      <c r="M612" s="28">
        <f t="shared" si="640"/>
        <v>-891.65425100522293</v>
      </c>
      <c r="N612" s="28">
        <f>Paramètres!$D$26*Calculs!K612</f>
        <v>17.891313470986415</v>
      </c>
      <c r="O612" s="28">
        <f>Paramètres!$D$26*I612</f>
        <v>55.454678252373569</v>
      </c>
      <c r="P612" s="28">
        <f>Paramètres!$D$26*J612</f>
        <v>-19.978443706049738</v>
      </c>
      <c r="Q612" s="105">
        <f>IF($T612&gt;25000,Paramètres!$D$9,-5)</f>
        <v>6</v>
      </c>
      <c r="R612" s="105">
        <f t="shared" si="614"/>
        <v>-21593.190691905373</v>
      </c>
      <c r="S612" s="105">
        <f t="shared" si="615"/>
        <v>54369.879229306753</v>
      </c>
      <c r="T612" s="105">
        <f t="shared" si="641"/>
        <v>58500.851717444173</v>
      </c>
      <c r="U612" s="105">
        <f t="shared" si="642"/>
        <v>111.66067730729453</v>
      </c>
      <c r="V612" s="105">
        <f t="shared" si="616"/>
        <v>266.69666656707255</v>
      </c>
      <c r="W612" s="105">
        <f t="shared" si="643"/>
        <v>-98.44013905802835</v>
      </c>
      <c r="X612" s="105">
        <f t="shared" si="644"/>
        <v>247.8641784934328</v>
      </c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44">
        <f t="shared" si="645"/>
        <v>33510.83772616955</v>
      </c>
      <c r="AL612" s="44">
        <f t="shared" si="646"/>
        <v>-1867.5273086154098</v>
      </c>
      <c r="AM612" s="44">
        <f t="shared" si="617"/>
        <v>-159.2744451774021</v>
      </c>
      <c r="AN612" s="44">
        <f t="shared" si="618"/>
        <v>175.14671272540036</v>
      </c>
      <c r="AO612" s="44">
        <f t="shared" si="678"/>
        <v>-15859.320036198145</v>
      </c>
      <c r="AP612" s="44">
        <f t="shared" si="679"/>
        <v>-6000.8225181799626</v>
      </c>
      <c r="AQ612" s="44">
        <f t="shared" si="647"/>
        <v>1378.8002713268029</v>
      </c>
      <c r="AR612" s="44">
        <f t="shared" si="648"/>
        <v>-1373.8567272937337</v>
      </c>
      <c r="AS612" s="44">
        <f t="shared" si="649"/>
        <v>116.65282285747321</v>
      </c>
      <c r="AT612" s="44">
        <f>Paramètres!$D$26*Calculs!AQ612</f>
        <v>27.576005426536057</v>
      </c>
      <c r="AU612" s="44">
        <f>Paramètres!$D$26*AO612</f>
        <v>-317.18640072396289</v>
      </c>
      <c r="AV612" s="44">
        <f>Paramètres!$D$26*AP612</f>
        <v>-120.01645036359925</v>
      </c>
      <c r="AW612" s="44"/>
      <c r="AX612" s="44"/>
      <c r="AY612" s="44"/>
      <c r="AZ612" s="44"/>
      <c r="BA612" s="44"/>
      <c r="BB612" s="44"/>
      <c r="BC612" s="44"/>
      <c r="BD612" s="44"/>
      <c r="BE612" s="44"/>
      <c r="BF612" s="44"/>
      <c r="BG612" s="41">
        <f>Paramètres!$D$16</f>
        <v>30000</v>
      </c>
      <c r="BH612" s="41">
        <f>Paramètres!$E$16</f>
        <v>-25000</v>
      </c>
      <c r="BI612" s="100"/>
      <c r="BJ612" s="100"/>
      <c r="BK612" s="110">
        <f>Paramètres!$D$20</f>
        <v>523598775598.29883</v>
      </c>
      <c r="BL612" s="41">
        <f>Paramètres!$D$21</f>
        <v>10000</v>
      </c>
      <c r="BM612" s="41"/>
      <c r="BN612" s="41"/>
      <c r="BO612" s="41">
        <f>IF(AND($BR$6&gt;200,A612&lt;950),Paramètres!$D$22,0)</f>
        <v>1</v>
      </c>
      <c r="BP612" s="41">
        <f t="shared" si="619"/>
        <v>18082.352965735823</v>
      </c>
      <c r="BQ612" s="41">
        <f t="shared" si="620"/>
        <v>-77502.351920691348</v>
      </c>
      <c r="BR612" s="41">
        <f t="shared" si="650"/>
        <v>79583.830279876231</v>
      </c>
      <c r="BS612" s="41">
        <f t="shared" si="651"/>
        <v>-76.867049794785487</v>
      </c>
      <c r="BT612" s="41">
        <f t="shared" si="652"/>
        <v>80.750233982901094</v>
      </c>
      <c r="BU612" s="41">
        <f t="shared" si="653"/>
        <v>18.347373176304526</v>
      </c>
      <c r="BV612" s="41">
        <f t="shared" si="654"/>
        <v>-78.638248873068733</v>
      </c>
      <c r="BW612" s="41">
        <f>Paramètres!$D$22</f>
        <v>1</v>
      </c>
      <c r="BX612" s="41">
        <f t="shared" si="621"/>
        <v>-3510.8377261695496</v>
      </c>
      <c r="BY612" s="41">
        <f t="shared" si="622"/>
        <v>-23132.472691384592</v>
      </c>
      <c r="BZ612" s="41">
        <f t="shared" si="655"/>
        <v>23397.377510249931</v>
      </c>
      <c r="CA612" s="41">
        <f t="shared" si="656"/>
        <v>-98.629975801584237</v>
      </c>
      <c r="CB612" s="41">
        <f t="shared" si="657"/>
        <v>743.65115374887625</v>
      </c>
      <c r="CC612" s="41">
        <f t="shared" si="658"/>
        <v>-111.58680174935449</v>
      </c>
      <c r="CD612" s="41">
        <f t="shared" si="659"/>
        <v>-735.23154458128704</v>
      </c>
      <c r="CE612" s="2">
        <f>Paramètres!$F$16</f>
        <v>15000</v>
      </c>
      <c r="CF612" s="2">
        <f>Paramètres!$G$16</f>
        <v>15000</v>
      </c>
      <c r="CG612" s="111">
        <f>Paramètres!$F$20</f>
        <v>992600579172.61572</v>
      </c>
      <c r="CH612" s="2">
        <f>Paramètres!$F$21</f>
        <v>13332</v>
      </c>
      <c r="CI612" s="2"/>
      <c r="CJ612" s="2"/>
      <c r="CK612" s="2">
        <f>IF(CN612&gt;20000,Paramètres!$F$22,-2)</f>
        <v>1</v>
      </c>
      <c r="CL612" s="2">
        <f t="shared" si="623"/>
        <v>3082.3529657358231</v>
      </c>
      <c r="CM612" s="2">
        <f t="shared" si="624"/>
        <v>-37502.351920691341</v>
      </c>
      <c r="CN612" s="2">
        <f t="shared" si="625"/>
        <v>37628.809433581097</v>
      </c>
      <c r="CO612" s="2">
        <f t="shared" si="626"/>
        <v>-85.30136823160376</v>
      </c>
      <c r="CP612" s="2">
        <f t="shared" si="627"/>
        <v>587.08042591259141</v>
      </c>
      <c r="CQ612" s="2">
        <f t="shared" si="628"/>
        <v>48.090522107303066</v>
      </c>
      <c r="CR612" s="2">
        <f t="shared" si="629"/>
        <v>-585.10745010908613</v>
      </c>
      <c r="CS612" s="2">
        <f>Paramètres!$F$22</f>
        <v>1</v>
      </c>
      <c r="CT612" s="2">
        <f t="shared" si="630"/>
        <v>-18510.83772616955</v>
      </c>
      <c r="CU612" s="2">
        <f t="shared" si="631"/>
        <v>16867.527308615408</v>
      </c>
      <c r="CV612" s="2">
        <f t="shared" si="660"/>
        <v>25043.254397770837</v>
      </c>
      <c r="CW612" s="2">
        <f t="shared" si="661"/>
        <v>137.65945370337889</v>
      </c>
      <c r="CX612" s="2">
        <f t="shared" si="632"/>
        <v>1088.5462421851987</v>
      </c>
      <c r="CY612" s="2">
        <f t="shared" si="662"/>
        <v>-804.6040073895291</v>
      </c>
      <c r="CZ612" s="2">
        <f t="shared" si="663"/>
        <v>733.17481726272331</v>
      </c>
      <c r="DA612" s="2"/>
      <c r="DB612" s="2"/>
      <c r="DC612" s="13">
        <f>Paramètres!$H$16</f>
        <v>-20000</v>
      </c>
      <c r="DD612" s="13">
        <f>Paramètres!$I$16</f>
        <v>0</v>
      </c>
      <c r="DE612" s="13"/>
      <c r="DF612" s="13"/>
      <c r="DG612" s="112">
        <f>Paramètres!$H$20</f>
        <v>1047197551196.5977</v>
      </c>
      <c r="DH612" s="13">
        <f>Paramètres!$H$21</f>
        <v>10000</v>
      </c>
      <c r="DI612" s="13">
        <f>IF(DL612&lt;66666,Paramètres!$H$22,5)</f>
        <v>1</v>
      </c>
      <c r="DJ612" s="13">
        <f t="shared" si="633"/>
        <v>-31917.647034264177</v>
      </c>
      <c r="DK612" s="13">
        <f t="shared" si="634"/>
        <v>-52502.351920691341</v>
      </c>
      <c r="DL612" s="13">
        <f t="shared" si="664"/>
        <v>61442.925950901736</v>
      </c>
      <c r="DM612" s="13">
        <f t="shared" si="665"/>
        <v>-121.29658713208492</v>
      </c>
      <c r="DN612" s="13">
        <f t="shared" si="666"/>
        <v>266.71887588357424</v>
      </c>
      <c r="DO612" s="13">
        <f t="shared" si="667"/>
        <v>-138.55197821520252</v>
      </c>
      <c r="DP612" s="13">
        <f t="shared" si="668"/>
        <v>-227.90855202306807</v>
      </c>
      <c r="DQ612" s="13">
        <f>IF(DT612&lt;66666,Paramètres!$H$22,5)</f>
        <v>1</v>
      </c>
      <c r="DR612" s="13">
        <f t="shared" si="635"/>
        <v>-53510.83772616955</v>
      </c>
      <c r="DS612" s="13">
        <f t="shared" si="636"/>
        <v>1867.5273086154098</v>
      </c>
      <c r="DT612" s="13">
        <f t="shared" si="669"/>
        <v>53543.416144329778</v>
      </c>
      <c r="DU612" s="13">
        <f t="shared" si="670"/>
        <v>178.00118954814593</v>
      </c>
      <c r="DV612" s="13">
        <f t="shared" si="671"/>
        <v>346.96119073425677</v>
      </c>
      <c r="DW612" s="13">
        <f t="shared" si="672"/>
        <v>-346.75008267333959</v>
      </c>
      <c r="DX612" s="13">
        <f t="shared" si="673"/>
        <v>12.101571871681282</v>
      </c>
    </row>
    <row r="613" spans="1:128" x14ac:dyDescent="0.35">
      <c r="A613" s="106">
        <f t="shared" si="674"/>
        <v>607</v>
      </c>
      <c r="B613" s="106">
        <f>A613*Paramètres!$D$25</f>
        <v>303.5</v>
      </c>
      <c r="C613" s="102">
        <f>Paramètres!$D$7</f>
        <v>155093840495.72119</v>
      </c>
      <c r="D613" s="28">
        <f>Paramètres!$D$8</f>
        <v>6666</v>
      </c>
      <c r="E613" s="28">
        <f t="shared" si="637"/>
        <v>13285.985469840618</v>
      </c>
      <c r="F613" s="28">
        <f t="shared" si="638"/>
        <v>51779.977265288791</v>
      </c>
      <c r="G613" s="28">
        <f t="shared" si="612"/>
        <v>-35.267043400449793</v>
      </c>
      <c r="H613" s="28">
        <f t="shared" si="613"/>
        <v>-96.11661488606039</v>
      </c>
      <c r="I613" s="28">
        <f t="shared" si="675"/>
        <v>2645.16515143471</v>
      </c>
      <c r="J613" s="28">
        <f t="shared" si="676"/>
        <v>-1870.5979926016601</v>
      </c>
      <c r="K613" s="28">
        <f t="shared" si="677"/>
        <v>917.65129191761355</v>
      </c>
      <c r="L613" s="28">
        <f t="shared" si="639"/>
        <v>-97.777956163596158</v>
      </c>
      <c r="M613" s="28">
        <f t="shared" si="640"/>
        <v>-912.427183311926</v>
      </c>
      <c r="N613" s="28">
        <f>Paramètres!$D$26*Calculs!K613</f>
        <v>18.35302583835227</v>
      </c>
      <c r="O613" s="28">
        <f>Paramètres!$D$26*I613</f>
        <v>52.903303028694204</v>
      </c>
      <c r="P613" s="28">
        <f>Paramètres!$D$26*J613</f>
        <v>-37.411959852033199</v>
      </c>
      <c r="Q613" s="105">
        <f>IF($T613&gt;25000,Paramètres!$D$9,-5)</f>
        <v>6</v>
      </c>
      <c r="R613" s="105">
        <f t="shared" si="614"/>
        <v>-11951.728056406426</v>
      </c>
      <c r="S613" s="105">
        <f t="shared" si="615"/>
        <v>56618.752627279813</v>
      </c>
      <c r="T613" s="105">
        <f t="shared" si="641"/>
        <v>57866.457923423972</v>
      </c>
      <c r="U613" s="105">
        <f t="shared" si="642"/>
        <v>101.91965377156031</v>
      </c>
      <c r="V613" s="105">
        <f t="shared" si="616"/>
        <v>272.46085109795962</v>
      </c>
      <c r="W613" s="105">
        <f t="shared" si="643"/>
        <v>-56.274016333418885</v>
      </c>
      <c r="X613" s="105">
        <f t="shared" si="644"/>
        <v>266.58610328884481</v>
      </c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44">
        <f t="shared" si="645"/>
        <v>25237.713526247044</v>
      </c>
      <c r="AL613" s="44">
        <f t="shared" si="646"/>
        <v>-4838.7753619910227</v>
      </c>
      <c r="AM613" s="44">
        <f t="shared" si="617"/>
        <v>-161.18336694001809</v>
      </c>
      <c r="AN613" s="44">
        <f t="shared" si="618"/>
        <v>169.27263811317798</v>
      </c>
      <c r="AO613" s="44">
        <f t="shared" si="678"/>
        <v>-16915.990362767916</v>
      </c>
      <c r="AP613" s="44">
        <f t="shared" si="679"/>
        <v>-5764.1532449588894</v>
      </c>
      <c r="AQ613" s="44">
        <f t="shared" si="647"/>
        <v>1385.5956752899365</v>
      </c>
      <c r="AR613" s="44">
        <f t="shared" si="648"/>
        <v>-1361.3810308702516</v>
      </c>
      <c r="AS613" s="44">
        <f t="shared" si="649"/>
        <v>257.90902304655037</v>
      </c>
      <c r="AT613" s="44">
        <f>Paramètres!$D$26*Calculs!AQ613</f>
        <v>27.71191350579873</v>
      </c>
      <c r="AU613" s="44">
        <f>Paramètres!$D$26*AO613</f>
        <v>-338.31980725535834</v>
      </c>
      <c r="AV613" s="44">
        <f>Paramètres!$D$26*AP613</f>
        <v>-115.28306489917779</v>
      </c>
      <c r="AW613" s="44"/>
      <c r="AX613" s="44"/>
      <c r="AY613" s="44"/>
      <c r="AZ613" s="44"/>
      <c r="BA613" s="44"/>
      <c r="BB613" s="44"/>
      <c r="BC613" s="44"/>
      <c r="BD613" s="44"/>
      <c r="BE613" s="44"/>
      <c r="BF613" s="44"/>
      <c r="BG613" s="41">
        <f>Paramètres!$D$16</f>
        <v>30000</v>
      </c>
      <c r="BH613" s="41">
        <f>Paramètres!$E$16</f>
        <v>-25000</v>
      </c>
      <c r="BI613" s="100"/>
      <c r="BJ613" s="100"/>
      <c r="BK613" s="110">
        <f>Paramètres!$D$20</f>
        <v>523598775598.29883</v>
      </c>
      <c r="BL613" s="41">
        <f>Paramètres!$D$21</f>
        <v>10000</v>
      </c>
      <c r="BM613" s="41"/>
      <c r="BN613" s="41"/>
      <c r="BO613" s="41">
        <f>IF(AND($BR$6&gt;200,A613&lt;950),Paramètres!$D$22,0)</f>
        <v>1</v>
      </c>
      <c r="BP613" s="41">
        <f t="shared" si="619"/>
        <v>16714.01453015938</v>
      </c>
      <c r="BQ613" s="41">
        <f t="shared" si="620"/>
        <v>-76779.977265288791</v>
      </c>
      <c r="BR613" s="41">
        <f t="shared" si="650"/>
        <v>78578.134303205763</v>
      </c>
      <c r="BS613" s="41">
        <f t="shared" si="651"/>
        <v>-77.719041410009851</v>
      </c>
      <c r="BT613" s="41">
        <f t="shared" si="652"/>
        <v>82.780728148618138</v>
      </c>
      <c r="BU613" s="41">
        <f t="shared" si="653"/>
        <v>17.607930060471396</v>
      </c>
      <c r="BV613" s="41">
        <f t="shared" si="654"/>
        <v>-80.886400289547851</v>
      </c>
      <c r="BW613" s="41">
        <f>Paramètres!$D$22</f>
        <v>1</v>
      </c>
      <c r="BX613" s="41">
        <f t="shared" si="621"/>
        <v>4762.2864737529562</v>
      </c>
      <c r="BY613" s="41">
        <f t="shared" si="622"/>
        <v>-20161.224638008978</v>
      </c>
      <c r="BZ613" s="41">
        <f t="shared" si="655"/>
        <v>20716.040919112675</v>
      </c>
      <c r="CA613" s="41">
        <f t="shared" si="656"/>
        <v>-76.709757209178861</v>
      </c>
      <c r="CB613" s="41">
        <f t="shared" si="657"/>
        <v>891.11104128820148</v>
      </c>
      <c r="CC613" s="41">
        <f t="shared" si="658"/>
        <v>204.85217591086339</v>
      </c>
      <c r="CD613" s="41">
        <f t="shared" si="659"/>
        <v>-867.24533664374781</v>
      </c>
      <c r="CE613" s="2">
        <f>Paramètres!$F$16</f>
        <v>15000</v>
      </c>
      <c r="CF613" s="2">
        <f>Paramètres!$G$16</f>
        <v>15000</v>
      </c>
      <c r="CG613" s="111">
        <f>Paramètres!$F$20</f>
        <v>992600579172.61572</v>
      </c>
      <c r="CH613" s="2">
        <f>Paramètres!$F$21</f>
        <v>13332</v>
      </c>
      <c r="CI613" s="2"/>
      <c r="CJ613" s="2"/>
      <c r="CK613" s="2">
        <f>IF(CN613&gt;20000,Paramètres!$F$22,-2)</f>
        <v>1</v>
      </c>
      <c r="CL613" s="2">
        <f t="shared" si="623"/>
        <v>1714.014530159382</v>
      </c>
      <c r="CM613" s="2">
        <f t="shared" si="624"/>
        <v>-36779.977265288791</v>
      </c>
      <c r="CN613" s="2">
        <f t="shared" si="625"/>
        <v>36819.8937185424</v>
      </c>
      <c r="CO613" s="2">
        <f t="shared" si="626"/>
        <v>-87.331841773978113</v>
      </c>
      <c r="CP613" s="2">
        <f t="shared" si="627"/>
        <v>608.6308831814971</v>
      </c>
      <c r="CQ613" s="2">
        <f t="shared" si="628"/>
        <v>28.332568943605363</v>
      </c>
      <c r="CR613" s="2">
        <f t="shared" si="629"/>
        <v>-607.97106633403621</v>
      </c>
      <c r="CS613" s="2">
        <f>Paramètres!$F$22</f>
        <v>1</v>
      </c>
      <c r="CT613" s="2">
        <f t="shared" si="630"/>
        <v>-10237.713526247044</v>
      </c>
      <c r="CU613" s="2">
        <f t="shared" si="631"/>
        <v>19838.775361991022</v>
      </c>
      <c r="CV613" s="2">
        <f t="shared" si="660"/>
        <v>22324.600469191912</v>
      </c>
      <c r="CW613" s="2">
        <f t="shared" si="661"/>
        <v>117.29579912688325</v>
      </c>
      <c r="CX613" s="2">
        <f t="shared" si="632"/>
        <v>1260.4130778918582</v>
      </c>
      <c r="CY613" s="2">
        <f t="shared" si="662"/>
        <v>-578.00577591520153</v>
      </c>
      <c r="CZ613" s="2">
        <f t="shared" si="663"/>
        <v>1120.0671631333066</v>
      </c>
      <c r="DA613" s="2"/>
      <c r="DB613" s="2"/>
      <c r="DC613" s="13">
        <f>Paramètres!$H$16</f>
        <v>-20000</v>
      </c>
      <c r="DD613" s="13">
        <f>Paramètres!$I$16</f>
        <v>0</v>
      </c>
      <c r="DE613" s="13"/>
      <c r="DF613" s="13"/>
      <c r="DG613" s="112">
        <f>Paramètres!$H$20</f>
        <v>1047197551196.5977</v>
      </c>
      <c r="DH613" s="13">
        <f>Paramètres!$H$21</f>
        <v>10000</v>
      </c>
      <c r="DI613" s="13">
        <f>IF(DL613&lt;66666,Paramètres!$H$22,5)</f>
        <v>1</v>
      </c>
      <c r="DJ613" s="13">
        <f t="shared" si="633"/>
        <v>-33285.98546984062</v>
      </c>
      <c r="DK613" s="13">
        <f t="shared" si="634"/>
        <v>-51779.977265288791</v>
      </c>
      <c r="DL613" s="13">
        <f t="shared" si="664"/>
        <v>61555.851665721144</v>
      </c>
      <c r="DM613" s="13">
        <f t="shared" si="665"/>
        <v>-122.7343315234002</v>
      </c>
      <c r="DN613" s="13">
        <f t="shared" si="666"/>
        <v>265.77887910044296</v>
      </c>
      <c r="DO613" s="13">
        <f t="shared" si="667"/>
        <v>-143.71845516767291</v>
      </c>
      <c r="DP613" s="13">
        <f t="shared" si="668"/>
        <v>-223.56971668834191</v>
      </c>
      <c r="DQ613" s="13">
        <f>IF(DT613&lt;66666,Paramètres!$H$22,5)</f>
        <v>1</v>
      </c>
      <c r="DR613" s="13">
        <f t="shared" si="635"/>
        <v>-45237.71352624704</v>
      </c>
      <c r="DS613" s="13">
        <f t="shared" si="636"/>
        <v>4838.7753619910227</v>
      </c>
      <c r="DT613" s="13">
        <f t="shared" si="669"/>
        <v>45495.763232268189</v>
      </c>
      <c r="DU613" s="13">
        <f t="shared" si="670"/>
        <v>173.89466743439135</v>
      </c>
      <c r="DV613" s="13">
        <f t="shared" si="671"/>
        <v>471.3577580906782</v>
      </c>
      <c r="DW613" s="13">
        <f t="shared" si="672"/>
        <v>-468.68424033287926</v>
      </c>
      <c r="DX613" s="13">
        <f t="shared" si="673"/>
        <v>50.13201547775838</v>
      </c>
    </row>
    <row r="614" spans="1:128" x14ac:dyDescent="0.35">
      <c r="A614" s="106">
        <f t="shared" si="674"/>
        <v>608</v>
      </c>
      <c r="B614" s="106">
        <f>A614*Paramètres!$D$25</f>
        <v>304</v>
      </c>
      <c r="C614" s="102">
        <f>Paramètres!$D$7</f>
        <v>155093840495.72119</v>
      </c>
      <c r="D614" s="28">
        <f>Paramètres!$D$8</f>
        <v>6666</v>
      </c>
      <c r="E614" s="28">
        <f t="shared" si="637"/>
        <v>14584.123556517074</v>
      </c>
      <c r="F614" s="28">
        <f t="shared" si="638"/>
        <v>50616.57147315998</v>
      </c>
      <c r="G614" s="28">
        <f t="shared" si="612"/>
        <v>-47.74377544001225</v>
      </c>
      <c r="H614" s="28">
        <f t="shared" si="613"/>
        <v>-97.601466261234975</v>
      </c>
      <c r="I614" s="28">
        <f t="shared" si="675"/>
        <v>2494.4838922424196</v>
      </c>
      <c r="J614" s="28">
        <f t="shared" si="676"/>
        <v>-2745.613216061553</v>
      </c>
      <c r="K614" s="28">
        <f t="shared" si="677"/>
        <v>956.25448109396473</v>
      </c>
      <c r="L614" s="28">
        <f t="shared" si="639"/>
        <v>-126.49502241646229</v>
      </c>
      <c r="M614" s="28">
        <f t="shared" si="640"/>
        <v>-947.85106526085963</v>
      </c>
      <c r="N614" s="28">
        <f>Paramètres!$D$26*Calculs!K614</f>
        <v>19.125089621879294</v>
      </c>
      <c r="O614" s="28">
        <f>Paramètres!$D$26*I614</f>
        <v>49.889677844848393</v>
      </c>
      <c r="P614" s="28">
        <f>Paramètres!$D$26*J614</f>
        <v>-54.912264321231063</v>
      </c>
      <c r="Q614" s="105">
        <f>IF($T614&gt;25000,Paramètres!$D$9,-5)</f>
        <v>6</v>
      </c>
      <c r="R614" s="105">
        <f t="shared" si="614"/>
        <v>-1855.2495306284491</v>
      </c>
      <c r="S614" s="105">
        <f t="shared" si="615"/>
        <v>58272.946201868806</v>
      </c>
      <c r="T614" s="105">
        <f t="shared" si="641"/>
        <v>58302.471730337413</v>
      </c>
      <c r="U614" s="105">
        <f t="shared" si="642"/>
        <v>91.823523297194484</v>
      </c>
      <c r="V614" s="105">
        <f t="shared" si="616"/>
        <v>268.47949041661701</v>
      </c>
      <c r="W614" s="105">
        <f t="shared" si="643"/>
        <v>-8.5433161544609035</v>
      </c>
      <c r="X614" s="105">
        <f t="shared" si="644"/>
        <v>268.34352707574533</v>
      </c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44">
        <f t="shared" si="645"/>
        <v>16439.373087145523</v>
      </c>
      <c r="AL614" s="44">
        <f t="shared" si="646"/>
        <v>-7656.3747287088299</v>
      </c>
      <c r="AM614" s="44">
        <f t="shared" si="617"/>
        <v>-163.27366795366564</v>
      </c>
      <c r="AN614" s="44">
        <f t="shared" si="618"/>
        <v>147.61906763151379</v>
      </c>
      <c r="AO614" s="44">
        <f t="shared" si="678"/>
        <v>-17939.051586382811</v>
      </c>
      <c r="AP614" s="44">
        <f t="shared" si="679"/>
        <v>-5390.961157013161</v>
      </c>
      <c r="AQ614" s="44">
        <f t="shared" si="647"/>
        <v>1063.4757431811829</v>
      </c>
      <c r="AR614" s="44">
        <f t="shared" si="648"/>
        <v>-898.11185667063626</v>
      </c>
      <c r="AS614" s="44">
        <f t="shared" si="649"/>
        <v>569.53994525616201</v>
      </c>
      <c r="AT614" s="44">
        <f>Paramètres!$D$26*Calculs!AQ614</f>
        <v>21.269514863623659</v>
      </c>
      <c r="AU614" s="44">
        <f>Paramètres!$D$26*AO614</f>
        <v>-358.78103172765623</v>
      </c>
      <c r="AV614" s="44">
        <f>Paramètres!$D$26*AP614</f>
        <v>-107.81922314026322</v>
      </c>
      <c r="AW614" s="44"/>
      <c r="AX614" s="44"/>
      <c r="AY614" s="44"/>
      <c r="AZ614" s="44"/>
      <c r="BA614" s="44"/>
      <c r="BB614" s="44"/>
      <c r="BC614" s="44"/>
      <c r="BD614" s="44"/>
      <c r="BE614" s="44"/>
      <c r="BF614" s="44"/>
      <c r="BG614" s="41">
        <f>Paramètres!$D$16</f>
        <v>30000</v>
      </c>
      <c r="BH614" s="41">
        <f>Paramètres!$E$16</f>
        <v>-25000</v>
      </c>
      <c r="BI614" s="100"/>
      <c r="BJ614" s="100"/>
      <c r="BK614" s="110">
        <f>Paramètres!$D$20</f>
        <v>523598775598.29883</v>
      </c>
      <c r="BL614" s="41">
        <f>Paramètres!$D$21</f>
        <v>10000</v>
      </c>
      <c r="BM614" s="41"/>
      <c r="BN614" s="41"/>
      <c r="BO614" s="41">
        <f>IF(AND($BR$6&gt;200,A614&lt;950),Paramètres!$D$22,0)</f>
        <v>1</v>
      </c>
      <c r="BP614" s="41">
        <f t="shared" si="619"/>
        <v>15415.876443482926</v>
      </c>
      <c r="BQ614" s="41">
        <f t="shared" si="620"/>
        <v>-75616.571473159973</v>
      </c>
      <c r="BR614" s="41">
        <f t="shared" si="650"/>
        <v>77171.984086689408</v>
      </c>
      <c r="BS614" s="41">
        <f t="shared" si="651"/>
        <v>-78.477074475195565</v>
      </c>
      <c r="BT614" s="41">
        <f t="shared" si="652"/>
        <v>85.749510242937745</v>
      </c>
      <c r="BU614" s="41">
        <f t="shared" si="653"/>
        <v>17.129323168746982</v>
      </c>
      <c r="BV614" s="41">
        <f t="shared" si="654"/>
        <v>-84.021216336615325</v>
      </c>
      <c r="BW614" s="41">
        <f>Paramètres!$D$22</f>
        <v>1</v>
      </c>
      <c r="BX614" s="41">
        <f t="shared" si="621"/>
        <v>13560.626912854477</v>
      </c>
      <c r="BY614" s="41">
        <f t="shared" si="622"/>
        <v>-17343.62527129117</v>
      </c>
      <c r="BZ614" s="41">
        <f t="shared" si="655"/>
        <v>22015.720288480294</v>
      </c>
      <c r="CA614" s="41">
        <f t="shared" si="656"/>
        <v>-51.978873185119951</v>
      </c>
      <c r="CB614" s="41">
        <f t="shared" si="657"/>
        <v>815.34396441779325</v>
      </c>
      <c r="CC614" s="41">
        <f t="shared" si="658"/>
        <v>502.21274444982538</v>
      </c>
      <c r="CD614" s="41">
        <f t="shared" si="659"/>
        <v>-642.31467336866751</v>
      </c>
      <c r="CE614" s="2">
        <f>Paramètres!$F$16</f>
        <v>15000</v>
      </c>
      <c r="CF614" s="2">
        <f>Paramètres!$G$16</f>
        <v>15000</v>
      </c>
      <c r="CG614" s="111">
        <f>Paramètres!$F$20</f>
        <v>992600579172.61572</v>
      </c>
      <c r="CH614" s="2">
        <f>Paramètres!$F$21</f>
        <v>13332</v>
      </c>
      <c r="CI614" s="2"/>
      <c r="CJ614" s="2"/>
      <c r="CK614" s="2">
        <f>IF(CN614&gt;20000,Paramètres!$F$22,-2)</f>
        <v>1</v>
      </c>
      <c r="CL614" s="2">
        <f t="shared" si="623"/>
        <v>415.87644348292633</v>
      </c>
      <c r="CM614" s="2">
        <f t="shared" si="624"/>
        <v>-35616.57147315998</v>
      </c>
      <c r="CN614" s="2">
        <f t="shared" si="625"/>
        <v>35618.999378406988</v>
      </c>
      <c r="CO614" s="2">
        <f t="shared" si="626"/>
        <v>-89.331016961792287</v>
      </c>
      <c r="CP614" s="2">
        <f t="shared" si="627"/>
        <v>642.68578638474378</v>
      </c>
      <c r="CQ614" s="2">
        <f t="shared" si="628"/>
        <v>7.5038008866902217</v>
      </c>
      <c r="CR614" s="2">
        <f t="shared" si="629"/>
        <v>-642.64197886010334</v>
      </c>
      <c r="CS614" s="2">
        <f>Paramètres!$F$22</f>
        <v>1</v>
      </c>
      <c r="CT614" s="2">
        <f t="shared" si="630"/>
        <v>-1439.3730871455227</v>
      </c>
      <c r="CU614" s="2">
        <f t="shared" si="631"/>
        <v>22656.37472870883</v>
      </c>
      <c r="CV614" s="2">
        <f t="shared" si="660"/>
        <v>22702.050804534705</v>
      </c>
      <c r="CW614" s="2">
        <f t="shared" si="661"/>
        <v>93.635149865370622</v>
      </c>
      <c r="CX614" s="2">
        <f t="shared" si="632"/>
        <v>1234.8720349776395</v>
      </c>
      <c r="CY614" s="2">
        <f t="shared" si="662"/>
        <v>-78.294317483440722</v>
      </c>
      <c r="CZ614" s="2">
        <f t="shared" si="663"/>
        <v>1232.3874969422639</v>
      </c>
      <c r="DA614" s="2"/>
      <c r="DB614" s="2"/>
      <c r="DC614" s="13">
        <f>Paramètres!$H$16</f>
        <v>-20000</v>
      </c>
      <c r="DD614" s="13">
        <f>Paramètres!$I$16</f>
        <v>0</v>
      </c>
      <c r="DE614" s="13"/>
      <c r="DF614" s="13"/>
      <c r="DG614" s="112">
        <f>Paramètres!$H$20</f>
        <v>1047197551196.5977</v>
      </c>
      <c r="DH614" s="13">
        <f>Paramètres!$H$21</f>
        <v>10000</v>
      </c>
      <c r="DI614" s="13">
        <f>IF(DL614&lt;66666,Paramètres!$H$22,5)</f>
        <v>1</v>
      </c>
      <c r="DJ614" s="13">
        <f t="shared" si="633"/>
        <v>-34584.123556517072</v>
      </c>
      <c r="DK614" s="13">
        <f t="shared" si="634"/>
        <v>-50616.57147315998</v>
      </c>
      <c r="DL614" s="13">
        <f t="shared" si="664"/>
        <v>61303.335226314986</v>
      </c>
      <c r="DM614" s="13">
        <f t="shared" si="665"/>
        <v>-124.34311339009879</v>
      </c>
      <c r="DN614" s="13">
        <f t="shared" si="666"/>
        <v>267.88764532830407</v>
      </c>
      <c r="DO614" s="13">
        <f t="shared" si="667"/>
        <v>-151.1281464718995</v>
      </c>
      <c r="DP614" s="13">
        <f t="shared" si="668"/>
        <v>-221.18787006414098</v>
      </c>
      <c r="DQ614" s="13">
        <f>IF(DT614&lt;66666,Paramètres!$H$22,5)</f>
        <v>1</v>
      </c>
      <c r="DR614" s="13">
        <f t="shared" si="635"/>
        <v>-36439.373087145519</v>
      </c>
      <c r="DS614" s="13">
        <f t="shared" si="636"/>
        <v>7656.3747287088299</v>
      </c>
      <c r="DT614" s="13">
        <f t="shared" si="669"/>
        <v>37235.037061490839</v>
      </c>
      <c r="DU614" s="13">
        <f t="shared" si="670"/>
        <v>168.13403702865807</v>
      </c>
      <c r="DV614" s="13">
        <f t="shared" si="671"/>
        <v>680.38672811326069</v>
      </c>
      <c r="DW614" s="13">
        <f t="shared" si="672"/>
        <v>-665.84775485298451</v>
      </c>
      <c r="DX614" s="13">
        <f t="shared" si="673"/>
        <v>139.90306340430109</v>
      </c>
    </row>
    <row r="615" spans="1:128" x14ac:dyDescent="0.35">
      <c r="A615" s="106">
        <f t="shared" si="674"/>
        <v>609</v>
      </c>
      <c r="B615" s="106">
        <f>A615*Paramètres!$D$25</f>
        <v>304.5</v>
      </c>
      <c r="C615" s="102">
        <f>Paramètres!$D$7</f>
        <v>155093840495.72119</v>
      </c>
      <c r="D615" s="28">
        <f>Paramètres!$D$8</f>
        <v>6666</v>
      </c>
      <c r="E615" s="28">
        <f t="shared" si="637"/>
        <v>15799.741747034168</v>
      </c>
      <c r="F615" s="28">
        <f t="shared" si="638"/>
        <v>49006.802098813991</v>
      </c>
      <c r="G615" s="28">
        <f t="shared" si="612"/>
        <v>-57.499037747123268</v>
      </c>
      <c r="H615" s="28">
        <f t="shared" si="613"/>
        <v>-99.107692478238306</v>
      </c>
      <c r="I615" s="28">
        <f t="shared" si="675"/>
        <v>2318.099191981109</v>
      </c>
      <c r="J615" s="28">
        <f t="shared" si="676"/>
        <v>-3638.5520170011819</v>
      </c>
      <c r="K615" s="28">
        <f t="shared" si="677"/>
        <v>1013.6696246862937</v>
      </c>
      <c r="L615" s="28">
        <f t="shared" si="639"/>
        <v>-160.45440866395364</v>
      </c>
      <c r="M615" s="28">
        <f t="shared" si="640"/>
        <v>-1000.8898494599456</v>
      </c>
      <c r="N615" s="28">
        <f>Paramètres!$D$26*Calculs!K615</f>
        <v>20.273392493725876</v>
      </c>
      <c r="O615" s="28">
        <f>Paramètres!$D$26*I615</f>
        <v>46.361983839622184</v>
      </c>
      <c r="P615" s="28">
        <f>Paramètres!$D$26*J615</f>
        <v>-72.771040340023646</v>
      </c>
      <c r="Q615" s="105">
        <f>IF($T615&gt;25000,Paramètres!$D$9,-5)</f>
        <v>6</v>
      </c>
      <c r="R615" s="105">
        <f t="shared" si="614"/>
        <v>8554.4224172477097</v>
      </c>
      <c r="S615" s="105">
        <f t="shared" si="615"/>
        <v>59216.272419715358</v>
      </c>
      <c r="T615" s="105">
        <f t="shared" si="641"/>
        <v>59830.970760791206</v>
      </c>
      <c r="U615" s="105">
        <f t="shared" si="642"/>
        <v>81.77988007033936</v>
      </c>
      <c r="V615" s="105">
        <f t="shared" si="616"/>
        <v>255.18615004527703</v>
      </c>
      <c r="W615" s="105">
        <f t="shared" si="643"/>
        <v>36.485620987935121</v>
      </c>
      <c r="X615" s="105">
        <f t="shared" si="644"/>
        <v>252.56438908930807</v>
      </c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44">
        <f t="shared" si="645"/>
        <v>7245.3193297864582</v>
      </c>
      <c r="AL615" s="44">
        <f t="shared" si="646"/>
        <v>-10209.47032090137</v>
      </c>
      <c r="AM615" s="44">
        <f t="shared" si="617"/>
        <v>-165.68974790535083</v>
      </c>
      <c r="AN615" s="44">
        <f t="shared" si="618"/>
        <v>104.08445847920648</v>
      </c>
      <c r="AO615" s="44">
        <f t="shared" si="678"/>
        <v>-18478.382411325791</v>
      </c>
      <c r="AP615" s="44">
        <f t="shared" si="679"/>
        <v>-4713.6019886167351</v>
      </c>
      <c r="AQ615" s="44">
        <f t="shared" si="647"/>
        <v>1029.2609960011739</v>
      </c>
      <c r="AR615" s="44">
        <f t="shared" si="648"/>
        <v>-250.47264404106073</v>
      </c>
      <c r="AS615" s="44">
        <f t="shared" si="649"/>
        <v>998.31941405364273</v>
      </c>
      <c r="AT615" s="44">
        <f>Paramètres!$D$26*Calculs!AQ615</f>
        <v>20.58521992002348</v>
      </c>
      <c r="AU615" s="44">
        <f>Paramètres!$D$26*AO615</f>
        <v>-369.56764822651581</v>
      </c>
      <c r="AV615" s="44">
        <f>Paramètres!$D$26*AP615</f>
        <v>-94.272039772334708</v>
      </c>
      <c r="AW615" s="44"/>
      <c r="AX615" s="44"/>
      <c r="AY615" s="44"/>
      <c r="AZ615" s="44"/>
      <c r="BA615" s="44"/>
      <c r="BB615" s="44"/>
      <c r="BC615" s="44"/>
      <c r="BD615" s="44"/>
      <c r="BE615" s="44"/>
      <c r="BF615" s="44"/>
      <c r="BG615" s="41">
        <f>Paramètres!$D$16</f>
        <v>30000</v>
      </c>
      <c r="BH615" s="41">
        <f>Paramètres!$E$16</f>
        <v>-25000</v>
      </c>
      <c r="BI615" s="100"/>
      <c r="BJ615" s="100"/>
      <c r="BK615" s="110">
        <f>Paramètres!$D$20</f>
        <v>523598775598.29883</v>
      </c>
      <c r="BL615" s="41">
        <f>Paramètres!$D$21</f>
        <v>10000</v>
      </c>
      <c r="BM615" s="41"/>
      <c r="BN615" s="41"/>
      <c r="BO615" s="41">
        <f>IF(AND($BR$6&gt;200,A615&lt;950),Paramètres!$D$22,0)</f>
        <v>1</v>
      </c>
      <c r="BP615" s="41">
        <f t="shared" si="619"/>
        <v>14200.258252965832</v>
      </c>
      <c r="BQ615" s="41">
        <f t="shared" si="620"/>
        <v>-74006.802098813991</v>
      </c>
      <c r="BR615" s="41">
        <f t="shared" si="650"/>
        <v>75356.845019838394</v>
      </c>
      <c r="BS615" s="41">
        <f t="shared" si="651"/>
        <v>-79.138230503949515</v>
      </c>
      <c r="BT615" s="41">
        <f t="shared" si="652"/>
        <v>89.821702401200383</v>
      </c>
      <c r="BU615" s="41">
        <f t="shared" si="653"/>
        <v>16.926018737678067</v>
      </c>
      <c r="BV615" s="41">
        <f t="shared" si="654"/>
        <v>-88.212516753245268</v>
      </c>
      <c r="BW615" s="41">
        <f>Paramètres!$D$22</f>
        <v>1</v>
      </c>
      <c r="BX615" s="41">
        <f t="shared" si="621"/>
        <v>22754.680670213544</v>
      </c>
      <c r="BY615" s="41">
        <f t="shared" si="622"/>
        <v>-14790.52967909863</v>
      </c>
      <c r="BZ615" s="41">
        <f t="shared" si="655"/>
        <v>27139.183123146639</v>
      </c>
      <c r="CA615" s="41">
        <f t="shared" si="656"/>
        <v>-33.023844975344993</v>
      </c>
      <c r="CB615" s="41">
        <f t="shared" si="657"/>
        <v>587.31219204949696</v>
      </c>
      <c r="CC615" s="41">
        <f t="shared" si="658"/>
        <v>492.42828434328857</v>
      </c>
      <c r="CD615" s="41">
        <f t="shared" si="659"/>
        <v>-320.07810876208089</v>
      </c>
      <c r="CE615" s="2">
        <f>Paramètres!$F$16</f>
        <v>15000</v>
      </c>
      <c r="CF615" s="2">
        <f>Paramètres!$G$16</f>
        <v>15000</v>
      </c>
      <c r="CG615" s="111">
        <f>Paramètres!$F$20</f>
        <v>992600579172.61572</v>
      </c>
      <c r="CH615" s="2">
        <f>Paramètres!$F$21</f>
        <v>13332</v>
      </c>
      <c r="CI615" s="2"/>
      <c r="CJ615" s="2"/>
      <c r="CK615" s="2">
        <f>IF(CN615&gt;20000,Paramètres!$F$22,-2)</f>
        <v>1</v>
      </c>
      <c r="CL615" s="2">
        <f t="shared" si="623"/>
        <v>-799.74174703416793</v>
      </c>
      <c r="CM615" s="2">
        <f t="shared" si="624"/>
        <v>-34006.802098813991</v>
      </c>
      <c r="CN615" s="2">
        <f t="shared" si="625"/>
        <v>34016.204606773063</v>
      </c>
      <c r="CO615" s="2">
        <f t="shared" si="626"/>
        <v>-91.347182900395595</v>
      </c>
      <c r="CP615" s="2">
        <f t="shared" si="627"/>
        <v>692.33201315338874</v>
      </c>
      <c r="CQ615" s="2">
        <f t="shared" si="628"/>
        <v>-16.277148498122639</v>
      </c>
      <c r="CR615" s="2">
        <f t="shared" si="629"/>
        <v>-692.14064385339645</v>
      </c>
      <c r="CS615" s="2">
        <f>Paramètres!$F$22</f>
        <v>1</v>
      </c>
      <c r="CT615" s="2">
        <f t="shared" si="630"/>
        <v>7754.6806702135418</v>
      </c>
      <c r="CU615" s="2">
        <f t="shared" si="631"/>
        <v>25209.470320901368</v>
      </c>
      <c r="CV615" s="2">
        <f t="shared" si="660"/>
        <v>26375.224475962106</v>
      </c>
      <c r="CW615" s="2">
        <f t="shared" si="661"/>
        <v>72.901588487279383</v>
      </c>
      <c r="CX615" s="2">
        <f t="shared" si="632"/>
        <v>1014.2730074564644</v>
      </c>
      <c r="CY615" s="2">
        <f t="shared" si="662"/>
        <v>298.21028793178027</v>
      </c>
      <c r="CZ615" s="2">
        <f t="shared" si="663"/>
        <v>969.44332367932975</v>
      </c>
      <c r="DA615" s="2"/>
      <c r="DB615" s="2"/>
      <c r="DC615" s="13">
        <f>Paramètres!$H$16</f>
        <v>-20000</v>
      </c>
      <c r="DD615" s="13">
        <f>Paramètres!$I$16</f>
        <v>0</v>
      </c>
      <c r="DE615" s="13"/>
      <c r="DF615" s="13"/>
      <c r="DG615" s="112">
        <f>Paramètres!$H$20</f>
        <v>1047197551196.5977</v>
      </c>
      <c r="DH615" s="13">
        <f>Paramètres!$H$21</f>
        <v>10000</v>
      </c>
      <c r="DI615" s="13">
        <f>IF(DL615&lt;66666,Paramètres!$H$22,5)</f>
        <v>1</v>
      </c>
      <c r="DJ615" s="13">
        <f t="shared" si="633"/>
        <v>-35799.741747034168</v>
      </c>
      <c r="DK615" s="13">
        <f t="shared" si="634"/>
        <v>-49006.802098813991</v>
      </c>
      <c r="DL615" s="13">
        <f t="shared" si="664"/>
        <v>60690.099366425988</v>
      </c>
      <c r="DM615" s="13">
        <f t="shared" si="665"/>
        <v>-126.1483363564809</v>
      </c>
      <c r="DN615" s="13">
        <f t="shared" si="666"/>
        <v>273.11297589796203</v>
      </c>
      <c r="DO615" s="13">
        <f t="shared" si="667"/>
        <v>-161.10327890350908</v>
      </c>
      <c r="DP615" s="13">
        <f t="shared" si="668"/>
        <v>-220.53668885330384</v>
      </c>
      <c r="DQ615" s="13">
        <f>IF(DT615&lt;66666,Paramètres!$H$22,5)</f>
        <v>1</v>
      </c>
      <c r="DR615" s="13">
        <f t="shared" si="635"/>
        <v>-27245.319329786456</v>
      </c>
      <c r="DS615" s="13">
        <f t="shared" si="636"/>
        <v>10209.47032090137</v>
      </c>
      <c r="DT615" s="13">
        <f t="shared" si="669"/>
        <v>29095.372649536581</v>
      </c>
      <c r="DU615" s="13">
        <f t="shared" si="670"/>
        <v>159.45782875029056</v>
      </c>
      <c r="DV615" s="13">
        <f t="shared" si="671"/>
        <v>1046.2695742418425</v>
      </c>
      <c r="DW615" s="13">
        <f t="shared" si="672"/>
        <v>-979.74165853183331</v>
      </c>
      <c r="DX615" s="13">
        <f t="shared" si="673"/>
        <v>367.13254353366551</v>
      </c>
    </row>
    <row r="616" spans="1:128" x14ac:dyDescent="0.35">
      <c r="A616" s="106">
        <f t="shared" si="674"/>
        <v>610</v>
      </c>
      <c r="B616" s="106">
        <f>A616*Paramètres!$D$25</f>
        <v>305</v>
      </c>
      <c r="C616" s="102">
        <f>Paramètres!$D$7</f>
        <v>155093840495.72119</v>
      </c>
      <c r="D616" s="28">
        <f>Paramètres!$D$8</f>
        <v>6666</v>
      </c>
      <c r="E616" s="28">
        <f t="shared" si="637"/>
        <v>16918.677740858733</v>
      </c>
      <c r="F616" s="28">
        <f t="shared" si="638"/>
        <v>46937.303627948408</v>
      </c>
      <c r="G616" s="28">
        <f t="shared" si="612"/>
        <v>-65.187753140365416</v>
      </c>
      <c r="H616" s="28">
        <f t="shared" si="613"/>
        <v>-100.67274859899301</v>
      </c>
      <c r="I616" s="28">
        <f t="shared" si="675"/>
        <v>2111.2827994775334</v>
      </c>
      <c r="J616" s="28">
        <f t="shared" si="676"/>
        <v>-4566.6708261211043</v>
      </c>
      <c r="K616" s="28">
        <f t="shared" si="677"/>
        <v>1095.3594422748715</v>
      </c>
      <c r="L616" s="28">
        <f t="shared" si="639"/>
        <v>-202.85973354895623</v>
      </c>
      <c r="M616" s="28">
        <f t="shared" si="640"/>
        <v>-1076.4108120439723</v>
      </c>
      <c r="N616" s="28">
        <f>Paramètres!$D$26*Calculs!K616</f>
        <v>21.90718884549743</v>
      </c>
      <c r="O616" s="28">
        <f>Paramètres!$D$26*I616</f>
        <v>42.225655989550667</v>
      </c>
      <c r="P616" s="28">
        <f>Paramètres!$D$26*J616</f>
        <v>-91.333416522422084</v>
      </c>
      <c r="Q616" s="105">
        <f>IF($T616&gt;25000,Paramètres!$D$9,-5)</f>
        <v>6</v>
      </c>
      <c r="R616" s="105">
        <f t="shared" si="614"/>
        <v>18975.167777745435</v>
      </c>
      <c r="S616" s="105">
        <f t="shared" si="615"/>
        <v>59253.995089644734</v>
      </c>
      <c r="T616" s="105">
        <f t="shared" si="641"/>
        <v>62218.10770408588</v>
      </c>
      <c r="U616" s="105">
        <f t="shared" si="642"/>
        <v>72.243146388060964</v>
      </c>
      <c r="V616" s="105">
        <f t="shared" si="616"/>
        <v>236.30723460405022</v>
      </c>
      <c r="W616" s="105">
        <f t="shared" si="643"/>
        <v>72.06855992845378</v>
      </c>
      <c r="X616" s="105">
        <f t="shared" si="644"/>
        <v>225.04939856851985</v>
      </c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44">
        <f t="shared" si="645"/>
        <v>-2056.4900368867025</v>
      </c>
      <c r="AL616" s="44">
        <f t="shared" si="646"/>
        <v>-12316.691461696326</v>
      </c>
      <c r="AM616" s="44">
        <f t="shared" si="617"/>
        <v>-168.84272873331173</v>
      </c>
      <c r="AN616" s="44">
        <f t="shared" si="618"/>
        <v>96.857460680869679</v>
      </c>
      <c r="AO616" s="44">
        <f t="shared" si="678"/>
        <v>-18359.287407140335</v>
      </c>
      <c r="AP616" s="44">
        <f t="shared" si="679"/>
        <v>-3621.0105347907579</v>
      </c>
      <c r="AQ616" s="44">
        <f t="shared" si="647"/>
        <v>1278.2060964588159</v>
      </c>
      <c r="AR616" s="44">
        <f t="shared" si="648"/>
        <v>-152.61746526882939</v>
      </c>
      <c r="AS616" s="44">
        <f t="shared" si="649"/>
        <v>1269.0621475402224</v>
      </c>
      <c r="AT616" s="44">
        <f>Paramètres!$D$26*Calculs!AQ616</f>
        <v>25.564121929176316</v>
      </c>
      <c r="AU616" s="44">
        <f>Paramètres!$D$26*AO616</f>
        <v>-367.18574814280669</v>
      </c>
      <c r="AV616" s="44">
        <f>Paramètres!$D$26*AP616</f>
        <v>-72.420210695815157</v>
      </c>
      <c r="AW616" s="44"/>
      <c r="AX616" s="44"/>
      <c r="AY616" s="44"/>
      <c r="AZ616" s="44"/>
      <c r="BA616" s="44"/>
      <c r="BB616" s="44"/>
      <c r="BC616" s="44"/>
      <c r="BD616" s="44"/>
      <c r="BE616" s="44"/>
      <c r="BF616" s="44"/>
      <c r="BG616" s="41">
        <f>Paramètres!$D$16</f>
        <v>30000</v>
      </c>
      <c r="BH616" s="41">
        <f>Paramètres!$E$16</f>
        <v>-25000</v>
      </c>
      <c r="BI616" s="100"/>
      <c r="BJ616" s="100"/>
      <c r="BK616" s="110">
        <f>Paramètres!$D$20</f>
        <v>523598775598.29883</v>
      </c>
      <c r="BL616" s="41">
        <f>Paramètres!$D$21</f>
        <v>10000</v>
      </c>
      <c r="BM616" s="41"/>
      <c r="BN616" s="41"/>
      <c r="BO616" s="41">
        <f>IF(AND($BR$6&gt;200,A616&lt;950),Paramètres!$D$22,0)</f>
        <v>1</v>
      </c>
      <c r="BP616" s="41">
        <f t="shared" si="619"/>
        <v>13081.322259141267</v>
      </c>
      <c r="BQ616" s="41">
        <f t="shared" si="620"/>
        <v>-71937.303627948408</v>
      </c>
      <c r="BR616" s="41">
        <f t="shared" si="650"/>
        <v>73117.006539567403</v>
      </c>
      <c r="BS616" s="41">
        <f t="shared" si="651"/>
        <v>-79.69375612722304</v>
      </c>
      <c r="BT616" s="41">
        <f t="shared" si="652"/>
        <v>95.255269289943556</v>
      </c>
      <c r="BU616" s="41">
        <f t="shared" si="653"/>
        <v>17.042066318575603</v>
      </c>
      <c r="BV616" s="41">
        <f t="shared" si="654"/>
        <v>-93.718377616628288</v>
      </c>
      <c r="BW616" s="41">
        <f>Paramètres!$D$22</f>
        <v>1</v>
      </c>
      <c r="BX616" s="41">
        <f t="shared" si="621"/>
        <v>32056.490036886702</v>
      </c>
      <c r="BY616" s="41">
        <f t="shared" si="622"/>
        <v>-12683.308538303674</v>
      </c>
      <c r="BZ616" s="41">
        <f t="shared" si="655"/>
        <v>34474.408899397</v>
      </c>
      <c r="CA616" s="41">
        <f t="shared" si="656"/>
        <v>-21.586473122234782</v>
      </c>
      <c r="CB616" s="41">
        <f t="shared" si="657"/>
        <v>390.28015290363714</v>
      </c>
      <c r="CC616" s="41">
        <f t="shared" si="658"/>
        <v>362.90721821103932</v>
      </c>
      <c r="CD616" s="41">
        <f t="shared" si="659"/>
        <v>-143.58603247116869</v>
      </c>
      <c r="CE616" s="2">
        <f>Paramètres!$F$16</f>
        <v>15000</v>
      </c>
      <c r="CF616" s="2">
        <f>Paramètres!$G$16</f>
        <v>15000</v>
      </c>
      <c r="CG616" s="111">
        <f>Paramètres!$F$20</f>
        <v>992600579172.61572</v>
      </c>
      <c r="CH616" s="2">
        <f>Paramètres!$F$21</f>
        <v>13332</v>
      </c>
      <c r="CI616" s="2"/>
      <c r="CJ616" s="2"/>
      <c r="CK616" s="2">
        <f>IF(CN616&gt;20000,Paramètres!$F$22,-2)</f>
        <v>1</v>
      </c>
      <c r="CL616" s="2">
        <f t="shared" si="623"/>
        <v>-1918.6777408587332</v>
      </c>
      <c r="CM616" s="2">
        <f t="shared" si="624"/>
        <v>-31937.303627948408</v>
      </c>
      <c r="CN616" s="2">
        <f t="shared" si="625"/>
        <v>31994.885330268546</v>
      </c>
      <c r="CO616" s="2">
        <f t="shared" si="626"/>
        <v>-93.437991167761169</v>
      </c>
      <c r="CP616" s="2">
        <f t="shared" si="627"/>
        <v>762.63293274455168</v>
      </c>
      <c r="CQ616" s="2">
        <f t="shared" si="628"/>
        <v>-45.733773301524899</v>
      </c>
      <c r="CR616" s="2">
        <f t="shared" si="629"/>
        <v>-761.26041016603551</v>
      </c>
      <c r="CS616" s="2">
        <f>Paramètres!$F$22</f>
        <v>1</v>
      </c>
      <c r="CT616" s="2">
        <f t="shared" si="630"/>
        <v>17056.490036886702</v>
      </c>
      <c r="CU616" s="2">
        <f t="shared" si="631"/>
        <v>27316.691461696326</v>
      </c>
      <c r="CV616" s="2">
        <f t="shared" si="660"/>
        <v>32204.432688559013</v>
      </c>
      <c r="CW616" s="2">
        <f t="shared" si="661"/>
        <v>58.01942297623706</v>
      </c>
      <c r="CX616" s="2">
        <f t="shared" si="632"/>
        <v>754.91263516950255</v>
      </c>
      <c r="CY616" s="2">
        <f t="shared" si="662"/>
        <v>399.82569992803832</v>
      </c>
      <c r="CZ616" s="2">
        <f t="shared" si="663"/>
        <v>640.33779867786711</v>
      </c>
      <c r="DA616" s="2"/>
      <c r="DB616" s="2"/>
      <c r="DC616" s="13">
        <f>Paramètres!$H$16</f>
        <v>-20000</v>
      </c>
      <c r="DD616" s="13">
        <f>Paramètres!$I$16</f>
        <v>0</v>
      </c>
      <c r="DE616" s="13"/>
      <c r="DF616" s="13"/>
      <c r="DG616" s="112">
        <f>Paramètres!$H$20</f>
        <v>1047197551196.5977</v>
      </c>
      <c r="DH616" s="13">
        <f>Paramètres!$H$21</f>
        <v>10000</v>
      </c>
      <c r="DI616" s="13">
        <f>IF(DL616&lt;66666,Paramètres!$H$22,5)</f>
        <v>1</v>
      </c>
      <c r="DJ616" s="13">
        <f t="shared" si="633"/>
        <v>-36918.677740858737</v>
      </c>
      <c r="DK616" s="13">
        <f t="shared" si="634"/>
        <v>-46937.303627948408</v>
      </c>
      <c r="DL616" s="13">
        <f t="shared" si="664"/>
        <v>59716.825417930559</v>
      </c>
      <c r="DM616" s="13">
        <f t="shared" si="665"/>
        <v>-128.18692716599503</v>
      </c>
      <c r="DN616" s="13">
        <f t="shared" si="666"/>
        <v>281.72085979983444</v>
      </c>
      <c r="DO616" s="13">
        <f t="shared" si="667"/>
        <v>-174.16802656600694</v>
      </c>
      <c r="DP616" s="13">
        <f t="shared" si="668"/>
        <v>-221.43202426130841</v>
      </c>
      <c r="DQ616" s="13">
        <f>IF(DT616&lt;66666,Paramètres!$H$22,5)</f>
        <v>1</v>
      </c>
      <c r="DR616" s="13">
        <f t="shared" si="635"/>
        <v>-17943.509963113298</v>
      </c>
      <c r="DS616" s="13">
        <f t="shared" si="636"/>
        <v>12316.691461696326</v>
      </c>
      <c r="DT616" s="13">
        <f t="shared" si="669"/>
        <v>21763.971107290356</v>
      </c>
      <c r="DU616" s="13">
        <f t="shared" si="670"/>
        <v>145.53371821982461</v>
      </c>
      <c r="DV616" s="13">
        <f t="shared" si="671"/>
        <v>1658.7198893617781</v>
      </c>
      <c r="DW616" s="13">
        <f t="shared" si="672"/>
        <v>-1367.547159204202</v>
      </c>
      <c r="DX616" s="13">
        <f t="shared" si="673"/>
        <v>938.70466000593944</v>
      </c>
    </row>
    <row r="617" spans="1:128" x14ac:dyDescent="0.35">
      <c r="A617" s="106">
        <f t="shared" si="674"/>
        <v>611</v>
      </c>
      <c r="B617" s="106">
        <f>A617*Paramètres!$D$25</f>
        <v>305.5</v>
      </c>
      <c r="C617" s="102">
        <f>Paramètres!$D$7</f>
        <v>155093840495.72119</v>
      </c>
      <c r="D617" s="28">
        <f>Paramètres!$D$8</f>
        <v>6666</v>
      </c>
      <c r="E617" s="28">
        <f t="shared" si="637"/>
        <v>17923.604207210261</v>
      </c>
      <c r="F617" s="28">
        <f t="shared" si="638"/>
        <v>44384.865511876866</v>
      </c>
      <c r="G617" s="28">
        <f t="shared" si="612"/>
        <v>-71.420140309437485</v>
      </c>
      <c r="H617" s="28">
        <f t="shared" si="613"/>
        <v>-102.35182659778097</v>
      </c>
      <c r="I617" s="28">
        <f t="shared" si="675"/>
        <v>1866.1974099390266</v>
      </c>
      <c r="J617" s="28">
        <f t="shared" si="676"/>
        <v>-5551.7482216426542</v>
      </c>
      <c r="K617" s="28">
        <f t="shared" si="677"/>
        <v>1210.1847826073511</v>
      </c>
      <c r="L617" s="28">
        <f t="shared" si="639"/>
        <v>-258.87556496946451</v>
      </c>
      <c r="M617" s="28">
        <f t="shared" si="640"/>
        <v>-1182.1720052158832</v>
      </c>
      <c r="N617" s="28">
        <f>Paramètres!$D$26*Calculs!K617</f>
        <v>24.203695652147022</v>
      </c>
      <c r="O617" s="28">
        <f>Paramètres!$D$26*I617</f>
        <v>37.323948198780535</v>
      </c>
      <c r="P617" s="28">
        <f>Paramètres!$D$26*J617</f>
        <v>-111.03496443285309</v>
      </c>
      <c r="Q617" s="105">
        <f>IF($T617&gt;25000,Paramètres!$D$9,-5)</f>
        <v>6</v>
      </c>
      <c r="R617" s="105">
        <f t="shared" si="614"/>
        <v>29197.892313984339</v>
      </c>
      <c r="S617" s="105">
        <f t="shared" si="615"/>
        <v>58194.796704083514</v>
      </c>
      <c r="T617" s="105">
        <f t="shared" si="641"/>
        <v>65108.764993729033</v>
      </c>
      <c r="U617" s="105">
        <f t="shared" si="642"/>
        <v>63.355850318000513</v>
      </c>
      <c r="V617" s="105">
        <f t="shared" si="616"/>
        <v>216.10951839585553</v>
      </c>
      <c r="W617" s="105">
        <f t="shared" si="643"/>
        <v>96.913870916718366</v>
      </c>
      <c r="X617" s="105">
        <f t="shared" si="644"/>
        <v>193.1606211556234</v>
      </c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44">
        <f t="shared" si="645"/>
        <v>-11274.288106774076</v>
      </c>
      <c r="AL617" s="44">
        <f t="shared" si="646"/>
        <v>-13809.93119220665</v>
      </c>
      <c r="AM617" s="44">
        <f t="shared" si="617"/>
        <v>-172.83942328674323</v>
      </c>
      <c r="AN617" s="44">
        <f t="shared" si="618"/>
        <v>107.78797448914158</v>
      </c>
      <c r="AO617" s="44">
        <f t="shared" si="678"/>
        <v>-18144.719124266358</v>
      </c>
      <c r="AP617" s="44">
        <f t="shared" si="679"/>
        <v>-2279.5281765547202</v>
      </c>
      <c r="AQ617" s="44">
        <f t="shared" si="647"/>
        <v>1743.8742944667565</v>
      </c>
      <c r="AR617" s="44">
        <f t="shared" si="648"/>
        <v>-532.74568113667067</v>
      </c>
      <c r="AS617" s="44">
        <f t="shared" si="649"/>
        <v>1660.5058247811576</v>
      </c>
      <c r="AT617" s="44">
        <f>Paramètres!$D$26*Calculs!AQ617</f>
        <v>34.877485889335134</v>
      </c>
      <c r="AU617" s="44">
        <f>Paramètres!$D$26*AO617</f>
        <v>-362.89438248532718</v>
      </c>
      <c r="AV617" s="44">
        <f>Paramètres!$D$26*AP617</f>
        <v>-45.590563531094404</v>
      </c>
      <c r="AW617" s="44"/>
      <c r="AX617" s="44"/>
      <c r="AY617" s="44"/>
      <c r="AZ617" s="44"/>
      <c r="BA617" s="44"/>
      <c r="BB617" s="44"/>
      <c r="BC617" s="44"/>
      <c r="BD617" s="44"/>
      <c r="BE617" s="44"/>
      <c r="BF617" s="44"/>
      <c r="BG617" s="41">
        <f>Paramètres!$D$16</f>
        <v>30000</v>
      </c>
      <c r="BH617" s="41">
        <f>Paramètres!$E$16</f>
        <v>-25000</v>
      </c>
      <c r="BI617" s="100"/>
      <c r="BJ617" s="100"/>
      <c r="BK617" s="110">
        <f>Paramètres!$D$20</f>
        <v>523598775598.29883</v>
      </c>
      <c r="BL617" s="41">
        <f>Paramètres!$D$21</f>
        <v>10000</v>
      </c>
      <c r="BM617" s="41"/>
      <c r="BN617" s="41"/>
      <c r="BO617" s="41">
        <f>IF(AND($BR$6&gt;200,A617&lt;950),Paramètres!$D$22,0)</f>
        <v>1</v>
      </c>
      <c r="BP617" s="41">
        <f t="shared" si="619"/>
        <v>12076.395792789739</v>
      </c>
      <c r="BQ617" s="41">
        <f t="shared" si="620"/>
        <v>-69384.865511876866</v>
      </c>
      <c r="BR617" s="41">
        <f t="shared" si="650"/>
        <v>70427.969567816952</v>
      </c>
      <c r="BS617" s="41">
        <f t="shared" si="651"/>
        <v>-80.126608673152475</v>
      </c>
      <c r="BT617" s="41">
        <f t="shared" si="652"/>
        <v>102.4484241877992</v>
      </c>
      <c r="BU617" s="41">
        <f t="shared" si="653"/>
        <v>17.56699400013424</v>
      </c>
      <c r="BV617" s="41">
        <f t="shared" si="654"/>
        <v>-100.93106727050144</v>
      </c>
      <c r="BW617" s="41">
        <f>Paramètres!$D$22</f>
        <v>1</v>
      </c>
      <c r="BX617" s="41">
        <f t="shared" si="621"/>
        <v>41274.288106774075</v>
      </c>
      <c r="BY617" s="41">
        <f t="shared" si="622"/>
        <v>-11190.06880779335</v>
      </c>
      <c r="BZ617" s="41">
        <f t="shared" si="655"/>
        <v>42764.289993452963</v>
      </c>
      <c r="CA617" s="41">
        <f t="shared" si="656"/>
        <v>-15.16908974347171</v>
      </c>
      <c r="CB617" s="41">
        <f t="shared" si="657"/>
        <v>264.33479111673751</v>
      </c>
      <c r="CC617" s="41">
        <f t="shared" si="658"/>
        <v>255.12478581700944</v>
      </c>
      <c r="CD617" s="41">
        <f t="shared" si="659"/>
        <v>-69.168095655108985</v>
      </c>
      <c r="CE617" s="2">
        <f>Paramètres!$F$16</f>
        <v>15000</v>
      </c>
      <c r="CF617" s="2">
        <f>Paramètres!$G$16</f>
        <v>15000</v>
      </c>
      <c r="CG617" s="111">
        <f>Paramètres!$F$20</f>
        <v>992600579172.61572</v>
      </c>
      <c r="CH617" s="2">
        <f>Paramètres!$F$21</f>
        <v>13332</v>
      </c>
      <c r="CI617" s="2"/>
      <c r="CJ617" s="2"/>
      <c r="CK617" s="2">
        <f>IF(CN617&gt;20000,Paramètres!$F$22,-2)</f>
        <v>1</v>
      </c>
      <c r="CL617" s="2">
        <f t="shared" si="623"/>
        <v>-2923.6042072102609</v>
      </c>
      <c r="CM617" s="2">
        <f t="shared" si="624"/>
        <v>-29384.865511876866</v>
      </c>
      <c r="CN617" s="2">
        <f t="shared" si="625"/>
        <v>29529.947218230987</v>
      </c>
      <c r="CO617" s="2">
        <f t="shared" si="626"/>
        <v>-95.681860821695338</v>
      </c>
      <c r="CP617" s="2">
        <f t="shared" si="627"/>
        <v>861.79140860222014</v>
      </c>
      <c r="CQ617" s="2">
        <f t="shared" si="628"/>
        <v>-85.321418602861982</v>
      </c>
      <c r="CR617" s="2">
        <f t="shared" si="629"/>
        <v>-857.55739601976143</v>
      </c>
      <c r="CS617" s="2">
        <f>Paramètres!$F$22</f>
        <v>1</v>
      </c>
      <c r="CT617" s="2">
        <f t="shared" si="630"/>
        <v>26274.288106774075</v>
      </c>
      <c r="CU617" s="2">
        <f t="shared" si="631"/>
        <v>28809.931192206648</v>
      </c>
      <c r="CV617" s="2">
        <f t="shared" si="660"/>
        <v>38991.670274783704</v>
      </c>
      <c r="CW617" s="2">
        <f t="shared" si="661"/>
        <v>47.635585366217597</v>
      </c>
      <c r="CX617" s="2">
        <f t="shared" si="632"/>
        <v>553.10084142785502</v>
      </c>
      <c r="CY617" s="2">
        <f t="shared" si="662"/>
        <v>372.70347121223034</v>
      </c>
      <c r="CZ617" s="2">
        <f t="shared" si="663"/>
        <v>408.67182840826626</v>
      </c>
      <c r="DA617" s="2"/>
      <c r="DB617" s="2"/>
      <c r="DC617" s="13">
        <f>Paramètres!$H$16</f>
        <v>-20000</v>
      </c>
      <c r="DD617" s="13">
        <f>Paramètres!$I$16</f>
        <v>0</v>
      </c>
      <c r="DE617" s="13"/>
      <c r="DF617" s="13"/>
      <c r="DG617" s="112">
        <f>Paramètres!$H$20</f>
        <v>1047197551196.5977</v>
      </c>
      <c r="DH617" s="13">
        <f>Paramètres!$H$21</f>
        <v>10000</v>
      </c>
      <c r="DI617" s="13">
        <f>IF(DL617&lt;66666,Paramètres!$H$22,5)</f>
        <v>1</v>
      </c>
      <c r="DJ617" s="13">
        <f t="shared" si="633"/>
        <v>-37923.604207210257</v>
      </c>
      <c r="DK617" s="13">
        <f t="shared" si="634"/>
        <v>-44384.865511876866</v>
      </c>
      <c r="DL617" s="13">
        <f t="shared" si="664"/>
        <v>58379.928422125799</v>
      </c>
      <c r="DM617" s="13">
        <f t="shared" si="665"/>
        <v>-130.51145386454974</v>
      </c>
      <c r="DN617" s="13">
        <f t="shared" si="666"/>
        <v>294.21355717144087</v>
      </c>
      <c r="DO617" s="13">
        <f t="shared" si="667"/>
        <v>-191.12114036673677</v>
      </c>
      <c r="DP617" s="13">
        <f t="shared" si="668"/>
        <v>-223.68354192562046</v>
      </c>
      <c r="DQ617" s="13">
        <f>IF(DT617&lt;66666,Paramètres!$H$22,5)</f>
        <v>1</v>
      </c>
      <c r="DR617" s="13">
        <f t="shared" si="635"/>
        <v>-8725.7118932259236</v>
      </c>
      <c r="DS617" s="13">
        <f t="shared" si="636"/>
        <v>13809.93119220665</v>
      </c>
      <c r="DT617" s="13">
        <f t="shared" si="669"/>
        <v>16335.612861997757</v>
      </c>
      <c r="DU617" s="13">
        <f t="shared" si="670"/>
        <v>122.2864685792842</v>
      </c>
      <c r="DV617" s="13">
        <f t="shared" si="671"/>
        <v>2434.5980744847429</v>
      </c>
      <c r="DW617" s="13">
        <f t="shared" si="672"/>
        <v>-1300.4471612556611</v>
      </c>
      <c r="DX617" s="13">
        <f t="shared" si="673"/>
        <v>2058.1800127945348</v>
      </c>
    </row>
    <row r="618" spans="1:128" x14ac:dyDescent="0.35">
      <c r="A618" s="106">
        <f t="shared" si="674"/>
        <v>612</v>
      </c>
      <c r="B618" s="106">
        <f>A618*Paramètres!$D$25</f>
        <v>306</v>
      </c>
      <c r="C618" s="102">
        <f>Paramètres!$D$7</f>
        <v>155093840495.72119</v>
      </c>
      <c r="D618" s="28">
        <f>Paramètres!$D$8</f>
        <v>6666</v>
      </c>
      <c r="E618" s="28">
        <f t="shared" si="637"/>
        <v>18791.984020937409</v>
      </c>
      <c r="F618" s="28">
        <f t="shared" si="638"/>
        <v>41313.448399751564</v>
      </c>
      <c r="G618" s="28">
        <f t="shared" si="612"/>
        <v>-76.663838688245121</v>
      </c>
      <c r="H618" s="28">
        <f t="shared" si="613"/>
        <v>-104.23821507289527</v>
      </c>
      <c r="I618" s="28">
        <f t="shared" si="675"/>
        <v>1569.9978967707816</v>
      </c>
      <c r="J618" s="28">
        <f t="shared" si="676"/>
        <v>-6622.8852624256842</v>
      </c>
      <c r="K618" s="28">
        <f t="shared" si="677"/>
        <v>1372.5061112490112</v>
      </c>
      <c r="L618" s="28">
        <f t="shared" si="639"/>
        <v>-337.57327311927617</v>
      </c>
      <c r="M618" s="28">
        <f t="shared" si="640"/>
        <v>-1330.3448089466963</v>
      </c>
      <c r="N618" s="28">
        <f>Paramètres!$D$26*Calculs!K618</f>
        <v>27.450122224980223</v>
      </c>
      <c r="O618" s="28">
        <f>Paramètres!$D$26*I618</f>
        <v>31.399957935415632</v>
      </c>
      <c r="P618" s="28">
        <f>Paramètres!$D$26*J618</f>
        <v>-132.45770524851369</v>
      </c>
      <c r="Q618" s="105">
        <f>IF($T618&gt;25000,Paramètres!$D$9,-5)</f>
        <v>6</v>
      </c>
      <c r="R618" s="105">
        <f t="shared" si="614"/>
        <v>39271.818110128836</v>
      </c>
      <c r="S618" s="105">
        <f t="shared" si="615"/>
        <v>55848.017224040283</v>
      </c>
      <c r="T618" s="105">
        <f t="shared" si="641"/>
        <v>68273.543379055278</v>
      </c>
      <c r="U618" s="105">
        <f t="shared" si="642"/>
        <v>54.88546181856146</v>
      </c>
      <c r="V618" s="105">
        <f t="shared" si="616"/>
        <v>196.81590389851871</v>
      </c>
      <c r="W618" s="105">
        <f t="shared" si="643"/>
        <v>113.21103309623147</v>
      </c>
      <c r="X618" s="105">
        <f t="shared" si="644"/>
        <v>160.99615527295967</v>
      </c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44">
        <f t="shared" si="645"/>
        <v>-20479.834089191423</v>
      </c>
      <c r="AL618" s="44">
        <f t="shared" si="646"/>
        <v>-14534.568824288719</v>
      </c>
      <c r="AM618" s="44">
        <f t="shared" si="617"/>
        <v>-178.20664691594186</v>
      </c>
      <c r="AN618" s="44">
        <f t="shared" si="618"/>
        <v>102.52800353695831</v>
      </c>
      <c r="AO618" s="44">
        <f t="shared" si="678"/>
        <v>-18314.570422917703</v>
      </c>
      <c r="AP618" s="44">
        <f t="shared" si="679"/>
        <v>-573.4317882424682</v>
      </c>
      <c r="AQ618" s="44">
        <f t="shared" si="647"/>
        <v>2654.0367024320576</v>
      </c>
      <c r="AR618" s="44">
        <f t="shared" si="648"/>
        <v>-575.70503330970291</v>
      </c>
      <c r="AS618" s="44">
        <f t="shared" si="649"/>
        <v>2590.8443667033152</v>
      </c>
      <c r="AT618" s="44">
        <f>Paramètres!$D$26*Calculs!AQ618</f>
        <v>53.080734048641155</v>
      </c>
      <c r="AU618" s="44">
        <f>Paramètres!$D$26*AO618</f>
        <v>-366.29140845835406</v>
      </c>
      <c r="AV618" s="44">
        <f>Paramètres!$D$26*AP618</f>
        <v>-11.468635764849365</v>
      </c>
      <c r="AW618" s="44"/>
      <c r="AX618" s="44"/>
      <c r="AY618" s="44"/>
      <c r="AZ618" s="44"/>
      <c r="BA618" s="44"/>
      <c r="BB618" s="44"/>
      <c r="BC618" s="44"/>
      <c r="BD618" s="44"/>
      <c r="BE618" s="44"/>
      <c r="BF618" s="44"/>
      <c r="BG618" s="41">
        <f>Paramètres!$D$16</f>
        <v>30000</v>
      </c>
      <c r="BH618" s="41">
        <f>Paramètres!$E$16</f>
        <v>-25000</v>
      </c>
      <c r="BI618" s="100"/>
      <c r="BJ618" s="100"/>
      <c r="BK618" s="110">
        <f>Paramètres!$D$20</f>
        <v>523598775598.29883</v>
      </c>
      <c r="BL618" s="41">
        <f>Paramètres!$D$21</f>
        <v>10000</v>
      </c>
      <c r="BM618" s="41"/>
      <c r="BN618" s="41"/>
      <c r="BO618" s="41">
        <f>IF(AND($BR$6&gt;200,A618&lt;950),Paramètres!$D$22,0)</f>
        <v>1</v>
      </c>
      <c r="BP618" s="41">
        <f t="shared" si="619"/>
        <v>11208.015979062591</v>
      </c>
      <c r="BQ618" s="41">
        <f t="shared" si="620"/>
        <v>-66313.448399751564</v>
      </c>
      <c r="BR618" s="41">
        <f t="shared" si="650"/>
        <v>67253.944574674839</v>
      </c>
      <c r="BS618" s="41">
        <f t="shared" si="651"/>
        <v>-80.406774001141969</v>
      </c>
      <c r="BT618" s="41">
        <f t="shared" si="652"/>
        <v>112.02563915223612</v>
      </c>
      <c r="BU618" s="41">
        <f t="shared" si="653"/>
        <v>18.669316151245724</v>
      </c>
      <c r="BV618" s="41">
        <f t="shared" si="654"/>
        <v>-110.45904427393828</v>
      </c>
      <c r="BW618" s="41">
        <f>Paramètres!$D$22</f>
        <v>1</v>
      </c>
      <c r="BX618" s="41">
        <f t="shared" si="621"/>
        <v>50479.834089191427</v>
      </c>
      <c r="BY618" s="41">
        <f t="shared" si="622"/>
        <v>-10465.431175711281</v>
      </c>
      <c r="BZ618" s="41">
        <f t="shared" si="655"/>
        <v>51553.262742195497</v>
      </c>
      <c r="CA618" s="41">
        <f t="shared" si="656"/>
        <v>-11.712580829347589</v>
      </c>
      <c r="CB618" s="41">
        <f t="shared" si="657"/>
        <v>186.39105267470308</v>
      </c>
      <c r="CC618" s="41">
        <f t="shared" si="658"/>
        <v>182.51006656514969</v>
      </c>
      <c r="CD618" s="41">
        <f t="shared" si="659"/>
        <v>-37.837813356067102</v>
      </c>
      <c r="CE618" s="2">
        <f>Paramètres!$F$16</f>
        <v>15000</v>
      </c>
      <c r="CF618" s="2">
        <f>Paramètres!$G$16</f>
        <v>15000</v>
      </c>
      <c r="CG618" s="111">
        <f>Paramètres!$F$20</f>
        <v>992600579172.61572</v>
      </c>
      <c r="CH618" s="2">
        <f>Paramètres!$F$21</f>
        <v>13332</v>
      </c>
      <c r="CI618" s="2"/>
      <c r="CJ618" s="2"/>
      <c r="CK618" s="2">
        <f>IF(CN618&gt;20000,Paramètres!$F$22,-2)</f>
        <v>1</v>
      </c>
      <c r="CL618" s="2">
        <f t="shared" si="623"/>
        <v>-3791.9840209374088</v>
      </c>
      <c r="CM618" s="2">
        <f t="shared" si="624"/>
        <v>-26313.448399751564</v>
      </c>
      <c r="CN618" s="2">
        <f t="shared" si="625"/>
        <v>26585.27241728835</v>
      </c>
      <c r="CO618" s="2">
        <f t="shared" si="626"/>
        <v>-98.200337423175625</v>
      </c>
      <c r="CP618" s="2">
        <f t="shared" si="627"/>
        <v>1003.1247335338593</v>
      </c>
      <c r="CQ618" s="2">
        <f t="shared" si="628"/>
        <v>-143.08045826507563</v>
      </c>
      <c r="CR618" s="2">
        <f t="shared" si="629"/>
        <v>-992.86817528311985</v>
      </c>
      <c r="CS618" s="2">
        <f>Paramètres!$F$22</f>
        <v>1</v>
      </c>
      <c r="CT618" s="2">
        <f t="shared" si="630"/>
        <v>35479.834089191427</v>
      </c>
      <c r="CU618" s="2">
        <f t="shared" si="631"/>
        <v>29534.568824288719</v>
      </c>
      <c r="CV618" s="2">
        <f t="shared" si="660"/>
        <v>46163.940284958313</v>
      </c>
      <c r="CW618" s="2">
        <f t="shared" si="661"/>
        <v>39.775098652703768</v>
      </c>
      <c r="CX618" s="2">
        <f t="shared" si="632"/>
        <v>413.03167947463322</v>
      </c>
      <c r="CY618" s="2">
        <f t="shared" si="662"/>
        <v>317.44030884025113</v>
      </c>
      <c r="CZ618" s="2">
        <f t="shared" si="663"/>
        <v>264.24764629612531</v>
      </c>
      <c r="DA618" s="2"/>
      <c r="DB618" s="2"/>
      <c r="DC618" s="13">
        <f>Paramètres!$H$16</f>
        <v>-20000</v>
      </c>
      <c r="DD618" s="13">
        <f>Paramètres!$I$16</f>
        <v>0</v>
      </c>
      <c r="DE618" s="13"/>
      <c r="DF618" s="13"/>
      <c r="DG618" s="112">
        <f>Paramètres!$H$20</f>
        <v>1047197551196.5977</v>
      </c>
      <c r="DH618" s="13">
        <f>Paramètres!$H$21</f>
        <v>10000</v>
      </c>
      <c r="DI618" s="13">
        <f>IF(DL618&lt;66666,Paramètres!$H$22,5)</f>
        <v>1</v>
      </c>
      <c r="DJ618" s="13">
        <f t="shared" si="633"/>
        <v>-38791.984020937409</v>
      </c>
      <c r="DK618" s="13">
        <f t="shared" si="634"/>
        <v>-41313.448399751564</v>
      </c>
      <c r="DL618" s="13">
        <f t="shared" si="664"/>
        <v>56671.148241054711</v>
      </c>
      <c r="DM618" s="13">
        <f t="shared" si="665"/>
        <v>-133.19710626154358</v>
      </c>
      <c r="DN618" s="13">
        <f t="shared" si="666"/>
        <v>311.40822080841968</v>
      </c>
      <c r="DO618" s="13">
        <f t="shared" si="667"/>
        <v>-213.16213100544627</v>
      </c>
      <c r="DP618" s="13">
        <f t="shared" si="668"/>
        <v>-227.01758938963832</v>
      </c>
      <c r="DQ618" s="13">
        <f>IF(DT618&lt;66666,Paramètres!$H$22,5)</f>
        <v>1</v>
      </c>
      <c r="DR618" s="13">
        <f t="shared" si="635"/>
        <v>479.83408919142312</v>
      </c>
      <c r="DS618" s="13">
        <f t="shared" si="636"/>
        <v>14534.568824288719</v>
      </c>
      <c r="DT618" s="13">
        <f t="shared" si="669"/>
        <v>14542.487120886019</v>
      </c>
      <c r="DU618" s="13">
        <f t="shared" si="670"/>
        <v>88.109163937133346</v>
      </c>
      <c r="DV618" s="13">
        <f t="shared" si="671"/>
        <v>2770.2172802041573</v>
      </c>
      <c r="DW618" s="13">
        <f t="shared" si="672"/>
        <v>91.40421954371422</v>
      </c>
      <c r="DX618" s="13">
        <f t="shared" si="673"/>
        <v>2768.7089135897481</v>
      </c>
    </row>
    <row r="619" spans="1:128" x14ac:dyDescent="0.35">
      <c r="A619" s="106">
        <f t="shared" si="674"/>
        <v>613</v>
      </c>
      <c r="B619" s="106">
        <f>A619*Paramètres!$D$25</f>
        <v>306.5</v>
      </c>
      <c r="C619" s="102">
        <f>Paramètres!$D$7</f>
        <v>155093840495.72119</v>
      </c>
      <c r="D619" s="28">
        <f>Paramètres!$D$8</f>
        <v>6666</v>
      </c>
      <c r="E619" s="28">
        <f t="shared" si="637"/>
        <v>19492.589651042981</v>
      </c>
      <c r="F619" s="28">
        <f t="shared" si="638"/>
        <v>37669.419566302051</v>
      </c>
      <c r="G619" s="28">
        <f t="shared" si="612"/>
        <v>-81.269376202228855</v>
      </c>
      <c r="H619" s="28">
        <f t="shared" si="613"/>
        <v>-106.51233950015738</v>
      </c>
      <c r="I619" s="28">
        <f t="shared" si="675"/>
        <v>1201.0246657160899</v>
      </c>
      <c r="J619" s="28">
        <f t="shared" si="676"/>
        <v>-7820.772366123867</v>
      </c>
      <c r="K619" s="28">
        <f t="shared" si="677"/>
        <v>1605.229033137598</v>
      </c>
      <c r="L619" s="28">
        <f t="shared" si="639"/>
        <v>-456.24114016981144</v>
      </c>
      <c r="M619" s="28">
        <f t="shared" si="640"/>
        <v>-1539.027053317913</v>
      </c>
      <c r="N619" s="28">
        <f>Paramètres!$D$26*Calculs!K619</f>
        <v>32.104580662751957</v>
      </c>
      <c r="O619" s="28">
        <f>Paramètres!$D$26*I619</f>
        <v>24.020493314321797</v>
      </c>
      <c r="P619" s="28">
        <f>Paramètres!$D$26*J619</f>
        <v>-156.41544732247735</v>
      </c>
      <c r="Q619" s="105">
        <f>IF($T619&gt;25000,Paramètres!$D$9,-5)</f>
        <v>6</v>
      </c>
      <c r="R619" s="105">
        <f t="shared" si="614"/>
        <v>49273.635210020679</v>
      </c>
      <c r="S619" s="105">
        <f t="shared" si="615"/>
        <v>51842.993193036178</v>
      </c>
      <c r="T619" s="105">
        <f t="shared" si="641"/>
        <v>71523.332347027739</v>
      </c>
      <c r="U619" s="105">
        <f t="shared" si="642"/>
        <v>46.455563736672573</v>
      </c>
      <c r="V619" s="105">
        <f t="shared" si="616"/>
        <v>179.56270213652857</v>
      </c>
      <c r="W619" s="105">
        <f t="shared" si="643"/>
        <v>123.70378717076917</v>
      </c>
      <c r="X619" s="105">
        <f t="shared" si="644"/>
        <v>130.15428167440643</v>
      </c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44">
        <f t="shared" si="645"/>
        <v>-29781.045558977698</v>
      </c>
      <c r="AL619" s="44">
        <f t="shared" si="646"/>
        <v>-14173.573626734125</v>
      </c>
      <c r="AM619" s="44">
        <f t="shared" si="617"/>
        <v>173.7494650765247</v>
      </c>
      <c r="AN619" s="44">
        <f t="shared" si="618"/>
        <v>77.415728577798404</v>
      </c>
      <c r="AO619" s="44">
        <f t="shared" si="678"/>
        <v>-18523.984047769052</v>
      </c>
      <c r="AP619" s="44">
        <f t="shared" si="679"/>
        <v>2028.8812142256963</v>
      </c>
      <c r="AQ619" s="44">
        <f t="shared" si="647"/>
        <v>3233.8017870000035</v>
      </c>
      <c r="AR619" s="44">
        <f t="shared" si="648"/>
        <v>704.56562804534656</v>
      </c>
      <c r="AS619" s="44">
        <f t="shared" si="649"/>
        <v>3156.1149018027659</v>
      </c>
      <c r="AT619" s="44">
        <f>Paramètres!$D$26*Calculs!AQ619</f>
        <v>64.676035740000074</v>
      </c>
      <c r="AU619" s="44">
        <f>Paramètres!$D$26*AO619</f>
        <v>-370.47968095538107</v>
      </c>
      <c r="AV619" s="44">
        <f>Paramètres!$D$26*AP619</f>
        <v>40.577624284513931</v>
      </c>
      <c r="AW619" s="44"/>
      <c r="AX619" s="44"/>
      <c r="AY619" s="44"/>
      <c r="AZ619" s="44"/>
      <c r="BA619" s="44"/>
      <c r="BB619" s="44"/>
      <c r="BC619" s="44"/>
      <c r="BD619" s="44"/>
      <c r="BE619" s="44"/>
      <c r="BF619" s="44"/>
      <c r="BG619" s="41">
        <f>Paramètres!$D$16</f>
        <v>30000</v>
      </c>
      <c r="BH619" s="41">
        <f>Paramètres!$E$16</f>
        <v>-25000</v>
      </c>
      <c r="BI619" s="100"/>
      <c r="BJ619" s="100"/>
      <c r="BK619" s="110">
        <f>Paramètres!$D$20</f>
        <v>523598775598.29883</v>
      </c>
      <c r="BL619" s="41">
        <f>Paramètres!$D$21</f>
        <v>10000</v>
      </c>
      <c r="BM619" s="41"/>
      <c r="BN619" s="41"/>
      <c r="BO619" s="41">
        <f>IF(AND($BR$6&gt;200,A619&lt;950),Paramètres!$D$22,0)</f>
        <v>1</v>
      </c>
      <c r="BP619" s="41">
        <f t="shared" si="619"/>
        <v>10507.410348957019</v>
      </c>
      <c r="BQ619" s="41">
        <f t="shared" si="620"/>
        <v>-62669.419566302051</v>
      </c>
      <c r="BR619" s="41">
        <f t="shared" si="650"/>
        <v>63544.172203425325</v>
      </c>
      <c r="BS619" s="41">
        <f t="shared" si="651"/>
        <v>-80.482083957610925</v>
      </c>
      <c r="BT619" s="41">
        <f t="shared" si="652"/>
        <v>125.00010362775576</v>
      </c>
      <c r="BU619" s="41">
        <f t="shared" si="653"/>
        <v>20.669517548741968</v>
      </c>
      <c r="BV619" s="41">
        <f t="shared" si="654"/>
        <v>-123.27934519315036</v>
      </c>
      <c r="BW619" s="41">
        <f>Paramètres!$D$22</f>
        <v>1</v>
      </c>
      <c r="BX619" s="41">
        <f t="shared" si="621"/>
        <v>59781.045558977698</v>
      </c>
      <c r="BY619" s="41">
        <f t="shared" si="622"/>
        <v>-10826.426373265875</v>
      </c>
      <c r="BZ619" s="41">
        <f t="shared" si="655"/>
        <v>60753.476576573907</v>
      </c>
      <c r="CA619" s="41">
        <f t="shared" si="656"/>
        <v>-10.265082746099287</v>
      </c>
      <c r="CB619" s="41">
        <f t="shared" si="657"/>
        <v>136.28299614899851</v>
      </c>
      <c r="CC619" s="41">
        <f t="shared" si="658"/>
        <v>134.1016261255202</v>
      </c>
      <c r="CD619" s="41">
        <f t="shared" si="659"/>
        <v>-24.285981755719558</v>
      </c>
      <c r="CE619" s="2">
        <f>Paramètres!$F$16</f>
        <v>15000</v>
      </c>
      <c r="CF619" s="2">
        <f>Paramètres!$G$16</f>
        <v>15000</v>
      </c>
      <c r="CG619" s="111">
        <f>Paramètres!$F$20</f>
        <v>992600579172.61572</v>
      </c>
      <c r="CH619" s="2">
        <f>Paramètres!$F$21</f>
        <v>13332</v>
      </c>
      <c r="CI619" s="2"/>
      <c r="CJ619" s="2"/>
      <c r="CK619" s="2">
        <f>IF(CN619&gt;20000,Paramètres!$F$22,-2)</f>
        <v>1</v>
      </c>
      <c r="CL619" s="2">
        <f t="shared" si="623"/>
        <v>-4492.5896510429811</v>
      </c>
      <c r="CM619" s="2">
        <f t="shared" si="624"/>
        <v>-22669.419566302051</v>
      </c>
      <c r="CN619" s="2">
        <f t="shared" si="625"/>
        <v>23110.299549025684</v>
      </c>
      <c r="CO619" s="2">
        <f t="shared" si="626"/>
        <v>-101.20954250470963</v>
      </c>
      <c r="CP619" s="2">
        <f t="shared" si="627"/>
        <v>1207.8620697098288</v>
      </c>
      <c r="CQ619" s="2">
        <f t="shared" si="628"/>
        <v>-234.80563818544289</v>
      </c>
      <c r="CR619" s="2">
        <f t="shared" si="629"/>
        <v>-1184.819434226177</v>
      </c>
      <c r="CS619" s="2">
        <f>Paramètres!$F$22</f>
        <v>1</v>
      </c>
      <c r="CT619" s="2">
        <f t="shared" si="630"/>
        <v>44781.045558977698</v>
      </c>
      <c r="CU619" s="2">
        <f t="shared" si="631"/>
        <v>29173.573626734127</v>
      </c>
      <c r="CV619" s="2">
        <f t="shared" si="660"/>
        <v>53445.668107992751</v>
      </c>
      <c r="CW619" s="2">
        <f t="shared" si="661"/>
        <v>33.083095958651739</v>
      </c>
      <c r="CX619" s="2">
        <f t="shared" si="632"/>
        <v>317.41296764000634</v>
      </c>
      <c r="CY619" s="2">
        <f t="shared" si="662"/>
        <v>265.95391297525453</v>
      </c>
      <c r="CZ619" s="2">
        <f t="shared" si="663"/>
        <v>173.26138692503437</v>
      </c>
      <c r="DA619" s="2"/>
      <c r="DB619" s="2"/>
      <c r="DC619" s="13">
        <f>Paramètres!$H$16</f>
        <v>-20000</v>
      </c>
      <c r="DD619" s="13">
        <f>Paramètres!$I$16</f>
        <v>0</v>
      </c>
      <c r="DE619" s="13"/>
      <c r="DF619" s="13"/>
      <c r="DG619" s="112">
        <f>Paramètres!$H$20</f>
        <v>1047197551196.5977</v>
      </c>
      <c r="DH619" s="13">
        <f>Paramètres!$H$21</f>
        <v>10000</v>
      </c>
      <c r="DI619" s="13">
        <f>IF(DL619&lt;66666,Paramètres!$H$22,5)</f>
        <v>1</v>
      </c>
      <c r="DJ619" s="13">
        <f t="shared" si="633"/>
        <v>-39492.589651042981</v>
      </c>
      <c r="DK619" s="13">
        <f t="shared" si="634"/>
        <v>-37669.419566302051</v>
      </c>
      <c r="DL619" s="13">
        <f t="shared" si="664"/>
        <v>54577.008051081059</v>
      </c>
      <c r="DM619" s="13">
        <f t="shared" si="665"/>
        <v>-136.35352253875365</v>
      </c>
      <c r="DN619" s="13">
        <f t="shared" si="666"/>
        <v>334.57840362000047</v>
      </c>
      <c r="DO619" s="13">
        <f t="shared" si="667"/>
        <v>-242.10501953311052</v>
      </c>
      <c r="DP619" s="13">
        <f t="shared" si="668"/>
        <v>-230.9282738985855</v>
      </c>
      <c r="DQ619" s="13">
        <f>IF(DT619&lt;66666,Paramètres!$H$22,5)</f>
        <v>1</v>
      </c>
      <c r="DR619" s="13">
        <f t="shared" si="635"/>
        <v>9781.0455589776975</v>
      </c>
      <c r="DS619" s="13">
        <f t="shared" si="636"/>
        <v>14173.573626734125</v>
      </c>
      <c r="DT619" s="13">
        <f t="shared" si="669"/>
        <v>17220.889686054274</v>
      </c>
      <c r="DU619" s="13">
        <f t="shared" si="670"/>
        <v>55.390819864050201</v>
      </c>
      <c r="DV619" s="13">
        <f t="shared" si="671"/>
        <v>2283.6125353271109</v>
      </c>
      <c r="DW619" s="13">
        <f t="shared" si="672"/>
        <v>1297.0362538919896</v>
      </c>
      <c r="DX619" s="13">
        <f t="shared" si="673"/>
        <v>1879.5167377794082</v>
      </c>
    </row>
    <row r="620" spans="1:128" x14ac:dyDescent="0.35">
      <c r="A620" s="106">
        <f t="shared" si="674"/>
        <v>614</v>
      </c>
      <c r="B620" s="106">
        <f>A620*Paramètres!$D$25</f>
        <v>307</v>
      </c>
      <c r="C620" s="102">
        <f>Paramètres!$D$7</f>
        <v>155093840495.72119</v>
      </c>
      <c r="D620" s="28">
        <f>Paramètres!$D$8</f>
        <v>6666</v>
      </c>
      <c r="E620" s="28">
        <f t="shared" si="637"/>
        <v>19979.041698858575</v>
      </c>
      <c r="F620" s="28">
        <f t="shared" si="638"/>
        <v>33374.276619910641</v>
      </c>
      <c r="G620" s="28">
        <f t="shared" si="612"/>
        <v>-85.52202083944583</v>
      </c>
      <c r="H620" s="28">
        <f t="shared" si="613"/>
        <v>78.151257347684478</v>
      </c>
      <c r="I620" s="28">
        <f t="shared" si="675"/>
        <v>720.76303223195669</v>
      </c>
      <c r="J620" s="28">
        <f t="shared" si="676"/>
        <v>-9203.3839721193035</v>
      </c>
      <c r="K620" s="28">
        <f t="shared" si="677"/>
        <v>2585.3669171836932</v>
      </c>
      <c r="L620" s="28">
        <f t="shared" si="639"/>
        <v>530.85007875213114</v>
      </c>
      <c r="M620" s="28">
        <f t="shared" si="640"/>
        <v>2530.2806742250491</v>
      </c>
      <c r="N620" s="28">
        <f>Paramètres!$D$26*Calculs!K620</f>
        <v>51.707338343673868</v>
      </c>
      <c r="O620" s="28">
        <f>Paramètres!$D$26*I620</f>
        <v>14.415260644639133</v>
      </c>
      <c r="P620" s="28">
        <f>Paramètres!$D$26*J620</f>
        <v>-184.06767944238607</v>
      </c>
      <c r="Q620" s="105">
        <f>IF($T620&gt;25000,Paramètres!$D$9,-5)</f>
        <v>6</v>
      </c>
      <c r="R620" s="105">
        <f t="shared" si="614"/>
        <v>58845.93787470946</v>
      </c>
      <c r="S620" s="105">
        <f t="shared" si="615"/>
        <v>45744.380914081223</v>
      </c>
      <c r="T620" s="105">
        <f t="shared" si="641"/>
        <v>74534.507374549168</v>
      </c>
      <c r="U620" s="105">
        <f t="shared" si="642"/>
        <v>37.860007015074764</v>
      </c>
      <c r="V620" s="105">
        <f t="shared" si="616"/>
        <v>165.51643141406635</v>
      </c>
      <c r="W620" s="105">
        <f t="shared" si="643"/>
        <v>130.67731958421186</v>
      </c>
      <c r="X620" s="105">
        <f t="shared" si="644"/>
        <v>101.58310496501419</v>
      </c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44">
        <f t="shared" si="645"/>
        <v>-38866.896175850881</v>
      </c>
      <c r="AL620" s="44">
        <f t="shared" si="646"/>
        <v>-12370.104294170585</v>
      </c>
      <c r="AM620" s="44">
        <f t="shared" si="617"/>
        <v>163.57305912974567</v>
      </c>
      <c r="AN620" s="44">
        <f t="shared" si="618"/>
        <v>49.852720332638114</v>
      </c>
      <c r="AO620" s="44">
        <f t="shared" si="678"/>
        <v>-17448.938738768324</v>
      </c>
      <c r="AP620" s="44">
        <f t="shared" si="679"/>
        <v>5144.4184917439479</v>
      </c>
      <c r="AQ620" s="44">
        <f t="shared" si="647"/>
        <v>2824.0132668387514</v>
      </c>
      <c r="AR620" s="44">
        <f t="shared" si="648"/>
        <v>1820.7955801635335</v>
      </c>
      <c r="AS620" s="44">
        <f t="shared" si="649"/>
        <v>2158.6464246231294</v>
      </c>
      <c r="AT620" s="44">
        <f>Paramètres!$D$26*Calculs!AQ620</f>
        <v>56.480265336775027</v>
      </c>
      <c r="AU620" s="44">
        <f>Paramètres!$D$26*AO620</f>
        <v>-348.9787747753665</v>
      </c>
      <c r="AV620" s="44">
        <f>Paramètres!$D$26*AP620</f>
        <v>102.88836983487896</v>
      </c>
      <c r="AW620" s="44"/>
      <c r="AX620" s="44"/>
      <c r="AY620" s="44"/>
      <c r="AZ620" s="44"/>
      <c r="BA620" s="44"/>
      <c r="BB620" s="44"/>
      <c r="BC620" s="44"/>
      <c r="BD620" s="44"/>
      <c r="BE620" s="44"/>
      <c r="BF620" s="44"/>
      <c r="BG620" s="41">
        <f>Paramètres!$D$16</f>
        <v>30000</v>
      </c>
      <c r="BH620" s="41">
        <f>Paramètres!$E$16</f>
        <v>-25000</v>
      </c>
      <c r="BI620" s="100"/>
      <c r="BJ620" s="100"/>
      <c r="BK620" s="110">
        <f>Paramètres!$D$20</f>
        <v>523598775598.29883</v>
      </c>
      <c r="BL620" s="41">
        <f>Paramètres!$D$21</f>
        <v>10000</v>
      </c>
      <c r="BM620" s="41"/>
      <c r="BN620" s="41"/>
      <c r="BO620" s="41">
        <f>IF(AND($BR$6&gt;200,A620&lt;950),Paramètres!$D$22,0)</f>
        <v>1</v>
      </c>
      <c r="BP620" s="41">
        <f t="shared" si="619"/>
        <v>10020.958301141425</v>
      </c>
      <c r="BQ620" s="41">
        <f t="shared" si="620"/>
        <v>-58374.276619910641</v>
      </c>
      <c r="BR620" s="41">
        <f t="shared" si="650"/>
        <v>59228.167084344772</v>
      </c>
      <c r="BS620" s="41">
        <f t="shared" si="651"/>
        <v>-80.259130666260404</v>
      </c>
      <c r="BT620" s="41">
        <f t="shared" si="652"/>
        <v>143.09731850920886</v>
      </c>
      <c r="BU620" s="41">
        <f t="shared" si="653"/>
        <v>24.210984948155915</v>
      </c>
      <c r="BV620" s="41">
        <f t="shared" si="654"/>
        <v>-141.03428934966894</v>
      </c>
      <c r="BW620" s="41">
        <f>Paramètres!$D$22</f>
        <v>1</v>
      </c>
      <c r="BX620" s="41">
        <f t="shared" si="621"/>
        <v>68866.896175850881</v>
      </c>
      <c r="BY620" s="41">
        <f t="shared" si="622"/>
        <v>-12629.895705829415</v>
      </c>
      <c r="BZ620" s="41">
        <f t="shared" si="655"/>
        <v>70015.452968866477</v>
      </c>
      <c r="CA620" s="41">
        <f t="shared" si="656"/>
        <v>-10.392317400364595</v>
      </c>
      <c r="CB620" s="41">
        <f t="shared" si="657"/>
        <v>103.62288529034164</v>
      </c>
      <c r="CC620" s="41">
        <f t="shared" si="658"/>
        <v>101.92302099231274</v>
      </c>
      <c r="CD620" s="41">
        <f t="shared" si="659"/>
        <v>-18.692248331751784</v>
      </c>
      <c r="CE620" s="2">
        <f>Paramètres!$F$16</f>
        <v>15000</v>
      </c>
      <c r="CF620" s="2">
        <f>Paramètres!$G$16</f>
        <v>15000</v>
      </c>
      <c r="CG620" s="111">
        <f>Paramètres!$F$20</f>
        <v>992600579172.61572</v>
      </c>
      <c r="CH620" s="2">
        <f>Paramètres!$F$21</f>
        <v>13332</v>
      </c>
      <c r="CI620" s="2"/>
      <c r="CJ620" s="2"/>
      <c r="CK620" s="2">
        <f>IF(CN620&gt;20000,Paramètres!$F$22,-2)</f>
        <v>-2</v>
      </c>
      <c r="CL620" s="2">
        <f t="shared" si="623"/>
        <v>-4979.0416988585748</v>
      </c>
      <c r="CM620" s="2">
        <f t="shared" si="624"/>
        <v>-18374.276619910641</v>
      </c>
      <c r="CN620" s="2">
        <f t="shared" si="625"/>
        <v>19036.935087980084</v>
      </c>
      <c r="CO620" s="2">
        <f t="shared" si="626"/>
        <v>-105.16183941208507</v>
      </c>
      <c r="CP620" s="2">
        <f t="shared" si="627"/>
        <v>-3010.4640812903936</v>
      </c>
      <c r="CQ620" s="2">
        <f t="shared" si="628"/>
        <v>787.37602058248456</v>
      </c>
      <c r="CR620" s="2">
        <f t="shared" si="629"/>
        <v>2905.6725532914588</v>
      </c>
      <c r="CS620" s="2">
        <f>Paramètres!$F$22</f>
        <v>1</v>
      </c>
      <c r="CT620" s="2">
        <f t="shared" si="630"/>
        <v>53866.896175850881</v>
      </c>
      <c r="CU620" s="2">
        <f t="shared" si="631"/>
        <v>27370.104294170585</v>
      </c>
      <c r="CV620" s="2">
        <f t="shared" si="660"/>
        <v>60421.561653880424</v>
      </c>
      <c r="CW620" s="2">
        <f t="shared" si="661"/>
        <v>26.935406287369055</v>
      </c>
      <c r="CX620" s="2">
        <f t="shared" si="632"/>
        <v>253.17583126061336</v>
      </c>
      <c r="CY620" s="2">
        <f t="shared" si="662"/>
        <v>225.71075363581483</v>
      </c>
      <c r="CZ620" s="2">
        <f t="shared" si="663"/>
        <v>114.68503488971466</v>
      </c>
      <c r="DA620" s="2"/>
      <c r="DB620" s="2"/>
      <c r="DC620" s="13">
        <f>Paramètres!$H$16</f>
        <v>-20000</v>
      </c>
      <c r="DD620" s="13">
        <f>Paramètres!$I$16</f>
        <v>0</v>
      </c>
      <c r="DE620" s="13"/>
      <c r="DF620" s="13"/>
      <c r="DG620" s="112">
        <f>Paramètres!$H$20</f>
        <v>1047197551196.5977</v>
      </c>
      <c r="DH620" s="13">
        <f>Paramètres!$H$21</f>
        <v>10000</v>
      </c>
      <c r="DI620" s="13">
        <f>IF(DL620&lt;66666,Paramètres!$H$22,5)</f>
        <v>1</v>
      </c>
      <c r="DJ620" s="13">
        <f t="shared" si="633"/>
        <v>-39979.041698858578</v>
      </c>
      <c r="DK620" s="13">
        <f t="shared" si="634"/>
        <v>-33374.276619910641</v>
      </c>
      <c r="DL620" s="13">
        <f t="shared" si="664"/>
        <v>52078.461143368928</v>
      </c>
      <c r="DM620" s="13">
        <f t="shared" si="665"/>
        <v>-140.14506299077021</v>
      </c>
      <c r="DN620" s="13">
        <f t="shared" si="666"/>
        <v>365.70028973858126</v>
      </c>
      <c r="DO620" s="13">
        <f t="shared" si="667"/>
        <v>-280.73692677850931</v>
      </c>
      <c r="DP620" s="13">
        <f t="shared" si="668"/>
        <v>-234.35758971674079</v>
      </c>
      <c r="DQ620" s="13">
        <f>IF(DT620&lt;66666,Paramètres!$H$22,5)</f>
        <v>1</v>
      </c>
      <c r="DR620" s="13">
        <f t="shared" si="635"/>
        <v>18866.896175850881</v>
      </c>
      <c r="DS620" s="13">
        <f t="shared" si="636"/>
        <v>12370.104294170585</v>
      </c>
      <c r="DT620" s="13">
        <f t="shared" si="669"/>
        <v>22560.568511431491</v>
      </c>
      <c r="DU620" s="13">
        <f t="shared" si="670"/>
        <v>33.250902925038687</v>
      </c>
      <c r="DV620" s="13">
        <f t="shared" si="671"/>
        <v>1572.0809793958103</v>
      </c>
      <c r="DW620" s="13">
        <f t="shared" si="672"/>
        <v>1314.6959751152453</v>
      </c>
      <c r="DX620" s="13">
        <f t="shared" si="673"/>
        <v>861.982075680153</v>
      </c>
    </row>
    <row r="621" spans="1:128" x14ac:dyDescent="0.35">
      <c r="A621" s="106">
        <f t="shared" si="674"/>
        <v>615</v>
      </c>
      <c r="B621" s="106">
        <f>A621*Paramètres!$D$25</f>
        <v>307.5</v>
      </c>
      <c r="C621" s="102">
        <f>Paramètres!$D$7</f>
        <v>155093840495.72119</v>
      </c>
      <c r="D621" s="28">
        <f>Paramètres!$D$8</f>
        <v>6666</v>
      </c>
      <c r="E621" s="28">
        <f t="shared" si="637"/>
        <v>20472.135734662588</v>
      </c>
      <c r="F621" s="28">
        <f t="shared" si="638"/>
        <v>29405.154802407251</v>
      </c>
      <c r="G621" s="28">
        <f t="shared" si="612"/>
        <v>-79.205554003225259</v>
      </c>
      <c r="H621" s="28">
        <f t="shared" si="613"/>
        <v>71.611272335096444</v>
      </c>
      <c r="I621" s="28">
        <f t="shared" si="675"/>
        <v>1237.1978503394487</v>
      </c>
      <c r="J621" s="28">
        <f t="shared" si="676"/>
        <v>-6489.0356184518687</v>
      </c>
      <c r="K621" s="28">
        <f t="shared" si="677"/>
        <v>3147.9673463846188</v>
      </c>
      <c r="L621" s="28">
        <f t="shared" si="639"/>
        <v>993.06517548693012</v>
      </c>
      <c r="M621" s="28">
        <f t="shared" si="640"/>
        <v>2987.2261332445073</v>
      </c>
      <c r="N621" s="28">
        <f>Paramètres!$D$26*Calculs!K621</f>
        <v>62.95934692769238</v>
      </c>
      <c r="O621" s="28">
        <f>Paramètres!$D$26*I621</f>
        <v>24.743957006788975</v>
      </c>
      <c r="P621" s="28">
        <f>Paramètres!$D$26*J621</f>
        <v>-129.78071236903739</v>
      </c>
      <c r="Q621" s="105">
        <f>IF($T621&gt;25000,Paramètres!$D$9,-5)</f>
        <v>6</v>
      </c>
      <c r="R621" s="105">
        <f t="shared" si="614"/>
        <v>67608.302384856739</v>
      </c>
      <c r="S621" s="105">
        <f t="shared" si="615"/>
        <v>38663.388244550079</v>
      </c>
      <c r="T621" s="105">
        <f t="shared" si="641"/>
        <v>77882.861670017228</v>
      </c>
      <c r="U621" s="105">
        <f t="shared" si="642"/>
        <v>29.764089777949298</v>
      </c>
      <c r="V621" s="105">
        <f t="shared" si="616"/>
        <v>151.74247151463473</v>
      </c>
      <c r="W621" s="105">
        <f t="shared" si="643"/>
        <v>131.72411335183884</v>
      </c>
      <c r="X621" s="105">
        <f t="shared" si="644"/>
        <v>75.329513625415373</v>
      </c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44">
        <f t="shared" si="645"/>
        <v>-47136.166650194158</v>
      </c>
      <c r="AL621" s="44">
        <f t="shared" si="646"/>
        <v>-9258.2334421428295</v>
      </c>
      <c r="AM621" s="44">
        <f t="shared" si="617"/>
        <v>154.76824018337462</v>
      </c>
      <c r="AN621" s="44">
        <f t="shared" si="618"/>
        <v>30.862752205101934</v>
      </c>
      <c r="AO621" s="44">
        <f t="shared" si="678"/>
        <v>-15279.164383829424</v>
      </c>
      <c r="AP621" s="44">
        <f t="shared" si="679"/>
        <v>7200.1765465321978</v>
      </c>
      <c r="AQ621" s="44">
        <f t="shared" si="647"/>
        <v>2065.4823053585378</v>
      </c>
      <c r="AR621" s="44">
        <f t="shared" si="648"/>
        <v>1773.0070693275848</v>
      </c>
      <c r="AS621" s="44">
        <f t="shared" si="649"/>
        <v>1059.5579672031301</v>
      </c>
      <c r="AT621" s="44">
        <f>Paramètres!$D$26*Calculs!AQ621</f>
        <v>41.309646107170757</v>
      </c>
      <c r="AU621" s="44">
        <f>Paramètres!$D$26*AO621</f>
        <v>-305.5832876765885</v>
      </c>
      <c r="AV621" s="44">
        <f>Paramètres!$D$26*AP621</f>
        <v>144.00353093064396</v>
      </c>
      <c r="AW621" s="44"/>
      <c r="AX621" s="44"/>
      <c r="AY621" s="44"/>
      <c r="AZ621" s="44"/>
      <c r="BA621" s="44"/>
      <c r="BB621" s="44"/>
      <c r="BC621" s="44"/>
      <c r="BD621" s="44"/>
      <c r="BE621" s="44"/>
      <c r="BF621" s="44"/>
      <c r="BG621" s="41">
        <f>Paramètres!$D$16</f>
        <v>30000</v>
      </c>
      <c r="BH621" s="41">
        <f>Paramètres!$E$16</f>
        <v>-25000</v>
      </c>
      <c r="BI621" s="100"/>
      <c r="BJ621" s="100"/>
      <c r="BK621" s="110">
        <f>Paramètres!$D$20</f>
        <v>523598775598.29883</v>
      </c>
      <c r="BL621" s="41">
        <f>Paramètres!$D$21</f>
        <v>10000</v>
      </c>
      <c r="BM621" s="41"/>
      <c r="BN621" s="41"/>
      <c r="BO621" s="41">
        <f>IF(AND($BR$6&gt;200,A621&lt;950),Paramètres!$D$22,0)</f>
        <v>1</v>
      </c>
      <c r="BP621" s="41">
        <f t="shared" si="619"/>
        <v>9527.8642653374118</v>
      </c>
      <c r="BQ621" s="41">
        <f t="shared" si="620"/>
        <v>-54405.154802407254</v>
      </c>
      <c r="BR621" s="41">
        <f t="shared" si="650"/>
        <v>55233.15187939749</v>
      </c>
      <c r="BS621" s="41">
        <f t="shared" si="651"/>
        <v>-80.066640435369905</v>
      </c>
      <c r="BT621" s="41">
        <f t="shared" si="652"/>
        <v>163.52631466144175</v>
      </c>
      <c r="BU621" s="41">
        <f t="shared" si="653"/>
        <v>28.208720250242333</v>
      </c>
      <c r="BV621" s="41">
        <f t="shared" si="654"/>
        <v>-161.07490086477293</v>
      </c>
      <c r="BW621" s="41">
        <f>Paramètres!$D$22</f>
        <v>1</v>
      </c>
      <c r="BX621" s="41">
        <f t="shared" si="621"/>
        <v>77136.166650194151</v>
      </c>
      <c r="BY621" s="41">
        <f t="shared" si="622"/>
        <v>-15741.76655785717</v>
      </c>
      <c r="BZ621" s="41">
        <f t="shared" si="655"/>
        <v>78726.052992948869</v>
      </c>
      <c r="CA621" s="41">
        <f t="shared" si="656"/>
        <v>-11.534400830792926</v>
      </c>
      <c r="CB621" s="41">
        <f t="shared" si="657"/>
        <v>82.477348591255534</v>
      </c>
      <c r="CC621" s="41">
        <f t="shared" si="658"/>
        <v>80.811704180966061</v>
      </c>
      <c r="CD621" s="41">
        <f t="shared" si="659"/>
        <v>-16.491861569013764</v>
      </c>
      <c r="CE621" s="2">
        <f>Paramètres!$F$16</f>
        <v>15000</v>
      </c>
      <c r="CF621" s="2">
        <f>Paramètres!$G$16</f>
        <v>15000</v>
      </c>
      <c r="CG621" s="111">
        <f>Paramètres!$F$20</f>
        <v>992600579172.61572</v>
      </c>
      <c r="CH621" s="2">
        <f>Paramètres!$F$21</f>
        <v>13332</v>
      </c>
      <c r="CI621" s="2"/>
      <c r="CJ621" s="2"/>
      <c r="CK621" s="2">
        <f>IF(CN621&gt;20000,Paramètres!$F$22,-2)</f>
        <v>-2</v>
      </c>
      <c r="CL621" s="2">
        <f t="shared" si="623"/>
        <v>-5472.1357346625882</v>
      </c>
      <c r="CM621" s="2">
        <f t="shared" si="624"/>
        <v>-14405.154802407251</v>
      </c>
      <c r="CN621" s="2">
        <f t="shared" si="625"/>
        <v>15409.502080855435</v>
      </c>
      <c r="CO621" s="2">
        <f t="shared" si="626"/>
        <v>-110.80045445679117</v>
      </c>
      <c r="CP621" s="2">
        <f t="shared" si="627"/>
        <v>-3615.8881446624682</v>
      </c>
      <c r="CQ621" s="2">
        <f t="shared" si="628"/>
        <v>1284.053866577101</v>
      </c>
      <c r="CR621" s="2">
        <f t="shared" si="629"/>
        <v>3380.2148958962625</v>
      </c>
      <c r="CS621" s="2">
        <f>Paramètres!$F$22</f>
        <v>1</v>
      </c>
      <c r="CT621" s="2">
        <f t="shared" si="630"/>
        <v>62136.166650194158</v>
      </c>
      <c r="CU621" s="2">
        <f t="shared" si="631"/>
        <v>24258.233442142831</v>
      </c>
      <c r="CV621" s="2">
        <f t="shared" si="660"/>
        <v>66703.561342061774</v>
      </c>
      <c r="CW621" s="2">
        <f t="shared" si="661"/>
        <v>21.325892790685039</v>
      </c>
      <c r="CX621" s="2">
        <f t="shared" si="632"/>
        <v>210.35807469503314</v>
      </c>
      <c r="CY621" s="2">
        <f t="shared" si="662"/>
        <v>195.95422077145361</v>
      </c>
      <c r="CZ621" s="2">
        <f t="shared" si="663"/>
        <v>76.501391825597295</v>
      </c>
      <c r="DA621" s="2"/>
      <c r="DB621" s="2"/>
      <c r="DC621" s="13">
        <f>Paramètres!$H$16</f>
        <v>-20000</v>
      </c>
      <c r="DD621" s="13">
        <f>Paramètres!$I$16</f>
        <v>0</v>
      </c>
      <c r="DE621" s="13"/>
      <c r="DF621" s="13"/>
      <c r="DG621" s="112">
        <f>Paramètres!$H$20</f>
        <v>1047197551196.5977</v>
      </c>
      <c r="DH621" s="13">
        <f>Paramètres!$H$21</f>
        <v>10000</v>
      </c>
      <c r="DI621" s="13">
        <f>IF(DL621&lt;66666,Paramètres!$H$22,5)</f>
        <v>1</v>
      </c>
      <c r="DJ621" s="13">
        <f t="shared" si="633"/>
        <v>-40472.135734662588</v>
      </c>
      <c r="DK621" s="13">
        <f t="shared" si="634"/>
        <v>-29405.154802407251</v>
      </c>
      <c r="DL621" s="13">
        <f t="shared" si="664"/>
        <v>50026.561943416484</v>
      </c>
      <c r="DM621" s="13">
        <f t="shared" si="665"/>
        <v>-143.99960436078914</v>
      </c>
      <c r="DN621" s="13">
        <f t="shared" si="666"/>
        <v>394.55167810487421</v>
      </c>
      <c r="DO621" s="13">
        <f t="shared" si="667"/>
        <v>-319.19741134041317</v>
      </c>
      <c r="DP621" s="13">
        <f t="shared" si="668"/>
        <v>-231.91386178698193</v>
      </c>
      <c r="DQ621" s="13">
        <f>IF(DT621&lt;66666,Paramètres!$H$22,5)</f>
        <v>1</v>
      </c>
      <c r="DR621" s="13">
        <f t="shared" si="635"/>
        <v>27136.166650194158</v>
      </c>
      <c r="DS621" s="13">
        <f t="shared" si="636"/>
        <v>9258.2334421428295</v>
      </c>
      <c r="DT621" s="13">
        <f t="shared" si="669"/>
        <v>28672.049576832163</v>
      </c>
      <c r="DU621" s="13">
        <f t="shared" si="670"/>
        <v>18.83845602464233</v>
      </c>
      <c r="DV621" s="13">
        <f t="shared" si="671"/>
        <v>1072.3335970300716</v>
      </c>
      <c r="DW621" s="13">
        <f t="shared" si="672"/>
        <v>1014.8916322020806</v>
      </c>
      <c r="DX621" s="13">
        <f t="shared" si="673"/>
        <v>346.2575893834657</v>
      </c>
    </row>
    <row r="622" spans="1:128" x14ac:dyDescent="0.35">
      <c r="A622" s="106">
        <f t="shared" si="674"/>
        <v>616</v>
      </c>
      <c r="B622" s="106">
        <f>A622*Paramètres!$D$25</f>
        <v>308</v>
      </c>
      <c r="C622" s="102">
        <f>Paramètres!$D$7</f>
        <v>155093840495.72119</v>
      </c>
      <c r="D622" s="28">
        <f>Paramètres!$D$8</f>
        <v>6666</v>
      </c>
      <c r="E622" s="28">
        <f t="shared" si="637"/>
        <v>21339.000953704046</v>
      </c>
      <c r="F622" s="28">
        <f t="shared" si="638"/>
        <v>26907.443526492443</v>
      </c>
      <c r="G622" s="28">
        <f t="shared" si="612"/>
        <v>-56.81278792754788</v>
      </c>
      <c r="H622" s="28">
        <f t="shared" si="613"/>
        <v>63.42066660395755</v>
      </c>
      <c r="I622" s="28">
        <f t="shared" si="675"/>
        <v>2205.5190688195898</v>
      </c>
      <c r="J622" s="28">
        <f t="shared" si="676"/>
        <v>-3372.0287728383241</v>
      </c>
      <c r="K622" s="28">
        <f t="shared" si="677"/>
        <v>3429.472717861107</v>
      </c>
      <c r="L622" s="28">
        <f t="shared" si="639"/>
        <v>1534.4713967206226</v>
      </c>
      <c r="M622" s="28">
        <f t="shared" si="640"/>
        <v>3067.0312445751038</v>
      </c>
      <c r="N622" s="28">
        <f>Paramètres!$D$26*Calculs!K622</f>
        <v>68.589454357222138</v>
      </c>
      <c r="O622" s="28">
        <f>Paramètres!$D$26*I622</f>
        <v>44.1103813763918</v>
      </c>
      <c r="P622" s="28">
        <f>Paramètres!$D$26*J622</f>
        <v>-67.440575456766481</v>
      </c>
      <c r="Q622" s="105">
        <f>IF($T622&gt;25000,Paramètres!$D$9,-5)</f>
        <v>6</v>
      </c>
      <c r="R622" s="105">
        <f t="shared" si="614"/>
        <v>75671.49802848103</v>
      </c>
      <c r="S622" s="105">
        <f t="shared" si="615"/>
        <v>32300.699203568391</v>
      </c>
      <c r="T622" s="105">
        <f t="shared" si="641"/>
        <v>82277.036789822552</v>
      </c>
      <c r="U622" s="105">
        <f t="shared" si="642"/>
        <v>23.115417883450949</v>
      </c>
      <c r="V622" s="105">
        <f t="shared" si="616"/>
        <v>136.12139124269464</v>
      </c>
      <c r="W622" s="105">
        <f t="shared" si="643"/>
        <v>125.193006347183</v>
      </c>
      <c r="X622" s="105">
        <f t="shared" si="644"/>
        <v>53.439164622970509</v>
      </c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44">
        <f t="shared" si="645"/>
        <v>-54332.497074776977</v>
      </c>
      <c r="AL622" s="44">
        <f t="shared" si="646"/>
        <v>-5393.2556770759475</v>
      </c>
      <c r="AM622" s="44">
        <f t="shared" si="617"/>
        <v>148.416742550528</v>
      </c>
      <c r="AN622" s="44">
        <f t="shared" si="618"/>
        <v>18.693084255723253</v>
      </c>
      <c r="AO622" s="44">
        <f t="shared" si="678"/>
        <v>-13200.57402682525</v>
      </c>
      <c r="AP622" s="44">
        <f t="shared" si="679"/>
        <v>8115.7309828046837</v>
      </c>
      <c r="AQ622" s="44">
        <f t="shared" si="647"/>
        <v>1502.64789525226</v>
      </c>
      <c r="AR622" s="44">
        <f t="shared" si="648"/>
        <v>1423.3816705063391</v>
      </c>
      <c r="AS622" s="44">
        <f t="shared" si="649"/>
        <v>481.59663326546462</v>
      </c>
      <c r="AT622" s="44">
        <f>Paramètres!$D$26*Calculs!AQ622</f>
        <v>30.052957905045201</v>
      </c>
      <c r="AU622" s="44">
        <f>Paramètres!$D$26*AO622</f>
        <v>-264.01148053650502</v>
      </c>
      <c r="AV622" s="44">
        <f>Paramètres!$D$26*AP622</f>
        <v>162.31461965609367</v>
      </c>
      <c r="AW622" s="44"/>
      <c r="AX622" s="44"/>
      <c r="AY622" s="44"/>
      <c r="AZ622" s="44"/>
      <c r="BA622" s="44"/>
      <c r="BB622" s="44"/>
      <c r="BC622" s="44"/>
      <c r="BD622" s="44"/>
      <c r="BE622" s="44"/>
      <c r="BF622" s="44"/>
      <c r="BG622" s="41">
        <f>Paramètres!$D$16</f>
        <v>30000</v>
      </c>
      <c r="BH622" s="41">
        <f>Paramètres!$E$16</f>
        <v>-25000</v>
      </c>
      <c r="BI622" s="100"/>
      <c r="BJ622" s="100"/>
      <c r="BK622" s="110">
        <f>Paramètres!$D$20</f>
        <v>523598775598.29883</v>
      </c>
      <c r="BL622" s="41">
        <f>Paramètres!$D$21</f>
        <v>10000</v>
      </c>
      <c r="BM622" s="41"/>
      <c r="BN622" s="41"/>
      <c r="BO622" s="41">
        <f>IF(AND($BR$6&gt;200,A622&lt;950),Paramètres!$D$22,0)</f>
        <v>1</v>
      </c>
      <c r="BP622" s="41">
        <f t="shared" si="619"/>
        <v>8660.999046295954</v>
      </c>
      <c r="BQ622" s="41">
        <f t="shared" si="620"/>
        <v>-51907.44352649244</v>
      </c>
      <c r="BR622" s="41">
        <f t="shared" si="650"/>
        <v>52625.047248776333</v>
      </c>
      <c r="BS622" s="41">
        <f t="shared" si="651"/>
        <v>-80.527197780792164</v>
      </c>
      <c r="BT622" s="41">
        <f t="shared" si="652"/>
        <v>179.26911707533009</v>
      </c>
      <c r="BU622" s="41">
        <f t="shared" si="653"/>
        <v>29.504004902453659</v>
      </c>
      <c r="BV622" s="41">
        <f t="shared" si="654"/>
        <v>-176.82457417362667</v>
      </c>
      <c r="BW622" s="41">
        <f>Paramètres!$D$22</f>
        <v>1</v>
      </c>
      <c r="BX622" s="41">
        <f t="shared" si="621"/>
        <v>84332.497074776969</v>
      </c>
      <c r="BY622" s="41">
        <f t="shared" si="622"/>
        <v>-19606.744322924053</v>
      </c>
      <c r="BZ622" s="41">
        <f t="shared" si="655"/>
        <v>86581.721430171281</v>
      </c>
      <c r="CA622" s="41">
        <f t="shared" si="656"/>
        <v>-13.088371031376548</v>
      </c>
      <c r="CB622" s="41">
        <f t="shared" si="657"/>
        <v>68.472088359304522</v>
      </c>
      <c r="CC622" s="41">
        <f t="shared" si="658"/>
        <v>66.693316971319717</v>
      </c>
      <c r="CD622" s="41">
        <f t="shared" si="659"/>
        <v>-15.505752340582589</v>
      </c>
      <c r="CE622" s="2">
        <f>Paramètres!$F$16</f>
        <v>15000</v>
      </c>
      <c r="CF622" s="2">
        <f>Paramètres!$G$16</f>
        <v>15000</v>
      </c>
      <c r="CG622" s="111">
        <f>Paramètres!$F$20</f>
        <v>992600579172.61572</v>
      </c>
      <c r="CH622" s="2">
        <f>Paramètres!$F$21</f>
        <v>13332</v>
      </c>
      <c r="CI622" s="2"/>
      <c r="CJ622" s="2"/>
      <c r="CK622" s="2">
        <f>IF(CN622&gt;20000,Paramètres!$F$22,-2)</f>
        <v>-2</v>
      </c>
      <c r="CL622" s="2">
        <f t="shared" si="623"/>
        <v>-6339.000953704046</v>
      </c>
      <c r="CM622" s="2">
        <f t="shared" si="624"/>
        <v>-11907.443526492443</v>
      </c>
      <c r="CN622" s="2">
        <f t="shared" si="625"/>
        <v>13489.630996719949</v>
      </c>
      <c r="CO622" s="2">
        <f t="shared" si="626"/>
        <v>-118.02888020873358</v>
      </c>
      <c r="CP622" s="2">
        <f t="shared" si="627"/>
        <v>-3925.2880612712756</v>
      </c>
      <c r="CQ622" s="2">
        <f t="shared" si="628"/>
        <v>1844.5578511385488</v>
      </c>
      <c r="CR622" s="2">
        <f t="shared" si="629"/>
        <v>3464.8943270700115</v>
      </c>
      <c r="CS622" s="2">
        <f>Paramètres!$F$22</f>
        <v>1</v>
      </c>
      <c r="CT622" s="2">
        <f t="shared" si="630"/>
        <v>69332.497074776969</v>
      </c>
      <c r="CU622" s="2">
        <f t="shared" si="631"/>
        <v>20393.255677075947</v>
      </c>
      <c r="CV622" s="2">
        <f t="shared" si="660"/>
        <v>72269.495831467837</v>
      </c>
      <c r="CW622" s="2">
        <f t="shared" si="661"/>
        <v>16.390563157300992</v>
      </c>
      <c r="CX622" s="2">
        <f t="shared" si="632"/>
        <v>180.74398240900496</v>
      </c>
      <c r="CY622" s="2">
        <f t="shared" si="662"/>
        <v>173.39863088126589</v>
      </c>
      <c r="CZ622" s="2">
        <f t="shared" si="663"/>
        <v>51.002960556904881</v>
      </c>
      <c r="DA622" s="2"/>
      <c r="DB622" s="2"/>
      <c r="DC622" s="13">
        <f>Paramètres!$H$16</f>
        <v>-20000</v>
      </c>
      <c r="DD622" s="13">
        <f>Paramètres!$I$16</f>
        <v>0</v>
      </c>
      <c r="DE622" s="13"/>
      <c r="DF622" s="13"/>
      <c r="DG622" s="112">
        <f>Paramètres!$H$20</f>
        <v>1047197551196.5977</v>
      </c>
      <c r="DH622" s="13">
        <f>Paramètres!$H$21</f>
        <v>10000</v>
      </c>
      <c r="DI622" s="13">
        <f>IF(DL622&lt;66666,Paramètres!$H$22,5)</f>
        <v>1</v>
      </c>
      <c r="DJ622" s="13">
        <f t="shared" si="633"/>
        <v>-41339.000953704046</v>
      </c>
      <c r="DK622" s="13">
        <f t="shared" si="634"/>
        <v>-26907.443526492443</v>
      </c>
      <c r="DL622" s="13">
        <f t="shared" si="664"/>
        <v>49324.674524843278</v>
      </c>
      <c r="DM622" s="13">
        <f t="shared" si="665"/>
        <v>-146.94000617105593</v>
      </c>
      <c r="DN622" s="13">
        <f t="shared" si="666"/>
        <v>405.19094538541162</v>
      </c>
      <c r="DO622" s="13">
        <f t="shared" si="667"/>
        <v>-339.59045932037986</v>
      </c>
      <c r="DP622" s="13">
        <f t="shared" si="668"/>
        <v>-221.03850832128109</v>
      </c>
      <c r="DQ622" s="13">
        <f>IF(DT622&lt;66666,Paramètres!$H$22,5)</f>
        <v>1</v>
      </c>
      <c r="DR622" s="13">
        <f t="shared" si="635"/>
        <v>34332.497074776977</v>
      </c>
      <c r="DS622" s="13">
        <f t="shared" si="636"/>
        <v>5393.2556770759475</v>
      </c>
      <c r="DT622" s="13">
        <f t="shared" si="669"/>
        <v>34753.525895768929</v>
      </c>
      <c r="DU622" s="13">
        <f t="shared" si="670"/>
        <v>8.9275754667833169</v>
      </c>
      <c r="DV622" s="13">
        <f t="shared" si="671"/>
        <v>769.50549204187394</v>
      </c>
      <c r="DW622" s="13">
        <f t="shared" si="672"/>
        <v>760.18315763952012</v>
      </c>
      <c r="DX622" s="13">
        <f t="shared" si="673"/>
        <v>119.41636874321334</v>
      </c>
    </row>
    <row r="623" spans="1:128" x14ac:dyDescent="0.35">
      <c r="A623" s="106">
        <f t="shared" si="674"/>
        <v>617</v>
      </c>
      <c r="B623" s="106">
        <f>A623*Paramètres!$D$25</f>
        <v>308.5</v>
      </c>
      <c r="C623" s="102">
        <f>Paramètres!$D$7</f>
        <v>155093840495.72119</v>
      </c>
      <c r="D623" s="28">
        <f>Paramètres!$D$8</f>
        <v>6666</v>
      </c>
      <c r="E623" s="28">
        <f t="shared" si="637"/>
        <v>22825.378337293994</v>
      </c>
      <c r="F623" s="28">
        <f t="shared" si="638"/>
        <v>25988.186951217056</v>
      </c>
      <c r="G623" s="28">
        <f t="shared" si="612"/>
        <v>-3.6776931402672619</v>
      </c>
      <c r="H623" s="28">
        <f t="shared" si="613"/>
        <v>54.995800739852399</v>
      </c>
      <c r="I623" s="28">
        <f t="shared" si="675"/>
        <v>3695.8800841638208</v>
      </c>
      <c r="J623" s="28">
        <f t="shared" si="676"/>
        <v>-237.55695280645389</v>
      </c>
      <c r="K623" s="28">
        <f t="shared" si="677"/>
        <v>3428.2889193665601</v>
      </c>
      <c r="L623" s="28">
        <f t="shared" si="639"/>
        <v>1966.5915580072697</v>
      </c>
      <c r="M623" s="28">
        <f t="shared" si="640"/>
        <v>2808.1457509584643</v>
      </c>
      <c r="N623" s="28">
        <f>Paramètres!$D$26*Calculs!K623</f>
        <v>68.565778387331207</v>
      </c>
      <c r="O623" s="28">
        <f>Paramètres!$D$26*I623</f>
        <v>73.917601683276416</v>
      </c>
      <c r="P623" s="28">
        <f>Paramètres!$D$26*J623</f>
        <v>-4.7511390561290776</v>
      </c>
      <c r="Q623" s="105">
        <f>IF($T623&gt;25000,Paramètres!$D$9,-5)</f>
        <v>6</v>
      </c>
      <c r="R623" s="105">
        <f t="shared" si="614"/>
        <v>83402.317007857011</v>
      </c>
      <c r="S623" s="105">
        <f t="shared" si="615"/>
        <v>27203.177978574295</v>
      </c>
      <c r="T623" s="105">
        <f t="shared" si="641"/>
        <v>87726.617251624746</v>
      </c>
      <c r="U623" s="105">
        <f t="shared" si="642"/>
        <v>18.064675848362207</v>
      </c>
      <c r="V623" s="105">
        <f t="shared" si="616"/>
        <v>119.87607207440524</v>
      </c>
      <c r="W623" s="105">
        <f t="shared" si="643"/>
        <v>113.96703164934921</v>
      </c>
      <c r="X623" s="105">
        <f t="shared" si="644"/>
        <v>37.172413871367532</v>
      </c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44">
        <f t="shared" si="645"/>
        <v>-60576.938670563017</v>
      </c>
      <c r="AL623" s="44">
        <f t="shared" si="646"/>
        <v>-1214.9910273572395</v>
      </c>
      <c r="AM623" s="44">
        <f t="shared" si="617"/>
        <v>143.77201602061294</v>
      </c>
      <c r="AN623" s="44">
        <f t="shared" si="618"/>
        <v>10.488165467604555</v>
      </c>
      <c r="AO623" s="44">
        <f t="shared" si="678"/>
        <v>-11513.180875782407</v>
      </c>
      <c r="AP623" s="44">
        <f t="shared" si="679"/>
        <v>8435.0129964140542</v>
      </c>
      <c r="AQ623" s="44">
        <f t="shared" si="647"/>
        <v>1144.5913400388979</v>
      </c>
      <c r="AR623" s="44">
        <f t="shared" si="648"/>
        <v>1125.4681118392887</v>
      </c>
      <c r="AS623" s="44">
        <f t="shared" si="649"/>
        <v>208.35274158250616</v>
      </c>
      <c r="AT623" s="44">
        <f>Paramètres!$D$26*Calculs!AQ623</f>
        <v>22.89182680077796</v>
      </c>
      <c r="AU623" s="44">
        <f>Paramètres!$D$26*AO623</f>
        <v>-230.26361751564815</v>
      </c>
      <c r="AV623" s="44">
        <f>Paramètres!$D$26*AP623</f>
        <v>168.7002599282811</v>
      </c>
      <c r="AW623" s="44"/>
      <c r="AX623" s="44"/>
      <c r="AY623" s="44"/>
      <c r="AZ623" s="44"/>
      <c r="BA623" s="44"/>
      <c r="BB623" s="44"/>
      <c r="BC623" s="44"/>
      <c r="BD623" s="44"/>
      <c r="BE623" s="44"/>
      <c r="BF623" s="44"/>
      <c r="BG623" s="41">
        <f>Paramètres!$D$16</f>
        <v>30000</v>
      </c>
      <c r="BH623" s="41">
        <f>Paramètres!$E$16</f>
        <v>-25000</v>
      </c>
      <c r="BI623" s="100"/>
      <c r="BJ623" s="100"/>
      <c r="BK623" s="110">
        <f>Paramètres!$D$20</f>
        <v>523598775598.29883</v>
      </c>
      <c r="BL623" s="41">
        <f>Paramètres!$D$21</f>
        <v>10000</v>
      </c>
      <c r="BM623" s="41"/>
      <c r="BN623" s="41"/>
      <c r="BO623" s="41">
        <f>IF(AND($BR$6&gt;200,A623&lt;950),Paramètres!$D$22,0)</f>
        <v>1</v>
      </c>
      <c r="BP623" s="41">
        <f t="shared" si="619"/>
        <v>7174.6216627060057</v>
      </c>
      <c r="BQ623" s="41">
        <f t="shared" si="620"/>
        <v>-50988.186951217052</v>
      </c>
      <c r="BR623" s="41">
        <f t="shared" si="650"/>
        <v>51490.488486469338</v>
      </c>
      <c r="BS623" s="41">
        <f t="shared" si="651"/>
        <v>-81.990414094656302</v>
      </c>
      <c r="BT623" s="41">
        <f t="shared" si="652"/>
        <v>186.82101167766857</v>
      </c>
      <c r="BU623" s="41">
        <f t="shared" si="653"/>
        <v>26.031411175745095</v>
      </c>
      <c r="BV623" s="41">
        <f t="shared" si="654"/>
        <v>-184.99852982244715</v>
      </c>
      <c r="BW623" s="41">
        <f>Paramètres!$D$22</f>
        <v>1</v>
      </c>
      <c r="BX623" s="41">
        <f t="shared" si="621"/>
        <v>90576.938670563017</v>
      </c>
      <c r="BY623" s="41">
        <f t="shared" si="622"/>
        <v>-23785.008972642761</v>
      </c>
      <c r="BZ623" s="41">
        <f t="shared" si="655"/>
        <v>93647.78946008085</v>
      </c>
      <c r="CA623" s="41">
        <f t="shared" si="656"/>
        <v>-14.713371000105257</v>
      </c>
      <c r="CB623" s="41">
        <f t="shared" si="657"/>
        <v>58.697208157515291</v>
      </c>
      <c r="CC623" s="41">
        <f t="shared" si="658"/>
        <v>56.772439094067899</v>
      </c>
      <c r="CD623" s="41">
        <f t="shared" si="659"/>
        <v>-14.90813216996116</v>
      </c>
      <c r="CE623" s="2">
        <f>Paramètres!$F$16</f>
        <v>15000</v>
      </c>
      <c r="CF623" s="2">
        <f>Paramètres!$G$16</f>
        <v>15000</v>
      </c>
      <c r="CG623" s="111">
        <f>Paramètres!$F$20</f>
        <v>992600579172.61572</v>
      </c>
      <c r="CH623" s="2">
        <f>Paramètres!$F$21</f>
        <v>13332</v>
      </c>
      <c r="CI623" s="2"/>
      <c r="CJ623" s="2"/>
      <c r="CK623" s="2">
        <f>IF(CN623&gt;20000,Paramètres!$F$22,-2)</f>
        <v>-2</v>
      </c>
      <c r="CL623" s="2">
        <f t="shared" si="623"/>
        <v>-7825.3783372939943</v>
      </c>
      <c r="CM623" s="2">
        <f t="shared" si="624"/>
        <v>-10988.186951217056</v>
      </c>
      <c r="CN623" s="2">
        <f t="shared" si="625"/>
        <v>13489.877634607621</v>
      </c>
      <c r="CO623" s="2">
        <f t="shared" si="626"/>
        <v>-125.45705665722895</v>
      </c>
      <c r="CP623" s="2">
        <f t="shared" si="627"/>
        <v>-3925.2509114673685</v>
      </c>
      <c r="CQ623" s="2">
        <f t="shared" si="628"/>
        <v>2277.0090495289883</v>
      </c>
      <c r="CR623" s="2">
        <f t="shared" si="629"/>
        <v>3197.3152028441773</v>
      </c>
      <c r="CS623" s="2">
        <f>Paramètres!$F$22</f>
        <v>1</v>
      </c>
      <c r="CT623" s="2">
        <f t="shared" si="630"/>
        <v>75576.938670563017</v>
      </c>
      <c r="CU623" s="2">
        <f t="shared" si="631"/>
        <v>16214.991027357239</v>
      </c>
      <c r="CV623" s="2">
        <f t="shared" si="660"/>
        <v>77296.827831621398</v>
      </c>
      <c r="CW623" s="2">
        <f t="shared" si="661"/>
        <v>12.109204124167018</v>
      </c>
      <c r="CX623" s="2">
        <f t="shared" si="632"/>
        <v>158.98433491573371</v>
      </c>
      <c r="CY623" s="2">
        <f t="shared" si="662"/>
        <v>155.44686200681591</v>
      </c>
      <c r="CZ623" s="2">
        <f t="shared" si="663"/>
        <v>33.351039576482769</v>
      </c>
      <c r="DA623" s="2"/>
      <c r="DB623" s="2"/>
      <c r="DC623" s="13">
        <f>Paramètres!$H$16</f>
        <v>-20000</v>
      </c>
      <c r="DD623" s="13">
        <f>Paramètres!$I$16</f>
        <v>0</v>
      </c>
      <c r="DE623" s="13"/>
      <c r="DF623" s="13"/>
      <c r="DG623" s="112">
        <f>Paramètres!$H$20</f>
        <v>1047197551196.5977</v>
      </c>
      <c r="DH623" s="13">
        <f>Paramètres!$H$21</f>
        <v>10000</v>
      </c>
      <c r="DI623" s="13">
        <f>IF(DL623&lt;66666,Paramètres!$H$22,5)</f>
        <v>1</v>
      </c>
      <c r="DJ623" s="13">
        <f t="shared" si="633"/>
        <v>-42825.378337293994</v>
      </c>
      <c r="DK623" s="13">
        <f t="shared" si="634"/>
        <v>-25988.186951217056</v>
      </c>
      <c r="DL623" s="13">
        <f t="shared" si="664"/>
        <v>50093.900733959403</v>
      </c>
      <c r="DM623" s="13">
        <f t="shared" si="665"/>
        <v>-148.74891517091601</v>
      </c>
      <c r="DN623" s="13">
        <f t="shared" si="666"/>
        <v>393.55257532188966</v>
      </c>
      <c r="DO623" s="13">
        <f t="shared" si="667"/>
        <v>-336.44890269746378</v>
      </c>
      <c r="DP623" s="13">
        <f t="shared" si="668"/>
        <v>-204.17092206326583</v>
      </c>
      <c r="DQ623" s="13">
        <f>IF(DT623&lt;66666,Paramètres!$H$22,5)</f>
        <v>1</v>
      </c>
      <c r="DR623" s="13">
        <f t="shared" si="635"/>
        <v>40576.938670563017</v>
      </c>
      <c r="DS623" s="13">
        <f t="shared" si="636"/>
        <v>1214.9910273572395</v>
      </c>
      <c r="DT623" s="13">
        <f t="shared" si="669"/>
        <v>40595.124769745336</v>
      </c>
      <c r="DU623" s="13">
        <f t="shared" si="670"/>
        <v>1.7150890814106512</v>
      </c>
      <c r="DV623" s="13">
        <f t="shared" si="671"/>
        <v>581.70622971106843</v>
      </c>
      <c r="DW623" s="13">
        <f t="shared" si="672"/>
        <v>581.44563272439825</v>
      </c>
      <c r="DX623" s="13">
        <f t="shared" si="673"/>
        <v>17.410165719788505</v>
      </c>
    </row>
    <row r="624" spans="1:128" x14ac:dyDescent="0.35">
      <c r="A624" s="106">
        <f t="shared" si="674"/>
        <v>618</v>
      </c>
      <c r="B624" s="106">
        <f>A624*Paramètres!$D$25</f>
        <v>309</v>
      </c>
      <c r="C624" s="102">
        <f>Paramètres!$D$7</f>
        <v>155093840495.72119</v>
      </c>
      <c r="D624" s="28">
        <f>Paramètres!$D$8</f>
        <v>6666</v>
      </c>
      <c r="E624" s="28">
        <f t="shared" si="637"/>
        <v>25164.966268877724</v>
      </c>
      <c r="F624" s="28">
        <f t="shared" si="638"/>
        <v>26571.444912553445</v>
      </c>
      <c r="G624" s="28">
        <f t="shared" si="612"/>
        <v>24.741385392380806</v>
      </c>
      <c r="H624" s="28">
        <f t="shared" si="613"/>
        <v>48.3153315300125</v>
      </c>
      <c r="I624" s="28">
        <f t="shared" si="675"/>
        <v>5588.5540404878147</v>
      </c>
      <c r="J624" s="28">
        <f t="shared" si="676"/>
        <v>2575.3399372081394</v>
      </c>
      <c r="K624" s="28">
        <f t="shared" si="677"/>
        <v>3147.1065209258632</v>
      </c>
      <c r="L624" s="28">
        <f t="shared" si="639"/>
        <v>2092.9219526885072</v>
      </c>
      <c r="M624" s="28">
        <f t="shared" si="640"/>
        <v>2350.3100123193576</v>
      </c>
      <c r="N624" s="28">
        <f>Paramètres!$D$26*Calculs!K624</f>
        <v>62.942130418517266</v>
      </c>
      <c r="O624" s="28">
        <f>Paramètres!$D$26*I624</f>
        <v>111.7710808097563</v>
      </c>
      <c r="P624" s="28">
        <f>Paramètres!$D$26*J624</f>
        <v>51.506798744162786</v>
      </c>
      <c r="Q624" s="105">
        <f>IF($T624&gt;25000,Paramètres!$D$9,-5)</f>
        <v>6</v>
      </c>
      <c r="R624" s="105">
        <f t="shared" si="614"/>
        <v>91217.128349372128</v>
      </c>
      <c r="S624" s="105">
        <f t="shared" si="615"/>
        <v>23516.841256308031</v>
      </c>
      <c r="T624" s="105">
        <f t="shared" si="641"/>
        <v>94199.821268302941</v>
      </c>
      <c r="U624" s="105">
        <f t="shared" si="642"/>
        <v>14.456711435076466</v>
      </c>
      <c r="V624" s="105">
        <f t="shared" si="616"/>
        <v>104.0858319795877</v>
      </c>
      <c r="W624" s="105">
        <f t="shared" si="643"/>
        <v>100.79011368812418</v>
      </c>
      <c r="X624" s="105">
        <f t="shared" si="644"/>
        <v>25.984868705036046</v>
      </c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44">
        <f t="shared" si="645"/>
        <v>-66052.16208049441</v>
      </c>
      <c r="AL624" s="44">
        <f t="shared" si="646"/>
        <v>3054.6036562454142</v>
      </c>
      <c r="AM624" s="44">
        <f t="shared" si="617"/>
        <v>140.1607411343106</v>
      </c>
      <c r="AN624" s="44">
        <f t="shared" si="618"/>
        <v>4.5999468745052523</v>
      </c>
      <c r="AO624" s="44">
        <f t="shared" si="678"/>
        <v>-10157.449146427471</v>
      </c>
      <c r="AP624" s="44">
        <f t="shared" si="679"/>
        <v>8474.6654780682802</v>
      </c>
      <c r="AQ624" s="44">
        <f t="shared" si="647"/>
        <v>910.56493810303857</v>
      </c>
      <c r="AR624" s="44">
        <f t="shared" si="648"/>
        <v>907.63196547463133</v>
      </c>
      <c r="AS624" s="44">
        <f t="shared" si="649"/>
        <v>73.025486997677646</v>
      </c>
      <c r="AT624" s="44">
        <f>Paramètres!$D$26*Calculs!AQ624</f>
        <v>18.211298762060771</v>
      </c>
      <c r="AU624" s="44">
        <f>Paramètres!$D$26*AO624</f>
        <v>-203.14898292854943</v>
      </c>
      <c r="AV624" s="44">
        <f>Paramètres!$D$26*AP624</f>
        <v>169.49330956136561</v>
      </c>
      <c r="AW624" s="44"/>
      <c r="AX624" s="44"/>
      <c r="AY624" s="44"/>
      <c r="AZ624" s="44"/>
      <c r="BA624" s="44"/>
      <c r="BB624" s="44"/>
      <c r="BC624" s="44"/>
      <c r="BD624" s="44"/>
      <c r="BE624" s="44"/>
      <c r="BF624" s="44"/>
      <c r="BG624" s="41">
        <f>Paramètres!$D$16</f>
        <v>30000</v>
      </c>
      <c r="BH624" s="41">
        <f>Paramètres!$E$16</f>
        <v>-25000</v>
      </c>
      <c r="BI624" s="100"/>
      <c r="BJ624" s="100"/>
      <c r="BK624" s="110">
        <f>Paramètres!$D$20</f>
        <v>523598775598.29883</v>
      </c>
      <c r="BL624" s="41">
        <f>Paramètres!$D$21</f>
        <v>10000</v>
      </c>
      <c r="BM624" s="41"/>
      <c r="BN624" s="41"/>
      <c r="BO624" s="41">
        <f>IF(AND($BR$6&gt;200,A624&lt;950),Paramètres!$D$22,0)</f>
        <v>1</v>
      </c>
      <c r="BP624" s="41">
        <f t="shared" si="619"/>
        <v>4835.0337311222756</v>
      </c>
      <c r="BQ624" s="41">
        <f t="shared" si="620"/>
        <v>-51571.444912553445</v>
      </c>
      <c r="BR624" s="41">
        <f t="shared" si="650"/>
        <v>51797.601117712249</v>
      </c>
      <c r="BS624" s="41">
        <f t="shared" si="651"/>
        <v>-84.643942831686687</v>
      </c>
      <c r="BT624" s="41">
        <f t="shared" si="652"/>
        <v>184.73128605575215</v>
      </c>
      <c r="BU624" s="41">
        <f t="shared" si="653"/>
        <v>17.243694302432367</v>
      </c>
      <c r="BV624" s="41">
        <f t="shared" si="654"/>
        <v>-183.92472116226352</v>
      </c>
      <c r="BW624" s="41">
        <f>Paramètres!$D$22</f>
        <v>1</v>
      </c>
      <c r="BX624" s="41">
        <f t="shared" si="621"/>
        <v>96052.16208049441</v>
      </c>
      <c r="BY624" s="41">
        <f t="shared" si="622"/>
        <v>-28054.603656245414</v>
      </c>
      <c r="BZ624" s="41">
        <f t="shared" si="655"/>
        <v>100065.37176589406</v>
      </c>
      <c r="CA624" s="41">
        <f t="shared" si="656"/>
        <v>-16.281856453791903</v>
      </c>
      <c r="CB624" s="41">
        <f t="shared" si="657"/>
        <v>51.517806058980618</v>
      </c>
      <c r="CC624" s="41">
        <f t="shared" si="658"/>
        <v>49.451639166300268</v>
      </c>
      <c r="CD624" s="41">
        <f t="shared" si="659"/>
        <v>-14.443674217344334</v>
      </c>
      <c r="CE624" s="2">
        <f>Paramètres!$F$16</f>
        <v>15000</v>
      </c>
      <c r="CF624" s="2">
        <f>Paramètres!$G$16</f>
        <v>15000</v>
      </c>
      <c r="CG624" s="111">
        <f>Paramètres!$F$20</f>
        <v>992600579172.61572</v>
      </c>
      <c r="CH624" s="2">
        <f>Paramètres!$F$21</f>
        <v>13332</v>
      </c>
      <c r="CI624" s="2"/>
      <c r="CJ624" s="2"/>
      <c r="CK624" s="2">
        <f>IF(CN624&gt;20000,Paramètres!$F$22,-2)</f>
        <v>-2</v>
      </c>
      <c r="CL624" s="2">
        <f t="shared" si="623"/>
        <v>-10164.966268877724</v>
      </c>
      <c r="CM624" s="2">
        <f t="shared" si="624"/>
        <v>-11571.444912553445</v>
      </c>
      <c r="CN624" s="2">
        <f t="shared" si="625"/>
        <v>15402.106239462217</v>
      </c>
      <c r="CO624" s="2">
        <f t="shared" si="626"/>
        <v>-131.29777407721147</v>
      </c>
      <c r="CP624" s="2">
        <f t="shared" si="627"/>
        <v>-3617.1301453176411</v>
      </c>
      <c r="CQ624" s="2">
        <f t="shared" si="628"/>
        <v>2387.2063564326122</v>
      </c>
      <c r="CR624" s="2">
        <f t="shared" si="629"/>
        <v>2717.5128886489852</v>
      </c>
      <c r="CS624" s="2">
        <f>Paramètres!$F$22</f>
        <v>1</v>
      </c>
      <c r="CT624" s="2">
        <f t="shared" si="630"/>
        <v>81052.16208049441</v>
      </c>
      <c r="CU624" s="2">
        <f t="shared" si="631"/>
        <v>11945.396343754586</v>
      </c>
      <c r="CV624" s="2">
        <f t="shared" si="660"/>
        <v>81927.684403577048</v>
      </c>
      <c r="CW624" s="2">
        <f t="shared" si="661"/>
        <v>8.3838484699964528</v>
      </c>
      <c r="CX624" s="2">
        <f t="shared" si="632"/>
        <v>142.19587234884156</v>
      </c>
      <c r="CY624" s="2">
        <f t="shared" si="662"/>
        <v>140.67629247302875</v>
      </c>
      <c r="CZ624" s="2">
        <f t="shared" si="663"/>
        <v>20.732748228127438</v>
      </c>
      <c r="DA624" s="2"/>
      <c r="DB624" s="2"/>
      <c r="DC624" s="13">
        <f>Paramètres!$H$16</f>
        <v>-20000</v>
      </c>
      <c r="DD624" s="13">
        <f>Paramètres!$I$16</f>
        <v>0</v>
      </c>
      <c r="DE624" s="13"/>
      <c r="DF624" s="13"/>
      <c r="DG624" s="112">
        <f>Paramètres!$H$20</f>
        <v>1047197551196.5977</v>
      </c>
      <c r="DH624" s="13">
        <f>Paramètres!$H$21</f>
        <v>10000</v>
      </c>
      <c r="DI624" s="13">
        <f>IF(DL624&lt;66666,Paramètres!$H$22,5)</f>
        <v>1</v>
      </c>
      <c r="DJ624" s="13">
        <f t="shared" si="633"/>
        <v>-45164.966268877724</v>
      </c>
      <c r="DK624" s="13">
        <f t="shared" si="634"/>
        <v>-26571.444912553445</v>
      </c>
      <c r="DL624" s="13">
        <f t="shared" si="664"/>
        <v>52401.48721944564</v>
      </c>
      <c r="DM624" s="13">
        <f t="shared" si="665"/>
        <v>-149.53085713625401</v>
      </c>
      <c r="DN624" s="13">
        <f t="shared" si="666"/>
        <v>361.44244083124119</v>
      </c>
      <c r="DO624" s="13">
        <f t="shared" si="667"/>
        <v>-311.52809804653748</v>
      </c>
      <c r="DP624" s="13">
        <f t="shared" si="668"/>
        <v>-183.27815516736365</v>
      </c>
      <c r="DQ624" s="13">
        <f>IF(DT624&lt;66666,Paramètres!$H$22,5)</f>
        <v>1</v>
      </c>
      <c r="DR624" s="13">
        <f t="shared" si="635"/>
        <v>46052.16208049441</v>
      </c>
      <c r="DS624" s="13">
        <f t="shared" si="636"/>
        <v>-3054.6036562454142</v>
      </c>
      <c r="DT624" s="13">
        <f t="shared" si="669"/>
        <v>46153.355628652564</v>
      </c>
      <c r="DU624" s="13">
        <f t="shared" si="670"/>
        <v>-3.7948252703874168</v>
      </c>
      <c r="DV624" s="13">
        <f t="shared" si="671"/>
        <v>458.9189353001417</v>
      </c>
      <c r="DW624" s="13">
        <f t="shared" si="672"/>
        <v>457.91273250627268</v>
      </c>
      <c r="DX624" s="13">
        <f t="shared" si="673"/>
        <v>-30.372991055449965</v>
      </c>
    </row>
    <row r="625" spans="1:128" x14ac:dyDescent="0.35">
      <c r="A625" s="106">
        <f t="shared" si="674"/>
        <v>619</v>
      </c>
      <c r="B625" s="106">
        <f>A625*Paramètres!$D$25</f>
        <v>309.5</v>
      </c>
      <c r="C625" s="102">
        <f>Paramètres!$D$7</f>
        <v>155093840495.72119</v>
      </c>
      <c r="D625" s="28">
        <f>Paramètres!$D$8</f>
        <v>6666</v>
      </c>
      <c r="E625" s="28">
        <f t="shared" si="637"/>
        <v>28482.473777293759</v>
      </c>
      <c r="F625" s="28">
        <f t="shared" si="638"/>
        <v>28446.692384237354</v>
      </c>
      <c r="G625" s="28">
        <f t="shared" si="612"/>
        <v>32.77753947600074</v>
      </c>
      <c r="H625" s="28">
        <f t="shared" si="613"/>
        <v>43.875529645682398</v>
      </c>
      <c r="I625" s="28">
        <f t="shared" si="675"/>
        <v>7569.7049123665656</v>
      </c>
      <c r="J625" s="28">
        <f t="shared" si="676"/>
        <v>4874.143150783334</v>
      </c>
      <c r="K625" s="28">
        <f t="shared" si="677"/>
        <v>2584.6482127333989</v>
      </c>
      <c r="L625" s="28">
        <f t="shared" si="639"/>
        <v>1863.1364005901662</v>
      </c>
      <c r="M625" s="28">
        <f t="shared" si="640"/>
        <v>1791.4042358948113</v>
      </c>
      <c r="N625" s="28">
        <f>Paramètres!$D$26*Calculs!K625</f>
        <v>51.692964254667977</v>
      </c>
      <c r="O625" s="28">
        <f>Paramètres!$D$26*I625</f>
        <v>151.39409824733133</v>
      </c>
      <c r="P625" s="28">
        <f>Paramètres!$D$26*J625</f>
        <v>97.48286301566668</v>
      </c>
      <c r="Q625" s="105">
        <f>IF($T625&gt;25000,Paramètres!$D$9,-5)</f>
        <v>6</v>
      </c>
      <c r="R625" s="105">
        <f t="shared" si="614"/>
        <v>99386.452439633256</v>
      </c>
      <c r="S625" s="105">
        <f t="shared" si="615"/>
        <v>21136.499617208381</v>
      </c>
      <c r="T625" s="105">
        <f t="shared" si="641"/>
        <v>101609.14596926662</v>
      </c>
      <c r="U625" s="105">
        <f t="shared" si="642"/>
        <v>12.006208937387076</v>
      </c>
      <c r="V625" s="105">
        <f t="shared" si="616"/>
        <v>89.553477819019534</v>
      </c>
      <c r="W625" s="105">
        <f t="shared" si="643"/>
        <v>87.594501254402928</v>
      </c>
      <c r="X625" s="105">
        <f t="shared" si="644"/>
        <v>18.628707402126071</v>
      </c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44">
        <f t="shared" si="645"/>
        <v>-70903.97866233949</v>
      </c>
      <c r="AL625" s="44">
        <f t="shared" si="646"/>
        <v>7310.1927670289733</v>
      </c>
      <c r="AM625" s="44">
        <f t="shared" si="617"/>
        <v>137.19696200055731</v>
      </c>
      <c r="AN625" s="44">
        <f t="shared" si="618"/>
        <v>0.14544844637730145</v>
      </c>
      <c r="AO625" s="44">
        <f t="shared" si="678"/>
        <v>-9046.6681980242902</v>
      </c>
      <c r="AP625" s="44">
        <f t="shared" si="679"/>
        <v>8378.1976555045931</v>
      </c>
      <c r="AQ625" s="44">
        <f t="shared" si="647"/>
        <v>748.83319066950946</v>
      </c>
      <c r="AR625" s="44">
        <f t="shared" si="648"/>
        <v>748.83077783372585</v>
      </c>
      <c r="AS625" s="44">
        <f t="shared" si="649"/>
        <v>1.9009516603691843</v>
      </c>
      <c r="AT625" s="44">
        <f>Paramètres!$D$26*Calculs!AQ625</f>
        <v>14.976663813390189</v>
      </c>
      <c r="AU625" s="44">
        <f>Paramètres!$D$26*AO625</f>
        <v>-180.93336396048582</v>
      </c>
      <c r="AV625" s="44">
        <f>Paramètres!$D$26*AP625</f>
        <v>167.56395311009186</v>
      </c>
      <c r="AW625" s="44"/>
      <c r="AX625" s="44"/>
      <c r="AY625" s="44"/>
      <c r="AZ625" s="44"/>
      <c r="BA625" s="44"/>
      <c r="BB625" s="44"/>
      <c r="BC625" s="44"/>
      <c r="BD625" s="44"/>
      <c r="BE625" s="44"/>
      <c r="BF625" s="44"/>
      <c r="BG625" s="41">
        <f>Paramètres!$D$16</f>
        <v>30000</v>
      </c>
      <c r="BH625" s="41">
        <f>Paramètres!$E$16</f>
        <v>-25000</v>
      </c>
      <c r="BI625" s="100"/>
      <c r="BJ625" s="100"/>
      <c r="BK625" s="110">
        <f>Paramètres!$D$20</f>
        <v>523598775598.29883</v>
      </c>
      <c r="BL625" s="41">
        <f>Paramètres!$D$21</f>
        <v>10000</v>
      </c>
      <c r="BM625" s="41"/>
      <c r="BN625" s="41"/>
      <c r="BO625" s="41">
        <f>IF(AND($BR$6&gt;200,A625&lt;950),Paramètres!$D$22,0)</f>
        <v>1</v>
      </c>
      <c r="BP625" s="41">
        <f t="shared" si="619"/>
        <v>1517.5262227062412</v>
      </c>
      <c r="BQ625" s="41">
        <f t="shared" si="620"/>
        <v>-53446.692384237351</v>
      </c>
      <c r="BR625" s="41">
        <f t="shared" si="650"/>
        <v>53468.231807793083</v>
      </c>
      <c r="BS625" s="41">
        <f t="shared" si="651"/>
        <v>-88.373622573397412</v>
      </c>
      <c r="BT625" s="41">
        <f t="shared" si="652"/>
        <v>173.9440677339762</v>
      </c>
      <c r="BU625" s="41">
        <f t="shared" si="653"/>
        <v>4.9368508204908839</v>
      </c>
      <c r="BV625" s="41">
        <f t="shared" si="654"/>
        <v>-173.87399519139808</v>
      </c>
      <c r="BW625" s="41">
        <f>Paramètres!$D$22</f>
        <v>1</v>
      </c>
      <c r="BX625" s="41">
        <f t="shared" si="621"/>
        <v>100903.97866233949</v>
      </c>
      <c r="BY625" s="41">
        <f t="shared" si="622"/>
        <v>-32310.192767028973</v>
      </c>
      <c r="BZ625" s="41">
        <f t="shared" si="655"/>
        <v>105950.75019334424</v>
      </c>
      <c r="CA625" s="41">
        <f t="shared" si="656"/>
        <v>-17.755446252704864</v>
      </c>
      <c r="CB625" s="41">
        <f t="shared" si="657"/>
        <v>46.027039996544126</v>
      </c>
      <c r="CC625" s="41">
        <f t="shared" si="658"/>
        <v>43.834625552218952</v>
      </c>
      <c r="CD625" s="41">
        <f t="shared" si="659"/>
        <v>-14.03616805044118</v>
      </c>
      <c r="CE625" s="2">
        <f>Paramètres!$F$16</f>
        <v>15000</v>
      </c>
      <c r="CF625" s="2">
        <f>Paramètres!$G$16</f>
        <v>15000</v>
      </c>
      <c r="CG625" s="111">
        <f>Paramètres!$F$20</f>
        <v>992600579172.61572</v>
      </c>
      <c r="CH625" s="2">
        <f>Paramètres!$F$21</f>
        <v>13332</v>
      </c>
      <c r="CI625" s="2"/>
      <c r="CJ625" s="2"/>
      <c r="CK625" s="2">
        <f>IF(CN625&gt;20000,Paramètres!$F$22,-2)</f>
        <v>-2</v>
      </c>
      <c r="CL625" s="2">
        <f t="shared" si="623"/>
        <v>-13482.473777293759</v>
      </c>
      <c r="CM625" s="2">
        <f t="shared" si="624"/>
        <v>-13446.692384237354</v>
      </c>
      <c r="CN625" s="2">
        <f t="shared" si="625"/>
        <v>19041.812813692941</v>
      </c>
      <c r="CO625" s="2">
        <f t="shared" si="626"/>
        <v>-135.07613015525376</v>
      </c>
      <c r="CP625" s="2">
        <f t="shared" si="627"/>
        <v>-3009.6829150467438</v>
      </c>
      <c r="CQ625" s="2">
        <f t="shared" si="628"/>
        <v>2130.9930612755102</v>
      </c>
      <c r="CR625" s="2">
        <f t="shared" si="629"/>
        <v>2125.3375783437073</v>
      </c>
      <c r="CS625" s="2">
        <f>Paramètres!$F$22</f>
        <v>1</v>
      </c>
      <c r="CT625" s="2">
        <f t="shared" si="630"/>
        <v>85903.97866233949</v>
      </c>
      <c r="CU625" s="2">
        <f t="shared" si="631"/>
        <v>7689.8072329710267</v>
      </c>
      <c r="CV625" s="2">
        <f t="shared" si="660"/>
        <v>86247.473500966575</v>
      </c>
      <c r="CW625" s="2">
        <f t="shared" si="661"/>
        <v>5.1152726843644487</v>
      </c>
      <c r="CX625" s="2">
        <f t="shared" si="632"/>
        <v>128.79498380995631</v>
      </c>
      <c r="CY625" s="2">
        <f t="shared" si="662"/>
        <v>128.28203646919411</v>
      </c>
      <c r="CZ625" s="2">
        <f t="shared" si="663"/>
        <v>11.483334616881141</v>
      </c>
      <c r="DA625" s="2"/>
      <c r="DB625" s="2"/>
      <c r="DC625" s="13">
        <f>Paramètres!$H$16</f>
        <v>-20000</v>
      </c>
      <c r="DD625" s="13">
        <f>Paramètres!$I$16</f>
        <v>0</v>
      </c>
      <c r="DE625" s="13"/>
      <c r="DF625" s="13"/>
      <c r="DG625" s="112">
        <f>Paramètres!$H$20</f>
        <v>1047197551196.5977</v>
      </c>
      <c r="DH625" s="13">
        <f>Paramètres!$H$21</f>
        <v>10000</v>
      </c>
      <c r="DI625" s="13">
        <f>IF(DL625&lt;66666,Paramètres!$H$22,5)</f>
        <v>1</v>
      </c>
      <c r="DJ625" s="13">
        <f t="shared" si="633"/>
        <v>-48482.473777293759</v>
      </c>
      <c r="DK625" s="13">
        <f t="shared" si="634"/>
        <v>-28446.692384237354</v>
      </c>
      <c r="DL625" s="13">
        <f t="shared" si="664"/>
        <v>56211.783205742591</v>
      </c>
      <c r="DM625" s="13">
        <f t="shared" si="665"/>
        <v>-149.59807118240278</v>
      </c>
      <c r="DN625" s="13">
        <f t="shared" si="666"/>
        <v>316.28356669953666</v>
      </c>
      <c r="DO625" s="13">
        <f t="shared" si="667"/>
        <v>-272.79351150583472</v>
      </c>
      <c r="DP625" s="13">
        <f t="shared" si="668"/>
        <v>-160.05934725749788</v>
      </c>
      <c r="DQ625" s="13">
        <f>IF(DT625&lt;66666,Paramètres!$H$22,5)</f>
        <v>1</v>
      </c>
      <c r="DR625" s="13">
        <f t="shared" si="635"/>
        <v>50903.97866233949</v>
      </c>
      <c r="DS625" s="13">
        <f t="shared" si="636"/>
        <v>-7310.1927670289733</v>
      </c>
      <c r="DT625" s="13">
        <f t="shared" si="669"/>
        <v>51426.199178502749</v>
      </c>
      <c r="DU625" s="13">
        <f t="shared" si="670"/>
        <v>-8.1722299879005575</v>
      </c>
      <c r="DV625" s="13">
        <f t="shared" si="671"/>
        <v>374.52572127021256</v>
      </c>
      <c r="DW625" s="13">
        <f t="shared" si="672"/>
        <v>370.72250387125092</v>
      </c>
      <c r="DX625" s="13">
        <f t="shared" si="673"/>
        <v>-53.238529435017995</v>
      </c>
    </row>
    <row r="626" spans="1:128" x14ac:dyDescent="0.35">
      <c r="A626" s="106">
        <f t="shared" si="674"/>
        <v>620</v>
      </c>
      <c r="B626" s="106">
        <f>A626*Paramètres!$D$25</f>
        <v>310</v>
      </c>
      <c r="C626" s="102">
        <f>Paramètres!$D$7</f>
        <v>155093840495.72119</v>
      </c>
      <c r="D626" s="28">
        <f>Paramètres!$D$8</f>
        <v>6666</v>
      </c>
      <c r="E626" s="28">
        <f t="shared" si="637"/>
        <v>32733.110333624583</v>
      </c>
      <c r="F626" s="28">
        <f t="shared" si="638"/>
        <v>31331.615018602723</v>
      </c>
      <c r="G626" s="28">
        <f t="shared" si="612"/>
        <v>35.285332893493553</v>
      </c>
      <c r="H626" s="28">
        <f t="shared" si="613"/>
        <v>-135.28143761645183</v>
      </c>
      <c r="I626" s="28">
        <f t="shared" si="675"/>
        <v>9281.447214709402</v>
      </c>
      <c r="J626" s="28">
        <f t="shared" si="676"/>
        <v>6568.0645236624787</v>
      </c>
      <c r="K626" s="28">
        <f t="shared" si="677"/>
        <v>1519.2852152777496</v>
      </c>
      <c r="L626" s="28">
        <f t="shared" si="639"/>
        <v>-1079.5608571177061</v>
      </c>
      <c r="M626" s="28">
        <f t="shared" si="640"/>
        <v>-1069.0069789953861</v>
      </c>
      <c r="N626" s="28">
        <f>Paramètres!$D$26*Calculs!K626</f>
        <v>30.385704305554992</v>
      </c>
      <c r="O626" s="28">
        <f>Paramètres!$D$26*I626</f>
        <v>185.62894429418805</v>
      </c>
      <c r="P626" s="28">
        <f>Paramètres!$D$26*J626</f>
        <v>131.36129047324957</v>
      </c>
      <c r="Q626" s="105">
        <f>IF($T626&gt;25000,Paramètres!$D$9,-5)</f>
        <v>6</v>
      </c>
      <c r="R626" s="105">
        <f t="shared" si="614"/>
        <v>107973.2154005178</v>
      </c>
      <c r="S626" s="105">
        <f t="shared" si="615"/>
        <v>19831.848185906361</v>
      </c>
      <c r="T626" s="105">
        <f t="shared" si="641"/>
        <v>109779.40356184967</v>
      </c>
      <c r="U626" s="105">
        <f t="shared" si="642"/>
        <v>10.407728310060678</v>
      </c>
      <c r="V626" s="105">
        <f t="shared" si="616"/>
        <v>76.790329558811393</v>
      </c>
      <c r="W626" s="105">
        <f t="shared" si="643"/>
        <v>75.526906916186491</v>
      </c>
      <c r="X626" s="105">
        <f t="shared" si="644"/>
        <v>13.872312187395584</v>
      </c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44">
        <f t="shared" si="645"/>
        <v>-75240.105066893215</v>
      </c>
      <c r="AL626" s="44">
        <f t="shared" si="646"/>
        <v>11499.766832696361</v>
      </c>
      <c r="AM626" s="44">
        <f t="shared" si="617"/>
        <v>134.66446078726275</v>
      </c>
      <c r="AN626" s="44">
        <f t="shared" si="618"/>
        <v>-3.37355422372781</v>
      </c>
      <c r="AO626" s="44">
        <f t="shared" si="678"/>
        <v>-8116.9040562300788</v>
      </c>
      <c r="AP626" s="44">
        <f t="shared" si="679"/>
        <v>8212.5346540548708</v>
      </c>
      <c r="AQ626" s="44">
        <f t="shared" si="647"/>
        <v>631.52804500973423</v>
      </c>
      <c r="AR626" s="44">
        <f t="shared" si="648"/>
        <v>630.4336671470669</v>
      </c>
      <c r="AS626" s="44">
        <f t="shared" si="649"/>
        <v>-37.162655466451966</v>
      </c>
      <c r="AT626" s="44">
        <f>Paramètres!$D$26*Calculs!AQ626</f>
        <v>12.630560900194684</v>
      </c>
      <c r="AU626" s="44">
        <f>Paramètres!$D$26*AO626</f>
        <v>-162.33808112460159</v>
      </c>
      <c r="AV626" s="44">
        <f>Paramètres!$D$26*AP626</f>
        <v>164.25069308109741</v>
      </c>
      <c r="AW626" s="44"/>
      <c r="AX626" s="44"/>
      <c r="AY626" s="44"/>
      <c r="AZ626" s="44"/>
      <c r="BA626" s="44"/>
      <c r="BB626" s="44"/>
      <c r="BC626" s="44"/>
      <c r="BD626" s="44"/>
      <c r="BE626" s="44"/>
      <c r="BF626" s="44"/>
      <c r="BG626" s="41">
        <f>Paramètres!$D$16</f>
        <v>30000</v>
      </c>
      <c r="BH626" s="41">
        <f>Paramètres!$E$16</f>
        <v>-25000</v>
      </c>
      <c r="BI626" s="100"/>
      <c r="BJ626" s="100"/>
      <c r="BK626" s="110">
        <f>Paramètres!$D$20</f>
        <v>523598775598.29883</v>
      </c>
      <c r="BL626" s="41">
        <f>Paramètres!$D$21</f>
        <v>10000</v>
      </c>
      <c r="BM626" s="41"/>
      <c r="BN626" s="41"/>
      <c r="BO626" s="41">
        <f>IF(AND($BR$6&gt;200,A626&lt;950),Paramètres!$D$22,0)</f>
        <v>1</v>
      </c>
      <c r="BP626" s="41">
        <f t="shared" si="619"/>
        <v>-2733.1103336245833</v>
      </c>
      <c r="BQ626" s="41">
        <f t="shared" si="620"/>
        <v>-56331.615018602723</v>
      </c>
      <c r="BR626" s="41">
        <f t="shared" si="650"/>
        <v>56397.878884758007</v>
      </c>
      <c r="BS626" s="41">
        <f t="shared" si="651"/>
        <v>-92.777711661085235</v>
      </c>
      <c r="BT626" s="41">
        <f t="shared" si="652"/>
        <v>157.14750713545854</v>
      </c>
      <c r="BU626" s="41">
        <f t="shared" si="653"/>
        <v>-7.6155608003076756</v>
      </c>
      <c r="BV626" s="41">
        <f t="shared" si="654"/>
        <v>-156.96286896137511</v>
      </c>
      <c r="BW626" s="41">
        <f>Paramètres!$D$22</f>
        <v>1</v>
      </c>
      <c r="BX626" s="41">
        <f t="shared" si="621"/>
        <v>105240.10506689321</v>
      </c>
      <c r="BY626" s="41">
        <f t="shared" si="622"/>
        <v>-36499.766832696361</v>
      </c>
      <c r="BZ626" s="41">
        <f t="shared" si="655"/>
        <v>111389.91288860911</v>
      </c>
      <c r="CA626" s="41">
        <f t="shared" si="656"/>
        <v>-19.127760053897305</v>
      </c>
      <c r="CB626" s="41">
        <f t="shared" si="657"/>
        <v>41.694391638618775</v>
      </c>
      <c r="CC626" s="41">
        <f t="shared" si="658"/>
        <v>39.392455231887958</v>
      </c>
      <c r="CD626" s="41">
        <f t="shared" si="659"/>
        <v>-13.662238649585436</v>
      </c>
      <c r="CE626" s="2">
        <f>Paramètres!$F$16</f>
        <v>15000</v>
      </c>
      <c r="CF626" s="2">
        <f>Paramètres!$G$16</f>
        <v>15000</v>
      </c>
      <c r="CG626" s="111">
        <f>Paramètres!$F$20</f>
        <v>992600579172.61572</v>
      </c>
      <c r="CH626" s="2">
        <f>Paramètres!$F$21</f>
        <v>13332</v>
      </c>
      <c r="CI626" s="2"/>
      <c r="CJ626" s="2"/>
      <c r="CK626" s="2">
        <f>IF(CN626&gt;20000,Paramètres!$F$22,-2)</f>
        <v>1</v>
      </c>
      <c r="CL626" s="2">
        <f t="shared" si="623"/>
        <v>-17733.110333624583</v>
      </c>
      <c r="CM626" s="2">
        <f t="shared" si="624"/>
        <v>-16331.615018602723</v>
      </c>
      <c r="CN626" s="2">
        <f t="shared" si="625"/>
        <v>24107.775741871192</v>
      </c>
      <c r="CO626" s="2">
        <f t="shared" si="626"/>
        <v>-137.35594165394357</v>
      </c>
      <c r="CP626" s="2">
        <f t="shared" si="627"/>
        <v>1144.5416382744545</v>
      </c>
      <c r="CQ626" s="2">
        <f t="shared" si="628"/>
        <v>-841.89779141246424</v>
      </c>
      <c r="CR626" s="2">
        <f t="shared" si="629"/>
        <v>-775.36034884354717</v>
      </c>
      <c r="CS626" s="2">
        <f>Paramètres!$F$22</f>
        <v>1</v>
      </c>
      <c r="CT626" s="2">
        <f t="shared" si="630"/>
        <v>90240.105066893215</v>
      </c>
      <c r="CU626" s="2">
        <f t="shared" si="631"/>
        <v>3500.2331673036388</v>
      </c>
      <c r="CV626" s="2">
        <f t="shared" si="660"/>
        <v>90307.963074744519</v>
      </c>
      <c r="CW626" s="2">
        <f t="shared" si="661"/>
        <v>2.2212751484423428</v>
      </c>
      <c r="CX626" s="2">
        <f t="shared" si="632"/>
        <v>117.8358281333518</v>
      </c>
      <c r="CY626" s="2">
        <f t="shared" si="662"/>
        <v>117.7472855034619</v>
      </c>
      <c r="CZ626" s="2">
        <f t="shared" si="663"/>
        <v>4.5671816735327919</v>
      </c>
      <c r="DA626" s="2"/>
      <c r="DB626" s="2"/>
      <c r="DC626" s="13">
        <f>Paramètres!$H$16</f>
        <v>-20000</v>
      </c>
      <c r="DD626" s="13">
        <f>Paramètres!$I$16</f>
        <v>0</v>
      </c>
      <c r="DE626" s="13"/>
      <c r="DF626" s="13"/>
      <c r="DG626" s="112">
        <f>Paramètres!$H$20</f>
        <v>1047197551196.5977</v>
      </c>
      <c r="DH626" s="13">
        <f>Paramètres!$H$21</f>
        <v>10000</v>
      </c>
      <c r="DI626" s="13">
        <f>IF(DL626&lt;66666,Paramètres!$H$22,5)</f>
        <v>1</v>
      </c>
      <c r="DJ626" s="13">
        <f t="shared" si="633"/>
        <v>-52733.110333624587</v>
      </c>
      <c r="DK626" s="13">
        <f t="shared" si="634"/>
        <v>-31331.615018602723</v>
      </c>
      <c r="DL626" s="13">
        <f t="shared" si="664"/>
        <v>61338.821517307908</v>
      </c>
      <c r="DM626" s="13">
        <f t="shared" si="665"/>
        <v>-149.28314503395654</v>
      </c>
      <c r="DN626" s="13">
        <f t="shared" si="666"/>
        <v>267.58980751545351</v>
      </c>
      <c r="DO626" s="13">
        <f t="shared" si="667"/>
        <v>-230.04750490493416</v>
      </c>
      <c r="DP626" s="13">
        <f t="shared" si="668"/>
        <v>-136.68376119046383</v>
      </c>
      <c r="DQ626" s="13">
        <f>IF(DT626&lt;66666,Paramètres!$H$22,5)</f>
        <v>1</v>
      </c>
      <c r="DR626" s="13">
        <f t="shared" si="635"/>
        <v>55240.105066893215</v>
      </c>
      <c r="DS626" s="13">
        <f t="shared" si="636"/>
        <v>-11499.766832696361</v>
      </c>
      <c r="DT626" s="13">
        <f t="shared" si="669"/>
        <v>56424.408237993819</v>
      </c>
      <c r="DU626" s="13">
        <f t="shared" si="670"/>
        <v>-11.759751222735449</v>
      </c>
      <c r="DV626" s="13">
        <f t="shared" si="671"/>
        <v>314.01303387830092</v>
      </c>
      <c r="DW626" s="13">
        <f t="shared" si="672"/>
        <v>307.42215160940049</v>
      </c>
      <c r="DX626" s="13">
        <f t="shared" si="673"/>
        <v>-63.998485492250083</v>
      </c>
    </row>
    <row r="627" spans="1:128" x14ac:dyDescent="0.35">
      <c r="A627" s="106">
        <f t="shared" si="674"/>
        <v>621</v>
      </c>
      <c r="B627" s="106">
        <f>A627*Paramètres!$D$25</f>
        <v>310.5</v>
      </c>
      <c r="C627" s="102">
        <f>Paramètres!$D$7</f>
        <v>155093840495.72119</v>
      </c>
      <c r="D627" s="28">
        <f>Paramètres!$D$8</f>
        <v>6666</v>
      </c>
      <c r="E627" s="28">
        <f t="shared" si="637"/>
        <v>37103.943726699858</v>
      </c>
      <c r="F627" s="28">
        <f t="shared" si="638"/>
        <v>34348.395535685115</v>
      </c>
      <c r="G627" s="28">
        <f t="shared" si="612"/>
        <v>33.806315340365579</v>
      </c>
      <c r="H627" s="28">
        <f t="shared" si="613"/>
        <v>-136.23198968515555</v>
      </c>
      <c r="I627" s="28">
        <f t="shared" si="675"/>
        <v>8016.2574132975087</v>
      </c>
      <c r="J627" s="28">
        <f t="shared" si="676"/>
        <v>5367.6962541938428</v>
      </c>
      <c r="K627" s="28">
        <f t="shared" si="677"/>
        <v>1198.7594458275737</v>
      </c>
      <c r="L627" s="28">
        <f t="shared" si="639"/>
        <v>-865.68000605596626</v>
      </c>
      <c r="M627" s="28">
        <f t="shared" si="640"/>
        <v>-829.22996573675141</v>
      </c>
      <c r="N627" s="28">
        <f>Paramètres!$D$26*Calculs!K627</f>
        <v>23.975188916551474</v>
      </c>
      <c r="O627" s="28">
        <f>Paramètres!$D$26*I627</f>
        <v>160.32514826595019</v>
      </c>
      <c r="P627" s="28">
        <f>Paramètres!$D$26*J627</f>
        <v>107.35392508387686</v>
      </c>
      <c r="Q627" s="105">
        <f>IF($T627&gt;25000,Paramètres!$D$9,-5)</f>
        <v>6</v>
      </c>
      <c r="R627" s="105">
        <f t="shared" si="614"/>
        <v>116244.89240492134</v>
      </c>
      <c r="S627" s="105">
        <f t="shared" si="615"/>
        <v>18751.652039827932</v>
      </c>
      <c r="T627" s="105">
        <f t="shared" si="641"/>
        <v>117747.60916661756</v>
      </c>
      <c r="U627" s="105">
        <f t="shared" si="642"/>
        <v>9.1635364166218913</v>
      </c>
      <c r="V627" s="105">
        <f t="shared" si="616"/>
        <v>66.797018954062352</v>
      </c>
      <c r="W627" s="105">
        <f t="shared" si="643"/>
        <v>65.944543046279179</v>
      </c>
      <c r="X627" s="105">
        <f t="shared" si="644"/>
        <v>10.637621142285395</v>
      </c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44">
        <f t="shared" si="645"/>
        <v>-79140.948678221481</v>
      </c>
      <c r="AL627" s="44">
        <f t="shared" si="646"/>
        <v>15596.743495857183</v>
      </c>
      <c r="AM627" s="44">
        <f t="shared" si="617"/>
        <v>132.43497749070687</v>
      </c>
      <c r="AN627" s="44">
        <f t="shared" si="618"/>
        <v>-6.257535685813532</v>
      </c>
      <c r="AO627" s="44">
        <f t="shared" si="678"/>
        <v>-7324.1323079584099</v>
      </c>
      <c r="AP627" s="44">
        <f t="shared" si="679"/>
        <v>8011.1213055073213</v>
      </c>
      <c r="AQ627" s="44">
        <f t="shared" si="647"/>
        <v>543.32592907306082</v>
      </c>
      <c r="AR627" s="44">
        <f t="shared" si="648"/>
        <v>540.08879926093687</v>
      </c>
      <c r="AS627" s="44">
        <f t="shared" si="649"/>
        <v>-59.221230280907143</v>
      </c>
      <c r="AT627" s="44">
        <f>Paramètres!$D$26*Calculs!AQ627</f>
        <v>10.866518581461216</v>
      </c>
      <c r="AU627" s="44">
        <f>Paramètres!$D$26*AO627</f>
        <v>-146.48264615916821</v>
      </c>
      <c r="AV627" s="44">
        <f>Paramètres!$D$26*AP627</f>
        <v>160.22242611014642</v>
      </c>
      <c r="AW627" s="44"/>
      <c r="AX627" s="44"/>
      <c r="AY627" s="44"/>
      <c r="AZ627" s="44"/>
      <c r="BA627" s="44"/>
      <c r="BB627" s="44"/>
      <c r="BC627" s="44"/>
      <c r="BD627" s="44"/>
      <c r="BE627" s="44"/>
      <c r="BF627" s="44"/>
      <c r="BG627" s="41">
        <f>Paramètres!$D$16</f>
        <v>30000</v>
      </c>
      <c r="BH627" s="41">
        <f>Paramètres!$E$16</f>
        <v>-25000</v>
      </c>
      <c r="BI627" s="100"/>
      <c r="BJ627" s="100"/>
      <c r="BK627" s="110">
        <f>Paramètres!$D$20</f>
        <v>523598775598.29883</v>
      </c>
      <c r="BL627" s="41">
        <f>Paramètres!$D$21</f>
        <v>10000</v>
      </c>
      <c r="BM627" s="41"/>
      <c r="BN627" s="41"/>
      <c r="BO627" s="41">
        <f>IF(AND($BR$6&gt;200,A627&lt;950),Paramètres!$D$22,0)</f>
        <v>1</v>
      </c>
      <c r="BP627" s="41">
        <f t="shared" si="619"/>
        <v>-7103.9437266998575</v>
      </c>
      <c r="BQ627" s="41">
        <f t="shared" si="620"/>
        <v>-59348.395535685115</v>
      </c>
      <c r="BR627" s="41">
        <f t="shared" si="650"/>
        <v>59772.05090284461</v>
      </c>
      <c r="BS627" s="41">
        <f t="shared" si="651"/>
        <v>-96.825771718794115</v>
      </c>
      <c r="BT627" s="41">
        <f t="shared" si="652"/>
        <v>140.61088444116072</v>
      </c>
      <c r="BU627" s="41">
        <f t="shared" si="653"/>
        <v>-16.711687073530932</v>
      </c>
      <c r="BV627" s="41">
        <f t="shared" si="654"/>
        <v>-139.61425549879149</v>
      </c>
      <c r="BW627" s="41">
        <f>Paramètres!$D$22</f>
        <v>1</v>
      </c>
      <c r="BX627" s="41">
        <f t="shared" si="621"/>
        <v>109140.94867822148</v>
      </c>
      <c r="BY627" s="41">
        <f t="shared" si="622"/>
        <v>-40596.743495857183</v>
      </c>
      <c r="BZ627" s="41">
        <f t="shared" si="655"/>
        <v>116446.73572432419</v>
      </c>
      <c r="CA627" s="41">
        <f t="shared" si="656"/>
        <v>-20.403499634411222</v>
      </c>
      <c r="CB627" s="41">
        <f t="shared" si="657"/>
        <v>38.190682057223974</v>
      </c>
      <c r="CC627" s="41">
        <f t="shared" si="658"/>
        <v>35.794625280535712</v>
      </c>
      <c r="CD627" s="41">
        <f t="shared" si="659"/>
        <v>-13.314390598972327</v>
      </c>
      <c r="CE627" s="2">
        <f>Paramètres!$F$16</f>
        <v>15000</v>
      </c>
      <c r="CF627" s="2">
        <f>Paramètres!$G$16</f>
        <v>15000</v>
      </c>
      <c r="CG627" s="111">
        <f>Paramètres!$F$20</f>
        <v>992600579172.61572</v>
      </c>
      <c r="CH627" s="2">
        <f>Paramètres!$F$21</f>
        <v>13332</v>
      </c>
      <c r="CI627" s="2"/>
      <c r="CJ627" s="2"/>
      <c r="CK627" s="2">
        <f>IF(CN627&gt;20000,Paramètres!$F$22,-2)</f>
        <v>1</v>
      </c>
      <c r="CL627" s="2">
        <f t="shared" si="623"/>
        <v>-22103.943726699858</v>
      </c>
      <c r="CM627" s="2">
        <f t="shared" si="624"/>
        <v>-19348.395535685115</v>
      </c>
      <c r="CN627" s="2">
        <f t="shared" si="625"/>
        <v>29375.921059235465</v>
      </c>
      <c r="CO627" s="2">
        <f t="shared" si="626"/>
        <v>-138.8031470157629</v>
      </c>
      <c r="CP627" s="2">
        <f t="shared" si="627"/>
        <v>868.53204417954259</v>
      </c>
      <c r="CQ627" s="2">
        <f t="shared" si="628"/>
        <v>-653.52788056136762</v>
      </c>
      <c r="CR627" s="2">
        <f t="shared" si="629"/>
        <v>-572.05700860636409</v>
      </c>
      <c r="CS627" s="2">
        <f>Paramètres!$F$22</f>
        <v>1</v>
      </c>
      <c r="CT627" s="2">
        <f t="shared" si="630"/>
        <v>94140.948678221481</v>
      </c>
      <c r="CU627" s="2">
        <f t="shared" si="631"/>
        <v>-596.74349585718301</v>
      </c>
      <c r="CV627" s="2">
        <f t="shared" si="660"/>
        <v>94142.839987092899</v>
      </c>
      <c r="CW627" s="2">
        <f t="shared" si="661"/>
        <v>-0.36318335768776672</v>
      </c>
      <c r="CX627" s="2">
        <f t="shared" si="632"/>
        <v>108.70881107148338</v>
      </c>
      <c r="CY627" s="2">
        <f t="shared" si="662"/>
        <v>108.70662713546861</v>
      </c>
      <c r="CZ627" s="2">
        <f t="shared" si="663"/>
        <v>-0.68907285947788444</v>
      </c>
      <c r="DA627" s="2"/>
      <c r="DB627" s="2"/>
      <c r="DC627" s="13">
        <f>Paramètres!$H$16</f>
        <v>-20000</v>
      </c>
      <c r="DD627" s="13">
        <f>Paramètres!$I$16</f>
        <v>0</v>
      </c>
      <c r="DE627" s="13"/>
      <c r="DF627" s="13"/>
      <c r="DG627" s="112">
        <f>Paramètres!$H$20</f>
        <v>1047197551196.5977</v>
      </c>
      <c r="DH627" s="13">
        <f>Paramètres!$H$21</f>
        <v>10000</v>
      </c>
      <c r="DI627" s="13">
        <f>IF(DL627&lt;66666,Paramètres!$H$22,5)</f>
        <v>1</v>
      </c>
      <c r="DJ627" s="13">
        <f t="shared" si="633"/>
        <v>-57103.943726699858</v>
      </c>
      <c r="DK627" s="13">
        <f t="shared" si="634"/>
        <v>-34348.395535685115</v>
      </c>
      <c r="DL627" s="13">
        <f t="shared" si="664"/>
        <v>66638.372316691355</v>
      </c>
      <c r="DM627" s="13">
        <f t="shared" si="665"/>
        <v>-148.97281630678432</v>
      </c>
      <c r="DN627" s="13">
        <f t="shared" si="666"/>
        <v>228.07238609600617</v>
      </c>
      <c r="DO627" s="13">
        <f t="shared" si="667"/>
        <v>-195.44043842106771</v>
      </c>
      <c r="DP627" s="13">
        <f t="shared" si="668"/>
        <v>-117.55870163159578</v>
      </c>
      <c r="DQ627" s="13">
        <f>IF(DT627&lt;66666,Paramètres!$H$22,5)</f>
        <v>1</v>
      </c>
      <c r="DR627" s="13">
        <f t="shared" si="635"/>
        <v>59140.948678221481</v>
      </c>
      <c r="DS627" s="13">
        <f t="shared" si="636"/>
        <v>-15596.743495857183</v>
      </c>
      <c r="DT627" s="13">
        <f t="shared" si="669"/>
        <v>61162.980782787155</v>
      </c>
      <c r="DU627" s="13">
        <f t="shared" si="670"/>
        <v>-14.773762825206569</v>
      </c>
      <c r="DV627" s="13">
        <f t="shared" si="671"/>
        <v>269.07046372596204</v>
      </c>
      <c r="DW627" s="13">
        <f t="shared" si="672"/>
        <v>260.1750647594456</v>
      </c>
      <c r="DX627" s="13">
        <f t="shared" si="673"/>
        <v>-68.613775053720303</v>
      </c>
    </row>
    <row r="628" spans="1:128" x14ac:dyDescent="0.35">
      <c r="A628" s="106">
        <f t="shared" si="674"/>
        <v>622</v>
      </c>
      <c r="B628" s="106">
        <f>A628*Paramètres!$D$25</f>
        <v>311</v>
      </c>
      <c r="C628" s="102">
        <f>Paramètres!$D$7</f>
        <v>155093840495.72119</v>
      </c>
      <c r="D628" s="28">
        <f>Paramètres!$D$8</f>
        <v>6666</v>
      </c>
      <c r="E628" s="28">
        <f t="shared" si="637"/>
        <v>40895.65243183462</v>
      </c>
      <c r="F628" s="28">
        <f t="shared" si="638"/>
        <v>36824.93617134785</v>
      </c>
      <c r="G628" s="28">
        <f t="shared" si="612"/>
        <v>32.370560367276283</v>
      </c>
      <c r="H628" s="28">
        <f t="shared" si="613"/>
        <v>-142.25820824185885</v>
      </c>
      <c r="I628" s="28">
        <f t="shared" si="675"/>
        <v>6990.2522589755927</v>
      </c>
      <c r="J628" s="28">
        <f t="shared" si="676"/>
        <v>4431.112363373215</v>
      </c>
      <c r="K628" s="28">
        <f t="shared" si="677"/>
        <v>1788.7323808730175</v>
      </c>
      <c r="L628" s="28">
        <f t="shared" si="639"/>
        <v>-1414.4889131918017</v>
      </c>
      <c r="M628" s="28">
        <f t="shared" si="640"/>
        <v>-1094.8902432852024</v>
      </c>
      <c r="N628" s="28">
        <f>Paramètres!$D$26*Calculs!K628</f>
        <v>35.774647617460353</v>
      </c>
      <c r="O628" s="28">
        <f>Paramètres!$D$26*I628</f>
        <v>139.80504517951186</v>
      </c>
      <c r="P628" s="28">
        <f>Paramètres!$D$26*J628</f>
        <v>88.622247267464303</v>
      </c>
      <c r="Q628" s="105">
        <f>IF($T628&gt;25000,Paramètres!$D$9,-5)</f>
        <v>6</v>
      </c>
      <c r="R628" s="105">
        <f t="shared" si="614"/>
        <v>123563.64506422007</v>
      </c>
      <c r="S628" s="105">
        <f t="shared" si="615"/>
        <v>17237.437330307232</v>
      </c>
      <c r="T628" s="105">
        <f t="shared" si="641"/>
        <v>124760.18446312439</v>
      </c>
      <c r="U628" s="105">
        <f t="shared" si="642"/>
        <v>7.9416517579649462</v>
      </c>
      <c r="V628" s="105">
        <f t="shared" si="616"/>
        <v>59.530110065718368</v>
      </c>
      <c r="W628" s="105">
        <f t="shared" si="643"/>
        <v>58.959173733576307</v>
      </c>
      <c r="X628" s="105">
        <f t="shared" si="644"/>
        <v>8.2249521026270376</v>
      </c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44">
        <f t="shared" si="645"/>
        <v>-82667.992632385445</v>
      </c>
      <c r="AL628" s="44">
        <f t="shared" si="646"/>
        <v>19587.498841040619</v>
      </c>
      <c r="AM628" s="44">
        <f t="shared" si="617"/>
        <v>130.42695581676492</v>
      </c>
      <c r="AN628" s="44">
        <f t="shared" si="618"/>
        <v>-8.6957776014661352</v>
      </c>
      <c r="AO628" s="44">
        <f t="shared" si="678"/>
        <v>-6637.5608625383047</v>
      </c>
      <c r="AP628" s="44">
        <f t="shared" si="679"/>
        <v>7791.6776491162673</v>
      </c>
      <c r="AQ628" s="44">
        <f t="shared" si="647"/>
        <v>476.09354059108529</v>
      </c>
      <c r="AR628" s="44">
        <f t="shared" si="648"/>
        <v>470.62086022172912</v>
      </c>
      <c r="AS628" s="44">
        <f t="shared" si="649"/>
        <v>-71.979617369885119</v>
      </c>
      <c r="AT628" s="44">
        <f>Paramètres!$D$26*Calculs!AQ628</f>
        <v>9.5218708118217066</v>
      </c>
      <c r="AU628" s="44">
        <f>Paramètres!$D$26*AO628</f>
        <v>-132.7512172507661</v>
      </c>
      <c r="AV628" s="44">
        <f>Paramètres!$D$26*AP628</f>
        <v>155.83355298232536</v>
      </c>
      <c r="AW628" s="44"/>
      <c r="AX628" s="44"/>
      <c r="AY628" s="44"/>
      <c r="AZ628" s="44"/>
      <c r="BA628" s="44"/>
      <c r="BB628" s="44"/>
      <c r="BC628" s="44"/>
      <c r="BD628" s="44"/>
      <c r="BE628" s="44"/>
      <c r="BF628" s="44"/>
      <c r="BG628" s="41">
        <f>Paramètres!$D$16</f>
        <v>30000</v>
      </c>
      <c r="BH628" s="41">
        <f>Paramètres!$E$16</f>
        <v>-25000</v>
      </c>
      <c r="BI628" s="100"/>
      <c r="BJ628" s="100"/>
      <c r="BK628" s="110">
        <f>Paramètres!$D$20</f>
        <v>523598775598.29883</v>
      </c>
      <c r="BL628" s="41">
        <f>Paramètres!$D$21</f>
        <v>10000</v>
      </c>
      <c r="BM628" s="41"/>
      <c r="BN628" s="41"/>
      <c r="BO628" s="41">
        <f>IF(AND($BR$6&gt;200,A628&lt;950),Paramètres!$D$22,0)</f>
        <v>1</v>
      </c>
      <c r="BP628" s="41">
        <f t="shared" si="619"/>
        <v>-10895.65243183462</v>
      </c>
      <c r="BQ628" s="41">
        <f t="shared" si="620"/>
        <v>-61824.93617134785</v>
      </c>
      <c r="BR628" s="41">
        <f t="shared" si="650"/>
        <v>62777.686915866689</v>
      </c>
      <c r="BS628" s="41">
        <f t="shared" si="651"/>
        <v>-99.994830128025427</v>
      </c>
      <c r="BT628" s="41">
        <f t="shared" si="652"/>
        <v>127.95714299830381</v>
      </c>
      <c r="BU628" s="41">
        <f t="shared" si="653"/>
        <v>-22.208154278581905</v>
      </c>
      <c r="BV628" s="41">
        <f t="shared" si="654"/>
        <v>-126.01519086136827</v>
      </c>
      <c r="BW628" s="41">
        <f>Paramètres!$D$22</f>
        <v>1</v>
      </c>
      <c r="BX628" s="41">
        <f t="shared" si="621"/>
        <v>112667.99263238545</v>
      </c>
      <c r="BY628" s="41">
        <f t="shared" si="622"/>
        <v>-44587.498841040622</v>
      </c>
      <c r="BZ628" s="41">
        <f t="shared" si="655"/>
        <v>121169.80488847483</v>
      </c>
      <c r="CA628" s="41">
        <f t="shared" si="656"/>
        <v>-21.590804666164949</v>
      </c>
      <c r="CB628" s="41">
        <f t="shared" si="657"/>
        <v>35.301070406303545</v>
      </c>
      <c r="CC628" s="41">
        <f t="shared" si="658"/>
        <v>32.824190350999167</v>
      </c>
      <c r="CD628" s="41">
        <f t="shared" si="659"/>
        <v>-12.989923003319648</v>
      </c>
      <c r="CE628" s="2">
        <f>Paramètres!$F$16</f>
        <v>15000</v>
      </c>
      <c r="CF628" s="2">
        <f>Paramètres!$G$16</f>
        <v>15000</v>
      </c>
      <c r="CG628" s="111">
        <f>Paramètres!$F$20</f>
        <v>992600579172.61572</v>
      </c>
      <c r="CH628" s="2">
        <f>Paramètres!$F$21</f>
        <v>13332</v>
      </c>
      <c r="CI628" s="2"/>
      <c r="CJ628" s="2"/>
      <c r="CK628" s="2">
        <f>IF(CN628&gt;20000,Paramètres!$F$22,-2)</f>
        <v>1</v>
      </c>
      <c r="CL628" s="2">
        <f t="shared" si="623"/>
        <v>-25895.65243183462</v>
      </c>
      <c r="CM628" s="2">
        <f t="shared" si="624"/>
        <v>-21824.93617134785</v>
      </c>
      <c r="CN628" s="2">
        <f t="shared" si="625"/>
        <v>33866.098885962492</v>
      </c>
      <c r="CO628" s="2">
        <f t="shared" si="626"/>
        <v>-139.87570678199546</v>
      </c>
      <c r="CP628" s="2">
        <f t="shared" si="627"/>
        <v>697.24527821595018</v>
      </c>
      <c r="CQ628" s="2">
        <f t="shared" si="628"/>
        <v>-533.14736501587822</v>
      </c>
      <c r="CR628" s="2">
        <f t="shared" si="629"/>
        <v>-449.33825251258503</v>
      </c>
      <c r="CS628" s="2">
        <f>Paramètres!$F$22</f>
        <v>1</v>
      </c>
      <c r="CT628" s="2">
        <f t="shared" si="630"/>
        <v>97667.992632385445</v>
      </c>
      <c r="CU628" s="2">
        <f t="shared" si="631"/>
        <v>-4587.4988410406186</v>
      </c>
      <c r="CV628" s="2">
        <f t="shared" si="660"/>
        <v>97775.671465125954</v>
      </c>
      <c r="CW628" s="2">
        <f t="shared" si="661"/>
        <v>-2.6892257500379282</v>
      </c>
      <c r="CX628" s="2">
        <f t="shared" si="632"/>
        <v>100.99792229814962</v>
      </c>
      <c r="CY628" s="2">
        <f t="shared" si="662"/>
        <v>100.88669485046944</v>
      </c>
      <c r="CZ628" s="2">
        <f t="shared" si="663"/>
        <v>-4.7386823792412294</v>
      </c>
      <c r="DA628" s="2"/>
      <c r="DB628" s="2"/>
      <c r="DC628" s="13">
        <f>Paramètres!$H$16</f>
        <v>-20000</v>
      </c>
      <c r="DD628" s="13">
        <f>Paramètres!$I$16</f>
        <v>0</v>
      </c>
      <c r="DE628" s="13"/>
      <c r="DF628" s="13"/>
      <c r="DG628" s="112">
        <f>Paramètres!$H$20</f>
        <v>1047197551196.5977</v>
      </c>
      <c r="DH628" s="13">
        <f>Paramètres!$H$21</f>
        <v>10000</v>
      </c>
      <c r="DI628" s="13">
        <f>IF(DL628&lt;66666,Paramètres!$H$22,5)</f>
        <v>5</v>
      </c>
      <c r="DJ628" s="13">
        <f t="shared" si="633"/>
        <v>-60895.65243183462</v>
      </c>
      <c r="DK628" s="13">
        <f t="shared" si="634"/>
        <v>-36824.93617134785</v>
      </c>
      <c r="DL628" s="13">
        <f t="shared" si="664"/>
        <v>71164.291671614701</v>
      </c>
      <c r="DM628" s="13">
        <f t="shared" si="665"/>
        <v>-148.83772665155044</v>
      </c>
      <c r="DN628" s="13">
        <f t="shared" si="666"/>
        <v>1004.006312217003</v>
      </c>
      <c r="DO628" s="13">
        <f t="shared" si="667"/>
        <v>-859.13339389734165</v>
      </c>
      <c r="DP628" s="13">
        <f t="shared" si="668"/>
        <v>-519.5367999112492</v>
      </c>
      <c r="DQ628" s="13">
        <f>IF(DT628&lt;66666,Paramètres!$H$22,5)</f>
        <v>1</v>
      </c>
      <c r="DR628" s="13">
        <f t="shared" si="635"/>
        <v>62667.992632385445</v>
      </c>
      <c r="DS628" s="13">
        <f t="shared" si="636"/>
        <v>-19587.498841040619</v>
      </c>
      <c r="DT628" s="13">
        <f t="shared" si="669"/>
        <v>65657.80541124173</v>
      </c>
      <c r="DU628" s="13">
        <f t="shared" si="670"/>
        <v>-17.35714903721713</v>
      </c>
      <c r="DV628" s="13">
        <f t="shared" si="671"/>
        <v>234.70219995733964</v>
      </c>
      <c r="DW628" s="13">
        <f t="shared" si="672"/>
        <v>224.01473283499212</v>
      </c>
      <c r="DX628" s="13">
        <f t="shared" si="673"/>
        <v>-70.018012951540868</v>
      </c>
    </row>
    <row r="629" spans="1:128" x14ac:dyDescent="0.35">
      <c r="A629" s="106">
        <f t="shared" si="674"/>
        <v>623</v>
      </c>
      <c r="B629" s="106">
        <f>A629*Paramètres!$D$25</f>
        <v>311.5</v>
      </c>
      <c r="C629" s="102">
        <f>Paramètres!$D$7</f>
        <v>155093840495.72119</v>
      </c>
      <c r="D629" s="28">
        <f>Paramètres!$D$8</f>
        <v>6666</v>
      </c>
      <c r="E629" s="28">
        <f t="shared" si="637"/>
        <v>44037.156333024468</v>
      </c>
      <c r="F629" s="28">
        <f t="shared" si="638"/>
        <v>38766.769792213163</v>
      </c>
      <c r="G629" s="28">
        <f t="shared" si="612"/>
        <v>30.855325121904539</v>
      </c>
      <c r="H629" s="28">
        <f t="shared" si="613"/>
        <v>-142.68439479767687</v>
      </c>
      <c r="I629" s="28">
        <f t="shared" si="675"/>
        <v>5435.9583006042794</v>
      </c>
      <c r="J629" s="28">
        <f t="shared" si="676"/>
        <v>3247.5998728205482</v>
      </c>
      <c r="K629" s="28">
        <f t="shared" si="677"/>
        <v>1584.7109422383364</v>
      </c>
      <c r="L629" s="28">
        <f t="shared" si="639"/>
        <v>-1260.3339287549843</v>
      </c>
      <c r="M629" s="28">
        <f t="shared" si="640"/>
        <v>-960.65975167014369</v>
      </c>
      <c r="N629" s="28">
        <f>Paramètres!$D$26*Calculs!K629</f>
        <v>31.694218844766731</v>
      </c>
      <c r="O629" s="28">
        <f>Paramètres!$D$26*I629</f>
        <v>108.71916601208559</v>
      </c>
      <c r="P629" s="28">
        <f>Paramètres!$D$26*J629</f>
        <v>64.951997456410965</v>
      </c>
      <c r="Q629" s="105">
        <f>IF($T629&gt;25000,Paramètres!$D$9,-5)</f>
        <v>6</v>
      </c>
      <c r="R629" s="105">
        <f t="shared" si="614"/>
        <v>129906.27418162364</v>
      </c>
      <c r="S629" s="105">
        <f t="shared" si="615"/>
        <v>15301.427030956882</v>
      </c>
      <c r="T629" s="105">
        <f t="shared" si="641"/>
        <v>130804.33380027924</v>
      </c>
      <c r="U629" s="105">
        <f t="shared" si="642"/>
        <v>6.7178134303804269</v>
      </c>
      <c r="V629" s="105">
        <f t="shared" si="616"/>
        <v>54.176616322773661</v>
      </c>
      <c r="W629" s="105">
        <f t="shared" si="643"/>
        <v>53.804657458863474</v>
      </c>
      <c r="X629" s="105">
        <f t="shared" si="644"/>
        <v>6.337554095973684</v>
      </c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44">
        <f t="shared" si="645"/>
        <v>-85869.11784859917</v>
      </c>
      <c r="AL629" s="44">
        <f t="shared" si="646"/>
        <v>23465.342761256281</v>
      </c>
      <c r="AM629" s="44">
        <f t="shared" si="617"/>
        <v>128.58165140313264</v>
      </c>
      <c r="AN629" s="44">
        <f t="shared" si="618"/>
        <v>-10.80461586801853</v>
      </c>
      <c r="AO629" s="44">
        <f t="shared" si="678"/>
        <v>-6034.1887850658095</v>
      </c>
      <c r="AP629" s="44">
        <f t="shared" si="679"/>
        <v>7563.8644787640569</v>
      </c>
      <c r="AQ629" s="44">
        <f t="shared" si="647"/>
        <v>424.2050342613453</v>
      </c>
      <c r="AR629" s="44">
        <f t="shared" si="648"/>
        <v>416.68479177003701</v>
      </c>
      <c r="AS629" s="44">
        <f t="shared" si="649"/>
        <v>-79.521666231474711</v>
      </c>
      <c r="AT629" s="44">
        <f>Paramètres!$D$26*Calculs!AQ629</f>
        <v>8.4841006852269061</v>
      </c>
      <c r="AU629" s="44">
        <f>Paramètres!$D$26*AO629</f>
        <v>-120.68377570131619</v>
      </c>
      <c r="AV629" s="44">
        <f>Paramètres!$D$26*AP629</f>
        <v>151.27728957528115</v>
      </c>
      <c r="AW629" s="44"/>
      <c r="AX629" s="44"/>
      <c r="AY629" s="44"/>
      <c r="AZ629" s="44"/>
      <c r="BA629" s="44"/>
      <c r="BB629" s="44"/>
      <c r="BC629" s="44"/>
      <c r="BD629" s="44"/>
      <c r="BE629" s="44"/>
      <c r="BF629" s="44"/>
      <c r="BG629" s="41">
        <f>Paramètres!$D$16</f>
        <v>30000</v>
      </c>
      <c r="BH629" s="41">
        <f>Paramètres!$E$16</f>
        <v>-25000</v>
      </c>
      <c r="BI629" s="100"/>
      <c r="BJ629" s="100"/>
      <c r="BK629" s="110">
        <f>Paramètres!$D$20</f>
        <v>523598775598.29883</v>
      </c>
      <c r="BL629" s="41">
        <f>Paramètres!$D$21</f>
        <v>10000</v>
      </c>
      <c r="BM629" s="41"/>
      <c r="BN629" s="41"/>
      <c r="BO629" s="41">
        <f>IF(AND($BR$6&gt;200,A629&lt;950),Paramètres!$D$22,0)</f>
        <v>1</v>
      </c>
      <c r="BP629" s="41">
        <f t="shared" si="619"/>
        <v>-14037.156333024468</v>
      </c>
      <c r="BQ629" s="41">
        <f t="shared" si="620"/>
        <v>-63766.769792213163</v>
      </c>
      <c r="BR629" s="41">
        <f t="shared" si="650"/>
        <v>65293.511834261742</v>
      </c>
      <c r="BS629" s="41">
        <f t="shared" si="651"/>
        <v>-102.41467486648241</v>
      </c>
      <c r="BT629" s="41">
        <f t="shared" si="652"/>
        <v>118.61909217560205</v>
      </c>
      <c r="BU629" s="41">
        <f t="shared" si="653"/>
        <v>-25.501381288494933</v>
      </c>
      <c r="BV629" s="41">
        <f t="shared" si="654"/>
        <v>-115.84545127428515</v>
      </c>
      <c r="BW629" s="41">
        <f>Paramètres!$D$22</f>
        <v>1</v>
      </c>
      <c r="BX629" s="41">
        <f t="shared" si="621"/>
        <v>115869.11784859917</v>
      </c>
      <c r="BY629" s="41">
        <f t="shared" si="622"/>
        <v>-48465.342761256281</v>
      </c>
      <c r="BZ629" s="41">
        <f t="shared" si="655"/>
        <v>125596.7432697943</v>
      </c>
      <c r="CA629" s="41">
        <f t="shared" si="656"/>
        <v>-22.698417947350027</v>
      </c>
      <c r="CB629" s="41">
        <f t="shared" si="657"/>
        <v>32.879499466628957</v>
      </c>
      <c r="CC629" s="41">
        <f t="shared" si="658"/>
        <v>30.332940961041718</v>
      </c>
      <c r="CD629" s="41">
        <f t="shared" si="659"/>
        <v>-12.687559963602592</v>
      </c>
      <c r="CE629" s="2">
        <f>Paramètres!$F$16</f>
        <v>15000</v>
      </c>
      <c r="CF629" s="2">
        <f>Paramètres!$G$16</f>
        <v>15000</v>
      </c>
      <c r="CG629" s="111">
        <f>Paramètres!$F$20</f>
        <v>992600579172.61572</v>
      </c>
      <c r="CH629" s="2">
        <f>Paramètres!$F$21</f>
        <v>13332</v>
      </c>
      <c r="CI629" s="2"/>
      <c r="CJ629" s="2"/>
      <c r="CK629" s="2">
        <f>IF(CN629&gt;20000,Paramètres!$F$22,-2)</f>
        <v>1</v>
      </c>
      <c r="CL629" s="2">
        <f t="shared" si="623"/>
        <v>-29037.156333024468</v>
      </c>
      <c r="CM629" s="2">
        <f t="shared" si="624"/>
        <v>-23766.769792213163</v>
      </c>
      <c r="CN629" s="2">
        <f t="shared" si="625"/>
        <v>37523.536537279622</v>
      </c>
      <c r="CO629" s="2">
        <f t="shared" si="626"/>
        <v>-140.69984317874165</v>
      </c>
      <c r="CP629" s="2">
        <f t="shared" si="627"/>
        <v>589.82464289255017</v>
      </c>
      <c r="CQ629" s="2">
        <f t="shared" si="628"/>
        <v>-456.42900284001229</v>
      </c>
      <c r="CR629" s="2">
        <f t="shared" si="629"/>
        <v>-373.58489628168371</v>
      </c>
      <c r="CS629" s="2">
        <f>Paramètres!$F$22</f>
        <v>1</v>
      </c>
      <c r="CT629" s="2">
        <f t="shared" si="630"/>
        <v>100869.11784859917</v>
      </c>
      <c r="CU629" s="2">
        <f t="shared" si="631"/>
        <v>-8465.3427612562809</v>
      </c>
      <c r="CV629" s="2">
        <f t="shared" si="660"/>
        <v>101223.71739676499</v>
      </c>
      <c r="CW629" s="2">
        <f t="shared" si="661"/>
        <v>-4.7972509973170281</v>
      </c>
      <c r="CX629" s="2">
        <f t="shared" si="632"/>
        <v>94.407446997304248</v>
      </c>
      <c r="CY629" s="2">
        <f t="shared" si="662"/>
        <v>94.076725710735474</v>
      </c>
      <c r="CZ629" s="2">
        <f t="shared" si="663"/>
        <v>-7.8952978471906725</v>
      </c>
      <c r="DA629" s="2"/>
      <c r="DB629" s="2"/>
      <c r="DC629" s="13">
        <f>Paramètres!$H$16</f>
        <v>-20000</v>
      </c>
      <c r="DD629" s="13">
        <f>Paramètres!$I$16</f>
        <v>0</v>
      </c>
      <c r="DE629" s="13"/>
      <c r="DF629" s="13"/>
      <c r="DG629" s="112">
        <f>Paramètres!$H$20</f>
        <v>1047197551196.5977</v>
      </c>
      <c r="DH629" s="13">
        <f>Paramètres!$H$21</f>
        <v>10000</v>
      </c>
      <c r="DI629" s="13">
        <f>IF(DL629&lt;66666,Paramètres!$H$22,5)</f>
        <v>5</v>
      </c>
      <c r="DJ629" s="13">
        <f t="shared" si="633"/>
        <v>-64037.156333024468</v>
      </c>
      <c r="DK629" s="13">
        <f t="shared" si="634"/>
        <v>-38766.769792213163</v>
      </c>
      <c r="DL629" s="13">
        <f t="shared" si="664"/>
        <v>74857.329843794636</v>
      </c>
      <c r="DM629" s="13">
        <f t="shared" si="665"/>
        <v>-148.81015472796221</v>
      </c>
      <c r="DN629" s="13">
        <f t="shared" si="666"/>
        <v>909.92814528888175</v>
      </c>
      <c r="DO629" s="13">
        <f t="shared" si="667"/>
        <v>-778.40354462647713</v>
      </c>
      <c r="DP629" s="13">
        <f t="shared" si="668"/>
        <v>-471.22940411417483</v>
      </c>
      <c r="DQ629" s="13">
        <f>IF(DT629&lt;66666,Paramètres!$H$22,5)</f>
        <v>5</v>
      </c>
      <c r="DR629" s="13">
        <f t="shared" si="635"/>
        <v>65869.11784859917</v>
      </c>
      <c r="DS629" s="13">
        <f t="shared" si="636"/>
        <v>-23465.342761256281</v>
      </c>
      <c r="DT629" s="13">
        <f t="shared" si="669"/>
        <v>69923.980128821961</v>
      </c>
      <c r="DU629" s="13">
        <f t="shared" si="670"/>
        <v>-19.608031809696069</v>
      </c>
      <c r="DV629" s="13">
        <f t="shared" si="671"/>
        <v>1038.8602048927669</v>
      </c>
      <c r="DW629" s="13">
        <f t="shared" si="672"/>
        <v>978.61713732877001</v>
      </c>
      <c r="DX629" s="13">
        <f t="shared" si="673"/>
        <v>-348.62447394909753</v>
      </c>
    </row>
    <row r="630" spans="1:128" x14ac:dyDescent="0.35">
      <c r="A630" s="106">
        <f t="shared" si="674"/>
        <v>624</v>
      </c>
      <c r="B630" s="106">
        <f>A630*Paramètres!$D$25</f>
        <v>312</v>
      </c>
      <c r="C630" s="102">
        <f>Paramètres!$D$7</f>
        <v>155093840495.72119</v>
      </c>
      <c r="D630" s="28">
        <f>Paramètres!$D$8</f>
        <v>6666</v>
      </c>
      <c r="E630" s="28">
        <f t="shared" si="637"/>
        <v>46440.052001137861</v>
      </c>
      <c r="F630" s="28">
        <f t="shared" si="638"/>
        <v>40150.404790705899</v>
      </c>
      <c r="G630" s="28">
        <f t="shared" si="612"/>
        <v>28.6503600948204</v>
      </c>
      <c r="H630" s="28">
        <f t="shared" si="613"/>
        <v>-143.03693441719122</v>
      </c>
      <c r="I630" s="28">
        <f t="shared" si="675"/>
        <v>4066.9052058372095</v>
      </c>
      <c r="J630" s="28">
        <f t="shared" si="676"/>
        <v>2221.9881236939937</v>
      </c>
      <c r="K630" s="28">
        <f t="shared" si="677"/>
        <v>1454.2889056280851</v>
      </c>
      <c r="L630" s="28">
        <f t="shared" si="639"/>
        <v>-1162.0107065844643</v>
      </c>
      <c r="M630" s="28">
        <f t="shared" si="640"/>
        <v>-874.4640294580488</v>
      </c>
      <c r="N630" s="28">
        <f>Paramètres!$D$26*Calculs!K630</f>
        <v>29.085778112561702</v>
      </c>
      <c r="O630" s="28">
        <f>Paramètres!$D$26*I630</f>
        <v>81.338104116744191</v>
      </c>
      <c r="P630" s="28">
        <f>Paramètres!$D$26*J630</f>
        <v>44.439762473879874</v>
      </c>
      <c r="Q630" s="105">
        <f>IF($T630&gt;25000,Paramètres!$D$9,-5)</f>
        <v>6</v>
      </c>
      <c r="R630" s="105">
        <f t="shared" si="614"/>
        <v>135222.09304432743</v>
      </c>
      <c r="S630" s="105">
        <f t="shared" si="615"/>
        <v>12923.010206625459</v>
      </c>
      <c r="T630" s="105">
        <f t="shared" si="641"/>
        <v>135838.20758567631</v>
      </c>
      <c r="U630" s="105">
        <f t="shared" si="642"/>
        <v>5.4591078699144111</v>
      </c>
      <c r="V630" s="105">
        <f t="shared" si="616"/>
        <v>50.249879076244952</v>
      </c>
      <c r="W630" s="105">
        <f t="shared" si="643"/>
        <v>50.021963221419121</v>
      </c>
      <c r="X630" s="105">
        <f t="shared" si="644"/>
        <v>4.780537904068189</v>
      </c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44">
        <f t="shared" si="645"/>
        <v>-88782.041043189558</v>
      </c>
      <c r="AL630" s="44">
        <f t="shared" si="646"/>
        <v>27227.394584080441</v>
      </c>
      <c r="AM630" s="44">
        <f t="shared" si="617"/>
        <v>126.85499850460187</v>
      </c>
      <c r="AN630" s="44">
        <f t="shared" si="618"/>
        <v>-17.415367259476934</v>
      </c>
      <c r="AO630" s="44">
        <f t="shared" si="678"/>
        <v>-5496.8202175944562</v>
      </c>
      <c r="AP630" s="44">
        <f t="shared" si="679"/>
        <v>7333.0655229573003</v>
      </c>
      <c r="AQ630" s="44">
        <f t="shared" si="647"/>
        <v>1212.4081432274265</v>
      </c>
      <c r="AR630" s="44">
        <f t="shared" si="648"/>
        <v>1156.8314614594105</v>
      </c>
      <c r="AS630" s="44">
        <f t="shared" si="649"/>
        <v>-362.86977766391709</v>
      </c>
      <c r="AT630" s="44">
        <f>Paramètres!$D$26*Calculs!AQ630</f>
        <v>24.248162864548533</v>
      </c>
      <c r="AU630" s="44">
        <f>Paramètres!$D$26*AO630</f>
        <v>-109.93640435188912</v>
      </c>
      <c r="AV630" s="44">
        <f>Paramètres!$D$26*AP630</f>
        <v>146.66131045914602</v>
      </c>
      <c r="AW630" s="44"/>
      <c r="AX630" s="44"/>
      <c r="AY630" s="44"/>
      <c r="AZ630" s="44"/>
      <c r="BA630" s="44"/>
      <c r="BB630" s="44"/>
      <c r="BC630" s="44"/>
      <c r="BD630" s="44"/>
      <c r="BE630" s="44"/>
      <c r="BF630" s="44"/>
      <c r="BG630" s="41">
        <f>Paramètres!$D$16</f>
        <v>30000</v>
      </c>
      <c r="BH630" s="41">
        <f>Paramètres!$E$16</f>
        <v>-25000</v>
      </c>
      <c r="BI630" s="100"/>
      <c r="BJ630" s="100"/>
      <c r="BK630" s="110">
        <f>Paramètres!$D$20</f>
        <v>523598775598.29883</v>
      </c>
      <c r="BL630" s="41">
        <f>Paramètres!$D$21</f>
        <v>10000</v>
      </c>
      <c r="BM630" s="41"/>
      <c r="BN630" s="41"/>
      <c r="BO630" s="41">
        <f>IF(AND($BR$6&gt;200,A630&lt;950),Paramètres!$D$22,0)</f>
        <v>1</v>
      </c>
      <c r="BP630" s="41">
        <f t="shared" si="619"/>
        <v>-16440.052001137861</v>
      </c>
      <c r="BQ630" s="41">
        <f t="shared" si="620"/>
        <v>-65150.404790705899</v>
      </c>
      <c r="BR630" s="41">
        <f t="shared" si="650"/>
        <v>67192.637648725708</v>
      </c>
      <c r="BS630" s="41">
        <f t="shared" si="651"/>
        <v>-104.16235840909795</v>
      </c>
      <c r="BT630" s="41">
        <f t="shared" si="652"/>
        <v>112.22351044321684</v>
      </c>
      <c r="BU630" s="41">
        <f t="shared" si="653"/>
        <v>-27.457775315830457</v>
      </c>
      <c r="BV630" s="41">
        <f t="shared" si="654"/>
        <v>-108.81262275537783</v>
      </c>
      <c r="BW630" s="41">
        <f>Paramètres!$D$22</f>
        <v>1</v>
      </c>
      <c r="BX630" s="41">
        <f t="shared" si="621"/>
        <v>118782.04104318956</v>
      </c>
      <c r="BY630" s="41">
        <f t="shared" si="622"/>
        <v>-52227.394584080437</v>
      </c>
      <c r="BZ630" s="41">
        <f t="shared" si="655"/>
        <v>129756.98061926072</v>
      </c>
      <c r="CA630" s="41">
        <f t="shared" si="656"/>
        <v>-23.734660103147835</v>
      </c>
      <c r="CB630" s="41">
        <f t="shared" si="657"/>
        <v>30.823323740560589</v>
      </c>
      <c r="CC630" s="41">
        <f t="shared" si="658"/>
        <v>28.21626465231822</v>
      </c>
      <c r="CD630" s="41">
        <f t="shared" si="659"/>
        <v>-12.406437662993486</v>
      </c>
      <c r="CE630" s="2">
        <f>Paramètres!$F$16</f>
        <v>15000</v>
      </c>
      <c r="CF630" s="2">
        <f>Paramètres!$G$16</f>
        <v>15000</v>
      </c>
      <c r="CG630" s="111">
        <f>Paramètres!$F$20</f>
        <v>992600579172.61572</v>
      </c>
      <c r="CH630" s="2">
        <f>Paramètres!$F$21</f>
        <v>13332</v>
      </c>
      <c r="CI630" s="2"/>
      <c r="CJ630" s="2"/>
      <c r="CK630" s="2">
        <f>IF(CN630&gt;20000,Paramètres!$F$22,-2)</f>
        <v>1</v>
      </c>
      <c r="CL630" s="2">
        <f t="shared" si="623"/>
        <v>-31440.052001137861</v>
      </c>
      <c r="CM630" s="2">
        <f t="shared" si="624"/>
        <v>-25150.404790705899</v>
      </c>
      <c r="CN630" s="2">
        <f t="shared" si="625"/>
        <v>40261.889311986029</v>
      </c>
      <c r="CO630" s="2">
        <f t="shared" si="626"/>
        <v>-141.34201062940383</v>
      </c>
      <c r="CP630" s="2">
        <f t="shared" si="627"/>
        <v>523.85143118035262</v>
      </c>
      <c r="CQ630" s="2">
        <f t="shared" si="628"/>
        <v>-409.06963181873476</v>
      </c>
      <c r="CR630" s="2">
        <f t="shared" si="629"/>
        <v>-327.23440875523545</v>
      </c>
      <c r="CS630" s="2">
        <f>Paramètres!$F$22</f>
        <v>1</v>
      </c>
      <c r="CT630" s="2">
        <f t="shared" si="630"/>
        <v>103782.04104318956</v>
      </c>
      <c r="CU630" s="2">
        <f t="shared" si="631"/>
        <v>-12227.394584080441</v>
      </c>
      <c r="CV630" s="2">
        <f t="shared" si="660"/>
        <v>104499.86230328288</v>
      </c>
      <c r="CW630" s="2">
        <f t="shared" si="661"/>
        <v>-6.7194982431664494</v>
      </c>
      <c r="CX630" s="2">
        <f t="shared" si="632"/>
        <v>88.720771041847257</v>
      </c>
      <c r="CY630" s="2">
        <f t="shared" si="662"/>
        <v>88.111338127181028</v>
      </c>
      <c r="CZ630" s="2">
        <f t="shared" si="663"/>
        <v>-10.381103394989298</v>
      </c>
      <c r="DA630" s="2"/>
      <c r="DB630" s="2"/>
      <c r="DC630" s="13">
        <f>Paramètres!$H$16</f>
        <v>-20000</v>
      </c>
      <c r="DD630" s="13">
        <f>Paramètres!$I$16</f>
        <v>0</v>
      </c>
      <c r="DE630" s="13"/>
      <c r="DF630" s="13"/>
      <c r="DG630" s="112">
        <f>Paramètres!$H$20</f>
        <v>1047197551196.5977</v>
      </c>
      <c r="DH630" s="13">
        <f>Paramètres!$H$21</f>
        <v>10000</v>
      </c>
      <c r="DI630" s="13">
        <f>IF(DL630&lt;66666,Paramètres!$H$22,5)</f>
        <v>5</v>
      </c>
      <c r="DJ630" s="13">
        <f t="shared" si="633"/>
        <v>-66440.052001137869</v>
      </c>
      <c r="DK630" s="13">
        <f t="shared" si="634"/>
        <v>-40150.404790705899</v>
      </c>
      <c r="DL630" s="13">
        <f t="shared" si="664"/>
        <v>77629.475811520475</v>
      </c>
      <c r="DM630" s="13">
        <f t="shared" si="665"/>
        <v>-148.85500089750445</v>
      </c>
      <c r="DN630" s="13">
        <f t="shared" si="666"/>
        <v>847.66472255836709</v>
      </c>
      <c r="DO630" s="13">
        <f t="shared" si="667"/>
        <v>-725.48329944989905</v>
      </c>
      <c r="DP630" s="13">
        <f t="shared" si="668"/>
        <v>-438.41699794743545</v>
      </c>
      <c r="DQ630" s="13">
        <f>IF(DT630&lt;66666,Paramètres!$H$22,5)</f>
        <v>5</v>
      </c>
      <c r="DR630" s="13">
        <f t="shared" si="635"/>
        <v>68782.041043189558</v>
      </c>
      <c r="DS630" s="13">
        <f t="shared" si="636"/>
        <v>-27227.394584080441</v>
      </c>
      <c r="DT630" s="13">
        <f t="shared" si="669"/>
        <v>73974.997032133935</v>
      </c>
      <c r="DU630" s="13">
        <f t="shared" si="670"/>
        <v>-21.596153041941044</v>
      </c>
      <c r="DV630" s="13">
        <f t="shared" si="671"/>
        <v>931.17610348206665</v>
      </c>
      <c r="DW630" s="13">
        <f t="shared" si="672"/>
        <v>865.80865884075661</v>
      </c>
      <c r="DX630" s="13">
        <f t="shared" si="673"/>
        <v>-342.73065513959347</v>
      </c>
    </row>
    <row r="631" spans="1:128" x14ac:dyDescent="0.35">
      <c r="A631" s="106">
        <f t="shared" si="674"/>
        <v>625</v>
      </c>
      <c r="B631" s="106">
        <f>A631*Paramètres!$D$25</f>
        <v>312.5</v>
      </c>
      <c r="C631" s="102">
        <f>Paramètres!$D$7</f>
        <v>155093840495.72119</v>
      </c>
      <c r="D631" s="28">
        <f>Paramètres!$D$8</f>
        <v>6666</v>
      </c>
      <c r="E631" s="28">
        <f t="shared" si="637"/>
        <v>48183.001927410347</v>
      </c>
      <c r="F631" s="28">
        <f t="shared" si="638"/>
        <v>41042.782845188383</v>
      </c>
      <c r="G631" s="28">
        <f t="shared" si="612"/>
        <v>24.773542251189145</v>
      </c>
      <c r="H631" s="28">
        <f t="shared" si="613"/>
        <v>-143.34616695691693</v>
      </c>
      <c r="I631" s="28">
        <f t="shared" si="675"/>
        <v>2823.5563951360009</v>
      </c>
      <c r="J631" s="28">
        <f t="shared" si="676"/>
        <v>1303.0843317620649</v>
      </c>
      <c r="K631" s="28">
        <f t="shared" si="677"/>
        <v>1372.3511006503729</v>
      </c>
      <c r="L631" s="28">
        <f t="shared" si="639"/>
        <v>-1100.9781803134608</v>
      </c>
      <c r="M631" s="28">
        <f t="shared" si="640"/>
        <v>-819.26466415313587</v>
      </c>
      <c r="N631" s="28">
        <f>Paramètres!$D$26*Calculs!K631</f>
        <v>27.447022013007459</v>
      </c>
      <c r="O631" s="28">
        <f>Paramètres!$D$26*I631</f>
        <v>56.471127902720021</v>
      </c>
      <c r="P631" s="28">
        <f>Paramètres!$D$26*J631</f>
        <v>26.061686635241301</v>
      </c>
      <c r="Q631" s="105">
        <f>IF($T631&gt;25000,Paramètres!$D$9,-5)</f>
        <v>6</v>
      </c>
      <c r="R631" s="105">
        <f t="shared" si="614"/>
        <v>139424.24521403227</v>
      </c>
      <c r="S631" s="105">
        <f t="shared" si="615"/>
        <v>10239.572944045271</v>
      </c>
      <c r="T631" s="105">
        <f t="shared" si="641"/>
        <v>139799.74609268439</v>
      </c>
      <c r="U631" s="105">
        <f t="shared" si="642"/>
        <v>4.2003663913292009</v>
      </c>
      <c r="V631" s="105">
        <f t="shared" si="616"/>
        <v>47.451897735815621</v>
      </c>
      <c r="W631" s="105">
        <f t="shared" si="643"/>
        <v>47.324442359167826</v>
      </c>
      <c r="X631" s="105">
        <f t="shared" si="644"/>
        <v>3.4755940677969992</v>
      </c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44">
        <f t="shared" si="645"/>
        <v>-91241.243286621931</v>
      </c>
      <c r="AL631" s="44">
        <f t="shared" si="646"/>
        <v>30803.209901143113</v>
      </c>
      <c r="AM631" s="44">
        <f t="shared" si="617"/>
        <v>121.7956435299627</v>
      </c>
      <c r="AN631" s="44">
        <f t="shared" si="618"/>
        <v>-19.264439544559171</v>
      </c>
      <c r="AO631" s="44">
        <f t="shared" si="678"/>
        <v>-4230.0523517831571</v>
      </c>
      <c r="AP631" s="44">
        <f t="shared" si="679"/>
        <v>6823.5344348342369</v>
      </c>
      <c r="AQ631" s="44">
        <f t="shared" si="647"/>
        <v>1093.3811134363907</v>
      </c>
      <c r="AR631" s="44">
        <f t="shared" si="648"/>
        <v>1032.1582248416748</v>
      </c>
      <c r="AS631" s="44">
        <f t="shared" si="649"/>
        <v>-360.73765829350805</v>
      </c>
      <c r="AT631" s="44">
        <f>Paramètres!$D$26*Calculs!AQ631</f>
        <v>21.867622268727814</v>
      </c>
      <c r="AU631" s="44">
        <f>Paramètres!$D$26*AO631</f>
        <v>-84.601047035663143</v>
      </c>
      <c r="AV631" s="44">
        <f>Paramètres!$D$26*AP631</f>
        <v>136.47068869668473</v>
      </c>
      <c r="AW631" s="44"/>
      <c r="AX631" s="44"/>
      <c r="AY631" s="44"/>
      <c r="AZ631" s="44"/>
      <c r="BA631" s="44"/>
      <c r="BB631" s="44"/>
      <c r="BC631" s="44"/>
      <c r="BD631" s="44"/>
      <c r="BE631" s="44"/>
      <c r="BF631" s="44"/>
      <c r="BG631" s="41">
        <f>Paramètres!$D$16</f>
        <v>30000</v>
      </c>
      <c r="BH631" s="41">
        <f>Paramètres!$E$16</f>
        <v>-25000</v>
      </c>
      <c r="BI631" s="100"/>
      <c r="BJ631" s="100"/>
      <c r="BK631" s="110">
        <f>Paramètres!$D$20</f>
        <v>523598775598.29883</v>
      </c>
      <c r="BL631" s="41">
        <f>Paramètres!$D$21</f>
        <v>10000</v>
      </c>
      <c r="BM631" s="41"/>
      <c r="BN631" s="41"/>
      <c r="BO631" s="41">
        <f>IF(AND($BR$6&gt;200,A631&lt;950),Paramètres!$D$22,0)</f>
        <v>1</v>
      </c>
      <c r="BP631" s="41">
        <f t="shared" si="619"/>
        <v>-18183.001927410347</v>
      </c>
      <c r="BQ631" s="41">
        <f t="shared" si="620"/>
        <v>-66042.782845188383</v>
      </c>
      <c r="BR631" s="41">
        <f t="shared" si="650"/>
        <v>68500.151277416298</v>
      </c>
      <c r="BS631" s="41">
        <f t="shared" si="651"/>
        <v>-105.39337845680119</v>
      </c>
      <c r="BT631" s="41">
        <f t="shared" si="652"/>
        <v>108.11305424440856</v>
      </c>
      <c r="BU631" s="41">
        <f t="shared" si="653"/>
        <v>-28.698036968458634</v>
      </c>
      <c r="BV631" s="41">
        <f t="shared" si="654"/>
        <v>-104.2346159978124</v>
      </c>
      <c r="BW631" s="41">
        <f>Paramètres!$D$22</f>
        <v>1</v>
      </c>
      <c r="BX631" s="41">
        <f t="shared" si="621"/>
        <v>121241.24328662193</v>
      </c>
      <c r="BY631" s="41">
        <f t="shared" si="622"/>
        <v>-55803.209901143113</v>
      </c>
      <c r="BZ631" s="41">
        <f t="shared" si="655"/>
        <v>133466.98958527867</v>
      </c>
      <c r="CA631" s="41">
        <f t="shared" si="656"/>
        <v>-24.71500317479013</v>
      </c>
      <c r="CB631" s="41">
        <f t="shared" si="657"/>
        <v>29.147686842425557</v>
      </c>
      <c r="CC631" s="41">
        <f t="shared" si="658"/>
        <v>26.477721590077532</v>
      </c>
      <c r="CD631" s="41">
        <f t="shared" si="659"/>
        <v>-12.186792345094345</v>
      </c>
      <c r="CE631" s="2">
        <f>Paramètres!$F$16</f>
        <v>15000</v>
      </c>
      <c r="CF631" s="2">
        <f>Paramètres!$G$16</f>
        <v>15000</v>
      </c>
      <c r="CG631" s="111">
        <f>Paramètres!$F$20</f>
        <v>992600579172.61572</v>
      </c>
      <c r="CH631" s="2">
        <f>Paramètres!$F$21</f>
        <v>13332</v>
      </c>
      <c r="CI631" s="2"/>
      <c r="CJ631" s="2"/>
      <c r="CK631" s="2">
        <f>IF(CN631&gt;20000,Paramètres!$F$22,-2)</f>
        <v>1</v>
      </c>
      <c r="CL631" s="2">
        <f t="shared" si="623"/>
        <v>-33183.001927410347</v>
      </c>
      <c r="CM631" s="2">
        <f t="shared" si="624"/>
        <v>-26042.782845188383</v>
      </c>
      <c r="CN631" s="2">
        <f t="shared" si="625"/>
        <v>42182.201877523621</v>
      </c>
      <c r="CO631" s="2">
        <f t="shared" si="626"/>
        <v>-141.8743618753463</v>
      </c>
      <c r="CP631" s="2">
        <f t="shared" si="627"/>
        <v>483.604992545828</v>
      </c>
      <c r="CQ631" s="2">
        <f t="shared" si="628"/>
        <v>-380.43214164939587</v>
      </c>
      <c r="CR631" s="2">
        <f t="shared" si="629"/>
        <v>-298.57189153586501</v>
      </c>
      <c r="CS631" s="2">
        <f>Paramètres!$F$22</f>
        <v>1</v>
      </c>
      <c r="CT631" s="2">
        <f t="shared" si="630"/>
        <v>106241.24328662193</v>
      </c>
      <c r="CU631" s="2">
        <f t="shared" si="631"/>
        <v>-15803.209901143113</v>
      </c>
      <c r="CV631" s="2">
        <f t="shared" si="660"/>
        <v>107410.1634775163</v>
      </c>
      <c r="CW631" s="2">
        <f t="shared" si="661"/>
        <v>-8.4606167038687712</v>
      </c>
      <c r="CX631" s="2">
        <f t="shared" si="632"/>
        <v>84.086050536073031</v>
      </c>
      <c r="CY631" s="2">
        <f t="shared" si="662"/>
        <v>83.170961320472358</v>
      </c>
      <c r="CZ631" s="2">
        <f t="shared" si="663"/>
        <v>-12.371543468117405</v>
      </c>
      <c r="DA631" s="2"/>
      <c r="DB631" s="2"/>
      <c r="DC631" s="13">
        <f>Paramètres!$H$16</f>
        <v>-20000</v>
      </c>
      <c r="DD631" s="13">
        <f>Paramètres!$I$16</f>
        <v>0</v>
      </c>
      <c r="DE631" s="13"/>
      <c r="DF631" s="13"/>
      <c r="DG631" s="112">
        <f>Paramètres!$H$20</f>
        <v>1047197551196.5977</v>
      </c>
      <c r="DH631" s="13">
        <f>Paramètres!$H$21</f>
        <v>10000</v>
      </c>
      <c r="DI631" s="13">
        <f>IF(DL631&lt;66666,Paramètres!$H$22,5)</f>
        <v>5</v>
      </c>
      <c r="DJ631" s="13">
        <f t="shared" si="633"/>
        <v>-68183.00192741034</v>
      </c>
      <c r="DK631" s="13">
        <f t="shared" si="634"/>
        <v>-41042.782845188383</v>
      </c>
      <c r="DL631" s="13">
        <f t="shared" si="664"/>
        <v>79582.861066378682</v>
      </c>
      <c r="DM631" s="13">
        <f t="shared" si="665"/>
        <v>-148.9541467826823</v>
      </c>
      <c r="DN631" s="13">
        <f t="shared" si="666"/>
        <v>807.52154996946115</v>
      </c>
      <c r="DO631" s="13">
        <f t="shared" si="667"/>
        <v>-691.84800169560629</v>
      </c>
      <c r="DP631" s="13">
        <f t="shared" si="668"/>
        <v>-416.45815661945846</v>
      </c>
      <c r="DQ631" s="13">
        <f>IF(DT631&lt;66666,Paramètres!$H$22,5)</f>
        <v>5</v>
      </c>
      <c r="DR631" s="13">
        <f t="shared" si="635"/>
        <v>71241.243286621931</v>
      </c>
      <c r="DS631" s="13">
        <f t="shared" si="636"/>
        <v>-30803.209901143113</v>
      </c>
      <c r="DT631" s="13">
        <f t="shared" si="669"/>
        <v>77615.413966798733</v>
      </c>
      <c r="DU631" s="13">
        <f t="shared" si="670"/>
        <v>-23.38263668088905</v>
      </c>
      <c r="DV631" s="13">
        <f t="shared" si="671"/>
        <v>847.96437518453115</v>
      </c>
      <c r="DW631" s="13">
        <f t="shared" si="672"/>
        <v>778.3252483424352</v>
      </c>
      <c r="DX631" s="13">
        <f t="shared" si="673"/>
        <v>-336.5314091950093</v>
      </c>
    </row>
    <row r="632" spans="1:128" x14ac:dyDescent="0.35">
      <c r="A632" s="106">
        <f t="shared" si="674"/>
        <v>626</v>
      </c>
      <c r="B632" s="106">
        <f>A632*Paramètres!$D$25</f>
        <v>313</v>
      </c>
      <c r="C632" s="102">
        <f>Paramètres!$D$7</f>
        <v>155093840495.72119</v>
      </c>
      <c r="D632" s="28">
        <f>Paramètres!$D$8</f>
        <v>6666</v>
      </c>
      <c r="E632" s="28">
        <f t="shared" si="637"/>
        <v>49319.535579899981</v>
      </c>
      <c r="F632" s="28">
        <f t="shared" si="638"/>
        <v>41489.50884503113</v>
      </c>
      <c r="G632" s="28">
        <f t="shared" si="612"/>
        <v>15.362775545314037</v>
      </c>
      <c r="H632" s="28">
        <f t="shared" si="613"/>
        <v>-143.62869764615411</v>
      </c>
      <c r="I632" s="28">
        <f t="shared" si="675"/>
        <v>1666.1070869198199</v>
      </c>
      <c r="J632" s="28">
        <f t="shared" si="676"/>
        <v>457.75798097368778</v>
      </c>
      <c r="K632" s="28">
        <f t="shared" si="677"/>
        <v>1325.7372976264833</v>
      </c>
      <c r="L632" s="28">
        <f t="shared" si="639"/>
        <v>-1067.4716358892867</v>
      </c>
      <c r="M632" s="28">
        <f t="shared" si="640"/>
        <v>-786.18298689924654</v>
      </c>
      <c r="N632" s="28">
        <f>Paramètres!$D$26*Calculs!K632</f>
        <v>26.514745952529665</v>
      </c>
      <c r="O632" s="28">
        <f>Paramètres!$D$26*I632</f>
        <v>33.322141738396397</v>
      </c>
      <c r="P632" s="28">
        <f>Paramètres!$D$26*J632</f>
        <v>9.1551596194737552</v>
      </c>
      <c r="Q632" s="105">
        <f>IF($T632&gt;25000,Paramètres!$D$9,-5)</f>
        <v>6</v>
      </c>
      <c r="R632" s="105">
        <f t="shared" si="614"/>
        <v>142417.76548620308</v>
      </c>
      <c r="S632" s="105">
        <f t="shared" si="615"/>
        <v>7364.7161410442786</v>
      </c>
      <c r="T632" s="105">
        <f t="shared" si="641"/>
        <v>142608.06067653152</v>
      </c>
      <c r="U632" s="105">
        <f t="shared" si="642"/>
        <v>2.9602460087210249</v>
      </c>
      <c r="V632" s="105">
        <f t="shared" si="616"/>
        <v>45.607454624551963</v>
      </c>
      <c r="W632" s="105">
        <f t="shared" si="643"/>
        <v>45.546596358777911</v>
      </c>
      <c r="X632" s="105">
        <f t="shared" si="644"/>
        <v>2.355308357970384</v>
      </c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44">
        <f t="shared" si="645"/>
        <v>-93098.22990630308</v>
      </c>
      <c r="AL632" s="44">
        <f t="shared" si="646"/>
        <v>34124.792703986852</v>
      </c>
      <c r="AM632" s="44">
        <f t="shared" si="617"/>
        <v>116.20258634563861</v>
      </c>
      <c r="AN632" s="44">
        <f t="shared" si="618"/>
        <v>-20.924505321106512</v>
      </c>
      <c r="AO632" s="44">
        <f t="shared" si="678"/>
        <v>-3113.293079905819</v>
      </c>
      <c r="AP632" s="44">
        <f t="shared" si="679"/>
        <v>6326.3260878440433</v>
      </c>
      <c r="AQ632" s="44">
        <f t="shared" si="647"/>
        <v>1001.3345737736107</v>
      </c>
      <c r="AR632" s="44">
        <f t="shared" si="648"/>
        <v>935.29837361215289</v>
      </c>
      <c r="AS632" s="44">
        <f t="shared" si="649"/>
        <v>-357.61415094042405</v>
      </c>
      <c r="AT632" s="44">
        <f>Paramètres!$D$26*Calculs!AQ632</f>
        <v>20.026691475472216</v>
      </c>
      <c r="AU632" s="44">
        <f>Paramètres!$D$26*AO632</f>
        <v>-62.265861598116381</v>
      </c>
      <c r="AV632" s="44">
        <f>Paramètres!$D$26*AP632</f>
        <v>126.52652175688087</v>
      </c>
      <c r="AW632" s="44"/>
      <c r="AX632" s="44"/>
      <c r="AY632" s="44"/>
      <c r="AZ632" s="44"/>
      <c r="BA632" s="44"/>
      <c r="BB632" s="44"/>
      <c r="BC632" s="44"/>
      <c r="BD632" s="44"/>
      <c r="BE632" s="44"/>
      <c r="BF632" s="44"/>
      <c r="BG632" s="41">
        <f>Paramètres!$D$16</f>
        <v>30000</v>
      </c>
      <c r="BH632" s="41">
        <f>Paramètres!$E$16</f>
        <v>-25000</v>
      </c>
      <c r="BI632" s="100"/>
      <c r="BJ632" s="100"/>
      <c r="BK632" s="110">
        <f>Paramètres!$D$20</f>
        <v>523598775598.29883</v>
      </c>
      <c r="BL632" s="41">
        <f>Paramètres!$D$21</f>
        <v>10000</v>
      </c>
      <c r="BM632" s="41"/>
      <c r="BN632" s="41"/>
      <c r="BO632" s="41">
        <f>IF(AND($BR$6&gt;200,A632&lt;950),Paramètres!$D$22,0)</f>
        <v>1</v>
      </c>
      <c r="BP632" s="41">
        <f t="shared" si="619"/>
        <v>-19319.535579899981</v>
      </c>
      <c r="BQ632" s="41">
        <f t="shared" si="620"/>
        <v>-66489.50884503113</v>
      </c>
      <c r="BR632" s="41">
        <f t="shared" si="650"/>
        <v>69239.434150464396</v>
      </c>
      <c r="BS632" s="41">
        <f t="shared" si="651"/>
        <v>-106.20202441355784</v>
      </c>
      <c r="BT632" s="41">
        <f t="shared" si="652"/>
        <v>105.88708066780083</v>
      </c>
      <c r="BU632" s="41">
        <f t="shared" si="653"/>
        <v>-29.545146454660845</v>
      </c>
      <c r="BV632" s="41">
        <f t="shared" si="654"/>
        <v>-101.68165111425955</v>
      </c>
      <c r="BW632" s="41">
        <f>Paramètres!$D$22</f>
        <v>1</v>
      </c>
      <c r="BX632" s="41">
        <f t="shared" si="621"/>
        <v>123098.22990630308</v>
      </c>
      <c r="BY632" s="41">
        <f t="shared" si="622"/>
        <v>-59124.792703986852</v>
      </c>
      <c r="BZ632" s="41">
        <f t="shared" si="655"/>
        <v>136561.03147807016</v>
      </c>
      <c r="CA632" s="41">
        <f t="shared" si="656"/>
        <v>-25.655243837913552</v>
      </c>
      <c r="CB632" s="41">
        <f t="shared" si="657"/>
        <v>27.852308022613673</v>
      </c>
      <c r="CC632" s="41">
        <f t="shared" si="658"/>
        <v>25.106502047324163</v>
      </c>
      <c r="CD632" s="41">
        <f t="shared" si="659"/>
        <v>-12.058798328782915</v>
      </c>
      <c r="CE632" s="2">
        <f>Paramètres!$F$16</f>
        <v>15000</v>
      </c>
      <c r="CF632" s="2">
        <f>Paramètres!$G$16</f>
        <v>15000</v>
      </c>
      <c r="CG632" s="111">
        <f>Paramètres!$F$20</f>
        <v>992600579172.61572</v>
      </c>
      <c r="CH632" s="2">
        <f>Paramètres!$F$21</f>
        <v>13332</v>
      </c>
      <c r="CI632" s="2"/>
      <c r="CJ632" s="2"/>
      <c r="CK632" s="2">
        <f>IF(CN632&gt;20000,Paramètres!$F$22,-2)</f>
        <v>1</v>
      </c>
      <c r="CL632" s="2">
        <f t="shared" si="623"/>
        <v>-34319.535579899981</v>
      </c>
      <c r="CM632" s="2">
        <f t="shared" si="624"/>
        <v>-26489.50884503113</v>
      </c>
      <c r="CN632" s="2">
        <f t="shared" si="625"/>
        <v>43353.484303698169</v>
      </c>
      <c r="CO632" s="2">
        <f t="shared" si="626"/>
        <v>-142.33727063924806</v>
      </c>
      <c r="CP632" s="2">
        <f t="shared" si="627"/>
        <v>461.17164530664587</v>
      </c>
      <c r="CQ632" s="2">
        <f t="shared" si="628"/>
        <v>-365.0732332993208</v>
      </c>
      <c r="CR632" s="2">
        <f t="shared" si="629"/>
        <v>-281.78151245817827</v>
      </c>
      <c r="CS632" s="2">
        <f>Paramètres!$F$22</f>
        <v>1</v>
      </c>
      <c r="CT632" s="2">
        <f t="shared" si="630"/>
        <v>108098.22990630308</v>
      </c>
      <c r="CU632" s="2">
        <f t="shared" si="631"/>
        <v>-19124.792703986852</v>
      </c>
      <c r="CV632" s="2">
        <f t="shared" si="660"/>
        <v>109776.97848295163</v>
      </c>
      <c r="CW632" s="2">
        <f t="shared" si="661"/>
        <v>-10.032977296196925</v>
      </c>
      <c r="CX632" s="2">
        <f t="shared" si="632"/>
        <v>80.577522583170037</v>
      </c>
      <c r="CY632" s="2">
        <f t="shared" si="662"/>
        <v>79.345302465475953</v>
      </c>
      <c r="CZ632" s="2">
        <f t="shared" si="663"/>
        <v>-14.037810452610222</v>
      </c>
      <c r="DA632" s="2"/>
      <c r="DB632" s="2"/>
      <c r="DC632" s="13">
        <f>Paramètres!$H$16</f>
        <v>-20000</v>
      </c>
      <c r="DD632" s="13">
        <f>Paramètres!$I$16</f>
        <v>0</v>
      </c>
      <c r="DE632" s="13"/>
      <c r="DF632" s="13"/>
      <c r="DG632" s="112">
        <f>Paramètres!$H$20</f>
        <v>1047197551196.5977</v>
      </c>
      <c r="DH632" s="13">
        <f>Paramètres!$H$21</f>
        <v>10000</v>
      </c>
      <c r="DI632" s="13">
        <f>IF(DL632&lt;66666,Paramètres!$H$22,5)</f>
        <v>5</v>
      </c>
      <c r="DJ632" s="13">
        <f t="shared" si="633"/>
        <v>-69319.535579899981</v>
      </c>
      <c r="DK632" s="13">
        <f t="shared" si="634"/>
        <v>-41489.50884503113</v>
      </c>
      <c r="DL632" s="13">
        <f t="shared" si="664"/>
        <v>80787.235113073009</v>
      </c>
      <c r="DM632" s="13">
        <f t="shared" si="665"/>
        <v>-149.09840397400117</v>
      </c>
      <c r="DN632" s="13">
        <f t="shared" si="666"/>
        <v>784.16500839571927</v>
      </c>
      <c r="DO632" s="13">
        <f t="shared" si="667"/>
        <v>-672.85325613530506</v>
      </c>
      <c r="DP632" s="13">
        <f t="shared" si="668"/>
        <v>-402.71982332680869</v>
      </c>
      <c r="DQ632" s="13">
        <f>IF(DT632&lt;66666,Paramètres!$H$22,5)</f>
        <v>5</v>
      </c>
      <c r="DR632" s="13">
        <f t="shared" si="635"/>
        <v>73098.22990630308</v>
      </c>
      <c r="DS632" s="13">
        <f t="shared" si="636"/>
        <v>-34124.792703986852</v>
      </c>
      <c r="DT632" s="13">
        <f t="shared" si="669"/>
        <v>80671.263114722678</v>
      </c>
      <c r="DU632" s="13">
        <f t="shared" si="670"/>
        <v>-25.024800438504052</v>
      </c>
      <c r="DV632" s="13">
        <f t="shared" si="671"/>
        <v>786.37002409221623</v>
      </c>
      <c r="DW632" s="13">
        <f t="shared" si="672"/>
        <v>712.54935888102239</v>
      </c>
      <c r="DX632" s="13">
        <f t="shared" si="673"/>
        <v>-332.64279031573307</v>
      </c>
    </row>
    <row r="633" spans="1:128" x14ac:dyDescent="0.35">
      <c r="A633" s="106">
        <f t="shared" si="674"/>
        <v>627</v>
      </c>
      <c r="B633" s="106">
        <f>A633*Paramètres!$D$25</f>
        <v>313.5</v>
      </c>
      <c r="C633" s="102">
        <f>Paramètres!$D$7</f>
        <v>155093840495.72119</v>
      </c>
      <c r="D633" s="28">
        <f>Paramètres!$D$8</f>
        <v>6666</v>
      </c>
      <c r="E633" s="28">
        <f t="shared" si="637"/>
        <v>49885.721214387566</v>
      </c>
      <c r="F633" s="28">
        <f t="shared" si="638"/>
        <v>41521.842088793164</v>
      </c>
      <c r="G633" s="28">
        <f t="shared" si="612"/>
        <v>-30.843785445775534</v>
      </c>
      <c r="H633" s="28">
        <f t="shared" si="613"/>
        <v>-143.89527062875726</v>
      </c>
      <c r="I633" s="28">
        <f t="shared" si="675"/>
        <v>565.31330929213686</v>
      </c>
      <c r="J633" s="28">
        <f t="shared" si="676"/>
        <v>-337.58016554503251</v>
      </c>
      <c r="K633" s="28">
        <f t="shared" si="677"/>
        <v>1307.6308378904057</v>
      </c>
      <c r="L633" s="28">
        <f t="shared" si="639"/>
        <v>-1056.4888898486079</v>
      </c>
      <c r="M633" s="28">
        <f t="shared" si="640"/>
        <v>-770.53853494060945</v>
      </c>
      <c r="N633" s="28">
        <f>Paramètres!$D$26*Calculs!K633</f>
        <v>26.152616757808115</v>
      </c>
      <c r="O633" s="28">
        <f>Paramètres!$D$26*I633</f>
        <v>11.306266185842738</v>
      </c>
      <c r="P633" s="28">
        <f>Paramètres!$D$26*J633</f>
        <v>-6.7516033109006504</v>
      </c>
      <c r="Q633" s="105">
        <f>IF($T633&gt;25000,Paramètres!$D$9,-5)</f>
        <v>6</v>
      </c>
      <c r="R633" s="105">
        <f t="shared" si="614"/>
        <v>144306.77306724052</v>
      </c>
      <c r="S633" s="105">
        <f t="shared" si="615"/>
        <v>4323.2898786193909</v>
      </c>
      <c r="T633" s="105">
        <f t="shared" si="641"/>
        <v>144371.51931199804</v>
      </c>
      <c r="U633" s="105">
        <f t="shared" si="642"/>
        <v>1.7160122790252426</v>
      </c>
      <c r="V633" s="105">
        <f t="shared" si="616"/>
        <v>44.503627751201556</v>
      </c>
      <c r="W633" s="105">
        <f t="shared" si="643"/>
        <v>44.483669224833548</v>
      </c>
      <c r="X633" s="105">
        <f t="shared" si="644"/>
        <v>1.332687252551654</v>
      </c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44">
        <f t="shared" si="645"/>
        <v>-94421.05185285295</v>
      </c>
      <c r="AL633" s="44">
        <f t="shared" si="646"/>
        <v>37198.552210173773</v>
      </c>
      <c r="AM633" s="44">
        <f t="shared" si="617"/>
        <v>109.90769295380156</v>
      </c>
      <c r="AN633" s="44">
        <f t="shared" si="618"/>
        <v>-22.449242663291351</v>
      </c>
      <c r="AO633" s="44">
        <f t="shared" si="678"/>
        <v>-2115.7288446955499</v>
      </c>
      <c r="AP633" s="44">
        <f t="shared" si="679"/>
        <v>5842.1854151467378</v>
      </c>
      <c r="AQ633" s="44">
        <f t="shared" si="647"/>
        <v>933.27287434394259</v>
      </c>
      <c r="AR633" s="44">
        <f t="shared" si="648"/>
        <v>862.54775975260043</v>
      </c>
      <c r="AS633" s="44">
        <f t="shared" si="649"/>
        <v>-356.38409073915579</v>
      </c>
      <c r="AT633" s="44">
        <f>Paramètres!$D$26*Calculs!AQ633</f>
        <v>18.665457486878854</v>
      </c>
      <c r="AU633" s="44">
        <f>Paramètres!$D$26*AO633</f>
        <v>-42.314576893911003</v>
      </c>
      <c r="AV633" s="44">
        <f>Paramètres!$D$26*AP633</f>
        <v>116.84370830293476</v>
      </c>
      <c r="AW633" s="44"/>
      <c r="AX633" s="44"/>
      <c r="AY633" s="44"/>
      <c r="AZ633" s="44"/>
      <c r="BA633" s="44"/>
      <c r="BB633" s="44"/>
      <c r="BC633" s="44"/>
      <c r="BD633" s="44"/>
      <c r="BE633" s="44"/>
      <c r="BF633" s="44"/>
      <c r="BG633" s="41">
        <f>Paramètres!$D$16</f>
        <v>30000</v>
      </c>
      <c r="BH633" s="41">
        <f>Paramètres!$E$16</f>
        <v>-25000</v>
      </c>
      <c r="BI633" s="100"/>
      <c r="BJ633" s="100"/>
      <c r="BK633" s="110">
        <f>Paramètres!$D$20</f>
        <v>523598775598.29883</v>
      </c>
      <c r="BL633" s="41">
        <f>Paramètres!$D$21</f>
        <v>10000</v>
      </c>
      <c r="BM633" s="41"/>
      <c r="BN633" s="41"/>
      <c r="BO633" s="41">
        <f>IF(AND($BR$6&gt;200,A633&lt;950),Paramètres!$D$22,0)</f>
        <v>1</v>
      </c>
      <c r="BP633" s="41">
        <f t="shared" si="619"/>
        <v>-19885.721214387566</v>
      </c>
      <c r="BQ633" s="41">
        <f t="shared" si="620"/>
        <v>-66521.842088793172</v>
      </c>
      <c r="BR633" s="41">
        <f t="shared" si="650"/>
        <v>69430.521984950377</v>
      </c>
      <c r="BS633" s="41">
        <f t="shared" si="651"/>
        <v>-106.64325752711822</v>
      </c>
      <c r="BT633" s="41">
        <f t="shared" si="652"/>
        <v>105.32277802787361</v>
      </c>
      <c r="BU633" s="41">
        <f t="shared" si="653"/>
        <v>-30.16568709999185</v>
      </c>
      <c r="BV633" s="41">
        <f t="shared" si="654"/>
        <v>-100.91044987162688</v>
      </c>
      <c r="BW633" s="41">
        <f>Paramètres!$D$22</f>
        <v>1</v>
      </c>
      <c r="BX633" s="41">
        <f t="shared" si="621"/>
        <v>124421.05185285295</v>
      </c>
      <c r="BY633" s="41">
        <f t="shared" si="622"/>
        <v>-62198.552210173773</v>
      </c>
      <c r="BZ633" s="41">
        <f t="shared" si="655"/>
        <v>139101.61049107963</v>
      </c>
      <c r="CA633" s="41">
        <f t="shared" si="656"/>
        <v>-26.560639899053957</v>
      </c>
      <c r="CB633" s="41">
        <f t="shared" si="657"/>
        <v>26.851974310768593</v>
      </c>
      <c r="CC633" s="41">
        <f t="shared" si="658"/>
        <v>24.018060439967837</v>
      </c>
      <c r="CD633" s="41">
        <f t="shared" si="659"/>
        <v>-12.00671883106407</v>
      </c>
      <c r="CE633" s="2">
        <f>Paramètres!$F$16</f>
        <v>15000</v>
      </c>
      <c r="CF633" s="2">
        <f>Paramètres!$G$16</f>
        <v>15000</v>
      </c>
      <c r="CG633" s="111">
        <f>Paramètres!$F$20</f>
        <v>992600579172.61572</v>
      </c>
      <c r="CH633" s="2">
        <f>Paramètres!$F$21</f>
        <v>13332</v>
      </c>
      <c r="CI633" s="2"/>
      <c r="CJ633" s="2"/>
      <c r="CK633" s="2">
        <f>IF(CN633&gt;20000,Paramètres!$F$22,-2)</f>
        <v>1</v>
      </c>
      <c r="CL633" s="2">
        <f t="shared" si="623"/>
        <v>-34885.721214387566</v>
      </c>
      <c r="CM633" s="2">
        <f t="shared" si="624"/>
        <v>-26521.842088793164</v>
      </c>
      <c r="CN633" s="2">
        <f t="shared" si="625"/>
        <v>43822.615764361341</v>
      </c>
      <c r="CO633" s="2">
        <f t="shared" si="626"/>
        <v>-142.75611611762335</v>
      </c>
      <c r="CP633" s="2">
        <f t="shared" si="627"/>
        <v>452.59912791458743</v>
      </c>
      <c r="CQ633" s="2">
        <f t="shared" si="628"/>
        <v>-360.29905387673841</v>
      </c>
      <c r="CR633" s="2">
        <f t="shared" si="629"/>
        <v>-273.91707205753391</v>
      </c>
      <c r="CS633" s="2">
        <f>Paramètres!$F$22</f>
        <v>1</v>
      </c>
      <c r="CT633" s="2">
        <f t="shared" si="630"/>
        <v>109421.05185285295</v>
      </c>
      <c r="CU633" s="2">
        <f t="shared" si="631"/>
        <v>-22198.552210173773</v>
      </c>
      <c r="CV633" s="2">
        <f t="shared" si="660"/>
        <v>111650.08870938055</v>
      </c>
      <c r="CW633" s="2">
        <f t="shared" si="661"/>
        <v>-11.468111767866583</v>
      </c>
      <c r="CX633" s="2">
        <f t="shared" si="632"/>
        <v>77.953106040288105</v>
      </c>
      <c r="CY633" s="2">
        <f t="shared" si="662"/>
        <v>76.396812189981418</v>
      </c>
      <c r="CZ633" s="2">
        <f t="shared" si="663"/>
        <v>-15.498833134694685</v>
      </c>
      <c r="DA633" s="2"/>
      <c r="DB633" s="2"/>
      <c r="DC633" s="13">
        <f>Paramètres!$H$16</f>
        <v>-20000</v>
      </c>
      <c r="DD633" s="13">
        <f>Paramètres!$I$16</f>
        <v>0</v>
      </c>
      <c r="DE633" s="13"/>
      <c r="DF633" s="13"/>
      <c r="DG633" s="112">
        <f>Paramètres!$H$20</f>
        <v>1047197551196.5977</v>
      </c>
      <c r="DH633" s="13">
        <f>Paramètres!$H$21</f>
        <v>10000</v>
      </c>
      <c r="DI633" s="13">
        <f>IF(DL633&lt;66666,Paramètres!$H$22,5)</f>
        <v>5</v>
      </c>
      <c r="DJ633" s="13">
        <f t="shared" si="633"/>
        <v>-69885.721214387566</v>
      </c>
      <c r="DK633" s="13">
        <f t="shared" si="634"/>
        <v>-41521.842088793164</v>
      </c>
      <c r="DL633" s="13">
        <f t="shared" si="664"/>
        <v>81290.081806465023</v>
      </c>
      <c r="DM633" s="13">
        <f t="shared" si="665"/>
        <v>-149.28379578303179</v>
      </c>
      <c r="DN633" s="13">
        <f t="shared" si="666"/>
        <v>774.70986356122773</v>
      </c>
      <c r="DO633" s="13">
        <f t="shared" si="667"/>
        <v>-666.02414887187774</v>
      </c>
      <c r="DP633" s="13">
        <f t="shared" si="668"/>
        <v>-395.7110130114487</v>
      </c>
      <c r="DQ633" s="13">
        <f>IF(DT633&lt;66666,Paramètres!$H$22,5)</f>
        <v>5</v>
      </c>
      <c r="DR633" s="13">
        <f t="shared" si="635"/>
        <v>74421.05185285295</v>
      </c>
      <c r="DS633" s="13">
        <f t="shared" si="636"/>
        <v>-37198.552210173773</v>
      </c>
      <c r="DT633" s="13">
        <f t="shared" si="669"/>
        <v>83199.911330590083</v>
      </c>
      <c r="DU633" s="13">
        <f t="shared" si="670"/>
        <v>-26.557675978369939</v>
      </c>
      <c r="DV633" s="13">
        <f t="shared" si="671"/>
        <v>740.30273189234993</v>
      </c>
      <c r="DW633" s="13">
        <f t="shared" si="672"/>
        <v>662.18950376107966</v>
      </c>
      <c r="DX633" s="13">
        <f t="shared" si="673"/>
        <v>-330.988211203861</v>
      </c>
    </row>
    <row r="634" spans="1:128" x14ac:dyDescent="0.35">
      <c r="A634" s="106">
        <f t="shared" si="674"/>
        <v>628</v>
      </c>
      <c r="B634" s="106">
        <f>A634*Paramètres!$D$25</f>
        <v>314</v>
      </c>
      <c r="C634" s="102">
        <f>Paramètres!$D$7</f>
        <v>155093840495.72119</v>
      </c>
      <c r="D634" s="28">
        <f>Paramètres!$D$8</f>
        <v>6666</v>
      </c>
      <c r="E634" s="28">
        <f t="shared" si="637"/>
        <v>49904.255646571481</v>
      </c>
      <c r="F634" s="28">
        <f t="shared" si="638"/>
        <v>41160.417372285498</v>
      </c>
      <c r="G634" s="28">
        <f t="shared" si="612"/>
        <v>-114.52411555626966</v>
      </c>
      <c r="H634" s="28">
        <f t="shared" si="613"/>
        <v>-144.15413742517345</v>
      </c>
      <c r="I634" s="28">
        <f t="shared" si="675"/>
        <v>-502.48184674231373</v>
      </c>
      <c r="J634" s="28">
        <f t="shared" si="676"/>
        <v>-1101.3670971747413</v>
      </c>
      <c r="K634" s="28">
        <f t="shared" si="677"/>
        <v>1315.1248786083941</v>
      </c>
      <c r="L634" s="28">
        <f t="shared" si="639"/>
        <v>-1066.0340824912471</v>
      </c>
      <c r="M634" s="28">
        <f t="shared" si="640"/>
        <v>-770.14594805256752</v>
      </c>
      <c r="N634" s="28">
        <f>Paramètres!$D$26*Calculs!K634</f>
        <v>26.30249757216788</v>
      </c>
      <c r="O634" s="28">
        <f>Paramètres!$D$26*I634</f>
        <v>-10.049636934846275</v>
      </c>
      <c r="P634" s="28">
        <f>Paramètres!$D$26*J634</f>
        <v>-22.027341943494825</v>
      </c>
      <c r="Q634" s="105">
        <f>IF($T634&gt;25000,Paramètres!$D$9,-5)</f>
        <v>6</v>
      </c>
      <c r="R634" s="105">
        <f t="shared" si="614"/>
        <v>145167.53498183406</v>
      </c>
      <c r="S634" s="105">
        <f t="shared" si="615"/>
        <v>1129.8684772231427</v>
      </c>
      <c r="T634" s="105">
        <f t="shared" si="641"/>
        <v>145171.93191343098</v>
      </c>
      <c r="U634" s="105">
        <f t="shared" si="642"/>
        <v>0.44593571140613525</v>
      </c>
      <c r="V634" s="105">
        <f t="shared" si="616"/>
        <v>44.015779287680495</v>
      </c>
      <c r="W634" s="105">
        <f t="shared" si="643"/>
        <v>44.014446148635216</v>
      </c>
      <c r="X634" s="105">
        <f t="shared" si="644"/>
        <v>0.34257339460921249</v>
      </c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44">
        <f t="shared" si="645"/>
        <v>-95263.279335262574</v>
      </c>
      <c r="AL634" s="44">
        <f t="shared" si="646"/>
        <v>40030.548895062355</v>
      </c>
      <c r="AM634" s="44">
        <f t="shared" si="617"/>
        <v>102.70933955310942</v>
      </c>
      <c r="AN634" s="44">
        <f t="shared" si="618"/>
        <v>-23.870851396255922</v>
      </c>
      <c r="AO634" s="44">
        <f t="shared" si="678"/>
        <v>-1210.8665080490384</v>
      </c>
      <c r="AP634" s="44">
        <f t="shared" si="679"/>
        <v>5368.9576161046471</v>
      </c>
      <c r="AQ634" s="44">
        <f t="shared" si="647"/>
        <v>882.58435717288251</v>
      </c>
      <c r="AR634" s="44">
        <f t="shared" si="648"/>
        <v>807.08804561586248</v>
      </c>
      <c r="AS634" s="44">
        <f t="shared" si="649"/>
        <v>-357.1610759170681</v>
      </c>
      <c r="AT634" s="44">
        <f>Paramètres!$D$26*Calculs!AQ634</f>
        <v>17.65168714345765</v>
      </c>
      <c r="AU634" s="44">
        <f>Paramètres!$D$26*AO634</f>
        <v>-24.217330160980769</v>
      </c>
      <c r="AV634" s="44">
        <f>Paramètres!$D$26*AP634</f>
        <v>107.37915232209295</v>
      </c>
      <c r="AW634" s="44"/>
      <c r="AX634" s="44"/>
      <c r="AY634" s="44"/>
      <c r="AZ634" s="44"/>
      <c r="BA634" s="44"/>
      <c r="BB634" s="44"/>
      <c r="BC634" s="44"/>
      <c r="BD634" s="44"/>
      <c r="BE634" s="44"/>
      <c r="BF634" s="44"/>
      <c r="BG634" s="41">
        <f>Paramètres!$D$16</f>
        <v>30000</v>
      </c>
      <c r="BH634" s="41">
        <f>Paramètres!$E$16</f>
        <v>-25000</v>
      </c>
      <c r="BI634" s="100"/>
      <c r="BJ634" s="100"/>
      <c r="BK634" s="110">
        <f>Paramètres!$D$20</f>
        <v>523598775598.29883</v>
      </c>
      <c r="BL634" s="41">
        <f>Paramètres!$D$21</f>
        <v>10000</v>
      </c>
      <c r="BM634" s="41"/>
      <c r="BN634" s="41"/>
      <c r="BO634" s="41">
        <f>IF(AND($BR$6&gt;200,A634&lt;950),Paramètres!$D$22,0)</f>
        <v>1</v>
      </c>
      <c r="BP634" s="41">
        <f t="shared" si="619"/>
        <v>-19904.255646571481</v>
      </c>
      <c r="BQ634" s="41">
        <f t="shared" si="620"/>
        <v>-66160.417372285505</v>
      </c>
      <c r="BR634" s="41">
        <f t="shared" si="650"/>
        <v>69089.653492538884</v>
      </c>
      <c r="BS634" s="41">
        <f t="shared" si="651"/>
        <v>-106.74382985497029</v>
      </c>
      <c r="BT634" s="41">
        <f t="shared" si="652"/>
        <v>106.33254107355182</v>
      </c>
      <c r="BU634" s="41">
        <f t="shared" si="653"/>
        <v>-30.633676304457051</v>
      </c>
      <c r="BV634" s="41">
        <f t="shared" si="654"/>
        <v>-101.82429556462608</v>
      </c>
      <c r="BW634" s="41">
        <f>Paramètres!$D$22</f>
        <v>1</v>
      </c>
      <c r="BX634" s="41">
        <f t="shared" si="621"/>
        <v>125263.27933526257</v>
      </c>
      <c r="BY634" s="41">
        <f t="shared" si="622"/>
        <v>-65030.548895062355</v>
      </c>
      <c r="BZ634" s="41">
        <f t="shared" si="655"/>
        <v>141137.73924580595</v>
      </c>
      <c r="CA634" s="41">
        <f t="shared" si="656"/>
        <v>-27.436125103785656</v>
      </c>
      <c r="CB634" s="41">
        <f t="shared" si="657"/>
        <v>26.088564188415273</v>
      </c>
      <c r="CC634" s="41">
        <f t="shared" si="658"/>
        <v>23.154254282746702</v>
      </c>
      <c r="CD634" s="41">
        <f t="shared" si="659"/>
        <v>-12.020552816862036</v>
      </c>
      <c r="CE634" s="2">
        <f>Paramètres!$F$16</f>
        <v>15000</v>
      </c>
      <c r="CF634" s="2">
        <f>Paramètres!$G$16</f>
        <v>15000</v>
      </c>
      <c r="CG634" s="111">
        <f>Paramètres!$F$20</f>
        <v>992600579172.61572</v>
      </c>
      <c r="CH634" s="2">
        <f>Paramètres!$F$21</f>
        <v>13332</v>
      </c>
      <c r="CI634" s="2"/>
      <c r="CJ634" s="2"/>
      <c r="CK634" s="2">
        <f>IF(CN634&gt;20000,Paramètres!$F$22,-2)</f>
        <v>1</v>
      </c>
      <c r="CL634" s="2">
        <f t="shared" si="623"/>
        <v>-34904.255646571481</v>
      </c>
      <c r="CM634" s="2">
        <f t="shared" si="624"/>
        <v>-26160.417372285498</v>
      </c>
      <c r="CN634" s="2">
        <f t="shared" si="625"/>
        <v>43619.657258320978</v>
      </c>
      <c r="CO634" s="2">
        <f t="shared" si="626"/>
        <v>-143.14878009799961</v>
      </c>
      <c r="CP634" s="2">
        <f t="shared" si="627"/>
        <v>456.27982761197774</v>
      </c>
      <c r="CQ634" s="2">
        <f t="shared" si="628"/>
        <v>-365.11308777658809</v>
      </c>
      <c r="CR634" s="2">
        <f t="shared" si="629"/>
        <v>-273.6488885777934</v>
      </c>
      <c r="CS634" s="2">
        <f>Paramètres!$F$22</f>
        <v>1</v>
      </c>
      <c r="CT634" s="2">
        <f t="shared" si="630"/>
        <v>110263.27933526257</v>
      </c>
      <c r="CU634" s="2">
        <f t="shared" si="631"/>
        <v>-25030.548895062355</v>
      </c>
      <c r="CV634" s="2">
        <f t="shared" si="660"/>
        <v>113068.64794342528</v>
      </c>
      <c r="CW634" s="2">
        <f t="shared" si="661"/>
        <v>-12.789794222931144</v>
      </c>
      <c r="CX634" s="2">
        <f t="shared" si="632"/>
        <v>76.049359679324951</v>
      </c>
      <c r="CY634" s="2">
        <f t="shared" si="662"/>
        <v>74.162483960938346</v>
      </c>
      <c r="CZ634" s="2">
        <f t="shared" si="663"/>
        <v>-16.835411500135613</v>
      </c>
      <c r="DA634" s="2"/>
      <c r="DB634" s="2"/>
      <c r="DC634" s="13">
        <f>Paramètres!$H$16</f>
        <v>-20000</v>
      </c>
      <c r="DD634" s="13">
        <f>Paramètres!$I$16</f>
        <v>0</v>
      </c>
      <c r="DE634" s="13"/>
      <c r="DF634" s="13"/>
      <c r="DG634" s="112">
        <f>Paramètres!$H$20</f>
        <v>1047197551196.5977</v>
      </c>
      <c r="DH634" s="13">
        <f>Paramètres!$H$21</f>
        <v>10000</v>
      </c>
      <c r="DI634" s="13">
        <f>IF(DL634&lt;66666,Paramètres!$H$22,5)</f>
        <v>5</v>
      </c>
      <c r="DJ634" s="13">
        <f t="shared" si="633"/>
        <v>-69904.255646571488</v>
      </c>
      <c r="DK634" s="13">
        <f t="shared" si="634"/>
        <v>-41160.417372285498</v>
      </c>
      <c r="DL634" s="13">
        <f t="shared" si="664"/>
        <v>81122.03717709487</v>
      </c>
      <c r="DM634" s="13">
        <f t="shared" si="665"/>
        <v>-149.50994147993779</v>
      </c>
      <c r="DN634" s="13">
        <f t="shared" si="666"/>
        <v>777.85067962560458</v>
      </c>
      <c r="DO634" s="13">
        <f t="shared" si="667"/>
        <v>-670.28731841020192</v>
      </c>
      <c r="DP634" s="13">
        <f t="shared" si="668"/>
        <v>-394.67276391014803</v>
      </c>
      <c r="DQ634" s="13">
        <f>IF(DT634&lt;66666,Paramètres!$H$22,5)</f>
        <v>5</v>
      </c>
      <c r="DR634" s="13">
        <f t="shared" si="635"/>
        <v>75263.279335262574</v>
      </c>
      <c r="DS634" s="13">
        <f t="shared" si="636"/>
        <v>-40030.548895062355</v>
      </c>
      <c r="DT634" s="13">
        <f t="shared" si="669"/>
        <v>85246.736366489364</v>
      </c>
      <c r="DU634" s="13">
        <f t="shared" si="670"/>
        <v>-28.007331060796879</v>
      </c>
      <c r="DV634" s="13">
        <f t="shared" si="671"/>
        <v>705.89457262529697</v>
      </c>
      <c r="DW634" s="13">
        <f t="shared" si="672"/>
        <v>623.22550592832079</v>
      </c>
      <c r="DX634" s="13">
        <f t="shared" si="673"/>
        <v>-331.47717330494896</v>
      </c>
    </row>
    <row r="635" spans="1:128" x14ac:dyDescent="0.35">
      <c r="A635" s="106">
        <f t="shared" si="674"/>
        <v>629</v>
      </c>
      <c r="B635" s="106">
        <f>A635*Paramètres!$D$25</f>
        <v>314.5</v>
      </c>
      <c r="C635" s="102">
        <f>Paramètres!$D$7</f>
        <v>155093840495.72119</v>
      </c>
      <c r="D635" s="28">
        <f>Paramètres!$D$8</f>
        <v>6666</v>
      </c>
      <c r="E635" s="28">
        <f t="shared" si="637"/>
        <v>49386.506202577511</v>
      </c>
      <c r="F635" s="28">
        <f t="shared" si="638"/>
        <v>40417.197336684985</v>
      </c>
      <c r="G635" s="28">
        <f t="shared" si="612"/>
        <v>-130.11911256514369</v>
      </c>
      <c r="H635" s="28">
        <f t="shared" si="613"/>
        <v>-144.41290369563893</v>
      </c>
      <c r="I635" s="28">
        <f t="shared" si="675"/>
        <v>-1558.4662922987145</v>
      </c>
      <c r="J635" s="28">
        <f t="shared" si="676"/>
        <v>-1849.485703283814</v>
      </c>
      <c r="K635" s="28">
        <f t="shared" si="677"/>
        <v>1348.2635183290404</v>
      </c>
      <c r="L635" s="28">
        <f t="shared" si="639"/>
        <v>-1096.4508238232479</v>
      </c>
      <c r="M635" s="28">
        <f t="shared" si="640"/>
        <v>-784.608249889283</v>
      </c>
      <c r="N635" s="28">
        <f>Paramètres!$D$26*Calculs!K635</f>
        <v>26.965270366580807</v>
      </c>
      <c r="O635" s="28">
        <f>Paramètres!$D$26*I635</f>
        <v>-31.169325845974292</v>
      </c>
      <c r="P635" s="28">
        <f>Paramètres!$D$26*J635</f>
        <v>-36.989714065676282</v>
      </c>
      <c r="Q635" s="105">
        <f>IF($T635&gt;25000,Paramètres!$D$9,-5)</f>
        <v>6</v>
      </c>
      <c r="R635" s="105">
        <f t="shared" si="614"/>
        <v>145053.44678046065</v>
      </c>
      <c r="S635" s="105">
        <f t="shared" si="615"/>
        <v>-2208.5400974504228</v>
      </c>
      <c r="T635" s="105">
        <f t="shared" si="641"/>
        <v>145070.25908935978</v>
      </c>
      <c r="U635" s="105">
        <f t="shared" si="642"/>
        <v>-0.87230088210639167</v>
      </c>
      <c r="V635" s="105">
        <f t="shared" si="616"/>
        <v>44.077302968930667</v>
      </c>
      <c r="W635" s="105">
        <f t="shared" si="643"/>
        <v>44.072194814870656</v>
      </c>
      <c r="X635" s="105">
        <f t="shared" si="644"/>
        <v>-0.67102996579327012</v>
      </c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44">
        <f t="shared" si="645"/>
        <v>-95666.940577883128</v>
      </c>
      <c r="AL635" s="44">
        <f t="shared" si="646"/>
        <v>42625.737434135408</v>
      </c>
      <c r="AM635" s="44">
        <f t="shared" si="617"/>
        <v>94.425395802420113</v>
      </c>
      <c r="AN635" s="44">
        <f t="shared" si="618"/>
        <v>-25.213342750659073</v>
      </c>
      <c r="AO635" s="44">
        <f t="shared" si="678"/>
        <v>-379.56113227219515</v>
      </c>
      <c r="AP635" s="44">
        <f t="shared" si="679"/>
        <v>4904.4173878654865</v>
      </c>
      <c r="AQ635" s="44">
        <f t="shared" si="647"/>
        <v>845.06812686715944</v>
      </c>
      <c r="AR635" s="44">
        <f t="shared" si="648"/>
        <v>764.55669032064111</v>
      </c>
      <c r="AS635" s="44">
        <f t="shared" si="649"/>
        <v>-359.99056422733742</v>
      </c>
      <c r="AT635" s="44">
        <f>Paramètres!$D$26*Calculs!AQ635</f>
        <v>16.901362537343189</v>
      </c>
      <c r="AU635" s="44">
        <f>Paramètres!$D$26*AO635</f>
        <v>-7.5912226454439029</v>
      </c>
      <c r="AV635" s="44">
        <f>Paramètres!$D$26*AP635</f>
        <v>98.088347757309734</v>
      </c>
      <c r="AW635" s="44"/>
      <c r="AX635" s="44"/>
      <c r="AY635" s="44"/>
      <c r="AZ635" s="44"/>
      <c r="BA635" s="44"/>
      <c r="BB635" s="44"/>
      <c r="BC635" s="44"/>
      <c r="BD635" s="44"/>
      <c r="BE635" s="44"/>
      <c r="BF635" s="44"/>
      <c r="BG635" s="41">
        <f>Paramètres!$D$16</f>
        <v>30000</v>
      </c>
      <c r="BH635" s="41">
        <f>Paramètres!$E$16</f>
        <v>-25000</v>
      </c>
      <c r="BI635" s="100"/>
      <c r="BJ635" s="100"/>
      <c r="BK635" s="110">
        <f>Paramètres!$D$20</f>
        <v>523598775598.29883</v>
      </c>
      <c r="BL635" s="41">
        <f>Paramètres!$D$21</f>
        <v>10000</v>
      </c>
      <c r="BM635" s="41"/>
      <c r="BN635" s="41"/>
      <c r="BO635" s="41">
        <f>IF(AND($BR$6&gt;200,A635&lt;950),Paramètres!$D$22,0)</f>
        <v>1</v>
      </c>
      <c r="BP635" s="41">
        <f t="shared" si="619"/>
        <v>-19386.506202577511</v>
      </c>
      <c r="BQ635" s="41">
        <f t="shared" si="620"/>
        <v>-65417.197336684985</v>
      </c>
      <c r="BR635" s="41">
        <f t="shared" si="650"/>
        <v>68229.365599640165</v>
      </c>
      <c r="BS635" s="41">
        <f t="shared" si="651"/>
        <v>-106.50728643665332</v>
      </c>
      <c r="BT635" s="41">
        <f t="shared" si="652"/>
        <v>108.9457835955583</v>
      </c>
      <c r="BU635" s="41">
        <f t="shared" si="653"/>
        <v>-30.955558370765477</v>
      </c>
      <c r="BV635" s="41">
        <f t="shared" si="654"/>
        <v>-104.45543149690374</v>
      </c>
      <c r="BW635" s="41">
        <f>Paramètres!$D$22</f>
        <v>1</v>
      </c>
      <c r="BX635" s="41">
        <f t="shared" si="621"/>
        <v>125666.94057788313</v>
      </c>
      <c r="BY635" s="41">
        <f t="shared" si="622"/>
        <v>-67625.737434135401</v>
      </c>
      <c r="BZ635" s="41">
        <f t="shared" si="655"/>
        <v>142707.46412754952</v>
      </c>
      <c r="CA635" s="41">
        <f t="shared" si="656"/>
        <v>-28.286235089676524</v>
      </c>
      <c r="CB635" s="41">
        <f t="shared" si="657"/>
        <v>25.521976728850444</v>
      </c>
      <c r="CC635" s="41">
        <f t="shared" si="658"/>
        <v>22.474428738695561</v>
      </c>
      <c r="CD635" s="41">
        <f t="shared" si="659"/>
        <v>-12.09426926346849</v>
      </c>
      <c r="CE635" s="2">
        <f>Paramètres!$F$16</f>
        <v>15000</v>
      </c>
      <c r="CF635" s="2">
        <f>Paramètres!$G$16</f>
        <v>15000</v>
      </c>
      <c r="CG635" s="111">
        <f>Paramètres!$F$20</f>
        <v>992600579172.61572</v>
      </c>
      <c r="CH635" s="2">
        <f>Paramètres!$F$21</f>
        <v>13332</v>
      </c>
      <c r="CI635" s="2"/>
      <c r="CJ635" s="2"/>
      <c r="CK635" s="2">
        <f>IF(CN635&gt;20000,Paramètres!$F$22,-2)</f>
        <v>1</v>
      </c>
      <c r="CL635" s="2">
        <f t="shared" si="623"/>
        <v>-34386.506202577511</v>
      </c>
      <c r="CM635" s="2">
        <f t="shared" si="624"/>
        <v>-25417.197336684985</v>
      </c>
      <c r="CN635" s="2">
        <f t="shared" si="625"/>
        <v>42760.562780111861</v>
      </c>
      <c r="CO635" s="2">
        <f t="shared" si="626"/>
        <v>-143.52959750374657</v>
      </c>
      <c r="CP635" s="2">
        <f t="shared" si="627"/>
        <v>472.33922755155453</v>
      </c>
      <c r="CQ635" s="2">
        <f t="shared" si="628"/>
        <v>-379.83821357647025</v>
      </c>
      <c r="CR635" s="2">
        <f t="shared" si="629"/>
        <v>-280.76195858954065</v>
      </c>
      <c r="CS635" s="2">
        <f>Paramètres!$F$22</f>
        <v>1</v>
      </c>
      <c r="CT635" s="2">
        <f t="shared" si="630"/>
        <v>110666.94057788313</v>
      </c>
      <c r="CU635" s="2">
        <f t="shared" si="631"/>
        <v>-27625.737434135408</v>
      </c>
      <c r="CV635" s="2">
        <f t="shared" si="660"/>
        <v>114062.93484584949</v>
      </c>
      <c r="CW635" s="2">
        <f t="shared" si="661"/>
        <v>-14.016264491581012</v>
      </c>
      <c r="CX635" s="2">
        <f t="shared" si="632"/>
        <v>74.755981768097513</v>
      </c>
      <c r="CY635" s="2">
        <f t="shared" si="662"/>
        <v>72.530272900236525</v>
      </c>
      <c r="CZ635" s="2">
        <f t="shared" si="663"/>
        <v>-18.105698636875143</v>
      </c>
      <c r="DA635" s="2"/>
      <c r="DB635" s="2"/>
      <c r="DC635" s="13">
        <f>Paramètres!$H$16</f>
        <v>-20000</v>
      </c>
      <c r="DD635" s="13">
        <f>Paramètres!$I$16</f>
        <v>0</v>
      </c>
      <c r="DE635" s="13"/>
      <c r="DF635" s="13"/>
      <c r="DG635" s="112">
        <f>Paramètres!$H$20</f>
        <v>1047197551196.5977</v>
      </c>
      <c r="DH635" s="13">
        <f>Paramètres!$H$21</f>
        <v>10000</v>
      </c>
      <c r="DI635" s="13">
        <f>IF(DL635&lt;66666,Paramètres!$H$22,5)</f>
        <v>5</v>
      </c>
      <c r="DJ635" s="13">
        <f t="shared" si="633"/>
        <v>-69386.506202577511</v>
      </c>
      <c r="DK635" s="13">
        <f t="shared" si="634"/>
        <v>-40417.197336684985</v>
      </c>
      <c r="DL635" s="13">
        <f t="shared" si="664"/>
        <v>80299.670507125134</v>
      </c>
      <c r="DM635" s="13">
        <f t="shared" si="665"/>
        <v>-149.7794729161582</v>
      </c>
      <c r="DN635" s="13">
        <f t="shared" si="666"/>
        <v>793.49773262521376</v>
      </c>
      <c r="DO635" s="13">
        <f t="shared" si="667"/>
        <v>-685.65705187601225</v>
      </c>
      <c r="DP635" s="13">
        <f t="shared" si="668"/>
        <v>-399.39085980283858</v>
      </c>
      <c r="DQ635" s="13">
        <f>IF(DT635&lt;66666,Paramètres!$H$22,5)</f>
        <v>5</v>
      </c>
      <c r="DR635" s="13">
        <f t="shared" si="635"/>
        <v>75666.940577883128</v>
      </c>
      <c r="DS635" s="13">
        <f t="shared" si="636"/>
        <v>-42625.737434135408</v>
      </c>
      <c r="DT635" s="13">
        <f t="shared" si="669"/>
        <v>86847.218655641176</v>
      </c>
      <c r="DU635" s="13">
        <f t="shared" si="670"/>
        <v>-29.394026802879988</v>
      </c>
      <c r="DV635" s="13">
        <f t="shared" si="671"/>
        <v>680.62286086822951</v>
      </c>
      <c r="DW635" s="13">
        <f t="shared" si="672"/>
        <v>593.00286602695837</v>
      </c>
      <c r="DX635" s="13">
        <f t="shared" si="673"/>
        <v>-334.05849730289253</v>
      </c>
    </row>
    <row r="636" spans="1:128" x14ac:dyDescent="0.35">
      <c r="A636" s="106">
        <f t="shared" si="674"/>
        <v>630</v>
      </c>
      <c r="B636" s="106">
        <f>A636*Paramètres!$D$25</f>
        <v>315</v>
      </c>
      <c r="C636" s="102">
        <f>Paramètres!$D$7</f>
        <v>155093840495.72119</v>
      </c>
      <c r="D636" s="28">
        <f>Paramètres!$D$8</f>
        <v>6666</v>
      </c>
      <c r="E636" s="28">
        <f t="shared" si="637"/>
        <v>48333.160350472339</v>
      </c>
      <c r="F636" s="28">
        <f t="shared" si="638"/>
        <v>39296.302422570756</v>
      </c>
      <c r="G636" s="28">
        <f t="shared" si="612"/>
        <v>-135.29239476093232</v>
      </c>
      <c r="H636" s="28">
        <f t="shared" si="613"/>
        <v>-144.67999908496071</v>
      </c>
      <c r="I636" s="28">
        <f t="shared" si="675"/>
        <v>-2623.7477902759883</v>
      </c>
      <c r="J636" s="28">
        <f t="shared" si="676"/>
        <v>-2597.1042391074207</v>
      </c>
      <c r="K636" s="28">
        <f t="shared" si="677"/>
        <v>1409.9666881834517</v>
      </c>
      <c r="L636" s="28">
        <f t="shared" si="639"/>
        <v>-1150.4423269757567</v>
      </c>
      <c r="M636" s="28">
        <f t="shared" si="640"/>
        <v>-815.16164905472374</v>
      </c>
      <c r="N636" s="28">
        <f>Paramètres!$D$26*Calculs!K636</f>
        <v>28.199333763669035</v>
      </c>
      <c r="O636" s="28">
        <f>Paramètres!$D$26*I636</f>
        <v>-52.47495580551977</v>
      </c>
      <c r="P636" s="28">
        <f>Paramètres!$D$26*J636</f>
        <v>-51.942084782148413</v>
      </c>
      <c r="Q636" s="105">
        <f>IF($T636&gt;25000,Paramètres!$D$9,-5)</f>
        <v>6</v>
      </c>
      <c r="R636" s="105">
        <f t="shared" si="614"/>
        <v>143998.74232191138</v>
      </c>
      <c r="S636" s="105">
        <f t="shared" si="615"/>
        <v>-5691.6460644405597</v>
      </c>
      <c r="T636" s="105">
        <f t="shared" si="641"/>
        <v>144111.18147185908</v>
      </c>
      <c r="U636" s="105">
        <f t="shared" si="642"/>
        <v>-2.2634755574077507</v>
      </c>
      <c r="V636" s="105">
        <f t="shared" si="616"/>
        <v>44.664049794274142</v>
      </c>
      <c r="W636" s="105">
        <f t="shared" si="643"/>
        <v>44.629201784974676</v>
      </c>
      <c r="X636" s="105">
        <f t="shared" si="644"/>
        <v>-1.7639988836202707</v>
      </c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44">
        <f t="shared" si="645"/>
        <v>-95665.581971439053</v>
      </c>
      <c r="AL636" s="44">
        <f t="shared" si="646"/>
        <v>44987.948487011316</v>
      </c>
      <c r="AM636" s="44">
        <f t="shared" si="617"/>
        <v>84.95418868501514</v>
      </c>
      <c r="AN636" s="44">
        <f t="shared" si="618"/>
        <v>-26.495486050879549</v>
      </c>
      <c r="AO636" s="44">
        <f t="shared" si="678"/>
        <v>392.58678069388986</v>
      </c>
      <c r="AP636" s="44">
        <f t="shared" si="679"/>
        <v>4446.3384758808397</v>
      </c>
      <c r="AQ636" s="44">
        <f t="shared" si="647"/>
        <v>817.99408009973422</v>
      </c>
      <c r="AR636" s="44">
        <f t="shared" si="648"/>
        <v>732.07976248076113</v>
      </c>
      <c r="AS636" s="44">
        <f t="shared" si="649"/>
        <v>-364.92949516902939</v>
      </c>
      <c r="AT636" s="44">
        <f>Paramètres!$D$26*Calculs!AQ636</f>
        <v>16.359881601994683</v>
      </c>
      <c r="AU636" s="44">
        <f>Paramètres!$D$26*AO636</f>
        <v>7.8517356138777972</v>
      </c>
      <c r="AV636" s="44">
        <f>Paramètres!$D$26*AP636</f>
        <v>88.92676951761679</v>
      </c>
      <c r="AW636" s="44"/>
      <c r="AX636" s="44"/>
      <c r="AY636" s="44"/>
      <c r="AZ636" s="44"/>
      <c r="BA636" s="44"/>
      <c r="BB636" s="44"/>
      <c r="BC636" s="44"/>
      <c r="BD636" s="44"/>
      <c r="BE636" s="44"/>
      <c r="BF636" s="44"/>
      <c r="BG636" s="41">
        <f>Paramètres!$D$16</f>
        <v>30000</v>
      </c>
      <c r="BH636" s="41">
        <f>Paramètres!$E$16</f>
        <v>-25000</v>
      </c>
      <c r="BI636" s="100"/>
      <c r="BJ636" s="100"/>
      <c r="BK636" s="110">
        <f>Paramètres!$D$20</f>
        <v>523598775598.29883</v>
      </c>
      <c r="BL636" s="41">
        <f>Paramètres!$D$21</f>
        <v>10000</v>
      </c>
      <c r="BM636" s="41"/>
      <c r="BN636" s="41"/>
      <c r="BO636" s="41">
        <f>IF(AND($BR$6&gt;200,A636&lt;950),Paramètres!$D$22,0)</f>
        <v>1</v>
      </c>
      <c r="BP636" s="41">
        <f t="shared" si="619"/>
        <v>-18333.160350472339</v>
      </c>
      <c r="BQ636" s="41">
        <f t="shared" si="620"/>
        <v>-64296.302422570756</v>
      </c>
      <c r="BR636" s="41">
        <f t="shared" si="650"/>
        <v>66858.950587418061</v>
      </c>
      <c r="BS636" s="41">
        <f t="shared" si="651"/>
        <v>-105.91473368527328</v>
      </c>
      <c r="BT636" s="41">
        <f t="shared" si="652"/>
        <v>113.30964422624326</v>
      </c>
      <c r="BU636" s="41">
        <f t="shared" si="653"/>
        <v>-31.070243529153057</v>
      </c>
      <c r="BV636" s="41">
        <f t="shared" si="654"/>
        <v>-108.96657947149184</v>
      </c>
      <c r="BW636" s="41">
        <f>Paramètres!$D$22</f>
        <v>1</v>
      </c>
      <c r="BX636" s="41">
        <f t="shared" si="621"/>
        <v>125665.58197143905</v>
      </c>
      <c r="BY636" s="41">
        <f t="shared" si="622"/>
        <v>-69987.948487011308</v>
      </c>
      <c r="BZ636" s="41">
        <f t="shared" si="655"/>
        <v>143840.71546554897</v>
      </c>
      <c r="CA636" s="41">
        <f t="shared" si="656"/>
        <v>-29.115099307207817</v>
      </c>
      <c r="CB636" s="41">
        <f t="shared" si="657"/>
        <v>25.124300437921487</v>
      </c>
      <c r="CC636" s="41">
        <f t="shared" si="658"/>
        <v>21.949695021594039</v>
      </c>
      <c r="CD636" s="41">
        <f t="shared" si="659"/>
        <v>-12.224621096539218</v>
      </c>
      <c r="CE636" s="2">
        <f>Paramètres!$F$16</f>
        <v>15000</v>
      </c>
      <c r="CF636" s="2">
        <f>Paramètres!$G$16</f>
        <v>15000</v>
      </c>
      <c r="CG636" s="111">
        <f>Paramètres!$F$20</f>
        <v>992600579172.61572</v>
      </c>
      <c r="CH636" s="2">
        <f>Paramètres!$F$21</f>
        <v>13332</v>
      </c>
      <c r="CI636" s="2"/>
      <c r="CJ636" s="2"/>
      <c r="CK636" s="2">
        <f>IF(CN636&gt;20000,Paramètres!$F$22,-2)</f>
        <v>1</v>
      </c>
      <c r="CL636" s="2">
        <f t="shared" si="623"/>
        <v>-33333.160350472339</v>
      </c>
      <c r="CM636" s="2">
        <f t="shared" si="624"/>
        <v>-24296.302422570756</v>
      </c>
      <c r="CN636" s="2">
        <f t="shared" si="625"/>
        <v>41248.150144695202</v>
      </c>
      <c r="CO636" s="2">
        <f t="shared" si="626"/>
        <v>-143.91195984490957</v>
      </c>
      <c r="CP636" s="2">
        <f t="shared" si="627"/>
        <v>502.61575207135792</v>
      </c>
      <c r="CQ636" s="2">
        <f t="shared" si="628"/>
        <v>-406.17025005235223</v>
      </c>
      <c r="CR636" s="2">
        <f t="shared" si="629"/>
        <v>-296.05459328081093</v>
      </c>
      <c r="CS636" s="2">
        <f>Paramètres!$F$22</f>
        <v>1</v>
      </c>
      <c r="CT636" s="2">
        <f t="shared" si="630"/>
        <v>110665.58197143905</v>
      </c>
      <c r="CU636" s="2">
        <f t="shared" si="631"/>
        <v>-29987.948487011316</v>
      </c>
      <c r="CV636" s="2">
        <f t="shared" si="660"/>
        <v>114656.65304524174</v>
      </c>
      <c r="CW636" s="2">
        <f t="shared" si="661"/>
        <v>-15.161795141755182</v>
      </c>
      <c r="CX636" s="2">
        <f t="shared" si="632"/>
        <v>73.999231802314469</v>
      </c>
      <c r="CY636" s="2">
        <f t="shared" si="662"/>
        <v>71.423400520955667</v>
      </c>
      <c r="CZ636" s="2">
        <f t="shared" si="663"/>
        <v>-19.354176948550901</v>
      </c>
      <c r="DA636" s="2"/>
      <c r="DB636" s="2"/>
      <c r="DC636" s="13">
        <f>Paramètres!$H$16</f>
        <v>-20000</v>
      </c>
      <c r="DD636" s="13">
        <f>Paramètres!$I$16</f>
        <v>0</v>
      </c>
      <c r="DE636" s="13"/>
      <c r="DF636" s="13"/>
      <c r="DG636" s="112">
        <f>Paramètres!$H$20</f>
        <v>1047197551196.5977</v>
      </c>
      <c r="DH636" s="13">
        <f>Paramètres!$H$21</f>
        <v>10000</v>
      </c>
      <c r="DI636" s="13">
        <f>IF(DL636&lt;66666,Paramètres!$H$22,5)</f>
        <v>5</v>
      </c>
      <c r="DJ636" s="13">
        <f t="shared" si="633"/>
        <v>-68333.160350472346</v>
      </c>
      <c r="DK636" s="13">
        <f t="shared" si="634"/>
        <v>-39296.302422570756</v>
      </c>
      <c r="DL636" s="13">
        <f t="shared" si="664"/>
        <v>78826.519570316595</v>
      </c>
      <c r="DM636" s="13">
        <f t="shared" si="665"/>
        <v>-150.09811440955011</v>
      </c>
      <c r="DN636" s="13">
        <f t="shared" si="666"/>
        <v>822.72235016346701</v>
      </c>
      <c r="DO636" s="13">
        <f t="shared" si="667"/>
        <v>-713.20183339425148</v>
      </c>
      <c r="DP636" s="13">
        <f t="shared" si="668"/>
        <v>-410.14047630242101</v>
      </c>
      <c r="DQ636" s="13">
        <f>IF(DT636&lt;66666,Paramètres!$H$22,5)</f>
        <v>5</v>
      </c>
      <c r="DR636" s="13">
        <f t="shared" si="635"/>
        <v>75665.581971439053</v>
      </c>
      <c r="DS636" s="13">
        <f t="shared" si="636"/>
        <v>-44987.948487011316</v>
      </c>
      <c r="DT636" s="13">
        <f t="shared" si="669"/>
        <v>88029.516664278839</v>
      </c>
      <c r="DU636" s="13">
        <f t="shared" si="670"/>
        <v>-30.734146401645539</v>
      </c>
      <c r="DV636" s="13">
        <f t="shared" si="671"/>
        <v>662.81021820789101</v>
      </c>
      <c r="DW636" s="13">
        <f t="shared" si="672"/>
        <v>569.71709941998961</v>
      </c>
      <c r="DX636" s="13">
        <f t="shared" si="673"/>
        <v>-338.73265562869159</v>
      </c>
    </row>
    <row r="637" spans="1:128" x14ac:dyDescent="0.35">
      <c r="A637" s="106">
        <f t="shared" si="674"/>
        <v>631</v>
      </c>
      <c r="B637" s="106">
        <f>A637*Paramètres!$D$25</f>
        <v>315.5</v>
      </c>
      <c r="C637" s="102">
        <f>Paramètres!$D$7</f>
        <v>155093840495.72119</v>
      </c>
      <c r="D637" s="28">
        <f>Paramètres!$D$8</f>
        <v>6666</v>
      </c>
      <c r="E637" s="28">
        <f t="shared" si="637"/>
        <v>46733.675873590408</v>
      </c>
      <c r="F637" s="28">
        <f t="shared" si="638"/>
        <v>37793.959890753365</v>
      </c>
      <c r="G637" s="28">
        <f t="shared" si="612"/>
        <v>-137.92122859049329</v>
      </c>
      <c r="H637" s="28">
        <f t="shared" si="613"/>
        <v>-144.96646419927973</v>
      </c>
      <c r="I637" s="28">
        <f t="shared" si="675"/>
        <v>-3721.7151614462255</v>
      </c>
      <c r="J637" s="28">
        <f t="shared" si="676"/>
        <v>-3360.3238033799962</v>
      </c>
      <c r="K637" s="28">
        <f t="shared" si="677"/>
        <v>1506.7669132949175</v>
      </c>
      <c r="L637" s="28">
        <f t="shared" si="639"/>
        <v>-1233.7651339530998</v>
      </c>
      <c r="M637" s="28">
        <f t="shared" si="640"/>
        <v>-864.96827990509746</v>
      </c>
      <c r="N637" s="28">
        <f>Paramètres!$D$26*Calculs!K637</f>
        <v>30.135338265898351</v>
      </c>
      <c r="O637" s="28">
        <f>Paramètres!$D$26*I637</f>
        <v>-74.434303228924506</v>
      </c>
      <c r="P637" s="28">
        <f>Paramètres!$D$26*J637</f>
        <v>-67.206476067599922</v>
      </c>
      <c r="Q637" s="105">
        <f>IF($T637&gt;25000,Paramètres!$D$9,-5)</f>
        <v>6</v>
      </c>
      <c r="R637" s="105">
        <f t="shared" si="614"/>
        <v>142019.94451406234</v>
      </c>
      <c r="S637" s="105">
        <f t="shared" si="615"/>
        <v>-9325.9254604061134</v>
      </c>
      <c r="T637" s="105">
        <f t="shared" si="641"/>
        <v>142325.81468402137</v>
      </c>
      <c r="U637" s="105">
        <f t="shared" si="642"/>
        <v>-3.7570083634729312</v>
      </c>
      <c r="V637" s="105">
        <f t="shared" si="616"/>
        <v>45.787927571671439</v>
      </c>
      <c r="W637" s="105">
        <f t="shared" si="643"/>
        <v>45.689525456640432</v>
      </c>
      <c r="X637" s="105">
        <f t="shared" si="644"/>
        <v>-3.0002624644580504</v>
      </c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44">
        <f t="shared" si="645"/>
        <v>-95286.268640471928</v>
      </c>
      <c r="AL637" s="44">
        <f t="shared" si="646"/>
        <v>47119.885351159479</v>
      </c>
      <c r="AM637" s="44">
        <f t="shared" si="617"/>
        <v>74.37212957676725</v>
      </c>
      <c r="AN637" s="44">
        <f t="shared" si="618"/>
        <v>-27.732640595415088</v>
      </c>
      <c r="AO637" s="44">
        <f t="shared" si="678"/>
        <v>1116.8148075607733</v>
      </c>
      <c r="AP637" s="44">
        <f t="shared" si="679"/>
        <v>3992.4822111941935</v>
      </c>
      <c r="AQ637" s="44">
        <f t="shared" si="647"/>
        <v>799.56668698017961</v>
      </c>
      <c r="AR637" s="44">
        <f t="shared" si="648"/>
        <v>707.719396747514</v>
      </c>
      <c r="AS637" s="44">
        <f t="shared" si="649"/>
        <v>-372.075452557402</v>
      </c>
      <c r="AT637" s="44">
        <f>Paramètres!$D$26*Calculs!AQ637</f>
        <v>15.991333739603592</v>
      </c>
      <c r="AU637" s="44">
        <f>Paramètres!$D$26*AO637</f>
        <v>22.336296151215464</v>
      </c>
      <c r="AV637" s="44">
        <f>Paramètres!$D$26*AP637</f>
        <v>79.849644223883871</v>
      </c>
      <c r="AW637" s="44"/>
      <c r="AX637" s="44"/>
      <c r="AY637" s="44"/>
      <c r="AZ637" s="44"/>
      <c r="BA637" s="44"/>
      <c r="BB637" s="44"/>
      <c r="BC637" s="44"/>
      <c r="BD637" s="44"/>
      <c r="BE637" s="44"/>
      <c r="BF637" s="44"/>
      <c r="BG637" s="41">
        <f>Paramètres!$D$16</f>
        <v>30000</v>
      </c>
      <c r="BH637" s="41">
        <f>Paramètres!$E$16</f>
        <v>-25000</v>
      </c>
      <c r="BI637" s="100"/>
      <c r="BJ637" s="100"/>
      <c r="BK637" s="110">
        <f>Paramètres!$D$20</f>
        <v>523598775598.29883</v>
      </c>
      <c r="BL637" s="41">
        <f>Paramètres!$D$21</f>
        <v>10000</v>
      </c>
      <c r="BM637" s="41"/>
      <c r="BN637" s="41"/>
      <c r="BO637" s="41">
        <f>IF(AND($BR$6&gt;200,A637&lt;950),Paramètres!$D$22,0)</f>
        <v>1</v>
      </c>
      <c r="BP637" s="41">
        <f t="shared" si="619"/>
        <v>-16733.675873590408</v>
      </c>
      <c r="BQ637" s="41">
        <f t="shared" si="620"/>
        <v>-62793.959890753365</v>
      </c>
      <c r="BR637" s="41">
        <f t="shared" si="650"/>
        <v>64985.362251848099</v>
      </c>
      <c r="BS637" s="41">
        <f t="shared" si="651"/>
        <v>-104.92172244626063</v>
      </c>
      <c r="BT637" s="41">
        <f t="shared" si="652"/>
        <v>119.70757965628475</v>
      </c>
      <c r="BU637" s="41">
        <f t="shared" si="653"/>
        <v>-30.824600620323629</v>
      </c>
      <c r="BV637" s="41">
        <f t="shared" si="654"/>
        <v>-115.67086333110558</v>
      </c>
      <c r="BW637" s="41">
        <f>Paramètres!$D$22</f>
        <v>1</v>
      </c>
      <c r="BX637" s="41">
        <f t="shared" si="621"/>
        <v>125286.26864047193</v>
      </c>
      <c r="BY637" s="41">
        <f t="shared" si="622"/>
        <v>-72119.885351159479</v>
      </c>
      <c r="BZ637" s="41">
        <f t="shared" si="655"/>
        <v>144561.15305612667</v>
      </c>
      <c r="CA637" s="41">
        <f t="shared" si="656"/>
        <v>-29.926485718066289</v>
      </c>
      <c r="CB637" s="41">
        <f t="shared" si="657"/>
        <v>24.876289048986848</v>
      </c>
      <c r="CC637" s="41">
        <f t="shared" si="658"/>
        <v>21.559439494504698</v>
      </c>
      <c r="CD637" s="41">
        <f t="shared" si="659"/>
        <v>-12.410492557974241</v>
      </c>
      <c r="CE637" s="2">
        <f>Paramètres!$F$16</f>
        <v>15000</v>
      </c>
      <c r="CF637" s="2">
        <f>Paramètres!$G$16</f>
        <v>15000</v>
      </c>
      <c r="CG637" s="111">
        <f>Paramètres!$F$20</f>
        <v>992600579172.61572</v>
      </c>
      <c r="CH637" s="2">
        <f>Paramètres!$F$21</f>
        <v>13332</v>
      </c>
      <c r="CI637" s="2"/>
      <c r="CJ637" s="2"/>
      <c r="CK637" s="2">
        <f>IF(CN637&gt;20000,Paramètres!$F$22,-2)</f>
        <v>1</v>
      </c>
      <c r="CL637" s="2">
        <f t="shared" si="623"/>
        <v>-31733.675873590408</v>
      </c>
      <c r="CM637" s="2">
        <f t="shared" si="624"/>
        <v>-22793.959890753365</v>
      </c>
      <c r="CN637" s="2">
        <f t="shared" si="625"/>
        <v>39071.61107442803</v>
      </c>
      <c r="CO637" s="2">
        <f t="shared" si="626"/>
        <v>-144.3107171393886</v>
      </c>
      <c r="CP637" s="2">
        <f t="shared" si="627"/>
        <v>551.19358927499354</v>
      </c>
      <c r="CQ637" s="2">
        <f t="shared" si="628"/>
        <v>-447.67538948762478</v>
      </c>
      <c r="CR637" s="2">
        <f t="shared" si="629"/>
        <v>-321.56044300403892</v>
      </c>
      <c r="CS637" s="2">
        <f>Paramètres!$F$22</f>
        <v>1</v>
      </c>
      <c r="CT637" s="2">
        <f t="shared" si="630"/>
        <v>110286.26864047193</v>
      </c>
      <c r="CU637" s="2">
        <f t="shared" si="631"/>
        <v>-32119.885351159479</v>
      </c>
      <c r="CV637" s="2">
        <f t="shared" si="660"/>
        <v>114868.3946332061</v>
      </c>
      <c r="CW637" s="2">
        <f t="shared" si="661"/>
        <v>-16.237726370835421</v>
      </c>
      <c r="CX637" s="2">
        <f t="shared" si="632"/>
        <v>73.732105872592243</v>
      </c>
      <c r="CY637" s="2">
        <f t="shared" si="662"/>
        <v>70.790915653153348</v>
      </c>
      <c r="CZ637" s="2">
        <f t="shared" si="663"/>
        <v>-20.617218468922506</v>
      </c>
      <c r="DA637" s="2"/>
      <c r="DB637" s="2"/>
      <c r="DC637" s="13">
        <f>Paramètres!$H$16</f>
        <v>-20000</v>
      </c>
      <c r="DD637" s="13">
        <f>Paramètres!$I$16</f>
        <v>0</v>
      </c>
      <c r="DE637" s="13"/>
      <c r="DF637" s="13"/>
      <c r="DG637" s="112">
        <f>Paramètres!$H$20</f>
        <v>1047197551196.5977</v>
      </c>
      <c r="DH637" s="13">
        <f>Paramètres!$H$21</f>
        <v>10000</v>
      </c>
      <c r="DI637" s="13">
        <f>IF(DL637&lt;66666,Paramètres!$H$22,5)</f>
        <v>5</v>
      </c>
      <c r="DJ637" s="13">
        <f t="shared" si="633"/>
        <v>-66733.6758735904</v>
      </c>
      <c r="DK637" s="13">
        <f t="shared" si="634"/>
        <v>-37793.959890753365</v>
      </c>
      <c r="DL637" s="13">
        <f t="shared" si="664"/>
        <v>76692.678267389361</v>
      </c>
      <c r="DM637" s="13">
        <f t="shared" si="665"/>
        <v>-150.47538062531061</v>
      </c>
      <c r="DN637" s="13">
        <f t="shared" si="666"/>
        <v>867.97716333220433</v>
      </c>
      <c r="DO637" s="13">
        <f t="shared" si="667"/>
        <v>-755.26514384515156</v>
      </c>
      <c r="DP637" s="13">
        <f t="shared" si="668"/>
        <v>-427.73697356995291</v>
      </c>
      <c r="DQ637" s="13">
        <f>IF(DT637&lt;66666,Paramètres!$H$22,5)</f>
        <v>5</v>
      </c>
      <c r="DR637" s="13">
        <f t="shared" si="635"/>
        <v>75286.268640471928</v>
      </c>
      <c r="DS637" s="13">
        <f t="shared" si="636"/>
        <v>-47119.885351159479</v>
      </c>
      <c r="DT637" s="13">
        <f t="shared" si="669"/>
        <v>88816.135027998826</v>
      </c>
      <c r="DU637" s="13">
        <f t="shared" si="670"/>
        <v>-32.041470598391513</v>
      </c>
      <c r="DV637" s="13">
        <f t="shared" si="671"/>
        <v>651.34107500109337</v>
      </c>
      <c r="DW637" s="13">
        <f t="shared" si="672"/>
        <v>552.11858896637887</v>
      </c>
      <c r="DX637" s="13">
        <f t="shared" si="673"/>
        <v>-345.55789630878746</v>
      </c>
    </row>
    <row r="638" spans="1:128" x14ac:dyDescent="0.35">
      <c r="A638" s="106">
        <f t="shared" si="674"/>
        <v>632</v>
      </c>
      <c r="B638" s="106">
        <f>A638*Paramètres!$D$25</f>
        <v>316</v>
      </c>
      <c r="C638" s="102">
        <f>Paramètres!$D$7</f>
        <v>155093840495.72119</v>
      </c>
      <c r="D638" s="28">
        <f>Paramètres!$D$8</f>
        <v>6666</v>
      </c>
      <c r="E638" s="28">
        <f t="shared" si="637"/>
        <v>44564.377009379023</v>
      </c>
      <c r="F638" s="28">
        <f t="shared" si="638"/>
        <v>35897.555919087092</v>
      </c>
      <c r="G638" s="28">
        <f t="shared" si="612"/>
        <v>-139.57284964183603</v>
      </c>
      <c r="H638" s="28">
        <f t="shared" si="613"/>
        <v>-145.28890769761068</v>
      </c>
      <c r="I638" s="28">
        <f t="shared" si="675"/>
        <v>-4881.0459921704014</v>
      </c>
      <c r="J638" s="28">
        <f t="shared" si="676"/>
        <v>-4158.0856072174938</v>
      </c>
      <c r="K638" s="28">
        <f t="shared" si="677"/>
        <v>1650.7156130892781</v>
      </c>
      <c r="L638" s="28">
        <f t="shared" si="639"/>
        <v>-1356.9440524187371</v>
      </c>
      <c r="M638" s="28">
        <f t="shared" si="640"/>
        <v>-939.98131571969407</v>
      </c>
      <c r="N638" s="28">
        <f>Paramètres!$D$26*Calculs!K638</f>
        <v>33.014312261785562</v>
      </c>
      <c r="O638" s="28">
        <f>Paramètres!$D$26*I638</f>
        <v>-97.620919843408032</v>
      </c>
      <c r="P638" s="28">
        <f>Paramètres!$D$26*J638</f>
        <v>-83.161712144349877</v>
      </c>
      <c r="Q638" s="105">
        <f>IF($T638&gt;25000,Paramètres!$D$9,-5)</f>
        <v>6</v>
      </c>
      <c r="R638" s="105">
        <f t="shared" si="614"/>
        <v>139115.30839688369</v>
      </c>
      <c r="S638" s="105">
        <f t="shared" si="615"/>
        <v>-13125.551674530128</v>
      </c>
      <c r="T638" s="105">
        <f t="shared" si="641"/>
        <v>139733.13543007907</v>
      </c>
      <c r="U638" s="105">
        <f t="shared" si="642"/>
        <v>-5.3899102077335934</v>
      </c>
      <c r="V638" s="105">
        <f t="shared" si="616"/>
        <v>47.496994951758964</v>
      </c>
      <c r="W638" s="105">
        <f t="shared" si="643"/>
        <v>47.286988016851069</v>
      </c>
      <c r="X638" s="105">
        <f t="shared" si="644"/>
        <v>-4.4615349087057723</v>
      </c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44">
        <f t="shared" si="645"/>
        <v>-94550.931387504665</v>
      </c>
      <c r="AL638" s="44">
        <f t="shared" si="646"/>
        <v>49023.10759361722</v>
      </c>
      <c r="AM638" s="44">
        <f t="shared" si="617"/>
        <v>63.02320766507048</v>
      </c>
      <c r="AN638" s="44">
        <f t="shared" si="618"/>
        <v>-28.938031122210766</v>
      </c>
      <c r="AO638" s="44">
        <f t="shared" si="678"/>
        <v>1802.1979081570719</v>
      </c>
      <c r="AP638" s="44">
        <f t="shared" si="679"/>
        <v>3540.5571144129076</v>
      </c>
      <c r="AQ638" s="44">
        <f t="shared" si="647"/>
        <v>788.6231604202801</v>
      </c>
      <c r="AR638" s="44">
        <f t="shared" si="648"/>
        <v>690.15846957067743</v>
      </c>
      <c r="AS638" s="44">
        <f t="shared" si="649"/>
        <v>-381.58586980014223</v>
      </c>
      <c r="AT638" s="44">
        <f>Paramètres!$D$26*Calculs!AQ638</f>
        <v>15.772463208405602</v>
      </c>
      <c r="AU638" s="44">
        <f>Paramètres!$D$26*AO638</f>
        <v>36.04395816314144</v>
      </c>
      <c r="AV638" s="44">
        <f>Paramètres!$D$26*AP638</f>
        <v>70.811142288258154</v>
      </c>
      <c r="AW638" s="44"/>
      <c r="AX638" s="44"/>
      <c r="AY638" s="44"/>
      <c r="AZ638" s="44"/>
      <c r="BA638" s="44"/>
      <c r="BB638" s="44"/>
      <c r="BC638" s="44"/>
      <c r="BD638" s="44"/>
      <c r="BE638" s="44"/>
      <c r="BF638" s="44"/>
      <c r="BG638" s="41">
        <f>Paramètres!$D$16</f>
        <v>30000</v>
      </c>
      <c r="BH638" s="41">
        <f>Paramètres!$E$16</f>
        <v>-25000</v>
      </c>
      <c r="BI638" s="100"/>
      <c r="BJ638" s="100"/>
      <c r="BK638" s="110">
        <f>Paramètres!$D$20</f>
        <v>523598775598.29883</v>
      </c>
      <c r="BL638" s="41">
        <f>Paramètres!$D$21</f>
        <v>10000</v>
      </c>
      <c r="BM638" s="41"/>
      <c r="BN638" s="41"/>
      <c r="BO638" s="41">
        <f>IF(AND($BR$6&gt;200,A638&lt;950),Paramètres!$D$22,0)</f>
        <v>1</v>
      </c>
      <c r="BP638" s="41">
        <f t="shared" si="619"/>
        <v>-14564.377009379023</v>
      </c>
      <c r="BQ638" s="41">
        <f t="shared" si="620"/>
        <v>-60897.555919087092</v>
      </c>
      <c r="BR638" s="41">
        <f t="shared" si="650"/>
        <v>62614.961427678507</v>
      </c>
      <c r="BS638" s="41">
        <f t="shared" si="651"/>
        <v>-103.45032197738753</v>
      </c>
      <c r="BT638" s="41">
        <f t="shared" si="652"/>
        <v>128.59824046915094</v>
      </c>
      <c r="BU638" s="41">
        <f t="shared" si="653"/>
        <v>-29.912232064516921</v>
      </c>
      <c r="BV638" s="41">
        <f t="shared" si="654"/>
        <v>-125.07104311022617</v>
      </c>
      <c r="BW638" s="41">
        <f>Paramètres!$D$22</f>
        <v>1</v>
      </c>
      <c r="BX638" s="41">
        <f t="shared" si="621"/>
        <v>124550.93138750466</v>
      </c>
      <c r="BY638" s="41">
        <f t="shared" si="622"/>
        <v>-74023.107593617227</v>
      </c>
      <c r="BZ638" s="41">
        <f t="shared" si="655"/>
        <v>144887.38719195375</v>
      </c>
      <c r="CA638" s="41">
        <f t="shared" si="656"/>
        <v>-30.723861984147824</v>
      </c>
      <c r="CB638" s="41">
        <f t="shared" si="657"/>
        <v>24.765186089664525</v>
      </c>
      <c r="CC638" s="41">
        <f t="shared" si="658"/>
        <v>21.289133949016982</v>
      </c>
      <c r="CD638" s="41">
        <f t="shared" si="659"/>
        <v>-12.652557755510379</v>
      </c>
      <c r="CE638" s="2">
        <f>Paramètres!$F$16</f>
        <v>15000</v>
      </c>
      <c r="CF638" s="2">
        <f>Paramètres!$G$16</f>
        <v>15000</v>
      </c>
      <c r="CG638" s="111">
        <f>Paramètres!$F$20</f>
        <v>992600579172.61572</v>
      </c>
      <c r="CH638" s="2">
        <f>Paramètres!$F$21</f>
        <v>13332</v>
      </c>
      <c r="CI638" s="2"/>
      <c r="CJ638" s="2"/>
      <c r="CK638" s="2">
        <f>IF(CN638&gt;20000,Paramètres!$F$22,-2)</f>
        <v>1</v>
      </c>
      <c r="CL638" s="2">
        <f t="shared" si="623"/>
        <v>-29564.377009379023</v>
      </c>
      <c r="CM638" s="2">
        <f t="shared" si="624"/>
        <v>-20897.555919087092</v>
      </c>
      <c r="CN638" s="2">
        <f t="shared" si="625"/>
        <v>36204.422814679296</v>
      </c>
      <c r="CO638" s="2">
        <f t="shared" si="626"/>
        <v>-144.74545080014965</v>
      </c>
      <c r="CP638" s="2">
        <f t="shared" si="627"/>
        <v>625.76579343355286</v>
      </c>
      <c r="CQ638" s="2">
        <f t="shared" si="628"/>
        <v>-510.99767371907012</v>
      </c>
      <c r="CR638" s="2">
        <f t="shared" si="629"/>
        <v>-361.19829136531462</v>
      </c>
      <c r="CS638" s="2">
        <f>Paramètres!$F$22</f>
        <v>1</v>
      </c>
      <c r="CT638" s="2">
        <f t="shared" si="630"/>
        <v>109550.93138750466</v>
      </c>
      <c r="CU638" s="2">
        <f t="shared" si="631"/>
        <v>-34023.10759361722</v>
      </c>
      <c r="CV638" s="2">
        <f t="shared" si="660"/>
        <v>114712.59049553632</v>
      </c>
      <c r="CW638" s="2">
        <f t="shared" si="661"/>
        <v>-17.253166950385285</v>
      </c>
      <c r="CX638" s="2">
        <f t="shared" si="632"/>
        <v>73.928523085540078</v>
      </c>
      <c r="CY638" s="2">
        <f t="shared" si="662"/>
        <v>70.602002144121229</v>
      </c>
      <c r="CZ638" s="2">
        <f t="shared" si="663"/>
        <v>-21.92678313959285</v>
      </c>
      <c r="DA638" s="2"/>
      <c r="DB638" s="2"/>
      <c r="DC638" s="13">
        <f>Paramètres!$H$16</f>
        <v>-20000</v>
      </c>
      <c r="DD638" s="13">
        <f>Paramètres!$I$16</f>
        <v>0</v>
      </c>
      <c r="DE638" s="13"/>
      <c r="DF638" s="13"/>
      <c r="DG638" s="112">
        <f>Paramètres!$H$20</f>
        <v>1047197551196.5977</v>
      </c>
      <c r="DH638" s="13">
        <f>Paramètres!$H$21</f>
        <v>10000</v>
      </c>
      <c r="DI638" s="13">
        <f>IF(DL638&lt;66666,Paramètres!$H$22,5)</f>
        <v>5</v>
      </c>
      <c r="DJ638" s="13">
        <f t="shared" si="633"/>
        <v>-64564.377009379023</v>
      </c>
      <c r="DK638" s="13">
        <f t="shared" si="634"/>
        <v>-35897.555919087092</v>
      </c>
      <c r="DL638" s="13">
        <f t="shared" si="664"/>
        <v>73872.818408215724</v>
      </c>
      <c r="DM638" s="13">
        <f t="shared" si="665"/>
        <v>-150.92610175661196</v>
      </c>
      <c r="DN638" s="13">
        <f t="shared" si="666"/>
        <v>933.68425626603153</v>
      </c>
      <c r="DO638" s="13">
        <f t="shared" si="667"/>
        <v>-816.03414663515002</v>
      </c>
      <c r="DP638" s="13">
        <f t="shared" si="668"/>
        <v>-453.71198124415332</v>
      </c>
      <c r="DQ638" s="13">
        <f>IF(DT638&lt;66666,Paramètres!$H$22,5)</f>
        <v>5</v>
      </c>
      <c r="DR638" s="13">
        <f t="shared" si="635"/>
        <v>74550.931387504665</v>
      </c>
      <c r="DS638" s="13">
        <f t="shared" si="636"/>
        <v>-49023.10759361722</v>
      </c>
      <c r="DT638" s="13">
        <f t="shared" si="669"/>
        <v>89225.032635913332</v>
      </c>
      <c r="DU638" s="13">
        <f t="shared" si="670"/>
        <v>-33.328069476838671</v>
      </c>
      <c r="DV638" s="13">
        <f t="shared" si="671"/>
        <v>645.49570002735391</v>
      </c>
      <c r="DW638" s="13">
        <f t="shared" si="672"/>
        <v>539.3363748045208</v>
      </c>
      <c r="DX638" s="13">
        <f t="shared" si="673"/>
        <v>-354.65613425756658</v>
      </c>
    </row>
    <row r="639" spans="1:128" x14ac:dyDescent="0.35">
      <c r="A639" s="106">
        <f t="shared" si="674"/>
        <v>633</v>
      </c>
      <c r="B639" s="106">
        <f>A639*Paramètres!$D$25</f>
        <v>316.5</v>
      </c>
      <c r="C639" s="102">
        <f>Paramètres!$D$7</f>
        <v>155093840495.72119</v>
      </c>
      <c r="D639" s="28">
        <f>Paramètres!$D$8</f>
        <v>6666</v>
      </c>
      <c r="E639" s="28">
        <f t="shared" si="637"/>
        <v>41784.618000189141</v>
      </c>
      <c r="F639" s="28">
        <f t="shared" si="638"/>
        <v>33583.517786548422</v>
      </c>
      <c r="G639" s="28">
        <f t="shared" si="612"/>
        <v>-140.76111916700427</v>
      </c>
      <c r="H639" s="28">
        <f t="shared" si="613"/>
        <v>-145.67537273458424</v>
      </c>
      <c r="I639" s="28">
        <f t="shared" si="675"/>
        <v>-6140.36912474573</v>
      </c>
      <c r="J639" s="28">
        <f t="shared" si="676"/>
        <v>-5014.9052107928383</v>
      </c>
      <c r="K639" s="28">
        <f t="shared" si="677"/>
        <v>1863.5026090053304</v>
      </c>
      <c r="L639" s="28">
        <f t="shared" si="639"/>
        <v>-1538.9848098347256</v>
      </c>
      <c r="M639" s="28">
        <f t="shared" si="640"/>
        <v>-1050.7938565045224</v>
      </c>
      <c r="N639" s="28">
        <f>Paramètres!$D$26*Calculs!K639</f>
        <v>37.27005218010661</v>
      </c>
      <c r="O639" s="28">
        <f>Paramètres!$D$26*I639</f>
        <v>-122.80738249491461</v>
      </c>
      <c r="P639" s="28">
        <f>Paramètres!$D$26*J639</f>
        <v>-100.29810421585677</v>
      </c>
      <c r="Q639" s="105">
        <f>IF($T639&gt;25000,Paramètres!$D$9,-5)</f>
        <v>6</v>
      </c>
      <c r="R639" s="105">
        <f t="shared" si="614"/>
        <v>135261.9108162226</v>
      </c>
      <c r="S639" s="105">
        <f t="shared" si="615"/>
        <v>-17114.471896825213</v>
      </c>
      <c r="T639" s="105">
        <f t="shared" si="641"/>
        <v>136340.34496788902</v>
      </c>
      <c r="U639" s="105">
        <f t="shared" si="642"/>
        <v>-7.2112231673823715</v>
      </c>
      <c r="V639" s="105">
        <f t="shared" si="616"/>
        <v>49.88174470039425</v>
      </c>
      <c r="W639" s="105">
        <f t="shared" si="643"/>
        <v>49.487186676925269</v>
      </c>
      <c r="X639" s="105">
        <f t="shared" si="644"/>
        <v>-6.261534089858519</v>
      </c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44">
        <f t="shared" si="645"/>
        <v>-93477.292816033456</v>
      </c>
      <c r="AL639" s="44">
        <f t="shared" si="646"/>
        <v>50697.989683373635</v>
      </c>
      <c r="AM639" s="44">
        <f t="shared" si="617"/>
        <v>51.501375488068724</v>
      </c>
      <c r="AN639" s="44">
        <f t="shared" si="618"/>
        <v>-30.123753619968809</v>
      </c>
      <c r="AO639" s="44">
        <f t="shared" si="678"/>
        <v>2456.3124195646083</v>
      </c>
      <c r="AP639" s="44">
        <f t="shared" si="679"/>
        <v>3088.1601023245075</v>
      </c>
      <c r="AQ639" s="44">
        <f t="shared" si="647"/>
        <v>784.46112776126495</v>
      </c>
      <c r="AR639" s="44">
        <f t="shared" si="648"/>
        <v>678.51449891451011</v>
      </c>
      <c r="AS639" s="44">
        <f t="shared" si="649"/>
        <v>-393.69701006137552</v>
      </c>
      <c r="AT639" s="44">
        <f>Paramètres!$D$26*Calculs!AQ639</f>
        <v>15.6892225552253</v>
      </c>
      <c r="AU639" s="44">
        <f>Paramètres!$D$26*AO639</f>
        <v>49.126248391292165</v>
      </c>
      <c r="AV639" s="44">
        <f>Paramètres!$D$26*AP639</f>
        <v>61.76320204649015</v>
      </c>
      <c r="AW639" s="44"/>
      <c r="AX639" s="44"/>
      <c r="AY639" s="44"/>
      <c r="AZ639" s="44"/>
      <c r="BA639" s="44"/>
      <c r="BB639" s="44"/>
      <c r="BC639" s="44"/>
      <c r="BD639" s="44"/>
      <c r="BE639" s="44"/>
      <c r="BF639" s="44"/>
      <c r="BG639" s="41">
        <f>Paramètres!$D$16</f>
        <v>30000</v>
      </c>
      <c r="BH639" s="41">
        <f>Paramètres!$E$16</f>
        <v>-25000</v>
      </c>
      <c r="BI639" s="100"/>
      <c r="BJ639" s="100"/>
      <c r="BK639" s="110">
        <f>Paramètres!$D$20</f>
        <v>523598775598.29883</v>
      </c>
      <c r="BL639" s="41">
        <f>Paramètres!$D$21</f>
        <v>10000</v>
      </c>
      <c r="BM639" s="41"/>
      <c r="BN639" s="41"/>
      <c r="BO639" s="41">
        <f>IF(AND($BR$6&gt;200,A639&lt;950),Paramètres!$D$22,0)</f>
        <v>1</v>
      </c>
      <c r="BP639" s="41">
        <f t="shared" si="619"/>
        <v>-11784.618000189141</v>
      </c>
      <c r="BQ639" s="41">
        <f t="shared" si="620"/>
        <v>-58583.517786548422</v>
      </c>
      <c r="BR639" s="41">
        <f t="shared" si="650"/>
        <v>59757.056300132601</v>
      </c>
      <c r="BS639" s="41">
        <f t="shared" si="651"/>
        <v>-101.37378513483968</v>
      </c>
      <c r="BT639" s="41">
        <f t="shared" si="652"/>
        <v>140.67857536119527</v>
      </c>
      <c r="BU639" s="41">
        <f t="shared" si="653"/>
        <v>-27.743054529257758</v>
      </c>
      <c r="BV639" s="41">
        <f t="shared" si="654"/>
        <v>-137.9158601867172</v>
      </c>
      <c r="BW639" s="41">
        <f>Paramètres!$D$22</f>
        <v>1</v>
      </c>
      <c r="BX639" s="41">
        <f t="shared" si="621"/>
        <v>123477.29281603346</v>
      </c>
      <c r="BY639" s="41">
        <f t="shared" si="622"/>
        <v>-75697.989683373627</v>
      </c>
      <c r="BZ639" s="41">
        <f t="shared" si="655"/>
        <v>144833.79261512353</v>
      </c>
      <c r="CA639" s="41">
        <f t="shared" si="656"/>
        <v>-31.510458824270181</v>
      </c>
      <c r="CB639" s="41">
        <f t="shared" si="657"/>
        <v>24.783387332187473</v>
      </c>
      <c r="CC639" s="41">
        <f t="shared" si="658"/>
        <v>21.128947321856867</v>
      </c>
      <c r="CD639" s="41">
        <f t="shared" si="659"/>
        <v>-12.953141423123119</v>
      </c>
      <c r="CE639" s="2">
        <f>Paramètres!$F$16</f>
        <v>15000</v>
      </c>
      <c r="CF639" s="2">
        <f>Paramètres!$G$16</f>
        <v>15000</v>
      </c>
      <c r="CG639" s="111">
        <f>Paramètres!$F$20</f>
        <v>992600579172.61572</v>
      </c>
      <c r="CH639" s="2">
        <f>Paramètres!$F$21</f>
        <v>13332</v>
      </c>
      <c r="CI639" s="2"/>
      <c r="CJ639" s="2"/>
      <c r="CK639" s="2">
        <f>IF(CN639&gt;20000,Paramètres!$F$22,-2)</f>
        <v>1</v>
      </c>
      <c r="CL639" s="2">
        <f t="shared" si="623"/>
        <v>-26784.618000189141</v>
      </c>
      <c r="CM639" s="2">
        <f t="shared" si="624"/>
        <v>-18583.517786548422</v>
      </c>
      <c r="CN639" s="2">
        <f t="shared" si="625"/>
        <v>32600.044397807462</v>
      </c>
      <c r="CO639" s="2">
        <f t="shared" si="626"/>
        <v>-145.24658169973819</v>
      </c>
      <c r="CP639" s="2">
        <f t="shared" si="627"/>
        <v>740.61904344198888</v>
      </c>
      <c r="CQ639" s="2">
        <f t="shared" si="628"/>
        <v>-608.5021823955957</v>
      </c>
      <c r="CR639" s="2">
        <f t="shared" si="629"/>
        <v>-422.18676143233557</v>
      </c>
      <c r="CS639" s="2">
        <f>Paramètres!$F$22</f>
        <v>1</v>
      </c>
      <c r="CT639" s="2">
        <f t="shared" si="630"/>
        <v>108477.29281603346</v>
      </c>
      <c r="CU639" s="2">
        <f t="shared" si="631"/>
        <v>-35697.989683373635</v>
      </c>
      <c r="CV639" s="2">
        <f t="shared" si="660"/>
        <v>114200.1292649431</v>
      </c>
      <c r="CW639" s="2">
        <f t="shared" si="661"/>
        <v>-18.215475905201789</v>
      </c>
      <c r="CX639" s="2">
        <f t="shared" si="632"/>
        <v>74.580093751869214</v>
      </c>
      <c r="CY639" s="2">
        <f t="shared" si="662"/>
        <v>70.84271025122446</v>
      </c>
      <c r="CZ639" s="2">
        <f t="shared" si="663"/>
        <v>-23.313103360527901</v>
      </c>
      <c r="DA639" s="2"/>
      <c r="DB639" s="2"/>
      <c r="DC639" s="13">
        <f>Paramètres!$H$16</f>
        <v>-20000</v>
      </c>
      <c r="DD639" s="13">
        <f>Paramètres!$I$16</f>
        <v>0</v>
      </c>
      <c r="DE639" s="13"/>
      <c r="DF639" s="13"/>
      <c r="DG639" s="112">
        <f>Paramètres!$H$20</f>
        <v>1047197551196.5977</v>
      </c>
      <c r="DH639" s="13">
        <f>Paramètres!$H$21</f>
        <v>10000</v>
      </c>
      <c r="DI639" s="13">
        <f>IF(DL639&lt;66666,Paramètres!$H$22,5)</f>
        <v>5</v>
      </c>
      <c r="DJ639" s="13">
        <f t="shared" si="633"/>
        <v>-61784.618000189141</v>
      </c>
      <c r="DK639" s="13">
        <f t="shared" si="634"/>
        <v>-33583.517786548422</v>
      </c>
      <c r="DL639" s="13">
        <f t="shared" si="664"/>
        <v>70322.056912100554</v>
      </c>
      <c r="DM639" s="13">
        <f t="shared" si="665"/>
        <v>-151.47335856177421</v>
      </c>
      <c r="DN639" s="13">
        <f t="shared" si="666"/>
        <v>1027.4807173328975</v>
      </c>
      <c r="DO639" s="13">
        <f t="shared" si="667"/>
        <v>-902.73957290987232</v>
      </c>
      <c r="DP639" s="13">
        <f t="shared" si="668"/>
        <v>-490.69123488546956</v>
      </c>
      <c r="DQ639" s="13">
        <f>IF(DT639&lt;66666,Paramètres!$H$22,5)</f>
        <v>5</v>
      </c>
      <c r="DR639" s="13">
        <f t="shared" si="635"/>
        <v>73477.292816033456</v>
      </c>
      <c r="DS639" s="13">
        <f t="shared" si="636"/>
        <v>-50697.989683373635</v>
      </c>
      <c r="DT639" s="13">
        <f t="shared" si="669"/>
        <v>89270.368642168047</v>
      </c>
      <c r="DU639" s="13">
        <f t="shared" si="670"/>
        <v>-34.604966420891806</v>
      </c>
      <c r="DV639" s="13">
        <f t="shared" si="671"/>
        <v>644.85242040758749</v>
      </c>
      <c r="DW639" s="13">
        <f t="shared" si="672"/>
        <v>530.76973735084016</v>
      </c>
      <c r="DX639" s="13">
        <f t="shared" si="673"/>
        <v>-366.2214221178823</v>
      </c>
    </row>
    <row r="640" spans="1:128" x14ac:dyDescent="0.35">
      <c r="A640" s="106">
        <f t="shared" si="674"/>
        <v>634</v>
      </c>
      <c r="B640" s="106">
        <f>A640*Paramètres!$D$25</f>
        <v>317</v>
      </c>
      <c r="C640" s="102">
        <f>Paramètres!$D$7</f>
        <v>155093840495.72119</v>
      </c>
      <c r="D640" s="28">
        <f>Paramètres!$D$8</f>
        <v>6666</v>
      </c>
      <c r="E640" s="28">
        <f t="shared" si="637"/>
        <v>38329.687235357596</v>
      </c>
      <c r="F640" s="28">
        <f t="shared" si="638"/>
        <v>30813.366717025874</v>
      </c>
      <c r="G640" s="28">
        <f t="shared" si="612"/>
        <v>-141.71120862519538</v>
      </c>
      <c r="H640" s="28">
        <f t="shared" si="613"/>
        <v>-141.78343523478253</v>
      </c>
      <c r="I640" s="28">
        <f t="shared" si="675"/>
        <v>-7556.5465520855414</v>
      </c>
      <c r="J640" s="28">
        <f t="shared" si="676"/>
        <v>-5965.4009630815035</v>
      </c>
      <c r="K640" s="28">
        <f t="shared" si="677"/>
        <v>1263.7215086084343</v>
      </c>
      <c r="L640" s="28">
        <f t="shared" si="639"/>
        <v>-992.87827902734921</v>
      </c>
      <c r="M640" s="28">
        <f t="shared" si="640"/>
        <v>-781.78307372011238</v>
      </c>
      <c r="N640" s="28">
        <f>Paramètres!$D$26*Calculs!K640</f>
        <v>25.274430172168685</v>
      </c>
      <c r="O640" s="28">
        <f>Paramètres!$D$26*I640</f>
        <v>-151.13093104171082</v>
      </c>
      <c r="P640" s="28">
        <f>Paramètres!$D$26*J640</f>
        <v>-119.30801926163008</v>
      </c>
      <c r="Q640" s="105">
        <f>IF($T640&gt;25000,Paramètres!$D$9,-5)</f>
        <v>6</v>
      </c>
      <c r="R640" s="105">
        <f t="shared" si="614"/>
        <v>130409.19521688012</v>
      </c>
      <c r="S640" s="105">
        <f t="shared" si="615"/>
        <v>-21330.278764994666</v>
      </c>
      <c r="T640" s="105">
        <f t="shared" si="641"/>
        <v>132142.11663700084</v>
      </c>
      <c r="U640" s="105">
        <f t="shared" si="642"/>
        <v>-9.2892830241097517</v>
      </c>
      <c r="V640" s="105">
        <f t="shared" si="616"/>
        <v>53.08937599187535</v>
      </c>
      <c r="W640" s="105">
        <f t="shared" si="643"/>
        <v>52.393158017027183</v>
      </c>
      <c r="X640" s="105">
        <f t="shared" si="644"/>
        <v>-8.5696462126234216</v>
      </c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44">
        <f t="shared" si="645"/>
        <v>-92079.507981522518</v>
      </c>
      <c r="AL640" s="44">
        <f t="shared" si="646"/>
        <v>52143.64548202054</v>
      </c>
      <c r="AM640" s="44">
        <f t="shared" si="617"/>
        <v>40.470596647670646</v>
      </c>
      <c r="AN640" s="44">
        <f t="shared" si="618"/>
        <v>-31.301730967187673</v>
      </c>
      <c r="AO640" s="44">
        <f t="shared" si="678"/>
        <v>3085.7006700878264</v>
      </c>
      <c r="AP640" s="44">
        <f t="shared" si="679"/>
        <v>2632.699890216642</v>
      </c>
      <c r="AQ640" s="44">
        <f t="shared" si="647"/>
        <v>786.74466965603744</v>
      </c>
      <c r="AR640" s="44">
        <f t="shared" si="648"/>
        <v>672.22858160084672</v>
      </c>
      <c r="AS640" s="44">
        <f t="shared" si="649"/>
        <v>-408.74920099139183</v>
      </c>
      <c r="AT640" s="44">
        <f>Paramètres!$D$26*Calculs!AQ640</f>
        <v>15.73489339312075</v>
      </c>
      <c r="AU640" s="44">
        <f>Paramètres!$D$26*AO640</f>
        <v>61.714013401756532</v>
      </c>
      <c r="AV640" s="44">
        <f>Paramètres!$D$26*AP640</f>
        <v>52.653997804332839</v>
      </c>
      <c r="AW640" s="44"/>
      <c r="AX640" s="44"/>
      <c r="AY640" s="44"/>
      <c r="AZ640" s="44"/>
      <c r="BA640" s="44"/>
      <c r="BB640" s="44"/>
      <c r="BC640" s="44"/>
      <c r="BD640" s="44"/>
      <c r="BE640" s="44"/>
      <c r="BF640" s="44"/>
      <c r="BG640" s="41">
        <f>Paramètres!$D$16</f>
        <v>30000</v>
      </c>
      <c r="BH640" s="41">
        <f>Paramètres!$E$16</f>
        <v>-25000</v>
      </c>
      <c r="BI640" s="100"/>
      <c r="BJ640" s="100"/>
      <c r="BK640" s="110">
        <f>Paramètres!$D$20</f>
        <v>523598775598.29883</v>
      </c>
      <c r="BL640" s="41">
        <f>Paramètres!$D$21</f>
        <v>10000</v>
      </c>
      <c r="BM640" s="41"/>
      <c r="BN640" s="41"/>
      <c r="BO640" s="41">
        <f>IF(AND($BR$6&gt;200,A640&lt;950),Paramètres!$D$22,0)</f>
        <v>1</v>
      </c>
      <c r="BP640" s="41">
        <f t="shared" si="619"/>
        <v>-8329.6872353575964</v>
      </c>
      <c r="BQ640" s="41">
        <f t="shared" si="620"/>
        <v>-55813.36671702587</v>
      </c>
      <c r="BR640" s="41">
        <f t="shared" si="650"/>
        <v>56431.512417514481</v>
      </c>
      <c r="BS640" s="41">
        <f t="shared" si="651"/>
        <v>-98.488275082680971</v>
      </c>
      <c r="BT640" s="41">
        <f t="shared" si="652"/>
        <v>156.96879346853825</v>
      </c>
      <c r="BU640" s="41">
        <f t="shared" si="653"/>
        <v>-23.169695428871073</v>
      </c>
      <c r="BV640" s="41">
        <f t="shared" si="654"/>
        <v>-155.24937145348437</v>
      </c>
      <c r="BW640" s="41">
        <f>Paramètres!$D$22</f>
        <v>1</v>
      </c>
      <c r="BX640" s="41">
        <f t="shared" si="621"/>
        <v>122079.50798152252</v>
      </c>
      <c r="BY640" s="41">
        <f t="shared" si="622"/>
        <v>-77143.64548202054</v>
      </c>
      <c r="BZ640" s="41">
        <f t="shared" si="655"/>
        <v>144411.03942312128</v>
      </c>
      <c r="CA640" s="41">
        <f t="shared" si="656"/>
        <v>-32.289330190637408</v>
      </c>
      <c r="CB640" s="41">
        <f t="shared" si="657"/>
        <v>24.927662766175828</v>
      </c>
      <c r="CC640" s="41">
        <f t="shared" si="658"/>
        <v>21.072882085611745</v>
      </c>
      <c r="CD640" s="41">
        <f t="shared" si="659"/>
        <v>-13.316231133098148</v>
      </c>
      <c r="CE640" s="2">
        <f>Paramètres!$F$16</f>
        <v>15000</v>
      </c>
      <c r="CF640" s="2">
        <f>Paramètres!$G$16</f>
        <v>15000</v>
      </c>
      <c r="CG640" s="111">
        <f>Paramètres!$F$20</f>
        <v>992600579172.61572</v>
      </c>
      <c r="CH640" s="2">
        <f>Paramètres!$F$21</f>
        <v>13332</v>
      </c>
      <c r="CI640" s="2"/>
      <c r="CJ640" s="2"/>
      <c r="CK640" s="2">
        <f>IF(CN640&gt;20000,Paramètres!$F$22,-2)</f>
        <v>1</v>
      </c>
      <c r="CL640" s="2">
        <f t="shared" si="623"/>
        <v>-23329.687235357596</v>
      </c>
      <c r="CM640" s="2">
        <f t="shared" si="624"/>
        <v>-15813.366717025874</v>
      </c>
      <c r="CN640" s="2">
        <f t="shared" si="625"/>
        <v>28183.982568592906</v>
      </c>
      <c r="CO640" s="2">
        <f t="shared" si="626"/>
        <v>-145.86973116254114</v>
      </c>
      <c r="CP640" s="2">
        <f t="shared" si="627"/>
        <v>923.04841079304902</v>
      </c>
      <c r="CQ640" s="2">
        <f t="shared" si="628"/>
        <v>-764.06628035928497</v>
      </c>
      <c r="CR640" s="2">
        <f t="shared" si="629"/>
        <v>-517.9006544555624</v>
      </c>
      <c r="CS640" s="2">
        <f>Paramètres!$F$22</f>
        <v>1</v>
      </c>
      <c r="CT640" s="2">
        <f t="shared" si="630"/>
        <v>107079.50798152252</v>
      </c>
      <c r="CU640" s="2">
        <f t="shared" si="631"/>
        <v>-37143.64548202054</v>
      </c>
      <c r="CV640" s="2">
        <f t="shared" si="660"/>
        <v>113338.74637236363</v>
      </c>
      <c r="CW640" s="2">
        <f t="shared" si="661"/>
        <v>-19.130592346242963</v>
      </c>
      <c r="CX640" s="2">
        <f t="shared" si="632"/>
        <v>75.694735624343949</v>
      </c>
      <c r="CY640" s="2">
        <f t="shared" si="662"/>
        <v>71.514422974265173</v>
      </c>
      <c r="CZ640" s="2">
        <f t="shared" si="663"/>
        <v>-24.806860097505673</v>
      </c>
      <c r="DA640" s="2"/>
      <c r="DB640" s="2"/>
      <c r="DC640" s="13">
        <f>Paramètres!$H$16</f>
        <v>-20000</v>
      </c>
      <c r="DD640" s="13">
        <f>Paramètres!$I$16</f>
        <v>0</v>
      </c>
      <c r="DE640" s="13"/>
      <c r="DF640" s="13"/>
      <c r="DG640" s="112">
        <f>Paramètres!$H$20</f>
        <v>1047197551196.5977</v>
      </c>
      <c r="DH640" s="13">
        <f>Paramètres!$H$21</f>
        <v>10000</v>
      </c>
      <c r="DI640" s="13">
        <f>IF(DL640&lt;66666,Paramètres!$H$22,5)</f>
        <v>1</v>
      </c>
      <c r="DJ640" s="13">
        <f t="shared" si="633"/>
        <v>-58329.687235357596</v>
      </c>
      <c r="DK640" s="13">
        <f t="shared" si="634"/>
        <v>-30813.366717025874</v>
      </c>
      <c r="DL640" s="13">
        <f t="shared" si="664"/>
        <v>65968.295274416159</v>
      </c>
      <c r="DM640" s="13">
        <f t="shared" si="665"/>
        <v>-152.1542011682383</v>
      </c>
      <c r="DN640" s="13">
        <f t="shared" si="666"/>
        <v>232.57234564376216</v>
      </c>
      <c r="DO640" s="13">
        <f t="shared" si="667"/>
        <v>-205.64230323919327</v>
      </c>
      <c r="DP640" s="13">
        <f t="shared" si="668"/>
        <v>-108.63304781106557</v>
      </c>
      <c r="DQ640" s="13">
        <f>IF(DT640&lt;66666,Paramètres!$H$22,5)</f>
        <v>5</v>
      </c>
      <c r="DR640" s="13">
        <f t="shared" si="635"/>
        <v>72079.507981522518</v>
      </c>
      <c r="DS640" s="13">
        <f t="shared" si="636"/>
        <v>-52143.64548202054</v>
      </c>
      <c r="DT640" s="13">
        <f t="shared" si="669"/>
        <v>88962.999246951033</v>
      </c>
      <c r="DU640" s="13">
        <f t="shared" si="670"/>
        <v>-35.882670901990863</v>
      </c>
      <c r="DV640" s="13">
        <f t="shared" si="671"/>
        <v>649.23253943035832</v>
      </c>
      <c r="DW640" s="13">
        <f t="shared" si="672"/>
        <v>526.02050744527332</v>
      </c>
      <c r="DX640" s="13">
        <f t="shared" si="673"/>
        <v>-380.5329368165244</v>
      </c>
    </row>
    <row r="641" spans="1:128" x14ac:dyDescent="0.35">
      <c r="A641" s="106">
        <f t="shared" si="674"/>
        <v>635</v>
      </c>
      <c r="B641" s="106">
        <f>A641*Paramètres!$D$25</f>
        <v>317.5</v>
      </c>
      <c r="C641" s="102">
        <f>Paramètres!$D$7</f>
        <v>155093840495.72119</v>
      </c>
      <c r="D641" s="28">
        <f>Paramètres!$D$8</f>
        <v>6666</v>
      </c>
      <c r="E641" s="28">
        <f t="shared" si="637"/>
        <v>34303.19438955799</v>
      </c>
      <c r="F641" s="28">
        <f t="shared" si="638"/>
        <v>27635.220467055093</v>
      </c>
      <c r="G641" s="28">
        <f t="shared" si="612"/>
        <v>-141.71974004805932</v>
      </c>
      <c r="H641" s="28">
        <f t="shared" si="613"/>
        <v>-142.793230928762</v>
      </c>
      <c r="I641" s="28">
        <f t="shared" si="675"/>
        <v>-8398.2939000711795</v>
      </c>
      <c r="J641" s="28">
        <f t="shared" si="676"/>
        <v>-6627.8760175399857</v>
      </c>
      <c r="K641" s="28">
        <f t="shared" si="677"/>
        <v>1593.1115918977812</v>
      </c>
      <c r="L641" s="28">
        <f t="shared" si="639"/>
        <v>-1268.8472426342776</v>
      </c>
      <c r="M641" s="28">
        <f t="shared" si="640"/>
        <v>-963.34376994844001</v>
      </c>
      <c r="N641" s="28">
        <f>Paramètres!$D$26*Calculs!K641</f>
        <v>31.862231837955623</v>
      </c>
      <c r="O641" s="28">
        <f>Paramètres!$D$26*I641</f>
        <v>-167.96587800142359</v>
      </c>
      <c r="P641" s="28">
        <f>Paramètres!$D$26*J641</f>
        <v>-132.55752035079971</v>
      </c>
      <c r="Q641" s="105">
        <f>IF($T641&gt;25000,Paramètres!$D$9,-5)</f>
        <v>6</v>
      </c>
      <c r="R641" s="105">
        <f t="shared" si="614"/>
        <v>124671.79489063639</v>
      </c>
      <c r="S641" s="105">
        <f t="shared" si="615"/>
        <v>-25722.58765982592</v>
      </c>
      <c r="T641" s="105">
        <f t="shared" si="641"/>
        <v>127297.71387252145</v>
      </c>
      <c r="U641" s="105">
        <f t="shared" si="642"/>
        <v>-11.657821124634239</v>
      </c>
      <c r="V641" s="105">
        <f t="shared" si="616"/>
        <v>57.19007858772877</v>
      </c>
      <c r="W641" s="105">
        <f t="shared" si="643"/>
        <v>56.010351879601046</v>
      </c>
      <c r="X641" s="105">
        <f t="shared" si="644"/>
        <v>-11.556191898452736</v>
      </c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44">
        <f t="shared" si="645"/>
        <v>-90368.600501078399</v>
      </c>
      <c r="AL641" s="44">
        <f t="shared" si="646"/>
        <v>53357.808126881013</v>
      </c>
      <c r="AM641" s="44">
        <f t="shared" si="617"/>
        <v>30.431587979609468</v>
      </c>
      <c r="AN641" s="44">
        <f t="shared" si="618"/>
        <v>-32.484868376486006</v>
      </c>
      <c r="AO641" s="44">
        <f t="shared" si="678"/>
        <v>3696.2152382869167</v>
      </c>
      <c r="AP641" s="44">
        <f t="shared" si="679"/>
        <v>2171.2966914209173</v>
      </c>
      <c r="AQ641" s="44">
        <f t="shared" si="647"/>
        <v>795.46469386667525</v>
      </c>
      <c r="AR641" s="44">
        <f t="shared" si="648"/>
        <v>671.00097052217745</v>
      </c>
      <c r="AS641" s="44">
        <f t="shared" si="649"/>
        <v>-427.2256742597516</v>
      </c>
      <c r="AT641" s="44">
        <f>Paramètres!$D$26*Calculs!AQ641</f>
        <v>15.909293877333505</v>
      </c>
      <c r="AU641" s="44">
        <f>Paramètres!$D$26*AO641</f>
        <v>73.924304765738341</v>
      </c>
      <c r="AV641" s="44">
        <f>Paramètres!$D$26*AP641</f>
        <v>43.425933828418344</v>
      </c>
      <c r="AW641" s="44"/>
      <c r="AX641" s="44"/>
      <c r="AY641" s="44"/>
      <c r="AZ641" s="44"/>
      <c r="BA641" s="44"/>
      <c r="BB641" s="44"/>
      <c r="BC641" s="44"/>
      <c r="BD641" s="44"/>
      <c r="BE641" s="44"/>
      <c r="BF641" s="44"/>
      <c r="BG641" s="41">
        <f>Paramètres!$D$16</f>
        <v>30000</v>
      </c>
      <c r="BH641" s="41">
        <f>Paramètres!$E$16</f>
        <v>-25000</v>
      </c>
      <c r="BI641" s="100"/>
      <c r="BJ641" s="100"/>
      <c r="BK641" s="110">
        <f>Paramètres!$D$20</f>
        <v>523598775598.29883</v>
      </c>
      <c r="BL641" s="41">
        <f>Paramètres!$D$21</f>
        <v>10000</v>
      </c>
      <c r="BM641" s="41"/>
      <c r="BN641" s="41"/>
      <c r="BO641" s="41">
        <f>IF(AND($BR$6&gt;200,A641&lt;950),Paramètres!$D$22,0)</f>
        <v>1</v>
      </c>
      <c r="BP641" s="41">
        <f t="shared" si="619"/>
        <v>-4303.1943895579898</v>
      </c>
      <c r="BQ641" s="41">
        <f t="shared" si="620"/>
        <v>-52635.220467055093</v>
      </c>
      <c r="BR641" s="41">
        <f t="shared" si="650"/>
        <v>52810.831422822899</v>
      </c>
      <c r="BS641" s="41">
        <f t="shared" si="651"/>
        <v>-94.673823959206317</v>
      </c>
      <c r="BT641" s="41">
        <f t="shared" si="652"/>
        <v>178.07540521234651</v>
      </c>
      <c r="BU641" s="41">
        <f t="shared" si="653"/>
        <v>-14.510149982165794</v>
      </c>
      <c r="BV641" s="41">
        <f t="shared" si="654"/>
        <v>-177.48325410876504</v>
      </c>
      <c r="BW641" s="41">
        <f>Paramètres!$D$22</f>
        <v>1</v>
      </c>
      <c r="BX641" s="41">
        <f t="shared" si="621"/>
        <v>120368.6005010784</v>
      </c>
      <c r="BY641" s="41">
        <f t="shared" si="622"/>
        <v>-78357.80812688102</v>
      </c>
      <c r="BZ641" s="41">
        <f t="shared" si="655"/>
        <v>143626.41150233237</v>
      </c>
      <c r="CA641" s="41">
        <f t="shared" si="656"/>
        <v>-33.063408323480537</v>
      </c>
      <c r="CB641" s="41">
        <f t="shared" si="657"/>
        <v>25.198789002856977</v>
      </c>
      <c r="CC641" s="41">
        <f t="shared" si="658"/>
        <v>21.118281344421135</v>
      </c>
      <c r="CD641" s="41">
        <f t="shared" si="659"/>
        <v>-13.747623804439074</v>
      </c>
      <c r="CE641" s="2">
        <f>Paramètres!$F$16</f>
        <v>15000</v>
      </c>
      <c r="CF641" s="2">
        <f>Paramètres!$G$16</f>
        <v>15000</v>
      </c>
      <c r="CG641" s="111">
        <f>Paramètres!$F$20</f>
        <v>992600579172.61572</v>
      </c>
      <c r="CH641" s="2">
        <f>Paramètres!$F$21</f>
        <v>13332</v>
      </c>
      <c r="CI641" s="2"/>
      <c r="CJ641" s="2"/>
      <c r="CK641" s="2">
        <f>IF(CN641&gt;20000,Paramètres!$F$22,-2)</f>
        <v>1</v>
      </c>
      <c r="CL641" s="2">
        <f t="shared" si="623"/>
        <v>-19303.19438955799</v>
      </c>
      <c r="CM641" s="2">
        <f t="shared" si="624"/>
        <v>-12635.220467055093</v>
      </c>
      <c r="CN641" s="2">
        <f t="shared" si="625"/>
        <v>23070.806442171695</v>
      </c>
      <c r="CO641" s="2">
        <f t="shared" si="626"/>
        <v>-146.79259369065966</v>
      </c>
      <c r="CP641" s="2">
        <f t="shared" si="627"/>
        <v>1210.4470611523207</v>
      </c>
      <c r="CQ641" s="2">
        <f t="shared" si="628"/>
        <v>-1012.773219621056</v>
      </c>
      <c r="CR641" s="2">
        <f t="shared" si="629"/>
        <v>-662.92721581685726</v>
      </c>
      <c r="CS641" s="2">
        <f>Paramètres!$F$22</f>
        <v>1</v>
      </c>
      <c r="CT641" s="2">
        <f t="shared" si="630"/>
        <v>105368.6005010784</v>
      </c>
      <c r="CU641" s="2">
        <f t="shared" si="631"/>
        <v>-38357.808126881013</v>
      </c>
      <c r="CV641" s="2">
        <f t="shared" si="660"/>
        <v>112133.23956728654</v>
      </c>
      <c r="CW641" s="2">
        <f t="shared" si="661"/>
        <v>-20.003252475455316</v>
      </c>
      <c r="CX641" s="2">
        <f t="shared" si="632"/>
        <v>77.296812249932557</v>
      </c>
      <c r="CY641" s="2">
        <f t="shared" si="662"/>
        <v>72.633743227250051</v>
      </c>
      <c r="CZ641" s="2">
        <f t="shared" si="663"/>
        <v>-26.441190003463003</v>
      </c>
      <c r="DA641" s="2"/>
      <c r="DB641" s="2"/>
      <c r="DC641" s="13">
        <f>Paramètres!$H$16</f>
        <v>-20000</v>
      </c>
      <c r="DD641" s="13">
        <f>Paramètres!$I$16</f>
        <v>0</v>
      </c>
      <c r="DE641" s="13"/>
      <c r="DF641" s="13"/>
      <c r="DG641" s="112">
        <f>Paramètres!$H$20</f>
        <v>1047197551196.5977</v>
      </c>
      <c r="DH641" s="13">
        <f>Paramètres!$H$21</f>
        <v>10000</v>
      </c>
      <c r="DI641" s="13">
        <f>IF(DL641&lt;66666,Paramètres!$H$22,5)</f>
        <v>1</v>
      </c>
      <c r="DJ641" s="13">
        <f t="shared" si="633"/>
        <v>-54303.19438955799</v>
      </c>
      <c r="DK641" s="13">
        <f t="shared" si="634"/>
        <v>-27635.220467055093</v>
      </c>
      <c r="DL641" s="13">
        <f t="shared" si="664"/>
        <v>60930.635407591661</v>
      </c>
      <c r="DM641" s="13">
        <f t="shared" si="665"/>
        <v>-153.02818458993551</v>
      </c>
      <c r="DN641" s="13">
        <f t="shared" si="666"/>
        <v>271.04556998457684</v>
      </c>
      <c r="DO641" s="13">
        <f t="shared" si="667"/>
        <v>-241.56387303105569</v>
      </c>
      <c r="DP641" s="13">
        <f t="shared" si="668"/>
        <v>-122.93330002281782</v>
      </c>
      <c r="DQ641" s="13">
        <f>IF(DT641&lt;66666,Paramètres!$H$22,5)</f>
        <v>5</v>
      </c>
      <c r="DR641" s="13">
        <f t="shared" si="635"/>
        <v>70368.600501078399</v>
      </c>
      <c r="DS641" s="13">
        <f t="shared" si="636"/>
        <v>-53357.808126881013</v>
      </c>
      <c r="DT641" s="13">
        <f t="shared" si="669"/>
        <v>88310.789966942437</v>
      </c>
      <c r="DU641" s="13">
        <f t="shared" si="670"/>
        <v>-37.171645593196466</v>
      </c>
      <c r="DV641" s="13">
        <f t="shared" si="671"/>
        <v>658.67484300508545</v>
      </c>
      <c r="DW641" s="13">
        <f t="shared" si="672"/>
        <v>524.85123171116106</v>
      </c>
      <c r="DX641" s="13">
        <f t="shared" si="673"/>
        <v>-397.97453860649296</v>
      </c>
    </row>
    <row r="642" spans="1:128" x14ac:dyDescent="0.35">
      <c r="A642" s="106">
        <f t="shared" si="674"/>
        <v>636</v>
      </c>
      <c r="B642" s="106">
        <f>A642*Paramètres!$D$25</f>
        <v>318</v>
      </c>
      <c r="C642" s="102">
        <f>Paramètres!$D$7</f>
        <v>155093840495.72119</v>
      </c>
      <c r="D642" s="28">
        <f>Paramètres!$D$8</f>
        <v>6666</v>
      </c>
      <c r="E642" s="28">
        <f t="shared" si="637"/>
        <v>29786.835628863832</v>
      </c>
      <c r="F642" s="28">
        <f t="shared" si="638"/>
        <v>24080.44651579799</v>
      </c>
      <c r="G642" s="28">
        <f t="shared" si="612"/>
        <v>-141.86133331187165</v>
      </c>
      <c r="H642" s="28">
        <f t="shared" si="613"/>
        <v>28.706306314870851</v>
      </c>
      <c r="I642" s="28">
        <f t="shared" si="675"/>
        <v>-9499.1752647040339</v>
      </c>
      <c r="J642" s="28">
        <f t="shared" si="676"/>
        <v>-7458.6622671376263</v>
      </c>
      <c r="K642" s="28">
        <f t="shared" si="677"/>
        <v>2860.1844576935227</v>
      </c>
      <c r="L642" s="28">
        <f t="shared" si="639"/>
        <v>2508.6486307085147</v>
      </c>
      <c r="M642" s="28">
        <f t="shared" si="640"/>
        <v>1373.8039087423958</v>
      </c>
      <c r="N642" s="28">
        <f>Paramètres!$D$26*Calculs!K642</f>
        <v>57.203689153870457</v>
      </c>
      <c r="O642" s="28">
        <f>Paramètres!$D$26*I642</f>
        <v>-189.98350529408069</v>
      </c>
      <c r="P642" s="28">
        <f>Paramètres!$D$26*J642</f>
        <v>-149.17324534275252</v>
      </c>
      <c r="Q642" s="105">
        <f>IF($T642&gt;25000,Paramètres!$D$9,-5)</f>
        <v>6</v>
      </c>
      <c r="R642" s="105">
        <f t="shared" si="614"/>
        <v>118139.57826816823</v>
      </c>
      <c r="S642" s="105">
        <f t="shared" si="615"/>
        <v>-30256.203538228543</v>
      </c>
      <c r="T642" s="105">
        <f t="shared" si="641"/>
        <v>121952.44075428486</v>
      </c>
      <c r="U642" s="105">
        <f t="shared" si="642"/>
        <v>-14.365012863566637</v>
      </c>
      <c r="V642" s="105">
        <f t="shared" si="616"/>
        <v>62.290431606317718</v>
      </c>
      <c r="W642" s="105">
        <f t="shared" si="643"/>
        <v>60.34291133983713</v>
      </c>
      <c r="X642" s="105">
        <f t="shared" si="644"/>
        <v>-15.454155451977979</v>
      </c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44">
        <f t="shared" si="645"/>
        <v>-88352.742639304401</v>
      </c>
      <c r="AL642" s="44">
        <f t="shared" si="646"/>
        <v>54336.650054026533</v>
      </c>
      <c r="AM642" s="44">
        <f t="shared" si="617"/>
        <v>21.609350848670786</v>
      </c>
      <c r="AN642" s="44">
        <f t="shared" si="618"/>
        <v>-33.68872330349781</v>
      </c>
      <c r="AO642" s="44">
        <f t="shared" si="678"/>
        <v>4293.2919040433562</v>
      </c>
      <c r="AP642" s="44">
        <f t="shared" si="679"/>
        <v>1700.6450833327476</v>
      </c>
      <c r="AQ642" s="44">
        <f t="shared" si="647"/>
        <v>810.77197093565871</v>
      </c>
      <c r="AR642" s="44">
        <f t="shared" si="648"/>
        <v>674.61360816243337</v>
      </c>
      <c r="AS642" s="44">
        <f t="shared" si="649"/>
        <v>-449.71954431284775</v>
      </c>
      <c r="AT642" s="44">
        <f>Paramètres!$D$26*Calculs!AQ642</f>
        <v>16.215439418713174</v>
      </c>
      <c r="AU642" s="44">
        <f>Paramètres!$D$26*AO642</f>
        <v>85.865838080867121</v>
      </c>
      <c r="AV642" s="44">
        <f>Paramètres!$D$26*AP642</f>
        <v>34.012901666654955</v>
      </c>
      <c r="AW642" s="44"/>
      <c r="AX642" s="44"/>
      <c r="AY642" s="44"/>
      <c r="AZ642" s="44"/>
      <c r="BA642" s="44"/>
      <c r="BB642" s="44"/>
      <c r="BC642" s="44"/>
      <c r="BD642" s="44"/>
      <c r="BE642" s="44"/>
      <c r="BF642" s="44"/>
      <c r="BG642" s="41">
        <f>Paramètres!$D$16</f>
        <v>30000</v>
      </c>
      <c r="BH642" s="41">
        <f>Paramètres!$E$16</f>
        <v>-25000</v>
      </c>
      <c r="BI642" s="100"/>
      <c r="BJ642" s="100"/>
      <c r="BK642" s="110">
        <f>Paramètres!$D$20</f>
        <v>523598775598.29883</v>
      </c>
      <c r="BL642" s="41">
        <f>Paramètres!$D$21</f>
        <v>10000</v>
      </c>
      <c r="BM642" s="41"/>
      <c r="BN642" s="41"/>
      <c r="BO642" s="41">
        <f>IF(AND($BR$6&gt;200,A642&lt;950),Paramètres!$D$22,0)</f>
        <v>1</v>
      </c>
      <c r="BP642" s="41">
        <f t="shared" si="619"/>
        <v>213.16437113616848</v>
      </c>
      <c r="BQ642" s="41">
        <f t="shared" si="620"/>
        <v>-49080.446515797987</v>
      </c>
      <c r="BR642" s="41">
        <f t="shared" si="650"/>
        <v>49080.909417402087</v>
      </c>
      <c r="BS642" s="41">
        <f t="shared" si="651"/>
        <v>-89.75115666457036</v>
      </c>
      <c r="BT642" s="41">
        <f t="shared" si="652"/>
        <v>204.49228824685551</v>
      </c>
      <c r="BU642" s="41">
        <f t="shared" si="653"/>
        <v>0.88813492952271988</v>
      </c>
      <c r="BV642" s="41">
        <f t="shared" si="654"/>
        <v>-204.49035959864219</v>
      </c>
      <c r="BW642" s="41">
        <f>Paramètres!$D$22</f>
        <v>1</v>
      </c>
      <c r="BX642" s="41">
        <f t="shared" si="621"/>
        <v>118352.7426393044</v>
      </c>
      <c r="BY642" s="41">
        <f t="shared" si="622"/>
        <v>-79336.650054026541</v>
      </c>
      <c r="BZ642" s="41">
        <f t="shared" si="655"/>
        <v>142483.94903300685</v>
      </c>
      <c r="CA642" s="41">
        <f t="shared" si="656"/>
        <v>-33.835552409891655</v>
      </c>
      <c r="CB642" s="41">
        <f t="shared" si="657"/>
        <v>25.601523189517881</v>
      </c>
      <c r="CC642" s="41">
        <f t="shared" si="658"/>
        <v>21.265626800681122</v>
      </c>
      <c r="CD642" s="41">
        <f t="shared" si="659"/>
        <v>-14.255213305930383</v>
      </c>
      <c r="CE642" s="2">
        <f>Paramètres!$F$16</f>
        <v>15000</v>
      </c>
      <c r="CF642" s="2">
        <f>Paramètres!$G$16</f>
        <v>15000</v>
      </c>
      <c r="CG642" s="111">
        <f>Paramètres!$F$20</f>
        <v>992600579172.61572</v>
      </c>
      <c r="CH642" s="2">
        <f>Paramètres!$F$21</f>
        <v>13332</v>
      </c>
      <c r="CI642" s="2"/>
      <c r="CJ642" s="2"/>
      <c r="CK642" s="2">
        <f>IF(CN642&gt;20000,Paramètres!$F$22,-2)</f>
        <v>-2</v>
      </c>
      <c r="CL642" s="2">
        <f t="shared" si="623"/>
        <v>-14786.835628863832</v>
      </c>
      <c r="CM642" s="2">
        <f t="shared" si="624"/>
        <v>-9080.4465157979903</v>
      </c>
      <c r="CN642" s="2">
        <f t="shared" si="625"/>
        <v>17352.377844010447</v>
      </c>
      <c r="CO642" s="2">
        <f t="shared" si="626"/>
        <v>-148.44633419031442</v>
      </c>
      <c r="CP642" s="2">
        <f t="shared" si="627"/>
        <v>-3287.5171850618672</v>
      </c>
      <c r="CQ642" s="2">
        <f t="shared" si="628"/>
        <v>2801.4590668537367</v>
      </c>
      <c r="CR642" s="2">
        <f t="shared" si="629"/>
        <v>1720.3477377612048</v>
      </c>
      <c r="CS642" s="2">
        <f>Paramètres!$F$22</f>
        <v>1</v>
      </c>
      <c r="CT642" s="2">
        <f t="shared" si="630"/>
        <v>103352.7426393044</v>
      </c>
      <c r="CU642" s="2">
        <f t="shared" si="631"/>
        <v>-39336.650054026533</v>
      </c>
      <c r="CV642" s="2">
        <f t="shared" si="660"/>
        <v>110585.53905705409</v>
      </c>
      <c r="CW642" s="2">
        <f t="shared" si="661"/>
        <v>-20.8371134555791</v>
      </c>
      <c r="CX642" s="2">
        <f t="shared" si="632"/>
        <v>79.428753666197721</v>
      </c>
      <c r="CY642" s="2">
        <f t="shared" si="662"/>
        <v>74.233752494418823</v>
      </c>
      <c r="CZ642" s="2">
        <f t="shared" si="663"/>
        <v>-28.253794427702726</v>
      </c>
      <c r="DA642" s="2"/>
      <c r="DB642" s="2"/>
      <c r="DC642" s="13">
        <f>Paramètres!$H$16</f>
        <v>-20000</v>
      </c>
      <c r="DD642" s="13">
        <f>Paramètres!$I$16</f>
        <v>0</v>
      </c>
      <c r="DE642" s="13"/>
      <c r="DF642" s="13"/>
      <c r="DG642" s="112">
        <f>Paramètres!$H$20</f>
        <v>1047197551196.5977</v>
      </c>
      <c r="DH642" s="13">
        <f>Paramètres!$H$21</f>
        <v>10000</v>
      </c>
      <c r="DI642" s="13">
        <f>IF(DL642&lt;66666,Paramètres!$H$22,5)</f>
        <v>1</v>
      </c>
      <c r="DJ642" s="13">
        <f t="shared" si="633"/>
        <v>-49786.835628863832</v>
      </c>
      <c r="DK642" s="13">
        <f t="shared" si="634"/>
        <v>-24080.44651579799</v>
      </c>
      <c r="DL642" s="13">
        <f t="shared" si="664"/>
        <v>55304.583050012341</v>
      </c>
      <c r="DM642" s="13">
        <f t="shared" si="665"/>
        <v>-154.18829437832011</v>
      </c>
      <c r="DN642" s="13">
        <f t="shared" si="666"/>
        <v>326.24843114665384</v>
      </c>
      <c r="DO642" s="13">
        <f t="shared" si="667"/>
        <v>-293.69857107474439</v>
      </c>
      <c r="DP642" s="13">
        <f t="shared" si="668"/>
        <v>-142.05346942016675</v>
      </c>
      <c r="DQ642" s="13">
        <f>IF(DT642&lt;66666,Paramètres!$H$22,5)</f>
        <v>5</v>
      </c>
      <c r="DR642" s="13">
        <f t="shared" si="635"/>
        <v>68352.742639304401</v>
      </c>
      <c r="DS642" s="13">
        <f t="shared" si="636"/>
        <v>-54336.650054026533</v>
      </c>
      <c r="DT642" s="13">
        <f t="shared" si="669"/>
        <v>87318.777851094113</v>
      </c>
      <c r="DU642" s="13">
        <f t="shared" si="670"/>
        <v>-38.482757745144077</v>
      </c>
      <c r="DV642" s="13">
        <f t="shared" si="671"/>
        <v>673.43376643671797</v>
      </c>
      <c r="DW642" s="13">
        <f t="shared" si="672"/>
        <v>527.16089316279454</v>
      </c>
      <c r="DX642" s="13">
        <f t="shared" si="673"/>
        <v>-419.06375469246774</v>
      </c>
    </row>
    <row r="643" spans="1:128" x14ac:dyDescent="0.35">
      <c r="A643" s="106">
        <f t="shared" si="674"/>
        <v>637</v>
      </c>
      <c r="B643" s="106">
        <f>A643*Paramètres!$D$25</f>
        <v>318.5</v>
      </c>
      <c r="C643" s="102">
        <f>Paramètres!$D$7</f>
        <v>155093840495.72119</v>
      </c>
      <c r="D643" s="28">
        <f>Paramètres!$D$8</f>
        <v>6666</v>
      </c>
      <c r="E643" s="28">
        <f t="shared" si="637"/>
        <v>25664.410154188943</v>
      </c>
      <c r="F643" s="28">
        <f t="shared" si="638"/>
        <v>20694.566359414777</v>
      </c>
      <c r="G643" s="28">
        <f t="shared" si="612"/>
        <v>-138.88472619162235</v>
      </c>
      <c r="H643" s="28">
        <f t="shared" si="613"/>
        <v>25.134948369026443</v>
      </c>
      <c r="I643" s="28">
        <f t="shared" si="675"/>
        <v>-6800.5431287014389</v>
      </c>
      <c r="J643" s="28">
        <f t="shared" si="676"/>
        <v>-5935.6851130524783</v>
      </c>
      <c r="K643" s="28">
        <f t="shared" si="677"/>
        <v>3640.538660432459</v>
      </c>
      <c r="L643" s="28">
        <f t="shared" si="639"/>
        <v>3295.8156328962359</v>
      </c>
      <c r="M643" s="28">
        <f t="shared" si="640"/>
        <v>1546.3250150146787</v>
      </c>
      <c r="N643" s="28">
        <f>Paramètres!$D$26*Calculs!K643</f>
        <v>72.810773208649181</v>
      </c>
      <c r="O643" s="28">
        <f>Paramètres!$D$26*I643</f>
        <v>-136.01086257402878</v>
      </c>
      <c r="P643" s="28">
        <f>Paramètres!$D$26*J643</f>
        <v>-118.71370226104956</v>
      </c>
      <c r="Q643" s="105">
        <f>IF($T643&gt;25000,Paramètres!$D$9,-5)</f>
        <v>6</v>
      </c>
      <c r="R643" s="105">
        <f t="shared" si="614"/>
        <v>111701.85343943106</v>
      </c>
      <c r="S643" s="105">
        <f t="shared" si="615"/>
        <v>-34379.976350199919</v>
      </c>
      <c r="T643" s="105">
        <f t="shared" si="641"/>
        <v>116872.95168534266</v>
      </c>
      <c r="U643" s="105">
        <f t="shared" si="642"/>
        <v>-17.107496713684107</v>
      </c>
      <c r="V643" s="105">
        <f t="shared" si="616"/>
        <v>67.7956743498912</v>
      </c>
      <c r="W643" s="105">
        <f t="shared" si="643"/>
        <v>64.796023124730226</v>
      </c>
      <c r="X643" s="105">
        <f t="shared" si="644"/>
        <v>-19.943140368956971</v>
      </c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44">
        <f t="shared" si="645"/>
        <v>-86037.443285242116</v>
      </c>
      <c r="AL643" s="44">
        <f t="shared" si="646"/>
        <v>55074.542709614696</v>
      </c>
      <c r="AM643" s="44">
        <f t="shared" si="617"/>
        <v>13.996502173649835</v>
      </c>
      <c r="AN643" s="44">
        <f t="shared" si="618"/>
        <v>-34.931434681851464</v>
      </c>
      <c r="AO643" s="44">
        <f t="shared" si="678"/>
        <v>4882.0396741249224</v>
      </c>
      <c r="AP643" s="44">
        <f t="shared" si="679"/>
        <v>1216.9126373532449</v>
      </c>
      <c r="AQ643" s="44">
        <f t="shared" si="647"/>
        <v>833.09545038854776</v>
      </c>
      <c r="AR643" s="44">
        <f t="shared" si="648"/>
        <v>683.00318379773159</v>
      </c>
      <c r="AS643" s="44">
        <f t="shared" si="649"/>
        <v>-477.02691787807879</v>
      </c>
      <c r="AT643" s="44">
        <f>Paramètres!$D$26*Calculs!AQ643</f>
        <v>16.661909007770955</v>
      </c>
      <c r="AU643" s="44">
        <f>Paramètres!$D$26*AO643</f>
        <v>97.640793482498452</v>
      </c>
      <c r="AV643" s="44">
        <f>Paramètres!$D$26*AP643</f>
        <v>24.338252747064899</v>
      </c>
      <c r="AW643" s="44"/>
      <c r="AX643" s="44"/>
      <c r="AY643" s="44"/>
      <c r="AZ643" s="44"/>
      <c r="BA643" s="44"/>
      <c r="BB643" s="44"/>
      <c r="BC643" s="44"/>
      <c r="BD643" s="44"/>
      <c r="BE643" s="44"/>
      <c r="BF643" s="44"/>
      <c r="BG643" s="41">
        <f>Paramètres!$D$16</f>
        <v>30000</v>
      </c>
      <c r="BH643" s="41">
        <f>Paramètres!$E$16</f>
        <v>-25000</v>
      </c>
      <c r="BI643" s="100"/>
      <c r="BJ643" s="100"/>
      <c r="BK643" s="110">
        <f>Paramètres!$D$20</f>
        <v>523598775598.29883</v>
      </c>
      <c r="BL643" s="41">
        <f>Paramètres!$D$21</f>
        <v>10000</v>
      </c>
      <c r="BM643" s="41"/>
      <c r="BN643" s="41"/>
      <c r="BO643" s="41">
        <f>IF(AND($BR$6&gt;200,A643&lt;950),Paramètres!$D$22,0)</f>
        <v>1</v>
      </c>
      <c r="BP643" s="41">
        <f t="shared" si="619"/>
        <v>4335.5898458110569</v>
      </c>
      <c r="BQ643" s="41">
        <f t="shared" si="620"/>
        <v>-45694.566359414777</v>
      </c>
      <c r="BR643" s="41">
        <f t="shared" si="650"/>
        <v>45899.79013117664</v>
      </c>
      <c r="BS643" s="41">
        <f t="shared" si="651"/>
        <v>-84.579890491213277</v>
      </c>
      <c r="BT643" s="41">
        <f t="shared" si="652"/>
        <v>231.82891063491405</v>
      </c>
      <c r="BU643" s="41">
        <f t="shared" si="653"/>
        <v>21.898031952687845</v>
      </c>
      <c r="BV643" s="41">
        <f t="shared" si="654"/>
        <v>-230.79237423010758</v>
      </c>
      <c r="BW643" s="41">
        <f>Paramètres!$D$22</f>
        <v>1</v>
      </c>
      <c r="BX643" s="41">
        <f t="shared" si="621"/>
        <v>116037.44328524212</v>
      </c>
      <c r="BY643" s="41">
        <f t="shared" si="622"/>
        <v>-80074.542709614703</v>
      </c>
      <c r="BZ643" s="41">
        <f t="shared" si="655"/>
        <v>140984.46947919365</v>
      </c>
      <c r="CA643" s="41">
        <f t="shared" si="656"/>
        <v>-34.60858797275602</v>
      </c>
      <c r="CB643" s="41">
        <f t="shared" si="657"/>
        <v>26.144892675131278</v>
      </c>
      <c r="CC643" s="41">
        <f t="shared" si="658"/>
        <v>21.518586495351606</v>
      </c>
      <c r="CD643" s="41">
        <f t="shared" si="659"/>
        <v>-14.849439323967911</v>
      </c>
      <c r="CE643" s="2">
        <f>Paramètres!$F$16</f>
        <v>15000</v>
      </c>
      <c r="CF643" s="2">
        <f>Paramètres!$G$16</f>
        <v>15000</v>
      </c>
      <c r="CG643" s="111">
        <f>Paramètres!$F$20</f>
        <v>992600579172.61572</v>
      </c>
      <c r="CH643" s="2">
        <f>Paramètres!$F$21</f>
        <v>13332</v>
      </c>
      <c r="CI643" s="2"/>
      <c r="CJ643" s="2"/>
      <c r="CK643" s="2">
        <f>IF(CN643&gt;20000,Paramètres!$F$22,-2)</f>
        <v>-2</v>
      </c>
      <c r="CL643" s="2">
        <f t="shared" si="623"/>
        <v>-10664.410154188943</v>
      </c>
      <c r="CM643" s="2">
        <f t="shared" si="624"/>
        <v>-5694.5663594147773</v>
      </c>
      <c r="CN643" s="2">
        <f t="shared" si="625"/>
        <v>12089.571123846648</v>
      </c>
      <c r="CO643" s="2">
        <f t="shared" si="626"/>
        <v>-151.8987389403672</v>
      </c>
      <c r="CP643" s="2">
        <f t="shared" si="627"/>
        <v>-4117.1727065883597</v>
      </c>
      <c r="CQ643" s="2">
        <f t="shared" si="628"/>
        <v>3631.8259737174294</v>
      </c>
      <c r="CR643" s="2">
        <f t="shared" si="629"/>
        <v>1939.317197496986</v>
      </c>
      <c r="CS643" s="2">
        <f>Paramètres!$F$22</f>
        <v>1</v>
      </c>
      <c r="CT643" s="2">
        <f t="shared" si="630"/>
        <v>101037.44328524212</v>
      </c>
      <c r="CU643" s="2">
        <f t="shared" si="631"/>
        <v>-40074.542709614696</v>
      </c>
      <c r="CV643" s="2">
        <f t="shared" si="660"/>
        <v>108694.68211004276</v>
      </c>
      <c r="CW643" s="2">
        <f t="shared" si="661"/>
        <v>-21.634792355375836</v>
      </c>
      <c r="CX643" s="2">
        <f t="shared" si="632"/>
        <v>82.154317199736937</v>
      </c>
      <c r="CY643" s="2">
        <f t="shared" si="662"/>
        <v>76.366773457257096</v>
      </c>
      <c r="CZ643" s="2">
        <f t="shared" si="663"/>
        <v>-30.289399899683797</v>
      </c>
      <c r="DA643" s="2"/>
      <c r="DB643" s="2"/>
      <c r="DC643" s="13">
        <f>Paramètres!$H$16</f>
        <v>-20000</v>
      </c>
      <c r="DD643" s="13">
        <f>Paramètres!$I$16</f>
        <v>0</v>
      </c>
      <c r="DE643" s="13"/>
      <c r="DF643" s="13"/>
      <c r="DG643" s="112">
        <f>Paramètres!$H$20</f>
        <v>1047197551196.5977</v>
      </c>
      <c r="DH643" s="13">
        <f>Paramètres!$H$21</f>
        <v>10000</v>
      </c>
      <c r="DI643" s="13">
        <f>IF(DL643&lt;66666,Paramètres!$H$22,5)</f>
        <v>1</v>
      </c>
      <c r="DJ643" s="13">
        <f t="shared" si="633"/>
        <v>-45664.410154188939</v>
      </c>
      <c r="DK643" s="13">
        <f t="shared" si="634"/>
        <v>-20694.566359414777</v>
      </c>
      <c r="DL643" s="13">
        <f t="shared" si="664"/>
        <v>50134.852463473107</v>
      </c>
      <c r="DM643" s="13">
        <f t="shared" si="665"/>
        <v>-155.62053290832415</v>
      </c>
      <c r="DN643" s="13">
        <f t="shared" si="666"/>
        <v>392.94679168902479</v>
      </c>
      <c r="DO643" s="13">
        <f t="shared" si="667"/>
        <v>-357.90837277388118</v>
      </c>
      <c r="DP643" s="13">
        <f t="shared" si="668"/>
        <v>-162.19980825219969</v>
      </c>
      <c r="DQ643" s="13">
        <f>IF(DT643&lt;66666,Paramètres!$H$22,5)</f>
        <v>5</v>
      </c>
      <c r="DR643" s="13">
        <f t="shared" si="635"/>
        <v>66037.443285242116</v>
      </c>
      <c r="DS643" s="13">
        <f t="shared" si="636"/>
        <v>-55074.542709614696</v>
      </c>
      <c r="DT643" s="13">
        <f t="shared" si="669"/>
        <v>85989.238689063553</v>
      </c>
      <c r="DU643" s="13">
        <f t="shared" si="670"/>
        <v>-39.827755789075546</v>
      </c>
      <c r="DV643" s="13">
        <f t="shared" si="671"/>
        <v>693.9996094791245</v>
      </c>
      <c r="DW643" s="13">
        <f t="shared" si="672"/>
        <v>532.97320164304119</v>
      </c>
      <c r="DX643" s="13">
        <f t="shared" si="673"/>
        <v>-444.49412176939245</v>
      </c>
    </row>
    <row r="644" spans="1:128" x14ac:dyDescent="0.35">
      <c r="A644" s="106">
        <f t="shared" si="674"/>
        <v>638</v>
      </c>
      <c r="B644" s="106">
        <f>A644*Paramètres!$D$25</f>
        <v>319</v>
      </c>
      <c r="C644" s="102">
        <f>Paramètres!$D$7</f>
        <v>155093840495.72119</v>
      </c>
      <c r="D644" s="28">
        <f>Paramètres!$D$8</f>
        <v>6666</v>
      </c>
      <c r="E644" s="28">
        <f t="shared" si="637"/>
        <v>23088.092498062284</v>
      </c>
      <c r="F644" s="28">
        <f t="shared" si="638"/>
        <v>18113.305056642206</v>
      </c>
      <c r="G644" s="28">
        <f t="shared" si="612"/>
        <v>-128.26663103740759</v>
      </c>
      <c r="H644" s="28">
        <f t="shared" si="613"/>
        <v>17.078442582722392</v>
      </c>
      <c r="I644" s="28">
        <f t="shared" si="675"/>
        <v>-3368.7166332311745</v>
      </c>
      <c r="J644" s="28">
        <f t="shared" si="676"/>
        <v>-4270.6463957767501</v>
      </c>
      <c r="K644" s="28">
        <f t="shared" si="677"/>
        <v>3787.5662779994864</v>
      </c>
      <c r="L644" s="28">
        <f t="shared" si="639"/>
        <v>3620.5481616016414</v>
      </c>
      <c r="M644" s="28">
        <f t="shared" si="640"/>
        <v>1112.3350753086311</v>
      </c>
      <c r="N644" s="28">
        <f>Paramètres!$D$26*Calculs!K644</f>
        <v>75.751325559989724</v>
      </c>
      <c r="O644" s="28">
        <f>Paramètres!$D$26*I644</f>
        <v>-67.374332664623495</v>
      </c>
      <c r="P644" s="28">
        <f>Paramètres!$D$26*J644</f>
        <v>-85.412927915535008</v>
      </c>
      <c r="Q644" s="105">
        <f>IF($T644&gt;25000,Paramètres!$D$9,-5)</f>
        <v>6</v>
      </c>
      <c r="R644" s="105">
        <f t="shared" si="614"/>
        <v>106513.7651502925</v>
      </c>
      <c r="S644" s="105">
        <f t="shared" si="615"/>
        <v>-37450.4372421796</v>
      </c>
      <c r="T644" s="105">
        <f t="shared" si="641"/>
        <v>112905.79000264821</v>
      </c>
      <c r="U644" s="105">
        <f t="shared" si="642"/>
        <v>-19.371768767789742</v>
      </c>
      <c r="V644" s="105">
        <f t="shared" si="616"/>
        <v>72.618378659933114</v>
      </c>
      <c r="W644" s="105">
        <f t="shared" si="643"/>
        <v>68.507176912696039</v>
      </c>
      <c r="X644" s="105">
        <f t="shared" si="644"/>
        <v>-24.087250375457902</v>
      </c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44">
        <f t="shared" si="645"/>
        <v>-83425.67265223022</v>
      </c>
      <c r="AL644" s="44">
        <f t="shared" si="646"/>
        <v>55563.742298821802</v>
      </c>
      <c r="AM644" s="44">
        <f t="shared" si="617"/>
        <v>7.4562198143244514</v>
      </c>
      <c r="AN644" s="44">
        <f t="shared" si="618"/>
        <v>-36.223265125632793</v>
      </c>
      <c r="AO644" s="44">
        <f t="shared" si="678"/>
        <v>5467.4020644401553</v>
      </c>
      <c r="AP644" s="44">
        <f t="shared" si="679"/>
        <v>715.5474667281012</v>
      </c>
      <c r="AQ644" s="44">
        <f t="shared" si="647"/>
        <v>862.32424546789889</v>
      </c>
      <c r="AR644" s="44">
        <f t="shared" si="648"/>
        <v>695.65458472038017</v>
      </c>
      <c r="AS644" s="44">
        <f t="shared" si="649"/>
        <v>-509.57610136200111</v>
      </c>
      <c r="AT644" s="44">
        <f>Paramètres!$D$26*Calculs!AQ644</f>
        <v>17.246484909357978</v>
      </c>
      <c r="AU644" s="44">
        <f>Paramètres!$D$26*AO644</f>
        <v>109.3480412888031</v>
      </c>
      <c r="AV644" s="44">
        <f>Paramètres!$D$26*AP644</f>
        <v>14.310949334562025</v>
      </c>
      <c r="AW644" s="44"/>
      <c r="AX644" s="44"/>
      <c r="AY644" s="44"/>
      <c r="AZ644" s="44"/>
      <c r="BA644" s="44"/>
      <c r="BB644" s="44"/>
      <c r="BC644" s="44"/>
      <c r="BD644" s="44"/>
      <c r="BE644" s="44"/>
      <c r="BF644" s="44"/>
      <c r="BG644" s="41">
        <f>Paramètres!$D$16</f>
        <v>30000</v>
      </c>
      <c r="BH644" s="41">
        <f>Paramètres!$E$16</f>
        <v>-25000</v>
      </c>
      <c r="BI644" s="100"/>
      <c r="BJ644" s="100"/>
      <c r="BK644" s="110">
        <f>Paramètres!$D$20</f>
        <v>523598775598.29883</v>
      </c>
      <c r="BL644" s="41">
        <f>Paramètres!$D$21</f>
        <v>10000</v>
      </c>
      <c r="BM644" s="41"/>
      <c r="BN644" s="41"/>
      <c r="BO644" s="41">
        <f>IF(AND($BR$6&gt;200,A644&lt;950),Paramètres!$D$22,0)</f>
        <v>1</v>
      </c>
      <c r="BP644" s="41">
        <f t="shared" si="619"/>
        <v>6911.907501937716</v>
      </c>
      <c r="BQ644" s="41">
        <f t="shared" si="620"/>
        <v>-43113.305056642203</v>
      </c>
      <c r="BR644" s="41">
        <f t="shared" si="650"/>
        <v>43663.847038739419</v>
      </c>
      <c r="BS644" s="41">
        <f t="shared" si="651"/>
        <v>-80.891869731756856</v>
      </c>
      <c r="BT644" s="41">
        <f t="shared" si="652"/>
        <v>254.36165018774918</v>
      </c>
      <c r="BU644" s="41">
        <f t="shared" si="653"/>
        <v>40.26498619276763</v>
      </c>
      <c r="BV644" s="41">
        <f t="shared" si="654"/>
        <v>-251.15449423239696</v>
      </c>
      <c r="BW644" s="41">
        <f>Paramètres!$D$22</f>
        <v>1</v>
      </c>
      <c r="BX644" s="41">
        <f t="shared" si="621"/>
        <v>113425.67265223022</v>
      </c>
      <c r="BY644" s="41">
        <f t="shared" si="622"/>
        <v>-80563.742298821802</v>
      </c>
      <c r="BZ644" s="41">
        <f t="shared" si="655"/>
        <v>139125.48217275605</v>
      </c>
      <c r="CA644" s="41">
        <f t="shared" si="656"/>
        <v>-35.385334410002862</v>
      </c>
      <c r="CB644" s="41">
        <f t="shared" si="657"/>
        <v>26.842831409801693</v>
      </c>
      <c r="CC644" s="41">
        <f t="shared" si="658"/>
        <v>21.884317387425277</v>
      </c>
      <c r="CD644" s="41">
        <f t="shared" si="659"/>
        <v>-15.543945785464899</v>
      </c>
      <c r="CE644" s="2">
        <f>Paramètres!$F$16</f>
        <v>15000</v>
      </c>
      <c r="CF644" s="2">
        <f>Paramètres!$G$16</f>
        <v>15000</v>
      </c>
      <c r="CG644" s="111">
        <f>Paramètres!$F$20</f>
        <v>992600579172.61572</v>
      </c>
      <c r="CH644" s="2">
        <f>Paramètres!$F$21</f>
        <v>13332</v>
      </c>
      <c r="CI644" s="2"/>
      <c r="CJ644" s="2"/>
      <c r="CK644" s="2">
        <f>IF(CN644&gt;20000,Paramètres!$F$22,-2)</f>
        <v>-2</v>
      </c>
      <c r="CL644" s="2">
        <f t="shared" si="623"/>
        <v>-8088.092498062284</v>
      </c>
      <c r="CM644" s="2">
        <f t="shared" si="624"/>
        <v>-3113.3050566422062</v>
      </c>
      <c r="CN644" s="2">
        <f t="shared" si="625"/>
        <v>8666.5972926475206</v>
      </c>
      <c r="CO644" s="2">
        <f t="shared" si="626"/>
        <v>-158.94706132054662</v>
      </c>
      <c r="CP644" s="2">
        <f t="shared" si="627"/>
        <v>-4279.1075822177409</v>
      </c>
      <c r="CQ644" s="2">
        <f t="shared" si="628"/>
        <v>3993.4724973893358</v>
      </c>
      <c r="CR644" s="2">
        <f t="shared" si="629"/>
        <v>1537.185451657783</v>
      </c>
      <c r="CS644" s="2">
        <f>Paramètres!$F$22</f>
        <v>1</v>
      </c>
      <c r="CT644" s="2">
        <f t="shared" si="630"/>
        <v>98425.67265223022</v>
      </c>
      <c r="CU644" s="2">
        <f t="shared" si="631"/>
        <v>-40563.742298821802</v>
      </c>
      <c r="CV644" s="2">
        <f t="shared" si="660"/>
        <v>106456.70587769098</v>
      </c>
      <c r="CW644" s="2">
        <f t="shared" si="661"/>
        <v>-22.397814302749449</v>
      </c>
      <c r="CX644" s="2">
        <f t="shared" si="632"/>
        <v>85.563953842868386</v>
      </c>
      <c r="CY644" s="2">
        <f t="shared" si="662"/>
        <v>79.109057924866192</v>
      </c>
      <c r="CZ644" s="2">
        <f t="shared" si="663"/>
        <v>-32.602870294878571</v>
      </c>
      <c r="DA644" s="2"/>
      <c r="DB644" s="2"/>
      <c r="DC644" s="13">
        <f>Paramètres!$H$16</f>
        <v>-20000</v>
      </c>
      <c r="DD644" s="13">
        <f>Paramètres!$I$16</f>
        <v>0</v>
      </c>
      <c r="DE644" s="13"/>
      <c r="DF644" s="13"/>
      <c r="DG644" s="112">
        <f>Paramètres!$H$20</f>
        <v>1047197551196.5977</v>
      </c>
      <c r="DH644" s="13">
        <f>Paramètres!$H$21</f>
        <v>10000</v>
      </c>
      <c r="DI644" s="13">
        <f>IF(DL644&lt;66666,Paramètres!$H$22,5)</f>
        <v>1</v>
      </c>
      <c r="DJ644" s="13">
        <f t="shared" si="633"/>
        <v>-43088.09249806228</v>
      </c>
      <c r="DK644" s="13">
        <f t="shared" si="634"/>
        <v>-18113.305056642206</v>
      </c>
      <c r="DL644" s="13">
        <f t="shared" si="664"/>
        <v>46740.512782772843</v>
      </c>
      <c r="DM644" s="13">
        <f t="shared" si="665"/>
        <v>-157.19916514846861</v>
      </c>
      <c r="DN644" s="13">
        <f t="shared" si="666"/>
        <v>448.21387223399444</v>
      </c>
      <c r="DO644" s="13">
        <f t="shared" si="667"/>
        <v>-413.1893219804619</v>
      </c>
      <c r="DP644" s="13">
        <f t="shared" si="668"/>
        <v>-173.69588211675509</v>
      </c>
      <c r="DQ644" s="13">
        <f>IF(DT644&lt;66666,Paramètres!$H$22,5)</f>
        <v>5</v>
      </c>
      <c r="DR644" s="13">
        <f t="shared" si="635"/>
        <v>63425.67265223022</v>
      </c>
      <c r="DS644" s="13">
        <f t="shared" si="636"/>
        <v>-55563.742298821802</v>
      </c>
      <c r="DT644" s="13">
        <f t="shared" si="669"/>
        <v>84321.678171379768</v>
      </c>
      <c r="DU644" s="13">
        <f t="shared" si="670"/>
        <v>-41.219818035837662</v>
      </c>
      <c r="DV644" s="13">
        <f t="shared" si="671"/>
        <v>721.1437244252204</v>
      </c>
      <c r="DW644" s="13">
        <f t="shared" si="672"/>
        <v>542.43495614071833</v>
      </c>
      <c r="DX644" s="13">
        <f t="shared" si="673"/>
        <v>-475.19742174647291</v>
      </c>
    </row>
    <row r="645" spans="1:128" x14ac:dyDescent="0.35">
      <c r="A645" s="106">
        <f t="shared" si="674"/>
        <v>639</v>
      </c>
      <c r="B645" s="106">
        <f>A645*Paramètres!$D$25</f>
        <v>319.5</v>
      </c>
      <c r="C645" s="102">
        <f>Paramètres!$D$7</f>
        <v>155093840495.72119</v>
      </c>
      <c r="D645" s="28">
        <f>Paramètres!$D$8</f>
        <v>6666</v>
      </c>
      <c r="E645" s="28">
        <f t="shared" si="637"/>
        <v>22308.871221847108</v>
      </c>
      <c r="F645" s="28">
        <f t="shared" si="638"/>
        <v>16256.065627580991</v>
      </c>
      <c r="G645" s="28">
        <f t="shared" si="612"/>
        <v>-84.069511786765091</v>
      </c>
      <c r="H645" s="28">
        <f t="shared" si="613"/>
        <v>4.0730389869322261</v>
      </c>
      <c r="I645" s="28">
        <f t="shared" si="675"/>
        <v>319.20586103509038</v>
      </c>
      <c r="J645" s="28">
        <f t="shared" si="676"/>
        <v>-3072.898392552584</v>
      </c>
      <c r="K645" s="28">
        <f t="shared" si="677"/>
        <v>3702.8882506481173</v>
      </c>
      <c r="L645" s="28">
        <f t="shared" si="639"/>
        <v>3693.5359258796152</v>
      </c>
      <c r="M645" s="28">
        <f t="shared" si="640"/>
        <v>263.00905122160543</v>
      </c>
      <c r="N645" s="28">
        <f>Paramètres!$D$26*Calculs!K645</f>
        <v>74.057765012962349</v>
      </c>
      <c r="O645" s="28">
        <f>Paramètres!$D$26*I645</f>
        <v>6.3841172207018078</v>
      </c>
      <c r="P645" s="28">
        <f>Paramètres!$D$26*J645</f>
        <v>-61.457967851051684</v>
      </c>
      <c r="Q645" s="105">
        <f>IF($T645&gt;25000,Paramètres!$D$9,-5)</f>
        <v>6</v>
      </c>
      <c r="R645" s="105">
        <f t="shared" si="614"/>
        <v>102826.92919567715</v>
      </c>
      <c r="S645" s="105">
        <f t="shared" si="615"/>
        <v>-39538.056379264359</v>
      </c>
      <c r="T645" s="105">
        <f t="shared" si="641"/>
        <v>110166.3980987973</v>
      </c>
      <c r="U645" s="105">
        <f t="shared" si="642"/>
        <v>-21.03228669261259</v>
      </c>
      <c r="V645" s="105">
        <f t="shared" si="616"/>
        <v>76.254723113890179</v>
      </c>
      <c r="W645" s="105">
        <f t="shared" si="643"/>
        <v>71.174506471892656</v>
      </c>
      <c r="X645" s="105">
        <f t="shared" si="644"/>
        <v>-27.367360589917467</v>
      </c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44">
        <f t="shared" si="645"/>
        <v>-80518.057973830044</v>
      </c>
      <c r="AL645" s="44">
        <f t="shared" si="646"/>
        <v>55794.122006845348</v>
      </c>
      <c r="AM645" s="44">
        <f t="shared" si="617"/>
        <v>1.8133786720735752</v>
      </c>
      <c r="AN645" s="44">
        <f t="shared" si="618"/>
        <v>-37.557911463119375</v>
      </c>
      <c r="AO645" s="44">
        <f t="shared" si="678"/>
        <v>6053.7086078717321</v>
      </c>
      <c r="AP645" s="44">
        <f t="shared" si="679"/>
        <v>191.66041603153806</v>
      </c>
      <c r="AQ645" s="44">
        <f t="shared" si="647"/>
        <v>898.07204741451176</v>
      </c>
      <c r="AR645" s="44">
        <f t="shared" si="648"/>
        <v>711.93550836570591</v>
      </c>
      <c r="AS645" s="44">
        <f t="shared" si="649"/>
        <v>-547.43148820227429</v>
      </c>
      <c r="AT645" s="44">
        <f>Paramètres!$D$26*Calculs!AQ645</f>
        <v>17.961440948290235</v>
      </c>
      <c r="AU645" s="44">
        <f>Paramètres!$D$26*AO645</f>
        <v>121.07417215743465</v>
      </c>
      <c r="AV645" s="44">
        <f>Paramètres!$D$26*AP645</f>
        <v>3.8332083206307614</v>
      </c>
      <c r="AW645" s="44"/>
      <c r="AX645" s="44"/>
      <c r="AY645" s="44"/>
      <c r="AZ645" s="44"/>
      <c r="BA645" s="44"/>
      <c r="BB645" s="44"/>
      <c r="BC645" s="44"/>
      <c r="BD645" s="44"/>
      <c r="BE645" s="44"/>
      <c r="BF645" s="44"/>
      <c r="BG645" s="41">
        <f>Paramètres!$D$16</f>
        <v>30000</v>
      </c>
      <c r="BH645" s="41">
        <f>Paramètres!$E$16</f>
        <v>-25000</v>
      </c>
      <c r="BI645" s="100"/>
      <c r="BJ645" s="100"/>
      <c r="BK645" s="110">
        <f>Paramètres!$D$20</f>
        <v>523598775598.29883</v>
      </c>
      <c r="BL645" s="41">
        <f>Paramètres!$D$21</f>
        <v>10000</v>
      </c>
      <c r="BM645" s="41"/>
      <c r="BN645" s="41"/>
      <c r="BO645" s="41">
        <f>IF(AND($BR$6&gt;200,A645&lt;950),Paramètres!$D$22,0)</f>
        <v>1</v>
      </c>
      <c r="BP645" s="41">
        <f t="shared" si="619"/>
        <v>7691.1287781528918</v>
      </c>
      <c r="BQ645" s="41">
        <f t="shared" si="620"/>
        <v>-41256.065627580989</v>
      </c>
      <c r="BR645" s="41">
        <f t="shared" si="650"/>
        <v>41966.848975702254</v>
      </c>
      <c r="BS645" s="41">
        <f t="shared" si="651"/>
        <v>-79.43990205189688</v>
      </c>
      <c r="BT645" s="41">
        <f t="shared" si="652"/>
        <v>273.65896106076985</v>
      </c>
      <c r="BU645" s="41">
        <f t="shared" si="653"/>
        <v>50.152593348919368</v>
      </c>
      <c r="BV645" s="41">
        <f t="shared" si="654"/>
        <v>-269.02405905278783</v>
      </c>
      <c r="BW645" s="41">
        <f>Paramètres!$D$22</f>
        <v>1</v>
      </c>
      <c r="BX645" s="41">
        <f t="shared" si="621"/>
        <v>110518.05797383004</v>
      </c>
      <c r="BY645" s="41">
        <f t="shared" si="622"/>
        <v>-80794.12200684534</v>
      </c>
      <c r="BZ645" s="41">
        <f t="shared" si="655"/>
        <v>136901.17343968921</v>
      </c>
      <c r="CA645" s="41">
        <f t="shared" si="656"/>
        <v>-36.168635536514074</v>
      </c>
      <c r="CB645" s="41">
        <f t="shared" si="657"/>
        <v>27.715177822938344</v>
      </c>
      <c r="CC645" s="41">
        <f t="shared" si="658"/>
        <v>22.374005659928855</v>
      </c>
      <c r="CD645" s="41">
        <f t="shared" si="659"/>
        <v>-16.35649572758679</v>
      </c>
      <c r="CE645" s="2">
        <f>Paramètres!$F$16</f>
        <v>15000</v>
      </c>
      <c r="CF645" s="2">
        <f>Paramètres!$G$16</f>
        <v>15000</v>
      </c>
      <c r="CG645" s="111">
        <f>Paramètres!$F$20</f>
        <v>992600579172.61572</v>
      </c>
      <c r="CH645" s="2">
        <f>Paramètres!$F$21</f>
        <v>13332</v>
      </c>
      <c r="CI645" s="2"/>
      <c r="CJ645" s="2"/>
      <c r="CK645" s="2">
        <f>IF(CN645&gt;20000,Paramètres!$F$22,-2)</f>
        <v>-2</v>
      </c>
      <c r="CL645" s="2">
        <f t="shared" si="623"/>
        <v>-7308.8712218471082</v>
      </c>
      <c r="CM645" s="2">
        <f t="shared" si="624"/>
        <v>-1256.0656275809906</v>
      </c>
      <c r="CN645" s="2">
        <f t="shared" si="625"/>
        <v>7416.0164103334655</v>
      </c>
      <c r="CO645" s="2">
        <f t="shared" si="626"/>
        <v>-170.24869141920371</v>
      </c>
      <c r="CP645" s="2">
        <f t="shared" si="627"/>
        <v>-4146.3884981568526</v>
      </c>
      <c r="CQ645" s="2">
        <f t="shared" si="628"/>
        <v>4086.4822691801146</v>
      </c>
      <c r="CR645" s="2">
        <f t="shared" si="629"/>
        <v>702.28216645731641</v>
      </c>
      <c r="CS645" s="2">
        <f>Paramètres!$F$22</f>
        <v>1</v>
      </c>
      <c r="CT645" s="2">
        <f t="shared" si="630"/>
        <v>95518.057973830044</v>
      </c>
      <c r="CU645" s="2">
        <f t="shared" si="631"/>
        <v>-40794.122006845348</v>
      </c>
      <c r="CV645" s="2">
        <f t="shared" si="660"/>
        <v>103864.62241495581</v>
      </c>
      <c r="CW645" s="2">
        <f t="shared" si="661"/>
        <v>-23.126495740550382</v>
      </c>
      <c r="CX645" s="2">
        <f t="shared" si="632"/>
        <v>89.782863319820606</v>
      </c>
      <c r="CY645" s="2">
        <f t="shared" si="662"/>
        <v>82.567909498356912</v>
      </c>
      <c r="CZ645" s="2">
        <f t="shared" si="663"/>
        <v>-35.263336015991619</v>
      </c>
      <c r="DA645" s="2"/>
      <c r="DB645" s="2"/>
      <c r="DC645" s="13">
        <f>Paramètres!$H$16</f>
        <v>-20000</v>
      </c>
      <c r="DD645" s="13">
        <f>Paramètres!$I$16</f>
        <v>0</v>
      </c>
      <c r="DE645" s="13"/>
      <c r="DF645" s="13"/>
      <c r="DG645" s="112">
        <f>Paramètres!$H$20</f>
        <v>1047197551196.5977</v>
      </c>
      <c r="DH645" s="13">
        <f>Paramètres!$H$21</f>
        <v>10000</v>
      </c>
      <c r="DI645" s="13">
        <f>IF(DL645&lt;66666,Paramètres!$H$22,5)</f>
        <v>1</v>
      </c>
      <c r="DJ645" s="13">
        <f t="shared" si="633"/>
        <v>-42308.871221847105</v>
      </c>
      <c r="DK645" s="13">
        <f t="shared" si="634"/>
        <v>-16256.065627580991</v>
      </c>
      <c r="DL645" s="13">
        <f t="shared" si="664"/>
        <v>45324.389171339775</v>
      </c>
      <c r="DM645" s="13">
        <f t="shared" si="665"/>
        <v>-158.98204781200792</v>
      </c>
      <c r="DN645" s="13">
        <f t="shared" si="666"/>
        <v>474.68032273417629</v>
      </c>
      <c r="DO645" s="13">
        <f t="shared" si="667"/>
        <v>-443.09893664941876</v>
      </c>
      <c r="DP645" s="13">
        <f t="shared" si="668"/>
        <v>-170.24905618292314</v>
      </c>
      <c r="DQ645" s="13">
        <f>IF(DT645&lt;66666,Paramètres!$H$22,5)</f>
        <v>5</v>
      </c>
      <c r="DR645" s="13">
        <f t="shared" si="635"/>
        <v>60518.057973830044</v>
      </c>
      <c r="DS645" s="13">
        <f t="shared" si="636"/>
        <v>-55794.122006845348</v>
      </c>
      <c r="DT645" s="13">
        <f t="shared" si="669"/>
        <v>82312.935747904165</v>
      </c>
      <c r="DU645" s="13">
        <f t="shared" si="670"/>
        <v>-42.674251138794027</v>
      </c>
      <c r="DV645" s="13">
        <f t="shared" si="671"/>
        <v>755.99325659770261</v>
      </c>
      <c r="DW645" s="13">
        <f t="shared" si="672"/>
        <v>555.82082348179699</v>
      </c>
      <c r="DX645" s="13">
        <f t="shared" si="673"/>
        <v>-512.43440185570762</v>
      </c>
    </row>
    <row r="646" spans="1:128" x14ac:dyDescent="0.35">
      <c r="A646" s="106">
        <f t="shared" si="674"/>
        <v>640</v>
      </c>
      <c r="B646" s="106">
        <f>A646*Paramètres!$D$25</f>
        <v>320</v>
      </c>
      <c r="C646" s="102">
        <f>Paramètres!$D$7</f>
        <v>155093840495.72119</v>
      </c>
      <c r="D646" s="28">
        <f>Paramètres!$D$8</f>
        <v>6666</v>
      </c>
      <c r="E646" s="28">
        <f t="shared" si="637"/>
        <v>23391.858133834554</v>
      </c>
      <c r="F646" s="28">
        <f t="shared" si="638"/>
        <v>14785.3686941101</v>
      </c>
      <c r="G646" s="28">
        <f t="shared" ref="G646:G709" si="680">IFERROR(DEGREES(ATAN2(I646,J646)),0)</f>
        <v>-34.450803331190073</v>
      </c>
      <c r="H646" s="28">
        <f t="shared" ref="H646:H709" si="681">IFERROR(DEGREES(ATAN2(L646,M646)),0)</f>
        <v>-8.0805361979186117</v>
      </c>
      <c r="I646" s="28">
        <f t="shared" si="675"/>
        <v>4006.357669694004</v>
      </c>
      <c r="J646" s="28">
        <f t="shared" si="676"/>
        <v>-2748.4313734799271</v>
      </c>
      <c r="K646" s="28">
        <f t="shared" si="677"/>
        <v>3907.3027170252258</v>
      </c>
      <c r="L646" s="28">
        <f t="shared" si="639"/>
        <v>3868.5089283158559</v>
      </c>
      <c r="M646" s="28">
        <f t="shared" si="640"/>
        <v>-549.22963686714729</v>
      </c>
      <c r="N646" s="28">
        <f>Paramètres!$D$26*Calculs!K646</f>
        <v>78.14605434050452</v>
      </c>
      <c r="O646" s="28">
        <f>Paramètres!$D$26*I646</f>
        <v>80.127153393880079</v>
      </c>
      <c r="P646" s="28">
        <f>Paramètres!$D$26*J646</f>
        <v>-54.968627469598545</v>
      </c>
      <c r="Q646" s="105">
        <f>IF($T646&gt;25000,Paramètres!$D$9,-5)</f>
        <v>6</v>
      </c>
      <c r="R646" s="105">
        <f t="shared" ref="R646:R709" si="682">E646-AK646</f>
        <v>100705.07792663731</v>
      </c>
      <c r="S646" s="105">
        <f t="shared" ref="S646:S709" si="683">F646-AL646</f>
        <v>-40967.725648700449</v>
      </c>
      <c r="T646" s="105">
        <f t="shared" si="641"/>
        <v>108719.21295262067</v>
      </c>
      <c r="U646" s="105">
        <f t="shared" si="642"/>
        <v>-22.136931077171017</v>
      </c>
      <c r="V646" s="105">
        <f t="shared" ref="V646:V709" si="684">Q646*C646*(T646)/(ABS(T646)^2+D646^2)^(3/2)</f>
        <v>78.286840466380966</v>
      </c>
      <c r="W646" s="105">
        <f t="shared" si="643"/>
        <v>72.515999294741746</v>
      </c>
      <c r="X646" s="105">
        <f t="shared" si="644"/>
        <v>-29.50015655032357</v>
      </c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44">
        <f t="shared" si="645"/>
        <v>-77313.21979280276</v>
      </c>
      <c r="AL646" s="44">
        <f t="shared" si="646"/>
        <v>55753.094342810546</v>
      </c>
      <c r="AM646" s="44">
        <f t="shared" ref="AM646:AM709" si="685">IFERROR(DEGREES(ATAN2(AO646,AP646)),0)</f>
        <v>-3.0978267957747478</v>
      </c>
      <c r="AN646" s="44">
        <f t="shared" ref="AN646:AN709" si="686">IFERROR(DEGREES(ATAN2(AR646,AS646)),0)</f>
        <v>-38.938983177385708</v>
      </c>
      <c r="AO646" s="44">
        <f t="shared" si="678"/>
        <v>6644.5699440800026</v>
      </c>
      <c r="AP646" s="44">
        <f t="shared" si="679"/>
        <v>-359.60428049136704</v>
      </c>
      <c r="AQ646" s="44">
        <f t="shared" si="647"/>
        <v>941.0162766155571</v>
      </c>
      <c r="AR646" s="44">
        <f t="shared" si="648"/>
        <v>731.93724511197536</v>
      </c>
      <c r="AS646" s="44">
        <f t="shared" si="649"/>
        <v>-591.42159418920346</v>
      </c>
      <c r="AT646" s="44">
        <f>Paramètres!$D$26*Calculs!AQ646</f>
        <v>18.820325532311141</v>
      </c>
      <c r="AU646" s="44">
        <f>Paramètres!$D$26*AO646</f>
        <v>132.89139888160005</v>
      </c>
      <c r="AV646" s="44">
        <f>Paramètres!$D$26*AP646</f>
        <v>-7.1920856098273411</v>
      </c>
      <c r="AW646" s="44"/>
      <c r="AX646" s="44"/>
      <c r="AY646" s="44"/>
      <c r="AZ646" s="44"/>
      <c r="BA646" s="44"/>
      <c r="BB646" s="44"/>
      <c r="BC646" s="44"/>
      <c r="BD646" s="44"/>
      <c r="BE646" s="44"/>
      <c r="BF646" s="44"/>
      <c r="BG646" s="41">
        <f>Paramètres!$D$16</f>
        <v>30000</v>
      </c>
      <c r="BH646" s="41">
        <f>Paramètres!$E$16</f>
        <v>-25000</v>
      </c>
      <c r="BI646" s="100"/>
      <c r="BJ646" s="100"/>
      <c r="BK646" s="110">
        <f>Paramètres!$D$20</f>
        <v>523598775598.29883</v>
      </c>
      <c r="BL646" s="41">
        <f>Paramètres!$D$21</f>
        <v>10000</v>
      </c>
      <c r="BM646" s="41"/>
      <c r="BN646" s="41"/>
      <c r="BO646" s="41">
        <f>IF(AND($BR$6&gt;200,A646&lt;950),Paramètres!$D$22,0)</f>
        <v>1</v>
      </c>
      <c r="BP646" s="41">
        <f t="shared" ref="BP646:BP709" si="687">BG646-$E646</f>
        <v>6608.1418661654461</v>
      </c>
      <c r="BQ646" s="41">
        <f t="shared" ref="BQ646:BQ709" si="688">BH646-$F646</f>
        <v>-39785.368694110104</v>
      </c>
      <c r="BR646" s="41">
        <f t="shared" si="650"/>
        <v>40330.424012767886</v>
      </c>
      <c r="BS646" s="41">
        <f t="shared" si="651"/>
        <v>-80.569562123945119</v>
      </c>
      <c r="BT646" s="41">
        <f t="shared" si="652"/>
        <v>294.35083599477878</v>
      </c>
      <c r="BU646" s="41">
        <f t="shared" si="653"/>
        <v>48.229398284087218</v>
      </c>
      <c r="BV646" s="41">
        <f t="shared" si="654"/>
        <v>-290.37276007225614</v>
      </c>
      <c r="BW646" s="41">
        <f>Paramètres!$D$22</f>
        <v>1</v>
      </c>
      <c r="BX646" s="41">
        <f t="shared" ref="BX646:BX709" si="689">BG646-$AK646</f>
        <v>107313.21979280276</v>
      </c>
      <c r="BY646" s="41">
        <f t="shared" ref="BY646:BY709" si="690">BH646-$AL646</f>
        <v>-80753.094342810538</v>
      </c>
      <c r="BZ646" s="41">
        <f t="shared" si="655"/>
        <v>134302.6038028945</v>
      </c>
      <c r="CA646" s="41">
        <f t="shared" si="656"/>
        <v>-36.961425640086304</v>
      </c>
      <c r="CB646" s="41">
        <f t="shared" si="657"/>
        <v>28.789098995874063</v>
      </c>
      <c r="CC646" s="41">
        <f t="shared" si="658"/>
        <v>23.003656077399196</v>
      </c>
      <c r="CD646" s="41">
        <f t="shared" si="659"/>
        <v>-17.310229000997417</v>
      </c>
      <c r="CE646" s="2">
        <f>Paramètres!$F$16</f>
        <v>15000</v>
      </c>
      <c r="CF646" s="2">
        <f>Paramètres!$G$16</f>
        <v>15000</v>
      </c>
      <c r="CG646" s="111">
        <f>Paramètres!$F$20</f>
        <v>992600579172.61572</v>
      </c>
      <c r="CH646" s="2">
        <f>Paramètres!$F$21</f>
        <v>13332</v>
      </c>
      <c r="CI646" s="2"/>
      <c r="CJ646" s="2"/>
      <c r="CK646" s="2">
        <f>IF(CN646&gt;20000,Paramètres!$F$22,-2)</f>
        <v>-2</v>
      </c>
      <c r="CL646" s="2">
        <f t="shared" ref="CL646:CL709" si="691">CE646-$E646</f>
        <v>-8391.8581338345539</v>
      </c>
      <c r="CM646" s="2">
        <f t="shared" ref="CM646:CM709" si="692">CF646-$F646</f>
        <v>214.63130588989952</v>
      </c>
      <c r="CN646" s="2">
        <f t="shared" ref="CN646:CN709" si="693">SQRT((CL646)^2+(CM646)^2)</f>
        <v>8394.602404871428</v>
      </c>
      <c r="CO646" s="2">
        <f t="shared" ref="CO646:CO709" si="694">DEGREES(ATAN2(CL646,CM646))</f>
        <v>178.53491474498463</v>
      </c>
      <c r="CP646" s="2">
        <f t="shared" ref="CP646:CP709" si="695">CK646*$CG646*(CN646)/(ABS(CN646)^2+$CH646^2)^(3/2)</f>
        <v>-4261.5894598123505</v>
      </c>
      <c r="CQ646" s="2">
        <f t="shared" ref="CQ646:CQ709" si="696">CP646*COS(RADIANS(CO646))</f>
        <v>4260.1963078842946</v>
      </c>
      <c r="CR646" s="2">
        <f t="shared" ref="CR646:CR709" si="697">CP646*SIN(RADIANS(CO646))</f>
        <v>-108.95936064766691</v>
      </c>
      <c r="CS646" s="2">
        <f>Paramètres!$F$22</f>
        <v>1</v>
      </c>
      <c r="CT646" s="2">
        <f t="shared" ref="CT646:CT709" si="698">$CE646-AK646</f>
        <v>92313.21979280276</v>
      </c>
      <c r="CU646" s="2">
        <f t="shared" ref="CU646:CU709" si="699">$CE646-AL646</f>
        <v>-40753.094342810546</v>
      </c>
      <c r="CV646" s="2">
        <f t="shared" si="660"/>
        <v>100908.59847915998</v>
      </c>
      <c r="CW646" s="2">
        <f t="shared" si="661"/>
        <v>-23.819800293910497</v>
      </c>
      <c r="CX646" s="2">
        <f t="shared" ref="CX646:CX709" si="700">CS646*$CG646*(CV646)/(ABS(CV646)^2+$CH646^2)^(3/2)</f>
        <v>94.982804674365767</v>
      </c>
      <c r="CY646" s="2">
        <f t="shared" si="662"/>
        <v>86.892184180443408</v>
      </c>
      <c r="CZ646" s="2">
        <f t="shared" si="663"/>
        <v>-38.359894579633824</v>
      </c>
      <c r="DA646" s="2"/>
      <c r="DB646" s="2"/>
      <c r="DC646" s="13">
        <f>Paramètres!$H$16</f>
        <v>-20000</v>
      </c>
      <c r="DD646" s="13">
        <f>Paramètres!$I$16</f>
        <v>0</v>
      </c>
      <c r="DE646" s="13"/>
      <c r="DF646" s="13"/>
      <c r="DG646" s="112">
        <f>Paramètres!$H$20</f>
        <v>1047197551196.5977</v>
      </c>
      <c r="DH646" s="13">
        <f>Paramètres!$H$21</f>
        <v>10000</v>
      </c>
      <c r="DI646" s="13">
        <f>IF(DL646&lt;66666,Paramètres!$H$22,5)</f>
        <v>1</v>
      </c>
      <c r="DJ646" s="13">
        <f t="shared" ref="DJ646:DJ709" si="701">DC646-$E646</f>
        <v>-43391.858133834554</v>
      </c>
      <c r="DK646" s="13">
        <f t="shared" ref="DK646:DK709" si="702">DD646-$F646</f>
        <v>-14785.3686941101</v>
      </c>
      <c r="DL646" s="13">
        <f t="shared" si="664"/>
        <v>45841.689320176622</v>
      </c>
      <c r="DM646" s="13">
        <f t="shared" si="665"/>
        <v>-161.18393801743946</v>
      </c>
      <c r="DN646" s="13">
        <f t="shared" si="666"/>
        <v>464.75373778298564</v>
      </c>
      <c r="DO646" s="13">
        <f t="shared" si="667"/>
        <v>-439.91677785252614</v>
      </c>
      <c r="DP646" s="13">
        <f t="shared" si="668"/>
        <v>-149.89751614722425</v>
      </c>
      <c r="DQ646" s="13">
        <f>IF(DT646&lt;66666,Paramètres!$H$22,5)</f>
        <v>5</v>
      </c>
      <c r="DR646" s="13">
        <f t="shared" ref="DR646:DR709" si="703">DC646-AK646</f>
        <v>57313.21979280276</v>
      </c>
      <c r="DS646" s="13">
        <f t="shared" ref="DS646:DS709" si="704">DD646-AL646</f>
        <v>-55753.094342810546</v>
      </c>
      <c r="DT646" s="13">
        <f t="shared" si="669"/>
        <v>79957.568070924041</v>
      </c>
      <c r="DU646" s="13">
        <f t="shared" si="670"/>
        <v>-44.209464533112218</v>
      </c>
      <c r="DV646" s="13">
        <f t="shared" si="671"/>
        <v>800.14511008751367</v>
      </c>
      <c r="DW646" s="13">
        <f t="shared" si="672"/>
        <v>573.54036230697056</v>
      </c>
      <c r="DX646" s="13">
        <f t="shared" si="673"/>
        <v>-557.92799714815203</v>
      </c>
    </row>
    <row r="647" spans="1:128" x14ac:dyDescent="0.35">
      <c r="A647" s="106">
        <f t="shared" si="674"/>
        <v>641</v>
      </c>
      <c r="B647" s="106">
        <f>A647*Paramètres!$D$25</f>
        <v>320.5</v>
      </c>
      <c r="C647" s="102">
        <f>Paramètres!$D$7</f>
        <v>155093840495.72119</v>
      </c>
      <c r="D647" s="28">
        <f>Paramètres!$D$8</f>
        <v>6666</v>
      </c>
      <c r="E647" s="28">
        <f t="shared" ref="E647:E710" si="705">$E646+$I646*($B647-$B646)+$L646*($B647-$B646)^2</f>
        <v>26362.164200760522</v>
      </c>
      <c r="F647" s="28">
        <f t="shared" ref="F647:F710" si="706">$F646+$J646*($B647-$B646)+$M646*($B647-$B646)^2</f>
        <v>13273.84559815335</v>
      </c>
      <c r="G647" s="28">
        <f t="shared" si="680"/>
        <v>-22.587816672732686</v>
      </c>
      <c r="H647" s="28">
        <f t="shared" si="681"/>
        <v>-15.805214229424179</v>
      </c>
      <c r="I647" s="28">
        <f t="shared" si="675"/>
        <v>7794.7394446159797</v>
      </c>
      <c r="J647" s="28">
        <f t="shared" si="676"/>
        <v>-3242.6923828774757</v>
      </c>
      <c r="K647" s="28">
        <f t="shared" si="677"/>
        <v>3907.9176608505322</v>
      </c>
      <c r="L647" s="28">
        <f t="shared" ref="L647:L710" si="707">BU647+CQ647+DO647</f>
        <v>3760.1718406687469</v>
      </c>
      <c r="M647" s="28">
        <f t="shared" ref="M647:M710" si="708">BV647+CR647+DP647</f>
        <v>-1064.3909867287034</v>
      </c>
      <c r="N647" s="28">
        <f>Paramètres!$D$26*Calculs!K647</f>
        <v>78.158353217010642</v>
      </c>
      <c r="O647" s="28">
        <f>Paramètres!$D$26*I647</f>
        <v>155.89478889231961</v>
      </c>
      <c r="P647" s="28">
        <f>Paramètres!$D$26*J647</f>
        <v>-64.853847657549508</v>
      </c>
      <c r="Q647" s="105">
        <f>IF($T647&gt;25000,Paramètres!$D$9,-5)</f>
        <v>6</v>
      </c>
      <c r="R647" s="105">
        <f t="shared" si="682"/>
        <v>100170.1147102453</v>
      </c>
      <c r="S647" s="105">
        <f t="shared" si="683"/>
        <v>-42151.591205864213</v>
      </c>
      <c r="T647" s="105">
        <f t="shared" ref="T647:T710" si="709">SQRT((R647)^2+(S647)^2)</f>
        <v>108677.54378090255</v>
      </c>
      <c r="U647" s="105">
        <f t="shared" ref="U647:U710" si="710">DEGREES(ATAN2(R647,S647))</f>
        <v>-22.821361437268873</v>
      </c>
      <c r="V647" s="105">
        <f t="shared" si="684"/>
        <v>78.34654790744878</v>
      </c>
      <c r="W647" s="105">
        <f t="shared" ref="W647:W710" si="711">V647*COS(RADIANS(U647))</f>
        <v>72.213471320833875</v>
      </c>
      <c r="X647" s="105">
        <f t="shared" ref="X647:X710" si="712">V647*SIN(RADIANS(U647))</f>
        <v>-30.387433731877913</v>
      </c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44">
        <f t="shared" ref="AK647:AK710" si="713">AK646+AO646*($B647-$B646)+AR646*($B647-$B646)^2</f>
        <v>-73807.95050948477</v>
      </c>
      <c r="AL647" s="44">
        <f t="shared" ref="AL647:AL710" si="714">AL646+AP646*($B647-$B646)+AS646*($B647-$B646)^2</f>
        <v>55425.436804017561</v>
      </c>
      <c r="AM647" s="44">
        <f t="shared" si="685"/>
        <v>-7.4237418418453895</v>
      </c>
      <c r="AN647" s="44">
        <f t="shared" si="686"/>
        <v>-40.38824097844055</v>
      </c>
      <c r="AO647" s="44">
        <f t="shared" si="678"/>
        <v>7243.6157903103776</v>
      </c>
      <c r="AP647" s="44">
        <f t="shared" si="679"/>
        <v>-943.83378907074314</v>
      </c>
      <c r="AQ647" s="44">
        <f t="shared" ref="AQ647:AQ710" si="715">SQRT(AR647^2+AS647^2)</f>
        <v>992.49137312908874</v>
      </c>
      <c r="AR647" s="44">
        <f t="shared" ref="AR647:AR710" si="716">CC646+CY646+DW646+W646</f>
        <v>755.95220185955486</v>
      </c>
      <c r="AS647" s="44">
        <f t="shared" ref="AS647:AS710" si="717">CD646+CZ646+DX646+X646</f>
        <v>-643.09827727910681</v>
      </c>
      <c r="AT647" s="44">
        <f>Paramètres!$D$26*Calculs!AQ647</f>
        <v>19.849827462581775</v>
      </c>
      <c r="AU647" s="44">
        <f>Paramètres!$D$26*AO647</f>
        <v>144.87231580620755</v>
      </c>
      <c r="AV647" s="44">
        <f>Paramètres!$D$26*AP647</f>
        <v>-18.876675781414864</v>
      </c>
      <c r="AW647" s="44"/>
      <c r="AX647" s="44"/>
      <c r="AY647" s="44"/>
      <c r="AZ647" s="44"/>
      <c r="BA647" s="44"/>
      <c r="BB647" s="44"/>
      <c r="BC647" s="44"/>
      <c r="BD647" s="44"/>
      <c r="BE647" s="44"/>
      <c r="BF647" s="44"/>
      <c r="BG647" s="41">
        <f>Paramètres!$D$16</f>
        <v>30000</v>
      </c>
      <c r="BH647" s="41">
        <f>Paramètres!$E$16</f>
        <v>-25000</v>
      </c>
      <c r="BI647" s="100"/>
      <c r="BJ647" s="100"/>
      <c r="BK647" s="110">
        <f>Paramètres!$D$20</f>
        <v>523598775598.29883</v>
      </c>
      <c r="BL647" s="41">
        <f>Paramètres!$D$21</f>
        <v>10000</v>
      </c>
      <c r="BM647" s="41"/>
      <c r="BN647" s="41"/>
      <c r="BO647" s="41">
        <f>IF(AND($BR$6&gt;200,A647&lt;950),Paramètres!$D$22,0)</f>
        <v>1</v>
      </c>
      <c r="BP647" s="41">
        <f t="shared" si="687"/>
        <v>3637.8357992394776</v>
      </c>
      <c r="BQ647" s="41">
        <f t="shared" si="688"/>
        <v>-38273.845598153348</v>
      </c>
      <c r="BR647" s="41">
        <f t="shared" ref="BR647:BR710" si="718">SQRT((BP647)^2+(BQ647)^2)</f>
        <v>38446.340608353232</v>
      </c>
      <c r="BS647" s="41">
        <f t="shared" ref="BS647:BS710" si="719">DEGREES(ATAN2(BP647,BQ647))</f>
        <v>-84.570486656993893</v>
      </c>
      <c r="BT647" s="41">
        <f t="shared" ref="BT647:BT710" si="720">BO647*BK647*(BR647)/(BR647^2+BL647^2)^(3/2)</f>
        <v>321.10209503975506</v>
      </c>
      <c r="BU647" s="41">
        <f t="shared" ref="BU647:BU710" si="721">BT647*COS(RADIANS(BS647))</f>
        <v>30.383039791636822</v>
      </c>
      <c r="BV647" s="41">
        <f t="shared" ref="BV647:BV710" si="722">BT647*SIN(RADIANS(BS647))</f>
        <v>-319.66142452904717</v>
      </c>
      <c r="BW647" s="41">
        <f>Paramètres!$D$22</f>
        <v>1</v>
      </c>
      <c r="BX647" s="41">
        <f t="shared" si="689"/>
        <v>103807.95050948477</v>
      </c>
      <c r="BY647" s="41">
        <f t="shared" si="690"/>
        <v>-80425.436804017561</v>
      </c>
      <c r="BZ647" s="41">
        <f t="shared" ref="BZ647:BZ710" si="723">SQRT((BX647)^2+(BY647)^2)</f>
        <v>131317.71195880874</v>
      </c>
      <c r="CA647" s="41">
        <f t="shared" ref="CA647:CA710" si="724">DEGREES(ATAN2(BX647,BY647))</f>
        <v>-37.766812598234516</v>
      </c>
      <c r="CB647" s="41">
        <f t="shared" ref="CB647:CB710" si="725">BW647*BK647*(BZ647)/(BZ647^2+BL647^2)^(3/2)</f>
        <v>30.101296837450871</v>
      </c>
      <c r="CC647" s="41">
        <f t="shared" ref="CC647:CC710" si="726">CB647*COS(RADIANS(CA647))</f>
        <v>23.795372960454653</v>
      </c>
      <c r="CD647" s="41">
        <f t="shared" ref="CD647:CD710" si="727">CB647*SIN(RADIANS(CA647))</f>
        <v>-18.435517268826313</v>
      </c>
      <c r="CE647" s="2">
        <f>Paramètres!$F$16</f>
        <v>15000</v>
      </c>
      <c r="CF647" s="2">
        <f>Paramètres!$G$16</f>
        <v>15000</v>
      </c>
      <c r="CG647" s="111">
        <f>Paramètres!$F$20</f>
        <v>992600579172.61572</v>
      </c>
      <c r="CH647" s="2">
        <f>Paramètres!$F$21</f>
        <v>13332</v>
      </c>
      <c r="CI647" s="2"/>
      <c r="CJ647" s="2"/>
      <c r="CK647" s="2">
        <f>IF(CN647&gt;20000,Paramètres!$F$22,-2)</f>
        <v>-2</v>
      </c>
      <c r="CL647" s="2">
        <f t="shared" si="691"/>
        <v>-11362.164200760522</v>
      </c>
      <c r="CM647" s="2">
        <f t="shared" si="692"/>
        <v>1726.1544018466502</v>
      </c>
      <c r="CN647" s="2">
        <f t="shared" si="693"/>
        <v>11492.536027529284</v>
      </c>
      <c r="CO647" s="2">
        <f t="shared" si="694"/>
        <v>171.3616065684883</v>
      </c>
      <c r="CP647" s="2">
        <f t="shared" si="695"/>
        <v>-4183.6461037232175</v>
      </c>
      <c r="CQ647" s="2">
        <f t="shared" si="696"/>
        <v>4136.1866410084713</v>
      </c>
      <c r="CR647" s="2">
        <f t="shared" si="697"/>
        <v>-628.37472255137664</v>
      </c>
      <c r="CS647" s="2">
        <f>Paramètres!$F$22</f>
        <v>1</v>
      </c>
      <c r="CT647" s="2">
        <f t="shared" si="698"/>
        <v>88807.95050948477</v>
      </c>
      <c r="CU647" s="2">
        <f t="shared" si="699"/>
        <v>-40425.436804017561</v>
      </c>
      <c r="CV647" s="2">
        <f t="shared" ref="CV647:CV710" si="728">SQRT((CT647)^2+(CU647)^2)</f>
        <v>97575.96022838162</v>
      </c>
      <c r="CW647" s="2">
        <f t="shared" ref="CW647:CW710" si="729">DEGREES(ATAN2(CT647,CU647))</f>
        <v>-24.475058967283694</v>
      </c>
      <c r="CX647" s="2">
        <f t="shared" si="700"/>
        <v>101.40039918204477</v>
      </c>
      <c r="CY647" s="2">
        <f t="shared" ref="CY647:CY710" si="730">CX647*COS(RADIANS(CW647))</f>
        <v>92.288731887690162</v>
      </c>
      <c r="CZ647" s="2">
        <f t="shared" ref="CZ647:CZ710" si="731">CX647*SIN(RADIANS(CW647))</f>
        <v>-42.009890750156259</v>
      </c>
      <c r="DA647" s="2"/>
      <c r="DB647" s="2"/>
      <c r="DC647" s="13">
        <f>Paramètres!$H$16</f>
        <v>-20000</v>
      </c>
      <c r="DD647" s="13">
        <f>Paramètres!$I$16</f>
        <v>0</v>
      </c>
      <c r="DE647" s="13"/>
      <c r="DF647" s="13"/>
      <c r="DG647" s="112">
        <f>Paramètres!$H$20</f>
        <v>1047197551196.5977</v>
      </c>
      <c r="DH647" s="13">
        <f>Paramètres!$H$21</f>
        <v>10000</v>
      </c>
      <c r="DI647" s="13">
        <f>IF(DL647&lt;66666,Paramètres!$H$22,5)</f>
        <v>1</v>
      </c>
      <c r="DJ647" s="13">
        <f t="shared" si="701"/>
        <v>-46362.164200760526</v>
      </c>
      <c r="DK647" s="13">
        <f t="shared" si="702"/>
        <v>-13273.84559815335</v>
      </c>
      <c r="DL647" s="13">
        <f t="shared" ref="DL647:DL710" si="732">SQRT((DJ647)^2+(DK647)^2)</f>
        <v>48224.944233683629</v>
      </c>
      <c r="DM647" s="13">
        <f t="shared" ref="DM647:DM710" si="733">DEGREES(ATAN2(DJ647,DK647))</f>
        <v>-164.02317380171627</v>
      </c>
      <c r="DN647" s="13">
        <f t="shared" ref="DN647:DN710" si="734">DI647*DG647*(DL647)/(ABS(DL647)^2+DH647^2)^(3/2)</f>
        <v>422.72645194382193</v>
      </c>
      <c r="DO647" s="13">
        <f t="shared" ref="DO647:DO710" si="735">DN647*COS(RADIANS(DM647))</f>
        <v>-406.39784013136136</v>
      </c>
      <c r="DP647" s="13">
        <f t="shared" ref="DP647:DP710" si="736">DN647*SIN(RADIANS(DM647))</f>
        <v>-116.35483964827964</v>
      </c>
      <c r="DQ647" s="13">
        <f>IF(DT647&lt;66666,Paramètres!$H$22,5)</f>
        <v>5</v>
      </c>
      <c r="DR647" s="13">
        <f t="shared" si="703"/>
        <v>53807.95050948477</v>
      </c>
      <c r="DS647" s="13">
        <f t="shared" si="704"/>
        <v>-55425.436804017561</v>
      </c>
      <c r="DT647" s="13">
        <f t="shared" ref="DT647:DT710" si="737">SQRT((DR647)^2+(DS647)^2)</f>
        <v>77248.136436727757</v>
      </c>
      <c r="DU647" s="13">
        <f t="shared" ref="DU647:DU710" si="738">DEGREES(ATAN2(DR647,DS647))</f>
        <v>-45.848352026596146</v>
      </c>
      <c r="DV647" s="13">
        <f t="shared" ref="DV647:DV710" si="739">DQ647*DG647*(DT647)/(ABS(DT647)^2+DH647^2)^(3/2)</f>
        <v>855.84705082576954</v>
      </c>
      <c r="DW647" s="13">
        <f t="shared" ref="DW647:DW710" si="740">DV647*COS(RADIANS(DU647))</f>
        <v>596.14869534414163</v>
      </c>
      <c r="DX647" s="13">
        <f t="shared" ref="DX647:DX710" si="741">DV647*SIN(RADIANS(DU647))</f>
        <v>-614.06913897919117</v>
      </c>
    </row>
    <row r="648" spans="1:128" x14ac:dyDescent="0.35">
      <c r="A648" s="106">
        <f t="shared" ref="A648:A711" si="742">A647+1</f>
        <v>642</v>
      </c>
      <c r="B648" s="106">
        <f>A648*Paramètres!$D$25</f>
        <v>321</v>
      </c>
      <c r="C648" s="102">
        <f>Paramètres!$D$7</f>
        <v>155093840495.72119</v>
      </c>
      <c r="D648" s="28">
        <f>Paramètres!$D$8</f>
        <v>6666</v>
      </c>
      <c r="E648" s="28">
        <f t="shared" si="705"/>
        <v>31199.576883235699</v>
      </c>
      <c r="F648" s="28">
        <f t="shared" si="706"/>
        <v>11386.401660032438</v>
      </c>
      <c r="G648" s="28">
        <f t="shared" si="680"/>
        <v>-20.413127911793094</v>
      </c>
      <c r="H648" s="28">
        <f t="shared" si="681"/>
        <v>-21.604496563549059</v>
      </c>
      <c r="I648" s="28">
        <f t="shared" ref="I648:I711" si="743">I647+L647-O647</f>
        <v>11399.016496392407</v>
      </c>
      <c r="J648" s="28">
        <f t="shared" ref="J648:J711" si="744">J647+M647-P647</f>
        <v>-4242.2295219486296</v>
      </c>
      <c r="K648" s="28">
        <f t="shared" ref="K648:K711" si="745">SQRT(L648^2+M648^2)</f>
        <v>3193.4772407236724</v>
      </c>
      <c r="L648" s="28">
        <f t="shared" si="707"/>
        <v>2969.1277768073023</v>
      </c>
      <c r="M648" s="28">
        <f t="shared" si="708"/>
        <v>-1175.8304010406464</v>
      </c>
      <c r="N648" s="28">
        <f>Paramètres!$D$26*Calculs!K648</f>
        <v>63.86954481447345</v>
      </c>
      <c r="O648" s="28">
        <f>Paramètres!$D$26*I648</f>
        <v>227.98032992784815</v>
      </c>
      <c r="P648" s="28">
        <f>Paramètres!$D$26*J648</f>
        <v>-84.844590438972588</v>
      </c>
      <c r="Q648" s="105">
        <f>IF($T648&gt;25000,Paramètres!$D$9,-5)</f>
        <v>6</v>
      </c>
      <c r="R648" s="105">
        <f t="shared" si="682"/>
        <v>101196.73144710039</v>
      </c>
      <c r="S648" s="105">
        <f t="shared" si="683"/>
        <v>-43406.343680129969</v>
      </c>
      <c r="T648" s="105">
        <f t="shared" si="709"/>
        <v>110113.07427937028</v>
      </c>
      <c r="U648" s="105">
        <f t="shared" si="710"/>
        <v>-23.215959113517304</v>
      </c>
      <c r="V648" s="105">
        <f t="shared" si="684"/>
        <v>76.32819124847056</v>
      </c>
      <c r="W648" s="105">
        <f t="shared" si="711"/>
        <v>70.147559880284973</v>
      </c>
      <c r="X648" s="105">
        <f t="shared" si="712"/>
        <v>-30.088413419536298</v>
      </c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44">
        <f t="shared" si="713"/>
        <v>-69997.154563864693</v>
      </c>
      <c r="AL648" s="44">
        <f t="shared" si="714"/>
        <v>54792.745340162408</v>
      </c>
      <c r="AM648" s="44">
        <f t="shared" si="685"/>
        <v>-11.289704732965422</v>
      </c>
      <c r="AN648" s="44">
        <f t="shared" si="686"/>
        <v>-41.942806311432641</v>
      </c>
      <c r="AO648" s="44">
        <f t="shared" ref="AO648:AO711" si="746">AO647+AR647-AU647</f>
        <v>7854.6956763637245</v>
      </c>
      <c r="AP648" s="44">
        <f t="shared" ref="AP648:AP711" si="747">AP647+AS647-AV647</f>
        <v>-1568.0553905684351</v>
      </c>
      <c r="AQ648" s="44">
        <f t="shared" si="715"/>
        <v>1054.6292027665393</v>
      </c>
      <c r="AR648" s="44">
        <f t="shared" si="716"/>
        <v>784.44627151312034</v>
      </c>
      <c r="AS648" s="44">
        <f t="shared" si="717"/>
        <v>-704.9019807300516</v>
      </c>
      <c r="AT648" s="44">
        <f>Paramètres!$D$26*Calculs!AQ648</f>
        <v>21.092584055330786</v>
      </c>
      <c r="AU648" s="44">
        <f>Paramètres!$D$26*AO648</f>
        <v>157.09391352727448</v>
      </c>
      <c r="AV648" s="44">
        <f>Paramètres!$D$26*AP648</f>
        <v>-31.361107811368701</v>
      </c>
      <c r="AW648" s="44"/>
      <c r="AX648" s="44"/>
      <c r="AY648" s="44"/>
      <c r="AZ648" s="44"/>
      <c r="BA648" s="44"/>
      <c r="BB648" s="44"/>
      <c r="BC648" s="44"/>
      <c r="BD648" s="44"/>
      <c r="BE648" s="44"/>
      <c r="BF648" s="44"/>
      <c r="BG648" s="41">
        <f>Paramètres!$D$16</f>
        <v>30000</v>
      </c>
      <c r="BH648" s="41">
        <f>Paramètres!$E$16</f>
        <v>-25000</v>
      </c>
      <c r="BI648" s="100"/>
      <c r="BJ648" s="100"/>
      <c r="BK648" s="110">
        <f>Paramètres!$D$20</f>
        <v>523598775598.29883</v>
      </c>
      <c r="BL648" s="41">
        <f>Paramètres!$D$21</f>
        <v>10000</v>
      </c>
      <c r="BM648" s="41"/>
      <c r="BN648" s="41"/>
      <c r="BO648" s="41">
        <f>IF(AND($BR$6&gt;200,A648&lt;950),Paramètres!$D$22,0)</f>
        <v>1</v>
      </c>
      <c r="BP648" s="41">
        <f t="shared" si="687"/>
        <v>-1199.5768832356989</v>
      </c>
      <c r="BQ648" s="41">
        <f t="shared" si="688"/>
        <v>-36386.401660032439</v>
      </c>
      <c r="BR648" s="41">
        <f t="shared" si="718"/>
        <v>36406.169950490599</v>
      </c>
      <c r="BS648" s="41">
        <f t="shared" si="719"/>
        <v>-91.888227613582686</v>
      </c>
      <c r="BT648" s="41">
        <f t="shared" si="720"/>
        <v>354.21281822513953</v>
      </c>
      <c r="BU648" s="41">
        <f t="shared" si="721"/>
        <v>-11.671249930066301</v>
      </c>
      <c r="BV648" s="41">
        <f t="shared" si="722"/>
        <v>-354.02048319280294</v>
      </c>
      <c r="BW648" s="41">
        <f>Paramètres!$D$22</f>
        <v>1</v>
      </c>
      <c r="BX648" s="41">
        <f t="shared" si="689"/>
        <v>99997.154563864693</v>
      </c>
      <c r="BY648" s="41">
        <f t="shared" si="690"/>
        <v>-79792.745340162408</v>
      </c>
      <c r="BZ648" s="41">
        <f t="shared" si="723"/>
        <v>127930.89200732345</v>
      </c>
      <c r="CA648" s="41">
        <f t="shared" si="724"/>
        <v>-38.588122426439433</v>
      </c>
      <c r="CB648" s="41">
        <f t="shared" si="725"/>
        <v>31.701476905307619</v>
      </c>
      <c r="CC648" s="41">
        <f t="shared" si="726"/>
        <v>24.779452689357953</v>
      </c>
      <c r="CD648" s="41">
        <f t="shared" si="727"/>
        <v>-19.772768202596804</v>
      </c>
      <c r="CE648" s="2">
        <f>Paramètres!$F$16</f>
        <v>15000</v>
      </c>
      <c r="CF648" s="2">
        <f>Paramètres!$G$16</f>
        <v>15000</v>
      </c>
      <c r="CG648" s="111">
        <f>Paramètres!$F$20</f>
        <v>992600579172.61572</v>
      </c>
      <c r="CH648" s="2">
        <f>Paramètres!$F$21</f>
        <v>13332</v>
      </c>
      <c r="CI648" s="2"/>
      <c r="CJ648" s="2"/>
      <c r="CK648" s="2">
        <f>IF(CN648&gt;20000,Paramètres!$F$22,-2)</f>
        <v>-2</v>
      </c>
      <c r="CL648" s="2">
        <f t="shared" si="691"/>
        <v>-16199.576883235699</v>
      </c>
      <c r="CM648" s="2">
        <f t="shared" si="692"/>
        <v>3613.5983399675624</v>
      </c>
      <c r="CN648" s="2">
        <f t="shared" si="693"/>
        <v>16597.72225814376</v>
      </c>
      <c r="CO648" s="2">
        <f t="shared" si="694"/>
        <v>167.42505142608704</v>
      </c>
      <c r="CP648" s="2">
        <f t="shared" si="695"/>
        <v>-3414.9151315264367</v>
      </c>
      <c r="CQ648" s="2">
        <f t="shared" si="696"/>
        <v>3332.9983091953668</v>
      </c>
      <c r="CR648" s="2">
        <f t="shared" si="697"/>
        <v>-743.48344058831992</v>
      </c>
      <c r="CS648" s="2">
        <f>Paramètres!$F$22</f>
        <v>1</v>
      </c>
      <c r="CT648" s="2">
        <f t="shared" si="698"/>
        <v>84997.154563864693</v>
      </c>
      <c r="CU648" s="2">
        <f t="shared" si="699"/>
        <v>-39792.745340162408</v>
      </c>
      <c r="CV648" s="2">
        <f t="shared" si="728"/>
        <v>93850.833057893105</v>
      </c>
      <c r="CW648" s="2">
        <f t="shared" si="729"/>
        <v>-25.087377766885687</v>
      </c>
      <c r="CX648" s="2">
        <f t="shared" si="700"/>
        <v>109.36623330858959</v>
      </c>
      <c r="CY648" s="2">
        <f t="shared" si="730"/>
        <v>99.048866522725802</v>
      </c>
      <c r="CZ648" s="2">
        <f t="shared" si="731"/>
        <v>-46.371273744335504</v>
      </c>
      <c r="DA648" s="2"/>
      <c r="DB648" s="2"/>
      <c r="DC648" s="13">
        <f>Paramètres!$H$16</f>
        <v>-20000</v>
      </c>
      <c r="DD648" s="13">
        <f>Paramètres!$I$16</f>
        <v>0</v>
      </c>
      <c r="DE648" s="13"/>
      <c r="DF648" s="13"/>
      <c r="DG648" s="112">
        <f>Paramètres!$H$20</f>
        <v>1047197551196.5977</v>
      </c>
      <c r="DH648" s="13">
        <f>Paramètres!$H$21</f>
        <v>10000</v>
      </c>
      <c r="DI648" s="13">
        <f>IF(DL648&lt;66666,Paramètres!$H$22,5)</f>
        <v>1</v>
      </c>
      <c r="DJ648" s="13">
        <f t="shared" si="701"/>
        <v>-51199.576883235699</v>
      </c>
      <c r="DK648" s="13">
        <f t="shared" si="702"/>
        <v>-11386.401660032438</v>
      </c>
      <c r="DL648" s="13">
        <f t="shared" si="732"/>
        <v>52450.422455743414</v>
      </c>
      <c r="DM648" s="13">
        <f t="shared" si="733"/>
        <v>-167.4618958013711</v>
      </c>
      <c r="DN648" s="13">
        <f t="shared" si="734"/>
        <v>360.80378546214763</v>
      </c>
      <c r="DO648" s="13">
        <f t="shared" si="735"/>
        <v>-352.19928245799821</v>
      </c>
      <c r="DP648" s="13">
        <f t="shared" si="736"/>
        <v>-78.326477259523472</v>
      </c>
      <c r="DQ648" s="13">
        <f>IF(DT648&lt;66666,Paramètres!$H$22,5)</f>
        <v>5</v>
      </c>
      <c r="DR648" s="13">
        <f t="shared" si="703"/>
        <v>49997.154563864693</v>
      </c>
      <c r="DS648" s="13">
        <f t="shared" si="704"/>
        <v>-54792.745340162408</v>
      </c>
      <c r="DT648" s="13">
        <f t="shared" si="737"/>
        <v>74175.200750620585</v>
      </c>
      <c r="DU648" s="13">
        <f t="shared" si="738"/>
        <v>-47.62024808589959</v>
      </c>
      <c r="DV648" s="13">
        <f t="shared" si="739"/>
        <v>926.29069248226426</v>
      </c>
      <c r="DW648" s="13">
        <f t="shared" si="740"/>
        <v>624.3582552449991</v>
      </c>
      <c r="DX648" s="13">
        <f t="shared" si="741"/>
        <v>-684.24499712215152</v>
      </c>
    </row>
    <row r="649" spans="1:128" x14ac:dyDescent="0.35">
      <c r="A649" s="106">
        <f t="shared" si="742"/>
        <v>643</v>
      </c>
      <c r="B649" s="106">
        <f>A649*Paramètres!$D$25</f>
        <v>321.5</v>
      </c>
      <c r="C649" s="102">
        <f>Paramètres!$D$7</f>
        <v>155093840495.72119</v>
      </c>
      <c r="D649" s="28">
        <f>Paramètres!$D$8</f>
        <v>6666</v>
      </c>
      <c r="E649" s="28">
        <f t="shared" si="705"/>
        <v>37641.367075633723</v>
      </c>
      <c r="F649" s="28">
        <f t="shared" si="706"/>
        <v>8971.3292987979621</v>
      </c>
      <c r="G649" s="28">
        <f t="shared" si="680"/>
        <v>-20.664863144825052</v>
      </c>
      <c r="H649" s="28">
        <f t="shared" si="681"/>
        <v>-175.71919205938812</v>
      </c>
      <c r="I649" s="28">
        <f t="shared" si="743"/>
        <v>14140.16394327186</v>
      </c>
      <c r="J649" s="28">
        <f t="shared" si="744"/>
        <v>-5333.2153325503032</v>
      </c>
      <c r="K649" s="28">
        <f t="shared" si="745"/>
        <v>1526.7173728888199</v>
      </c>
      <c r="L649" s="28">
        <f t="shared" si="707"/>
        <v>-1522.4581257743687</v>
      </c>
      <c r="M649" s="28">
        <f t="shared" si="708"/>
        <v>-113.96136162812779</v>
      </c>
      <c r="N649" s="28">
        <f>Paramètres!$D$26*Calculs!K649</f>
        <v>30.534347457776398</v>
      </c>
      <c r="O649" s="28">
        <f>Paramètres!$D$26*I649</f>
        <v>282.80327886543722</v>
      </c>
      <c r="P649" s="28">
        <f>Paramètres!$D$26*J649</f>
        <v>-106.66430665100607</v>
      </c>
      <c r="Q649" s="105">
        <f>IF($T649&gt;25000,Paramètres!$D$9,-5)</f>
        <v>6</v>
      </c>
      <c r="R649" s="105">
        <f t="shared" si="682"/>
        <v>103515.06223343828</v>
      </c>
      <c r="S649" s="105">
        <f t="shared" si="683"/>
        <v>-44861.162850897716</v>
      </c>
      <c r="T649" s="105">
        <f t="shared" si="709"/>
        <v>112817.95974722892</v>
      </c>
      <c r="U649" s="105">
        <f t="shared" si="710"/>
        <v>-23.430853084875142</v>
      </c>
      <c r="V649" s="105">
        <f t="shared" si="684"/>
        <v>72.730901099182546</v>
      </c>
      <c r="W649" s="105">
        <f t="shared" si="711"/>
        <v>66.733557054605839</v>
      </c>
      <c r="X649" s="105">
        <f t="shared" si="712"/>
        <v>-28.920863360880858</v>
      </c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44">
        <f t="shared" si="713"/>
        <v>-65873.695157804555</v>
      </c>
      <c r="AL649" s="44">
        <f t="shared" si="714"/>
        <v>53832.492149695674</v>
      </c>
      <c r="AM649" s="44">
        <f t="shared" si="685"/>
        <v>-14.803425413109037</v>
      </c>
      <c r="AN649" s="44">
        <f t="shared" si="686"/>
        <v>-43.643603225986126</v>
      </c>
      <c r="AO649" s="44">
        <f t="shared" si="746"/>
        <v>8482.0480343495692</v>
      </c>
      <c r="AP649" s="44">
        <f t="shared" si="747"/>
        <v>-2241.596263487118</v>
      </c>
      <c r="AQ649" s="44">
        <f t="shared" si="715"/>
        <v>1130.8473854878985</v>
      </c>
      <c r="AR649" s="44">
        <f t="shared" si="716"/>
        <v>818.33413433736791</v>
      </c>
      <c r="AS649" s="44">
        <f t="shared" si="717"/>
        <v>-780.47745248862009</v>
      </c>
      <c r="AT649" s="44">
        <f>Paramètres!$D$26*Calculs!AQ649</f>
        <v>22.616947709757969</v>
      </c>
      <c r="AU649" s="44">
        <f>Paramètres!$D$26*AO649</f>
        <v>169.64096068699138</v>
      </c>
      <c r="AV649" s="44">
        <f>Paramètres!$D$26*AP649</f>
        <v>-44.831925269742364</v>
      </c>
      <c r="AW649" s="44"/>
      <c r="AX649" s="44"/>
      <c r="AY649" s="44"/>
      <c r="AZ649" s="44"/>
      <c r="BA649" s="44"/>
      <c r="BB649" s="44"/>
      <c r="BC649" s="44"/>
      <c r="BD649" s="44"/>
      <c r="BE649" s="44"/>
      <c r="BF649" s="44"/>
      <c r="BG649" s="41">
        <f>Paramètres!$D$16</f>
        <v>30000</v>
      </c>
      <c r="BH649" s="41">
        <f>Paramètres!$E$16</f>
        <v>-25000</v>
      </c>
      <c r="BI649" s="100"/>
      <c r="BJ649" s="100"/>
      <c r="BK649" s="110">
        <f>Paramètres!$D$20</f>
        <v>523598775598.29883</v>
      </c>
      <c r="BL649" s="41">
        <f>Paramètres!$D$21</f>
        <v>10000</v>
      </c>
      <c r="BM649" s="41"/>
      <c r="BN649" s="41"/>
      <c r="BO649" s="41">
        <f>IF(AND($BR$6&gt;200,A649&lt;950),Paramètres!$D$22,0)</f>
        <v>1</v>
      </c>
      <c r="BP649" s="41">
        <f t="shared" si="687"/>
        <v>-7641.3670756337233</v>
      </c>
      <c r="BQ649" s="41">
        <f t="shared" si="688"/>
        <v>-33971.329298797966</v>
      </c>
      <c r="BR649" s="41">
        <f t="shared" si="718"/>
        <v>34820.133617089239</v>
      </c>
      <c r="BS649" s="41">
        <f t="shared" si="719"/>
        <v>-102.67688060275694</v>
      </c>
      <c r="BT649" s="41">
        <f t="shared" si="720"/>
        <v>383.45024716569412</v>
      </c>
      <c r="BU649" s="41">
        <f t="shared" si="721"/>
        <v>-84.149134120424577</v>
      </c>
      <c r="BV649" s="41">
        <f t="shared" si="722"/>
        <v>-374.10294743320947</v>
      </c>
      <c r="BW649" s="41">
        <f>Paramètres!$D$22</f>
        <v>1</v>
      </c>
      <c r="BX649" s="41">
        <f t="shared" si="689"/>
        <v>95873.695157804555</v>
      </c>
      <c r="BY649" s="41">
        <f t="shared" si="690"/>
        <v>-78832.492149695667</v>
      </c>
      <c r="BZ649" s="41">
        <f t="shared" si="723"/>
        <v>124122.22702539407</v>
      </c>
      <c r="CA649" s="41">
        <f t="shared" si="724"/>
        <v>-39.428875243362654</v>
      </c>
      <c r="CB649" s="41">
        <f t="shared" si="725"/>
        <v>33.657725489714323</v>
      </c>
      <c r="CC649" s="41">
        <f t="shared" si="726"/>
        <v>25.997684626185059</v>
      </c>
      <c r="CD649" s="41">
        <f t="shared" si="727"/>
        <v>-21.376690090338734</v>
      </c>
      <c r="CE649" s="2">
        <f>Paramètres!$F$16</f>
        <v>15000</v>
      </c>
      <c r="CF649" s="2">
        <f>Paramètres!$G$16</f>
        <v>15000</v>
      </c>
      <c r="CG649" s="111">
        <f>Paramètres!$F$20</f>
        <v>992600579172.61572</v>
      </c>
      <c r="CH649" s="2">
        <f>Paramètres!$F$21</f>
        <v>13332</v>
      </c>
      <c r="CI649" s="2"/>
      <c r="CJ649" s="2"/>
      <c r="CK649" s="2">
        <f>IF(CN649&gt;20000,Paramètres!$F$22,-2)</f>
        <v>1</v>
      </c>
      <c r="CL649" s="2">
        <f t="shared" si="691"/>
        <v>-22641.367075633723</v>
      </c>
      <c r="CM649" s="2">
        <f t="shared" si="692"/>
        <v>6028.6707012020379</v>
      </c>
      <c r="CN649" s="2">
        <f t="shared" si="693"/>
        <v>23430.244844583307</v>
      </c>
      <c r="CO649" s="2">
        <f t="shared" si="694"/>
        <v>165.08991233421878</v>
      </c>
      <c r="CP649" s="2">
        <f t="shared" si="695"/>
        <v>1187.1400031046528</v>
      </c>
      <c r="CQ649" s="2">
        <f t="shared" si="696"/>
        <v>-1147.1699403378309</v>
      </c>
      <c r="CR649" s="2">
        <f t="shared" si="697"/>
        <v>305.45460375743693</v>
      </c>
      <c r="CS649" s="2">
        <f>Paramètres!$F$22</f>
        <v>1</v>
      </c>
      <c r="CT649" s="2">
        <f t="shared" si="698"/>
        <v>80873.695157804555</v>
      </c>
      <c r="CU649" s="2">
        <f t="shared" si="699"/>
        <v>-38832.492149695674</v>
      </c>
      <c r="CV649" s="2">
        <f t="shared" si="728"/>
        <v>89713.52749186533</v>
      </c>
      <c r="CW649" s="2">
        <f t="shared" si="729"/>
        <v>-25.648558917727357</v>
      </c>
      <c r="CX649" s="2">
        <f t="shared" si="700"/>
        <v>119.35177168818603</v>
      </c>
      <c r="CY649" s="2">
        <f t="shared" si="730"/>
        <v>107.59156472728672</v>
      </c>
      <c r="CZ649" s="2">
        <f t="shared" si="731"/>
        <v>-51.661403432765518</v>
      </c>
      <c r="DA649" s="2"/>
      <c r="DB649" s="2"/>
      <c r="DC649" s="13">
        <f>Paramètres!$H$16</f>
        <v>-20000</v>
      </c>
      <c r="DD649" s="13">
        <f>Paramètres!$I$16</f>
        <v>0</v>
      </c>
      <c r="DE649" s="13"/>
      <c r="DF649" s="13"/>
      <c r="DG649" s="112">
        <f>Paramètres!$H$20</f>
        <v>1047197551196.5977</v>
      </c>
      <c r="DH649" s="13">
        <f>Paramètres!$H$21</f>
        <v>10000</v>
      </c>
      <c r="DI649" s="13">
        <f>IF(DL649&lt;66666,Paramètres!$H$22,5)</f>
        <v>1</v>
      </c>
      <c r="DJ649" s="13">
        <f t="shared" si="701"/>
        <v>-57641.367075633723</v>
      </c>
      <c r="DK649" s="13">
        <f t="shared" si="702"/>
        <v>-8971.3292987979621</v>
      </c>
      <c r="DL649" s="13">
        <f t="shared" si="732"/>
        <v>58335.340469868024</v>
      </c>
      <c r="DM649" s="13">
        <f t="shared" si="733"/>
        <v>-171.15343536662786</v>
      </c>
      <c r="DN649" s="13">
        <f t="shared" si="734"/>
        <v>294.64422070897103</v>
      </c>
      <c r="DO649" s="13">
        <f t="shared" si="735"/>
        <v>-291.13905131611318</v>
      </c>
      <c r="DP649" s="13">
        <f t="shared" si="736"/>
        <v>-45.313017952355253</v>
      </c>
      <c r="DQ649" s="13">
        <f>IF(DT649&lt;66666,Paramètres!$H$22,5)</f>
        <v>5</v>
      </c>
      <c r="DR649" s="13">
        <f t="shared" si="703"/>
        <v>45873.695157804555</v>
      </c>
      <c r="DS649" s="13">
        <f t="shared" si="704"/>
        <v>-53832.492149695674</v>
      </c>
      <c r="DT649" s="13">
        <f t="shared" si="737"/>
        <v>70727.173833528985</v>
      </c>
      <c r="DU649" s="13">
        <f t="shared" si="738"/>
        <v>-49.563815708159453</v>
      </c>
      <c r="DV649" s="13">
        <f t="shared" si="739"/>
        <v>1016.0889141601889</v>
      </c>
      <c r="DW649" s="13">
        <f t="shared" si="740"/>
        <v>659.03599104807347</v>
      </c>
      <c r="DX649" s="13">
        <f t="shared" si="741"/>
        <v>-773.37458193459861</v>
      </c>
    </row>
    <row r="650" spans="1:128" x14ac:dyDescent="0.35">
      <c r="A650" s="106">
        <f t="shared" si="742"/>
        <v>644</v>
      </c>
      <c r="B650" s="106">
        <f>A650*Paramètres!$D$25</f>
        <v>322</v>
      </c>
      <c r="C650" s="102">
        <f>Paramètres!$D$7</f>
        <v>155093840495.72119</v>
      </c>
      <c r="D650" s="28">
        <f>Paramètres!$D$8</f>
        <v>6666</v>
      </c>
      <c r="E650" s="28">
        <f t="shared" si="705"/>
        <v>44330.834515826064</v>
      </c>
      <c r="F650" s="28">
        <f t="shared" si="706"/>
        <v>6276.2312921157791</v>
      </c>
      <c r="G650" s="28">
        <f t="shared" si="680"/>
        <v>-23.410654136619883</v>
      </c>
      <c r="H650" s="28">
        <f t="shared" si="681"/>
        <v>-172.95096236803738</v>
      </c>
      <c r="I650" s="28">
        <f t="shared" si="743"/>
        <v>12334.902538632055</v>
      </c>
      <c r="J650" s="28">
        <f t="shared" si="744"/>
        <v>-5340.5123875274248</v>
      </c>
      <c r="K650" s="28">
        <f t="shared" si="745"/>
        <v>1195.8470295392674</v>
      </c>
      <c r="L650" s="28">
        <f t="shared" si="707"/>
        <v>-1186.8082006823147</v>
      </c>
      <c r="M650" s="28">
        <f t="shared" si="708"/>
        <v>-146.75289724941078</v>
      </c>
      <c r="N650" s="28">
        <f>Paramètres!$D$26*Calculs!K650</f>
        <v>23.916940590785348</v>
      </c>
      <c r="O650" s="28">
        <f>Paramètres!$D$26*I650</f>
        <v>246.69805077264112</v>
      </c>
      <c r="P650" s="28">
        <f>Paramètres!$D$26*J650</f>
        <v>-106.8102477505485</v>
      </c>
      <c r="Q650" s="105">
        <f>IF($T650&gt;25000,Paramètres!$D$9,-5)</f>
        <v>6</v>
      </c>
      <c r="R650" s="105">
        <f t="shared" si="682"/>
        <v>105758.92212287149</v>
      </c>
      <c r="S650" s="105">
        <f t="shared" si="683"/>
        <v>-46240.343362714179</v>
      </c>
      <c r="T650" s="105">
        <f t="shared" si="709"/>
        <v>115425.81584244185</v>
      </c>
      <c r="U650" s="105">
        <f t="shared" si="710"/>
        <v>-23.61610530116749</v>
      </c>
      <c r="V650" s="105">
        <f t="shared" si="684"/>
        <v>69.497760087611141</v>
      </c>
      <c r="W650" s="105">
        <f t="shared" si="711"/>
        <v>63.677333733144714</v>
      </c>
      <c r="X650" s="105">
        <f t="shared" si="712"/>
        <v>-27.841261211246625</v>
      </c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44">
        <f t="shared" si="713"/>
        <v>-61428.087607045425</v>
      </c>
      <c r="AL650" s="44">
        <f t="shared" si="714"/>
        <v>52516.574654829958</v>
      </c>
      <c r="AM650" s="44">
        <f t="shared" si="685"/>
        <v>-18.059486032432979</v>
      </c>
      <c r="AN650" s="44">
        <f t="shared" si="686"/>
        <v>-45.527620585732578</v>
      </c>
      <c r="AO650" s="44">
        <f t="shared" si="746"/>
        <v>9130.7412079999467</v>
      </c>
      <c r="AP650" s="44">
        <f t="shared" si="747"/>
        <v>-2977.2417907059958</v>
      </c>
      <c r="AQ650" s="44">
        <f t="shared" si="715"/>
        <v>1226.6647247499814</v>
      </c>
      <c r="AR650" s="44">
        <f t="shared" si="716"/>
        <v>859.35879745615114</v>
      </c>
      <c r="AS650" s="44">
        <f t="shared" si="717"/>
        <v>-875.33353881858375</v>
      </c>
      <c r="AT650" s="44">
        <f>Paramètres!$D$26*Calculs!AQ650</f>
        <v>24.533294494999627</v>
      </c>
      <c r="AU650" s="44">
        <f>Paramètres!$D$26*AO650</f>
        <v>182.61482415999893</v>
      </c>
      <c r="AV650" s="44">
        <f>Paramètres!$D$26*AP650</f>
        <v>-59.544835814119914</v>
      </c>
      <c r="AW650" s="44"/>
      <c r="AX650" s="44"/>
      <c r="AY650" s="44"/>
      <c r="AZ650" s="44"/>
      <c r="BA650" s="44"/>
      <c r="BB650" s="44"/>
      <c r="BC650" s="44"/>
      <c r="BD650" s="44"/>
      <c r="BE650" s="44"/>
      <c r="BF650" s="44"/>
      <c r="BG650" s="41">
        <f>Paramètres!$D$16</f>
        <v>30000</v>
      </c>
      <c r="BH650" s="41">
        <f>Paramètres!$E$16</f>
        <v>-25000</v>
      </c>
      <c r="BI650" s="100"/>
      <c r="BJ650" s="100"/>
      <c r="BK650" s="110">
        <f>Paramètres!$D$20</f>
        <v>523598775598.29883</v>
      </c>
      <c r="BL650" s="41">
        <f>Paramètres!$D$21</f>
        <v>10000</v>
      </c>
      <c r="BM650" s="41"/>
      <c r="BN650" s="41"/>
      <c r="BO650" s="41">
        <f>IF(AND($BR$6&gt;200,A650&lt;950),Paramètres!$D$22,0)</f>
        <v>1</v>
      </c>
      <c r="BP650" s="41">
        <f t="shared" si="687"/>
        <v>-14330.834515826064</v>
      </c>
      <c r="BQ650" s="41">
        <f t="shared" si="688"/>
        <v>-31276.231292115779</v>
      </c>
      <c r="BR650" s="41">
        <f t="shared" si="718"/>
        <v>34403.13156905798</v>
      </c>
      <c r="BS650" s="41">
        <f t="shared" si="719"/>
        <v>-114.61735017009354</v>
      </c>
      <c r="BT650" s="41">
        <f t="shared" si="720"/>
        <v>391.70984732795034</v>
      </c>
      <c r="BU650" s="41">
        <f t="shared" si="721"/>
        <v>-163.1691286302881</v>
      </c>
      <c r="BV650" s="41">
        <f t="shared" si="722"/>
        <v>-356.10734330496285</v>
      </c>
      <c r="BW650" s="41">
        <f>Paramètres!$D$22</f>
        <v>1</v>
      </c>
      <c r="BX650" s="41">
        <f t="shared" si="689"/>
        <v>91428.087607045425</v>
      </c>
      <c r="BY650" s="41">
        <f t="shared" si="690"/>
        <v>-77516.57465482995</v>
      </c>
      <c r="BZ650" s="41">
        <f t="shared" si="723"/>
        <v>119866.23607046064</v>
      </c>
      <c r="CA650" s="41">
        <f t="shared" si="724"/>
        <v>-40.292678935971772</v>
      </c>
      <c r="CB650" s="41">
        <f t="shared" si="725"/>
        <v>36.065054094496823</v>
      </c>
      <c r="CC650" s="41">
        <f t="shared" si="726"/>
        <v>27.508654925697428</v>
      </c>
      <c r="CD650" s="41">
        <f t="shared" si="727"/>
        <v>-23.322993611839038</v>
      </c>
      <c r="CE650" s="2">
        <f>Paramètres!$F$16</f>
        <v>15000</v>
      </c>
      <c r="CF650" s="2">
        <f>Paramètres!$G$16</f>
        <v>15000</v>
      </c>
      <c r="CG650" s="111">
        <f>Paramètres!$F$20</f>
        <v>992600579172.61572</v>
      </c>
      <c r="CH650" s="2">
        <f>Paramètres!$F$21</f>
        <v>13332</v>
      </c>
      <c r="CI650" s="2"/>
      <c r="CJ650" s="2"/>
      <c r="CK650" s="2">
        <f>IF(CN650&gt;20000,Paramètres!$F$22,-2)</f>
        <v>1</v>
      </c>
      <c r="CL650" s="2">
        <f t="shared" si="691"/>
        <v>-29330.834515826064</v>
      </c>
      <c r="CM650" s="2">
        <f t="shared" si="692"/>
        <v>8723.7687078842209</v>
      </c>
      <c r="CN650" s="2">
        <f t="shared" si="693"/>
        <v>30600.686166545896</v>
      </c>
      <c r="CO650" s="2">
        <f t="shared" si="694"/>
        <v>163.43612500569225</v>
      </c>
      <c r="CP650" s="2">
        <f t="shared" si="695"/>
        <v>816.75833106324308</v>
      </c>
      <c r="CQ650" s="2">
        <f t="shared" si="696"/>
        <v>-782.86491085380646</v>
      </c>
      <c r="CR650" s="2">
        <f t="shared" si="697"/>
        <v>232.84480392543855</v>
      </c>
      <c r="CS650" s="2">
        <f>Paramètres!$F$22</f>
        <v>1</v>
      </c>
      <c r="CT650" s="2">
        <f t="shared" si="698"/>
        <v>76428.087607045425</v>
      </c>
      <c r="CU650" s="2">
        <f t="shared" si="699"/>
        <v>-37516.574654829958</v>
      </c>
      <c r="CV650" s="2">
        <f t="shared" si="728"/>
        <v>85139.56747072209</v>
      </c>
      <c r="CW650" s="2">
        <f t="shared" si="729"/>
        <v>-26.1452292917254</v>
      </c>
      <c r="CX650" s="2">
        <f t="shared" si="700"/>
        <v>132.04766414129423</v>
      </c>
      <c r="CY650" s="2">
        <f t="shared" si="730"/>
        <v>118.53654820089434</v>
      </c>
      <c r="CZ650" s="2">
        <f t="shared" si="731"/>
        <v>-58.186530621691936</v>
      </c>
      <c r="DA650" s="2"/>
      <c r="DB650" s="2"/>
      <c r="DC650" s="13">
        <f>Paramètres!$H$16</f>
        <v>-20000</v>
      </c>
      <c r="DD650" s="13">
        <f>Paramètres!$I$16</f>
        <v>0</v>
      </c>
      <c r="DE650" s="13"/>
      <c r="DF650" s="13"/>
      <c r="DG650" s="112">
        <f>Paramètres!$H$20</f>
        <v>1047197551196.5977</v>
      </c>
      <c r="DH650" s="13">
        <f>Paramètres!$H$21</f>
        <v>10000</v>
      </c>
      <c r="DI650" s="13">
        <f>IF(DL650&lt;66666,Paramètres!$H$22,5)</f>
        <v>1</v>
      </c>
      <c r="DJ650" s="13">
        <f t="shared" si="701"/>
        <v>-64330.834515826064</v>
      </c>
      <c r="DK650" s="13">
        <f t="shared" si="702"/>
        <v>-6276.2312921157791</v>
      </c>
      <c r="DL650" s="13">
        <f t="shared" si="732"/>
        <v>64636.269607200658</v>
      </c>
      <c r="DM650" s="13">
        <f t="shared" si="733"/>
        <v>-174.4277560414142</v>
      </c>
      <c r="DN650" s="13">
        <f t="shared" si="734"/>
        <v>241.91732805560213</v>
      </c>
      <c r="DO650" s="13">
        <f t="shared" si="735"/>
        <v>-240.7741611982201</v>
      </c>
      <c r="DP650" s="13">
        <f t="shared" si="736"/>
        <v>-23.490357869886477</v>
      </c>
      <c r="DQ650" s="13">
        <f>IF(DT650&lt;66666,Paramètres!$H$22,5)</f>
        <v>5</v>
      </c>
      <c r="DR650" s="13">
        <f t="shared" si="703"/>
        <v>41428.087607045425</v>
      </c>
      <c r="DS650" s="13">
        <f t="shared" si="704"/>
        <v>-52516.574654829958</v>
      </c>
      <c r="DT650" s="13">
        <f t="shared" si="737"/>
        <v>66890.037047779828</v>
      </c>
      <c r="DU650" s="13">
        <f t="shared" si="738"/>
        <v>-51.731596659854503</v>
      </c>
      <c r="DV650" s="13">
        <f t="shared" si="739"/>
        <v>1132.0780254605886</v>
      </c>
      <c r="DW650" s="13">
        <f t="shared" si="740"/>
        <v>701.14817821511315</v>
      </c>
      <c r="DX650" s="13">
        <f t="shared" si="741"/>
        <v>-888.81487831627396</v>
      </c>
    </row>
    <row r="651" spans="1:128" x14ac:dyDescent="0.35">
      <c r="A651" s="106">
        <f t="shared" si="742"/>
        <v>645</v>
      </c>
      <c r="B651" s="106">
        <f>A651*Paramètres!$D$25</f>
        <v>322.5</v>
      </c>
      <c r="C651" s="102">
        <f>Paramètres!$D$7</f>
        <v>155093840495.72119</v>
      </c>
      <c r="D651" s="28">
        <f>Paramètres!$D$8</f>
        <v>6666</v>
      </c>
      <c r="E651" s="28">
        <f t="shared" si="705"/>
        <v>50201.583734971515</v>
      </c>
      <c r="F651" s="28">
        <f t="shared" si="706"/>
        <v>3569.2868740397139</v>
      </c>
      <c r="G651" s="28">
        <f t="shared" si="680"/>
        <v>-26.268942502197199</v>
      </c>
      <c r="H651" s="28">
        <f t="shared" si="681"/>
        <v>-174.4702853441043</v>
      </c>
      <c r="I651" s="28">
        <f t="shared" si="743"/>
        <v>10901.3962871771</v>
      </c>
      <c r="J651" s="28">
        <f t="shared" si="744"/>
        <v>-5380.4550370262878</v>
      </c>
      <c r="K651" s="28">
        <f t="shared" si="745"/>
        <v>1828.934925052607</v>
      </c>
      <c r="L651" s="28">
        <f t="shared" si="707"/>
        <v>-1820.4237150564684</v>
      </c>
      <c r="M651" s="28">
        <f t="shared" si="708"/>
        <v>-176.23977342583933</v>
      </c>
      <c r="N651" s="28">
        <f>Paramètres!$D$26*Calculs!K651</f>
        <v>36.578698501052138</v>
      </c>
      <c r="O651" s="28">
        <f>Paramètres!$D$26*I651</f>
        <v>218.027925743542</v>
      </c>
      <c r="P651" s="28">
        <f>Paramètres!$D$26*J651</f>
        <v>-107.60910074052576</v>
      </c>
      <c r="Q651" s="105">
        <f>IF($T651&gt;25000,Paramètres!$D$9,-5)</f>
        <v>6</v>
      </c>
      <c r="R651" s="105">
        <f t="shared" si="682"/>
        <v>106849.46103865292</v>
      </c>
      <c r="S651" s="105">
        <f t="shared" si="683"/>
        <v>-47239.833500732595</v>
      </c>
      <c r="T651" s="105">
        <f t="shared" si="709"/>
        <v>116826.4062334691</v>
      </c>
      <c r="U651" s="105">
        <f t="shared" si="710"/>
        <v>-23.850978266534227</v>
      </c>
      <c r="V651" s="105">
        <f t="shared" si="684"/>
        <v>67.849443791091275</v>
      </c>
      <c r="W651" s="105">
        <f t="shared" si="711"/>
        <v>62.055118654959962</v>
      </c>
      <c r="X651" s="105">
        <f t="shared" si="712"/>
        <v>-27.435547588471689</v>
      </c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44">
        <f t="shared" si="713"/>
        <v>-56647.877303681416</v>
      </c>
      <c r="AL651" s="44">
        <f t="shared" si="714"/>
        <v>50809.120374772312</v>
      </c>
      <c r="AM651" s="44">
        <f t="shared" si="685"/>
        <v>-21.143905145686141</v>
      </c>
      <c r="AN651" s="44">
        <f t="shared" si="686"/>
        <v>-47.618153562326029</v>
      </c>
      <c r="AO651" s="44">
        <f t="shared" si="746"/>
        <v>9807.4851812960987</v>
      </c>
      <c r="AP651" s="44">
        <f t="shared" si="747"/>
        <v>-3793.0304937104597</v>
      </c>
      <c r="AQ651" s="44">
        <f t="shared" si="715"/>
        <v>1351.3031310155798</v>
      </c>
      <c r="AR651" s="44">
        <f t="shared" si="716"/>
        <v>910.87071507484961</v>
      </c>
      <c r="AS651" s="44">
        <f t="shared" si="717"/>
        <v>-998.16566376105163</v>
      </c>
      <c r="AT651" s="44">
        <f>Paramètres!$D$26*Calculs!AQ651</f>
        <v>27.026062620311595</v>
      </c>
      <c r="AU651" s="44">
        <f>Paramètres!$D$26*AO651</f>
        <v>196.14970362592197</v>
      </c>
      <c r="AV651" s="44">
        <f>Paramètres!$D$26*AP651</f>
        <v>-75.860609874209203</v>
      </c>
      <c r="AW651" s="44"/>
      <c r="AX651" s="44"/>
      <c r="AY651" s="44"/>
      <c r="AZ651" s="44"/>
      <c r="BA651" s="44"/>
      <c r="BB651" s="44"/>
      <c r="BC651" s="44"/>
      <c r="BD651" s="44"/>
      <c r="BE651" s="44"/>
      <c r="BF651" s="44"/>
      <c r="BG651" s="41">
        <f>Paramètres!$D$16</f>
        <v>30000</v>
      </c>
      <c r="BH651" s="41">
        <f>Paramètres!$E$16</f>
        <v>-25000</v>
      </c>
      <c r="BI651" s="100"/>
      <c r="BJ651" s="100"/>
      <c r="BK651" s="110">
        <f>Paramètres!$D$20</f>
        <v>523598775598.29883</v>
      </c>
      <c r="BL651" s="41">
        <f>Paramètres!$D$21</f>
        <v>10000</v>
      </c>
      <c r="BM651" s="41"/>
      <c r="BN651" s="41"/>
      <c r="BO651" s="41">
        <f>IF(AND($BR$6&gt;200,A651&lt;950),Paramètres!$D$22,0)</f>
        <v>1</v>
      </c>
      <c r="BP651" s="41">
        <f t="shared" si="687"/>
        <v>-20201.583734971515</v>
      </c>
      <c r="BQ651" s="41">
        <f t="shared" si="688"/>
        <v>-28569.286874039713</v>
      </c>
      <c r="BR651" s="41">
        <f t="shared" si="718"/>
        <v>34990.114859660629</v>
      </c>
      <c r="BS651" s="41">
        <f t="shared" si="719"/>
        <v>-125.26445285961316</v>
      </c>
      <c r="BT651" s="41">
        <f t="shared" si="720"/>
        <v>380.15474771499277</v>
      </c>
      <c r="BU651" s="41">
        <f t="shared" si="721"/>
        <v>-219.48278818213294</v>
      </c>
      <c r="BV651" s="41">
        <f t="shared" si="722"/>
        <v>-310.39480972150096</v>
      </c>
      <c r="BW651" s="41">
        <f>Paramètres!$D$22</f>
        <v>1</v>
      </c>
      <c r="BX651" s="41">
        <f t="shared" si="689"/>
        <v>86647.877303681424</v>
      </c>
      <c r="BY651" s="41">
        <f t="shared" si="690"/>
        <v>-75809.120374772319</v>
      </c>
      <c r="BZ651" s="41">
        <f t="shared" si="723"/>
        <v>115129.82833840477</v>
      </c>
      <c r="CA651" s="41">
        <f t="shared" si="724"/>
        <v>-41.183014226114736</v>
      </c>
      <c r="CB651" s="41">
        <f t="shared" si="725"/>
        <v>39.059494866647782</v>
      </c>
      <c r="CC651" s="41">
        <f t="shared" si="726"/>
        <v>29.396572266234351</v>
      </c>
      <c r="CD651" s="41">
        <f t="shared" si="727"/>
        <v>-25.719363876926383</v>
      </c>
      <c r="CE651" s="2">
        <f>Paramètres!$F$16</f>
        <v>15000</v>
      </c>
      <c r="CF651" s="2">
        <f>Paramètres!$G$16</f>
        <v>15000</v>
      </c>
      <c r="CG651" s="111">
        <f>Paramètres!$F$20</f>
        <v>992600579172.61572</v>
      </c>
      <c r="CH651" s="2">
        <f>Paramètres!$F$21</f>
        <v>13332</v>
      </c>
      <c r="CI651" s="2"/>
      <c r="CJ651" s="2"/>
      <c r="CK651" s="2">
        <f>IF(CN651&gt;20000,Paramètres!$F$22,-2)</f>
        <v>1</v>
      </c>
      <c r="CL651" s="2">
        <f t="shared" si="691"/>
        <v>-35201.583734971515</v>
      </c>
      <c r="CM651" s="2">
        <f t="shared" si="692"/>
        <v>11430.713125960287</v>
      </c>
      <c r="CN651" s="2">
        <f t="shared" si="693"/>
        <v>37010.980803245569</v>
      </c>
      <c r="CO651" s="2">
        <f t="shared" si="694"/>
        <v>162.01026899967593</v>
      </c>
      <c r="CP651" s="2">
        <f t="shared" si="695"/>
        <v>603.44266306120255</v>
      </c>
      <c r="CQ651" s="2">
        <f t="shared" si="696"/>
        <v>-573.94148903885184</v>
      </c>
      <c r="CR651" s="2">
        <f t="shared" si="697"/>
        <v>186.37117470859462</v>
      </c>
      <c r="CS651" s="2">
        <f>Paramètres!$F$22</f>
        <v>1</v>
      </c>
      <c r="CT651" s="2">
        <f t="shared" si="698"/>
        <v>71647.877303681424</v>
      </c>
      <c r="CU651" s="2">
        <f t="shared" si="699"/>
        <v>-35809.120374772312</v>
      </c>
      <c r="CV651" s="2">
        <f t="shared" si="728"/>
        <v>80098.136208892654</v>
      </c>
      <c r="CW651" s="2">
        <f t="shared" si="729"/>
        <v>-26.555570421983965</v>
      </c>
      <c r="CX651" s="2">
        <f t="shared" si="700"/>
        <v>148.50035735791636</v>
      </c>
      <c r="CY651" s="2">
        <f t="shared" si="730"/>
        <v>132.83374479257347</v>
      </c>
      <c r="CZ651" s="2">
        <f t="shared" si="731"/>
        <v>-66.389399604231428</v>
      </c>
      <c r="DA651" s="2"/>
      <c r="DB651" s="2"/>
      <c r="DC651" s="13">
        <f>Paramètres!$H$16</f>
        <v>-20000</v>
      </c>
      <c r="DD651" s="13">
        <f>Paramètres!$I$16</f>
        <v>0</v>
      </c>
      <c r="DE651" s="13"/>
      <c r="DF651" s="13"/>
      <c r="DG651" s="112">
        <f>Paramètres!$H$20</f>
        <v>1047197551196.5977</v>
      </c>
      <c r="DH651" s="13">
        <f>Paramètres!$H$21</f>
        <v>10000</v>
      </c>
      <c r="DI651" s="13">
        <f>IF(DL651&lt;66666,Paramètres!$H$22,5)</f>
        <v>5</v>
      </c>
      <c r="DJ651" s="13">
        <f t="shared" si="701"/>
        <v>-70201.583734971515</v>
      </c>
      <c r="DK651" s="13">
        <f t="shared" si="702"/>
        <v>-3569.2868740397139</v>
      </c>
      <c r="DL651" s="13">
        <f t="shared" si="732"/>
        <v>70292.26250226557</v>
      </c>
      <c r="DM651" s="13">
        <f t="shared" si="733"/>
        <v>-177.0893943266187</v>
      </c>
      <c r="DN651" s="13">
        <f t="shared" si="734"/>
        <v>1028.3260039623417</v>
      </c>
      <c r="DO651" s="13">
        <f t="shared" si="735"/>
        <v>-1026.9994378354836</v>
      </c>
      <c r="DP651" s="13">
        <f t="shared" si="736"/>
        <v>-52.216138412932985</v>
      </c>
      <c r="DQ651" s="13">
        <f>IF(DT651&lt;66666,Paramètres!$H$22,5)</f>
        <v>1</v>
      </c>
      <c r="DR651" s="13">
        <f t="shared" si="703"/>
        <v>36647.877303681416</v>
      </c>
      <c r="DS651" s="13">
        <f t="shared" si="704"/>
        <v>-50809.120374772312</v>
      </c>
      <c r="DT651" s="13">
        <f t="shared" si="737"/>
        <v>62646.896364654734</v>
      </c>
      <c r="DU651" s="13">
        <f t="shared" si="738"/>
        <v>-54.197638180043832</v>
      </c>
      <c r="DV651" s="13">
        <f t="shared" si="739"/>
        <v>256.94410090174671</v>
      </c>
      <c r="DW651" s="13">
        <f t="shared" si="740"/>
        <v>150.31001422545648</v>
      </c>
      <c r="DX651" s="13">
        <f t="shared" si="741"/>
        <v>-208.39186791175436</v>
      </c>
    </row>
    <row r="652" spans="1:128" x14ac:dyDescent="0.35">
      <c r="A652" s="106">
        <f t="shared" si="742"/>
        <v>646</v>
      </c>
      <c r="B652" s="106">
        <f>A652*Paramètres!$D$25</f>
        <v>323</v>
      </c>
      <c r="C652" s="102">
        <f>Paramètres!$D$7</f>
        <v>155093840495.72119</v>
      </c>
      <c r="D652" s="28">
        <f>Paramètres!$D$8</f>
        <v>6666</v>
      </c>
      <c r="E652" s="28">
        <f t="shared" si="705"/>
        <v>55197.17594979595</v>
      </c>
      <c r="F652" s="28">
        <f t="shared" si="706"/>
        <v>834.99941217011019</v>
      </c>
      <c r="G652" s="28">
        <f t="shared" si="680"/>
        <v>-31.583891758797733</v>
      </c>
      <c r="H652" s="28">
        <f t="shared" si="681"/>
        <v>-176.0797211663467</v>
      </c>
      <c r="I652" s="28">
        <f t="shared" si="743"/>
        <v>8862.944646377091</v>
      </c>
      <c r="J652" s="28">
        <f t="shared" si="744"/>
        <v>-5449.0857097116013</v>
      </c>
      <c r="K652" s="28">
        <f t="shared" si="745"/>
        <v>1604.7945978388595</v>
      </c>
      <c r="L652" s="28">
        <f t="shared" si="707"/>
        <v>-1601.0396088175994</v>
      </c>
      <c r="M652" s="28">
        <f t="shared" si="708"/>
        <v>-109.71723770664047</v>
      </c>
      <c r="N652" s="28">
        <f>Paramètres!$D$26*Calculs!K652</f>
        <v>32.095891956777194</v>
      </c>
      <c r="O652" s="28">
        <f>Paramètres!$D$26*I652</f>
        <v>177.25889292754184</v>
      </c>
      <c r="P652" s="28">
        <f>Paramètres!$D$26*J652</f>
        <v>-108.98171419423203</v>
      </c>
      <c r="Q652" s="105">
        <f>IF($T652&gt;25000,Paramètres!$D$9,-5)</f>
        <v>6</v>
      </c>
      <c r="R652" s="105">
        <f t="shared" si="682"/>
        <v>106713.59298406061</v>
      </c>
      <c r="S652" s="105">
        <f t="shared" si="683"/>
        <v>-47828.064299806705</v>
      </c>
      <c r="T652" s="105">
        <f t="shared" si="709"/>
        <v>116941.50102608652</v>
      </c>
      <c r="U652" s="105">
        <f t="shared" si="710"/>
        <v>-24.141489754450504</v>
      </c>
      <c r="V652" s="105">
        <f t="shared" si="684"/>
        <v>67.716602070675549</v>
      </c>
      <c r="W652" s="105">
        <f t="shared" si="711"/>
        <v>61.793989714752136</v>
      </c>
      <c r="X652" s="105">
        <f t="shared" si="712"/>
        <v>-27.695505612487516</v>
      </c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44">
        <f t="shared" si="713"/>
        <v>-51516.417034264654</v>
      </c>
      <c r="AL652" s="44">
        <f t="shared" si="714"/>
        <v>48663.063711976814</v>
      </c>
      <c r="AM652" s="44">
        <f t="shared" si="685"/>
        <v>-24.138670153116603</v>
      </c>
      <c r="AN652" s="44">
        <f t="shared" si="686"/>
        <v>-41.200229656262202</v>
      </c>
      <c r="AO652" s="44">
        <f t="shared" si="746"/>
        <v>10522.206192745025</v>
      </c>
      <c r="AP652" s="44">
        <f t="shared" si="747"/>
        <v>-4715.3355475973021</v>
      </c>
      <c r="AQ652" s="44">
        <f t="shared" si="715"/>
        <v>497.85930602940442</v>
      </c>
      <c r="AR652" s="44">
        <f t="shared" si="716"/>
        <v>374.5954499392243</v>
      </c>
      <c r="AS652" s="44">
        <f t="shared" si="717"/>
        <v>-327.93617898138388</v>
      </c>
      <c r="AT652" s="44">
        <f>Paramètres!$D$26*Calculs!AQ652</f>
        <v>9.9571861205880889</v>
      </c>
      <c r="AU652" s="44">
        <f>Paramètres!$D$26*AO652</f>
        <v>210.44412385490051</v>
      </c>
      <c r="AV652" s="44">
        <f>Paramètres!$D$26*AP652</f>
        <v>-94.306710951946044</v>
      </c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1">
        <f>Paramètres!$D$16</f>
        <v>30000</v>
      </c>
      <c r="BH652" s="41">
        <f>Paramètres!$E$16</f>
        <v>-25000</v>
      </c>
      <c r="BI652" s="100"/>
      <c r="BJ652" s="100"/>
      <c r="BK652" s="110">
        <f>Paramètres!$D$20</f>
        <v>523598775598.29883</v>
      </c>
      <c r="BL652" s="41">
        <f>Paramètres!$D$21</f>
        <v>10000</v>
      </c>
      <c r="BM652" s="41"/>
      <c r="BN652" s="41"/>
      <c r="BO652" s="41">
        <f>IF(AND($BR$6&gt;200,A652&lt;950),Paramètres!$D$22,0)</f>
        <v>1</v>
      </c>
      <c r="BP652" s="41">
        <f t="shared" si="687"/>
        <v>-25197.17594979595</v>
      </c>
      <c r="BQ652" s="41">
        <f t="shared" si="688"/>
        <v>-25834.999412170109</v>
      </c>
      <c r="BR652" s="41">
        <f t="shared" si="718"/>
        <v>36088.015607287212</v>
      </c>
      <c r="BS652" s="41">
        <f t="shared" si="719"/>
        <v>-134.28392843351855</v>
      </c>
      <c r="BT652" s="41">
        <f t="shared" si="720"/>
        <v>359.81509488689744</v>
      </c>
      <c r="BU652" s="41">
        <f t="shared" si="721"/>
        <v>-251.22811832931387</v>
      </c>
      <c r="BV652" s="41">
        <f t="shared" si="722"/>
        <v>-257.58752894730611</v>
      </c>
      <c r="BW652" s="41">
        <f>Paramètres!$D$22</f>
        <v>1</v>
      </c>
      <c r="BX652" s="41">
        <f t="shared" si="689"/>
        <v>81516.417034264654</v>
      </c>
      <c r="BY652" s="41">
        <f t="shared" si="690"/>
        <v>-73663.063711976807</v>
      </c>
      <c r="BZ652" s="41">
        <f t="shared" si="723"/>
        <v>109868.89096345201</v>
      </c>
      <c r="CA652" s="41">
        <f t="shared" si="724"/>
        <v>-42.102835762751802</v>
      </c>
      <c r="CB652" s="41">
        <f t="shared" si="725"/>
        <v>42.842489501152954</v>
      </c>
      <c r="CC652" s="41">
        <f t="shared" si="726"/>
        <v>31.786670551938386</v>
      </c>
      <c r="CD652" s="41">
        <f t="shared" si="727"/>
        <v>-28.724318649516029</v>
      </c>
      <c r="CE652" s="2">
        <f>Paramètres!$F$16</f>
        <v>15000</v>
      </c>
      <c r="CF652" s="2">
        <f>Paramètres!$G$16</f>
        <v>15000</v>
      </c>
      <c r="CG652" s="111">
        <f>Paramètres!$F$20</f>
        <v>992600579172.61572</v>
      </c>
      <c r="CH652" s="2">
        <f>Paramètres!$F$21</f>
        <v>13332</v>
      </c>
      <c r="CI652" s="2"/>
      <c r="CJ652" s="2"/>
      <c r="CK652" s="2">
        <f>IF(CN652&gt;20000,Paramètres!$F$22,-2)</f>
        <v>1</v>
      </c>
      <c r="CL652" s="2">
        <f t="shared" si="691"/>
        <v>-40197.17594979595</v>
      </c>
      <c r="CM652" s="2">
        <f t="shared" si="692"/>
        <v>14165.000587829891</v>
      </c>
      <c r="CN652" s="2">
        <f t="shared" si="693"/>
        <v>42619.950680310212</v>
      </c>
      <c r="CO652" s="2">
        <f t="shared" si="694"/>
        <v>160.58815629218429</v>
      </c>
      <c r="CP652" s="2">
        <f t="shared" si="695"/>
        <v>475.04375008526466</v>
      </c>
      <c r="CQ652" s="2">
        <f t="shared" si="696"/>
        <v>-448.0394017642559</v>
      </c>
      <c r="CR652" s="2">
        <f t="shared" si="697"/>
        <v>157.88368808017856</v>
      </c>
      <c r="CS652" s="2">
        <f>Paramètres!$F$22</f>
        <v>1</v>
      </c>
      <c r="CT652" s="2">
        <f t="shared" si="698"/>
        <v>66516.417034264654</v>
      </c>
      <c r="CU652" s="2">
        <f t="shared" si="699"/>
        <v>-33663.063711976814</v>
      </c>
      <c r="CV652" s="2">
        <f t="shared" si="728"/>
        <v>74549.551263255926</v>
      </c>
      <c r="CW652" s="2">
        <f t="shared" si="729"/>
        <v>-26.843358104289816</v>
      </c>
      <c r="CX652" s="2">
        <f t="shared" si="700"/>
        <v>170.3634826218927</v>
      </c>
      <c r="CY652" s="2">
        <f t="shared" si="730"/>
        <v>152.00585738566113</v>
      </c>
      <c r="CZ652" s="2">
        <f t="shared" si="731"/>
        <v>-76.928119251090394</v>
      </c>
      <c r="DA652" s="2"/>
      <c r="DB652" s="2"/>
      <c r="DC652" s="13">
        <f>Paramètres!$H$16</f>
        <v>-20000</v>
      </c>
      <c r="DD652" s="13">
        <f>Paramètres!$I$16</f>
        <v>0</v>
      </c>
      <c r="DE652" s="13"/>
      <c r="DF652" s="13"/>
      <c r="DG652" s="112">
        <f>Paramètres!$H$20</f>
        <v>1047197551196.5977</v>
      </c>
      <c r="DH652" s="13">
        <f>Paramètres!$H$21</f>
        <v>10000</v>
      </c>
      <c r="DI652" s="13">
        <f>IF(DL652&lt;66666,Paramètres!$H$22,5)</f>
        <v>5</v>
      </c>
      <c r="DJ652" s="13">
        <f t="shared" si="701"/>
        <v>-75197.175949795957</v>
      </c>
      <c r="DK652" s="13">
        <f t="shared" si="702"/>
        <v>-834.99941217011019</v>
      </c>
      <c r="DL652" s="13">
        <f t="shared" si="732"/>
        <v>75201.811778991716</v>
      </c>
      <c r="DM652" s="13">
        <f t="shared" si="733"/>
        <v>-179.3638062144947</v>
      </c>
      <c r="DN652" s="13">
        <f t="shared" si="734"/>
        <v>901.82768205348657</v>
      </c>
      <c r="DO652" s="13">
        <f t="shared" si="735"/>
        <v>-901.77208872402946</v>
      </c>
      <c r="DP652" s="13">
        <f t="shared" si="736"/>
        <v>-10.013396839512922</v>
      </c>
      <c r="DQ652" s="13">
        <f>IF(DT652&lt;66666,Paramètres!$H$22,5)</f>
        <v>1</v>
      </c>
      <c r="DR652" s="13">
        <f t="shared" si="703"/>
        <v>31516.417034264654</v>
      </c>
      <c r="DS652" s="13">
        <f t="shared" si="704"/>
        <v>-48663.063711976814</v>
      </c>
      <c r="DT652" s="13">
        <f t="shared" si="737"/>
        <v>57977.394840692883</v>
      </c>
      <c r="DU652" s="13">
        <f t="shared" si="738"/>
        <v>-57.071067258882401</v>
      </c>
      <c r="DV652" s="13">
        <f t="shared" si="739"/>
        <v>298.13551402060853</v>
      </c>
      <c r="DW652" s="13">
        <f t="shared" si="740"/>
        <v>162.06597792840847</v>
      </c>
      <c r="DX652" s="13">
        <f t="shared" si="741"/>
        <v>-250.23869308810157</v>
      </c>
    </row>
    <row r="653" spans="1:128" x14ac:dyDescent="0.35">
      <c r="A653" s="106">
        <f t="shared" si="742"/>
        <v>647</v>
      </c>
      <c r="B653" s="106">
        <f>A653*Paramètres!$D$25</f>
        <v>323.5</v>
      </c>
      <c r="C653" s="102">
        <f>Paramètres!$D$7</f>
        <v>155093840495.72119</v>
      </c>
      <c r="D653" s="28">
        <f>Paramètres!$D$8</f>
        <v>6666</v>
      </c>
      <c r="E653" s="28">
        <f t="shared" si="705"/>
        <v>59228.388370780092</v>
      </c>
      <c r="F653" s="28">
        <f t="shared" si="706"/>
        <v>-1916.9727521123507</v>
      </c>
      <c r="G653" s="28">
        <f t="shared" si="680"/>
        <v>-37.569066730649453</v>
      </c>
      <c r="H653" s="28">
        <f t="shared" si="681"/>
        <v>-178.02378524654236</v>
      </c>
      <c r="I653" s="28">
        <f t="shared" si="743"/>
        <v>7084.6461446319499</v>
      </c>
      <c r="J653" s="28">
        <f t="shared" si="744"/>
        <v>-5449.82123322401</v>
      </c>
      <c r="K653" s="28">
        <f t="shared" si="745"/>
        <v>1450.3614870493143</v>
      </c>
      <c r="L653" s="28">
        <f t="shared" si="707"/>
        <v>-1449.4988537530244</v>
      </c>
      <c r="M653" s="28">
        <f t="shared" si="708"/>
        <v>-50.015158547851598</v>
      </c>
      <c r="N653" s="28">
        <f>Paramètres!$D$26*Calculs!K653</f>
        <v>29.007229740986286</v>
      </c>
      <c r="O653" s="28">
        <f>Paramètres!$D$26*I653</f>
        <v>141.69292289263899</v>
      </c>
      <c r="P653" s="28">
        <f>Paramètres!$D$26*J653</f>
        <v>-108.9964246644802</v>
      </c>
      <c r="Q653" s="105">
        <f>IF($T653&gt;25000,Paramètres!$D$9,-5)</f>
        <v>6</v>
      </c>
      <c r="R653" s="105">
        <f t="shared" si="682"/>
        <v>105390.05344618743</v>
      </c>
      <c r="S653" s="105">
        <f t="shared" si="683"/>
        <v>-48140.384645545164</v>
      </c>
      <c r="T653" s="105">
        <f t="shared" si="709"/>
        <v>115864.40350345435</v>
      </c>
      <c r="U653" s="105">
        <f t="shared" si="710"/>
        <v>-24.550114642491891</v>
      </c>
      <c r="V653" s="105">
        <f t="shared" si="684"/>
        <v>68.975207617981781</v>
      </c>
      <c r="W653" s="105">
        <f t="shared" si="711"/>
        <v>62.739725036466872</v>
      </c>
      <c r="X653" s="105">
        <f t="shared" si="712"/>
        <v>-28.658439739319796</v>
      </c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44">
        <f t="shared" si="713"/>
        <v>-46161.665075407334</v>
      </c>
      <c r="AL653" s="44">
        <f t="shared" si="714"/>
        <v>46223.411893432814</v>
      </c>
      <c r="AM653" s="44">
        <f t="shared" si="685"/>
        <v>-24.849352766496295</v>
      </c>
      <c r="AN653" s="44">
        <f t="shared" si="686"/>
        <v>-43.257862720767498</v>
      </c>
      <c r="AO653" s="44">
        <f t="shared" si="746"/>
        <v>10686.357518829349</v>
      </c>
      <c r="AP653" s="44">
        <f t="shared" si="747"/>
        <v>-4948.9650156267398</v>
      </c>
      <c r="AQ653" s="44">
        <f t="shared" si="715"/>
        <v>559.74928756742452</v>
      </c>
      <c r="AR653" s="44">
        <f t="shared" si="716"/>
        <v>407.6524955807601</v>
      </c>
      <c r="AS653" s="44">
        <f t="shared" si="717"/>
        <v>-383.58663660119555</v>
      </c>
      <c r="AT653" s="44">
        <f>Paramètres!$D$26*Calculs!AQ653</f>
        <v>11.19498575134849</v>
      </c>
      <c r="AU653" s="44">
        <f>Paramètres!$D$26*AO653</f>
        <v>213.72715037658699</v>
      </c>
      <c r="AV653" s="44">
        <f>Paramètres!$D$26*AP653</f>
        <v>-98.979300312534804</v>
      </c>
      <c r="AW653" s="44"/>
      <c r="AX653" s="44"/>
      <c r="AY653" s="44"/>
      <c r="AZ653" s="44"/>
      <c r="BA653" s="44"/>
      <c r="BB653" s="44"/>
      <c r="BC653" s="44"/>
      <c r="BD653" s="44"/>
      <c r="BE653" s="44"/>
      <c r="BF653" s="44"/>
      <c r="BG653" s="41">
        <f>Paramètres!$D$16</f>
        <v>30000</v>
      </c>
      <c r="BH653" s="41">
        <f>Paramètres!$E$16</f>
        <v>-25000</v>
      </c>
      <c r="BI653" s="100"/>
      <c r="BJ653" s="100"/>
      <c r="BK653" s="110">
        <f>Paramètres!$D$20</f>
        <v>523598775598.29883</v>
      </c>
      <c r="BL653" s="41">
        <f>Paramètres!$D$21</f>
        <v>10000</v>
      </c>
      <c r="BM653" s="41"/>
      <c r="BN653" s="41"/>
      <c r="BO653" s="41">
        <f>IF(AND($BR$6&gt;200,A653&lt;950),Paramètres!$D$22,0)</f>
        <v>1</v>
      </c>
      <c r="BP653" s="41">
        <f t="shared" si="687"/>
        <v>-29228.388370780092</v>
      </c>
      <c r="BQ653" s="41">
        <f t="shared" si="688"/>
        <v>-23083.02724788765</v>
      </c>
      <c r="BR653" s="41">
        <f t="shared" si="718"/>
        <v>37244.124820968435</v>
      </c>
      <c r="BS653" s="41">
        <f t="shared" si="719"/>
        <v>-141.70019676068534</v>
      </c>
      <c r="BT653" s="41">
        <f t="shared" si="720"/>
        <v>340.04411004087598</v>
      </c>
      <c r="BU653" s="41">
        <f t="shared" si="721"/>
        <v>-266.85930624621318</v>
      </c>
      <c r="BV653" s="41">
        <f t="shared" si="722"/>
        <v>-210.75129286265641</v>
      </c>
      <c r="BW653" s="41">
        <f>Paramètres!$D$22</f>
        <v>1</v>
      </c>
      <c r="BX653" s="41">
        <f t="shared" si="689"/>
        <v>76161.665075407334</v>
      </c>
      <c r="BY653" s="41">
        <f t="shared" si="690"/>
        <v>-71223.411893432814</v>
      </c>
      <c r="BZ653" s="41">
        <f t="shared" si="723"/>
        <v>104275.46992845493</v>
      </c>
      <c r="CA653" s="41">
        <f t="shared" si="724"/>
        <v>-43.080977650812947</v>
      </c>
      <c r="CB653" s="41">
        <f t="shared" si="725"/>
        <v>47.497475578900527</v>
      </c>
      <c r="CC653" s="41">
        <f t="shared" si="726"/>
        <v>34.691637730806463</v>
      </c>
      <c r="CD653" s="41">
        <f t="shared" si="727"/>
        <v>-32.442263452520351</v>
      </c>
      <c r="CE653" s="2">
        <f>Paramètres!$F$16</f>
        <v>15000</v>
      </c>
      <c r="CF653" s="2">
        <f>Paramètres!$G$16</f>
        <v>15000</v>
      </c>
      <c r="CG653" s="111">
        <f>Paramètres!$F$20</f>
        <v>992600579172.61572</v>
      </c>
      <c r="CH653" s="2">
        <f>Paramètres!$F$21</f>
        <v>13332</v>
      </c>
      <c r="CI653" s="2"/>
      <c r="CJ653" s="2"/>
      <c r="CK653" s="2">
        <f>IF(CN653&gt;20000,Paramètres!$F$22,-2)</f>
        <v>1</v>
      </c>
      <c r="CL653" s="2">
        <f t="shared" si="691"/>
        <v>-44228.388370780092</v>
      </c>
      <c r="CM653" s="2">
        <f t="shared" si="692"/>
        <v>16916.97275211235</v>
      </c>
      <c r="CN653" s="2">
        <f t="shared" si="693"/>
        <v>47353.292440676887</v>
      </c>
      <c r="CO653" s="2">
        <f t="shared" si="694"/>
        <v>159.0685834566282</v>
      </c>
      <c r="CP653" s="2">
        <f t="shared" si="695"/>
        <v>394.80355562968521</v>
      </c>
      <c r="CQ653" s="2">
        <f t="shared" si="696"/>
        <v>-368.74996623370998</v>
      </c>
      <c r="CR653" s="2">
        <f t="shared" si="697"/>
        <v>141.0436455161298</v>
      </c>
      <c r="CS653" s="2">
        <f>Paramètres!$F$22</f>
        <v>1</v>
      </c>
      <c r="CT653" s="2">
        <f t="shared" si="698"/>
        <v>61161.665075407334</v>
      </c>
      <c r="CU653" s="2">
        <f t="shared" si="699"/>
        <v>-31223.411893432814</v>
      </c>
      <c r="CV653" s="2">
        <f t="shared" si="728"/>
        <v>68670.595782061355</v>
      </c>
      <c r="CW653" s="2">
        <f t="shared" si="729"/>
        <v>-27.044595384981072</v>
      </c>
      <c r="CX653" s="2">
        <f t="shared" si="700"/>
        <v>199.12702337739537</v>
      </c>
      <c r="CY653" s="2">
        <f t="shared" si="730"/>
        <v>177.35306025191841</v>
      </c>
      <c r="CZ653" s="2">
        <f t="shared" si="731"/>
        <v>-90.539844590219843</v>
      </c>
      <c r="DA653" s="2"/>
      <c r="DB653" s="2"/>
      <c r="DC653" s="13">
        <f>Paramètres!$H$16</f>
        <v>-20000</v>
      </c>
      <c r="DD653" s="13">
        <f>Paramètres!$I$16</f>
        <v>0</v>
      </c>
      <c r="DE653" s="13"/>
      <c r="DF653" s="13"/>
      <c r="DG653" s="112">
        <f>Paramètres!$H$20</f>
        <v>1047197551196.5977</v>
      </c>
      <c r="DH653" s="13">
        <f>Paramètres!$H$21</f>
        <v>10000</v>
      </c>
      <c r="DI653" s="13">
        <f>IF(DL653&lt;66666,Paramètres!$H$22,5)</f>
        <v>5</v>
      </c>
      <c r="DJ653" s="13">
        <f t="shared" si="701"/>
        <v>-79228.3883707801</v>
      </c>
      <c r="DK653" s="13">
        <f t="shared" si="702"/>
        <v>1916.9727521123507</v>
      </c>
      <c r="DL653" s="13">
        <f t="shared" si="732"/>
        <v>79251.576062331427</v>
      </c>
      <c r="DM653" s="13">
        <f t="shared" si="733"/>
        <v>178.61396874662455</v>
      </c>
      <c r="DN653" s="13">
        <f t="shared" si="734"/>
        <v>814.12778150606664</v>
      </c>
      <c r="DO653" s="13">
        <f t="shared" si="735"/>
        <v>-813.88958127310116</v>
      </c>
      <c r="DP653" s="13">
        <f t="shared" si="736"/>
        <v>19.692488798675019</v>
      </c>
      <c r="DQ653" s="13">
        <f>IF(DT653&lt;66666,Paramètres!$H$22,5)</f>
        <v>1</v>
      </c>
      <c r="DR653" s="13">
        <f t="shared" si="703"/>
        <v>26161.665075407334</v>
      </c>
      <c r="DS653" s="13">
        <f t="shared" si="704"/>
        <v>-46223.411893432814</v>
      </c>
      <c r="DT653" s="13">
        <f t="shared" si="737"/>
        <v>53113.430755202906</v>
      </c>
      <c r="DU653" s="13">
        <f t="shared" si="738"/>
        <v>-60.490876882114911</v>
      </c>
      <c r="DV653" s="13">
        <f t="shared" si="739"/>
        <v>352.31204485261179</v>
      </c>
      <c r="DW653" s="13">
        <f t="shared" si="740"/>
        <v>173.53557449427285</v>
      </c>
      <c r="DX653" s="13">
        <f t="shared" si="741"/>
        <v>-306.6091670729553</v>
      </c>
    </row>
    <row r="654" spans="1:128" x14ac:dyDescent="0.35">
      <c r="A654" s="106">
        <f t="shared" si="742"/>
        <v>648</v>
      </c>
      <c r="B654" s="106">
        <f>A654*Paramètres!$D$25</f>
        <v>324</v>
      </c>
      <c r="C654" s="102">
        <f>Paramètres!$D$7</f>
        <v>155093840495.72119</v>
      </c>
      <c r="D654" s="28">
        <f>Paramètres!$D$8</f>
        <v>6666</v>
      </c>
      <c r="E654" s="28">
        <f t="shared" si="705"/>
        <v>62408.336729657807</v>
      </c>
      <c r="F654" s="28">
        <f t="shared" si="706"/>
        <v>-4654.3871583613191</v>
      </c>
      <c r="G654" s="28">
        <f t="shared" si="680"/>
        <v>-44.459845744253997</v>
      </c>
      <c r="H654" s="28">
        <f t="shared" si="681"/>
        <v>179.95429325813819</v>
      </c>
      <c r="I654" s="28">
        <f t="shared" si="743"/>
        <v>5493.4543679862863</v>
      </c>
      <c r="J654" s="28">
        <f t="shared" si="744"/>
        <v>-5390.8399671073812</v>
      </c>
      <c r="K654" s="28">
        <f t="shared" si="745"/>
        <v>1340.6694104619507</v>
      </c>
      <c r="L654" s="28">
        <f t="shared" si="707"/>
        <v>-1340.6689838756097</v>
      </c>
      <c r="M654" s="28">
        <f t="shared" si="708"/>
        <v>1.0694962995086996</v>
      </c>
      <c r="N654" s="28">
        <f>Paramètres!$D$26*Calculs!K654</f>
        <v>26.813388209239015</v>
      </c>
      <c r="O654" s="28">
        <f>Paramètres!$D$26*I654</f>
        <v>109.86908735972573</v>
      </c>
      <c r="P654" s="28">
        <f>Paramètres!$D$26*J654</f>
        <v>-107.81679934214763</v>
      </c>
      <c r="Q654" s="105">
        <f>IF($T654&gt;25000,Paramètres!$D$9,-5)</f>
        <v>6</v>
      </c>
      <c r="R654" s="105">
        <f t="shared" si="682"/>
        <v>103124.90992175529</v>
      </c>
      <c r="S654" s="105">
        <f t="shared" si="683"/>
        <v>-48307.419884830466</v>
      </c>
      <c r="T654" s="105">
        <f t="shared" si="709"/>
        <v>113878.68045555962</v>
      </c>
      <c r="U654" s="105">
        <f t="shared" si="710"/>
        <v>-25.100082990765706</v>
      </c>
      <c r="V654" s="105">
        <f t="shared" si="684"/>
        <v>71.389217913588823</v>
      </c>
      <c r="W654" s="105">
        <f t="shared" si="711"/>
        <v>64.647804464123382</v>
      </c>
      <c r="X654" s="105">
        <f t="shared" si="712"/>
        <v>-30.283358669116293</v>
      </c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44">
        <f t="shared" si="713"/>
        <v>-40716.573192097472</v>
      </c>
      <c r="AL654" s="44">
        <f t="shared" si="714"/>
        <v>43653.032726469144</v>
      </c>
      <c r="AM654" s="44">
        <f t="shared" si="685"/>
        <v>-25.688222847628193</v>
      </c>
      <c r="AN654" s="44">
        <f t="shared" si="686"/>
        <v>-45.627539325245529</v>
      </c>
      <c r="AO654" s="44">
        <f t="shared" si="746"/>
        <v>10880.282864033521</v>
      </c>
      <c r="AP654" s="44">
        <f t="shared" si="747"/>
        <v>-5233.5723519154008</v>
      </c>
      <c r="AQ654" s="44">
        <f t="shared" si="715"/>
        <v>641.08004284580238</v>
      </c>
      <c r="AR654" s="44">
        <f t="shared" si="716"/>
        <v>448.31999751346461</v>
      </c>
      <c r="AS654" s="44">
        <f t="shared" si="717"/>
        <v>-458.24971485501533</v>
      </c>
      <c r="AT654" s="44">
        <f>Paramètres!$D$26*Calculs!AQ654</f>
        <v>12.821600856916048</v>
      </c>
      <c r="AU654" s="44">
        <f>Paramètres!$D$26*AO654</f>
        <v>217.60565728067041</v>
      </c>
      <c r="AV654" s="44">
        <f>Paramètres!$D$26*AP654</f>
        <v>-104.67144703830802</v>
      </c>
      <c r="AW654" s="44"/>
      <c r="AX654" s="44"/>
      <c r="AY654" s="44"/>
      <c r="AZ654" s="44"/>
      <c r="BA654" s="44"/>
      <c r="BB654" s="44"/>
      <c r="BC654" s="44"/>
      <c r="BD654" s="44"/>
      <c r="BE654" s="44"/>
      <c r="BF654" s="44"/>
      <c r="BG654" s="41">
        <f>Paramètres!$D$16</f>
        <v>30000</v>
      </c>
      <c r="BH654" s="41">
        <f>Paramètres!$E$16</f>
        <v>-25000</v>
      </c>
      <c r="BI654" s="100"/>
      <c r="BJ654" s="100"/>
      <c r="BK654" s="110">
        <f>Paramètres!$D$20</f>
        <v>523598775598.29883</v>
      </c>
      <c r="BL654" s="41">
        <f>Paramètres!$D$21</f>
        <v>10000</v>
      </c>
      <c r="BM654" s="41"/>
      <c r="BN654" s="41"/>
      <c r="BO654" s="41">
        <f>IF(AND($BR$6&gt;200,A654&lt;950),Paramètres!$D$22,0)</f>
        <v>1</v>
      </c>
      <c r="BP654" s="41">
        <f t="shared" si="687"/>
        <v>-32408.336729657807</v>
      </c>
      <c r="BQ654" s="41">
        <f t="shared" si="688"/>
        <v>-20345.612841638682</v>
      </c>
      <c r="BR654" s="41">
        <f t="shared" si="718"/>
        <v>38265.444613707812</v>
      </c>
      <c r="BS654" s="41">
        <f t="shared" si="719"/>
        <v>-147.87983023376867</v>
      </c>
      <c r="BT654" s="41">
        <f t="shared" si="720"/>
        <v>323.85345503658641</v>
      </c>
      <c r="BU654" s="41">
        <f t="shared" si="721"/>
        <v>-274.28276158403685</v>
      </c>
      <c r="BV654" s="41">
        <f t="shared" si="722"/>
        <v>-172.19183208552226</v>
      </c>
      <c r="BW654" s="41">
        <f>Paramètres!$D$22</f>
        <v>1</v>
      </c>
      <c r="BX654" s="41">
        <f t="shared" si="689"/>
        <v>70716.573192097479</v>
      </c>
      <c r="BY654" s="41">
        <f t="shared" si="690"/>
        <v>-68653.032726469144</v>
      </c>
      <c r="BZ654" s="41">
        <f t="shared" si="723"/>
        <v>98559.995061763897</v>
      </c>
      <c r="CA654" s="41">
        <f t="shared" si="724"/>
        <v>-44.151726661765231</v>
      </c>
      <c r="CB654" s="41">
        <f t="shared" si="725"/>
        <v>53.079325326413056</v>
      </c>
      <c r="CC654" s="41">
        <f t="shared" si="726"/>
        <v>38.084295682849898</v>
      </c>
      <c r="CD654" s="41">
        <f t="shared" si="727"/>
        <v>-36.972979315284491</v>
      </c>
      <c r="CE654" s="2">
        <f>Paramètres!$F$16</f>
        <v>15000</v>
      </c>
      <c r="CF654" s="2">
        <f>Paramètres!$G$16</f>
        <v>15000</v>
      </c>
      <c r="CG654" s="111">
        <f>Paramètres!$F$20</f>
        <v>992600579172.61572</v>
      </c>
      <c r="CH654" s="2">
        <f>Paramètres!$F$21</f>
        <v>13332</v>
      </c>
      <c r="CI654" s="2"/>
      <c r="CJ654" s="2"/>
      <c r="CK654" s="2">
        <f>IF(CN654&gt;20000,Paramètres!$F$22,-2)</f>
        <v>1</v>
      </c>
      <c r="CL654" s="2">
        <f t="shared" si="691"/>
        <v>-47408.336729657807</v>
      </c>
      <c r="CM654" s="2">
        <f t="shared" si="692"/>
        <v>19654.387158361318</v>
      </c>
      <c r="CN654" s="2">
        <f t="shared" si="693"/>
        <v>51321.002777063695</v>
      </c>
      <c r="CO654" s="2">
        <f t="shared" si="694"/>
        <v>157.48224781284418</v>
      </c>
      <c r="CP654" s="2">
        <f t="shared" si="695"/>
        <v>341.69784556055669</v>
      </c>
      <c r="CQ654" s="2">
        <f t="shared" si="696"/>
        <v>-315.64711610376514</v>
      </c>
      <c r="CR654" s="2">
        <f t="shared" si="697"/>
        <v>130.85990889536123</v>
      </c>
      <c r="CS654" s="2">
        <f>Paramètres!$F$22</f>
        <v>1</v>
      </c>
      <c r="CT654" s="2">
        <f t="shared" si="698"/>
        <v>55716.573192097472</v>
      </c>
      <c r="CU654" s="2">
        <f t="shared" si="699"/>
        <v>-28653.032726469144</v>
      </c>
      <c r="CV654" s="2">
        <f t="shared" si="728"/>
        <v>62652.476508869673</v>
      </c>
      <c r="CW654" s="2">
        <f t="shared" si="729"/>
        <v>-27.215131654049184</v>
      </c>
      <c r="CX654" s="2">
        <f t="shared" si="700"/>
        <v>236.61843496347677</v>
      </c>
      <c r="CY654" s="2">
        <f t="shared" si="730"/>
        <v>210.42373877073669</v>
      </c>
      <c r="CZ654" s="2">
        <f t="shared" si="731"/>
        <v>-108.21337221577495</v>
      </c>
      <c r="DA654" s="2"/>
      <c r="DB654" s="2"/>
      <c r="DC654" s="13">
        <f>Paramètres!$H$16</f>
        <v>-20000</v>
      </c>
      <c r="DD654" s="13">
        <f>Paramètres!$I$16</f>
        <v>0</v>
      </c>
      <c r="DE654" s="13"/>
      <c r="DF654" s="13"/>
      <c r="DG654" s="112">
        <f>Paramètres!$H$20</f>
        <v>1047197551196.5977</v>
      </c>
      <c r="DH654" s="13">
        <f>Paramètres!$H$21</f>
        <v>10000</v>
      </c>
      <c r="DI654" s="13">
        <f>IF(DL654&lt;66666,Paramètres!$H$22,5)</f>
        <v>5</v>
      </c>
      <c r="DJ654" s="13">
        <f t="shared" si="701"/>
        <v>-82408.336729657807</v>
      </c>
      <c r="DK654" s="13">
        <f t="shared" si="702"/>
        <v>4654.3871583613191</v>
      </c>
      <c r="DL654" s="13">
        <f t="shared" si="732"/>
        <v>82539.670961111697</v>
      </c>
      <c r="DM654" s="13">
        <f t="shared" si="733"/>
        <v>176.76739355028721</v>
      </c>
      <c r="DN654" s="13">
        <f t="shared" si="734"/>
        <v>751.93555969538193</v>
      </c>
      <c r="DO654" s="13">
        <f t="shared" si="735"/>
        <v>-750.73910618780769</v>
      </c>
      <c r="DP654" s="13">
        <f t="shared" si="736"/>
        <v>42.401419489669735</v>
      </c>
      <c r="DQ654" s="13">
        <f>IF(DT654&lt;66666,Paramètres!$H$22,5)</f>
        <v>1</v>
      </c>
      <c r="DR654" s="13">
        <f t="shared" si="703"/>
        <v>20716.573192097472</v>
      </c>
      <c r="DS654" s="13">
        <f t="shared" si="704"/>
        <v>-43653.032726469144</v>
      </c>
      <c r="DT654" s="13">
        <f t="shared" si="737"/>
        <v>48319.392287586954</v>
      </c>
      <c r="DU654" s="13">
        <f t="shared" si="738"/>
        <v>-64.61222258669936</v>
      </c>
      <c r="DV654" s="13">
        <f t="shared" si="739"/>
        <v>421.17720860609313</v>
      </c>
      <c r="DW654" s="13">
        <f t="shared" si="740"/>
        <v>180.57653575193947</v>
      </c>
      <c r="DX654" s="13">
        <f t="shared" si="741"/>
        <v>-380.50276711878064</v>
      </c>
    </row>
    <row r="655" spans="1:128" x14ac:dyDescent="0.35">
      <c r="A655" s="106">
        <f t="shared" si="742"/>
        <v>649</v>
      </c>
      <c r="B655" s="106">
        <f>A655*Paramètres!$D$25</f>
        <v>324.5</v>
      </c>
      <c r="C655" s="102">
        <f>Paramètres!$D$7</f>
        <v>155093840495.72119</v>
      </c>
      <c r="D655" s="28">
        <f>Paramètres!$D$8</f>
        <v>6666</v>
      </c>
      <c r="E655" s="28">
        <f t="shared" si="705"/>
        <v>64819.896667682049</v>
      </c>
      <c r="F655" s="28">
        <f t="shared" si="706"/>
        <v>-7349.5397678401323</v>
      </c>
      <c r="G655" s="28">
        <f t="shared" si="680"/>
        <v>-52.568811442837742</v>
      </c>
      <c r="H655" s="28">
        <f t="shared" si="681"/>
        <v>177.96702095472523</v>
      </c>
      <c r="I655" s="28">
        <f t="shared" si="743"/>
        <v>4042.9162967509515</v>
      </c>
      <c r="J655" s="28">
        <f t="shared" si="744"/>
        <v>-5281.9536714657252</v>
      </c>
      <c r="K655" s="28">
        <f t="shared" si="745"/>
        <v>1262.8898070561627</v>
      </c>
      <c r="L655" s="28">
        <f t="shared" si="707"/>
        <v>-1262.0949108260406</v>
      </c>
      <c r="M655" s="28">
        <f t="shared" si="708"/>
        <v>44.800678938611092</v>
      </c>
      <c r="N655" s="28">
        <f>Paramètres!$D$26*Calculs!K655</f>
        <v>25.257796141123254</v>
      </c>
      <c r="O655" s="28">
        <f>Paramètres!$D$26*I655</f>
        <v>80.858325935019025</v>
      </c>
      <c r="P655" s="28">
        <f>Paramètres!$D$26*J655</f>
        <v>-105.63907342931451</v>
      </c>
      <c r="Q655" s="105">
        <f>IF($T655&gt;25000,Paramètres!$D$9,-5)</f>
        <v>6</v>
      </c>
      <c r="R655" s="105">
        <f t="shared" si="682"/>
        <v>99984.248428384395</v>
      </c>
      <c r="S655" s="105">
        <f t="shared" si="683"/>
        <v>-48271.223889637826</v>
      </c>
      <c r="T655" s="105">
        <f t="shared" si="709"/>
        <v>111026.8480575416</v>
      </c>
      <c r="U655" s="105">
        <f t="shared" si="710"/>
        <v>-25.770706034411269</v>
      </c>
      <c r="V655" s="105">
        <f t="shared" si="684"/>
        <v>75.083709346196997</v>
      </c>
      <c r="W655" s="105">
        <f t="shared" si="711"/>
        <v>67.615971988181059</v>
      </c>
      <c r="X655" s="105">
        <f t="shared" si="712"/>
        <v>-32.64419919798469</v>
      </c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44">
        <f t="shared" si="713"/>
        <v>-35164.351760702346</v>
      </c>
      <c r="AL655" s="44">
        <f t="shared" si="714"/>
        <v>40921.684121797691</v>
      </c>
      <c r="AM655" s="44">
        <f t="shared" si="685"/>
        <v>-26.695477616809665</v>
      </c>
      <c r="AN655" s="44">
        <f t="shared" si="686"/>
        <v>-48.393263289009951</v>
      </c>
      <c r="AO655" s="44">
        <f t="shared" si="746"/>
        <v>11110.997204266316</v>
      </c>
      <c r="AP655" s="44">
        <f t="shared" si="747"/>
        <v>-5587.1506197321087</v>
      </c>
      <c r="AQ655" s="44">
        <f t="shared" si="715"/>
        <v>743.55702762673729</v>
      </c>
      <c r="AR655" s="44">
        <f t="shared" si="716"/>
        <v>493.73237466964946</v>
      </c>
      <c r="AS655" s="44">
        <f t="shared" si="717"/>
        <v>-555.97247731895641</v>
      </c>
      <c r="AT655" s="44">
        <f>Paramètres!$D$26*Calculs!AQ655</f>
        <v>14.871140552534746</v>
      </c>
      <c r="AU655" s="44">
        <f>Paramètres!$D$26*AO655</f>
        <v>222.21994408532632</v>
      </c>
      <c r="AV655" s="44">
        <f>Paramètres!$D$26*AP655</f>
        <v>-111.74301239464218</v>
      </c>
      <c r="AW655" s="44"/>
      <c r="AX655" s="44"/>
      <c r="AY655" s="44"/>
      <c r="AZ655" s="44"/>
      <c r="BA655" s="44"/>
      <c r="BB655" s="44"/>
      <c r="BC655" s="44"/>
      <c r="BD655" s="44"/>
      <c r="BE655" s="44"/>
      <c r="BF655" s="44"/>
      <c r="BG655" s="41">
        <f>Paramètres!$D$16</f>
        <v>30000</v>
      </c>
      <c r="BH655" s="41">
        <f>Paramètres!$E$16</f>
        <v>-25000</v>
      </c>
      <c r="BI655" s="100"/>
      <c r="BJ655" s="100"/>
      <c r="BK655" s="110">
        <f>Paramètres!$D$20</f>
        <v>523598775598.29883</v>
      </c>
      <c r="BL655" s="41">
        <f>Paramètres!$D$21</f>
        <v>10000</v>
      </c>
      <c r="BM655" s="41"/>
      <c r="BN655" s="41"/>
      <c r="BO655" s="41">
        <f>IF(AND($BR$6&gt;200,A655&lt;950),Paramètres!$D$22,0)</f>
        <v>1</v>
      </c>
      <c r="BP655" s="41">
        <f t="shared" si="687"/>
        <v>-34819.896667682049</v>
      </c>
      <c r="BQ655" s="41">
        <f t="shared" si="688"/>
        <v>-17650.460232159869</v>
      </c>
      <c r="BR655" s="41">
        <f t="shared" si="718"/>
        <v>39037.980869342005</v>
      </c>
      <c r="BS655" s="41">
        <f t="shared" si="719"/>
        <v>-153.11921650122906</v>
      </c>
      <c r="BT655" s="41">
        <f t="shared" si="720"/>
        <v>312.33553156191255</v>
      </c>
      <c r="BU655" s="41">
        <f t="shared" si="721"/>
        <v>-278.5874344021791</v>
      </c>
      <c r="BV655" s="41">
        <f t="shared" si="722"/>
        <v>-141.21800759561091</v>
      </c>
      <c r="BW655" s="41">
        <f>Paramètres!$D$22</f>
        <v>1</v>
      </c>
      <c r="BX655" s="41">
        <f t="shared" si="689"/>
        <v>65164.351760702346</v>
      </c>
      <c r="BY655" s="41">
        <f t="shared" si="690"/>
        <v>-65921.684121797691</v>
      </c>
      <c r="BZ655" s="41">
        <f t="shared" si="723"/>
        <v>92693.371811832505</v>
      </c>
      <c r="CA655" s="41">
        <f t="shared" si="724"/>
        <v>-45.331015160526697</v>
      </c>
      <c r="CB655" s="41">
        <f t="shared" si="725"/>
        <v>59.891217408031189</v>
      </c>
      <c r="CC655" s="41">
        <f t="shared" si="726"/>
        <v>42.104114698473481</v>
      </c>
      <c r="CD655" s="41">
        <f t="shared" si="727"/>
        <v>-42.593443721702613</v>
      </c>
      <c r="CE655" s="2">
        <f>Paramètres!$F$16</f>
        <v>15000</v>
      </c>
      <c r="CF655" s="2">
        <f>Paramètres!$G$16</f>
        <v>15000</v>
      </c>
      <c r="CG655" s="111">
        <f>Paramètres!$F$20</f>
        <v>992600579172.61572</v>
      </c>
      <c r="CH655" s="2">
        <f>Paramètres!$F$21</f>
        <v>13332</v>
      </c>
      <c r="CI655" s="2"/>
      <c r="CJ655" s="2"/>
      <c r="CK655" s="2">
        <f>IF(CN655&gt;20000,Paramètres!$F$22,-2)</f>
        <v>1</v>
      </c>
      <c r="CL655" s="2">
        <f t="shared" si="691"/>
        <v>-49819.896667682049</v>
      </c>
      <c r="CM655" s="2">
        <f t="shared" si="692"/>
        <v>22349.539767840131</v>
      </c>
      <c r="CN655" s="2">
        <f t="shared" si="693"/>
        <v>54603.333522897527</v>
      </c>
      <c r="CO655" s="2">
        <f t="shared" si="694"/>
        <v>155.83867583785803</v>
      </c>
      <c r="CP655" s="2">
        <f t="shared" si="695"/>
        <v>305.22094888348443</v>
      </c>
      <c r="CQ655" s="2">
        <f t="shared" si="696"/>
        <v>-278.48256055302005</v>
      </c>
      <c r="CR655" s="2">
        <f t="shared" si="697"/>
        <v>124.92914433857355</v>
      </c>
      <c r="CS655" s="2">
        <f>Paramètres!$F$22</f>
        <v>1</v>
      </c>
      <c r="CT655" s="2">
        <f t="shared" si="698"/>
        <v>50164.351760702346</v>
      </c>
      <c r="CU655" s="2">
        <f t="shared" si="699"/>
        <v>-25921.684121797691</v>
      </c>
      <c r="CV655" s="2">
        <f t="shared" si="728"/>
        <v>56465.88257772776</v>
      </c>
      <c r="CW655" s="2">
        <f t="shared" si="729"/>
        <v>-27.326988538717689</v>
      </c>
      <c r="CX655" s="2">
        <f t="shared" si="700"/>
        <v>286.98734533015113</v>
      </c>
      <c r="CY655" s="2">
        <f t="shared" si="730"/>
        <v>254.95987107249053</v>
      </c>
      <c r="CZ655" s="2">
        <f t="shared" si="731"/>
        <v>-131.74672869694496</v>
      </c>
      <c r="DA655" s="2"/>
      <c r="DB655" s="2"/>
      <c r="DC655" s="13">
        <f>Paramètres!$H$16</f>
        <v>-20000</v>
      </c>
      <c r="DD655" s="13">
        <f>Paramètres!$I$16</f>
        <v>0</v>
      </c>
      <c r="DE655" s="13"/>
      <c r="DF655" s="13"/>
      <c r="DG655" s="112">
        <f>Paramètres!$H$20</f>
        <v>1047197551196.5977</v>
      </c>
      <c r="DH655" s="13">
        <f>Paramètres!$H$21</f>
        <v>10000</v>
      </c>
      <c r="DI655" s="13">
        <f>IF(DL655&lt;66666,Paramètres!$H$22,5)</f>
        <v>5</v>
      </c>
      <c r="DJ655" s="13">
        <f t="shared" si="701"/>
        <v>-84819.896667682042</v>
      </c>
      <c r="DK655" s="13">
        <f t="shared" si="702"/>
        <v>7349.5397678401323</v>
      </c>
      <c r="DL655" s="13">
        <f t="shared" si="732"/>
        <v>85137.715529108027</v>
      </c>
      <c r="DM655" s="13">
        <f t="shared" si="733"/>
        <v>175.04776024912891</v>
      </c>
      <c r="DN655" s="13">
        <f t="shared" si="734"/>
        <v>707.66663349656449</v>
      </c>
      <c r="DO655" s="13">
        <f t="shared" si="735"/>
        <v>-705.02491587084137</v>
      </c>
      <c r="DP655" s="13">
        <f t="shared" si="736"/>
        <v>61.089542195648455</v>
      </c>
      <c r="DQ655" s="13">
        <f>IF(DT655&lt;66666,Paramètres!$H$22,5)</f>
        <v>1</v>
      </c>
      <c r="DR655" s="13">
        <f t="shared" si="703"/>
        <v>15164.351760702346</v>
      </c>
      <c r="DS655" s="13">
        <f t="shared" si="704"/>
        <v>-40921.684121797691</v>
      </c>
      <c r="DT655" s="13">
        <f t="shared" si="737"/>
        <v>43641.056308097148</v>
      </c>
      <c r="DU655" s="13">
        <f t="shared" si="738"/>
        <v>-69.666801583300725</v>
      </c>
      <c r="DV655" s="13">
        <f t="shared" si="739"/>
        <v>509.21501143062409</v>
      </c>
      <c r="DW655" s="13">
        <f t="shared" si="740"/>
        <v>176.94153644331766</v>
      </c>
      <c r="DX655" s="13">
        <f t="shared" si="741"/>
        <v>-477.48468095570217</v>
      </c>
    </row>
    <row r="656" spans="1:128" x14ac:dyDescent="0.35">
      <c r="A656" s="106">
        <f t="shared" si="742"/>
        <v>650</v>
      </c>
      <c r="B656" s="106">
        <f>A656*Paramètres!$D$25</f>
        <v>325</v>
      </c>
      <c r="C656" s="102">
        <f>Paramètres!$D$7</f>
        <v>155093840495.72119</v>
      </c>
      <c r="D656" s="28">
        <f>Paramètres!$D$8</f>
        <v>6666</v>
      </c>
      <c r="E656" s="28">
        <f t="shared" si="705"/>
        <v>66525.831088351013</v>
      </c>
      <c r="F656" s="28">
        <f t="shared" si="706"/>
        <v>-9979.3164338383413</v>
      </c>
      <c r="G656" s="28">
        <f t="shared" si="680"/>
        <v>-62.248749656535182</v>
      </c>
      <c r="H656" s="28">
        <f t="shared" si="681"/>
        <v>176.05456306225565</v>
      </c>
      <c r="I656" s="28">
        <f t="shared" si="743"/>
        <v>2699.9630599898919</v>
      </c>
      <c r="J656" s="28">
        <f t="shared" si="744"/>
        <v>-5131.5139190977998</v>
      </c>
      <c r="K656" s="28">
        <f t="shared" si="745"/>
        <v>1209.6730256791263</v>
      </c>
      <c r="L656" s="28">
        <f t="shared" si="707"/>
        <v>-1206.8061337008603</v>
      </c>
      <c r="M656" s="28">
        <f t="shared" si="708"/>
        <v>83.233314950646999</v>
      </c>
      <c r="N656" s="28">
        <f>Paramètres!$D$26*Calculs!K656</f>
        <v>24.193460513582526</v>
      </c>
      <c r="O656" s="28">
        <f>Paramètres!$D$26*I656</f>
        <v>53.999261199797843</v>
      </c>
      <c r="P656" s="28">
        <f>Paramètres!$D$26*J656</f>
        <v>-102.630278381956</v>
      </c>
      <c r="Q656" s="105">
        <f>IF($T656&gt;25000,Paramètres!$D$9,-5)</f>
        <v>6</v>
      </c>
      <c r="R656" s="105">
        <f t="shared" si="682"/>
        <v>96011.251153252786</v>
      </c>
      <c r="S656" s="105">
        <f t="shared" si="683"/>
        <v>-47968.432126440239</v>
      </c>
      <c r="T656" s="105">
        <f t="shared" si="709"/>
        <v>107327.21383079824</v>
      </c>
      <c r="U656" s="105">
        <f t="shared" si="710"/>
        <v>-26.547291942480342</v>
      </c>
      <c r="V656" s="105">
        <f t="shared" si="684"/>
        <v>80.318938309018804</v>
      </c>
      <c r="W656" s="105">
        <f t="shared" si="711"/>
        <v>71.850572497922698</v>
      </c>
      <c r="X656" s="105">
        <f t="shared" si="712"/>
        <v>-35.897452316407112</v>
      </c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44">
        <f t="shared" si="713"/>
        <v>-29485.420064901777</v>
      </c>
      <c r="AL656" s="44">
        <f t="shared" si="714"/>
        <v>37989.115692601896</v>
      </c>
      <c r="AM656" s="44">
        <f t="shared" si="685"/>
        <v>-27.918284152103315</v>
      </c>
      <c r="AN656" s="44">
        <f t="shared" si="686"/>
        <v>-51.64537308327624</v>
      </c>
      <c r="AO656" s="44">
        <f t="shared" si="746"/>
        <v>11382.509634850639</v>
      </c>
      <c r="AP656" s="44">
        <f t="shared" si="747"/>
        <v>-6031.3800846564227</v>
      </c>
      <c r="AQ656" s="44">
        <f t="shared" si="715"/>
        <v>872.84118080632368</v>
      </c>
      <c r="AR656" s="44">
        <f t="shared" si="716"/>
        <v>541.62149420246271</v>
      </c>
      <c r="AS656" s="44">
        <f t="shared" si="717"/>
        <v>-684.46905257233436</v>
      </c>
      <c r="AT656" s="44">
        <f>Paramètres!$D$26*Calculs!AQ656</f>
        <v>17.456823616126474</v>
      </c>
      <c r="AU656" s="44">
        <f>Paramètres!$D$26*AO656</f>
        <v>227.65019269701278</v>
      </c>
      <c r="AV656" s="44">
        <f>Paramètres!$D$26*AP656</f>
        <v>-120.62760169312845</v>
      </c>
      <c r="AW656" s="44"/>
      <c r="AX656" s="44"/>
      <c r="AY656" s="44"/>
      <c r="AZ656" s="44"/>
      <c r="BA656" s="44"/>
      <c r="BB656" s="44"/>
      <c r="BC656" s="44"/>
      <c r="BD656" s="44"/>
      <c r="BE656" s="44"/>
      <c r="BF656" s="44"/>
      <c r="BG656" s="41">
        <f>Paramètres!$D$16</f>
        <v>30000</v>
      </c>
      <c r="BH656" s="41">
        <f>Paramètres!$E$16</f>
        <v>-25000</v>
      </c>
      <c r="BI656" s="100"/>
      <c r="BJ656" s="100"/>
      <c r="BK656" s="110">
        <f>Paramètres!$D$20</f>
        <v>523598775598.29883</v>
      </c>
      <c r="BL656" s="41">
        <f>Paramètres!$D$21</f>
        <v>10000</v>
      </c>
      <c r="BM656" s="41"/>
      <c r="BN656" s="41"/>
      <c r="BO656" s="41">
        <f>IF(AND($BR$6&gt;200,A656&lt;950),Paramètres!$D$22,0)</f>
        <v>1</v>
      </c>
      <c r="BP656" s="41">
        <f t="shared" si="687"/>
        <v>-36525.831088351013</v>
      </c>
      <c r="BQ656" s="41">
        <f t="shared" si="688"/>
        <v>-15020.683566161659</v>
      </c>
      <c r="BR656" s="41">
        <f t="shared" si="718"/>
        <v>39493.762437750956</v>
      </c>
      <c r="BS656" s="41">
        <f t="shared" si="719"/>
        <v>-157.64584210677612</v>
      </c>
      <c r="BT656" s="41">
        <f t="shared" si="720"/>
        <v>305.81604102594599</v>
      </c>
      <c r="BU656" s="41">
        <f t="shared" si="721"/>
        <v>-282.83415833647359</v>
      </c>
      <c r="BV656" s="41">
        <f t="shared" si="722"/>
        <v>-116.31117670663332</v>
      </c>
      <c r="BW656" s="41">
        <f>Paramètres!$D$22</f>
        <v>1</v>
      </c>
      <c r="BX656" s="41">
        <f t="shared" si="689"/>
        <v>59485.420064901773</v>
      </c>
      <c r="BY656" s="41">
        <f t="shared" si="690"/>
        <v>-62989.115692601896</v>
      </c>
      <c r="BZ656" s="41">
        <f t="shared" si="723"/>
        <v>86638.004917205966</v>
      </c>
      <c r="CA656" s="41">
        <f t="shared" si="724"/>
        <v>-46.638644593265866</v>
      </c>
      <c r="CB656" s="41">
        <f t="shared" si="725"/>
        <v>68.384906778673738</v>
      </c>
      <c r="CC656" s="41">
        <f t="shared" si="726"/>
        <v>46.952892206093324</v>
      </c>
      <c r="CD656" s="41">
        <f t="shared" si="727"/>
        <v>-49.718421018882708</v>
      </c>
      <c r="CE656" s="2">
        <f>Paramètres!$F$16</f>
        <v>15000</v>
      </c>
      <c r="CF656" s="2">
        <f>Paramètres!$G$16</f>
        <v>15000</v>
      </c>
      <c r="CG656" s="111">
        <f>Paramètres!$F$20</f>
        <v>992600579172.61572</v>
      </c>
      <c r="CH656" s="2">
        <f>Paramètres!$F$21</f>
        <v>13332</v>
      </c>
      <c r="CI656" s="2"/>
      <c r="CJ656" s="2"/>
      <c r="CK656" s="2">
        <f>IF(CN656&gt;20000,Paramètres!$F$22,-2)</f>
        <v>1</v>
      </c>
      <c r="CL656" s="2">
        <f t="shared" si="691"/>
        <v>-51525.831088351013</v>
      </c>
      <c r="CM656" s="2">
        <f t="shared" si="692"/>
        <v>24979.316433838343</v>
      </c>
      <c r="CN656" s="2">
        <f t="shared" si="693"/>
        <v>57261.483729005013</v>
      </c>
      <c r="CO656" s="2">
        <f t="shared" si="694"/>
        <v>154.13625846128519</v>
      </c>
      <c r="CP656" s="2">
        <f t="shared" si="695"/>
        <v>279.67890596355676</v>
      </c>
      <c r="CQ656" s="2">
        <f t="shared" si="696"/>
        <v>-251.66459422974216</v>
      </c>
      <c r="CR656" s="2">
        <f t="shared" si="697"/>
        <v>122.00500994693314</v>
      </c>
      <c r="CS656" s="2">
        <f>Paramètres!$F$22</f>
        <v>1</v>
      </c>
      <c r="CT656" s="2">
        <f t="shared" si="698"/>
        <v>44485.420064901773</v>
      </c>
      <c r="CU656" s="2">
        <f t="shared" si="699"/>
        <v>-22989.115692601896</v>
      </c>
      <c r="CV656" s="2">
        <f t="shared" si="728"/>
        <v>50074.464936518292</v>
      </c>
      <c r="CW656" s="2">
        <f t="shared" si="729"/>
        <v>-27.328955731556636</v>
      </c>
      <c r="CX656" s="2">
        <f t="shared" si="700"/>
        <v>357.21301651647104</v>
      </c>
      <c r="CY656" s="2">
        <f t="shared" si="730"/>
        <v>317.34280361320629</v>
      </c>
      <c r="CZ656" s="2">
        <f t="shared" si="731"/>
        <v>-163.99598825491614</v>
      </c>
      <c r="DA656" s="2"/>
      <c r="DB656" s="2"/>
      <c r="DC656" s="13">
        <f>Paramètres!$H$16</f>
        <v>-20000</v>
      </c>
      <c r="DD656" s="13">
        <f>Paramètres!$I$16</f>
        <v>0</v>
      </c>
      <c r="DE656" s="13"/>
      <c r="DF656" s="13"/>
      <c r="DG656" s="112">
        <f>Paramètres!$H$20</f>
        <v>1047197551196.5977</v>
      </c>
      <c r="DH656" s="13">
        <f>Paramètres!$H$21</f>
        <v>10000</v>
      </c>
      <c r="DI656" s="13">
        <f>IF(DL656&lt;66666,Paramètres!$H$22,5)</f>
        <v>5</v>
      </c>
      <c r="DJ656" s="13">
        <f t="shared" si="701"/>
        <v>-86525.831088351013</v>
      </c>
      <c r="DK656" s="13">
        <f t="shared" si="702"/>
        <v>9979.3164338383413</v>
      </c>
      <c r="DL656" s="13">
        <f t="shared" si="732"/>
        <v>87099.404142718035</v>
      </c>
      <c r="DM656" s="13">
        <f t="shared" si="733"/>
        <v>173.42095244377867</v>
      </c>
      <c r="DN656" s="13">
        <f t="shared" si="734"/>
        <v>676.76405486109661</v>
      </c>
      <c r="DO656" s="13">
        <f t="shared" si="735"/>
        <v>-672.30738113464452</v>
      </c>
      <c r="DP656" s="13">
        <f t="shared" si="736"/>
        <v>77.539481710347175</v>
      </c>
      <c r="DQ656" s="13">
        <f>IF(DT656&lt;66666,Paramètres!$H$22,5)</f>
        <v>1</v>
      </c>
      <c r="DR656" s="13">
        <f t="shared" si="703"/>
        <v>9485.4200649017766</v>
      </c>
      <c r="DS656" s="13">
        <f t="shared" si="704"/>
        <v>-37989.115692601896</v>
      </c>
      <c r="DT656" s="13">
        <f t="shared" si="737"/>
        <v>39155.409650692367</v>
      </c>
      <c r="DU656" s="13">
        <f t="shared" si="738"/>
        <v>-75.98059138300583</v>
      </c>
      <c r="DV656" s="13">
        <f t="shared" si="739"/>
        <v>621.27350192380652</v>
      </c>
      <c r="DW656" s="13">
        <f t="shared" si="740"/>
        <v>150.50385613410802</v>
      </c>
      <c r="DX656" s="13">
        <f t="shared" si="741"/>
        <v>-602.76807603043619</v>
      </c>
    </row>
    <row r="657" spans="1:128" x14ac:dyDescent="0.35">
      <c r="A657" s="106">
        <f t="shared" si="742"/>
        <v>651</v>
      </c>
      <c r="B657" s="106">
        <f>A657*Paramètres!$D$25</f>
        <v>325.5</v>
      </c>
      <c r="C657" s="102">
        <f>Paramètres!$D$7</f>
        <v>155093840495.72119</v>
      </c>
      <c r="D657" s="28">
        <f>Paramètres!$D$8</f>
        <v>6666</v>
      </c>
      <c r="E657" s="28">
        <f t="shared" si="705"/>
        <v>67574.111084920733</v>
      </c>
      <c r="F657" s="28">
        <f t="shared" si="706"/>
        <v>-12524.26506464958</v>
      </c>
      <c r="G657" s="28">
        <f t="shared" si="680"/>
        <v>-73.775288012263701</v>
      </c>
      <c r="H657" s="28">
        <f t="shared" si="681"/>
        <v>174.22398916564293</v>
      </c>
      <c r="I657" s="28">
        <f t="shared" si="743"/>
        <v>1439.1576650892339</v>
      </c>
      <c r="J657" s="28">
        <f t="shared" si="744"/>
        <v>-4945.6503257651975</v>
      </c>
      <c r="K657" s="28">
        <f t="shared" si="745"/>
        <v>1176.6517616282804</v>
      </c>
      <c r="L657" s="28">
        <f t="shared" si="707"/>
        <v>-1170.6778216566292</v>
      </c>
      <c r="M657" s="28">
        <f t="shared" si="708"/>
        <v>118.41792948799981</v>
      </c>
      <c r="N657" s="28">
        <f>Paramètres!$D$26*Calculs!K657</f>
        <v>23.533035232565609</v>
      </c>
      <c r="O657" s="28">
        <f>Paramètres!$D$26*I657</f>
        <v>28.783153301784679</v>
      </c>
      <c r="P657" s="28">
        <f>Paramètres!$D$26*J657</f>
        <v>-98.913006515303948</v>
      </c>
      <c r="Q657" s="105">
        <f>IF($T657&gt;25000,Paramètres!$D$9,-5)</f>
        <v>6</v>
      </c>
      <c r="R657" s="105">
        <f t="shared" si="682"/>
        <v>91232.870958846572</v>
      </c>
      <c r="S657" s="105">
        <f t="shared" si="683"/>
        <v>-47326.573451780183</v>
      </c>
      <c r="T657" s="105">
        <f t="shared" si="709"/>
        <v>102777.63033890349</v>
      </c>
      <c r="U657" s="105">
        <f t="shared" si="710"/>
        <v>-27.417790340707754</v>
      </c>
      <c r="V657" s="105">
        <f t="shared" si="684"/>
        <v>87.541499059008672</v>
      </c>
      <c r="W657" s="105">
        <f t="shared" si="711"/>
        <v>77.708176972546994</v>
      </c>
      <c r="X657" s="105">
        <f t="shared" si="712"/>
        <v>-40.31070935994223</v>
      </c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44">
        <f t="shared" si="713"/>
        <v>-23658.759873925839</v>
      </c>
      <c r="AL657" s="44">
        <f t="shared" si="714"/>
        <v>34802.308387130601</v>
      </c>
      <c r="AM657" s="44">
        <f t="shared" si="685"/>
        <v>-29.417075091180863</v>
      </c>
      <c r="AN657" s="44">
        <f t="shared" si="686"/>
        <v>-55.462324182531994</v>
      </c>
      <c r="AO657" s="44">
        <f t="shared" si="746"/>
        <v>11696.480936356091</v>
      </c>
      <c r="AP657" s="44">
        <f t="shared" si="747"/>
        <v>-6595.2215355356284</v>
      </c>
      <c r="AQ657" s="44">
        <f t="shared" si="715"/>
        <v>1034.7511423414478</v>
      </c>
      <c r="AR657" s="44">
        <f t="shared" si="716"/>
        <v>586.65012445133038</v>
      </c>
      <c r="AS657" s="44">
        <f t="shared" si="717"/>
        <v>-852.37993762064218</v>
      </c>
      <c r="AT657" s="44">
        <f>Paramètres!$D$26*Calculs!AQ657</f>
        <v>20.695022846828955</v>
      </c>
      <c r="AU657" s="44">
        <f>Paramètres!$D$26*AO657</f>
        <v>233.92961872712181</v>
      </c>
      <c r="AV657" s="44">
        <f>Paramètres!$D$26*AP657</f>
        <v>-131.90443071071257</v>
      </c>
      <c r="AW657" s="44"/>
      <c r="AX657" s="44"/>
      <c r="AY657" s="44"/>
      <c r="AZ657" s="44"/>
      <c r="BA657" s="44"/>
      <c r="BB657" s="44"/>
      <c r="BC657" s="44"/>
      <c r="BD657" s="44"/>
      <c r="BE657" s="44"/>
      <c r="BF657" s="44"/>
      <c r="BG657" s="41">
        <f>Paramètres!$D$16</f>
        <v>30000</v>
      </c>
      <c r="BH657" s="41">
        <f>Paramètres!$E$16</f>
        <v>-25000</v>
      </c>
      <c r="BI657" s="100"/>
      <c r="BJ657" s="100"/>
      <c r="BK657" s="110">
        <f>Paramètres!$D$20</f>
        <v>523598775598.29883</v>
      </c>
      <c r="BL657" s="41">
        <f>Paramètres!$D$21</f>
        <v>10000</v>
      </c>
      <c r="BM657" s="41"/>
      <c r="BN657" s="41"/>
      <c r="BO657" s="41">
        <f>IF(AND($BR$6&gt;200,A657&lt;950),Paramètres!$D$22,0)</f>
        <v>1</v>
      </c>
      <c r="BP657" s="41">
        <f t="shared" si="687"/>
        <v>-37574.111084920733</v>
      </c>
      <c r="BQ657" s="41">
        <f t="shared" si="688"/>
        <v>-12475.73493535042</v>
      </c>
      <c r="BR657" s="41">
        <f t="shared" si="718"/>
        <v>39591.132668807113</v>
      </c>
      <c r="BS657" s="41">
        <f t="shared" si="719"/>
        <v>-161.63228149478059</v>
      </c>
      <c r="BT657" s="41">
        <f t="shared" si="720"/>
        <v>304.44880735667545</v>
      </c>
      <c r="BU657" s="41">
        <f t="shared" si="721"/>
        <v>-288.93826814669973</v>
      </c>
      <c r="BV657" s="41">
        <f t="shared" si="722"/>
        <v>-95.936194948975952</v>
      </c>
      <c r="BW657" s="41">
        <f>Paramètres!$D$22</f>
        <v>1</v>
      </c>
      <c r="BX657" s="41">
        <f t="shared" si="689"/>
        <v>53658.759873925839</v>
      </c>
      <c r="BY657" s="41">
        <f t="shared" si="690"/>
        <v>-59802.308387130601</v>
      </c>
      <c r="BZ657" s="41">
        <f t="shared" si="723"/>
        <v>80346.615358937837</v>
      </c>
      <c r="CA657" s="41">
        <f t="shared" si="724"/>
        <v>-48.099353855112724</v>
      </c>
      <c r="CB657" s="41">
        <f t="shared" si="725"/>
        <v>79.259196567733582</v>
      </c>
      <c r="CC657" s="41">
        <f t="shared" si="726"/>
        <v>52.932537076127147</v>
      </c>
      <c r="CD657" s="41">
        <f t="shared" si="727"/>
        <v>-58.992938215069913</v>
      </c>
      <c r="CE657" s="2">
        <f>Paramètres!$F$16</f>
        <v>15000</v>
      </c>
      <c r="CF657" s="2">
        <f>Paramètres!$G$16</f>
        <v>15000</v>
      </c>
      <c r="CG657" s="111">
        <f>Paramètres!$F$20</f>
        <v>992600579172.61572</v>
      </c>
      <c r="CH657" s="2">
        <f>Paramètres!$F$21</f>
        <v>13332</v>
      </c>
      <c r="CI657" s="2"/>
      <c r="CJ657" s="2"/>
      <c r="CK657" s="2">
        <f>IF(CN657&gt;20000,Paramètres!$F$22,-2)</f>
        <v>1</v>
      </c>
      <c r="CL657" s="2">
        <f t="shared" si="691"/>
        <v>-52574.111084920733</v>
      </c>
      <c r="CM657" s="2">
        <f t="shared" si="692"/>
        <v>27524.265064649582</v>
      </c>
      <c r="CN657" s="2">
        <f t="shared" si="693"/>
        <v>59343.258452150018</v>
      </c>
      <c r="CO657" s="2">
        <f t="shared" si="694"/>
        <v>152.36647309008131</v>
      </c>
      <c r="CP657" s="2">
        <f t="shared" si="695"/>
        <v>261.79130498984847</v>
      </c>
      <c r="CQ657" s="2">
        <f t="shared" si="696"/>
        <v>-231.92938016203598</v>
      </c>
      <c r="CR657" s="2">
        <f t="shared" si="697"/>
        <v>121.42260903942748</v>
      </c>
      <c r="CS657" s="2">
        <f>Paramètres!$F$22</f>
        <v>1</v>
      </c>
      <c r="CT657" s="2">
        <f t="shared" si="698"/>
        <v>38658.759873925839</v>
      </c>
      <c r="CU657" s="2">
        <f t="shared" si="699"/>
        <v>-19802.308387130601</v>
      </c>
      <c r="CV657" s="2">
        <f t="shared" si="728"/>
        <v>43435.367299573758</v>
      </c>
      <c r="CW657" s="2">
        <f t="shared" si="729"/>
        <v>-27.123041199696647</v>
      </c>
      <c r="CX657" s="2">
        <f t="shared" si="700"/>
        <v>459.65888020362399</v>
      </c>
      <c r="CY657" s="2">
        <f t="shared" si="730"/>
        <v>409.10998060983178</v>
      </c>
      <c r="CZ657" s="2">
        <f t="shared" si="731"/>
        <v>-209.55980033267974</v>
      </c>
      <c r="DA657" s="2"/>
      <c r="DB657" s="2"/>
      <c r="DC657" s="13">
        <f>Paramètres!$H$16</f>
        <v>-20000</v>
      </c>
      <c r="DD657" s="13">
        <f>Paramètres!$I$16</f>
        <v>0</v>
      </c>
      <c r="DE657" s="13"/>
      <c r="DF657" s="13"/>
      <c r="DG657" s="112">
        <f>Paramètres!$H$20</f>
        <v>1047197551196.5977</v>
      </c>
      <c r="DH657" s="13">
        <f>Paramètres!$H$21</f>
        <v>10000</v>
      </c>
      <c r="DI657" s="13">
        <f>IF(DL657&lt;66666,Paramètres!$H$22,5)</f>
        <v>5</v>
      </c>
      <c r="DJ657" s="13">
        <f t="shared" si="701"/>
        <v>-87574.111084920733</v>
      </c>
      <c r="DK657" s="13">
        <f t="shared" si="702"/>
        <v>12524.26506464958</v>
      </c>
      <c r="DL657" s="13">
        <f t="shared" si="732"/>
        <v>88465.146513887827</v>
      </c>
      <c r="DM657" s="13">
        <f t="shared" si="733"/>
        <v>171.86112806843656</v>
      </c>
      <c r="DN657" s="13">
        <f t="shared" si="734"/>
        <v>656.42176071524636</v>
      </c>
      <c r="DO657" s="13">
        <f t="shared" si="735"/>
        <v>-649.81017334789351</v>
      </c>
      <c r="DP657" s="13">
        <f t="shared" si="736"/>
        <v>92.931515397548281</v>
      </c>
      <c r="DQ657" s="13">
        <f>IF(DT657&lt;66666,Paramètres!$H$22,5)</f>
        <v>1</v>
      </c>
      <c r="DR657" s="13">
        <f t="shared" si="703"/>
        <v>3658.7598739258392</v>
      </c>
      <c r="DS657" s="13">
        <f t="shared" si="704"/>
        <v>-34802.308387130601</v>
      </c>
      <c r="DT657" s="13">
        <f t="shared" si="737"/>
        <v>34994.102258637686</v>
      </c>
      <c r="DU657" s="13">
        <f t="shared" si="738"/>
        <v>-83.998551006445794</v>
      </c>
      <c r="DV657" s="13">
        <f t="shared" si="739"/>
        <v>760.15585872865506</v>
      </c>
      <c r="DW657" s="13">
        <f t="shared" si="740"/>
        <v>79.477042539633814</v>
      </c>
      <c r="DX657" s="13">
        <f t="shared" si="741"/>
        <v>-755.98963568864633</v>
      </c>
    </row>
    <row r="658" spans="1:128" x14ac:dyDescent="0.35">
      <c r="A658" s="106">
        <f t="shared" si="742"/>
        <v>652</v>
      </c>
      <c r="B658" s="106">
        <f>A658*Paramètres!$D$25</f>
        <v>326</v>
      </c>
      <c r="C658" s="102">
        <f>Paramètres!$D$7</f>
        <v>155093840495.72119</v>
      </c>
      <c r="D658" s="28">
        <f>Paramètres!$D$8</f>
        <v>6666</v>
      </c>
      <c r="E658" s="28">
        <f t="shared" si="705"/>
        <v>68001.020462051194</v>
      </c>
      <c r="F658" s="28">
        <f t="shared" si="706"/>
        <v>-14967.485745160178</v>
      </c>
      <c r="G658" s="28">
        <f t="shared" si="680"/>
        <v>-87.097940901966879</v>
      </c>
      <c r="H658" s="28">
        <f t="shared" si="681"/>
        <v>172.46819590350319</v>
      </c>
      <c r="I658" s="28">
        <f t="shared" si="743"/>
        <v>239.69669013081995</v>
      </c>
      <c r="J658" s="28">
        <f t="shared" si="744"/>
        <v>-4728.3193897618939</v>
      </c>
      <c r="K658" s="28">
        <f t="shared" si="745"/>
        <v>1161.3846896727982</v>
      </c>
      <c r="L658" s="28">
        <f t="shared" si="707"/>
        <v>-1151.3645591266588</v>
      </c>
      <c r="M658" s="28">
        <f t="shared" si="708"/>
        <v>152.23025124283515</v>
      </c>
      <c r="N658" s="28">
        <f>Paramètres!$D$26*Calculs!K658</f>
        <v>23.227693793455966</v>
      </c>
      <c r="O658" s="28">
        <f>Paramètres!$D$26*I658</f>
        <v>4.7939338026163991</v>
      </c>
      <c r="P658" s="28">
        <f>Paramètres!$D$26*J658</f>
        <v>-94.566387795237887</v>
      </c>
      <c r="Q658" s="105">
        <f>IF($T658&gt;25000,Paramètres!$D$9,-5)</f>
        <v>6</v>
      </c>
      <c r="R658" s="105">
        <f t="shared" si="682"/>
        <v>85664.877336686157</v>
      </c>
      <c r="S658" s="105">
        <f t="shared" si="683"/>
        <v>-46259.088380117799</v>
      </c>
      <c r="T658" s="105">
        <f t="shared" si="709"/>
        <v>97356.943598641359</v>
      </c>
      <c r="U658" s="105">
        <f t="shared" si="710"/>
        <v>-28.36907457656811</v>
      </c>
      <c r="V658" s="105">
        <f t="shared" si="684"/>
        <v>97.491118138674153</v>
      </c>
      <c r="W658" s="105">
        <f t="shared" si="711"/>
        <v>85.782938207218422</v>
      </c>
      <c r="X658" s="105">
        <f t="shared" si="712"/>
        <v>-46.322841325478592</v>
      </c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44">
        <f t="shared" si="713"/>
        <v>-17663.856874634959</v>
      </c>
      <c r="AL658" s="44">
        <f t="shared" si="714"/>
        <v>31291.602634957624</v>
      </c>
      <c r="AM658" s="44">
        <f t="shared" si="685"/>
        <v>-31.264115450156748</v>
      </c>
      <c r="AN658" s="44">
        <f t="shared" si="686"/>
        <v>-59.821368830293594</v>
      </c>
      <c r="AO658" s="44">
        <f t="shared" si="746"/>
        <v>12049.201442080301</v>
      </c>
      <c r="AP658" s="44">
        <f t="shared" si="747"/>
        <v>-7315.6970424455585</v>
      </c>
      <c r="AQ658" s="44">
        <f t="shared" si="715"/>
        <v>1231.8096769225992</v>
      </c>
      <c r="AR658" s="44">
        <f t="shared" si="716"/>
        <v>619.22773719813972</v>
      </c>
      <c r="AS658" s="44">
        <f t="shared" si="717"/>
        <v>-1064.8530835963381</v>
      </c>
      <c r="AT658" s="44">
        <f>Paramètres!$D$26*Calculs!AQ658</f>
        <v>24.636193538451984</v>
      </c>
      <c r="AU658" s="44">
        <f>Paramètres!$D$26*AO658</f>
        <v>240.984028841606</v>
      </c>
      <c r="AV658" s="44">
        <f>Paramètres!$D$26*AP658</f>
        <v>-146.31394084891119</v>
      </c>
      <c r="AW658" s="44"/>
      <c r="AX658" s="44"/>
      <c r="AY658" s="44"/>
      <c r="AZ658" s="44"/>
      <c r="BA658" s="44"/>
      <c r="BB658" s="44"/>
      <c r="BC658" s="44"/>
      <c r="BD658" s="44"/>
      <c r="BE658" s="44"/>
      <c r="BF658" s="44"/>
      <c r="BG658" s="41">
        <f>Paramètres!$D$16</f>
        <v>30000</v>
      </c>
      <c r="BH658" s="41">
        <f>Paramètres!$E$16</f>
        <v>-25000</v>
      </c>
      <c r="BI658" s="100"/>
      <c r="BJ658" s="100"/>
      <c r="BK658" s="110">
        <f>Paramètres!$D$20</f>
        <v>523598775598.29883</v>
      </c>
      <c r="BL658" s="41">
        <f>Paramètres!$D$21</f>
        <v>10000</v>
      </c>
      <c r="BM658" s="41"/>
      <c r="BN658" s="41"/>
      <c r="BO658" s="41">
        <f>IF(AND($BR$6&gt;200,A658&lt;950),Paramètres!$D$22,0)</f>
        <v>1</v>
      </c>
      <c r="BP658" s="41">
        <f t="shared" si="687"/>
        <v>-38001.020462051194</v>
      </c>
      <c r="BQ658" s="41">
        <f t="shared" si="688"/>
        <v>-10032.514254839822</v>
      </c>
      <c r="BR658" s="41">
        <f t="shared" si="718"/>
        <v>39303.039302715479</v>
      </c>
      <c r="BS658" s="41">
        <f t="shared" si="719"/>
        <v>-165.2109772647531</v>
      </c>
      <c r="BT658" s="41">
        <f t="shared" si="720"/>
        <v>308.51996482970043</v>
      </c>
      <c r="BU658" s="41">
        <f t="shared" si="721"/>
        <v>-298.29941155809638</v>
      </c>
      <c r="BV658" s="41">
        <f t="shared" si="722"/>
        <v>-78.752966690868462</v>
      </c>
      <c r="BW658" s="41">
        <f>Paramètres!$D$22</f>
        <v>1</v>
      </c>
      <c r="BX658" s="41">
        <f t="shared" si="689"/>
        <v>47663.856874634963</v>
      </c>
      <c r="BY658" s="41">
        <f t="shared" si="690"/>
        <v>-56291.602634957628</v>
      </c>
      <c r="BZ658" s="41">
        <f t="shared" si="723"/>
        <v>73760.340152263772</v>
      </c>
      <c r="CA658" s="41">
        <f t="shared" si="724"/>
        <v>-49.744369187829669</v>
      </c>
      <c r="CB658" s="41">
        <f t="shared" si="725"/>
        <v>93.645685581234986</v>
      </c>
      <c r="CC658" s="41">
        <f t="shared" si="726"/>
        <v>60.513746889683532</v>
      </c>
      <c r="CD658" s="41">
        <f t="shared" si="727"/>
        <v>-71.467481173963577</v>
      </c>
      <c r="CE658" s="2">
        <f>Paramètres!$F$16</f>
        <v>15000</v>
      </c>
      <c r="CF658" s="2">
        <f>Paramètres!$G$16</f>
        <v>15000</v>
      </c>
      <c r="CG658" s="111">
        <f>Paramètres!$F$20</f>
        <v>992600579172.61572</v>
      </c>
      <c r="CH658" s="2">
        <f>Paramètres!$F$21</f>
        <v>13332</v>
      </c>
      <c r="CI658" s="2"/>
      <c r="CJ658" s="2"/>
      <c r="CK658" s="2">
        <f>IF(CN658&gt;20000,Paramètres!$F$22,-2)</f>
        <v>1</v>
      </c>
      <c r="CL658" s="2">
        <f t="shared" si="691"/>
        <v>-53001.020462051194</v>
      </c>
      <c r="CM658" s="2">
        <f t="shared" si="692"/>
        <v>29967.485745160178</v>
      </c>
      <c r="CN658" s="2">
        <f t="shared" si="693"/>
        <v>60886.438325009185</v>
      </c>
      <c r="CO658" s="2">
        <f t="shared" si="694"/>
        <v>150.51560154363898</v>
      </c>
      <c r="CP658" s="2">
        <f t="shared" si="695"/>
        <v>249.58887749601823</v>
      </c>
      <c r="CQ658" s="2">
        <f t="shared" si="696"/>
        <v>-217.26455951740635</v>
      </c>
      <c r="CR658" s="2">
        <f t="shared" si="697"/>
        <v>122.84428740250718</v>
      </c>
      <c r="CS658" s="2">
        <f>Paramètres!$F$22</f>
        <v>1</v>
      </c>
      <c r="CT658" s="2">
        <f t="shared" si="698"/>
        <v>32663.856874634959</v>
      </c>
      <c r="CU658" s="2">
        <f t="shared" si="699"/>
        <v>-16291.602634957624</v>
      </c>
      <c r="CV658" s="2">
        <f t="shared" si="728"/>
        <v>36501.285762860403</v>
      </c>
      <c r="CW658" s="2">
        <f t="shared" si="729"/>
        <v>-26.508434737954424</v>
      </c>
      <c r="CX658" s="2">
        <f t="shared" si="700"/>
        <v>617.41919612618381</v>
      </c>
      <c r="CY658" s="2">
        <f t="shared" si="730"/>
        <v>552.5090920067754</v>
      </c>
      <c r="CZ658" s="2">
        <f t="shared" si="731"/>
        <v>-275.57243511452964</v>
      </c>
      <c r="DA658" s="2"/>
      <c r="DB658" s="2"/>
      <c r="DC658" s="13">
        <f>Paramètres!$H$16</f>
        <v>-20000</v>
      </c>
      <c r="DD658" s="13">
        <f>Paramètres!$I$16</f>
        <v>0</v>
      </c>
      <c r="DE658" s="13"/>
      <c r="DF658" s="13"/>
      <c r="DG658" s="112">
        <f>Paramètres!$H$20</f>
        <v>1047197551196.5977</v>
      </c>
      <c r="DH658" s="13">
        <f>Paramètres!$H$21</f>
        <v>10000</v>
      </c>
      <c r="DI658" s="13">
        <f>IF(DL658&lt;66666,Paramètres!$H$22,5)</f>
        <v>5</v>
      </c>
      <c r="DJ658" s="13">
        <f t="shared" si="701"/>
        <v>-88001.020462051194</v>
      </c>
      <c r="DK658" s="13">
        <f t="shared" si="702"/>
        <v>14967.485745160178</v>
      </c>
      <c r="DL658" s="13">
        <f t="shared" si="732"/>
        <v>89264.803992917194</v>
      </c>
      <c r="DM658" s="13">
        <f t="shared" si="733"/>
        <v>170.34732759534623</v>
      </c>
      <c r="DN658" s="13">
        <f t="shared" si="734"/>
        <v>644.93132662526693</v>
      </c>
      <c r="DO658" s="13">
        <f t="shared" si="735"/>
        <v>-635.80058805115607</v>
      </c>
      <c r="DP658" s="13">
        <f t="shared" si="736"/>
        <v>108.13893053119645</v>
      </c>
      <c r="DQ658" s="13">
        <f>IF(DT658&lt;66666,Paramètres!$H$22,5)</f>
        <v>1</v>
      </c>
      <c r="DR658" s="13">
        <f t="shared" si="703"/>
        <v>-2336.1431253650408</v>
      </c>
      <c r="DS658" s="13">
        <f t="shared" si="704"/>
        <v>-31291.602634957624</v>
      </c>
      <c r="DT658" s="13">
        <f t="shared" si="737"/>
        <v>31378.686399629245</v>
      </c>
      <c r="DU658" s="13">
        <f t="shared" si="738"/>
        <v>-94.269621133555958</v>
      </c>
      <c r="DV658" s="13">
        <f t="shared" si="739"/>
        <v>919.91094673238968</v>
      </c>
      <c r="DW658" s="13">
        <f t="shared" si="740"/>
        <v>-68.487367724300555</v>
      </c>
      <c r="DX658" s="13">
        <f t="shared" si="741"/>
        <v>-917.35796196483625</v>
      </c>
    </row>
    <row r="659" spans="1:128" x14ac:dyDescent="0.35">
      <c r="A659" s="106">
        <f t="shared" si="742"/>
        <v>653</v>
      </c>
      <c r="B659" s="106">
        <f>A659*Paramètres!$D$25</f>
        <v>326.5</v>
      </c>
      <c r="C659" s="102">
        <f>Paramètres!$D$7</f>
        <v>155093840495.72119</v>
      </c>
      <c r="D659" s="28">
        <f>Paramètres!$D$8</f>
        <v>6666</v>
      </c>
      <c r="E659" s="28">
        <f t="shared" si="705"/>
        <v>67833.027667334944</v>
      </c>
      <c r="F659" s="28">
        <f t="shared" si="706"/>
        <v>-17293.587877230417</v>
      </c>
      <c r="G659" s="28">
        <f t="shared" si="680"/>
        <v>-101.55751320077117</v>
      </c>
      <c r="H659" s="28">
        <f t="shared" si="681"/>
        <v>170.77449772161862</v>
      </c>
      <c r="I659" s="28">
        <f t="shared" si="743"/>
        <v>-916.46180279845532</v>
      </c>
      <c r="J659" s="28">
        <f t="shared" si="744"/>
        <v>-4481.5227507238214</v>
      </c>
      <c r="K659" s="28">
        <f t="shared" si="745"/>
        <v>1162.8996254265894</v>
      </c>
      <c r="L659" s="28">
        <f t="shared" si="707"/>
        <v>-1147.8575238656877</v>
      </c>
      <c r="M659" s="28">
        <f t="shared" si="708"/>
        <v>186.4367016502768</v>
      </c>
      <c r="N659" s="28">
        <f>Paramètres!$D$26*Calculs!K659</f>
        <v>23.257992508531789</v>
      </c>
      <c r="O659" s="28">
        <f>Paramètres!$D$26*I659</f>
        <v>-18.329236055969108</v>
      </c>
      <c r="P659" s="28">
        <f>Paramètres!$D$26*J659</f>
        <v>-89.630455014476425</v>
      </c>
      <c r="Q659" s="105">
        <f>IF($T659&gt;25000,Paramètres!$D$9,-5)</f>
        <v>6</v>
      </c>
      <c r="R659" s="105">
        <f t="shared" si="682"/>
        <v>79317.476886630218</v>
      </c>
      <c r="S659" s="105">
        <f t="shared" si="683"/>
        <v>-44661.128720066175</v>
      </c>
      <c r="T659" s="105">
        <f t="shared" si="709"/>
        <v>91026.801318136175</v>
      </c>
      <c r="U659" s="105">
        <f t="shared" si="710"/>
        <v>-29.382467007416807</v>
      </c>
      <c r="V659" s="105">
        <f t="shared" si="684"/>
        <v>111.4097028356787</v>
      </c>
      <c r="W659" s="105">
        <f t="shared" si="711"/>
        <v>97.078403301585155</v>
      </c>
      <c r="X659" s="105">
        <f t="shared" si="712"/>
        <v>-54.661737059382006</v>
      </c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44">
        <f t="shared" si="713"/>
        <v>-11484.449219295273</v>
      </c>
      <c r="AL659" s="44">
        <f t="shared" si="714"/>
        <v>27367.540842835762</v>
      </c>
      <c r="AM659" s="44">
        <f t="shared" si="685"/>
        <v>-33.527849528152942</v>
      </c>
      <c r="AN659" s="44">
        <f t="shared" si="686"/>
        <v>-64.317353856423765</v>
      </c>
      <c r="AO659" s="44">
        <f t="shared" si="746"/>
        <v>12427.445150436835</v>
      </c>
      <c r="AP659" s="44">
        <f t="shared" si="747"/>
        <v>-8234.2361851929854</v>
      </c>
      <c r="AQ659" s="44">
        <f t="shared" si="715"/>
        <v>1454.4036929050119</v>
      </c>
      <c r="AR659" s="44">
        <f t="shared" si="716"/>
        <v>630.31840937937682</v>
      </c>
      <c r="AS659" s="44">
        <f t="shared" si="717"/>
        <v>-1310.720719578808</v>
      </c>
      <c r="AT659" s="44">
        <f>Paramètres!$D$26*Calculs!AQ659</f>
        <v>29.088073858100238</v>
      </c>
      <c r="AU659" s="44">
        <f>Paramètres!$D$26*AO659</f>
        <v>248.54890300873672</v>
      </c>
      <c r="AV659" s="44">
        <f>Paramètres!$D$26*AP659</f>
        <v>-164.6847237038597</v>
      </c>
      <c r="AW659" s="44"/>
      <c r="AX659" s="44"/>
      <c r="AY659" s="44"/>
      <c r="AZ659" s="44"/>
      <c r="BA659" s="44"/>
      <c r="BB659" s="44"/>
      <c r="BC659" s="44"/>
      <c r="BD659" s="44"/>
      <c r="BE659" s="44"/>
      <c r="BF659" s="44"/>
      <c r="BG659" s="41">
        <f>Paramètres!$D$16</f>
        <v>30000</v>
      </c>
      <c r="BH659" s="41">
        <f>Paramètres!$E$16</f>
        <v>-25000</v>
      </c>
      <c r="BI659" s="100"/>
      <c r="BJ659" s="100"/>
      <c r="BK659" s="110">
        <f>Paramètres!$D$20</f>
        <v>523598775598.29883</v>
      </c>
      <c r="BL659" s="41">
        <f>Paramètres!$D$21</f>
        <v>10000</v>
      </c>
      <c r="BM659" s="41"/>
      <c r="BN659" s="41"/>
      <c r="BO659" s="41">
        <f>IF(AND($BR$6&gt;200,A659&lt;950),Paramètres!$D$22,0)</f>
        <v>1</v>
      </c>
      <c r="BP659" s="41">
        <f t="shared" si="687"/>
        <v>-37833.027667334944</v>
      </c>
      <c r="BQ659" s="41">
        <f t="shared" si="688"/>
        <v>-7706.4121227695832</v>
      </c>
      <c r="BR659" s="41">
        <f t="shared" si="718"/>
        <v>38609.930980038043</v>
      </c>
      <c r="BS659" s="41">
        <f t="shared" si="719"/>
        <v>-168.48662792708177</v>
      </c>
      <c r="BT659" s="41">
        <f t="shared" si="720"/>
        <v>318.64291233617274</v>
      </c>
      <c r="BU659" s="41">
        <f t="shared" si="721"/>
        <v>-312.23122684801882</v>
      </c>
      <c r="BV659" s="41">
        <f t="shared" si="722"/>
        <v>-63.600051596354007</v>
      </c>
      <c r="BW659" s="41">
        <f>Paramètres!$D$22</f>
        <v>1</v>
      </c>
      <c r="BX659" s="41">
        <f t="shared" si="689"/>
        <v>41484.449219295275</v>
      </c>
      <c r="BY659" s="41">
        <f t="shared" si="690"/>
        <v>-52367.540842835762</v>
      </c>
      <c r="BZ659" s="41">
        <f t="shared" si="723"/>
        <v>66808.074818500492</v>
      </c>
      <c r="CA659" s="41">
        <f t="shared" si="724"/>
        <v>-51.614485434876599</v>
      </c>
      <c r="CB659" s="41">
        <f t="shared" si="725"/>
        <v>113.47661053443639</v>
      </c>
      <c r="CC659" s="41">
        <f t="shared" si="726"/>
        <v>70.463259120736822</v>
      </c>
      <c r="CD659" s="41">
        <f t="shared" si="727"/>
        <v>-88.948694495580199</v>
      </c>
      <c r="CE659" s="2">
        <f>Paramètres!$F$16</f>
        <v>15000</v>
      </c>
      <c r="CF659" s="2">
        <f>Paramètres!$G$16</f>
        <v>15000</v>
      </c>
      <c r="CG659" s="111">
        <f>Paramètres!$F$20</f>
        <v>992600579172.61572</v>
      </c>
      <c r="CH659" s="2">
        <f>Paramètres!$F$21</f>
        <v>13332</v>
      </c>
      <c r="CI659" s="2"/>
      <c r="CJ659" s="2"/>
      <c r="CK659" s="2">
        <f>IF(CN659&gt;20000,Paramètres!$F$22,-2)</f>
        <v>1</v>
      </c>
      <c r="CL659" s="2">
        <f t="shared" si="691"/>
        <v>-52833.027667334944</v>
      </c>
      <c r="CM659" s="2">
        <f t="shared" si="692"/>
        <v>32293.587877230417</v>
      </c>
      <c r="CN659" s="2">
        <f t="shared" si="693"/>
        <v>61920.954696142915</v>
      </c>
      <c r="CO659" s="2">
        <f t="shared" si="694"/>
        <v>148.56511471091542</v>
      </c>
      <c r="CP659" s="2">
        <f t="shared" si="695"/>
        <v>241.86855549385822</v>
      </c>
      <c r="CQ659" s="2">
        <f t="shared" si="696"/>
        <v>-206.37033370968578</v>
      </c>
      <c r="CR659" s="2">
        <f t="shared" si="697"/>
        <v>126.14152171762676</v>
      </c>
      <c r="CS659" s="2">
        <f>Paramètres!$F$22</f>
        <v>1</v>
      </c>
      <c r="CT659" s="2">
        <f t="shared" si="698"/>
        <v>26484.449219295275</v>
      </c>
      <c r="CU659" s="2">
        <f t="shared" si="699"/>
        <v>-12367.540842835762</v>
      </c>
      <c r="CV659" s="2">
        <f t="shared" si="728"/>
        <v>29229.815547632879</v>
      </c>
      <c r="CW659" s="2">
        <f t="shared" si="729"/>
        <v>-25.031336815809741</v>
      </c>
      <c r="CX659" s="2">
        <f t="shared" si="700"/>
        <v>874.98895030215169</v>
      </c>
      <c r="CY659" s="2">
        <f t="shared" si="730"/>
        <v>792.80693317951784</v>
      </c>
      <c r="CZ659" s="2">
        <f t="shared" si="731"/>
        <v>-370.21997495185042</v>
      </c>
      <c r="DA659" s="2"/>
      <c r="DB659" s="2"/>
      <c r="DC659" s="13">
        <f>Paramètres!$H$16</f>
        <v>-20000</v>
      </c>
      <c r="DD659" s="13">
        <f>Paramètres!$I$16</f>
        <v>0</v>
      </c>
      <c r="DE659" s="13"/>
      <c r="DF659" s="13"/>
      <c r="DG659" s="112">
        <f>Paramètres!$H$20</f>
        <v>1047197551196.5977</v>
      </c>
      <c r="DH659" s="13">
        <f>Paramètres!$H$21</f>
        <v>10000</v>
      </c>
      <c r="DI659" s="13">
        <f>IF(DL659&lt;66666,Paramètres!$H$22,5)</f>
        <v>5</v>
      </c>
      <c r="DJ659" s="13">
        <f t="shared" si="701"/>
        <v>-87833.027667334944</v>
      </c>
      <c r="DK659" s="13">
        <f t="shared" si="702"/>
        <v>17293.587877230417</v>
      </c>
      <c r="DL659" s="13">
        <f t="shared" si="732"/>
        <v>89519.321550592183</v>
      </c>
      <c r="DM659" s="13">
        <f t="shared" si="733"/>
        <v>168.86141612665241</v>
      </c>
      <c r="DN659" s="13">
        <f t="shared" si="734"/>
        <v>641.33695960414082</v>
      </c>
      <c r="DO659" s="13">
        <f t="shared" si="735"/>
        <v>-629.25596330798317</v>
      </c>
      <c r="DP659" s="13">
        <f t="shared" si="736"/>
        <v>123.89523152900406</v>
      </c>
      <c r="DQ659" s="13">
        <f>IF(DT659&lt;66666,Paramètres!$H$22,5)</f>
        <v>1</v>
      </c>
      <c r="DR659" s="13">
        <f t="shared" si="703"/>
        <v>-8515.550780704727</v>
      </c>
      <c r="DS659" s="13">
        <f t="shared" si="704"/>
        <v>-27367.540842835762</v>
      </c>
      <c r="DT659" s="13">
        <f t="shared" si="737"/>
        <v>28661.767162599106</v>
      </c>
      <c r="DU659" s="13">
        <f t="shared" si="738"/>
        <v>-107.28379796752751</v>
      </c>
      <c r="DV659" s="13">
        <f t="shared" si="739"/>
        <v>1072.9778729275815</v>
      </c>
      <c r="DW659" s="13">
        <f t="shared" si="740"/>
        <v>-318.78695795876394</v>
      </c>
      <c r="DX659" s="13">
        <f t="shared" si="741"/>
        <v>-1024.5273989638317</v>
      </c>
    </row>
    <row r="660" spans="1:128" x14ac:dyDescent="0.35">
      <c r="A660" s="106">
        <f t="shared" si="742"/>
        <v>654</v>
      </c>
      <c r="B660" s="106">
        <f>A660*Paramètres!$D$25</f>
        <v>327</v>
      </c>
      <c r="C660" s="102">
        <f>Paramètres!$D$7</f>
        <v>155093840495.72119</v>
      </c>
      <c r="D660" s="28">
        <f>Paramètres!$D$8</f>
        <v>6666</v>
      </c>
      <c r="E660" s="28">
        <f t="shared" si="705"/>
        <v>67087.832384969282</v>
      </c>
      <c r="F660" s="28">
        <f t="shared" si="706"/>
        <v>-19487.740077179758</v>
      </c>
      <c r="G660" s="28">
        <f t="shared" si="680"/>
        <v>-115.94331756141371</v>
      </c>
      <c r="H660" s="28">
        <f t="shared" si="681"/>
        <v>169.12823476542582</v>
      </c>
      <c r="I660" s="28">
        <f t="shared" si="743"/>
        <v>-2045.9900906081737</v>
      </c>
      <c r="J660" s="28">
        <f t="shared" si="744"/>
        <v>-4205.4555940590681</v>
      </c>
      <c r="K660" s="28">
        <f t="shared" si="745"/>
        <v>1181.5709641046765</v>
      </c>
      <c r="L660" s="28">
        <f t="shared" si="707"/>
        <v>-1160.3638658178638</v>
      </c>
      <c r="M660" s="28">
        <f t="shared" si="708"/>
        <v>222.8578966953549</v>
      </c>
      <c r="N660" s="28">
        <f>Paramètres!$D$26*Calculs!K660</f>
        <v>23.631419282093528</v>
      </c>
      <c r="O660" s="28">
        <f>Paramètres!$D$26*I660</f>
        <v>-40.919801812163477</v>
      </c>
      <c r="P660" s="28">
        <f>Paramètres!$D$26*J660</f>
        <v>-84.109111881181363</v>
      </c>
      <c r="Q660" s="105">
        <f>IF($T660&gt;25000,Paramètres!$D$9,-5)</f>
        <v>6</v>
      </c>
      <c r="R660" s="105">
        <f t="shared" si="682"/>
        <v>72200.979426701291</v>
      </c>
      <c r="S660" s="105">
        <f t="shared" si="683"/>
        <v>-42410.482647524324</v>
      </c>
      <c r="T660" s="105">
        <f t="shared" si="709"/>
        <v>83735.479150542305</v>
      </c>
      <c r="U660" s="105">
        <f t="shared" si="710"/>
        <v>-30.429756282204281</v>
      </c>
      <c r="V660" s="105">
        <f t="shared" si="684"/>
        <v>131.46536653656381</v>
      </c>
      <c r="W660" s="105">
        <f t="shared" si="711"/>
        <v>113.3561104674077</v>
      </c>
      <c r="X660" s="105">
        <f t="shared" si="712"/>
        <v>-66.584794197278498</v>
      </c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44">
        <f t="shared" si="713"/>
        <v>-5113.1470417320115</v>
      </c>
      <c r="AL660" s="44">
        <f t="shared" si="714"/>
        <v>22922.742570344566</v>
      </c>
      <c r="AM660" s="44">
        <f t="shared" si="685"/>
        <v>-36.215563398402054</v>
      </c>
      <c r="AN660" s="44">
        <f t="shared" si="686"/>
        <v>-67.361755895813516</v>
      </c>
      <c r="AO660" s="44">
        <f t="shared" si="746"/>
        <v>12809.214656807475</v>
      </c>
      <c r="AP660" s="44">
        <f t="shared" si="747"/>
        <v>-9380.2721810679341</v>
      </c>
      <c r="AQ660" s="44">
        <f t="shared" si="715"/>
        <v>1666.7771514355848</v>
      </c>
      <c r="AR660" s="44">
        <f t="shared" si="716"/>
        <v>641.56163764307587</v>
      </c>
      <c r="AS660" s="44">
        <f t="shared" si="717"/>
        <v>-1538.3578054706443</v>
      </c>
      <c r="AT660" s="44">
        <f>Paramètres!$D$26*Calculs!AQ660</f>
        <v>33.335543028711697</v>
      </c>
      <c r="AU660" s="44">
        <f>Paramètres!$D$26*AO660</f>
        <v>256.18429313614951</v>
      </c>
      <c r="AV660" s="44">
        <f>Paramètres!$D$26*AP660</f>
        <v>-187.60544362135869</v>
      </c>
      <c r="AW660" s="44"/>
      <c r="AX660" s="44"/>
      <c r="AY660" s="44"/>
      <c r="AZ660" s="44"/>
      <c r="BA660" s="44"/>
      <c r="BB660" s="44"/>
      <c r="BC660" s="44"/>
      <c r="BD660" s="44"/>
      <c r="BE660" s="44"/>
      <c r="BF660" s="44"/>
      <c r="BG660" s="41">
        <f>Paramètres!$D$16</f>
        <v>30000</v>
      </c>
      <c r="BH660" s="41">
        <f>Paramètres!$E$16</f>
        <v>-25000</v>
      </c>
      <c r="BI660" s="100"/>
      <c r="BJ660" s="100"/>
      <c r="BK660" s="110">
        <f>Paramètres!$D$20</f>
        <v>523598775598.29883</v>
      </c>
      <c r="BL660" s="41">
        <f>Paramètres!$D$21</f>
        <v>10000</v>
      </c>
      <c r="BM660" s="41"/>
      <c r="BN660" s="41"/>
      <c r="BO660" s="41">
        <f>IF(AND($BR$6&gt;200,A660&lt;950),Paramètres!$D$22,0)</f>
        <v>1</v>
      </c>
      <c r="BP660" s="41">
        <f t="shared" si="687"/>
        <v>-37087.832384969282</v>
      </c>
      <c r="BQ660" s="41">
        <f t="shared" si="688"/>
        <v>-5512.2599228202416</v>
      </c>
      <c r="BR660" s="41">
        <f t="shared" si="718"/>
        <v>37495.230636339693</v>
      </c>
      <c r="BS660" s="41">
        <f t="shared" si="719"/>
        <v>-171.54617582264666</v>
      </c>
      <c r="BT660" s="41">
        <f t="shared" si="720"/>
        <v>335.95706137255013</v>
      </c>
      <c r="BU660" s="41">
        <f t="shared" si="721"/>
        <v>-332.3067752690672</v>
      </c>
      <c r="BV660" s="41">
        <f t="shared" si="722"/>
        <v>-49.389818751976357</v>
      </c>
      <c r="BW660" s="41">
        <f>Paramètres!$D$22</f>
        <v>1</v>
      </c>
      <c r="BX660" s="41">
        <f t="shared" si="689"/>
        <v>35113.147041732009</v>
      </c>
      <c r="BY660" s="41">
        <f t="shared" si="690"/>
        <v>-47922.742570344562</v>
      </c>
      <c r="BZ660" s="41">
        <f t="shared" si="723"/>
        <v>59409.783290614752</v>
      </c>
      <c r="CA660" s="41">
        <f t="shared" si="724"/>
        <v>-53.76964717890845</v>
      </c>
      <c r="CB660" s="41">
        <f t="shared" si="725"/>
        <v>142.25986027474508</v>
      </c>
      <c r="CC660" s="41">
        <f t="shared" si="726"/>
        <v>84.080282998650276</v>
      </c>
      <c r="CD660" s="41">
        <f t="shared" si="727"/>
        <v>-114.7535352669227</v>
      </c>
      <c r="CE660" s="2">
        <f>Paramètres!$F$16</f>
        <v>15000</v>
      </c>
      <c r="CF660" s="2">
        <f>Paramètres!$G$16</f>
        <v>15000</v>
      </c>
      <c r="CG660" s="111">
        <f>Paramètres!$F$20</f>
        <v>992600579172.61572</v>
      </c>
      <c r="CH660" s="2">
        <f>Paramètres!$F$21</f>
        <v>13332</v>
      </c>
      <c r="CI660" s="2"/>
      <c r="CJ660" s="2"/>
      <c r="CK660" s="2">
        <f>IF(CN660&gt;20000,Paramètres!$F$22,-2)</f>
        <v>1</v>
      </c>
      <c r="CL660" s="2">
        <f t="shared" si="691"/>
        <v>-52087.832384969282</v>
      </c>
      <c r="CM660" s="2">
        <f t="shared" si="692"/>
        <v>34487.740077179755</v>
      </c>
      <c r="CN660" s="2">
        <f t="shared" si="693"/>
        <v>62470.364959681203</v>
      </c>
      <c r="CO660" s="2">
        <f t="shared" si="694"/>
        <v>146.49116189328686</v>
      </c>
      <c r="CP660" s="2">
        <f t="shared" si="695"/>
        <v>237.90974143283421</v>
      </c>
      <c r="CQ660" s="2">
        <f t="shared" si="696"/>
        <v>-198.36930266859909</v>
      </c>
      <c r="CR660" s="2">
        <f t="shared" si="697"/>
        <v>131.34178629595289</v>
      </c>
      <c r="CS660" s="2">
        <f>Paramètres!$F$22</f>
        <v>1</v>
      </c>
      <c r="CT660" s="2">
        <f t="shared" si="698"/>
        <v>20113.147041732012</v>
      </c>
      <c r="CU660" s="2">
        <f t="shared" si="699"/>
        <v>-7922.742570344566</v>
      </c>
      <c r="CV660" s="2">
        <f t="shared" si="728"/>
        <v>21617.320226112282</v>
      </c>
      <c r="CW660" s="2">
        <f t="shared" si="729"/>
        <v>-21.499909380784047</v>
      </c>
      <c r="CX660" s="2">
        <f t="shared" si="700"/>
        <v>1309.7413703215329</v>
      </c>
      <c r="CY660" s="2">
        <f t="shared" si="730"/>
        <v>1218.6071396627578</v>
      </c>
      <c r="CZ660" s="2">
        <f t="shared" si="731"/>
        <v>-480.01989156146294</v>
      </c>
      <c r="DA660" s="2"/>
      <c r="DB660" s="2"/>
      <c r="DC660" s="13">
        <f>Paramètres!$H$16</f>
        <v>-20000</v>
      </c>
      <c r="DD660" s="13">
        <f>Paramètres!$I$16</f>
        <v>0</v>
      </c>
      <c r="DE660" s="13"/>
      <c r="DF660" s="13"/>
      <c r="DG660" s="112">
        <f>Paramètres!$H$20</f>
        <v>1047197551196.5977</v>
      </c>
      <c r="DH660" s="13">
        <f>Paramètres!$H$21</f>
        <v>10000</v>
      </c>
      <c r="DI660" s="13">
        <f>IF(DL660&lt;66666,Paramètres!$H$22,5)</f>
        <v>5</v>
      </c>
      <c r="DJ660" s="13">
        <f t="shared" si="701"/>
        <v>-87087.832384969282</v>
      </c>
      <c r="DK660" s="13">
        <f t="shared" si="702"/>
        <v>19487.740077179758</v>
      </c>
      <c r="DL660" s="13">
        <f t="shared" si="732"/>
        <v>89241.596595019641</v>
      </c>
      <c r="DM660" s="13">
        <f t="shared" si="733"/>
        <v>167.38665209989287</v>
      </c>
      <c r="DN660" s="13">
        <f t="shared" si="734"/>
        <v>645.2605606074726</v>
      </c>
      <c r="DO660" s="13">
        <f t="shared" si="735"/>
        <v>-629.68778788019745</v>
      </c>
      <c r="DP660" s="13">
        <f t="shared" si="736"/>
        <v>140.90592915137836</v>
      </c>
      <c r="DQ660" s="13">
        <f>IF(DT660&lt;66666,Paramètres!$H$22,5)</f>
        <v>1</v>
      </c>
      <c r="DR660" s="13">
        <f t="shared" si="703"/>
        <v>-14886.852958267988</v>
      </c>
      <c r="DS660" s="13">
        <f t="shared" si="704"/>
        <v>-22922.742570344566</v>
      </c>
      <c r="DT660" s="13">
        <f t="shared" si="737"/>
        <v>27332.590765373476</v>
      </c>
      <c r="DU660" s="13">
        <f t="shared" si="738"/>
        <v>-123.00114252010472</v>
      </c>
      <c r="DV660" s="13">
        <f t="shared" si="739"/>
        <v>1160.9942455993607</v>
      </c>
      <c r="DW660" s="13">
        <f t="shared" si="740"/>
        <v>-632.34220158627488</v>
      </c>
      <c r="DX660" s="13">
        <f t="shared" si="741"/>
        <v>-973.67909416185546</v>
      </c>
    </row>
    <row r="661" spans="1:128" x14ac:dyDescent="0.35">
      <c r="A661" s="106">
        <f t="shared" si="742"/>
        <v>655</v>
      </c>
      <c r="B661" s="106">
        <f>A661*Paramètres!$D$25</f>
        <v>327.5</v>
      </c>
      <c r="C661" s="102">
        <f>Paramètres!$D$7</f>
        <v>155093840495.72119</v>
      </c>
      <c r="D661" s="28">
        <f>Paramètres!$D$8</f>
        <v>6666</v>
      </c>
      <c r="E661" s="28">
        <f t="shared" si="705"/>
        <v>65774.746373210743</v>
      </c>
      <c r="F661" s="28">
        <f t="shared" si="706"/>
        <v>-21534.753400035454</v>
      </c>
      <c r="G661" s="28">
        <f t="shared" si="680"/>
        <v>-129.07537111703411</v>
      </c>
      <c r="H661" s="28">
        <f t="shared" si="681"/>
        <v>167.51385866864078</v>
      </c>
      <c r="I661" s="28">
        <f t="shared" si="743"/>
        <v>-3165.4341546138739</v>
      </c>
      <c r="J661" s="28">
        <f t="shared" si="744"/>
        <v>-3898.4885854825316</v>
      </c>
      <c r="K661" s="28">
        <f t="shared" si="745"/>
        <v>1219.277715655051</v>
      </c>
      <c r="L661" s="28">
        <f t="shared" si="707"/>
        <v>-1190.439762514452</v>
      </c>
      <c r="M661" s="28">
        <f t="shared" si="708"/>
        <v>263.61206292113127</v>
      </c>
      <c r="N661" s="28">
        <f>Paramètres!$D$26*Calculs!K661</f>
        <v>24.385554313101022</v>
      </c>
      <c r="O661" s="28">
        <f>Paramètres!$D$26*I661</f>
        <v>-63.308683092277484</v>
      </c>
      <c r="P661" s="28">
        <f>Paramètres!$D$26*J661</f>
        <v>-77.96977170965063</v>
      </c>
      <c r="Q661" s="105">
        <f>IF($T661&gt;25000,Paramètres!$D$9,-5)</f>
        <v>6</v>
      </c>
      <c r="R661" s="105">
        <f t="shared" si="682"/>
        <v>64322.895677128246</v>
      </c>
      <c r="S661" s="105">
        <f t="shared" si="683"/>
        <v>-39382.77042847839</v>
      </c>
      <c r="T661" s="105">
        <f t="shared" si="709"/>
        <v>75421.731052217016</v>
      </c>
      <c r="U661" s="105">
        <f t="shared" si="710"/>
        <v>-31.477750103002915</v>
      </c>
      <c r="V661" s="105">
        <f t="shared" si="684"/>
        <v>161.69024052935802</v>
      </c>
      <c r="W661" s="105">
        <f t="shared" si="711"/>
        <v>137.89639044984438</v>
      </c>
      <c r="X661" s="105">
        <f t="shared" si="712"/>
        <v>-84.429375121137284</v>
      </c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44">
        <f t="shared" si="713"/>
        <v>1451.850696082495</v>
      </c>
      <c r="AL661" s="44">
        <f t="shared" si="714"/>
        <v>17848.017028442937</v>
      </c>
      <c r="AM661" s="44">
        <f t="shared" si="685"/>
        <v>-39.121099495206792</v>
      </c>
      <c r="AN661" s="44">
        <f t="shared" si="686"/>
        <v>-64.390803471920606</v>
      </c>
      <c r="AO661" s="44">
        <f t="shared" si="746"/>
        <v>13194.5920013144</v>
      </c>
      <c r="AP661" s="44">
        <f t="shared" si="747"/>
        <v>-10731.024542917221</v>
      </c>
      <c r="AQ661" s="44">
        <f t="shared" si="715"/>
        <v>1813.1560327553623</v>
      </c>
      <c r="AR661" s="44">
        <f t="shared" si="716"/>
        <v>783.70133154254097</v>
      </c>
      <c r="AS661" s="44">
        <f t="shared" si="717"/>
        <v>-1635.0373151875197</v>
      </c>
      <c r="AT661" s="44">
        <f>Paramètres!$D$26*Calculs!AQ661</f>
        <v>36.263120655107244</v>
      </c>
      <c r="AU661" s="44">
        <f>Paramètres!$D$26*AO661</f>
        <v>263.89184002628804</v>
      </c>
      <c r="AV661" s="44">
        <f>Paramètres!$D$26*AP661</f>
        <v>-214.62049085834443</v>
      </c>
      <c r="AW661" s="44"/>
      <c r="AX661" s="44"/>
      <c r="AY661" s="44"/>
      <c r="AZ661" s="44"/>
      <c r="BA661" s="44"/>
      <c r="BB661" s="44"/>
      <c r="BC661" s="44"/>
      <c r="BD661" s="44"/>
      <c r="BE661" s="44"/>
      <c r="BF661" s="44"/>
      <c r="BG661" s="41">
        <f>Paramètres!$D$16</f>
        <v>30000</v>
      </c>
      <c r="BH661" s="41">
        <f>Paramètres!$E$16</f>
        <v>-25000</v>
      </c>
      <c r="BI661" s="100"/>
      <c r="BJ661" s="100"/>
      <c r="BK661" s="110">
        <f>Paramètres!$D$20</f>
        <v>523598775598.29883</v>
      </c>
      <c r="BL661" s="41">
        <f>Paramètres!$D$21</f>
        <v>10000</v>
      </c>
      <c r="BM661" s="41"/>
      <c r="BN661" s="41"/>
      <c r="BO661" s="41">
        <f>IF(AND($BR$6&gt;200,A661&lt;950),Paramètres!$D$22,0)</f>
        <v>1</v>
      </c>
      <c r="BP661" s="41">
        <f t="shared" si="687"/>
        <v>-35774.746373210743</v>
      </c>
      <c r="BQ661" s="41">
        <f t="shared" si="688"/>
        <v>-3465.2465999645465</v>
      </c>
      <c r="BR661" s="41">
        <f t="shared" si="718"/>
        <v>35942.181515123993</v>
      </c>
      <c r="BS661" s="41">
        <f t="shared" si="719"/>
        <v>-174.46742308421281</v>
      </c>
      <c r="BT661" s="41">
        <f t="shared" si="720"/>
        <v>362.42562150228639</v>
      </c>
      <c r="BU661" s="41">
        <f t="shared" si="721"/>
        <v>-360.73727697751963</v>
      </c>
      <c r="BV661" s="41">
        <f t="shared" si="722"/>
        <v>-34.942068057899341</v>
      </c>
      <c r="BW661" s="41">
        <f>Paramètres!$D$22</f>
        <v>1</v>
      </c>
      <c r="BX661" s="41">
        <f t="shared" si="689"/>
        <v>28548.149303917504</v>
      </c>
      <c r="BY661" s="41">
        <f t="shared" si="690"/>
        <v>-42848.017028442933</v>
      </c>
      <c r="BZ661" s="41">
        <f t="shared" si="723"/>
        <v>51487.371188947887</v>
      </c>
      <c r="CA661" s="41">
        <f t="shared" si="724"/>
        <v>-56.325853949746254</v>
      </c>
      <c r="CB661" s="41">
        <f t="shared" si="725"/>
        <v>186.84240093604041</v>
      </c>
      <c r="CC661" s="41">
        <f t="shared" si="726"/>
        <v>103.59831226670738</v>
      </c>
      <c r="CD661" s="41">
        <f t="shared" si="727"/>
        <v>-155.4910688207971</v>
      </c>
      <c r="CE661" s="2">
        <f>Paramètres!$F$16</f>
        <v>15000</v>
      </c>
      <c r="CF661" s="2">
        <f>Paramètres!$G$16</f>
        <v>15000</v>
      </c>
      <c r="CG661" s="111">
        <f>Paramètres!$F$20</f>
        <v>992600579172.61572</v>
      </c>
      <c r="CH661" s="2">
        <f>Paramètres!$F$21</f>
        <v>13332</v>
      </c>
      <c r="CI661" s="2"/>
      <c r="CJ661" s="2"/>
      <c r="CK661" s="2">
        <f>IF(CN661&gt;20000,Paramètres!$F$22,-2)</f>
        <v>1</v>
      </c>
      <c r="CL661" s="2">
        <f t="shared" si="691"/>
        <v>-50774.746373210743</v>
      </c>
      <c r="CM661" s="2">
        <f t="shared" si="692"/>
        <v>36534.75340003545</v>
      </c>
      <c r="CN661" s="2">
        <f t="shared" si="693"/>
        <v>62552.882229880335</v>
      </c>
      <c r="CO661" s="2">
        <f t="shared" si="694"/>
        <v>144.26325692218259</v>
      </c>
      <c r="CP661" s="2">
        <f t="shared" si="695"/>
        <v>237.32335795368706</v>
      </c>
      <c r="CQ661" s="2">
        <f t="shared" si="696"/>
        <v>-192.63753929440986</v>
      </c>
      <c r="CR661" s="2">
        <f t="shared" si="697"/>
        <v>138.6115243585777</v>
      </c>
      <c r="CS661" s="2">
        <f>Paramètres!$F$22</f>
        <v>1</v>
      </c>
      <c r="CT661" s="2">
        <f t="shared" si="698"/>
        <v>13548.149303917506</v>
      </c>
      <c r="CU661" s="2">
        <f t="shared" si="699"/>
        <v>-2848.0170284429369</v>
      </c>
      <c r="CV661" s="2">
        <f t="shared" si="728"/>
        <v>13844.260563697193</v>
      </c>
      <c r="CW661" s="2">
        <f t="shared" si="729"/>
        <v>-11.871547829370314</v>
      </c>
      <c r="CX661" s="2">
        <f t="shared" si="700"/>
        <v>1935.4803601396518</v>
      </c>
      <c r="CY661" s="2">
        <f t="shared" si="730"/>
        <v>1894.0828781229784</v>
      </c>
      <c r="CZ661" s="2">
        <f t="shared" si="731"/>
        <v>-398.16362878556714</v>
      </c>
      <c r="DA661" s="2"/>
      <c r="DB661" s="2"/>
      <c r="DC661" s="13">
        <f>Paramètres!$H$16</f>
        <v>-20000</v>
      </c>
      <c r="DD661" s="13">
        <f>Paramètres!$I$16</f>
        <v>0</v>
      </c>
      <c r="DE661" s="13"/>
      <c r="DF661" s="13"/>
      <c r="DG661" s="112">
        <f>Paramètres!$H$20</f>
        <v>1047197551196.5977</v>
      </c>
      <c r="DH661" s="13">
        <f>Paramètres!$H$21</f>
        <v>10000</v>
      </c>
      <c r="DI661" s="13">
        <f>IF(DL661&lt;66666,Paramètres!$H$22,5)</f>
        <v>5</v>
      </c>
      <c r="DJ661" s="13">
        <f t="shared" si="701"/>
        <v>-85774.746373210743</v>
      </c>
      <c r="DK661" s="13">
        <f t="shared" si="702"/>
        <v>21534.753400035454</v>
      </c>
      <c r="DL661" s="13">
        <f t="shared" si="732"/>
        <v>88436.715901196643</v>
      </c>
      <c r="DM661" s="13">
        <f t="shared" si="733"/>
        <v>165.9065183625107</v>
      </c>
      <c r="DN661" s="13">
        <f t="shared" si="734"/>
        <v>656.83588752711501</v>
      </c>
      <c r="DO661" s="13">
        <f t="shared" si="735"/>
        <v>-637.06494624252241</v>
      </c>
      <c r="DP661" s="13">
        <f t="shared" si="736"/>
        <v>159.94260662045295</v>
      </c>
      <c r="DQ661" s="13">
        <f>IF(DT661&lt;66666,Paramètres!$H$22,5)</f>
        <v>1</v>
      </c>
      <c r="DR661" s="13">
        <f t="shared" si="703"/>
        <v>-21451.850696082496</v>
      </c>
      <c r="DS661" s="13">
        <f t="shared" si="704"/>
        <v>-17848.017028442937</v>
      </c>
      <c r="DT661" s="13">
        <f t="shared" si="737"/>
        <v>27905.798862146989</v>
      </c>
      <c r="DU661" s="13">
        <f t="shared" si="738"/>
        <v>-140.23942176013472</v>
      </c>
      <c r="DV661" s="13">
        <f t="shared" si="739"/>
        <v>1121.8562736002409</v>
      </c>
      <c r="DW661" s="13">
        <f t="shared" si="740"/>
        <v>-862.39757559423208</v>
      </c>
      <c r="DX661" s="13">
        <f t="shared" si="741"/>
        <v>-717.51788843582813</v>
      </c>
    </row>
    <row r="662" spans="1:128" x14ac:dyDescent="0.35">
      <c r="A662" s="106">
        <f t="shared" si="742"/>
        <v>656</v>
      </c>
      <c r="B662" s="106">
        <f>A662*Paramètres!$D$25</f>
        <v>328</v>
      </c>
      <c r="C662" s="102">
        <f>Paramètres!$D$7</f>
        <v>155093840495.72119</v>
      </c>
      <c r="D662" s="28">
        <f>Paramètres!$D$8</f>
        <v>6666</v>
      </c>
      <c r="E662" s="28">
        <f t="shared" si="705"/>
        <v>63894.419355275189</v>
      </c>
      <c r="F662" s="28">
        <f t="shared" si="706"/>
        <v>-23418.094677046436</v>
      </c>
      <c r="G662" s="28">
        <f t="shared" si="680"/>
        <v>-140.35416432890875</v>
      </c>
      <c r="H662" s="28">
        <f t="shared" si="681"/>
        <v>165.91430163398118</v>
      </c>
      <c r="I662" s="28">
        <f t="shared" si="743"/>
        <v>-4292.5652340360484</v>
      </c>
      <c r="J662" s="28">
        <f t="shared" si="744"/>
        <v>-3556.9067508517496</v>
      </c>
      <c r="K662" s="28">
        <f t="shared" si="745"/>
        <v>1279.9204159392862</v>
      </c>
      <c r="L662" s="28">
        <f t="shared" si="707"/>
        <v>-1241.4367850778701</v>
      </c>
      <c r="M662" s="28">
        <f t="shared" si="708"/>
        <v>311.49796113894166</v>
      </c>
      <c r="N662" s="28">
        <f>Paramètres!$D$26*Calculs!K662</f>
        <v>25.598408318785722</v>
      </c>
      <c r="O662" s="28">
        <f>Paramètres!$D$26*I662</f>
        <v>-85.851304680720972</v>
      </c>
      <c r="P662" s="28">
        <f>Paramètres!$D$26*J662</f>
        <v>-71.138135017034998</v>
      </c>
      <c r="Q662" s="105">
        <f>IF($T662&gt;25000,Paramètres!$D$9,-5)</f>
        <v>6</v>
      </c>
      <c r="R662" s="105">
        <f t="shared" si="682"/>
        <v>55649.347325649855</v>
      </c>
      <c r="S662" s="105">
        <f t="shared" si="683"/>
        <v>-35491.840105233881</v>
      </c>
      <c r="T662" s="105">
        <f t="shared" si="709"/>
        <v>66003.943608138303</v>
      </c>
      <c r="U662" s="105">
        <f t="shared" si="710"/>
        <v>-32.528769286767513</v>
      </c>
      <c r="V662" s="105">
        <f t="shared" si="684"/>
        <v>210.37548317709917</v>
      </c>
      <c r="W662" s="105">
        <f t="shared" si="711"/>
        <v>177.37210372806106</v>
      </c>
      <c r="X662" s="105">
        <f t="shared" si="712"/>
        <v>-113.12374083754429</v>
      </c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44">
        <f t="shared" si="713"/>
        <v>8245.0720296253312</v>
      </c>
      <c r="AL662" s="44">
        <f t="shared" si="714"/>
        <v>12073.745428187447</v>
      </c>
      <c r="AM662" s="44">
        <f t="shared" si="685"/>
        <v>-41.542070324686939</v>
      </c>
      <c r="AN662" s="44">
        <f t="shared" si="686"/>
        <v>-46.795844509047086</v>
      </c>
      <c r="AO662" s="44">
        <f t="shared" si="746"/>
        <v>13714.401492830653</v>
      </c>
      <c r="AP662" s="44">
        <f t="shared" si="747"/>
        <v>-12151.441367246396</v>
      </c>
      <c r="AQ662" s="44">
        <f t="shared" si="715"/>
        <v>1859.7429937672257</v>
      </c>
      <c r="AR662" s="44">
        <f t="shared" si="716"/>
        <v>1273.1800052452979</v>
      </c>
      <c r="AS662" s="44">
        <f t="shared" si="717"/>
        <v>-1355.6019611633299</v>
      </c>
      <c r="AT662" s="44">
        <f>Paramètres!$D$26*Calculs!AQ662</f>
        <v>37.194859875344513</v>
      </c>
      <c r="AU662" s="44">
        <f>Paramètres!$D$26*AO662</f>
        <v>274.28802985661309</v>
      </c>
      <c r="AV662" s="44">
        <f>Paramètres!$D$26*AP662</f>
        <v>-243.02882734492792</v>
      </c>
      <c r="AW662" s="44"/>
      <c r="AX662" s="44"/>
      <c r="AY662" s="44"/>
      <c r="AZ662" s="44"/>
      <c r="BA662" s="44"/>
      <c r="BB662" s="44"/>
      <c r="BC662" s="44"/>
      <c r="BD662" s="44"/>
      <c r="BE662" s="44"/>
      <c r="BF662" s="44"/>
      <c r="BG662" s="41">
        <f>Paramètres!$D$16</f>
        <v>30000</v>
      </c>
      <c r="BH662" s="41">
        <f>Paramètres!$E$16</f>
        <v>-25000</v>
      </c>
      <c r="BI662" s="100"/>
      <c r="BJ662" s="100"/>
      <c r="BK662" s="110">
        <f>Paramètres!$D$20</f>
        <v>523598775598.29883</v>
      </c>
      <c r="BL662" s="41">
        <f>Paramètres!$D$21</f>
        <v>10000</v>
      </c>
      <c r="BM662" s="41"/>
      <c r="BN662" s="41"/>
      <c r="BO662" s="41">
        <f>IF(AND($BR$6&gt;200,A662&lt;950),Paramètres!$D$22,0)</f>
        <v>1</v>
      </c>
      <c r="BP662" s="41">
        <f t="shared" si="687"/>
        <v>-33894.419355275189</v>
      </c>
      <c r="BQ662" s="41">
        <f t="shared" si="688"/>
        <v>-1581.9053229535639</v>
      </c>
      <c r="BR662" s="41">
        <f t="shared" si="718"/>
        <v>33931.314266942893</v>
      </c>
      <c r="BS662" s="41">
        <f t="shared" si="719"/>
        <v>-177.32785582352776</v>
      </c>
      <c r="BT662" s="41">
        <f t="shared" si="720"/>
        <v>401.36490059642711</v>
      </c>
      <c r="BU662" s="41">
        <f t="shared" si="721"/>
        <v>-400.92848005469619</v>
      </c>
      <c r="BV662" s="41">
        <f t="shared" si="722"/>
        <v>-18.711956386516203</v>
      </c>
      <c r="BW662" s="41">
        <f>Paramètres!$D$22</f>
        <v>1</v>
      </c>
      <c r="BX662" s="41">
        <f t="shared" si="689"/>
        <v>21754.927970374669</v>
      </c>
      <c r="BY662" s="41">
        <f t="shared" si="690"/>
        <v>-37073.745428187445</v>
      </c>
      <c r="BZ662" s="41">
        <f t="shared" si="723"/>
        <v>42985.340420546163</v>
      </c>
      <c r="CA662" s="41">
        <f t="shared" si="724"/>
        <v>-59.595527008533459</v>
      </c>
      <c r="CB662" s="41">
        <f t="shared" si="725"/>
        <v>261.83197887518691</v>
      </c>
      <c r="CC662" s="41">
        <f t="shared" si="726"/>
        <v>132.51345191272952</v>
      </c>
      <c r="CD662" s="41">
        <f t="shared" si="727"/>
        <v>-225.82331638665889</v>
      </c>
      <c r="CE662" s="2">
        <f>Paramètres!$F$16</f>
        <v>15000</v>
      </c>
      <c r="CF662" s="2">
        <f>Paramètres!$G$16</f>
        <v>15000</v>
      </c>
      <c r="CG662" s="111">
        <f>Paramètres!$F$20</f>
        <v>992600579172.61572</v>
      </c>
      <c r="CH662" s="2">
        <f>Paramètres!$F$21</f>
        <v>13332</v>
      </c>
      <c r="CI662" s="2"/>
      <c r="CJ662" s="2"/>
      <c r="CK662" s="2">
        <f>IF(CN662&gt;20000,Paramètres!$F$22,-2)</f>
        <v>1</v>
      </c>
      <c r="CL662" s="2">
        <f t="shared" si="691"/>
        <v>-48894.419355275189</v>
      </c>
      <c r="CM662" s="2">
        <f t="shared" si="692"/>
        <v>38418.094677046436</v>
      </c>
      <c r="CN662" s="2">
        <f t="shared" si="693"/>
        <v>62182.105486257162</v>
      </c>
      <c r="CO662" s="2">
        <f t="shared" si="694"/>
        <v>141.84201200690464</v>
      </c>
      <c r="CP662" s="2">
        <f t="shared" si="695"/>
        <v>239.97489311796252</v>
      </c>
      <c r="CQ662" s="2">
        <f t="shared" si="696"/>
        <v>-188.6946890442654</v>
      </c>
      <c r="CR662" s="2">
        <f t="shared" si="697"/>
        <v>148.2641684746032</v>
      </c>
      <c r="CS662" s="2">
        <f>Paramètres!$F$22</f>
        <v>1</v>
      </c>
      <c r="CT662" s="2">
        <f t="shared" si="698"/>
        <v>6754.9279703746688</v>
      </c>
      <c r="CU662" s="2">
        <f t="shared" si="699"/>
        <v>2926.254571812553</v>
      </c>
      <c r="CV662" s="2">
        <f t="shared" si="728"/>
        <v>7361.522784316021</v>
      </c>
      <c r="CW662" s="2">
        <f t="shared" si="729"/>
        <v>23.422402019747015</v>
      </c>
      <c r="CX662" s="2">
        <f t="shared" si="700"/>
        <v>2068.6874461779162</v>
      </c>
      <c r="CY662" s="2">
        <f t="shared" si="730"/>
        <v>1898.2261009803412</v>
      </c>
      <c r="CZ662" s="2">
        <f t="shared" si="731"/>
        <v>822.3171040000808</v>
      </c>
      <c r="DA662" s="2"/>
      <c r="DB662" s="2"/>
      <c r="DC662" s="13">
        <f>Paramètres!$H$16</f>
        <v>-20000</v>
      </c>
      <c r="DD662" s="13">
        <f>Paramètres!$I$16</f>
        <v>0</v>
      </c>
      <c r="DE662" s="13"/>
      <c r="DF662" s="13"/>
      <c r="DG662" s="112">
        <f>Paramètres!$H$20</f>
        <v>1047197551196.5977</v>
      </c>
      <c r="DH662" s="13">
        <f>Paramètres!$H$21</f>
        <v>10000</v>
      </c>
      <c r="DI662" s="13">
        <f>IF(DL662&lt;66666,Paramètres!$H$22,5)</f>
        <v>5</v>
      </c>
      <c r="DJ662" s="13">
        <f t="shared" si="701"/>
        <v>-83894.419355275197</v>
      </c>
      <c r="DK662" s="13">
        <f t="shared" si="702"/>
        <v>23418.094677046436</v>
      </c>
      <c r="DL662" s="13">
        <f t="shared" si="732"/>
        <v>87101.554275810049</v>
      </c>
      <c r="DM662" s="13">
        <f t="shared" si="733"/>
        <v>164.4035784719922</v>
      </c>
      <c r="DN662" s="13">
        <f t="shared" si="734"/>
        <v>676.73129495626006</v>
      </c>
      <c r="DO662" s="13">
        <f t="shared" si="735"/>
        <v>-651.8136159789085</v>
      </c>
      <c r="DP662" s="13">
        <f t="shared" si="736"/>
        <v>181.94574905085466</v>
      </c>
      <c r="DQ662" s="13">
        <f>IF(DT662&lt;66666,Paramètres!$H$22,5)</f>
        <v>1</v>
      </c>
      <c r="DR662" s="13">
        <f t="shared" si="703"/>
        <v>-28245.072029625331</v>
      </c>
      <c r="DS662" s="13">
        <f t="shared" si="704"/>
        <v>-12073.745428187447</v>
      </c>
      <c r="DT662" s="13">
        <f t="shared" si="737"/>
        <v>30717.412368612699</v>
      </c>
      <c r="DU662" s="13">
        <f t="shared" si="738"/>
        <v>-156.85504647674594</v>
      </c>
      <c r="DV662" s="13">
        <f t="shared" si="739"/>
        <v>954.19573322524582</v>
      </c>
      <c r="DW662" s="13">
        <f t="shared" si="740"/>
        <v>-877.39575495126383</v>
      </c>
      <c r="DX662" s="13">
        <f t="shared" si="741"/>
        <v>-375.05491131135221</v>
      </c>
    </row>
    <row r="663" spans="1:128" x14ac:dyDescent="0.35">
      <c r="A663" s="106">
        <f t="shared" si="742"/>
        <v>657</v>
      </c>
      <c r="B663" s="106">
        <f>A663*Paramètres!$D$25</f>
        <v>328.5</v>
      </c>
      <c r="C663" s="102">
        <f>Paramètres!$D$7</f>
        <v>155093840495.72119</v>
      </c>
      <c r="D663" s="28">
        <f>Paramètres!$D$8</f>
        <v>6666</v>
      </c>
      <c r="E663" s="28">
        <f t="shared" si="705"/>
        <v>61437.777541987693</v>
      </c>
      <c r="F663" s="28">
        <f t="shared" si="706"/>
        <v>-25118.673562187574</v>
      </c>
      <c r="G663" s="28">
        <f t="shared" si="680"/>
        <v>-149.77352430495787</v>
      </c>
      <c r="H663" s="28">
        <f t="shared" si="681"/>
        <v>164.30803520677014</v>
      </c>
      <c r="I663" s="28">
        <f t="shared" si="743"/>
        <v>-5448.1507144331972</v>
      </c>
      <c r="J663" s="28">
        <f t="shared" si="744"/>
        <v>-3174.2706546957729</v>
      </c>
      <c r="K663" s="28">
        <f t="shared" si="745"/>
        <v>1370.5520078483912</v>
      </c>
      <c r="L663" s="28">
        <f t="shared" si="707"/>
        <v>-1319.4711044179708</v>
      </c>
      <c r="M663" s="28">
        <f t="shared" si="708"/>
        <v>370.68694450071632</v>
      </c>
      <c r="N663" s="28">
        <f>Paramètres!$D$26*Calculs!K663</f>
        <v>27.411040156967825</v>
      </c>
      <c r="O663" s="28">
        <f>Paramètres!$D$26*I663</f>
        <v>-108.96301428866394</v>
      </c>
      <c r="P663" s="28">
        <f>Paramètres!$D$26*J663</f>
        <v>-63.485413093915462</v>
      </c>
      <c r="Q663" s="105">
        <f>IF($T663&gt;25000,Paramètres!$D$9,-5)</f>
        <v>6</v>
      </c>
      <c r="R663" s="105">
        <f t="shared" si="682"/>
        <v>46017.209764635714</v>
      </c>
      <c r="S663" s="105">
        <f t="shared" si="683"/>
        <v>-30777.797816460989</v>
      </c>
      <c r="T663" s="105">
        <f t="shared" si="709"/>
        <v>55361.145516990844</v>
      </c>
      <c r="U663" s="105">
        <f t="shared" si="710"/>
        <v>-33.775885717195955</v>
      </c>
      <c r="V663" s="105">
        <f t="shared" si="684"/>
        <v>297.13828106808103</v>
      </c>
      <c r="W663" s="105">
        <f t="shared" si="711"/>
        <v>246.9868439556883</v>
      </c>
      <c r="X663" s="105">
        <f t="shared" si="712"/>
        <v>-165.19278733922496</v>
      </c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44">
        <f t="shared" si="713"/>
        <v>15420.567777351982</v>
      </c>
      <c r="AL663" s="44">
        <f t="shared" si="714"/>
        <v>5659.1242542734162</v>
      </c>
      <c r="AM663" s="44">
        <f t="shared" si="685"/>
        <v>-42.034617765217398</v>
      </c>
      <c r="AN663" s="44">
        <f t="shared" si="686"/>
        <v>4.6533965179212489</v>
      </c>
      <c r="AO663" s="44">
        <f t="shared" si="746"/>
        <v>14713.293468219339</v>
      </c>
      <c r="AP663" s="44">
        <f t="shared" si="747"/>
        <v>-13264.014501064798</v>
      </c>
      <c r="AQ663" s="44">
        <f t="shared" si="715"/>
        <v>1335.1168411520202</v>
      </c>
      <c r="AR663" s="44">
        <f t="shared" si="716"/>
        <v>1330.7159016698681</v>
      </c>
      <c r="AS663" s="44">
        <f t="shared" si="717"/>
        <v>108.31513546452538</v>
      </c>
      <c r="AT663" s="44">
        <f>Paramètres!$D$26*Calculs!AQ663</f>
        <v>26.702336823040405</v>
      </c>
      <c r="AU663" s="44">
        <f>Paramètres!$D$26*AO663</f>
        <v>294.26586936438679</v>
      </c>
      <c r="AV663" s="44">
        <f>Paramètres!$D$26*AP663</f>
        <v>-265.28029002129597</v>
      </c>
      <c r="AW663" s="44"/>
      <c r="AX663" s="44"/>
      <c r="AY663" s="44"/>
      <c r="AZ663" s="44"/>
      <c r="BA663" s="44"/>
      <c r="BB663" s="44"/>
      <c r="BC663" s="44"/>
      <c r="BD663" s="44"/>
      <c r="BE663" s="44"/>
      <c r="BF663" s="44"/>
      <c r="BG663" s="41">
        <f>Paramètres!$D$16</f>
        <v>30000</v>
      </c>
      <c r="BH663" s="41">
        <f>Paramètres!$E$16</f>
        <v>-25000</v>
      </c>
      <c r="BI663" s="100"/>
      <c r="BJ663" s="100"/>
      <c r="BK663" s="110">
        <f>Paramètres!$D$20</f>
        <v>523598775598.29883</v>
      </c>
      <c r="BL663" s="41">
        <f>Paramètres!$D$21</f>
        <v>10000</v>
      </c>
      <c r="BM663" s="41"/>
      <c r="BN663" s="41"/>
      <c r="BO663" s="41">
        <f>IF(AND($BR$6&gt;200,A663&lt;950),Paramètres!$D$22,0)</f>
        <v>1</v>
      </c>
      <c r="BP663" s="41">
        <f t="shared" si="687"/>
        <v>-31437.777541987693</v>
      </c>
      <c r="BQ663" s="41">
        <f t="shared" si="688"/>
        <v>118.67356218757413</v>
      </c>
      <c r="BR663" s="41">
        <f t="shared" si="718"/>
        <v>31438.001529897985</v>
      </c>
      <c r="BS663" s="41">
        <f t="shared" si="719"/>
        <v>179.78371683725049</v>
      </c>
      <c r="BT663" s="41">
        <f t="shared" si="720"/>
        <v>458.46048930202471</v>
      </c>
      <c r="BU663" s="41">
        <f t="shared" si="721"/>
        <v>-458.45722288552389</v>
      </c>
      <c r="BV663" s="41">
        <f t="shared" si="722"/>
        <v>1.7306169839069052</v>
      </c>
      <c r="BW663" s="41">
        <f>Paramètres!$D$22</f>
        <v>1</v>
      </c>
      <c r="BX663" s="41">
        <f t="shared" si="689"/>
        <v>14579.432222648018</v>
      </c>
      <c r="BY663" s="41">
        <f t="shared" si="690"/>
        <v>-30659.124254273418</v>
      </c>
      <c r="BZ663" s="41">
        <f t="shared" si="723"/>
        <v>33949.105201371123</v>
      </c>
      <c r="CA663" s="41">
        <f t="shared" si="724"/>
        <v>-64.567359741354849</v>
      </c>
      <c r="CB663" s="41">
        <f t="shared" si="725"/>
        <v>400.99470811086883</v>
      </c>
      <c r="CC663" s="41">
        <f t="shared" si="726"/>
        <v>172.20704739831609</v>
      </c>
      <c r="CD663" s="41">
        <f t="shared" si="727"/>
        <v>-362.13462794832947</v>
      </c>
      <c r="CE663" s="2">
        <f>Paramètres!$F$16</f>
        <v>15000</v>
      </c>
      <c r="CF663" s="2">
        <f>Paramètres!$G$16</f>
        <v>15000</v>
      </c>
      <c r="CG663" s="111">
        <f>Paramètres!$F$20</f>
        <v>992600579172.61572</v>
      </c>
      <c r="CH663" s="2">
        <f>Paramètres!$F$21</f>
        <v>13332</v>
      </c>
      <c r="CI663" s="2"/>
      <c r="CJ663" s="2"/>
      <c r="CK663" s="2">
        <f>IF(CN663&gt;20000,Paramètres!$F$22,-2)</f>
        <v>1</v>
      </c>
      <c r="CL663" s="2">
        <f t="shared" si="691"/>
        <v>-46437.777541987693</v>
      </c>
      <c r="CM663" s="2">
        <f t="shared" si="692"/>
        <v>40118.67356218757</v>
      </c>
      <c r="CN663" s="2">
        <f t="shared" si="693"/>
        <v>61367.54151364143</v>
      </c>
      <c r="CO663" s="2">
        <f t="shared" si="694"/>
        <v>139.17550395052038</v>
      </c>
      <c r="CP663" s="2">
        <f t="shared" si="695"/>
        <v>245.95438710930856</v>
      </c>
      <c r="CQ663" s="2">
        <f t="shared" si="696"/>
        <v>-186.11752780611377</v>
      </c>
      <c r="CR663" s="2">
        <f t="shared" si="697"/>
        <v>160.79125094872566</v>
      </c>
      <c r="CS663" s="2">
        <f>Paramètres!$F$22</f>
        <v>1</v>
      </c>
      <c r="CT663" s="2">
        <f t="shared" si="698"/>
        <v>-420.56777735198193</v>
      </c>
      <c r="CU663" s="2">
        <f t="shared" si="699"/>
        <v>9340.8757457265838</v>
      </c>
      <c r="CV663" s="2">
        <f t="shared" si="728"/>
        <v>9350.3388683218291</v>
      </c>
      <c r="CW663" s="2">
        <f t="shared" si="729"/>
        <v>92.577969783886545</v>
      </c>
      <c r="CX663" s="2">
        <f t="shared" si="700"/>
        <v>2149.3774364118972</v>
      </c>
      <c r="CY663" s="2">
        <f t="shared" si="730"/>
        <v>-96.676591496035186</v>
      </c>
      <c r="CZ663" s="2">
        <f t="shared" si="731"/>
        <v>2147.2021331987557</v>
      </c>
      <c r="DA663" s="2"/>
      <c r="DB663" s="2"/>
      <c r="DC663" s="13">
        <f>Paramètres!$H$16</f>
        <v>-20000</v>
      </c>
      <c r="DD663" s="13">
        <f>Paramètres!$I$16</f>
        <v>0</v>
      </c>
      <c r="DE663" s="13"/>
      <c r="DF663" s="13"/>
      <c r="DG663" s="112">
        <f>Paramètres!$H$20</f>
        <v>1047197551196.5977</v>
      </c>
      <c r="DH663" s="13">
        <f>Paramètres!$H$21</f>
        <v>10000</v>
      </c>
      <c r="DI663" s="13">
        <f>IF(DL663&lt;66666,Paramètres!$H$22,5)</f>
        <v>5</v>
      </c>
      <c r="DJ663" s="13">
        <f t="shared" si="701"/>
        <v>-81437.777541987685</v>
      </c>
      <c r="DK663" s="13">
        <f t="shared" si="702"/>
        <v>25118.673562187574</v>
      </c>
      <c r="DL663" s="13">
        <f t="shared" si="732"/>
        <v>85223.584602514893</v>
      </c>
      <c r="DM663" s="13">
        <f t="shared" si="733"/>
        <v>162.85814118811055</v>
      </c>
      <c r="DN663" s="13">
        <f t="shared" si="734"/>
        <v>706.27033590240512</v>
      </c>
      <c r="DO663" s="13">
        <f t="shared" si="735"/>
        <v>-674.89635372633325</v>
      </c>
      <c r="DP663" s="13">
        <f t="shared" si="736"/>
        <v>208.16507656808378</v>
      </c>
      <c r="DQ663" s="13">
        <f>IF(DT663&lt;66666,Paramètres!$H$22,5)</f>
        <v>1</v>
      </c>
      <c r="DR663" s="13">
        <f t="shared" si="703"/>
        <v>-35420.567777351986</v>
      </c>
      <c r="DS663" s="13">
        <f t="shared" si="704"/>
        <v>-5659.1242542734162</v>
      </c>
      <c r="DT663" s="13">
        <f t="shared" si="737"/>
        <v>35869.796612126076</v>
      </c>
      <c r="DU663" s="13">
        <f t="shared" si="738"/>
        <v>-170.92260395738521</v>
      </c>
      <c r="DV663" s="13">
        <f t="shared" si="739"/>
        <v>727.46291974808537</v>
      </c>
      <c r="DW663" s="13">
        <f t="shared" si="740"/>
        <v>-718.35226536346272</v>
      </c>
      <c r="DX663" s="13">
        <f t="shared" si="741"/>
        <v>-114.7707386731941</v>
      </c>
    </row>
    <row r="664" spans="1:128" x14ac:dyDescent="0.35">
      <c r="A664" s="106">
        <f t="shared" si="742"/>
        <v>658</v>
      </c>
      <c r="B664" s="106">
        <f>A664*Paramètres!$D$25</f>
        <v>329</v>
      </c>
      <c r="C664" s="102">
        <f>Paramètres!$D$7</f>
        <v>155093840495.72119</v>
      </c>
      <c r="D664" s="28">
        <f>Paramètres!$D$8</f>
        <v>6666</v>
      </c>
      <c r="E664" s="28">
        <f t="shared" si="705"/>
        <v>58383.834408666604</v>
      </c>
      <c r="F664" s="28">
        <f t="shared" si="706"/>
        <v>-26613.13715341028</v>
      </c>
      <c r="G664" s="28">
        <f t="shared" si="680"/>
        <v>-157.63239100629781</v>
      </c>
      <c r="H664" s="28">
        <f t="shared" si="681"/>
        <v>162.66063775411848</v>
      </c>
      <c r="I664" s="28">
        <f t="shared" si="743"/>
        <v>-6658.6588045625049</v>
      </c>
      <c r="J664" s="28">
        <f t="shared" si="744"/>
        <v>-2740.0982971011408</v>
      </c>
      <c r="K664" s="28">
        <f t="shared" si="745"/>
        <v>1503.7431438809588</v>
      </c>
      <c r="L664" s="28">
        <f t="shared" si="707"/>
        <v>-1435.40745764248</v>
      </c>
      <c r="M664" s="28">
        <f t="shared" si="708"/>
        <v>448.16165979849461</v>
      </c>
      <c r="N664" s="28">
        <f>Paramètres!$D$26*Calculs!K664</f>
        <v>30.074862877619175</v>
      </c>
      <c r="O664" s="28">
        <f>Paramètres!$D$26*I664</f>
        <v>-133.1731760912501</v>
      </c>
      <c r="P664" s="28">
        <f>Paramètres!$D$26*J664</f>
        <v>-54.801965942022818</v>
      </c>
      <c r="Q664" s="105">
        <f>IF($T664&gt;25000,Paramètres!$D$9,-5)</f>
        <v>6</v>
      </c>
      <c r="R664" s="105">
        <f t="shared" si="682"/>
        <v>35273.940921787485</v>
      </c>
      <c r="S664" s="105">
        <f t="shared" si="683"/>
        <v>-25667.33294101743</v>
      </c>
      <c r="T664" s="105">
        <f t="shared" si="709"/>
        <v>43624.109027678627</v>
      </c>
      <c r="U664" s="105">
        <f t="shared" si="710"/>
        <v>-36.041774287732949</v>
      </c>
      <c r="V664" s="105">
        <f t="shared" si="684"/>
        <v>472.34213857530733</v>
      </c>
      <c r="W664" s="105">
        <f t="shared" si="711"/>
        <v>381.93029181191616</v>
      </c>
      <c r="X664" s="105">
        <f t="shared" si="712"/>
        <v>-277.91428187547211</v>
      </c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44">
        <f t="shared" si="713"/>
        <v>23109.893486879118</v>
      </c>
      <c r="AL664" s="44">
        <f t="shared" si="714"/>
        <v>-945.80421239285124</v>
      </c>
      <c r="AM664" s="44">
        <f t="shared" si="685"/>
        <v>-39.2987002775752</v>
      </c>
      <c r="AN664" s="44">
        <f t="shared" si="686"/>
        <v>104.73483893070352</v>
      </c>
      <c r="AO664" s="44">
        <f t="shared" si="746"/>
        <v>15749.743500524821</v>
      </c>
      <c r="AP664" s="44">
        <f t="shared" si="747"/>
        <v>-12890.419075578977</v>
      </c>
      <c r="AQ664" s="44">
        <f t="shared" si="715"/>
        <v>1556.2850986354715</v>
      </c>
      <c r="AR664" s="44">
        <f t="shared" si="716"/>
        <v>-395.83496550549353</v>
      </c>
      <c r="AS664" s="44">
        <f t="shared" si="717"/>
        <v>1505.1039792380072</v>
      </c>
      <c r="AT664" s="44">
        <f>Paramètres!$D$26*Calculs!AQ664</f>
        <v>31.125701972709432</v>
      </c>
      <c r="AU664" s="44">
        <f>Paramètres!$D$26*AO664</f>
        <v>314.99487001049641</v>
      </c>
      <c r="AV664" s="44">
        <f>Paramètres!$D$26*AP664</f>
        <v>-257.80838151157957</v>
      </c>
      <c r="AW664" s="44"/>
      <c r="AX664" s="44"/>
      <c r="AY664" s="44"/>
      <c r="AZ664" s="44"/>
      <c r="BA664" s="44"/>
      <c r="BB664" s="44"/>
      <c r="BC664" s="44"/>
      <c r="BD664" s="44"/>
      <c r="BE664" s="44"/>
      <c r="BF664" s="44"/>
      <c r="BG664" s="41">
        <f>Paramètres!$D$16</f>
        <v>30000</v>
      </c>
      <c r="BH664" s="41">
        <f>Paramètres!$E$16</f>
        <v>-25000</v>
      </c>
      <c r="BI664" s="100"/>
      <c r="BJ664" s="100"/>
      <c r="BK664" s="110">
        <f>Paramètres!$D$20</f>
        <v>523598775598.29883</v>
      </c>
      <c r="BL664" s="41">
        <f>Paramètres!$D$21</f>
        <v>10000</v>
      </c>
      <c r="BM664" s="41"/>
      <c r="BN664" s="41"/>
      <c r="BO664" s="41">
        <f>IF(AND($BR$6&gt;200,A664&lt;950),Paramètres!$D$22,0)</f>
        <v>1</v>
      </c>
      <c r="BP664" s="41">
        <f t="shared" si="687"/>
        <v>-28383.834408666604</v>
      </c>
      <c r="BQ664" s="41">
        <f t="shared" si="688"/>
        <v>1613.13715341028</v>
      </c>
      <c r="BR664" s="41">
        <f t="shared" si="718"/>
        <v>28429.6371277285</v>
      </c>
      <c r="BS664" s="41">
        <f t="shared" si="719"/>
        <v>176.74721074404729</v>
      </c>
      <c r="BT664" s="41">
        <f t="shared" si="720"/>
        <v>543.83348034454968</v>
      </c>
      <c r="BU664" s="41">
        <f t="shared" si="721"/>
        <v>-542.95731537611323</v>
      </c>
      <c r="BV664" s="41">
        <f t="shared" si="722"/>
        <v>30.857868092750699</v>
      </c>
      <c r="BW664" s="41">
        <f>Paramètres!$D$22</f>
        <v>1</v>
      </c>
      <c r="BX664" s="41">
        <f t="shared" si="689"/>
        <v>6890.1065131208816</v>
      </c>
      <c r="BY664" s="41">
        <f t="shared" si="690"/>
        <v>-24054.19578760715</v>
      </c>
      <c r="BZ664" s="41">
        <f t="shared" si="723"/>
        <v>25021.548768025699</v>
      </c>
      <c r="CA664" s="41">
        <f t="shared" si="724"/>
        <v>-74.016119339895155</v>
      </c>
      <c r="CB664" s="41">
        <f t="shared" si="725"/>
        <v>669.63474646874874</v>
      </c>
      <c r="CC664" s="41">
        <f t="shared" si="726"/>
        <v>184.39524950399098</v>
      </c>
      <c r="CD664" s="41">
        <f t="shared" si="727"/>
        <v>-643.74613446499723</v>
      </c>
      <c r="CE664" s="2">
        <f>Paramètres!$F$16</f>
        <v>15000</v>
      </c>
      <c r="CF664" s="2">
        <f>Paramètres!$G$16</f>
        <v>15000</v>
      </c>
      <c r="CG664" s="111">
        <f>Paramètres!$F$20</f>
        <v>992600579172.61572</v>
      </c>
      <c r="CH664" s="2">
        <f>Paramètres!$F$21</f>
        <v>13332</v>
      </c>
      <c r="CI664" s="2"/>
      <c r="CJ664" s="2"/>
      <c r="CK664" s="2">
        <f>IF(CN664&gt;20000,Paramètres!$F$22,-2)</f>
        <v>1</v>
      </c>
      <c r="CL664" s="2">
        <f t="shared" si="691"/>
        <v>-43383.834408666604</v>
      </c>
      <c r="CM664" s="2">
        <f t="shared" si="692"/>
        <v>41613.13715341028</v>
      </c>
      <c r="CN664" s="2">
        <f t="shared" si="693"/>
        <v>60114.975436634246</v>
      </c>
      <c r="CO664" s="2">
        <f t="shared" si="694"/>
        <v>136.19344024630206</v>
      </c>
      <c r="CP664" s="2">
        <f t="shared" si="695"/>
        <v>255.58277912475714</v>
      </c>
      <c r="CQ664" s="2">
        <f t="shared" si="696"/>
        <v>-184.4492306071561</v>
      </c>
      <c r="CR664" s="2">
        <f t="shared" si="697"/>
        <v>176.92099455283014</v>
      </c>
      <c r="CS664" s="2">
        <f>Paramètres!$F$22</f>
        <v>1</v>
      </c>
      <c r="CT664" s="2">
        <f t="shared" si="698"/>
        <v>-8109.8934868791184</v>
      </c>
      <c r="CU664" s="2">
        <f t="shared" si="699"/>
        <v>15945.804212392852</v>
      </c>
      <c r="CV664" s="2">
        <f t="shared" si="728"/>
        <v>17889.635109428309</v>
      </c>
      <c r="CW664" s="2">
        <f t="shared" si="729"/>
        <v>116.95748170245689</v>
      </c>
      <c r="CX664" s="2">
        <f t="shared" si="700"/>
        <v>1598.8885107792848</v>
      </c>
      <c r="CY664" s="2">
        <f t="shared" si="730"/>
        <v>-724.82280608288806</v>
      </c>
      <c r="CZ664" s="2">
        <f t="shared" si="731"/>
        <v>1425.158366527779</v>
      </c>
      <c r="DA664" s="2"/>
      <c r="DB664" s="2"/>
      <c r="DC664" s="13">
        <f>Paramètres!$H$16</f>
        <v>-20000</v>
      </c>
      <c r="DD664" s="13">
        <f>Paramètres!$I$16</f>
        <v>0</v>
      </c>
      <c r="DE664" s="13"/>
      <c r="DF664" s="13"/>
      <c r="DG664" s="112">
        <f>Paramètres!$H$20</f>
        <v>1047197551196.5977</v>
      </c>
      <c r="DH664" s="13">
        <f>Paramètres!$H$21</f>
        <v>10000</v>
      </c>
      <c r="DI664" s="13">
        <f>IF(DL664&lt;66666,Paramètres!$H$22,5)</f>
        <v>5</v>
      </c>
      <c r="DJ664" s="13">
        <f t="shared" si="701"/>
        <v>-78383.834408666604</v>
      </c>
      <c r="DK664" s="13">
        <f t="shared" si="702"/>
        <v>26613.13715341028</v>
      </c>
      <c r="DL664" s="13">
        <f t="shared" si="732"/>
        <v>82778.527202116209</v>
      </c>
      <c r="DM664" s="13">
        <f t="shared" si="733"/>
        <v>161.24645366853619</v>
      </c>
      <c r="DN664" s="13">
        <f t="shared" si="734"/>
        <v>747.69591417723575</v>
      </c>
      <c r="DO664" s="13">
        <f t="shared" si="735"/>
        <v>-708.00091165921071</v>
      </c>
      <c r="DP664" s="13">
        <f t="shared" si="736"/>
        <v>240.38279715291375</v>
      </c>
      <c r="DQ664" s="13">
        <f>IF(DT664&lt;66666,Paramètres!$H$22,5)</f>
        <v>1</v>
      </c>
      <c r="DR664" s="13">
        <f t="shared" si="703"/>
        <v>-43109.893486879118</v>
      </c>
      <c r="DS664" s="13">
        <f t="shared" si="704"/>
        <v>945.80421239285124</v>
      </c>
      <c r="DT664" s="13">
        <f t="shared" si="737"/>
        <v>43120.267416358198</v>
      </c>
      <c r="DU664" s="13">
        <f t="shared" si="738"/>
        <v>178.74316791085633</v>
      </c>
      <c r="DV664" s="13">
        <f t="shared" si="739"/>
        <v>520.64242091818141</v>
      </c>
      <c r="DW664" s="13">
        <f t="shared" si="740"/>
        <v>-520.51716409390735</v>
      </c>
      <c r="DX664" s="13">
        <f t="shared" si="741"/>
        <v>11.419822379580596</v>
      </c>
    </row>
    <row r="665" spans="1:128" x14ac:dyDescent="0.35">
      <c r="A665" s="106">
        <f t="shared" si="742"/>
        <v>659</v>
      </c>
      <c r="B665" s="106">
        <f>A665*Paramètres!$D$25</f>
        <v>329.5</v>
      </c>
      <c r="C665" s="102">
        <f>Paramètres!$D$7</f>
        <v>155093840495.72119</v>
      </c>
      <c r="D665" s="28">
        <f>Paramètres!$D$8</f>
        <v>6666</v>
      </c>
      <c r="E665" s="28">
        <f t="shared" si="705"/>
        <v>54695.653141974726</v>
      </c>
      <c r="F665" s="28">
        <f t="shared" si="706"/>
        <v>-27871.145887011226</v>
      </c>
      <c r="G665" s="28">
        <f t="shared" si="680"/>
        <v>-164.30381176433912</v>
      </c>
      <c r="H665" s="28">
        <f t="shared" si="681"/>
        <v>160.89982943367104</v>
      </c>
      <c r="I665" s="28">
        <f t="shared" si="743"/>
        <v>-7960.8930861137351</v>
      </c>
      <c r="J665" s="28">
        <f t="shared" si="744"/>
        <v>-2237.1346713606231</v>
      </c>
      <c r="K665" s="28">
        <f t="shared" si="745"/>
        <v>1702.6543065540386</v>
      </c>
      <c r="L665" s="28">
        <f t="shared" si="707"/>
        <v>-1608.9196761799271</v>
      </c>
      <c r="M665" s="28">
        <f t="shared" si="708"/>
        <v>557.14375454463459</v>
      </c>
      <c r="N665" s="28">
        <f>Paramètres!$D$26*Calculs!K665</f>
        <v>34.053086131080775</v>
      </c>
      <c r="O665" s="28">
        <f>Paramètres!$D$26*I665</f>
        <v>-159.21786172227471</v>
      </c>
      <c r="P665" s="28">
        <f>Paramètres!$D$26*J665</f>
        <v>-44.742693427212465</v>
      </c>
      <c r="Q665" s="105">
        <f>IF($T665&gt;25000,Paramètres!$D$9,-5)</f>
        <v>6</v>
      </c>
      <c r="R665" s="105">
        <f t="shared" si="682"/>
        <v>23809.846646209571</v>
      </c>
      <c r="S665" s="105">
        <f t="shared" si="683"/>
        <v>-20856.408131638389</v>
      </c>
      <c r="T665" s="105">
        <f t="shared" si="709"/>
        <v>31652.781196436579</v>
      </c>
      <c r="U665" s="105">
        <f t="shared" si="710"/>
        <v>-41.216974336384631</v>
      </c>
      <c r="V665" s="105">
        <f t="shared" si="684"/>
        <v>870.26616537913674</v>
      </c>
      <c r="W665" s="105">
        <f t="shared" si="711"/>
        <v>654.63138327303852</v>
      </c>
      <c r="X665" s="105">
        <f t="shared" si="712"/>
        <v>-573.4291156173839</v>
      </c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44">
        <f t="shared" si="713"/>
        <v>30885.806495765155</v>
      </c>
      <c r="AL665" s="44">
        <f t="shared" si="714"/>
        <v>-7014.7377553728375</v>
      </c>
      <c r="AM665" s="44">
        <f t="shared" si="685"/>
        <v>-36.498266791056409</v>
      </c>
      <c r="AN665" s="44">
        <f t="shared" si="686"/>
        <v>142.82582566772444</v>
      </c>
      <c r="AO665" s="44">
        <f t="shared" si="746"/>
        <v>15038.913665008831</v>
      </c>
      <c r="AP665" s="44">
        <f t="shared" si="747"/>
        <v>-11127.506714829391</v>
      </c>
      <c r="AQ665" s="44">
        <f t="shared" si="715"/>
        <v>852.17422344643023</v>
      </c>
      <c r="AR665" s="44">
        <f t="shared" si="716"/>
        <v>-679.01442886088842</v>
      </c>
      <c r="AS665" s="44">
        <f t="shared" si="717"/>
        <v>514.91777256689033</v>
      </c>
      <c r="AT665" s="44">
        <f>Paramètres!$D$26*Calculs!AQ665</f>
        <v>17.043484468928604</v>
      </c>
      <c r="AU665" s="44">
        <f>Paramètres!$D$26*AO665</f>
        <v>300.77827330017664</v>
      </c>
      <c r="AV665" s="44">
        <f>Paramètres!$D$26*AP665</f>
        <v>-222.55013429658783</v>
      </c>
      <c r="AW665" s="44"/>
      <c r="AX665" s="44"/>
      <c r="AY665" s="44"/>
      <c r="AZ665" s="44"/>
      <c r="BA665" s="44"/>
      <c r="BB665" s="44"/>
      <c r="BC665" s="44"/>
      <c r="BD665" s="44"/>
      <c r="BE665" s="44"/>
      <c r="BF665" s="44"/>
      <c r="BG665" s="41">
        <f>Paramètres!$D$16</f>
        <v>30000</v>
      </c>
      <c r="BH665" s="41">
        <f>Paramètres!$E$16</f>
        <v>-25000</v>
      </c>
      <c r="BI665" s="100"/>
      <c r="BJ665" s="100"/>
      <c r="BK665" s="110">
        <f>Paramètres!$D$20</f>
        <v>523598775598.29883</v>
      </c>
      <c r="BL665" s="41">
        <f>Paramètres!$D$21</f>
        <v>10000</v>
      </c>
      <c r="BM665" s="41"/>
      <c r="BN665" s="41"/>
      <c r="BO665" s="41">
        <f>IF(AND($BR$6&gt;200,A665&lt;950),Paramètres!$D$22,0)</f>
        <v>1</v>
      </c>
      <c r="BP665" s="41">
        <f t="shared" si="687"/>
        <v>-24695.653141974726</v>
      </c>
      <c r="BQ665" s="41">
        <f t="shared" si="688"/>
        <v>2871.1458870112256</v>
      </c>
      <c r="BR665" s="41">
        <f t="shared" si="718"/>
        <v>24861.994345048581</v>
      </c>
      <c r="BS665" s="41">
        <f t="shared" si="719"/>
        <v>173.36849646498956</v>
      </c>
      <c r="BT665" s="41">
        <f t="shared" si="720"/>
        <v>676.45696792448837</v>
      </c>
      <c r="BU665" s="41">
        <f t="shared" si="721"/>
        <v>-671.93107734987882</v>
      </c>
      <c r="BV665" s="41">
        <f t="shared" si="722"/>
        <v>78.119502974759612</v>
      </c>
      <c r="BW665" s="41">
        <f>Paramètres!$D$22</f>
        <v>1</v>
      </c>
      <c r="BX665" s="41">
        <f t="shared" si="689"/>
        <v>-885.80649576515498</v>
      </c>
      <c r="BY665" s="41">
        <f t="shared" si="690"/>
        <v>-17985.262244627163</v>
      </c>
      <c r="BZ665" s="41">
        <f t="shared" si="723"/>
        <v>18007.062813128385</v>
      </c>
      <c r="CA665" s="41">
        <f t="shared" si="724"/>
        <v>-92.819641703062274</v>
      </c>
      <c r="CB665" s="41">
        <f t="shared" si="725"/>
        <v>1078.9519531273916</v>
      </c>
      <c r="CC665" s="41">
        <f t="shared" si="726"/>
        <v>-53.075987939684758</v>
      </c>
      <c r="CD665" s="41">
        <f t="shared" si="727"/>
        <v>-1077.6457008969319</v>
      </c>
      <c r="CE665" s="2">
        <f>Paramètres!$F$16</f>
        <v>15000</v>
      </c>
      <c r="CF665" s="2">
        <f>Paramètres!$G$16</f>
        <v>15000</v>
      </c>
      <c r="CG665" s="111">
        <f>Paramètres!$F$20</f>
        <v>992600579172.61572</v>
      </c>
      <c r="CH665" s="2">
        <f>Paramètres!$F$21</f>
        <v>13332</v>
      </c>
      <c r="CI665" s="2"/>
      <c r="CJ665" s="2"/>
      <c r="CK665" s="2">
        <f>IF(CN665&gt;20000,Paramètres!$F$22,-2)</f>
        <v>1</v>
      </c>
      <c r="CL665" s="2">
        <f t="shared" si="691"/>
        <v>-39695.653141974726</v>
      </c>
      <c r="CM665" s="2">
        <f t="shared" si="692"/>
        <v>42871.145887011226</v>
      </c>
      <c r="CN665" s="2">
        <f t="shared" si="693"/>
        <v>58426.706462313683</v>
      </c>
      <c r="CO665" s="2">
        <f t="shared" si="694"/>
        <v>132.79750811046637</v>
      </c>
      <c r="CP665" s="2">
        <f t="shared" si="695"/>
        <v>269.45498722099569</v>
      </c>
      <c r="CQ665" s="2">
        <f t="shared" si="696"/>
        <v>-183.07024916763223</v>
      </c>
      <c r="CR665" s="2">
        <f t="shared" si="697"/>
        <v>197.715133482412</v>
      </c>
      <c r="CS665" s="2">
        <f>Paramètres!$F$22</f>
        <v>1</v>
      </c>
      <c r="CT665" s="2">
        <f t="shared" si="698"/>
        <v>-15885.806495765155</v>
      </c>
      <c r="CU665" s="2">
        <f t="shared" si="699"/>
        <v>22014.737755372837</v>
      </c>
      <c r="CV665" s="2">
        <f t="shared" si="728"/>
        <v>27147.882540977898</v>
      </c>
      <c r="CW665" s="2">
        <f t="shared" si="729"/>
        <v>125.81416798009766</v>
      </c>
      <c r="CX665" s="2">
        <f t="shared" si="700"/>
        <v>973.99569253779396</v>
      </c>
      <c r="CY665" s="2">
        <f t="shared" si="730"/>
        <v>-569.94158111628644</v>
      </c>
      <c r="CZ665" s="2">
        <f t="shared" si="731"/>
        <v>789.83175626005595</v>
      </c>
      <c r="DA665" s="2"/>
      <c r="DB665" s="2"/>
      <c r="DC665" s="13">
        <f>Paramètres!$H$16</f>
        <v>-20000</v>
      </c>
      <c r="DD665" s="13">
        <f>Paramètres!$I$16</f>
        <v>0</v>
      </c>
      <c r="DE665" s="13"/>
      <c r="DF665" s="13"/>
      <c r="DG665" s="112">
        <f>Paramètres!$H$20</f>
        <v>1047197551196.5977</v>
      </c>
      <c r="DH665" s="13">
        <f>Paramètres!$H$21</f>
        <v>10000</v>
      </c>
      <c r="DI665" s="13">
        <f>IF(DL665&lt;66666,Paramètres!$H$22,5)</f>
        <v>5</v>
      </c>
      <c r="DJ665" s="13">
        <f t="shared" si="701"/>
        <v>-74695.653141974733</v>
      </c>
      <c r="DK665" s="13">
        <f t="shared" si="702"/>
        <v>27871.145887011226</v>
      </c>
      <c r="DL665" s="13">
        <f t="shared" si="732"/>
        <v>79726.039481221334</v>
      </c>
      <c r="DM665" s="13">
        <f t="shared" si="733"/>
        <v>159.53797523185384</v>
      </c>
      <c r="DN665" s="13">
        <f t="shared" si="734"/>
        <v>804.6910574107601</v>
      </c>
      <c r="DO665" s="13">
        <f t="shared" si="735"/>
        <v>-753.91834966241606</v>
      </c>
      <c r="DP665" s="13">
        <f t="shared" si="736"/>
        <v>281.30911808746299</v>
      </c>
      <c r="DQ665" s="13">
        <f>IF(DT665&lt;66666,Paramètres!$H$22,5)</f>
        <v>1</v>
      </c>
      <c r="DR665" s="13">
        <f t="shared" si="703"/>
        <v>-50885.806495765151</v>
      </c>
      <c r="DS665" s="13">
        <f t="shared" si="704"/>
        <v>7014.7377553728375</v>
      </c>
      <c r="DT665" s="13">
        <f t="shared" si="737"/>
        <v>51367.030754182277</v>
      </c>
      <c r="DU665" s="13">
        <f t="shared" si="738"/>
        <v>172.15110009359412</v>
      </c>
      <c r="DV665" s="13">
        <f t="shared" si="739"/>
        <v>375.34174700218807</v>
      </c>
      <c r="DW665" s="13">
        <f t="shared" si="740"/>
        <v>-371.8254146153991</v>
      </c>
      <c r="DX665" s="13">
        <f t="shared" si="741"/>
        <v>51.257078425727045</v>
      </c>
    </row>
    <row r="666" spans="1:128" x14ac:dyDescent="0.35">
      <c r="A666" s="106">
        <f t="shared" si="742"/>
        <v>660</v>
      </c>
      <c r="B666" s="106">
        <f>A666*Paramètres!$D$25</f>
        <v>330</v>
      </c>
      <c r="C666" s="102">
        <f>Paramètres!$D$7</f>
        <v>155093840495.72119</v>
      </c>
      <c r="D666" s="28">
        <f>Paramètres!$D$8</f>
        <v>6666</v>
      </c>
      <c r="E666" s="28">
        <f t="shared" si="705"/>
        <v>50312.976679872874</v>
      </c>
      <c r="F666" s="28">
        <f t="shared" si="706"/>
        <v>-28850.427284055379</v>
      </c>
      <c r="G666" s="28">
        <f t="shared" si="680"/>
        <v>-170.14233076380054</v>
      </c>
      <c r="H666" s="28">
        <f t="shared" si="681"/>
        <v>158.83348763005361</v>
      </c>
      <c r="I666" s="28">
        <f t="shared" si="743"/>
        <v>-9410.5949005713883</v>
      </c>
      <c r="J666" s="28">
        <f t="shared" si="744"/>
        <v>-1635.2482233887758</v>
      </c>
      <c r="K666" s="28">
        <f t="shared" si="745"/>
        <v>2012.0438771734091</v>
      </c>
      <c r="L666" s="28">
        <f t="shared" si="707"/>
        <v>-1876.3013379196493</v>
      </c>
      <c r="M666" s="28">
        <f t="shared" si="708"/>
        <v>726.50798549770843</v>
      </c>
      <c r="N666" s="28">
        <f>Paramètres!$D$26*Calculs!K666</f>
        <v>40.24087754346818</v>
      </c>
      <c r="O666" s="28">
        <f>Paramètres!$D$26*I666</f>
        <v>-188.21189801142776</v>
      </c>
      <c r="P666" s="28">
        <f>Paramètres!$D$26*J666</f>
        <v>-32.704964467775518</v>
      </c>
      <c r="Q666" s="105">
        <f>IF($T666&gt;25000,Paramètres!$D$9,-5)</f>
        <v>-5</v>
      </c>
      <c r="R666" s="105">
        <f t="shared" si="682"/>
        <v>12077.466958818528</v>
      </c>
      <c r="S666" s="105">
        <f t="shared" si="683"/>
        <v>-16400.665614409569</v>
      </c>
      <c r="T666" s="105">
        <f t="shared" si="709"/>
        <v>20367.794204013102</v>
      </c>
      <c r="U666" s="105">
        <f t="shared" si="710"/>
        <v>-53.632030842038709</v>
      </c>
      <c r="V666" s="105">
        <f t="shared" si="684"/>
        <v>-1604.6804768648783</v>
      </c>
      <c r="W666" s="105">
        <f t="shared" si="711"/>
        <v>-951.52549385922975</v>
      </c>
      <c r="X666" s="105">
        <f t="shared" si="712"/>
        <v>1292.1295087440894</v>
      </c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44">
        <f t="shared" si="713"/>
        <v>38235.509721054346</v>
      </c>
      <c r="AL666" s="44">
        <f t="shared" si="714"/>
        <v>-12449.76166964581</v>
      </c>
      <c r="AM666" s="44">
        <f t="shared" si="685"/>
        <v>-36.465319433810876</v>
      </c>
      <c r="AN666" s="44">
        <f t="shared" si="686"/>
        <v>-112.78345727500155</v>
      </c>
      <c r="AO666" s="44">
        <f t="shared" si="746"/>
        <v>14059.120962847766</v>
      </c>
      <c r="AP666" s="44">
        <f t="shared" si="747"/>
        <v>-10390.038807965913</v>
      </c>
      <c r="AQ666" s="44">
        <f t="shared" si="715"/>
        <v>878.53356441534231</v>
      </c>
      <c r="AR666" s="44">
        <f t="shared" si="716"/>
        <v>-340.21160039833183</v>
      </c>
      <c r="AS666" s="44">
        <f t="shared" si="717"/>
        <v>-809.98598182853277</v>
      </c>
      <c r="AT666" s="44">
        <f>Paramètres!$D$26*Calculs!AQ666</f>
        <v>17.570671288306848</v>
      </c>
      <c r="AU666" s="44">
        <f>Paramètres!$D$26*AO666</f>
        <v>281.18241925695531</v>
      </c>
      <c r="AV666" s="44">
        <f>Paramètres!$D$26*AP666</f>
        <v>-207.80077615931827</v>
      </c>
      <c r="AW666" s="44"/>
      <c r="AX666" s="44"/>
      <c r="AY666" s="44"/>
      <c r="AZ666" s="44"/>
      <c r="BA666" s="44"/>
      <c r="BB666" s="44"/>
      <c r="BC666" s="44"/>
      <c r="BD666" s="44"/>
      <c r="BE666" s="44"/>
      <c r="BF666" s="44"/>
      <c r="BG666" s="41">
        <f>Paramètres!$D$16</f>
        <v>30000</v>
      </c>
      <c r="BH666" s="41">
        <f>Paramètres!$E$16</f>
        <v>-25000</v>
      </c>
      <c r="BI666" s="100"/>
      <c r="BJ666" s="100"/>
      <c r="BK666" s="110">
        <f>Paramètres!$D$20</f>
        <v>523598775598.29883</v>
      </c>
      <c r="BL666" s="41">
        <f>Paramètres!$D$21</f>
        <v>10000</v>
      </c>
      <c r="BM666" s="41"/>
      <c r="BN666" s="41"/>
      <c r="BO666" s="41">
        <f>IF(AND($BR$6&gt;200,A666&lt;950),Paramètres!$D$22,0)</f>
        <v>1</v>
      </c>
      <c r="BP666" s="41">
        <f t="shared" si="687"/>
        <v>-20312.976679872874</v>
      </c>
      <c r="BQ666" s="41">
        <f t="shared" si="688"/>
        <v>3850.4272840553785</v>
      </c>
      <c r="BR666" s="41">
        <f t="shared" si="718"/>
        <v>20674.690127468835</v>
      </c>
      <c r="BS666" s="41">
        <f t="shared" si="719"/>
        <v>169.26664048773247</v>
      </c>
      <c r="BT666" s="41">
        <f t="shared" si="720"/>
        <v>893.66461936871883</v>
      </c>
      <c r="BU666" s="41">
        <f t="shared" si="721"/>
        <v>-878.02953567588452</v>
      </c>
      <c r="BV666" s="41">
        <f t="shared" si="722"/>
        <v>166.43493140632407</v>
      </c>
      <c r="BW666" s="41">
        <f>Paramètres!$D$22</f>
        <v>1</v>
      </c>
      <c r="BX666" s="41">
        <f t="shared" si="689"/>
        <v>-8235.5097210543463</v>
      </c>
      <c r="BY666" s="41">
        <f t="shared" si="690"/>
        <v>-12550.23833035419</v>
      </c>
      <c r="BZ666" s="41">
        <f t="shared" si="723"/>
        <v>15011.066001929115</v>
      </c>
      <c r="CA666" s="41">
        <f t="shared" si="724"/>
        <v>-123.27302378975484</v>
      </c>
      <c r="CB666" s="41">
        <f t="shared" si="725"/>
        <v>1339.4292447232492</v>
      </c>
      <c r="CC666" s="41">
        <f t="shared" si="726"/>
        <v>-734.85004756925241</v>
      </c>
      <c r="CD666" s="41">
        <f t="shared" si="727"/>
        <v>-1119.8509316901786</v>
      </c>
      <c r="CE666" s="2">
        <f>Paramètres!$F$16</f>
        <v>15000</v>
      </c>
      <c r="CF666" s="2">
        <f>Paramètres!$G$16</f>
        <v>15000</v>
      </c>
      <c r="CG666" s="111">
        <f>Paramètres!$F$20</f>
        <v>992600579172.61572</v>
      </c>
      <c r="CH666" s="2">
        <f>Paramètres!$F$21</f>
        <v>13332</v>
      </c>
      <c r="CI666" s="2"/>
      <c r="CJ666" s="2"/>
      <c r="CK666" s="2">
        <f>IF(CN666&gt;20000,Paramètres!$F$22,-2)</f>
        <v>1</v>
      </c>
      <c r="CL666" s="2">
        <f t="shared" si="691"/>
        <v>-35312.976679872874</v>
      </c>
      <c r="CM666" s="2">
        <f t="shared" si="692"/>
        <v>43850.427284055375</v>
      </c>
      <c r="CN666" s="2">
        <f t="shared" si="693"/>
        <v>56301.565653074635</v>
      </c>
      <c r="CO666" s="2">
        <f t="shared" si="694"/>
        <v>128.84467371154622</v>
      </c>
      <c r="CP666" s="2">
        <f t="shared" si="695"/>
        <v>288.53134466282427</v>
      </c>
      <c r="CQ666" s="2">
        <f t="shared" si="696"/>
        <v>-180.97011206178163</v>
      </c>
      <c r="CR666" s="2">
        <f t="shared" si="697"/>
        <v>224.72239628769466</v>
      </c>
      <c r="CS666" s="2">
        <f>Paramètres!$F$22</f>
        <v>1</v>
      </c>
      <c r="CT666" s="2">
        <f t="shared" si="698"/>
        <v>-23235.509721054346</v>
      </c>
      <c r="CU666" s="2">
        <f t="shared" si="699"/>
        <v>27449.76166964581</v>
      </c>
      <c r="CV666" s="2">
        <f t="shared" si="728"/>
        <v>35963.569451843454</v>
      </c>
      <c r="CW666" s="2">
        <f t="shared" si="729"/>
        <v>130.24704663009865</v>
      </c>
      <c r="CX666" s="2">
        <f t="shared" si="700"/>
        <v>632.65205054938667</v>
      </c>
      <c r="CY666" s="2">
        <f t="shared" si="730"/>
        <v>-408.74677054148015</v>
      </c>
      <c r="CZ666" s="2">
        <f t="shared" si="731"/>
        <v>482.88165696809637</v>
      </c>
      <c r="DA666" s="2"/>
      <c r="DB666" s="2"/>
      <c r="DC666" s="13">
        <f>Paramètres!$H$16</f>
        <v>-20000</v>
      </c>
      <c r="DD666" s="13">
        <f>Paramètres!$I$16</f>
        <v>0</v>
      </c>
      <c r="DE666" s="13"/>
      <c r="DF666" s="13"/>
      <c r="DG666" s="112">
        <f>Paramètres!$H$20</f>
        <v>1047197551196.5977</v>
      </c>
      <c r="DH666" s="13">
        <f>Paramètres!$H$21</f>
        <v>10000</v>
      </c>
      <c r="DI666" s="13">
        <f>IF(DL666&lt;66666,Paramètres!$H$22,5)</f>
        <v>5</v>
      </c>
      <c r="DJ666" s="13">
        <f t="shared" si="701"/>
        <v>-70312.976679872867</v>
      </c>
      <c r="DK666" s="13">
        <f t="shared" si="702"/>
        <v>28850.427284055379</v>
      </c>
      <c r="DL666" s="13">
        <f t="shared" si="732"/>
        <v>76001.722638746243</v>
      </c>
      <c r="DM666" s="13">
        <f t="shared" si="733"/>
        <v>157.69095078391422</v>
      </c>
      <c r="DN666" s="13">
        <f t="shared" si="734"/>
        <v>883.42635033357124</v>
      </c>
      <c r="DO666" s="13">
        <f t="shared" si="735"/>
        <v>-817.30169018198308</v>
      </c>
      <c r="DP666" s="13">
        <f t="shared" si="736"/>
        <v>335.35065780368973</v>
      </c>
      <c r="DQ666" s="13">
        <f>IF(DT666&lt;66666,Paramètres!$H$22,5)</f>
        <v>1</v>
      </c>
      <c r="DR666" s="13">
        <f t="shared" si="703"/>
        <v>-58235.509721054346</v>
      </c>
      <c r="DS666" s="13">
        <f t="shared" si="704"/>
        <v>12449.76166964581</v>
      </c>
      <c r="DT666" s="13">
        <f t="shared" si="737"/>
        <v>59551.416088133432</v>
      </c>
      <c r="DU666" s="13">
        <f t="shared" si="738"/>
        <v>167.93278491159671</v>
      </c>
      <c r="DV666" s="13">
        <f t="shared" si="739"/>
        <v>283.2235761093508</v>
      </c>
      <c r="DW666" s="13">
        <f t="shared" si="740"/>
        <v>-276.96519080819138</v>
      </c>
      <c r="DX666" s="13">
        <f t="shared" si="741"/>
        <v>59.210447935743268</v>
      </c>
    </row>
    <row r="667" spans="1:128" x14ac:dyDescent="0.35">
      <c r="A667" s="106">
        <f t="shared" si="742"/>
        <v>661</v>
      </c>
      <c r="B667" s="106">
        <f>A667*Paramètres!$D$25</f>
        <v>330.5</v>
      </c>
      <c r="C667" s="102">
        <f>Paramètres!$D$7</f>
        <v>155093840495.72119</v>
      </c>
      <c r="D667" s="28">
        <f>Paramètres!$D$8</f>
        <v>6666</v>
      </c>
      <c r="E667" s="28">
        <f t="shared" si="705"/>
        <v>45138.603895107262</v>
      </c>
      <c r="F667" s="28">
        <f t="shared" si="706"/>
        <v>-29486.424399375341</v>
      </c>
      <c r="G667" s="28">
        <f t="shared" si="680"/>
        <v>-175.48691782212066</v>
      </c>
      <c r="H667" s="28">
        <f t="shared" si="681"/>
        <v>155.83955834602116</v>
      </c>
      <c r="I667" s="28">
        <f t="shared" si="743"/>
        <v>-11098.684340479609</v>
      </c>
      <c r="J667" s="28">
        <f t="shared" si="744"/>
        <v>-876.03527342329187</v>
      </c>
      <c r="K667" s="28">
        <f t="shared" si="745"/>
        <v>2517.2503059211604</v>
      </c>
      <c r="L667" s="28">
        <f t="shared" si="707"/>
        <v>-2296.7465274834735</v>
      </c>
      <c r="M667" s="28">
        <f t="shared" si="708"/>
        <v>1030.2934005188915</v>
      </c>
      <c r="N667" s="28">
        <f>Paramètres!$D$26*Calculs!K667</f>
        <v>50.345006118423207</v>
      </c>
      <c r="O667" s="28">
        <f>Paramètres!$D$26*I667</f>
        <v>-221.97368680959218</v>
      </c>
      <c r="P667" s="28">
        <f>Paramètres!$D$26*J667</f>
        <v>-17.520705468465838</v>
      </c>
      <c r="Q667" s="105">
        <f>IF($T667&gt;25000,Paramètres!$D$9,-5)</f>
        <v>-5</v>
      </c>
      <c r="R667" s="105">
        <f t="shared" si="682"/>
        <v>-41.41340727138595</v>
      </c>
      <c r="S667" s="105">
        <f t="shared" si="683"/>
        <v>-11639.146830289443</v>
      </c>
      <c r="T667" s="105">
        <f t="shared" si="709"/>
        <v>11639.220506861215</v>
      </c>
      <c r="U667" s="105">
        <f t="shared" si="710"/>
        <v>-90.203864035154055</v>
      </c>
      <c r="V667" s="105">
        <f t="shared" si="684"/>
        <v>-3740.3851316917903</v>
      </c>
      <c r="W667" s="105">
        <f t="shared" si="711"/>
        <v>13.308631168149866</v>
      </c>
      <c r="X667" s="105">
        <f t="shared" si="712"/>
        <v>3740.3614549555823</v>
      </c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44">
        <f t="shared" si="713"/>
        <v>45180.017302378648</v>
      </c>
      <c r="AL667" s="44">
        <f t="shared" si="714"/>
        <v>-17847.277569085898</v>
      </c>
      <c r="AM667" s="44">
        <f t="shared" si="685"/>
        <v>-39.28358351090413</v>
      </c>
      <c r="AN667" s="44">
        <f t="shared" si="686"/>
        <v>163.23995916062472</v>
      </c>
      <c r="AO667" s="44">
        <f t="shared" si="746"/>
        <v>13437.72694319248</v>
      </c>
      <c r="AP667" s="44">
        <f t="shared" si="747"/>
        <v>-10992.224013635128</v>
      </c>
      <c r="AQ667" s="44">
        <f t="shared" si="715"/>
        <v>2477.3220606285895</v>
      </c>
      <c r="AR667" s="44">
        <f t="shared" si="716"/>
        <v>-2372.087502778154</v>
      </c>
      <c r="AS667" s="44">
        <f t="shared" si="717"/>
        <v>714.37068195775043</v>
      </c>
      <c r="AT667" s="44">
        <f>Paramètres!$D$26*Calculs!AQ667</f>
        <v>49.546441212571793</v>
      </c>
      <c r="AU667" s="44">
        <f>Paramètres!$D$26*AO667</f>
        <v>268.75453886384958</v>
      </c>
      <c r="AV667" s="44">
        <f>Paramètres!$D$26*AP667</f>
        <v>-219.84448027270258</v>
      </c>
      <c r="AW667" s="44"/>
      <c r="AX667" s="44"/>
      <c r="AY667" s="44"/>
      <c r="AZ667" s="44"/>
      <c r="BA667" s="44"/>
      <c r="BB667" s="44"/>
      <c r="BC667" s="44"/>
      <c r="BD667" s="44"/>
      <c r="BE667" s="44"/>
      <c r="BF667" s="44"/>
      <c r="BG667" s="41">
        <f>Paramètres!$D$16</f>
        <v>30000</v>
      </c>
      <c r="BH667" s="41">
        <f>Paramètres!$E$16</f>
        <v>-25000</v>
      </c>
      <c r="BI667" s="100"/>
      <c r="BJ667" s="100"/>
      <c r="BK667" s="110">
        <f>Paramètres!$D$20</f>
        <v>523598775598.29883</v>
      </c>
      <c r="BL667" s="41">
        <f>Paramètres!$D$21</f>
        <v>10000</v>
      </c>
      <c r="BM667" s="41"/>
      <c r="BN667" s="41"/>
      <c r="BO667" s="41">
        <f>IF(AND($BR$6&gt;200,A667&lt;950),Paramètres!$D$22,0)</f>
        <v>1</v>
      </c>
      <c r="BP667" s="41">
        <f t="shared" si="687"/>
        <v>-15138.603895107262</v>
      </c>
      <c r="BQ667" s="41">
        <f t="shared" si="688"/>
        <v>4486.4243993753407</v>
      </c>
      <c r="BR667" s="41">
        <f t="shared" si="718"/>
        <v>15789.405681793953</v>
      </c>
      <c r="BS667" s="41">
        <f t="shared" si="719"/>
        <v>163.49246508728396</v>
      </c>
      <c r="BT667" s="41">
        <f t="shared" si="720"/>
        <v>1266.3582485422087</v>
      </c>
      <c r="BU667" s="41">
        <f t="shared" si="721"/>
        <v>-1214.1619703955914</v>
      </c>
      <c r="BV667" s="41">
        <f t="shared" si="722"/>
        <v>359.82485085939425</v>
      </c>
      <c r="BW667" s="41">
        <f>Paramètres!$D$22</f>
        <v>1</v>
      </c>
      <c r="BX667" s="41">
        <f t="shared" si="689"/>
        <v>-15180.017302378648</v>
      </c>
      <c r="BY667" s="41">
        <f t="shared" si="690"/>
        <v>-7152.722430914102</v>
      </c>
      <c r="BZ667" s="41">
        <f t="shared" si="723"/>
        <v>16780.77362561741</v>
      </c>
      <c r="CA667" s="41">
        <f t="shared" si="724"/>
        <v>-154.7705007202533</v>
      </c>
      <c r="CB667" s="41">
        <f t="shared" si="725"/>
        <v>1178.7119170900496</v>
      </c>
      <c r="CC667" s="41">
        <f t="shared" si="726"/>
        <v>-1066.2718951545678</v>
      </c>
      <c r="CD667" s="41">
        <f t="shared" si="727"/>
        <v>-502.42017186174587</v>
      </c>
      <c r="CE667" s="2">
        <f>Paramètres!$F$16</f>
        <v>15000</v>
      </c>
      <c r="CF667" s="2">
        <f>Paramètres!$G$16</f>
        <v>15000</v>
      </c>
      <c r="CG667" s="111">
        <f>Paramètres!$F$20</f>
        <v>992600579172.61572</v>
      </c>
      <c r="CH667" s="2">
        <f>Paramètres!$F$21</f>
        <v>13332</v>
      </c>
      <c r="CI667" s="2"/>
      <c r="CJ667" s="2"/>
      <c r="CK667" s="2">
        <f>IF(CN667&gt;20000,Paramètres!$F$22,-2)</f>
        <v>1</v>
      </c>
      <c r="CL667" s="2">
        <f t="shared" si="691"/>
        <v>-30138.603895107262</v>
      </c>
      <c r="CM667" s="2">
        <f t="shared" si="692"/>
        <v>44486.424399375341</v>
      </c>
      <c r="CN667" s="2">
        <f t="shared" si="693"/>
        <v>53734.322370227324</v>
      </c>
      <c r="CO667" s="2">
        <f t="shared" si="694"/>
        <v>124.11680261607221</v>
      </c>
      <c r="CP667" s="2">
        <f t="shared" si="695"/>
        <v>314.30779919800739</v>
      </c>
      <c r="CQ667" s="2">
        <f t="shared" si="696"/>
        <v>-176.28952675544051</v>
      </c>
      <c r="CR667" s="2">
        <f t="shared" si="697"/>
        <v>260.2141337303525</v>
      </c>
      <c r="CS667" s="2">
        <f>Paramètres!$F$22</f>
        <v>1</v>
      </c>
      <c r="CT667" s="2">
        <f t="shared" si="698"/>
        <v>-30180.017302378648</v>
      </c>
      <c r="CU667" s="2">
        <f t="shared" si="699"/>
        <v>32847.277569085898</v>
      </c>
      <c r="CV667" s="2">
        <f t="shared" si="728"/>
        <v>44606.917491264161</v>
      </c>
      <c r="CW667" s="2">
        <f t="shared" si="729"/>
        <v>132.57673839839796</v>
      </c>
      <c r="CX667" s="2">
        <f t="shared" si="700"/>
        <v>438.76529985977982</v>
      </c>
      <c r="CY667" s="2">
        <f t="shared" si="730"/>
        <v>-296.8585386794507</v>
      </c>
      <c r="CZ667" s="2">
        <f t="shared" si="731"/>
        <v>323.09440783483637</v>
      </c>
      <c r="DA667" s="2"/>
      <c r="DB667" s="2"/>
      <c r="DC667" s="13">
        <f>Paramètres!$H$16</f>
        <v>-20000</v>
      </c>
      <c r="DD667" s="13">
        <f>Paramètres!$I$16</f>
        <v>0</v>
      </c>
      <c r="DE667" s="13"/>
      <c r="DF667" s="13"/>
      <c r="DG667" s="112">
        <f>Paramètres!$H$20</f>
        <v>1047197551196.5977</v>
      </c>
      <c r="DH667" s="13">
        <f>Paramètres!$H$21</f>
        <v>10000</v>
      </c>
      <c r="DI667" s="13">
        <f>IF(DL667&lt;66666,Paramètres!$H$22,5)</f>
        <v>5</v>
      </c>
      <c r="DJ667" s="13">
        <f t="shared" si="701"/>
        <v>-65138.603895107262</v>
      </c>
      <c r="DK667" s="13">
        <f t="shared" si="702"/>
        <v>29486.424399375341</v>
      </c>
      <c r="DL667" s="13">
        <f t="shared" si="732"/>
        <v>71501.656912716091</v>
      </c>
      <c r="DM667" s="13">
        <f t="shared" si="733"/>
        <v>155.64506702355243</v>
      </c>
      <c r="DN667" s="13">
        <f t="shared" si="734"/>
        <v>994.82630031309736</v>
      </c>
      <c r="DO667" s="13">
        <f t="shared" si="735"/>
        <v>-906.29503033244157</v>
      </c>
      <c r="DP667" s="13">
        <f t="shared" si="736"/>
        <v>410.25441592914478</v>
      </c>
      <c r="DQ667" s="13">
        <f>IF(DT667&lt;66666,Paramètres!$H$22,5)</f>
        <v>5</v>
      </c>
      <c r="DR667" s="13">
        <f t="shared" si="703"/>
        <v>-65180.017302378648</v>
      </c>
      <c r="DS667" s="13">
        <f t="shared" si="704"/>
        <v>17847.277569085898</v>
      </c>
      <c r="DT667" s="13">
        <f t="shared" si="737"/>
        <v>67579.286561537316</v>
      </c>
      <c r="DU667" s="13">
        <f t="shared" si="738"/>
        <v>164.68688065720866</v>
      </c>
      <c r="DV667" s="13">
        <f t="shared" si="739"/>
        <v>1109.8418849446768</v>
      </c>
      <c r="DW667" s="13">
        <f t="shared" si="740"/>
        <v>-1070.4391381481457</v>
      </c>
      <c r="DX667" s="13">
        <f t="shared" si="741"/>
        <v>293.10247542149494</v>
      </c>
    </row>
    <row r="668" spans="1:128" x14ac:dyDescent="0.35">
      <c r="A668" s="106">
        <f t="shared" si="742"/>
        <v>662</v>
      </c>
      <c r="B668" s="106">
        <f>A668*Paramètres!$D$25</f>
        <v>331</v>
      </c>
      <c r="C668" s="102">
        <f>Paramètres!$D$7</f>
        <v>155093840495.72119</v>
      </c>
      <c r="D668" s="28">
        <f>Paramètres!$D$8</f>
        <v>6666</v>
      </c>
      <c r="E668" s="28">
        <f t="shared" si="705"/>
        <v>39015.075092996587</v>
      </c>
      <c r="F668" s="28">
        <f t="shared" si="706"/>
        <v>-29666.868685957266</v>
      </c>
      <c r="G668" s="28">
        <f t="shared" si="680"/>
        <v>179.25291863815912</v>
      </c>
      <c r="H668" s="28">
        <f t="shared" si="681"/>
        <v>147.91791449046389</v>
      </c>
      <c r="I668" s="28">
        <f t="shared" si="743"/>
        <v>-13173.457181153492</v>
      </c>
      <c r="J668" s="28">
        <f t="shared" si="744"/>
        <v>171.77883256406551</v>
      </c>
      <c r="K668" s="28">
        <f t="shared" si="745"/>
        <v>2365.2070880753995</v>
      </c>
      <c r="L668" s="28">
        <f t="shared" si="707"/>
        <v>-2004.0116558242221</v>
      </c>
      <c r="M668" s="28">
        <f t="shared" si="708"/>
        <v>1256.2411602884101</v>
      </c>
      <c r="N668" s="28">
        <f>Paramètres!$D$26*Calculs!K668</f>
        <v>47.304141761507992</v>
      </c>
      <c r="O668" s="28">
        <f>Paramètres!$D$26*I668</f>
        <v>-263.46914362306984</v>
      </c>
      <c r="P668" s="28">
        <f>Paramètres!$D$26*J668</f>
        <v>3.4355766512813104</v>
      </c>
      <c r="Q668" s="105">
        <f>IF($T668&gt;25000,Paramètres!$D$9,-5)</f>
        <v>-5</v>
      </c>
      <c r="R668" s="105">
        <f t="shared" si="682"/>
        <v>-12290.783805283761</v>
      </c>
      <c r="S668" s="105">
        <f t="shared" si="683"/>
        <v>-6502.0717805432396</v>
      </c>
      <c r="T668" s="105">
        <f t="shared" si="709"/>
        <v>13904.68640378352</v>
      </c>
      <c r="U668" s="105">
        <f t="shared" si="710"/>
        <v>-152.12025946663897</v>
      </c>
      <c r="V668" s="105">
        <f t="shared" si="684"/>
        <v>-2940.858382625257</v>
      </c>
      <c r="W668" s="105">
        <f t="shared" si="711"/>
        <v>2599.5159857016397</v>
      </c>
      <c r="X668" s="105">
        <f t="shared" si="712"/>
        <v>1375.1962284484623</v>
      </c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44">
        <f t="shared" si="713"/>
        <v>51305.858898280349</v>
      </c>
      <c r="AL668" s="44">
        <f t="shared" si="714"/>
        <v>-23164.796905414027</v>
      </c>
      <c r="AM668" s="44">
        <f t="shared" si="685"/>
        <v>-42.970894517233141</v>
      </c>
      <c r="AN668" s="44">
        <f t="shared" si="686"/>
        <v>122.12735150709906</v>
      </c>
      <c r="AO668" s="44">
        <f t="shared" si="746"/>
        <v>10796.884901550475</v>
      </c>
      <c r="AP668" s="44">
        <f t="shared" si="747"/>
        <v>-10058.008851404675</v>
      </c>
      <c r="AQ668" s="44">
        <f t="shared" si="715"/>
        <v>4551.0486733221132</v>
      </c>
      <c r="AR668" s="44">
        <f t="shared" si="716"/>
        <v>-2420.2609408140142</v>
      </c>
      <c r="AS668" s="44">
        <f t="shared" si="717"/>
        <v>3854.1381663501679</v>
      </c>
      <c r="AT668" s="44">
        <f>Paramètres!$D$26*Calculs!AQ668</f>
        <v>91.020973466442271</v>
      </c>
      <c r="AU668" s="44">
        <f>Paramètres!$D$26*AO668</f>
        <v>215.93769803100949</v>
      </c>
      <c r="AV668" s="44">
        <f>Paramètres!$D$26*AP668</f>
        <v>-201.1601770280935</v>
      </c>
      <c r="AW668" s="44"/>
      <c r="AX668" s="44"/>
      <c r="AY668" s="44"/>
      <c r="AZ668" s="44"/>
      <c r="BA668" s="44"/>
      <c r="BB668" s="44"/>
      <c r="BC668" s="44"/>
      <c r="BD668" s="44"/>
      <c r="BE668" s="44"/>
      <c r="BF668" s="44"/>
      <c r="BG668" s="41">
        <f>Paramètres!$D$16</f>
        <v>30000</v>
      </c>
      <c r="BH668" s="41">
        <f>Paramètres!$E$16</f>
        <v>-25000</v>
      </c>
      <c r="BI668" s="100"/>
      <c r="BJ668" s="100"/>
      <c r="BK668" s="110">
        <f>Paramètres!$D$20</f>
        <v>523598775598.29883</v>
      </c>
      <c r="BL668" s="41">
        <f>Paramètres!$D$21</f>
        <v>10000</v>
      </c>
      <c r="BM668" s="41"/>
      <c r="BN668" s="41"/>
      <c r="BO668" s="41">
        <f>IF(AND($BR$6&gt;200,A668&lt;950),Paramètres!$D$22,0)</f>
        <v>1</v>
      </c>
      <c r="BP668" s="41">
        <f t="shared" si="687"/>
        <v>-9015.075092996587</v>
      </c>
      <c r="BQ668" s="41">
        <f t="shared" si="688"/>
        <v>4666.8686859572663</v>
      </c>
      <c r="BR668" s="41">
        <f t="shared" si="718"/>
        <v>10151.415776350406</v>
      </c>
      <c r="BS668" s="41">
        <f t="shared" si="719"/>
        <v>152.63057868675165</v>
      </c>
      <c r="BT668" s="41">
        <f t="shared" si="720"/>
        <v>1837.0321703449617</v>
      </c>
      <c r="BU668" s="41">
        <f t="shared" si="721"/>
        <v>-1631.3963814281144</v>
      </c>
      <c r="BV668" s="41">
        <f t="shared" si="722"/>
        <v>844.53125551726896</v>
      </c>
      <c r="BW668" s="41">
        <f>Paramètres!$D$22</f>
        <v>1</v>
      </c>
      <c r="BX668" s="41">
        <f t="shared" si="689"/>
        <v>-21305.858898280349</v>
      </c>
      <c r="BY668" s="41">
        <f t="shared" si="690"/>
        <v>-1835.2030945859733</v>
      </c>
      <c r="BZ668" s="41">
        <f t="shared" si="723"/>
        <v>21384.751431611494</v>
      </c>
      <c r="CA668" s="41">
        <f t="shared" si="724"/>
        <v>-175.07691782701568</v>
      </c>
      <c r="CB668" s="41">
        <f t="shared" si="725"/>
        <v>851.06040897294497</v>
      </c>
      <c r="CC668" s="41">
        <f t="shared" si="726"/>
        <v>-847.92068055962022</v>
      </c>
      <c r="CD668" s="41">
        <f t="shared" si="727"/>
        <v>-73.036560711103746</v>
      </c>
      <c r="CE668" s="2">
        <f>Paramètres!$F$16</f>
        <v>15000</v>
      </c>
      <c r="CF668" s="2">
        <f>Paramètres!$G$16</f>
        <v>15000</v>
      </c>
      <c r="CG668" s="111">
        <f>Paramètres!$F$20</f>
        <v>992600579172.61572</v>
      </c>
      <c r="CH668" s="2">
        <f>Paramètres!$F$21</f>
        <v>13332</v>
      </c>
      <c r="CI668" s="2"/>
      <c r="CJ668" s="2"/>
      <c r="CK668" s="2">
        <f>IF(CN668&gt;20000,Paramètres!$F$22,-2)</f>
        <v>1</v>
      </c>
      <c r="CL668" s="2">
        <f t="shared" si="691"/>
        <v>-24015.075092996587</v>
      </c>
      <c r="CM668" s="2">
        <f t="shared" si="692"/>
        <v>44666.868685957263</v>
      </c>
      <c r="CN668" s="2">
        <f t="shared" si="693"/>
        <v>50713.439933915099</v>
      </c>
      <c r="CO668" s="2">
        <f t="shared" si="694"/>
        <v>118.26463062344297</v>
      </c>
      <c r="CP668" s="2">
        <f t="shared" si="695"/>
        <v>349.13585339796219</v>
      </c>
      <c r="CQ668" s="2">
        <f t="shared" si="696"/>
        <v>-165.33139435888035</v>
      </c>
      <c r="CR668" s="2">
        <f t="shared" si="697"/>
        <v>307.50833186642564</v>
      </c>
      <c r="CS668" s="2">
        <f>Paramètres!$F$22</f>
        <v>1</v>
      </c>
      <c r="CT668" s="2">
        <f t="shared" si="698"/>
        <v>-36305.858898280349</v>
      </c>
      <c r="CU668" s="2">
        <f t="shared" si="699"/>
        <v>38164.796905414027</v>
      </c>
      <c r="CV668" s="2">
        <f t="shared" si="728"/>
        <v>52675.109047569546</v>
      </c>
      <c r="CW668" s="2">
        <f t="shared" si="729"/>
        <v>133.57007854659057</v>
      </c>
      <c r="CX668" s="2">
        <f t="shared" si="700"/>
        <v>325.92307746168188</v>
      </c>
      <c r="CY668" s="2">
        <f t="shared" si="730"/>
        <v>-224.63963484785785</v>
      </c>
      <c r="CZ668" s="2">
        <f t="shared" si="731"/>
        <v>236.14166696607055</v>
      </c>
      <c r="DA668" s="2"/>
      <c r="DB668" s="2"/>
      <c r="DC668" s="13">
        <f>Paramètres!$H$16</f>
        <v>-20000</v>
      </c>
      <c r="DD668" s="13">
        <f>Paramètres!$I$16</f>
        <v>0</v>
      </c>
      <c r="DE668" s="13"/>
      <c r="DF668" s="13"/>
      <c r="DG668" s="112">
        <f>Paramètres!$H$20</f>
        <v>1047197551196.5977</v>
      </c>
      <c r="DH668" s="13">
        <f>Paramètres!$H$21</f>
        <v>10000</v>
      </c>
      <c r="DI668" s="13">
        <f>IF(DL668&lt;66666,Paramètres!$H$22,5)</f>
        <v>1</v>
      </c>
      <c r="DJ668" s="13">
        <f t="shared" si="701"/>
        <v>-59015.075092996587</v>
      </c>
      <c r="DK668" s="13">
        <f t="shared" si="702"/>
        <v>29666.868685957266</v>
      </c>
      <c r="DL668" s="13">
        <f t="shared" si="732"/>
        <v>66052.268589821033</v>
      </c>
      <c r="DM668" s="13">
        <f t="shared" si="733"/>
        <v>153.31133105811315</v>
      </c>
      <c r="DN668" s="13">
        <f t="shared" si="734"/>
        <v>232.00123861545325</v>
      </c>
      <c r="DO668" s="13">
        <f t="shared" si="735"/>
        <v>-207.2838800372275</v>
      </c>
      <c r="DP668" s="13">
        <f t="shared" si="736"/>
        <v>104.20157290471555</v>
      </c>
      <c r="DQ668" s="13">
        <f>IF(DT668&lt;66666,Paramètres!$H$22,5)</f>
        <v>5</v>
      </c>
      <c r="DR668" s="13">
        <f t="shared" si="703"/>
        <v>-71305.858898280349</v>
      </c>
      <c r="DS668" s="13">
        <f t="shared" si="704"/>
        <v>23164.796905414027</v>
      </c>
      <c r="DT668" s="13">
        <f t="shared" si="737"/>
        <v>74974.217761111358</v>
      </c>
      <c r="DU668" s="13">
        <f t="shared" si="738"/>
        <v>162.00282080250383</v>
      </c>
      <c r="DV668" s="13">
        <f t="shared" si="739"/>
        <v>907.16745669187026</v>
      </c>
      <c r="DW668" s="13">
        <f t="shared" si="740"/>
        <v>-862.78132130822621</v>
      </c>
      <c r="DX668" s="13">
        <f t="shared" si="741"/>
        <v>280.28768450009989</v>
      </c>
    </row>
    <row r="669" spans="1:128" x14ac:dyDescent="0.35">
      <c r="A669" s="106">
        <f t="shared" si="742"/>
        <v>663</v>
      </c>
      <c r="B669" s="106">
        <f>A669*Paramètres!$D$25</f>
        <v>331.5</v>
      </c>
      <c r="C669" s="102">
        <f>Paramètres!$D$7</f>
        <v>155093840495.72119</v>
      </c>
      <c r="D669" s="28">
        <f>Paramètres!$D$8</f>
        <v>6666</v>
      </c>
      <c r="E669" s="28">
        <f t="shared" si="705"/>
        <v>31927.343588463787</v>
      </c>
      <c r="F669" s="28">
        <f t="shared" si="706"/>
        <v>-29266.918979603131</v>
      </c>
      <c r="G669" s="28">
        <f t="shared" si="680"/>
        <v>174.54366480528068</v>
      </c>
      <c r="H669" s="28">
        <f t="shared" si="681"/>
        <v>117.68391780145673</v>
      </c>
      <c r="I669" s="28">
        <f t="shared" si="743"/>
        <v>-14913.999693354644</v>
      </c>
      <c r="J669" s="28">
        <f t="shared" si="744"/>
        <v>1424.5844162011945</v>
      </c>
      <c r="K669" s="28">
        <f t="shared" si="745"/>
        <v>2446.6747993472327</v>
      </c>
      <c r="L669" s="28">
        <f t="shared" si="707"/>
        <v>-1136.7092295701646</v>
      </c>
      <c r="M669" s="28">
        <f t="shared" si="708"/>
        <v>2166.5894168417849</v>
      </c>
      <c r="N669" s="28">
        <f>Paramètres!$D$26*Calculs!K669</f>
        <v>48.933495986944656</v>
      </c>
      <c r="O669" s="28">
        <f>Paramètres!$D$26*I669</f>
        <v>-298.27999386709291</v>
      </c>
      <c r="P669" s="28">
        <f>Paramètres!$D$26*J669</f>
        <v>28.49168832402389</v>
      </c>
      <c r="Q669" s="105">
        <f>IF($T669&gt;25000,Paramètres!$D$9,-5)</f>
        <v>-5</v>
      </c>
      <c r="R669" s="105">
        <f t="shared" si="682"/>
        <v>-24171.892525388299</v>
      </c>
      <c r="S669" s="105">
        <f t="shared" si="683"/>
        <v>-2036.6521900743101</v>
      </c>
      <c r="T669" s="105">
        <f t="shared" si="709"/>
        <v>24257.541928279898</v>
      </c>
      <c r="U669" s="105">
        <f t="shared" si="710"/>
        <v>-175.18380266881354</v>
      </c>
      <c r="V669" s="105">
        <f t="shared" si="684"/>
        <v>-1181.5330225421501</v>
      </c>
      <c r="W669" s="105">
        <f t="shared" si="711"/>
        <v>1177.3612231827326</v>
      </c>
      <c r="X669" s="105">
        <f t="shared" si="712"/>
        <v>99.200975313999152</v>
      </c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44">
        <f t="shared" si="713"/>
        <v>56099.236113852086</v>
      </c>
      <c r="AL669" s="44">
        <f t="shared" si="714"/>
        <v>-27230.266789528821</v>
      </c>
      <c r="AM669" s="44">
        <f t="shared" si="685"/>
        <v>-36.336877206571245</v>
      </c>
      <c r="AN669" s="44">
        <f t="shared" si="686"/>
        <v>69.937093800420172</v>
      </c>
      <c r="AO669" s="44">
        <f t="shared" si="746"/>
        <v>8160.6862627054506</v>
      </c>
      <c r="AP669" s="44">
        <f t="shared" si="747"/>
        <v>-6002.7105080264137</v>
      </c>
      <c r="AQ669" s="44">
        <f t="shared" si="715"/>
        <v>1936.0768545227083</v>
      </c>
      <c r="AR669" s="44">
        <f t="shared" si="716"/>
        <v>664.17434898593547</v>
      </c>
      <c r="AS669" s="44">
        <f t="shared" si="717"/>
        <v>1818.589019203529</v>
      </c>
      <c r="AT669" s="44">
        <f>Paramètres!$D$26*Calculs!AQ669</f>
        <v>38.72153709045417</v>
      </c>
      <c r="AU669" s="44">
        <f>Paramètres!$D$26*AO669</f>
        <v>163.21372525410902</v>
      </c>
      <c r="AV669" s="44">
        <f>Paramètres!$D$26*AP669</f>
        <v>-120.05421016052827</v>
      </c>
      <c r="AW669" s="44"/>
      <c r="AX669" s="44"/>
      <c r="AY669" s="44"/>
      <c r="AZ669" s="44"/>
      <c r="BA669" s="44"/>
      <c r="BB669" s="44"/>
      <c r="BC669" s="44"/>
      <c r="BD669" s="44"/>
      <c r="BE669" s="44"/>
      <c r="BF669" s="44"/>
      <c r="BG669" s="41">
        <f>Paramètres!$D$16</f>
        <v>30000</v>
      </c>
      <c r="BH669" s="41">
        <f>Paramètres!$E$16</f>
        <v>-25000</v>
      </c>
      <c r="BI669" s="100"/>
      <c r="BJ669" s="100"/>
      <c r="BK669" s="110">
        <f>Paramètres!$D$20</f>
        <v>523598775598.29883</v>
      </c>
      <c r="BL669" s="41">
        <f>Paramètres!$D$21</f>
        <v>10000</v>
      </c>
      <c r="BM669" s="41"/>
      <c r="BN669" s="41"/>
      <c r="BO669" s="41">
        <f>IF(AND($BR$6&gt;200,A669&lt;950),Paramètres!$D$22,0)</f>
        <v>1</v>
      </c>
      <c r="BP669" s="41">
        <f t="shared" si="687"/>
        <v>-1927.3435884637875</v>
      </c>
      <c r="BQ669" s="41">
        <f t="shared" si="688"/>
        <v>4266.9189796031314</v>
      </c>
      <c r="BR669" s="41">
        <f t="shared" si="718"/>
        <v>4682.013550438518</v>
      </c>
      <c r="BS669" s="41">
        <f t="shared" si="719"/>
        <v>114.30842956049702</v>
      </c>
      <c r="BT669" s="41">
        <f t="shared" si="720"/>
        <v>1821.0093424939978</v>
      </c>
      <c r="BU669" s="41">
        <f t="shared" si="721"/>
        <v>-749.61566065090619</v>
      </c>
      <c r="BV669" s="41">
        <f t="shared" si="722"/>
        <v>1659.5636133506084</v>
      </c>
      <c r="BW669" s="41">
        <f>Paramètres!$D$22</f>
        <v>1</v>
      </c>
      <c r="BX669" s="41">
        <f t="shared" si="689"/>
        <v>-26099.236113852086</v>
      </c>
      <c r="BY669" s="41">
        <f t="shared" si="690"/>
        <v>2230.2667895288214</v>
      </c>
      <c r="BZ669" s="41">
        <f t="shared" si="723"/>
        <v>26194.354652846025</v>
      </c>
      <c r="CA669" s="41">
        <f t="shared" si="724"/>
        <v>175.11575015499716</v>
      </c>
      <c r="CB669" s="41">
        <f t="shared" si="725"/>
        <v>622.23292909327949</v>
      </c>
      <c r="CC669" s="41">
        <f t="shared" si="726"/>
        <v>-619.97343891252638</v>
      </c>
      <c r="CD669" s="41">
        <f t="shared" si="727"/>
        <v>52.978798504478782</v>
      </c>
      <c r="CE669" s="2">
        <f>Paramètres!$F$16</f>
        <v>15000</v>
      </c>
      <c r="CF669" s="2">
        <f>Paramètres!$G$16</f>
        <v>15000</v>
      </c>
      <c r="CG669" s="111">
        <f>Paramètres!$F$20</f>
        <v>992600579172.61572</v>
      </c>
      <c r="CH669" s="2">
        <f>Paramètres!$F$21</f>
        <v>13332</v>
      </c>
      <c r="CI669" s="2"/>
      <c r="CJ669" s="2"/>
      <c r="CK669" s="2">
        <f>IF(CN669&gt;20000,Paramètres!$F$22,-2)</f>
        <v>1</v>
      </c>
      <c r="CL669" s="2">
        <f t="shared" si="691"/>
        <v>-16927.343588463787</v>
      </c>
      <c r="CM669" s="2">
        <f t="shared" si="692"/>
        <v>44266.918979603128</v>
      </c>
      <c r="CN669" s="2">
        <f t="shared" si="693"/>
        <v>47392.985524322627</v>
      </c>
      <c r="CO669" s="2">
        <f t="shared" si="694"/>
        <v>110.92648569836987</v>
      </c>
      <c r="CP669" s="2">
        <f t="shared" si="695"/>
        <v>394.21522692517658</v>
      </c>
      <c r="CQ669" s="2">
        <f t="shared" si="696"/>
        <v>-140.80177731242554</v>
      </c>
      <c r="CR669" s="2">
        <f t="shared" si="697"/>
        <v>368.21258078089971</v>
      </c>
      <c r="CS669" s="2">
        <f>Paramètres!$F$22</f>
        <v>1</v>
      </c>
      <c r="CT669" s="2">
        <f t="shared" si="698"/>
        <v>-41099.236113852086</v>
      </c>
      <c r="CU669" s="2">
        <f t="shared" si="699"/>
        <v>42230.266789528818</v>
      </c>
      <c r="CV669" s="2">
        <f t="shared" si="728"/>
        <v>58928.283890309787</v>
      </c>
      <c r="CW669" s="2">
        <f t="shared" si="729"/>
        <v>134.22237259418949</v>
      </c>
      <c r="CX669" s="2">
        <f t="shared" si="700"/>
        <v>265.22116671202076</v>
      </c>
      <c r="CY669" s="2">
        <f t="shared" si="730"/>
        <v>-184.97717281872403</v>
      </c>
      <c r="CZ669" s="2">
        <f t="shared" si="731"/>
        <v>190.06765323978041</v>
      </c>
      <c r="DA669" s="2"/>
      <c r="DB669" s="2"/>
      <c r="DC669" s="13">
        <f>Paramètres!$H$16</f>
        <v>-20000</v>
      </c>
      <c r="DD669" s="13">
        <f>Paramètres!$I$16</f>
        <v>0</v>
      </c>
      <c r="DE669" s="13"/>
      <c r="DF669" s="13"/>
      <c r="DG669" s="112">
        <f>Paramètres!$H$20</f>
        <v>1047197551196.5977</v>
      </c>
      <c r="DH669" s="13">
        <f>Paramètres!$H$21</f>
        <v>10000</v>
      </c>
      <c r="DI669" s="13">
        <f>IF(DL669&lt;66666,Paramètres!$H$22,5)</f>
        <v>1</v>
      </c>
      <c r="DJ669" s="13">
        <f t="shared" si="701"/>
        <v>-51927.343588463787</v>
      </c>
      <c r="DK669" s="13">
        <f t="shared" si="702"/>
        <v>29266.918979603131</v>
      </c>
      <c r="DL669" s="13">
        <f t="shared" si="732"/>
        <v>59607.059638209175</v>
      </c>
      <c r="DM669" s="13">
        <f t="shared" si="733"/>
        <v>150.59383264649836</v>
      </c>
      <c r="DN669" s="13">
        <f t="shared" si="734"/>
        <v>282.71674413114692</v>
      </c>
      <c r="DO669" s="13">
        <f t="shared" si="735"/>
        <v>-246.29179160683279</v>
      </c>
      <c r="DP669" s="13">
        <f t="shared" si="736"/>
        <v>138.81322271027659</v>
      </c>
      <c r="DQ669" s="13">
        <f>IF(DT669&lt;66666,Paramètres!$H$22,5)</f>
        <v>5</v>
      </c>
      <c r="DR669" s="13">
        <f t="shared" si="703"/>
        <v>-76099.236113852094</v>
      </c>
      <c r="DS669" s="13">
        <f t="shared" si="704"/>
        <v>27230.266789528821</v>
      </c>
      <c r="DT669" s="13">
        <f t="shared" si="737"/>
        <v>80824.384727263634</v>
      </c>
      <c r="DU669" s="13">
        <f t="shared" si="738"/>
        <v>160.31148232040726</v>
      </c>
      <c r="DV669" s="13">
        <f t="shared" si="739"/>
        <v>783.46061562434386</v>
      </c>
      <c r="DW669" s="13">
        <f t="shared" si="740"/>
        <v>-737.65800476535662</v>
      </c>
      <c r="DX669" s="13">
        <f t="shared" si="741"/>
        <v>263.95303415583044</v>
      </c>
    </row>
    <row r="670" spans="1:128" x14ac:dyDescent="0.35">
      <c r="A670" s="106">
        <f t="shared" si="742"/>
        <v>664</v>
      </c>
      <c r="B670" s="106">
        <f>A670*Paramètres!$D$25</f>
        <v>332</v>
      </c>
      <c r="C670" s="102">
        <f>Paramètres!$D$7</f>
        <v>155093840495.72119</v>
      </c>
      <c r="D670" s="28">
        <f>Paramètres!$D$8</f>
        <v>6666</v>
      </c>
      <c r="E670" s="28">
        <f t="shared" si="705"/>
        <v>24186.166434393926</v>
      </c>
      <c r="F670" s="28">
        <f t="shared" si="706"/>
        <v>-28012.979417292088</v>
      </c>
      <c r="G670" s="28">
        <f t="shared" si="680"/>
        <v>167.25598132438628</v>
      </c>
      <c r="H670" s="28">
        <f t="shared" si="681"/>
        <v>48.413232515965191</v>
      </c>
      <c r="I670" s="28">
        <f t="shared" si="743"/>
        <v>-15752.428929057716</v>
      </c>
      <c r="J670" s="28">
        <f t="shared" si="744"/>
        <v>3562.6821447189554</v>
      </c>
      <c r="K670" s="28">
        <f t="shared" si="745"/>
        <v>2082.5515989090609</v>
      </c>
      <c r="L670" s="28">
        <f t="shared" si="707"/>
        <v>1382.3008924049709</v>
      </c>
      <c r="M670" s="28">
        <f t="shared" si="708"/>
        <v>1557.6473943017745</v>
      </c>
      <c r="N670" s="28">
        <f>Paramètres!$D$26*Calculs!K670</f>
        <v>41.651031978181216</v>
      </c>
      <c r="O670" s="28">
        <f>Paramètres!$D$26*I670</f>
        <v>-315.04857858115435</v>
      </c>
      <c r="P670" s="28">
        <f>Paramètres!$D$26*J670</f>
        <v>71.253642894379112</v>
      </c>
      <c r="Q670" s="105">
        <f>IF($T670&gt;25000,Paramètres!$D$9,-5)</f>
        <v>6</v>
      </c>
      <c r="R670" s="105">
        <f t="shared" si="682"/>
        <v>-36159.456398057366</v>
      </c>
      <c r="S670" s="105">
        <f t="shared" si="683"/>
        <v>1763.9953714490584</v>
      </c>
      <c r="T670" s="105">
        <f t="shared" si="709"/>
        <v>36202.458019774087</v>
      </c>
      <c r="U670" s="105">
        <f t="shared" si="710"/>
        <v>177.20710881204434</v>
      </c>
      <c r="V670" s="105">
        <f t="shared" si="684"/>
        <v>675.38153830772762</v>
      </c>
      <c r="W670" s="105">
        <f t="shared" si="711"/>
        <v>-674.57931373477436</v>
      </c>
      <c r="X670" s="105">
        <f t="shared" si="712"/>
        <v>32.908536400656772</v>
      </c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44">
        <f t="shared" si="713"/>
        <v>60345.622832451292</v>
      </c>
      <c r="AL670" s="44">
        <f t="shared" si="714"/>
        <v>-29776.974788741147</v>
      </c>
      <c r="AM670" s="44">
        <f t="shared" si="685"/>
        <v>-25.136091960701958</v>
      </c>
      <c r="AN670" s="44">
        <f t="shared" si="686"/>
        <v>121.06976895375003</v>
      </c>
      <c r="AO670" s="44">
        <f t="shared" si="746"/>
        <v>8661.6468864372782</v>
      </c>
      <c r="AP670" s="44">
        <f t="shared" si="747"/>
        <v>-4064.0672786623559</v>
      </c>
      <c r="AQ670" s="44">
        <f t="shared" si="715"/>
        <v>707.73205204989415</v>
      </c>
      <c r="AR670" s="44">
        <f t="shared" si="716"/>
        <v>-365.24739331387445</v>
      </c>
      <c r="AS670" s="44">
        <f t="shared" si="717"/>
        <v>606.20046121408882</v>
      </c>
      <c r="AT670" s="44">
        <f>Paramètres!$D$26*Calculs!AQ670</f>
        <v>14.154641040997884</v>
      </c>
      <c r="AU670" s="44">
        <f>Paramètres!$D$26*AO670</f>
        <v>173.23293772874555</v>
      </c>
      <c r="AV670" s="44">
        <f>Paramètres!$D$26*AP670</f>
        <v>-81.281345573247123</v>
      </c>
      <c r="AW670" s="44"/>
      <c r="AX670" s="44"/>
      <c r="AY670" s="44"/>
      <c r="AZ670" s="44"/>
      <c r="BA670" s="44"/>
      <c r="BB670" s="44"/>
      <c r="BC670" s="44"/>
      <c r="BD670" s="44"/>
      <c r="BE670" s="44"/>
      <c r="BF670" s="44"/>
      <c r="BG670" s="41">
        <f>Paramètres!$D$16</f>
        <v>30000</v>
      </c>
      <c r="BH670" s="41">
        <f>Paramètres!$E$16</f>
        <v>-25000</v>
      </c>
      <c r="BI670" s="100"/>
      <c r="BJ670" s="100"/>
      <c r="BK670" s="110">
        <f>Paramètres!$D$20</f>
        <v>523598775598.29883</v>
      </c>
      <c r="BL670" s="41">
        <f>Paramètres!$D$21</f>
        <v>10000</v>
      </c>
      <c r="BM670" s="41"/>
      <c r="BN670" s="41"/>
      <c r="BO670" s="41">
        <f>IF(AND($BR$6&gt;200,A670&lt;950),Paramètres!$D$22,0)</f>
        <v>1</v>
      </c>
      <c r="BP670" s="41">
        <f t="shared" si="687"/>
        <v>5813.8335656060735</v>
      </c>
      <c r="BQ670" s="41">
        <f t="shared" si="688"/>
        <v>3012.9794172920883</v>
      </c>
      <c r="BR670" s="41">
        <f t="shared" si="718"/>
        <v>6548.183389123551</v>
      </c>
      <c r="BS670" s="41">
        <f t="shared" si="719"/>
        <v>27.395139673453926</v>
      </c>
      <c r="BT670" s="41">
        <f t="shared" si="720"/>
        <v>2007.5584334400869</v>
      </c>
      <c r="BU670" s="41">
        <f t="shared" si="721"/>
        <v>1782.4196287226653</v>
      </c>
      <c r="BV670" s="41">
        <f t="shared" si="722"/>
        <v>923.72676199218802</v>
      </c>
      <c r="BW670" s="41">
        <f>Paramètres!$D$22</f>
        <v>1</v>
      </c>
      <c r="BX670" s="41">
        <f t="shared" si="689"/>
        <v>-30345.622832451292</v>
      </c>
      <c r="BY670" s="41">
        <f t="shared" si="690"/>
        <v>4776.9747887411468</v>
      </c>
      <c r="BZ670" s="41">
        <f t="shared" si="723"/>
        <v>30719.314986204652</v>
      </c>
      <c r="CA670" s="41">
        <f t="shared" si="724"/>
        <v>171.05397520101616</v>
      </c>
      <c r="CB670" s="41">
        <f t="shared" si="725"/>
        <v>477.04726338647788</v>
      </c>
      <c r="CC670" s="41">
        <f t="shared" si="726"/>
        <v>-471.24411252269408</v>
      </c>
      <c r="CD670" s="41">
        <f t="shared" si="727"/>
        <v>74.182733282253963</v>
      </c>
      <c r="CE670" s="2">
        <f>Paramètres!$F$16</f>
        <v>15000</v>
      </c>
      <c r="CF670" s="2">
        <f>Paramètres!$G$16</f>
        <v>15000</v>
      </c>
      <c r="CG670" s="111">
        <f>Paramètres!$F$20</f>
        <v>992600579172.61572</v>
      </c>
      <c r="CH670" s="2">
        <f>Paramètres!$F$21</f>
        <v>13332</v>
      </c>
      <c r="CI670" s="2"/>
      <c r="CJ670" s="2"/>
      <c r="CK670" s="2">
        <f>IF(CN670&gt;20000,Paramètres!$F$22,-2)</f>
        <v>1</v>
      </c>
      <c r="CL670" s="2">
        <f t="shared" si="691"/>
        <v>-9186.1664343939265</v>
      </c>
      <c r="CM670" s="2">
        <f t="shared" si="692"/>
        <v>43012.979417292088</v>
      </c>
      <c r="CN670" s="2">
        <f t="shared" si="693"/>
        <v>43982.974570994833</v>
      </c>
      <c r="CO670" s="2">
        <f t="shared" si="694"/>
        <v>102.05539700756312</v>
      </c>
      <c r="CP670" s="2">
        <f t="shared" si="695"/>
        <v>449.72073189681828</v>
      </c>
      <c r="CQ670" s="2">
        <f t="shared" si="696"/>
        <v>-93.927469265027923</v>
      </c>
      <c r="CR670" s="2">
        <f t="shared" si="697"/>
        <v>439.80264575747736</v>
      </c>
      <c r="CS670" s="2">
        <f>Paramètres!$F$22</f>
        <v>1</v>
      </c>
      <c r="CT670" s="2">
        <f t="shared" si="698"/>
        <v>-45345.622832451292</v>
      </c>
      <c r="CU670" s="2">
        <f t="shared" si="699"/>
        <v>44776.97478874115</v>
      </c>
      <c r="CV670" s="2">
        <f t="shared" si="728"/>
        <v>63727.568455845612</v>
      </c>
      <c r="CW670" s="2">
        <f t="shared" si="729"/>
        <v>135.36151532938723</v>
      </c>
      <c r="CX670" s="2">
        <f t="shared" si="700"/>
        <v>229.20029294834646</v>
      </c>
      <c r="CY670" s="2">
        <f t="shared" si="730"/>
        <v>-163.08844490629096</v>
      </c>
      <c r="CZ670" s="2">
        <f t="shared" si="731"/>
        <v>161.04326569482976</v>
      </c>
      <c r="DA670" s="2"/>
      <c r="DB670" s="2"/>
      <c r="DC670" s="13">
        <f>Paramètres!$H$16</f>
        <v>-20000</v>
      </c>
      <c r="DD670" s="13">
        <f>Paramètres!$I$16</f>
        <v>0</v>
      </c>
      <c r="DE670" s="13"/>
      <c r="DF670" s="13"/>
      <c r="DG670" s="112">
        <f>Paramètres!$H$20</f>
        <v>1047197551196.5977</v>
      </c>
      <c r="DH670" s="13">
        <f>Paramètres!$H$21</f>
        <v>10000</v>
      </c>
      <c r="DI670" s="13">
        <f>IF(DL670&lt;66666,Paramètres!$H$22,5)</f>
        <v>1</v>
      </c>
      <c r="DJ670" s="13">
        <f t="shared" si="701"/>
        <v>-44186.166434393926</v>
      </c>
      <c r="DK670" s="13">
        <f t="shared" si="702"/>
        <v>28012.979417292088</v>
      </c>
      <c r="DL670" s="13">
        <f t="shared" si="732"/>
        <v>52317.724721184029</v>
      </c>
      <c r="DM670" s="13">
        <f t="shared" si="733"/>
        <v>147.62627391340661</v>
      </c>
      <c r="DN670" s="13">
        <f t="shared" si="734"/>
        <v>362.53949401735832</v>
      </c>
      <c r="DO670" s="13">
        <f t="shared" si="735"/>
        <v>-306.19126705266655</v>
      </c>
      <c r="DP670" s="13">
        <f t="shared" si="736"/>
        <v>194.11798655210913</v>
      </c>
      <c r="DQ670" s="13">
        <f>IF(DT670&lt;66666,Paramètres!$H$22,5)</f>
        <v>5</v>
      </c>
      <c r="DR670" s="13">
        <f t="shared" si="703"/>
        <v>-80345.622832451292</v>
      </c>
      <c r="DS670" s="13">
        <f t="shared" si="704"/>
        <v>29776.974788741147</v>
      </c>
      <c r="DT670" s="13">
        <f t="shared" si="737"/>
        <v>85685.980976492559</v>
      </c>
      <c r="DU670" s="13">
        <f t="shared" si="738"/>
        <v>159.66473816941522</v>
      </c>
      <c r="DV670" s="13">
        <f t="shared" si="739"/>
        <v>698.82149013186449</v>
      </c>
      <c r="DW670" s="13">
        <f t="shared" si="740"/>
        <v>-655.2676089306841</v>
      </c>
      <c r="DX670" s="13">
        <f t="shared" si="741"/>
        <v>242.8494096274141</v>
      </c>
    </row>
    <row r="671" spans="1:128" x14ac:dyDescent="0.35">
      <c r="A671" s="106">
        <f t="shared" si="742"/>
        <v>665</v>
      </c>
      <c r="B671" s="106">
        <f>A671*Paramètres!$D$25</f>
        <v>332.5</v>
      </c>
      <c r="C671" s="102">
        <f>Paramètres!$D$7</f>
        <v>155093840495.72119</v>
      </c>
      <c r="D671" s="28">
        <f>Paramètres!$D$8</f>
        <v>6666</v>
      </c>
      <c r="E671" s="28">
        <f t="shared" si="705"/>
        <v>16655.52719296631</v>
      </c>
      <c r="F671" s="28">
        <f t="shared" si="706"/>
        <v>-25842.226496357165</v>
      </c>
      <c r="G671" s="28">
        <f t="shared" si="680"/>
        <v>160.23993764192218</v>
      </c>
      <c r="H671" s="28">
        <f t="shared" si="681"/>
        <v>39.169436524865482</v>
      </c>
      <c r="I671" s="28">
        <f t="shared" si="743"/>
        <v>-14055.079458071592</v>
      </c>
      <c r="J671" s="28">
        <f t="shared" si="744"/>
        <v>5049.07589612635</v>
      </c>
      <c r="K671" s="28">
        <f t="shared" si="745"/>
        <v>1399.1631762766679</v>
      </c>
      <c r="L671" s="28">
        <f t="shared" si="707"/>
        <v>1084.7453594765695</v>
      </c>
      <c r="M671" s="28">
        <f t="shared" si="708"/>
        <v>883.73361311124859</v>
      </c>
      <c r="N671" s="28">
        <f>Paramètres!$D$26*Calculs!K671</f>
        <v>27.983263525533356</v>
      </c>
      <c r="O671" s="28">
        <f>Paramètres!$D$26*I671</f>
        <v>-281.10158916143183</v>
      </c>
      <c r="P671" s="28">
        <f>Paramètres!$D$26*J671</f>
        <v>100.981517922527</v>
      </c>
      <c r="Q671" s="105">
        <f>IF($T671&gt;25000,Paramètres!$D$9,-5)</f>
        <v>6</v>
      </c>
      <c r="R671" s="105">
        <f t="shared" si="682"/>
        <v>-47929.607234375144</v>
      </c>
      <c r="S671" s="105">
        <f t="shared" si="683"/>
        <v>5815.2318164116368</v>
      </c>
      <c r="T671" s="105">
        <f t="shared" si="709"/>
        <v>48281.0953761415</v>
      </c>
      <c r="U671" s="105">
        <f t="shared" si="710"/>
        <v>173.08219624922449</v>
      </c>
      <c r="V671" s="105">
        <f t="shared" si="684"/>
        <v>388.05245743946693</v>
      </c>
      <c r="W671" s="105">
        <f t="shared" si="711"/>
        <v>-385.22742134385533</v>
      </c>
      <c r="X671" s="105">
        <f t="shared" si="712"/>
        <v>46.73910107793116</v>
      </c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44">
        <f t="shared" si="713"/>
        <v>64585.134427341458</v>
      </c>
      <c r="AL671" s="44">
        <f t="shared" si="714"/>
        <v>-31657.458312768802</v>
      </c>
      <c r="AM671" s="44">
        <f t="shared" si="685"/>
        <v>-22.571363786375091</v>
      </c>
      <c r="AN671" s="44">
        <f t="shared" si="686"/>
        <v>165.41766143057339</v>
      </c>
      <c r="AO671" s="44">
        <f t="shared" si="746"/>
        <v>8123.1665553946596</v>
      </c>
      <c r="AP671" s="44">
        <f t="shared" si="747"/>
        <v>-3376.5854718750202</v>
      </c>
      <c r="AQ671" s="44">
        <f t="shared" si="715"/>
        <v>2029.5579868722918</v>
      </c>
      <c r="AR671" s="44">
        <f t="shared" si="716"/>
        <v>-1964.1794800944435</v>
      </c>
      <c r="AS671" s="44">
        <f t="shared" si="717"/>
        <v>510.98394500515462</v>
      </c>
      <c r="AT671" s="44">
        <f>Paramètres!$D$26*Calculs!AQ671</f>
        <v>40.591159737445835</v>
      </c>
      <c r="AU671" s="44">
        <f>Paramètres!$D$26*AO671</f>
        <v>162.4633311078932</v>
      </c>
      <c r="AV671" s="44">
        <f>Paramètres!$D$26*AP671</f>
        <v>-67.53170943750041</v>
      </c>
      <c r="AW671" s="44"/>
      <c r="AX671" s="44"/>
      <c r="AY671" s="44"/>
      <c r="AZ671" s="44"/>
      <c r="BA671" s="44"/>
      <c r="BB671" s="44"/>
      <c r="BC671" s="44"/>
      <c r="BD671" s="44"/>
      <c r="BE671" s="44"/>
      <c r="BF671" s="44"/>
      <c r="BG671" s="41">
        <f>Paramètres!$D$16</f>
        <v>30000</v>
      </c>
      <c r="BH671" s="41">
        <f>Paramètres!$E$16</f>
        <v>-25000</v>
      </c>
      <c r="BI671" s="100"/>
      <c r="BJ671" s="100"/>
      <c r="BK671" s="110">
        <f>Paramètres!$D$20</f>
        <v>523598775598.29883</v>
      </c>
      <c r="BL671" s="41">
        <f>Paramètres!$D$21</f>
        <v>10000</v>
      </c>
      <c r="BM671" s="41"/>
      <c r="BN671" s="41"/>
      <c r="BO671" s="41">
        <f>IF(AND($BR$6&gt;200,A671&lt;950),Paramètres!$D$22,0)</f>
        <v>1</v>
      </c>
      <c r="BP671" s="41">
        <f t="shared" si="687"/>
        <v>13344.47280703369</v>
      </c>
      <c r="BQ671" s="41">
        <f t="shared" si="688"/>
        <v>842.22649635716516</v>
      </c>
      <c r="BR671" s="41">
        <f t="shared" si="718"/>
        <v>13371.024641695478</v>
      </c>
      <c r="BS671" s="41">
        <f t="shared" si="719"/>
        <v>3.6113904638516661</v>
      </c>
      <c r="BT671" s="41">
        <f t="shared" si="720"/>
        <v>1504.0450439670374</v>
      </c>
      <c r="BU671" s="41">
        <f t="shared" si="721"/>
        <v>1501.05835024674</v>
      </c>
      <c r="BV671" s="41">
        <f t="shared" si="722"/>
        <v>94.738183623831091</v>
      </c>
      <c r="BW671" s="41">
        <f>Paramètres!$D$22</f>
        <v>1</v>
      </c>
      <c r="BX671" s="41">
        <f t="shared" si="689"/>
        <v>-34585.134427341458</v>
      </c>
      <c r="BY671" s="41">
        <f t="shared" si="690"/>
        <v>6657.458312768802</v>
      </c>
      <c r="BZ671" s="41">
        <f t="shared" si="723"/>
        <v>35220.069201288257</v>
      </c>
      <c r="CA671" s="41">
        <f t="shared" si="724"/>
        <v>169.10413550553295</v>
      </c>
      <c r="CB671" s="41">
        <f t="shared" si="725"/>
        <v>375.7606576803916</v>
      </c>
      <c r="CC671" s="41">
        <f t="shared" si="726"/>
        <v>-368.9865793309466</v>
      </c>
      <c r="CD671" s="41">
        <f t="shared" si="727"/>
        <v>71.027995424673691</v>
      </c>
      <c r="CE671" s="2">
        <f>Paramètres!$F$16</f>
        <v>15000</v>
      </c>
      <c r="CF671" s="2">
        <f>Paramètres!$G$16</f>
        <v>15000</v>
      </c>
      <c r="CG671" s="111">
        <f>Paramètres!$F$20</f>
        <v>992600579172.61572</v>
      </c>
      <c r="CH671" s="2">
        <f>Paramètres!$F$21</f>
        <v>13332</v>
      </c>
      <c r="CI671" s="2"/>
      <c r="CJ671" s="2"/>
      <c r="CK671" s="2">
        <f>IF(CN671&gt;20000,Paramètres!$F$22,-2)</f>
        <v>1</v>
      </c>
      <c r="CL671" s="2">
        <f t="shared" si="691"/>
        <v>-1655.5271929663104</v>
      </c>
      <c r="CM671" s="2">
        <f t="shared" si="692"/>
        <v>40842.226496357165</v>
      </c>
      <c r="CN671" s="2">
        <f t="shared" si="693"/>
        <v>40875.765870089701</v>
      </c>
      <c r="CO671" s="2">
        <f t="shared" si="694"/>
        <v>92.321196212850339</v>
      </c>
      <c r="CP671" s="2">
        <f t="shared" si="695"/>
        <v>510.4890303992932</v>
      </c>
      <c r="CQ671" s="2">
        <f t="shared" si="696"/>
        <v>-20.675538514018292</v>
      </c>
      <c r="CR671" s="2">
        <f t="shared" si="697"/>
        <v>510.07016406095136</v>
      </c>
      <c r="CS671" s="2">
        <f>Paramètres!$F$22</f>
        <v>1</v>
      </c>
      <c r="CT671" s="2">
        <f t="shared" si="698"/>
        <v>-49585.134427341458</v>
      </c>
      <c r="CU671" s="2">
        <f t="shared" si="699"/>
        <v>46657.458312768802</v>
      </c>
      <c r="CV671" s="2">
        <f t="shared" si="728"/>
        <v>68085.26986349751</v>
      </c>
      <c r="CW671" s="2">
        <f t="shared" si="729"/>
        <v>136.74238627575394</v>
      </c>
      <c r="CX671" s="2">
        <f t="shared" si="700"/>
        <v>202.37508248633125</v>
      </c>
      <c r="CY671" s="2">
        <f t="shared" si="730"/>
        <v>-147.38570750982649</v>
      </c>
      <c r="CZ671" s="2">
        <f t="shared" si="731"/>
        <v>138.68355069429558</v>
      </c>
      <c r="DA671" s="2"/>
      <c r="DB671" s="2"/>
      <c r="DC671" s="13">
        <f>Paramètres!$H$16</f>
        <v>-20000</v>
      </c>
      <c r="DD671" s="13">
        <f>Paramètres!$I$16</f>
        <v>0</v>
      </c>
      <c r="DE671" s="13"/>
      <c r="DF671" s="13"/>
      <c r="DG671" s="112">
        <f>Paramètres!$H$20</f>
        <v>1047197551196.5977</v>
      </c>
      <c r="DH671" s="13">
        <f>Paramètres!$H$21</f>
        <v>10000</v>
      </c>
      <c r="DI671" s="13">
        <f>IF(DL671&lt;66666,Paramètres!$H$22,5)</f>
        <v>1</v>
      </c>
      <c r="DJ671" s="13">
        <f t="shared" si="701"/>
        <v>-36655.527192966314</v>
      </c>
      <c r="DK671" s="13">
        <f t="shared" si="702"/>
        <v>25842.226496357165</v>
      </c>
      <c r="DL671" s="13">
        <f t="shared" si="732"/>
        <v>44849.173282049662</v>
      </c>
      <c r="DM671" s="13">
        <f t="shared" si="733"/>
        <v>144.81608003092131</v>
      </c>
      <c r="DN671" s="13">
        <f t="shared" si="734"/>
        <v>484.07468155333595</v>
      </c>
      <c r="DO671" s="13">
        <f t="shared" si="735"/>
        <v>-395.63745225615207</v>
      </c>
      <c r="DP671" s="13">
        <f t="shared" si="736"/>
        <v>278.92526542646618</v>
      </c>
      <c r="DQ671" s="13">
        <f>IF(DT671&lt;66666,Paramètres!$H$22,5)</f>
        <v>5</v>
      </c>
      <c r="DR671" s="13">
        <f t="shared" si="703"/>
        <v>-84585.134427341458</v>
      </c>
      <c r="DS671" s="13">
        <f t="shared" si="704"/>
        <v>31657.458312768802</v>
      </c>
      <c r="DT671" s="13">
        <f t="shared" si="737"/>
        <v>90315.223705176744</v>
      </c>
      <c r="DU671" s="13">
        <f t="shared" si="738"/>
        <v>159.48076355942922</v>
      </c>
      <c r="DV671" s="13">
        <f t="shared" si="739"/>
        <v>630.28766778137458</v>
      </c>
      <c r="DW671" s="13">
        <f t="shared" si="740"/>
        <v>-590.29878817791462</v>
      </c>
      <c r="DX671" s="13">
        <f t="shared" si="741"/>
        <v>220.92959247907456</v>
      </c>
    </row>
    <row r="672" spans="1:128" x14ac:dyDescent="0.35">
      <c r="A672" s="106">
        <f t="shared" si="742"/>
        <v>666</v>
      </c>
      <c r="B672" s="106">
        <f>A672*Paramètres!$D$25</f>
        <v>333</v>
      </c>
      <c r="C672" s="102">
        <f>Paramètres!$D$7</f>
        <v>155093840495.72119</v>
      </c>
      <c r="D672" s="28">
        <f>Paramètres!$D$8</f>
        <v>6666</v>
      </c>
      <c r="E672" s="28">
        <f t="shared" si="705"/>
        <v>9899.1738037996565</v>
      </c>
      <c r="F672" s="28">
        <f t="shared" si="706"/>
        <v>-23096.755145016177</v>
      </c>
      <c r="G672" s="28">
        <f t="shared" si="680"/>
        <v>155.3170224788536</v>
      </c>
      <c r="H672" s="28">
        <f t="shared" si="681"/>
        <v>61.842954194744685</v>
      </c>
      <c r="I672" s="28">
        <f t="shared" si="743"/>
        <v>-12689.23250943359</v>
      </c>
      <c r="J672" s="28">
        <f t="shared" si="744"/>
        <v>5831.8279913150718</v>
      </c>
      <c r="K672" s="28">
        <f t="shared" si="745"/>
        <v>997.71070500938458</v>
      </c>
      <c r="L672" s="28">
        <f t="shared" si="707"/>
        <v>470.80963063322224</v>
      </c>
      <c r="M672" s="28">
        <f t="shared" si="708"/>
        <v>879.6390979221718</v>
      </c>
      <c r="N672" s="28">
        <f>Paramètres!$D$26*Calculs!K672</f>
        <v>19.954214100187691</v>
      </c>
      <c r="O672" s="28">
        <f>Paramètres!$D$26*I672</f>
        <v>-253.7846501886718</v>
      </c>
      <c r="P672" s="28">
        <f>Paramètres!$D$26*J672</f>
        <v>116.63655982630144</v>
      </c>
      <c r="Q672" s="105">
        <f>IF($T672&gt;25000,Paramètres!$D$9,-5)</f>
        <v>6</v>
      </c>
      <c r="R672" s="105">
        <f t="shared" si="682"/>
        <v>-58256.499031215513</v>
      </c>
      <c r="S672" s="105">
        <f t="shared" si="683"/>
        <v>10121.249917438843</v>
      </c>
      <c r="T672" s="105">
        <f t="shared" si="709"/>
        <v>59129.175364326446</v>
      </c>
      <c r="U672" s="105">
        <f t="shared" si="710"/>
        <v>170.1440405382142</v>
      </c>
      <c r="V672" s="105">
        <f t="shared" si="684"/>
        <v>261.16493006055543</v>
      </c>
      <c r="W672" s="105">
        <f t="shared" si="711"/>
        <v>-257.31044617678521</v>
      </c>
      <c r="X672" s="105">
        <f t="shared" si="712"/>
        <v>44.704082384481808</v>
      </c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44">
        <f t="shared" si="713"/>
        <v>68155.672835015168</v>
      </c>
      <c r="AL672" s="44">
        <f t="shared" si="714"/>
        <v>-33218.00506245502</v>
      </c>
      <c r="AM672" s="44">
        <f t="shared" si="685"/>
        <v>-25.014477375476368</v>
      </c>
      <c r="AN672" s="44">
        <f t="shared" si="686"/>
        <v>162.25627871153196</v>
      </c>
      <c r="AO672" s="44">
        <f t="shared" si="746"/>
        <v>5996.5237441923227</v>
      </c>
      <c r="AP672" s="44">
        <f t="shared" si="747"/>
        <v>-2798.0698174323652</v>
      </c>
      <c r="AQ672" s="44">
        <f t="shared" si="715"/>
        <v>1566.4140629737424</v>
      </c>
      <c r="AR672" s="44">
        <f t="shared" si="716"/>
        <v>-1491.898496362543</v>
      </c>
      <c r="AS672" s="44">
        <f t="shared" si="717"/>
        <v>477.38023967597496</v>
      </c>
      <c r="AT672" s="44">
        <f>Paramètres!$D$26*Calculs!AQ672</f>
        <v>31.328281259474849</v>
      </c>
      <c r="AU672" s="44">
        <f>Paramètres!$D$26*AO672</f>
        <v>119.93047488384646</v>
      </c>
      <c r="AV672" s="44">
        <f>Paramètres!$D$26*AP672</f>
        <v>-55.961396348647305</v>
      </c>
      <c r="AW672" s="44"/>
      <c r="AX672" s="44"/>
      <c r="AY672" s="44"/>
      <c r="AZ672" s="44"/>
      <c r="BA672" s="44"/>
      <c r="BB672" s="44"/>
      <c r="BC672" s="44"/>
      <c r="BD672" s="44"/>
      <c r="BE672" s="44"/>
      <c r="BF672" s="44"/>
      <c r="BG672" s="41">
        <f>Paramètres!$D$16</f>
        <v>30000</v>
      </c>
      <c r="BH672" s="41">
        <f>Paramètres!$E$16</f>
        <v>-25000</v>
      </c>
      <c r="BI672" s="100"/>
      <c r="BJ672" s="100"/>
      <c r="BK672" s="110">
        <f>Paramètres!$D$20</f>
        <v>523598775598.29883</v>
      </c>
      <c r="BL672" s="41">
        <f>Paramètres!$D$21</f>
        <v>10000</v>
      </c>
      <c r="BM672" s="41"/>
      <c r="BN672" s="41"/>
      <c r="BO672" s="41">
        <f>IF(AND($BR$6&gt;200,A672&lt;950),Paramètres!$D$22,0)</f>
        <v>1</v>
      </c>
      <c r="BP672" s="41">
        <f t="shared" si="687"/>
        <v>20100.826196200345</v>
      </c>
      <c r="BQ672" s="41">
        <f t="shared" si="688"/>
        <v>-1903.2448549838227</v>
      </c>
      <c r="BR672" s="41">
        <f t="shared" si="718"/>
        <v>20190.729425849786</v>
      </c>
      <c r="BS672" s="41">
        <f t="shared" si="719"/>
        <v>-5.4089199334350928</v>
      </c>
      <c r="BT672" s="41">
        <f t="shared" si="720"/>
        <v>924.23856299491104</v>
      </c>
      <c r="BU672" s="41">
        <f t="shared" si="721"/>
        <v>920.1232073766331</v>
      </c>
      <c r="BV672" s="41">
        <f t="shared" si="722"/>
        <v>-87.121780134680364</v>
      </c>
      <c r="BW672" s="41">
        <f>Paramètres!$D$22</f>
        <v>1</v>
      </c>
      <c r="BX672" s="41">
        <f t="shared" si="689"/>
        <v>-38155.672835015168</v>
      </c>
      <c r="BY672" s="41">
        <f t="shared" si="690"/>
        <v>8218.0050624550204</v>
      </c>
      <c r="BZ672" s="41">
        <f t="shared" si="723"/>
        <v>39030.641510219262</v>
      </c>
      <c r="CA672" s="41">
        <f t="shared" si="724"/>
        <v>167.84525900431447</v>
      </c>
      <c r="CB672" s="41">
        <f t="shared" si="725"/>
        <v>312.4421518379317</v>
      </c>
      <c r="CC672" s="41">
        <f t="shared" si="726"/>
        <v>-305.43798574960408</v>
      </c>
      <c r="CD672" s="41">
        <f t="shared" si="727"/>
        <v>65.785523531714915</v>
      </c>
      <c r="CE672" s="2">
        <f>Paramètres!$F$16</f>
        <v>15000</v>
      </c>
      <c r="CF672" s="2">
        <f>Paramètres!$G$16</f>
        <v>15000</v>
      </c>
      <c r="CG672" s="111">
        <f>Paramètres!$F$20</f>
        <v>992600579172.61572</v>
      </c>
      <c r="CH672" s="2">
        <f>Paramètres!$F$21</f>
        <v>13332</v>
      </c>
      <c r="CI672" s="2"/>
      <c r="CJ672" s="2"/>
      <c r="CK672" s="2">
        <f>IF(CN672&gt;20000,Paramètres!$F$22,-2)</f>
        <v>1</v>
      </c>
      <c r="CL672" s="2">
        <f t="shared" si="691"/>
        <v>5100.8261962003435</v>
      </c>
      <c r="CM672" s="2">
        <f t="shared" si="692"/>
        <v>38096.755145016177</v>
      </c>
      <c r="CN672" s="2">
        <f t="shared" si="693"/>
        <v>38436.716567146577</v>
      </c>
      <c r="CO672" s="2">
        <f t="shared" si="694"/>
        <v>82.373945069899193</v>
      </c>
      <c r="CP672" s="2">
        <f t="shared" si="695"/>
        <v>566.59825889918886</v>
      </c>
      <c r="CQ672" s="2">
        <f t="shared" si="696"/>
        <v>75.191626648588155</v>
      </c>
      <c r="CR672" s="2">
        <f t="shared" si="697"/>
        <v>561.58686440258873</v>
      </c>
      <c r="CS672" s="2">
        <f>Paramètres!$F$22</f>
        <v>1</v>
      </c>
      <c r="CT672" s="2">
        <f t="shared" si="698"/>
        <v>-53155.672835015168</v>
      </c>
      <c r="CU672" s="2">
        <f t="shared" si="699"/>
        <v>48218.00506245502</v>
      </c>
      <c r="CV672" s="2">
        <f t="shared" si="728"/>
        <v>71766.994968063882</v>
      </c>
      <c r="CW672" s="2">
        <f t="shared" si="729"/>
        <v>137.78853566071572</v>
      </c>
      <c r="CX672" s="2">
        <f t="shared" si="700"/>
        <v>183.15684538060455</v>
      </c>
      <c r="CY672" s="2">
        <f t="shared" si="730"/>
        <v>-135.65881300836531</v>
      </c>
      <c r="CZ672" s="2">
        <f t="shared" si="731"/>
        <v>123.05737061605068</v>
      </c>
      <c r="DA672" s="2"/>
      <c r="DB672" s="2"/>
      <c r="DC672" s="13">
        <f>Paramètres!$H$16</f>
        <v>-20000</v>
      </c>
      <c r="DD672" s="13">
        <f>Paramètres!$I$16</f>
        <v>0</v>
      </c>
      <c r="DE672" s="13"/>
      <c r="DF672" s="13"/>
      <c r="DG672" s="112">
        <f>Paramètres!$H$20</f>
        <v>1047197551196.5977</v>
      </c>
      <c r="DH672" s="13">
        <f>Paramètres!$H$21</f>
        <v>10000</v>
      </c>
      <c r="DI672" s="13">
        <f>IF(DL672&lt;66666,Paramètres!$H$22,5)</f>
        <v>1</v>
      </c>
      <c r="DJ672" s="13">
        <f t="shared" si="701"/>
        <v>-29899.173803799655</v>
      </c>
      <c r="DK672" s="13">
        <f t="shared" si="702"/>
        <v>23096.755145016177</v>
      </c>
      <c r="DL672" s="13">
        <f t="shared" si="732"/>
        <v>37781.221425182252</v>
      </c>
      <c r="DM672" s="13">
        <f t="shared" si="733"/>
        <v>142.31434176249655</v>
      </c>
      <c r="DN672" s="13">
        <f t="shared" si="734"/>
        <v>662.77574618115545</v>
      </c>
      <c r="DO672" s="13">
        <f t="shared" si="735"/>
        <v>-524.50520339199898</v>
      </c>
      <c r="DP672" s="13">
        <f t="shared" si="736"/>
        <v>405.17401365426343</v>
      </c>
      <c r="DQ672" s="13">
        <f>IF(DT672&lt;66666,Paramètres!$H$22,5)</f>
        <v>5</v>
      </c>
      <c r="DR672" s="13">
        <f t="shared" si="703"/>
        <v>-88155.672835015168</v>
      </c>
      <c r="DS672" s="13">
        <f t="shared" si="704"/>
        <v>33218.00506245502</v>
      </c>
      <c r="DT672" s="13">
        <f t="shared" si="737"/>
        <v>94206.467470782067</v>
      </c>
      <c r="DU672" s="13">
        <f t="shared" si="738"/>
        <v>159.3530516073773</v>
      </c>
      <c r="DV672" s="13">
        <f t="shared" si="739"/>
        <v>580.14683225272438</v>
      </c>
      <c r="DW672" s="13">
        <f t="shared" si="740"/>
        <v>-542.88453556761976</v>
      </c>
      <c r="DX672" s="13">
        <f t="shared" si="741"/>
        <v>204.56472817766138</v>
      </c>
    </row>
    <row r="673" spans="1:128" x14ac:dyDescent="0.35">
      <c r="A673" s="106">
        <f t="shared" si="742"/>
        <v>667</v>
      </c>
      <c r="B673" s="106">
        <f>A673*Paramètres!$D$25</f>
        <v>333.5</v>
      </c>
      <c r="C673" s="102">
        <f>Paramètres!$D$7</f>
        <v>155093840495.72119</v>
      </c>
      <c r="D673" s="28">
        <f>Paramètres!$D$8</f>
        <v>6666</v>
      </c>
      <c r="E673" s="28">
        <f t="shared" si="705"/>
        <v>3672.2599567411671</v>
      </c>
      <c r="F673" s="28">
        <f t="shared" si="706"/>
        <v>-19960.931374878099</v>
      </c>
      <c r="G673" s="28">
        <f t="shared" si="680"/>
        <v>151.13673282056183</v>
      </c>
      <c r="H673" s="28">
        <f t="shared" si="681"/>
        <v>86.947550735455707</v>
      </c>
      <c r="I673" s="28">
        <f t="shared" si="743"/>
        <v>-11964.638228611695</v>
      </c>
      <c r="J673" s="28">
        <f t="shared" si="744"/>
        <v>6594.8305294109414</v>
      </c>
      <c r="K673" s="28">
        <f t="shared" si="745"/>
        <v>1076.3791447799783</v>
      </c>
      <c r="L673" s="28">
        <f t="shared" si="707"/>
        <v>57.317288489388147</v>
      </c>
      <c r="M673" s="28">
        <f t="shared" si="708"/>
        <v>1074.8519859764422</v>
      </c>
      <c r="N673" s="28">
        <f>Paramètres!$D$26*Calculs!K673</f>
        <v>21.527582895599569</v>
      </c>
      <c r="O673" s="28">
        <f>Paramètres!$D$26*I673</f>
        <v>-239.29276457223389</v>
      </c>
      <c r="P673" s="28">
        <f>Paramètres!$D$26*J673</f>
        <v>131.89661058821883</v>
      </c>
      <c r="Q673" s="105">
        <f>IF($T673&gt;25000,Paramètres!$D$9,-5)</f>
        <v>6</v>
      </c>
      <c r="R673" s="105">
        <f t="shared" si="682"/>
        <v>-67108.700126279524</v>
      </c>
      <c r="S673" s="105">
        <f t="shared" si="683"/>
        <v>14536.763536374106</v>
      </c>
      <c r="T673" s="105">
        <f t="shared" si="709"/>
        <v>68665.093947007495</v>
      </c>
      <c r="U673" s="105">
        <f t="shared" si="710"/>
        <v>167.7776947388833</v>
      </c>
      <c r="V673" s="105">
        <f t="shared" si="684"/>
        <v>194.60903435986305</v>
      </c>
      <c r="W673" s="105">
        <f t="shared" si="711"/>
        <v>-190.19793869065325</v>
      </c>
      <c r="X673" s="105">
        <f t="shared" si="712"/>
        <v>41.199761799127728</v>
      </c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44">
        <f t="shared" si="713"/>
        <v>70780.960083020691</v>
      </c>
      <c r="AL673" s="44">
        <f t="shared" si="714"/>
        <v>-34497.694911252205</v>
      </c>
      <c r="AM673" s="44">
        <f t="shared" si="685"/>
        <v>-27.316697345950704</v>
      </c>
      <c r="AN673" s="44">
        <f t="shared" si="686"/>
        <v>160.55960712000882</v>
      </c>
      <c r="AO673" s="44">
        <f t="shared" si="746"/>
        <v>4384.6947729459325</v>
      </c>
      <c r="AP673" s="44">
        <f t="shared" si="747"/>
        <v>-2264.7281814077433</v>
      </c>
      <c r="AQ673" s="44">
        <f t="shared" si="715"/>
        <v>1316.3385393380295</v>
      </c>
      <c r="AR673" s="44">
        <f t="shared" si="716"/>
        <v>-1241.2917805023744</v>
      </c>
      <c r="AS673" s="44">
        <f t="shared" si="717"/>
        <v>438.11170470990879</v>
      </c>
      <c r="AT673" s="44">
        <f>Paramètres!$D$26*Calculs!AQ673</f>
        <v>26.326770786760591</v>
      </c>
      <c r="AU673" s="44">
        <f>Paramètres!$D$26*AO673</f>
        <v>87.693895458918647</v>
      </c>
      <c r="AV673" s="44">
        <f>Paramètres!$D$26*AP673</f>
        <v>-45.294563628154869</v>
      </c>
      <c r="AW673" s="44"/>
      <c r="AX673" s="44"/>
      <c r="AY673" s="44"/>
      <c r="AZ673" s="44"/>
      <c r="BA673" s="44"/>
      <c r="BB673" s="44"/>
      <c r="BC673" s="44"/>
      <c r="BD673" s="44"/>
      <c r="BE673" s="44"/>
      <c r="BF673" s="44"/>
      <c r="BG673" s="41">
        <f>Paramètres!$D$16</f>
        <v>30000</v>
      </c>
      <c r="BH673" s="41">
        <f>Paramètres!$E$16</f>
        <v>-25000</v>
      </c>
      <c r="BI673" s="100"/>
      <c r="BJ673" s="100"/>
      <c r="BK673" s="110">
        <f>Paramètres!$D$20</f>
        <v>523598775598.29883</v>
      </c>
      <c r="BL673" s="41">
        <f>Paramètres!$D$21</f>
        <v>10000</v>
      </c>
      <c r="BM673" s="41"/>
      <c r="BN673" s="41"/>
      <c r="BO673" s="41">
        <f>IF(AND($BR$6&gt;200,A673&lt;950),Paramètres!$D$22,0)</f>
        <v>1</v>
      </c>
      <c r="BP673" s="41">
        <f t="shared" si="687"/>
        <v>26327.740043258833</v>
      </c>
      <c r="BQ673" s="41">
        <f t="shared" si="688"/>
        <v>-5039.0686251219013</v>
      </c>
      <c r="BR673" s="41">
        <f t="shared" si="718"/>
        <v>26805.635758065924</v>
      </c>
      <c r="BS673" s="41">
        <f t="shared" si="719"/>
        <v>-10.835238746190727</v>
      </c>
      <c r="BT673" s="41">
        <f t="shared" si="720"/>
        <v>599.32610611633015</v>
      </c>
      <c r="BU673" s="41">
        <f t="shared" si="721"/>
        <v>588.64121207128483</v>
      </c>
      <c r="BV673" s="41">
        <f t="shared" si="722"/>
        <v>-112.66456818277608</v>
      </c>
      <c r="BW673" s="41">
        <f>Paramètres!$D$22</f>
        <v>1</v>
      </c>
      <c r="BX673" s="41">
        <f t="shared" si="689"/>
        <v>-40780.960083020691</v>
      </c>
      <c r="BY673" s="41">
        <f t="shared" si="690"/>
        <v>9497.6949112522052</v>
      </c>
      <c r="BZ673" s="41">
        <f t="shared" si="723"/>
        <v>41872.340678784043</v>
      </c>
      <c r="CA673" s="41">
        <f t="shared" si="724"/>
        <v>166.88978029220846</v>
      </c>
      <c r="CB673" s="41">
        <f t="shared" si="725"/>
        <v>274.79559285711974</v>
      </c>
      <c r="CC673" s="41">
        <f t="shared" si="726"/>
        <v>-267.63318987262397</v>
      </c>
      <c r="CD673" s="41">
        <f t="shared" si="727"/>
        <v>62.330518466477862</v>
      </c>
      <c r="CE673" s="2">
        <f>Paramètres!$F$16</f>
        <v>15000</v>
      </c>
      <c r="CF673" s="2">
        <f>Paramètres!$G$16</f>
        <v>15000</v>
      </c>
      <c r="CG673" s="111">
        <f>Paramètres!$F$20</f>
        <v>992600579172.61572</v>
      </c>
      <c r="CH673" s="2">
        <f>Paramètres!$F$21</f>
        <v>13332</v>
      </c>
      <c r="CI673" s="2"/>
      <c r="CJ673" s="2"/>
      <c r="CK673" s="2">
        <f>IF(CN673&gt;20000,Paramètres!$F$22,-2)</f>
        <v>1</v>
      </c>
      <c r="CL673" s="2">
        <f t="shared" si="691"/>
        <v>11327.740043258833</v>
      </c>
      <c r="CM673" s="2">
        <f t="shared" si="692"/>
        <v>34960.931374878099</v>
      </c>
      <c r="CN673" s="2">
        <f t="shared" si="693"/>
        <v>36750.29819044446</v>
      </c>
      <c r="CO673" s="2">
        <f t="shared" si="694"/>
        <v>72.047084984560783</v>
      </c>
      <c r="CP673" s="2">
        <f t="shared" si="695"/>
        <v>610.53577383797085</v>
      </c>
      <c r="CQ673" s="2">
        <f t="shared" si="696"/>
        <v>188.18869162113751</v>
      </c>
      <c r="CR673" s="2">
        <f t="shared" si="697"/>
        <v>580.80887345309588</v>
      </c>
      <c r="CS673" s="2">
        <f>Paramètres!$F$22</f>
        <v>1</v>
      </c>
      <c r="CT673" s="2">
        <f t="shared" si="698"/>
        <v>-55780.960083020691</v>
      </c>
      <c r="CU673" s="2">
        <f t="shared" si="699"/>
        <v>49497.694911252205</v>
      </c>
      <c r="CV673" s="2">
        <f t="shared" si="728"/>
        <v>74575.715278574105</v>
      </c>
      <c r="CW673" s="2">
        <f t="shared" si="729"/>
        <v>138.41548859478547</v>
      </c>
      <c r="CX673" s="2">
        <f t="shared" si="700"/>
        <v>170.24951571834379</v>
      </c>
      <c r="CY673" s="2">
        <f t="shared" si="730"/>
        <v>-127.34281401075575</v>
      </c>
      <c r="CZ673" s="2">
        <f t="shared" si="731"/>
        <v>112.99869610819702</v>
      </c>
      <c r="DA673" s="2"/>
      <c r="DB673" s="2"/>
      <c r="DC673" s="13">
        <f>Paramètres!$H$16</f>
        <v>-20000</v>
      </c>
      <c r="DD673" s="13">
        <f>Paramètres!$I$16</f>
        <v>0</v>
      </c>
      <c r="DE673" s="13"/>
      <c r="DF673" s="13"/>
      <c r="DG673" s="112">
        <f>Paramètres!$H$20</f>
        <v>1047197551196.5977</v>
      </c>
      <c r="DH673" s="13">
        <f>Paramètres!$H$21</f>
        <v>10000</v>
      </c>
      <c r="DI673" s="13">
        <f>IF(DL673&lt;66666,Paramètres!$H$22,5)</f>
        <v>1</v>
      </c>
      <c r="DJ673" s="13">
        <f t="shared" si="701"/>
        <v>-23672.259956741167</v>
      </c>
      <c r="DK673" s="13">
        <f t="shared" si="702"/>
        <v>19960.931374878099</v>
      </c>
      <c r="DL673" s="13">
        <f t="shared" si="732"/>
        <v>30964.732726315018</v>
      </c>
      <c r="DM673" s="13">
        <f t="shared" si="733"/>
        <v>139.86173170576407</v>
      </c>
      <c r="DN673" s="13">
        <f t="shared" si="734"/>
        <v>941.16556102744835</v>
      </c>
      <c r="DO673" s="13">
        <f t="shared" si="735"/>
        <v>-719.51261520303422</v>
      </c>
      <c r="DP673" s="13">
        <f t="shared" si="736"/>
        <v>606.70768070612235</v>
      </c>
      <c r="DQ673" s="13">
        <f>IF(DT673&lt;66666,Paramètres!$H$22,5)</f>
        <v>5</v>
      </c>
      <c r="DR673" s="13">
        <f t="shared" si="703"/>
        <v>-90780.960083020691</v>
      </c>
      <c r="DS673" s="13">
        <f t="shared" si="704"/>
        <v>34497.694911252205</v>
      </c>
      <c r="DT673" s="13">
        <f t="shared" si="737"/>
        <v>97114.74485259605</v>
      </c>
      <c r="DU673" s="13">
        <f t="shared" si="738"/>
        <v>159.19269604476781</v>
      </c>
      <c r="DV673" s="13">
        <f t="shared" si="739"/>
        <v>546.45875284421959</v>
      </c>
      <c r="DW673" s="13">
        <f t="shared" si="740"/>
        <v>-510.81893181375392</v>
      </c>
      <c r="DX673" s="13">
        <f t="shared" si="741"/>
        <v>194.11642759106007</v>
      </c>
    </row>
    <row r="674" spans="1:128" x14ac:dyDescent="0.35">
      <c r="A674" s="106">
        <f t="shared" si="742"/>
        <v>668</v>
      </c>
      <c r="B674" s="106">
        <f>A674*Paramètres!$D$25</f>
        <v>334</v>
      </c>
      <c r="C674" s="102">
        <f>Paramètres!$D$7</f>
        <v>155093840495.72119</v>
      </c>
      <c r="D674" s="28">
        <f>Paramètres!$D$8</f>
        <v>6666</v>
      </c>
      <c r="E674" s="28">
        <f t="shared" si="705"/>
        <v>-2295.7298354423333</v>
      </c>
      <c r="F674" s="28">
        <f t="shared" si="706"/>
        <v>-16394.803113678514</v>
      </c>
      <c r="G674" s="28">
        <f t="shared" si="680"/>
        <v>147.13670946711397</v>
      </c>
      <c r="H674" s="28">
        <f t="shared" si="681"/>
        <v>103.33198208991108</v>
      </c>
      <c r="I674" s="28">
        <f t="shared" si="743"/>
        <v>-11668.028175550073</v>
      </c>
      <c r="J674" s="28">
        <f t="shared" si="744"/>
        <v>7537.7859047991642</v>
      </c>
      <c r="K674" s="28">
        <f t="shared" si="745"/>
        <v>1453.6882334500217</v>
      </c>
      <c r="L674" s="28">
        <f t="shared" si="707"/>
        <v>-335.21021849213275</v>
      </c>
      <c r="M674" s="28">
        <f t="shared" si="708"/>
        <v>1414.5117848535237</v>
      </c>
      <c r="N674" s="28">
        <f>Paramètres!$D$26*Calculs!K674</f>
        <v>29.073764669000436</v>
      </c>
      <c r="O674" s="28">
        <f>Paramètres!$D$26*I674</f>
        <v>-233.36056351100146</v>
      </c>
      <c r="P674" s="28">
        <f>Paramètres!$D$26*J674</f>
        <v>150.7557180959833</v>
      </c>
      <c r="Q674" s="105">
        <f>IF($T674&gt;25000,Paramètres!$D$9,-5)</f>
        <v>6</v>
      </c>
      <c r="R674" s="105">
        <f t="shared" si="682"/>
        <v>-74958.714359810401</v>
      </c>
      <c r="S674" s="105">
        <f t="shared" si="683"/>
        <v>19125.727962100085</v>
      </c>
      <c r="T674" s="105">
        <f t="shared" si="709"/>
        <v>77360.211533810478</v>
      </c>
      <c r="U674" s="105">
        <f t="shared" si="710"/>
        <v>165.68637019771452</v>
      </c>
      <c r="V674" s="105">
        <f t="shared" si="684"/>
        <v>153.77701625822132</v>
      </c>
      <c r="W674" s="105">
        <f t="shared" si="711"/>
        <v>-149.00330813813841</v>
      </c>
      <c r="X674" s="105">
        <f t="shared" si="712"/>
        <v>38.018217911578084</v>
      </c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44">
        <f t="shared" si="713"/>
        <v>72662.984524368061</v>
      </c>
      <c r="AL674" s="44">
        <f t="shared" si="714"/>
        <v>-35520.531075778599</v>
      </c>
      <c r="AM674" s="44">
        <f t="shared" si="685"/>
        <v>-30.239995392522122</v>
      </c>
      <c r="AN674" s="44">
        <f t="shared" si="686"/>
        <v>159.46008597958837</v>
      </c>
      <c r="AO674" s="44">
        <f t="shared" si="746"/>
        <v>3055.7090969846395</v>
      </c>
      <c r="AP674" s="44">
        <f t="shared" si="747"/>
        <v>-1781.3219130696796</v>
      </c>
      <c r="AQ674" s="44">
        <f t="shared" si="715"/>
        <v>1170.3973805961239</v>
      </c>
      <c r="AR674" s="44">
        <f t="shared" si="716"/>
        <v>-1095.9928743877867</v>
      </c>
      <c r="AS674" s="44">
        <f t="shared" si="717"/>
        <v>410.64540396486268</v>
      </c>
      <c r="AT674" s="44">
        <f>Paramètres!$D$26*Calculs!AQ674</f>
        <v>23.407947611922477</v>
      </c>
      <c r="AU674" s="44">
        <f>Paramètres!$D$26*AO674</f>
        <v>61.114181939692791</v>
      </c>
      <c r="AV674" s="44">
        <f>Paramètres!$D$26*AP674</f>
        <v>-35.626438261393595</v>
      </c>
      <c r="AW674" s="44"/>
      <c r="AX674" s="44"/>
      <c r="AY674" s="44"/>
      <c r="AZ674" s="44"/>
      <c r="BA674" s="44"/>
      <c r="BB674" s="44"/>
      <c r="BC674" s="44"/>
      <c r="BD674" s="44"/>
      <c r="BE674" s="44"/>
      <c r="BF674" s="44"/>
      <c r="BG674" s="41">
        <f>Paramètres!$D$16</f>
        <v>30000</v>
      </c>
      <c r="BH674" s="41">
        <f>Paramètres!$E$16</f>
        <v>-25000</v>
      </c>
      <c r="BI674" s="100"/>
      <c r="BJ674" s="100"/>
      <c r="BK674" s="110">
        <f>Paramètres!$D$20</f>
        <v>523598775598.29883</v>
      </c>
      <c r="BL674" s="41">
        <f>Paramètres!$D$21</f>
        <v>10000</v>
      </c>
      <c r="BM674" s="41"/>
      <c r="BN674" s="41"/>
      <c r="BO674" s="41">
        <f>IF(AND($BR$6&gt;200,A674&lt;950),Paramètres!$D$22,0)</f>
        <v>1</v>
      </c>
      <c r="BP674" s="41">
        <f t="shared" si="687"/>
        <v>32295.729835442333</v>
      </c>
      <c r="BQ674" s="41">
        <f t="shared" si="688"/>
        <v>-8605.1968863214861</v>
      </c>
      <c r="BR674" s="41">
        <f t="shared" si="718"/>
        <v>33422.501089179983</v>
      </c>
      <c r="BS674" s="41">
        <f t="shared" si="719"/>
        <v>-14.91982609529404</v>
      </c>
      <c r="BT674" s="41">
        <f t="shared" si="720"/>
        <v>412.16173456677564</v>
      </c>
      <c r="BU674" s="41">
        <f t="shared" si="721"/>
        <v>398.26654482136081</v>
      </c>
      <c r="BV674" s="41">
        <f t="shared" si="722"/>
        <v>-106.11811681870452</v>
      </c>
      <c r="BW674" s="41">
        <f>Paramètres!$D$22</f>
        <v>1</v>
      </c>
      <c r="BX674" s="41">
        <f t="shared" si="689"/>
        <v>-42662.984524368061</v>
      </c>
      <c r="BY674" s="41">
        <f t="shared" si="690"/>
        <v>10520.531075778599</v>
      </c>
      <c r="BZ674" s="41">
        <f t="shared" si="723"/>
        <v>43941.003887518229</v>
      </c>
      <c r="CA674" s="41">
        <f t="shared" si="724"/>
        <v>166.14745290318385</v>
      </c>
      <c r="CB674" s="41">
        <f t="shared" si="725"/>
        <v>251.39930483445235</v>
      </c>
      <c r="CC674" s="41">
        <f t="shared" si="726"/>
        <v>-244.08738314319149</v>
      </c>
      <c r="CD674" s="41">
        <f t="shared" si="727"/>
        <v>60.191028081888845</v>
      </c>
      <c r="CE674" s="2">
        <f>Paramètres!$F$16</f>
        <v>15000</v>
      </c>
      <c r="CF674" s="2">
        <f>Paramètres!$G$16</f>
        <v>15000</v>
      </c>
      <c r="CG674" s="111">
        <f>Paramètres!$F$20</f>
        <v>992600579172.61572</v>
      </c>
      <c r="CH674" s="2">
        <f>Paramètres!$F$21</f>
        <v>13332</v>
      </c>
      <c r="CI674" s="2"/>
      <c r="CJ674" s="2"/>
      <c r="CK674" s="2">
        <f>IF(CN674&gt;20000,Paramètres!$F$22,-2)</f>
        <v>1</v>
      </c>
      <c r="CL674" s="2">
        <f t="shared" si="691"/>
        <v>17295.729835442333</v>
      </c>
      <c r="CM674" s="2">
        <f t="shared" si="692"/>
        <v>31394.803113678514</v>
      </c>
      <c r="CN674" s="2">
        <f t="shared" si="693"/>
        <v>35843.771189528154</v>
      </c>
      <c r="CO674" s="2">
        <f t="shared" si="694"/>
        <v>61.149165180408907</v>
      </c>
      <c r="CP674" s="2">
        <f t="shared" si="695"/>
        <v>636.11600208380798</v>
      </c>
      <c r="CQ674" s="2">
        <f t="shared" si="696"/>
        <v>306.94567426703981</v>
      </c>
      <c r="CR674" s="2">
        <f t="shared" si="697"/>
        <v>557.16058830093095</v>
      </c>
      <c r="CS674" s="2">
        <f>Paramètres!$F$22</f>
        <v>1</v>
      </c>
      <c r="CT674" s="2">
        <f t="shared" si="698"/>
        <v>-57662.984524368061</v>
      </c>
      <c r="CU674" s="2">
        <f t="shared" si="699"/>
        <v>50520.531075778599</v>
      </c>
      <c r="CV674" s="2">
        <f t="shared" si="728"/>
        <v>76663.83661437915</v>
      </c>
      <c r="CW674" s="2">
        <f t="shared" si="729"/>
        <v>138.77727965911544</v>
      </c>
      <c r="CX674" s="2">
        <f t="shared" si="700"/>
        <v>161.50448706876313</v>
      </c>
      <c r="CY674" s="2">
        <f t="shared" si="730"/>
        <v>-121.47618942299798</v>
      </c>
      <c r="CZ674" s="2">
        <f t="shared" si="731"/>
        <v>106.42948250655074</v>
      </c>
      <c r="DA674" s="2"/>
      <c r="DB674" s="2"/>
      <c r="DC674" s="13">
        <f>Paramètres!$H$16</f>
        <v>-20000</v>
      </c>
      <c r="DD674" s="13">
        <f>Paramètres!$I$16</f>
        <v>0</v>
      </c>
      <c r="DE674" s="13"/>
      <c r="DF674" s="13"/>
      <c r="DG674" s="112">
        <f>Paramètres!$H$20</f>
        <v>1047197551196.5977</v>
      </c>
      <c r="DH674" s="13">
        <f>Paramètres!$H$21</f>
        <v>10000</v>
      </c>
      <c r="DI674" s="13">
        <f>IF(DL674&lt;66666,Paramètres!$H$22,5)</f>
        <v>1</v>
      </c>
      <c r="DJ674" s="13">
        <f t="shared" si="701"/>
        <v>-17704.270164557667</v>
      </c>
      <c r="DK674" s="13">
        <f t="shared" si="702"/>
        <v>16394.803113678514</v>
      </c>
      <c r="DL674" s="13">
        <f t="shared" si="732"/>
        <v>24129.458162087467</v>
      </c>
      <c r="DM674" s="13">
        <f t="shared" si="733"/>
        <v>137.19918255977026</v>
      </c>
      <c r="DN674" s="13">
        <f t="shared" si="734"/>
        <v>1418.0098611889757</v>
      </c>
      <c r="DO674" s="13">
        <f t="shared" si="735"/>
        <v>-1040.4224375805334</v>
      </c>
      <c r="DP674" s="13">
        <f t="shared" si="736"/>
        <v>963.4693133712974</v>
      </c>
      <c r="DQ674" s="13">
        <f>IF(DT674&lt;66666,Paramètres!$H$22,5)</f>
        <v>5</v>
      </c>
      <c r="DR674" s="13">
        <f t="shared" si="703"/>
        <v>-92662.984524368061</v>
      </c>
      <c r="DS674" s="13">
        <f t="shared" si="704"/>
        <v>35520.531075778599</v>
      </c>
      <c r="DT674" s="13">
        <f t="shared" si="737"/>
        <v>99237.779241922923</v>
      </c>
      <c r="DU674" s="13">
        <f t="shared" si="738"/>
        <v>159.02665734437113</v>
      </c>
      <c r="DV674" s="13">
        <f t="shared" si="739"/>
        <v>523.67643840753362</v>
      </c>
      <c r="DW674" s="13">
        <f t="shared" si="740"/>
        <v>-488.98133431258742</v>
      </c>
      <c r="DX674" s="13">
        <f t="shared" si="741"/>
        <v>187.44136906531847</v>
      </c>
    </row>
    <row r="675" spans="1:128" x14ac:dyDescent="0.35">
      <c r="A675" s="106">
        <f t="shared" si="742"/>
        <v>669</v>
      </c>
      <c r="B675" s="106">
        <f>A675*Paramètres!$D$25</f>
        <v>334.5</v>
      </c>
      <c r="C675" s="102">
        <f>Paramètres!$D$7</f>
        <v>155093840495.72119</v>
      </c>
      <c r="D675" s="28">
        <f>Paramètres!$D$8</f>
        <v>6666</v>
      </c>
      <c r="E675" s="28">
        <f t="shared" si="705"/>
        <v>-8213.5464778404021</v>
      </c>
      <c r="F675" s="28">
        <f t="shared" si="706"/>
        <v>-12272.28221506555</v>
      </c>
      <c r="G675" s="28">
        <f t="shared" si="680"/>
        <v>143.21077471172543</v>
      </c>
      <c r="H675" s="28">
        <f t="shared" si="681"/>
        <v>113.85953252002956</v>
      </c>
      <c r="I675" s="28">
        <f t="shared" si="743"/>
        <v>-11769.877830531204</v>
      </c>
      <c r="J675" s="28">
        <f t="shared" si="744"/>
        <v>8801.5419715567059</v>
      </c>
      <c r="K675" s="28">
        <f t="shared" si="745"/>
        <v>2256.2844111152326</v>
      </c>
      <c r="L675" s="28">
        <f t="shared" si="707"/>
        <v>-912.65747010500627</v>
      </c>
      <c r="M675" s="28">
        <f t="shared" si="708"/>
        <v>2063.4620631606344</v>
      </c>
      <c r="N675" s="28">
        <f>Paramètres!$D$26*Calculs!K675</f>
        <v>45.125688222304653</v>
      </c>
      <c r="O675" s="28">
        <f>Paramètres!$D$26*I675</f>
        <v>-235.39755661062409</v>
      </c>
      <c r="P675" s="28">
        <f>Paramètres!$D$26*J675</f>
        <v>176.03083943113413</v>
      </c>
      <c r="Q675" s="105">
        <f>IF($T675&gt;25000,Paramètres!$D$9,-5)</f>
        <v>6</v>
      </c>
      <c r="R675" s="105">
        <f t="shared" si="682"/>
        <v>-82130.387332103841</v>
      </c>
      <c r="S675" s="105">
        <f t="shared" si="683"/>
        <v>24036.248466256679</v>
      </c>
      <c r="T675" s="105">
        <f t="shared" si="709"/>
        <v>85575.357221883867</v>
      </c>
      <c r="U675" s="105">
        <f t="shared" si="710"/>
        <v>163.68737726359325</v>
      </c>
      <c r="V675" s="105">
        <f t="shared" si="684"/>
        <v>125.92369766026994</v>
      </c>
      <c r="W675" s="105">
        <f t="shared" si="711"/>
        <v>-120.85444220014247</v>
      </c>
      <c r="X675" s="105">
        <f t="shared" si="712"/>
        <v>35.369215893591608</v>
      </c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44">
        <f t="shared" si="713"/>
        <v>73916.840854263442</v>
      </c>
      <c r="AL675" s="44">
        <f t="shared" si="714"/>
        <v>-36308.530681322227</v>
      </c>
      <c r="AM675" s="44">
        <f t="shared" si="685"/>
        <v>-35.113939905377343</v>
      </c>
      <c r="AN675" s="44">
        <f t="shared" si="686"/>
        <v>158.65971911909327</v>
      </c>
      <c r="AO675" s="44">
        <f t="shared" si="746"/>
        <v>1898.6020406571599</v>
      </c>
      <c r="AP675" s="44">
        <f t="shared" si="747"/>
        <v>-1335.0500708434233</v>
      </c>
      <c r="AQ675" s="44">
        <f t="shared" si="715"/>
        <v>1077.4209125362661</v>
      </c>
      <c r="AR675" s="44">
        <f t="shared" si="716"/>
        <v>-1003.5482150169153</v>
      </c>
      <c r="AS675" s="44">
        <f t="shared" si="717"/>
        <v>392.08009756533613</v>
      </c>
      <c r="AT675" s="44">
        <f>Paramètres!$D$26*Calculs!AQ675</f>
        <v>21.548418250725323</v>
      </c>
      <c r="AU675" s="44">
        <f>Paramètres!$D$26*AO675</f>
        <v>37.972040813143202</v>
      </c>
      <c r="AV675" s="44">
        <f>Paramètres!$D$26*AP675</f>
        <v>-26.701001416868468</v>
      </c>
      <c r="AW675" s="44"/>
      <c r="AX675" s="44"/>
      <c r="AY675" s="44"/>
      <c r="AZ675" s="44"/>
      <c r="BA675" s="44"/>
      <c r="BB675" s="44"/>
      <c r="BC675" s="44"/>
      <c r="BD675" s="44"/>
      <c r="BE675" s="44"/>
      <c r="BF675" s="44"/>
      <c r="BG675" s="41">
        <f>Paramètres!$D$16</f>
        <v>30000</v>
      </c>
      <c r="BH675" s="41">
        <f>Paramètres!$E$16</f>
        <v>-25000</v>
      </c>
      <c r="BI675" s="100"/>
      <c r="BJ675" s="100"/>
      <c r="BK675" s="110">
        <f>Paramètres!$D$20</f>
        <v>523598775598.29883</v>
      </c>
      <c r="BL675" s="41">
        <f>Paramètres!$D$21</f>
        <v>10000</v>
      </c>
      <c r="BM675" s="41"/>
      <c r="BN675" s="41"/>
      <c r="BO675" s="41">
        <f>IF(AND($BR$6&gt;200,A675&lt;950),Paramètres!$D$22,0)</f>
        <v>1</v>
      </c>
      <c r="BP675" s="41">
        <f t="shared" si="687"/>
        <v>38213.546477840398</v>
      </c>
      <c r="BQ675" s="41">
        <f t="shared" si="688"/>
        <v>-12727.71778493445</v>
      </c>
      <c r="BR675" s="41">
        <f t="shared" si="718"/>
        <v>40277.412211151364</v>
      </c>
      <c r="BS675" s="41">
        <f t="shared" si="719"/>
        <v>-18.421276685813375</v>
      </c>
      <c r="BT675" s="41">
        <f t="shared" si="720"/>
        <v>295.05865048842259</v>
      </c>
      <c r="BU675" s="41">
        <f t="shared" si="721"/>
        <v>279.93947066456508</v>
      </c>
      <c r="BV675" s="41">
        <f t="shared" si="722"/>
        <v>-93.238940320513251</v>
      </c>
      <c r="BW675" s="41">
        <f>Paramètres!$D$22</f>
        <v>1</v>
      </c>
      <c r="BX675" s="41">
        <f t="shared" si="689"/>
        <v>-43916.840854263442</v>
      </c>
      <c r="BY675" s="41">
        <f t="shared" si="690"/>
        <v>11308.530681322227</v>
      </c>
      <c r="BZ675" s="41">
        <f t="shared" si="723"/>
        <v>45349.440754976335</v>
      </c>
      <c r="CA675" s="41">
        <f t="shared" si="724"/>
        <v>165.56010319849017</v>
      </c>
      <c r="CB675" s="41">
        <f t="shared" si="725"/>
        <v>237.09624840917149</v>
      </c>
      <c r="CC675" s="41">
        <f t="shared" si="726"/>
        <v>-229.60632005998661</v>
      </c>
      <c r="CD675" s="41">
        <f t="shared" si="727"/>
        <v>59.123335479441153</v>
      </c>
      <c r="CE675" s="2">
        <f>Paramètres!$F$16</f>
        <v>15000</v>
      </c>
      <c r="CF675" s="2">
        <f>Paramètres!$G$16</f>
        <v>15000</v>
      </c>
      <c r="CG675" s="111">
        <f>Paramètres!$F$20</f>
        <v>992600579172.61572</v>
      </c>
      <c r="CH675" s="2">
        <f>Paramètres!$F$21</f>
        <v>13332</v>
      </c>
      <c r="CI675" s="2"/>
      <c r="CJ675" s="2"/>
      <c r="CK675" s="2">
        <f>IF(CN675&gt;20000,Paramètres!$F$22,-2)</f>
        <v>1</v>
      </c>
      <c r="CL675" s="2">
        <f t="shared" si="691"/>
        <v>23213.546477840402</v>
      </c>
      <c r="CM675" s="2">
        <f t="shared" si="692"/>
        <v>27272.282215065548</v>
      </c>
      <c r="CN675" s="2">
        <f t="shared" si="693"/>
        <v>35814.049160867544</v>
      </c>
      <c r="CO675" s="2">
        <f t="shared" si="694"/>
        <v>49.596326756415507</v>
      </c>
      <c r="CP675" s="2">
        <f t="shared" si="695"/>
        <v>636.97943883389075</v>
      </c>
      <c r="CQ675" s="2">
        <f t="shared" si="696"/>
        <v>412.87014887319259</v>
      </c>
      <c r="CR675" s="2">
        <f t="shared" si="697"/>
        <v>485.0577755964398</v>
      </c>
      <c r="CS675" s="2">
        <f>Paramètres!$F$22</f>
        <v>1</v>
      </c>
      <c r="CT675" s="2">
        <f t="shared" si="698"/>
        <v>-58916.840854263442</v>
      </c>
      <c r="CU675" s="2">
        <f t="shared" si="699"/>
        <v>51308.530681322227</v>
      </c>
      <c r="CV675" s="2">
        <f t="shared" si="728"/>
        <v>78126.560508720664</v>
      </c>
      <c r="CW675" s="2">
        <f t="shared" si="729"/>
        <v>138.94858021216251</v>
      </c>
      <c r="CX675" s="2">
        <f t="shared" si="700"/>
        <v>155.76791574761259</v>
      </c>
      <c r="CY675" s="2">
        <f t="shared" si="730"/>
        <v>-117.46777846796429</v>
      </c>
      <c r="CZ675" s="2">
        <f t="shared" si="731"/>
        <v>102.29840955829468</v>
      </c>
      <c r="DA675" s="2"/>
      <c r="DB675" s="2"/>
      <c r="DC675" s="13">
        <f>Paramètres!$H$16</f>
        <v>-20000</v>
      </c>
      <c r="DD675" s="13">
        <f>Paramètres!$I$16</f>
        <v>0</v>
      </c>
      <c r="DE675" s="13"/>
      <c r="DF675" s="13"/>
      <c r="DG675" s="112">
        <f>Paramètres!$H$20</f>
        <v>1047197551196.5977</v>
      </c>
      <c r="DH675" s="13">
        <f>Paramètres!$H$21</f>
        <v>10000</v>
      </c>
      <c r="DI675" s="13">
        <f>IF(DL675&lt;66666,Paramètres!$H$22,5)</f>
        <v>1</v>
      </c>
      <c r="DJ675" s="13">
        <f t="shared" si="701"/>
        <v>-11786.453522159598</v>
      </c>
      <c r="DK675" s="13">
        <f t="shared" si="702"/>
        <v>12272.28221506555</v>
      </c>
      <c r="DL675" s="13">
        <f t="shared" si="732"/>
        <v>17015.563387565002</v>
      </c>
      <c r="DM675" s="13">
        <f t="shared" si="733"/>
        <v>133.84315820669195</v>
      </c>
      <c r="DN675" s="13">
        <f t="shared" si="734"/>
        <v>2317.7393419577647</v>
      </c>
      <c r="DO675" s="13">
        <f t="shared" si="735"/>
        <v>-1605.467089642764</v>
      </c>
      <c r="DP675" s="13">
        <f t="shared" si="736"/>
        <v>1671.6432278847078</v>
      </c>
      <c r="DQ675" s="13">
        <f>IF(DT675&lt;66666,Paramètres!$H$22,5)</f>
        <v>5</v>
      </c>
      <c r="DR675" s="13">
        <f t="shared" si="703"/>
        <v>-93916.840854263442</v>
      </c>
      <c r="DS675" s="13">
        <f t="shared" si="704"/>
        <v>36308.530681322227</v>
      </c>
      <c r="DT675" s="13">
        <f t="shared" si="737"/>
        <v>100691.02440774732</v>
      </c>
      <c r="DU675" s="13">
        <f t="shared" si="738"/>
        <v>158.86334956091207</v>
      </c>
      <c r="DV675" s="13">
        <f t="shared" si="739"/>
        <v>508.88924737403994</v>
      </c>
      <c r="DW675" s="13">
        <f t="shared" si="740"/>
        <v>-474.6527383069938</v>
      </c>
      <c r="DX675" s="13">
        <f t="shared" si="741"/>
        <v>183.50216377631426</v>
      </c>
    </row>
    <row r="676" spans="1:128" x14ac:dyDescent="0.35">
      <c r="A676" s="106">
        <f t="shared" si="742"/>
        <v>670</v>
      </c>
      <c r="B676" s="106">
        <f>A676*Paramètres!$D$25</f>
        <v>335</v>
      </c>
      <c r="C676" s="102">
        <f>Paramètres!$D$7</f>
        <v>155093840495.72119</v>
      </c>
      <c r="D676" s="28">
        <f>Paramètres!$D$8</f>
        <v>6666</v>
      </c>
      <c r="E676" s="28">
        <f t="shared" si="705"/>
        <v>-14326.649760632255</v>
      </c>
      <c r="F676" s="28">
        <f t="shared" si="706"/>
        <v>-7355.6457134970387</v>
      </c>
      <c r="G676" s="28">
        <f t="shared" si="680"/>
        <v>139.34568143945404</v>
      </c>
      <c r="H676" s="28">
        <f t="shared" si="681"/>
        <v>116.48915414159192</v>
      </c>
      <c r="I676" s="28">
        <f t="shared" si="743"/>
        <v>-12447.137744025587</v>
      </c>
      <c r="J676" s="28">
        <f t="shared" si="744"/>
        <v>10688.973195286206</v>
      </c>
      <c r="K676" s="28">
        <f t="shared" si="745"/>
        <v>3706.8406100442739</v>
      </c>
      <c r="L676" s="28">
        <f t="shared" si="707"/>
        <v>-1653.3561777377217</v>
      </c>
      <c r="M676" s="28">
        <f t="shared" si="708"/>
        <v>3317.6920679607861</v>
      </c>
      <c r="N676" s="28">
        <f>Paramètres!$D$26*Calculs!K676</f>
        <v>74.136812200885487</v>
      </c>
      <c r="O676" s="28">
        <f>Paramètres!$D$26*I676</f>
        <v>-248.94275488051176</v>
      </c>
      <c r="P676" s="28">
        <f>Paramètres!$D$26*J676</f>
        <v>213.77946390572413</v>
      </c>
      <c r="Q676" s="105">
        <f>IF($T676&gt;25000,Paramètres!$D$9,-5)</f>
        <v>6</v>
      </c>
      <c r="R676" s="105">
        <f t="shared" si="682"/>
        <v>-88941.904581470051</v>
      </c>
      <c r="S676" s="105">
        <f t="shared" si="683"/>
        <v>29522.389978855565</v>
      </c>
      <c r="T676" s="105">
        <f t="shared" si="709"/>
        <v>93713.57372677105</v>
      </c>
      <c r="U676" s="105">
        <f t="shared" si="710"/>
        <v>161.63750212876892</v>
      </c>
      <c r="V676" s="105">
        <f t="shared" si="684"/>
        <v>105.16058793617616</v>
      </c>
      <c r="W676" s="105">
        <f t="shared" si="711"/>
        <v>-99.80606443651989</v>
      </c>
      <c r="X676" s="105">
        <f t="shared" si="712"/>
        <v>33.12851878330023</v>
      </c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44">
        <f t="shared" si="713"/>
        <v>74615.254820837799</v>
      </c>
      <c r="AL676" s="44">
        <f t="shared" si="714"/>
        <v>-36878.035692352605</v>
      </c>
      <c r="AM676" s="44">
        <f t="shared" si="685"/>
        <v>-46.91158892006726</v>
      </c>
      <c r="AN676" s="44">
        <f t="shared" si="686"/>
        <v>158.02793273757121</v>
      </c>
      <c r="AO676" s="44">
        <f t="shared" si="746"/>
        <v>857.0817848271015</v>
      </c>
      <c r="AP676" s="44">
        <f t="shared" si="747"/>
        <v>-916.26897186121869</v>
      </c>
      <c r="AQ676" s="44">
        <f t="shared" si="715"/>
        <v>1016.4065762711901</v>
      </c>
      <c r="AR676" s="44">
        <f t="shared" si="716"/>
        <v>-942.58127903508716</v>
      </c>
      <c r="AS676" s="44">
        <f t="shared" si="717"/>
        <v>380.29312470764171</v>
      </c>
      <c r="AT676" s="44">
        <f>Paramètres!$D$26*Calculs!AQ676</f>
        <v>20.328131525423803</v>
      </c>
      <c r="AU676" s="44">
        <f>Paramètres!$D$26*AO676</f>
        <v>17.141635696542032</v>
      </c>
      <c r="AV676" s="44">
        <f>Paramètres!$D$26*AP676</f>
        <v>-18.325379437224374</v>
      </c>
      <c r="AW676" s="44"/>
      <c r="AX676" s="44"/>
      <c r="AY676" s="44"/>
      <c r="AZ676" s="44"/>
      <c r="BA676" s="44"/>
      <c r="BB676" s="44"/>
      <c r="BC676" s="44"/>
      <c r="BD676" s="44"/>
      <c r="BE676" s="44"/>
      <c r="BF676" s="44"/>
      <c r="BG676" s="41">
        <f>Paramètres!$D$16</f>
        <v>30000</v>
      </c>
      <c r="BH676" s="41">
        <f>Paramètres!$E$16</f>
        <v>-25000</v>
      </c>
      <c r="BI676" s="100"/>
      <c r="BJ676" s="100"/>
      <c r="BK676" s="110">
        <f>Paramètres!$D$20</f>
        <v>523598775598.29883</v>
      </c>
      <c r="BL676" s="41">
        <f>Paramètres!$D$21</f>
        <v>10000</v>
      </c>
      <c r="BM676" s="41"/>
      <c r="BN676" s="41"/>
      <c r="BO676" s="41">
        <f>IF(AND($BR$6&gt;200,A676&lt;950),Paramètres!$D$22,0)</f>
        <v>1</v>
      </c>
      <c r="BP676" s="41">
        <f t="shared" si="687"/>
        <v>44326.649760632252</v>
      </c>
      <c r="BQ676" s="41">
        <f t="shared" si="688"/>
        <v>-17644.354286502959</v>
      </c>
      <c r="BR676" s="41">
        <f t="shared" si="718"/>
        <v>47709.277055824212</v>
      </c>
      <c r="BS676" s="41">
        <f t="shared" si="719"/>
        <v>-21.705175146441448</v>
      </c>
      <c r="BT676" s="41">
        <f t="shared" si="720"/>
        <v>215.66704728615127</v>
      </c>
      <c r="BU676" s="41">
        <f t="shared" si="721"/>
        <v>200.37607484131661</v>
      </c>
      <c r="BV676" s="41">
        <f t="shared" si="722"/>
        <v>-79.76029034747863</v>
      </c>
      <c r="BW676" s="41">
        <f>Paramètres!$D$22</f>
        <v>1</v>
      </c>
      <c r="BX676" s="41">
        <f t="shared" si="689"/>
        <v>-44615.254820837799</v>
      </c>
      <c r="BY676" s="41">
        <f t="shared" si="690"/>
        <v>11878.035692352605</v>
      </c>
      <c r="BZ676" s="41">
        <f t="shared" si="723"/>
        <v>46169.347998830272</v>
      </c>
      <c r="CA676" s="41">
        <f t="shared" si="724"/>
        <v>165.09180390350147</v>
      </c>
      <c r="CB676" s="41">
        <f t="shared" si="725"/>
        <v>229.31121561896157</v>
      </c>
      <c r="CC676" s="41">
        <f t="shared" si="726"/>
        <v>-221.59243657448343</v>
      </c>
      <c r="CD676" s="41">
        <f t="shared" si="727"/>
        <v>58.995132524890721</v>
      </c>
      <c r="CE676" s="2">
        <f>Paramètres!$F$16</f>
        <v>15000</v>
      </c>
      <c r="CF676" s="2">
        <f>Paramètres!$G$16</f>
        <v>15000</v>
      </c>
      <c r="CG676" s="111">
        <f>Paramètres!$F$20</f>
        <v>992600579172.61572</v>
      </c>
      <c r="CH676" s="2">
        <f>Paramètres!$F$21</f>
        <v>13332</v>
      </c>
      <c r="CI676" s="2"/>
      <c r="CJ676" s="2"/>
      <c r="CK676" s="2">
        <f>IF(CN676&gt;20000,Paramètres!$F$22,-2)</f>
        <v>1</v>
      </c>
      <c r="CL676" s="2">
        <f t="shared" si="691"/>
        <v>29326.649760632255</v>
      </c>
      <c r="CM676" s="2">
        <f t="shared" si="692"/>
        <v>22355.645713497041</v>
      </c>
      <c r="CN676" s="2">
        <f t="shared" si="693"/>
        <v>36875.836010186817</v>
      </c>
      <c r="CO676" s="2">
        <f t="shared" si="694"/>
        <v>37.318200205983501</v>
      </c>
      <c r="CP676" s="2">
        <f t="shared" si="695"/>
        <v>607.10563462531991</v>
      </c>
      <c r="CQ676" s="2">
        <f t="shared" si="696"/>
        <v>482.81954365576252</v>
      </c>
      <c r="CR676" s="2">
        <f t="shared" si="697"/>
        <v>368.05236021231229</v>
      </c>
      <c r="CS676" s="2">
        <f>Paramètres!$F$22</f>
        <v>1</v>
      </c>
      <c r="CT676" s="2">
        <f t="shared" si="698"/>
        <v>-59615.254820837799</v>
      </c>
      <c r="CU676" s="2">
        <f t="shared" si="699"/>
        <v>51878.035692352605</v>
      </c>
      <c r="CV676" s="2">
        <f t="shared" si="728"/>
        <v>79027.268677656044</v>
      </c>
      <c r="CW676" s="2">
        <f t="shared" si="729"/>
        <v>138.96974931218938</v>
      </c>
      <c r="CX676" s="2">
        <f t="shared" si="700"/>
        <v>152.38401019052583</v>
      </c>
      <c r="CY676" s="2">
        <f t="shared" si="730"/>
        <v>-114.95287323143744</v>
      </c>
      <c r="CZ676" s="2">
        <f t="shared" si="731"/>
        <v>100.03361183913812</v>
      </c>
      <c r="DA676" s="2"/>
      <c r="DB676" s="2"/>
      <c r="DC676" s="13">
        <f>Paramètres!$H$16</f>
        <v>-20000</v>
      </c>
      <c r="DD676" s="13">
        <f>Paramètres!$I$16</f>
        <v>0</v>
      </c>
      <c r="DE676" s="13"/>
      <c r="DF676" s="13"/>
      <c r="DG676" s="112">
        <f>Paramètres!$H$20</f>
        <v>1047197551196.5977</v>
      </c>
      <c r="DH676" s="13">
        <f>Paramètres!$H$21</f>
        <v>10000</v>
      </c>
      <c r="DI676" s="13">
        <f>IF(DL676&lt;66666,Paramètres!$H$22,5)</f>
        <v>1</v>
      </c>
      <c r="DJ676" s="13">
        <f t="shared" si="701"/>
        <v>-5673.3502393677445</v>
      </c>
      <c r="DK676" s="13">
        <f t="shared" si="702"/>
        <v>7355.6457134970387</v>
      </c>
      <c r="DL676" s="13">
        <f t="shared" si="732"/>
        <v>9289.3717118555123</v>
      </c>
      <c r="DM676" s="13">
        <f t="shared" si="733"/>
        <v>127.64271247612963</v>
      </c>
      <c r="DN676" s="13">
        <f t="shared" si="734"/>
        <v>3825.7990858057133</v>
      </c>
      <c r="DO676" s="13">
        <f t="shared" si="735"/>
        <v>-2336.5517962348008</v>
      </c>
      <c r="DP676" s="13">
        <f t="shared" si="736"/>
        <v>3029.3999980959525</v>
      </c>
      <c r="DQ676" s="13">
        <f>IF(DT676&lt;66666,Paramètres!$H$22,5)</f>
        <v>5</v>
      </c>
      <c r="DR676" s="13">
        <f t="shared" si="703"/>
        <v>-94615.254820837799</v>
      </c>
      <c r="DS676" s="13">
        <f t="shared" si="704"/>
        <v>36878.035692352605</v>
      </c>
      <c r="DT676" s="13">
        <f t="shared" si="737"/>
        <v>101548.19526381798</v>
      </c>
      <c r="DU676" s="13">
        <f t="shared" si="738"/>
        <v>158.70573554207832</v>
      </c>
      <c r="DV676" s="13">
        <f t="shared" si="739"/>
        <v>500.45766193275529</v>
      </c>
      <c r="DW676" s="13">
        <f t="shared" si="740"/>
        <v>-466.29020917400453</v>
      </c>
      <c r="DX676" s="13">
        <f t="shared" si="741"/>
        <v>181.74518484863108</v>
      </c>
    </row>
    <row r="677" spans="1:128" x14ac:dyDescent="0.35">
      <c r="A677" s="106">
        <f t="shared" si="742"/>
        <v>671</v>
      </c>
      <c r="B677" s="106">
        <f>A677*Paramètres!$D$25</f>
        <v>335.5</v>
      </c>
      <c r="C677" s="102">
        <f>Paramètres!$D$7</f>
        <v>155093840495.72119</v>
      </c>
      <c r="D677" s="28">
        <f>Paramètres!$D$8</f>
        <v>6666</v>
      </c>
      <c r="E677" s="28">
        <f t="shared" si="705"/>
        <v>-20963.55767707948</v>
      </c>
      <c r="F677" s="28">
        <f t="shared" si="706"/>
        <v>-1181.7360988637392</v>
      </c>
      <c r="G677" s="28">
        <f t="shared" si="680"/>
        <v>135.12158948731781</v>
      </c>
      <c r="H677" s="28">
        <f t="shared" si="681"/>
        <v>39.960860543310567</v>
      </c>
      <c r="I677" s="28">
        <f t="shared" si="743"/>
        <v>-13851.551166882797</v>
      </c>
      <c r="J677" s="28">
        <f t="shared" si="744"/>
        <v>13792.885799341268</v>
      </c>
      <c r="K677" s="28">
        <f t="shared" si="745"/>
        <v>2104.0574086472275</v>
      </c>
      <c r="L677" s="28">
        <f t="shared" si="707"/>
        <v>1612.7249933249229</v>
      </c>
      <c r="M677" s="28">
        <f t="shared" si="708"/>
        <v>1351.3606753152221</v>
      </c>
      <c r="N677" s="28">
        <f>Paramètres!$D$26*Calculs!K677</f>
        <v>42.081148172944552</v>
      </c>
      <c r="O677" s="28">
        <f>Paramètres!$D$26*I677</f>
        <v>-277.03102333765594</v>
      </c>
      <c r="P677" s="28">
        <f>Paramètres!$D$26*J677</f>
        <v>275.85771598682538</v>
      </c>
      <c r="Q677" s="105">
        <f>IF($T677&gt;25000,Paramètres!$D$9,-5)</f>
        <v>6</v>
      </c>
      <c r="R677" s="105">
        <f t="shared" si="682"/>
        <v>-95771.708070572058</v>
      </c>
      <c r="S677" s="105">
        <f t="shared" si="683"/>
        <v>36059.360798242567</v>
      </c>
      <c r="T677" s="105">
        <f t="shared" si="709"/>
        <v>102335.22154142585</v>
      </c>
      <c r="U677" s="105">
        <f t="shared" si="710"/>
        <v>159.36795626027563</v>
      </c>
      <c r="V677" s="105">
        <f t="shared" si="684"/>
        <v>88.295234904575921</v>
      </c>
      <c r="W677" s="105">
        <f t="shared" si="711"/>
        <v>-82.632209457625706</v>
      </c>
      <c r="X677" s="105">
        <f t="shared" si="712"/>
        <v>31.112159471906097</v>
      </c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44">
        <f t="shared" si="713"/>
        <v>74808.150393492586</v>
      </c>
      <c r="AL677" s="44">
        <f t="shared" si="714"/>
        <v>-37241.096897106305</v>
      </c>
      <c r="AM677" s="44">
        <f t="shared" si="685"/>
        <v>-101.21529138377689</v>
      </c>
      <c r="AN677" s="44">
        <f t="shared" si="686"/>
        <v>157.49912975843392</v>
      </c>
      <c r="AO677" s="44">
        <f t="shared" si="746"/>
        <v>-102.6411299045277</v>
      </c>
      <c r="AP677" s="44">
        <f t="shared" si="747"/>
        <v>-517.65046771635264</v>
      </c>
      <c r="AQ677" s="44">
        <f t="shared" si="715"/>
        <v>977.01835639353226</v>
      </c>
      <c r="AR677" s="44">
        <f t="shared" si="716"/>
        <v>-902.64158341644531</v>
      </c>
      <c r="AS677" s="44">
        <f t="shared" si="717"/>
        <v>373.90244799596019</v>
      </c>
      <c r="AT677" s="44">
        <f>Paramètres!$D$26*Calculs!AQ677</f>
        <v>19.540367127870645</v>
      </c>
      <c r="AU677" s="44">
        <f>Paramètres!$D$26*AO677</f>
        <v>-2.0528225980905539</v>
      </c>
      <c r="AV677" s="44">
        <f>Paramètres!$D$26*AP677</f>
        <v>-10.353009354327053</v>
      </c>
      <c r="AW677" s="44"/>
      <c r="AX677" s="44"/>
      <c r="AY677" s="44"/>
      <c r="AZ677" s="44"/>
      <c r="BA677" s="44"/>
      <c r="BB677" s="44"/>
      <c r="BC677" s="44"/>
      <c r="BD677" s="44"/>
      <c r="BE677" s="44"/>
      <c r="BF677" s="44"/>
      <c r="BG677" s="41">
        <f>Paramètres!$D$16</f>
        <v>30000</v>
      </c>
      <c r="BH677" s="41">
        <f>Paramètres!$E$16</f>
        <v>-25000</v>
      </c>
      <c r="BI677" s="100"/>
      <c r="BJ677" s="100"/>
      <c r="BK677" s="110">
        <f>Paramètres!$D$20</f>
        <v>523598775598.29883</v>
      </c>
      <c r="BL677" s="41">
        <f>Paramètres!$D$21</f>
        <v>10000</v>
      </c>
      <c r="BM677" s="41"/>
      <c r="BN677" s="41"/>
      <c r="BO677" s="41">
        <f>IF(AND($BR$6&gt;200,A677&lt;950),Paramètres!$D$22,0)</f>
        <v>1</v>
      </c>
      <c r="BP677" s="41">
        <f t="shared" si="687"/>
        <v>50963.55767707948</v>
      </c>
      <c r="BQ677" s="41">
        <f t="shared" si="688"/>
        <v>-23818.263901136263</v>
      </c>
      <c r="BR677" s="41">
        <f t="shared" si="718"/>
        <v>56254.723413853681</v>
      </c>
      <c r="BS677" s="41">
        <f t="shared" si="719"/>
        <v>-25.049446328408745</v>
      </c>
      <c r="BT677" s="41">
        <f t="shared" si="720"/>
        <v>157.91153951281061</v>
      </c>
      <c r="BU677" s="41">
        <f t="shared" si="721"/>
        <v>143.0588111265275</v>
      </c>
      <c r="BV677" s="41">
        <f t="shared" si="722"/>
        <v>-66.859785150495924</v>
      </c>
      <c r="BW677" s="41">
        <f>Paramètres!$D$22</f>
        <v>1</v>
      </c>
      <c r="BX677" s="41">
        <f t="shared" si="689"/>
        <v>-44808.150393492586</v>
      </c>
      <c r="BY677" s="41">
        <f t="shared" si="690"/>
        <v>12241.096897106305</v>
      </c>
      <c r="BZ677" s="41">
        <f t="shared" si="723"/>
        <v>46450.132345669321</v>
      </c>
      <c r="CA677" s="41">
        <f t="shared" si="724"/>
        <v>164.72025697406715</v>
      </c>
      <c r="CB677" s="41">
        <f t="shared" si="725"/>
        <v>226.73095342690468</v>
      </c>
      <c r="CC677" s="41">
        <f t="shared" si="726"/>
        <v>-218.7161617626671</v>
      </c>
      <c r="CD677" s="41">
        <f t="shared" si="727"/>
        <v>59.75086464378613</v>
      </c>
      <c r="CE677" s="2">
        <f>Paramètres!$F$16</f>
        <v>15000</v>
      </c>
      <c r="CF677" s="2">
        <f>Paramètres!$G$16</f>
        <v>15000</v>
      </c>
      <c r="CG677" s="111">
        <f>Paramètres!$F$20</f>
        <v>992600579172.61572</v>
      </c>
      <c r="CH677" s="2">
        <f>Paramètres!$F$21</f>
        <v>13332</v>
      </c>
      <c r="CI677" s="2"/>
      <c r="CJ677" s="2"/>
      <c r="CK677" s="2">
        <f>IF(CN677&gt;20000,Paramètres!$F$22,-2)</f>
        <v>1</v>
      </c>
      <c r="CL677" s="2">
        <f t="shared" si="691"/>
        <v>35963.55767707948</v>
      </c>
      <c r="CM677" s="2">
        <f t="shared" si="692"/>
        <v>16181.736098863739</v>
      </c>
      <c r="CN677" s="2">
        <f t="shared" si="693"/>
        <v>39436.354597831327</v>
      </c>
      <c r="CO677" s="2">
        <f t="shared" si="694"/>
        <v>24.225274569184457</v>
      </c>
      <c r="CP677" s="2">
        <f t="shared" si="695"/>
        <v>542.60696478513773</v>
      </c>
      <c r="CQ677" s="2">
        <f t="shared" si="696"/>
        <v>494.82456157619714</v>
      </c>
      <c r="CR677" s="2">
        <f t="shared" si="697"/>
        <v>222.64539405580337</v>
      </c>
      <c r="CS677" s="2">
        <f>Paramètres!$F$22</f>
        <v>1</v>
      </c>
      <c r="CT677" s="2">
        <f t="shared" si="698"/>
        <v>-59808.150393492586</v>
      </c>
      <c r="CU677" s="2">
        <f t="shared" si="699"/>
        <v>52241.096897106305</v>
      </c>
      <c r="CV677" s="2">
        <f t="shared" si="728"/>
        <v>79411.252719645956</v>
      </c>
      <c r="CW677" s="2">
        <f t="shared" si="729"/>
        <v>138.86350571591831</v>
      </c>
      <c r="CX677" s="2">
        <f t="shared" si="700"/>
        <v>150.97435605193078</v>
      </c>
      <c r="CY677" s="2">
        <f t="shared" si="730"/>
        <v>-113.70551002629782</v>
      </c>
      <c r="CZ677" s="2">
        <f t="shared" si="731"/>
        <v>99.319248763543598</v>
      </c>
      <c r="DA677" s="2"/>
      <c r="DB677" s="2"/>
      <c r="DC677" s="13">
        <f>Paramètres!$H$16</f>
        <v>-20000</v>
      </c>
      <c r="DD677" s="13">
        <f>Paramètres!$I$16</f>
        <v>0</v>
      </c>
      <c r="DE677" s="13"/>
      <c r="DF677" s="13"/>
      <c r="DG677" s="112">
        <f>Paramètres!$H$20</f>
        <v>1047197551196.5977</v>
      </c>
      <c r="DH677" s="13">
        <f>Paramètres!$H$21</f>
        <v>10000</v>
      </c>
      <c r="DI677" s="13">
        <f>IF(DL677&lt;66666,Paramètres!$H$22,5)</f>
        <v>1</v>
      </c>
      <c r="DJ677" s="13">
        <f t="shared" si="701"/>
        <v>963.55767707947962</v>
      </c>
      <c r="DK677" s="13">
        <f t="shared" si="702"/>
        <v>1181.7360988637392</v>
      </c>
      <c r="DL677" s="13">
        <f t="shared" si="732"/>
        <v>1524.7765752452035</v>
      </c>
      <c r="DM677" s="13">
        <f t="shared" si="733"/>
        <v>50.807069309745266</v>
      </c>
      <c r="DN677" s="13">
        <f t="shared" si="734"/>
        <v>1542.6327899789974</v>
      </c>
      <c r="DO677" s="13">
        <f t="shared" si="735"/>
        <v>974.84162062219832</v>
      </c>
      <c r="DP677" s="13">
        <f t="shared" si="736"/>
        <v>1195.5750664099146</v>
      </c>
      <c r="DQ677" s="13">
        <f>IF(DT677&lt;66666,Paramètres!$H$22,5)</f>
        <v>5</v>
      </c>
      <c r="DR677" s="13">
        <f t="shared" si="703"/>
        <v>-94808.150393492586</v>
      </c>
      <c r="DS677" s="13">
        <f t="shared" si="704"/>
        <v>37241.096897106305</v>
      </c>
      <c r="DT677" s="13">
        <f t="shared" si="737"/>
        <v>101860.12310582964</v>
      </c>
      <c r="DU677" s="13">
        <f t="shared" si="738"/>
        <v>158.55486158959178</v>
      </c>
      <c r="DV677" s="13">
        <f t="shared" si="739"/>
        <v>497.44105984536094</v>
      </c>
      <c r="DW677" s="13">
        <f t="shared" si="740"/>
        <v>-463.00225618928386</v>
      </c>
      <c r="DX677" s="13">
        <f t="shared" si="741"/>
        <v>181.86951031909868</v>
      </c>
    </row>
    <row r="678" spans="1:128" x14ac:dyDescent="0.35">
      <c r="A678" s="106">
        <f t="shared" si="742"/>
        <v>672</v>
      </c>
      <c r="B678" s="106">
        <f>A678*Paramètres!$D$25</f>
        <v>336</v>
      </c>
      <c r="C678" s="102">
        <f>Paramètres!$D$7</f>
        <v>155093840495.72119</v>
      </c>
      <c r="D678" s="28">
        <f>Paramètres!$D$8</f>
        <v>6666</v>
      </c>
      <c r="E678" s="28">
        <f t="shared" si="705"/>
        <v>-27486.152012189646</v>
      </c>
      <c r="F678" s="28">
        <f t="shared" si="706"/>
        <v>6052.5469696357004</v>
      </c>
      <c r="G678" s="28">
        <f t="shared" si="680"/>
        <v>128.8170901990633</v>
      </c>
      <c r="H678" s="28">
        <f t="shared" si="681"/>
        <v>-33.777552384718781</v>
      </c>
      <c r="I678" s="28">
        <f t="shared" si="743"/>
        <v>-11961.795150220218</v>
      </c>
      <c r="J678" s="28">
        <f t="shared" si="744"/>
        <v>14868.388758669664</v>
      </c>
      <c r="K678" s="28">
        <f t="shared" si="745"/>
        <v>4193.3756541396288</v>
      </c>
      <c r="L678" s="28">
        <f t="shared" si="707"/>
        <v>3485.5437134879994</v>
      </c>
      <c r="M678" s="28">
        <f t="shared" si="708"/>
        <v>-2331.3910864750346</v>
      </c>
      <c r="N678" s="28">
        <f>Paramètres!$D$26*Calculs!K678</f>
        <v>83.86751308279257</v>
      </c>
      <c r="O678" s="28">
        <f>Paramètres!$D$26*I678</f>
        <v>-239.23590300440435</v>
      </c>
      <c r="P678" s="28">
        <f>Paramètres!$D$26*J678</f>
        <v>297.36777517339328</v>
      </c>
      <c r="Q678" s="105">
        <f>IF($T678&gt;25000,Paramètres!$D$9,-5)</f>
        <v>6</v>
      </c>
      <c r="R678" s="105">
        <f t="shared" si="682"/>
        <v>-102017.32144487587</v>
      </c>
      <c r="S678" s="105">
        <f t="shared" si="683"/>
        <v>43458.993488601191</v>
      </c>
      <c r="T678" s="105">
        <f t="shared" si="709"/>
        <v>110888.31313456531</v>
      </c>
      <c r="U678" s="105">
        <f t="shared" si="710"/>
        <v>156.92617865247863</v>
      </c>
      <c r="V678" s="105">
        <f t="shared" si="684"/>
        <v>75.270419690359248</v>
      </c>
      <c r="W678" s="105">
        <f t="shared" si="711"/>
        <v>-69.248835912253455</v>
      </c>
      <c r="X678" s="105">
        <f t="shared" si="712"/>
        <v>29.499742459225249</v>
      </c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44">
        <f t="shared" si="713"/>
        <v>74531.16943268622</v>
      </c>
      <c r="AL678" s="44">
        <f t="shared" si="714"/>
        <v>-37406.446518965487</v>
      </c>
      <c r="AM678" s="44">
        <f t="shared" si="685"/>
        <v>-172.42606219841883</v>
      </c>
      <c r="AN678" s="44">
        <f t="shared" si="686"/>
        <v>157.03655345064362</v>
      </c>
      <c r="AO678" s="44">
        <f t="shared" si="746"/>
        <v>-1003.2298907228825</v>
      </c>
      <c r="AP678" s="44">
        <f t="shared" si="747"/>
        <v>-133.39501036606541</v>
      </c>
      <c r="AQ678" s="44">
        <f t="shared" si="715"/>
        <v>953.62734328975046</v>
      </c>
      <c r="AR678" s="44">
        <f t="shared" si="716"/>
        <v>-878.05613743587435</v>
      </c>
      <c r="AS678" s="44">
        <f t="shared" si="717"/>
        <v>372.05178319833453</v>
      </c>
      <c r="AT678" s="44">
        <f>Paramètres!$D$26*Calculs!AQ678</f>
        <v>19.072546865795008</v>
      </c>
      <c r="AU678" s="44">
        <f>Paramètres!$D$26*AO678</f>
        <v>-20.064597814457649</v>
      </c>
      <c r="AV678" s="44">
        <f>Paramètres!$D$26*AP678</f>
        <v>-2.6679002073213081</v>
      </c>
      <c r="AW678" s="44"/>
      <c r="AX678" s="44"/>
      <c r="AY678" s="44"/>
      <c r="AZ678" s="44"/>
      <c r="BA678" s="44"/>
      <c r="BB678" s="44"/>
      <c r="BC678" s="44"/>
      <c r="BD678" s="44"/>
      <c r="BE678" s="44"/>
      <c r="BF678" s="44"/>
      <c r="BG678" s="41">
        <f>Paramètres!$D$16</f>
        <v>30000</v>
      </c>
      <c r="BH678" s="41">
        <f>Paramètres!$E$16</f>
        <v>-25000</v>
      </c>
      <c r="BI678" s="100"/>
      <c r="BJ678" s="100"/>
      <c r="BK678" s="110">
        <f>Paramètres!$D$20</f>
        <v>523598775598.29883</v>
      </c>
      <c r="BL678" s="41">
        <f>Paramètres!$D$21</f>
        <v>10000</v>
      </c>
      <c r="BM678" s="41"/>
      <c r="BN678" s="41"/>
      <c r="BO678" s="41">
        <f>IF(AND($BR$6&gt;200,A678&lt;950),Paramètres!$D$22,0)</f>
        <v>1</v>
      </c>
      <c r="BP678" s="41">
        <f t="shared" si="687"/>
        <v>57486.152012189646</v>
      </c>
      <c r="BQ678" s="41">
        <f t="shared" si="688"/>
        <v>-31052.546969635699</v>
      </c>
      <c r="BR678" s="41">
        <f t="shared" si="718"/>
        <v>65336.960033888987</v>
      </c>
      <c r="BS678" s="41">
        <f t="shared" si="719"/>
        <v>-28.376781626138072</v>
      </c>
      <c r="BT678" s="41">
        <f t="shared" si="720"/>
        <v>118.46679911899862</v>
      </c>
      <c r="BU678" s="41">
        <f t="shared" si="721"/>
        <v>104.23197557737571</v>
      </c>
      <c r="BV678" s="41">
        <f t="shared" si="722"/>
        <v>-56.303443595738692</v>
      </c>
      <c r="BW678" s="41">
        <f>Paramètres!$D$22</f>
        <v>1</v>
      </c>
      <c r="BX678" s="41">
        <f t="shared" si="689"/>
        <v>-44531.16943268622</v>
      </c>
      <c r="BY678" s="41">
        <f t="shared" si="690"/>
        <v>12406.446518965487</v>
      </c>
      <c r="BZ678" s="41">
        <f t="shared" si="723"/>
        <v>46227.102075195653</v>
      </c>
      <c r="CA678" s="41">
        <f t="shared" si="724"/>
        <v>164.43208817214233</v>
      </c>
      <c r="CB678" s="41">
        <f t="shared" si="725"/>
        <v>228.77698999982471</v>
      </c>
      <c r="CC678" s="41">
        <f t="shared" si="726"/>
        <v>-220.38385377067866</v>
      </c>
      <c r="CD678" s="41">
        <f t="shared" si="727"/>
        <v>61.399252035867804</v>
      </c>
      <c r="CE678" s="2">
        <f>Paramètres!$F$16</f>
        <v>15000</v>
      </c>
      <c r="CF678" s="2">
        <f>Paramètres!$G$16</f>
        <v>15000</v>
      </c>
      <c r="CG678" s="111">
        <f>Paramètres!$F$20</f>
        <v>992600579172.61572</v>
      </c>
      <c r="CH678" s="2">
        <f>Paramètres!$F$21</f>
        <v>13332</v>
      </c>
      <c r="CI678" s="2"/>
      <c r="CJ678" s="2"/>
      <c r="CK678" s="2">
        <f>IF(CN678&gt;20000,Paramètres!$F$22,-2)</f>
        <v>1</v>
      </c>
      <c r="CL678" s="2">
        <f t="shared" si="691"/>
        <v>42486.152012189646</v>
      </c>
      <c r="CM678" s="2">
        <f t="shared" si="692"/>
        <v>8947.4530303643005</v>
      </c>
      <c r="CN678" s="2">
        <f t="shared" si="693"/>
        <v>43418.084118641869</v>
      </c>
      <c r="CO678" s="2">
        <f t="shared" si="694"/>
        <v>11.892531976706884</v>
      </c>
      <c r="CP678" s="2">
        <f t="shared" si="695"/>
        <v>459.97759542742773</v>
      </c>
      <c r="CQ678" s="2">
        <f t="shared" si="696"/>
        <v>450.10456905767455</v>
      </c>
      <c r="CR678" s="2">
        <f t="shared" si="697"/>
        <v>94.79063882369114</v>
      </c>
      <c r="CS678" s="2">
        <f>Paramètres!$F$22</f>
        <v>1</v>
      </c>
      <c r="CT678" s="2">
        <f t="shared" si="698"/>
        <v>-59531.16943268622</v>
      </c>
      <c r="CU678" s="2">
        <f t="shared" si="699"/>
        <v>52406.446518965487</v>
      </c>
      <c r="CV678" s="2">
        <f t="shared" si="728"/>
        <v>79312.015298871236</v>
      </c>
      <c r="CW678" s="2">
        <f t="shared" si="729"/>
        <v>138.64190920029938</v>
      </c>
      <c r="CX678" s="2">
        <f t="shared" si="700"/>
        <v>151.336816646665</v>
      </c>
      <c r="CY678" s="2">
        <f t="shared" si="730"/>
        <v>-113.59259551338376</v>
      </c>
      <c r="CZ678" s="2">
        <f t="shared" si="731"/>
        <v>99.997771561565756</v>
      </c>
      <c r="DA678" s="2"/>
      <c r="DB678" s="2"/>
      <c r="DC678" s="13">
        <f>Paramètres!$H$16</f>
        <v>-20000</v>
      </c>
      <c r="DD678" s="13">
        <f>Paramètres!$I$16</f>
        <v>0</v>
      </c>
      <c r="DE678" s="13"/>
      <c r="DF678" s="13"/>
      <c r="DG678" s="112">
        <f>Paramètres!$H$20</f>
        <v>1047197551196.5977</v>
      </c>
      <c r="DH678" s="13">
        <f>Paramètres!$H$21</f>
        <v>10000</v>
      </c>
      <c r="DI678" s="13">
        <f>IF(DL678&lt;66666,Paramètres!$H$22,5)</f>
        <v>1</v>
      </c>
      <c r="DJ678" s="13">
        <f t="shared" si="701"/>
        <v>7486.1520121896465</v>
      </c>
      <c r="DK678" s="13">
        <f t="shared" si="702"/>
        <v>-6052.5469696357004</v>
      </c>
      <c r="DL678" s="13">
        <f t="shared" si="732"/>
        <v>9626.826931510579</v>
      </c>
      <c r="DM678" s="13">
        <f t="shared" si="733"/>
        <v>-38.955507164262109</v>
      </c>
      <c r="DN678" s="13">
        <f t="shared" si="734"/>
        <v>3769.3896769666071</v>
      </c>
      <c r="DO678" s="13">
        <f t="shared" si="735"/>
        <v>2931.2071688529491</v>
      </c>
      <c r="DP678" s="13">
        <f t="shared" si="736"/>
        <v>-2369.8782817029869</v>
      </c>
      <c r="DQ678" s="13">
        <f>IF(DT678&lt;66666,Paramètres!$H$22,5)</f>
        <v>5</v>
      </c>
      <c r="DR678" s="13">
        <f t="shared" si="703"/>
        <v>-94531.16943268622</v>
      </c>
      <c r="DS678" s="13">
        <f t="shared" si="704"/>
        <v>37406.446518965487</v>
      </c>
      <c r="DT678" s="13">
        <f t="shared" si="737"/>
        <v>101663.09180566689</v>
      </c>
      <c r="DU678" s="13">
        <f t="shared" si="738"/>
        <v>158.41105193763673</v>
      </c>
      <c r="DV678" s="13">
        <f t="shared" si="739"/>
        <v>499.34334804998548</v>
      </c>
      <c r="DW678" s="13">
        <f t="shared" si="740"/>
        <v>-464.31315240568716</v>
      </c>
      <c r="DX678" s="13">
        <f t="shared" si="741"/>
        <v>183.73098743778104</v>
      </c>
    </row>
    <row r="679" spans="1:128" x14ac:dyDescent="0.35">
      <c r="A679" s="106">
        <f t="shared" si="742"/>
        <v>673</v>
      </c>
      <c r="B679" s="106">
        <f>A679*Paramètres!$D$25</f>
        <v>336.5</v>
      </c>
      <c r="C679" s="102">
        <f>Paramètres!$D$7</f>
        <v>155093840495.72119</v>
      </c>
      <c r="D679" s="28">
        <f>Paramètres!$D$8</f>
        <v>6666</v>
      </c>
      <c r="E679" s="28">
        <f t="shared" si="705"/>
        <v>-32595.663658927755</v>
      </c>
      <c r="F679" s="28">
        <f t="shared" si="706"/>
        <v>12903.893577351773</v>
      </c>
      <c r="G679" s="28">
        <f t="shared" si="680"/>
        <v>123.93973085623675</v>
      </c>
      <c r="H679" s="28">
        <f t="shared" si="681"/>
        <v>-38.528610163455674</v>
      </c>
      <c r="I679" s="28">
        <f t="shared" si="743"/>
        <v>-8237.0155337278138</v>
      </c>
      <c r="J679" s="28">
        <f t="shared" si="744"/>
        <v>12239.629897021236</v>
      </c>
      <c r="K679" s="28">
        <f t="shared" si="745"/>
        <v>2526.0497990565118</v>
      </c>
      <c r="L679" s="28">
        <f t="shared" si="707"/>
        <v>1976.1217148519859</v>
      </c>
      <c r="M679" s="28">
        <f t="shared" si="708"/>
        <v>-1573.4899285994463</v>
      </c>
      <c r="N679" s="28">
        <f>Paramètres!$D$26*Calculs!K679</f>
        <v>50.520995981130234</v>
      </c>
      <c r="O679" s="28">
        <f>Paramètres!$D$26*I679</f>
        <v>-164.74031067455627</v>
      </c>
      <c r="P679" s="28">
        <f>Paramètres!$D$26*J679</f>
        <v>244.79259794042471</v>
      </c>
      <c r="Q679" s="105">
        <f>IF($T679&gt;25000,Paramètres!$D$9,-5)</f>
        <v>6</v>
      </c>
      <c r="R679" s="105">
        <f t="shared" si="682"/>
        <v>-106405.70411189357</v>
      </c>
      <c r="S679" s="105">
        <f t="shared" si="683"/>
        <v>50284.024655700705</v>
      </c>
      <c r="T679" s="105">
        <f t="shared" si="709"/>
        <v>117688.81426509048</v>
      </c>
      <c r="U679" s="105">
        <f t="shared" si="710"/>
        <v>154.70603933665822</v>
      </c>
      <c r="V679" s="105">
        <f t="shared" si="684"/>
        <v>66.863456219476546</v>
      </c>
      <c r="W679" s="105">
        <f t="shared" si="711"/>
        <v>-60.453095587849418</v>
      </c>
      <c r="X679" s="105">
        <f t="shared" si="712"/>
        <v>28.568251809660982</v>
      </c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44">
        <f t="shared" si="713"/>
        <v>73810.040452965812</v>
      </c>
      <c r="AL679" s="44">
        <f t="shared" si="714"/>
        <v>-37380.131078348932</v>
      </c>
      <c r="AM679" s="44">
        <f t="shared" si="685"/>
        <v>172.61228480375425</v>
      </c>
      <c r="AN679" s="44">
        <f t="shared" si="686"/>
        <v>156.64394069090287</v>
      </c>
      <c r="AO679" s="44">
        <f t="shared" si="746"/>
        <v>-1861.2214303442993</v>
      </c>
      <c r="AP679" s="44">
        <f t="shared" si="747"/>
        <v>241.32467303959044</v>
      </c>
      <c r="AQ679" s="44">
        <f t="shared" si="715"/>
        <v>944.97031403384062</v>
      </c>
      <c r="AR679" s="44">
        <f t="shared" si="716"/>
        <v>-867.538437602003</v>
      </c>
      <c r="AS679" s="44">
        <f t="shared" si="717"/>
        <v>374.6277534944399</v>
      </c>
      <c r="AT679" s="44">
        <f>Paramètres!$D$26*Calculs!AQ679</f>
        <v>18.899406280676814</v>
      </c>
      <c r="AU679" s="44">
        <f>Paramètres!$D$26*AO679</f>
        <v>-37.224428606885986</v>
      </c>
      <c r="AV679" s="44">
        <f>Paramètres!$D$26*AP679</f>
        <v>4.8264934607918084</v>
      </c>
      <c r="AW679" s="44"/>
      <c r="AX679" s="44"/>
      <c r="AY679" s="44"/>
      <c r="AZ679" s="44"/>
      <c r="BA679" s="44"/>
      <c r="BB679" s="44"/>
      <c r="BC679" s="44"/>
      <c r="BD679" s="44"/>
      <c r="BE679" s="44"/>
      <c r="BF679" s="44"/>
      <c r="BG679" s="41">
        <f>Paramètres!$D$16</f>
        <v>30000</v>
      </c>
      <c r="BH679" s="41">
        <f>Paramètres!$E$16</f>
        <v>-25000</v>
      </c>
      <c r="BI679" s="100"/>
      <c r="BJ679" s="100"/>
      <c r="BK679" s="110">
        <f>Paramètres!$D$20</f>
        <v>523598775598.29883</v>
      </c>
      <c r="BL679" s="41">
        <f>Paramètres!$D$21</f>
        <v>10000</v>
      </c>
      <c r="BM679" s="41"/>
      <c r="BN679" s="41"/>
      <c r="BO679" s="41">
        <f>IF(AND($BR$6&gt;200,A679&lt;950),Paramètres!$D$22,0)</f>
        <v>1</v>
      </c>
      <c r="BP679" s="41">
        <f t="shared" si="687"/>
        <v>62595.663658927755</v>
      </c>
      <c r="BQ679" s="41">
        <f t="shared" si="688"/>
        <v>-37903.893577351773</v>
      </c>
      <c r="BR679" s="41">
        <f t="shared" si="718"/>
        <v>73177.334313466345</v>
      </c>
      <c r="BS679" s="41">
        <f t="shared" si="719"/>
        <v>-31.196391629679063</v>
      </c>
      <c r="BT679" s="41">
        <f t="shared" si="720"/>
        <v>95.102593199320495</v>
      </c>
      <c r="BU679" s="41">
        <f t="shared" si="721"/>
        <v>81.350461763144651</v>
      </c>
      <c r="BV679" s="41">
        <f t="shared" si="722"/>
        <v>-49.260588751643859</v>
      </c>
      <c r="BW679" s="41">
        <f>Paramètres!$D$22</f>
        <v>1</v>
      </c>
      <c r="BX679" s="41">
        <f t="shared" si="689"/>
        <v>-43810.040452965812</v>
      </c>
      <c r="BY679" s="41">
        <f t="shared" si="690"/>
        <v>12380.131078348932</v>
      </c>
      <c r="BZ679" s="41">
        <f t="shared" si="723"/>
        <v>45525.677260284683</v>
      </c>
      <c r="CA679" s="41">
        <f t="shared" si="724"/>
        <v>164.22041820281322</v>
      </c>
      <c r="CB679" s="41">
        <f t="shared" si="725"/>
        <v>235.39063789293297</v>
      </c>
      <c r="CC679" s="41">
        <f t="shared" si="726"/>
        <v>-226.51993312211812</v>
      </c>
      <c r="CD679" s="41">
        <f t="shared" si="727"/>
        <v>64.011501357123478</v>
      </c>
      <c r="CE679" s="2">
        <f>Paramètres!$F$16</f>
        <v>15000</v>
      </c>
      <c r="CF679" s="2">
        <f>Paramètres!$G$16</f>
        <v>15000</v>
      </c>
      <c r="CG679" s="111">
        <f>Paramètres!$F$20</f>
        <v>992600579172.61572</v>
      </c>
      <c r="CH679" s="2">
        <f>Paramètres!$F$21</f>
        <v>13332</v>
      </c>
      <c r="CI679" s="2"/>
      <c r="CJ679" s="2"/>
      <c r="CK679" s="2">
        <f>IF(CN679&gt;20000,Paramètres!$F$22,-2)</f>
        <v>1</v>
      </c>
      <c r="CL679" s="2">
        <f t="shared" si="691"/>
        <v>47595.663658927755</v>
      </c>
      <c r="CM679" s="2">
        <f t="shared" si="692"/>
        <v>2096.1064226482267</v>
      </c>
      <c r="CN679" s="2">
        <f t="shared" si="693"/>
        <v>47641.797418536204</v>
      </c>
      <c r="CO679" s="2">
        <f t="shared" si="694"/>
        <v>2.5216687543626533</v>
      </c>
      <c r="CP679" s="2">
        <f t="shared" si="695"/>
        <v>390.55581982340954</v>
      </c>
      <c r="CQ679" s="2">
        <f t="shared" si="696"/>
        <v>390.17762652924961</v>
      </c>
      <c r="CR679" s="2">
        <f t="shared" si="697"/>
        <v>17.183368527065223</v>
      </c>
      <c r="CS679" s="2">
        <f>Paramètres!$F$22</f>
        <v>1</v>
      </c>
      <c r="CT679" s="2">
        <f t="shared" si="698"/>
        <v>-58810.040452965812</v>
      </c>
      <c r="CU679" s="2">
        <f t="shared" si="699"/>
        <v>52380.131078348932</v>
      </c>
      <c r="CV679" s="2">
        <f t="shared" si="728"/>
        <v>78754.675987299255</v>
      </c>
      <c r="CW679" s="2">
        <f t="shared" si="729"/>
        <v>138.30961654313043</v>
      </c>
      <c r="CX679" s="2">
        <f t="shared" si="700"/>
        <v>153.39656940000179</v>
      </c>
      <c r="CY679" s="2">
        <f t="shared" si="730"/>
        <v>-114.54886124114252</v>
      </c>
      <c r="CZ679" s="2">
        <f t="shared" si="731"/>
        <v>102.02482978200474</v>
      </c>
      <c r="DA679" s="2"/>
      <c r="DB679" s="2"/>
      <c r="DC679" s="13">
        <f>Paramètres!$H$16</f>
        <v>-20000</v>
      </c>
      <c r="DD679" s="13">
        <f>Paramètres!$I$16</f>
        <v>0</v>
      </c>
      <c r="DE679" s="13"/>
      <c r="DF679" s="13"/>
      <c r="DG679" s="112">
        <f>Paramètres!$H$20</f>
        <v>1047197551196.5977</v>
      </c>
      <c r="DH679" s="13">
        <f>Paramètres!$H$21</f>
        <v>10000</v>
      </c>
      <c r="DI679" s="13">
        <f>IF(DL679&lt;66666,Paramètres!$H$22,5)</f>
        <v>1</v>
      </c>
      <c r="DJ679" s="13">
        <f t="shared" si="701"/>
        <v>12595.663658927755</v>
      </c>
      <c r="DK679" s="13">
        <f t="shared" si="702"/>
        <v>-12903.893577351773</v>
      </c>
      <c r="DL679" s="13">
        <f t="shared" si="732"/>
        <v>18032.227052265443</v>
      </c>
      <c r="DM679" s="13">
        <f t="shared" si="733"/>
        <v>-45.692538040339173</v>
      </c>
      <c r="DN679" s="13">
        <f t="shared" si="734"/>
        <v>2154.0090804412334</v>
      </c>
      <c r="DO679" s="13">
        <f t="shared" si="735"/>
        <v>1504.5936265595915</v>
      </c>
      <c r="DP679" s="13">
        <f t="shared" si="736"/>
        <v>-1541.4127083748676</v>
      </c>
      <c r="DQ679" s="13">
        <f>IF(DT679&lt;66666,Paramètres!$H$22,5)</f>
        <v>5</v>
      </c>
      <c r="DR679" s="13">
        <f t="shared" si="703"/>
        <v>-93810.040452965812</v>
      </c>
      <c r="DS679" s="13">
        <f t="shared" si="704"/>
        <v>37380.131078348932</v>
      </c>
      <c r="DT679" s="13">
        <f t="shared" si="737"/>
        <v>100983.1564629549</v>
      </c>
      <c r="DU679" s="13">
        <f t="shared" si="738"/>
        <v>158.27438902119192</v>
      </c>
      <c r="DV679" s="13">
        <f t="shared" si="739"/>
        <v>505.99202295377103</v>
      </c>
      <c r="DW679" s="13">
        <f t="shared" si="740"/>
        <v>-470.04999452145591</v>
      </c>
      <c r="DX679" s="13">
        <f t="shared" si="741"/>
        <v>187.29903882088885</v>
      </c>
    </row>
    <row r="680" spans="1:128" x14ac:dyDescent="0.35">
      <c r="A680" s="106">
        <f t="shared" si="742"/>
        <v>674</v>
      </c>
      <c r="B680" s="106">
        <f>A680*Paramètres!$D$25</f>
        <v>337</v>
      </c>
      <c r="C680" s="102">
        <f>Paramètres!$D$7</f>
        <v>155093840495.72119</v>
      </c>
      <c r="D680" s="28">
        <f>Paramètres!$D$8</f>
        <v>6666</v>
      </c>
      <c r="E680" s="28">
        <f t="shared" si="705"/>
        <v>-36220.140997078663</v>
      </c>
      <c r="F680" s="28">
        <f t="shared" si="706"/>
        <v>18630.33604371253</v>
      </c>
      <c r="G680" s="28">
        <f t="shared" si="680"/>
        <v>120.3262631117024</v>
      </c>
      <c r="H680" s="28">
        <f t="shared" si="681"/>
        <v>-40.101301891885718</v>
      </c>
      <c r="I680" s="28">
        <f t="shared" si="743"/>
        <v>-6096.1535082012715</v>
      </c>
      <c r="J680" s="28">
        <f t="shared" si="744"/>
        <v>10421.347370481364</v>
      </c>
      <c r="K680" s="28">
        <f t="shared" si="745"/>
        <v>1707.2644110697499</v>
      </c>
      <c r="L680" s="28">
        <f t="shared" si="707"/>
        <v>1305.8980972453246</v>
      </c>
      <c r="M680" s="28">
        <f t="shared" si="708"/>
        <v>-1099.7190227127933</v>
      </c>
      <c r="N680" s="28">
        <f>Paramètres!$D$26*Calculs!K680</f>
        <v>34.145288221394999</v>
      </c>
      <c r="O680" s="28">
        <f>Paramètres!$D$26*I680</f>
        <v>-121.92307016402543</v>
      </c>
      <c r="P680" s="28">
        <f>Paramètres!$D$26*J680</f>
        <v>208.42694740962727</v>
      </c>
      <c r="Q680" s="105">
        <f>IF($T680&gt;25000,Paramètres!$D$9,-5)</f>
        <v>6</v>
      </c>
      <c r="R680" s="105">
        <f t="shared" si="682"/>
        <v>-108882.68612547182</v>
      </c>
      <c r="S680" s="105">
        <f t="shared" si="683"/>
        <v>55796.147847168053</v>
      </c>
      <c r="T680" s="105">
        <f t="shared" si="709"/>
        <v>122346.43211994803</v>
      </c>
      <c r="U680" s="105">
        <f t="shared" si="710"/>
        <v>152.86745630563925</v>
      </c>
      <c r="V680" s="105">
        <f t="shared" si="684"/>
        <v>61.891668970510139</v>
      </c>
      <c r="W680" s="105">
        <f t="shared" si="711"/>
        <v>-55.080733042471017</v>
      </c>
      <c r="X680" s="105">
        <f t="shared" si="712"/>
        <v>28.225724710966226</v>
      </c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44">
        <f t="shared" si="713"/>
        <v>72662.545128393162</v>
      </c>
      <c r="AL680" s="44">
        <f t="shared" si="714"/>
        <v>-37165.811803455523</v>
      </c>
      <c r="AM680" s="44">
        <f t="shared" si="685"/>
        <v>167.20760971229885</v>
      </c>
      <c r="AN680" s="44">
        <f t="shared" si="686"/>
        <v>156.33802495834195</v>
      </c>
      <c r="AO680" s="44">
        <f t="shared" si="746"/>
        <v>-2691.5354393394164</v>
      </c>
      <c r="AP680" s="44">
        <f t="shared" si="747"/>
        <v>611.12593307323857</v>
      </c>
      <c r="AQ680" s="44">
        <f t="shared" si="715"/>
        <v>951.57129324284313</v>
      </c>
      <c r="AR680" s="44">
        <f t="shared" si="716"/>
        <v>-871.5718844725659</v>
      </c>
      <c r="AS680" s="44">
        <f t="shared" si="717"/>
        <v>381.90362176967801</v>
      </c>
      <c r="AT680" s="44">
        <f>Paramètres!$D$26*Calculs!AQ680</f>
        <v>19.031425864856864</v>
      </c>
      <c r="AU680" s="44">
        <f>Paramètres!$D$26*AO680</f>
        <v>-53.830708786788328</v>
      </c>
      <c r="AV680" s="44">
        <f>Paramètres!$D$26*AP680</f>
        <v>12.222518661464772</v>
      </c>
      <c r="AW680" s="44"/>
      <c r="AX680" s="44"/>
      <c r="AY680" s="44"/>
      <c r="AZ680" s="44"/>
      <c r="BA680" s="44"/>
      <c r="BB680" s="44"/>
      <c r="BC680" s="44"/>
      <c r="BD680" s="44"/>
      <c r="BE680" s="44"/>
      <c r="BF680" s="44"/>
      <c r="BG680" s="41">
        <f>Paramètres!$D$16</f>
        <v>30000</v>
      </c>
      <c r="BH680" s="41">
        <f>Paramètres!$E$16</f>
        <v>-25000</v>
      </c>
      <c r="BI680" s="100"/>
      <c r="BJ680" s="100"/>
      <c r="BK680" s="110">
        <f>Paramètres!$D$20</f>
        <v>523598775598.29883</v>
      </c>
      <c r="BL680" s="41">
        <f>Paramètres!$D$21</f>
        <v>10000</v>
      </c>
      <c r="BM680" s="41"/>
      <c r="BN680" s="41"/>
      <c r="BO680" s="41">
        <f>IF(AND($BR$6&gt;200,A680&lt;950),Paramètres!$D$22,0)</f>
        <v>1</v>
      </c>
      <c r="BP680" s="41">
        <f t="shared" si="687"/>
        <v>66220.140997078663</v>
      </c>
      <c r="BQ680" s="41">
        <f t="shared" si="688"/>
        <v>-43630.33604371253</v>
      </c>
      <c r="BR680" s="41">
        <f t="shared" si="718"/>
        <v>79301.407912850191</v>
      </c>
      <c r="BS680" s="41">
        <f t="shared" si="719"/>
        <v>-33.379611297122828</v>
      </c>
      <c r="BT680" s="41">
        <f t="shared" si="720"/>
        <v>81.312894641440764</v>
      </c>
      <c r="BU680" s="41">
        <f t="shared" si="721"/>
        <v>67.899820315350084</v>
      </c>
      <c r="BV680" s="41">
        <f t="shared" si="722"/>
        <v>-44.73702310294258</v>
      </c>
      <c r="BW680" s="41">
        <f>Paramètres!$D$22</f>
        <v>1</v>
      </c>
      <c r="BX680" s="41">
        <f t="shared" si="689"/>
        <v>-42662.545128393162</v>
      </c>
      <c r="BY680" s="41">
        <f t="shared" si="690"/>
        <v>12165.811803455523</v>
      </c>
      <c r="BZ680" s="41">
        <f t="shared" si="723"/>
        <v>44363.270096660824</v>
      </c>
      <c r="CA680" s="41">
        <f t="shared" si="724"/>
        <v>164.0837705201117</v>
      </c>
      <c r="CB680" s="41">
        <f t="shared" si="725"/>
        <v>246.98180235087921</v>
      </c>
      <c r="CC680" s="41">
        <f t="shared" si="726"/>
        <v>-237.51342643876384</v>
      </c>
      <c r="CD680" s="41">
        <f t="shared" si="727"/>
        <v>67.730221864443038</v>
      </c>
      <c r="CE680" s="2">
        <f>Paramètres!$F$16</f>
        <v>15000</v>
      </c>
      <c r="CF680" s="2">
        <f>Paramètres!$G$16</f>
        <v>15000</v>
      </c>
      <c r="CG680" s="111">
        <f>Paramètres!$F$20</f>
        <v>992600579172.61572</v>
      </c>
      <c r="CH680" s="2">
        <f>Paramètres!$F$21</f>
        <v>13332</v>
      </c>
      <c r="CI680" s="2"/>
      <c r="CJ680" s="2"/>
      <c r="CK680" s="2">
        <f>IF(CN680&gt;20000,Paramètres!$F$22,-2)</f>
        <v>1</v>
      </c>
      <c r="CL680" s="2">
        <f t="shared" si="691"/>
        <v>51220.140997078663</v>
      </c>
      <c r="CM680" s="2">
        <f t="shared" si="692"/>
        <v>-3630.3360437125302</v>
      </c>
      <c r="CN680" s="2">
        <f t="shared" si="693"/>
        <v>51348.633706758905</v>
      </c>
      <c r="CO680" s="2">
        <f t="shared" si="694"/>
        <v>-4.0541800564108339</v>
      </c>
      <c r="CP680" s="2">
        <f t="shared" si="695"/>
        <v>341.36503366759365</v>
      </c>
      <c r="CQ680" s="2">
        <f t="shared" si="696"/>
        <v>340.51081584328841</v>
      </c>
      <c r="CR680" s="2">
        <f t="shared" si="697"/>
        <v>-24.134425715469117</v>
      </c>
      <c r="CS680" s="2">
        <f>Paramètres!$F$22</f>
        <v>1</v>
      </c>
      <c r="CT680" s="2">
        <f t="shared" si="698"/>
        <v>-57662.545128393162</v>
      </c>
      <c r="CU680" s="2">
        <f t="shared" si="699"/>
        <v>52165.811803455523</v>
      </c>
      <c r="CV680" s="2">
        <f t="shared" si="728"/>
        <v>77757.578613261343</v>
      </c>
      <c r="CW680" s="2">
        <f t="shared" si="729"/>
        <v>137.86517130823057</v>
      </c>
      <c r="CX680" s="2">
        <f t="shared" si="700"/>
        <v>157.18627746014485</v>
      </c>
      <c r="CY680" s="2">
        <f t="shared" si="730"/>
        <v>-116.56433982711405</v>
      </c>
      <c r="CZ680" s="2">
        <f t="shared" si="731"/>
        <v>105.45274061135972</v>
      </c>
      <c r="DA680" s="2"/>
      <c r="DB680" s="2"/>
      <c r="DC680" s="13">
        <f>Paramètres!$H$16</f>
        <v>-20000</v>
      </c>
      <c r="DD680" s="13">
        <f>Paramètres!$I$16</f>
        <v>0</v>
      </c>
      <c r="DE680" s="13"/>
      <c r="DF680" s="13"/>
      <c r="DG680" s="112">
        <f>Paramètres!$H$20</f>
        <v>1047197551196.5977</v>
      </c>
      <c r="DH680" s="13">
        <f>Paramètres!$H$21</f>
        <v>10000</v>
      </c>
      <c r="DI680" s="13">
        <f>IF(DL680&lt;66666,Paramètres!$H$22,5)</f>
        <v>1</v>
      </c>
      <c r="DJ680" s="13">
        <f t="shared" si="701"/>
        <v>16220.140997078663</v>
      </c>
      <c r="DK680" s="13">
        <f t="shared" si="702"/>
        <v>-18630.33604371253</v>
      </c>
      <c r="DL680" s="13">
        <f t="shared" si="732"/>
        <v>24701.870274672852</v>
      </c>
      <c r="DM680" s="13">
        <f t="shared" si="733"/>
        <v>-48.956171745085037</v>
      </c>
      <c r="DN680" s="13">
        <f t="shared" si="734"/>
        <v>1366.7956919056185</v>
      </c>
      <c r="DO680" s="13">
        <f t="shared" si="735"/>
        <v>897.48746108668604</v>
      </c>
      <c r="DP680" s="13">
        <f t="shared" si="736"/>
        <v>-1030.8475738943816</v>
      </c>
      <c r="DQ680" s="13">
        <f>IF(DT680&lt;66666,Paramètres!$H$22,5)</f>
        <v>5</v>
      </c>
      <c r="DR680" s="13">
        <f t="shared" si="703"/>
        <v>-92662.545128393162</v>
      </c>
      <c r="DS680" s="13">
        <f t="shared" si="704"/>
        <v>37165.811803455523</v>
      </c>
      <c r="DT680" s="13">
        <f t="shared" si="737"/>
        <v>99838.093114208532</v>
      </c>
      <c r="DU680" s="13">
        <f t="shared" si="738"/>
        <v>158.14488349605222</v>
      </c>
      <c r="DV680" s="13">
        <f t="shared" si="739"/>
        <v>517.49132092005789</v>
      </c>
      <c r="DW680" s="13">
        <f t="shared" si="740"/>
        <v>-480.29826474602726</v>
      </c>
      <c r="DX680" s="13">
        <f t="shared" si="741"/>
        <v>192.64175069164386</v>
      </c>
    </row>
    <row r="681" spans="1:128" x14ac:dyDescent="0.35">
      <c r="A681" s="106">
        <f t="shared" si="742"/>
        <v>675</v>
      </c>
      <c r="B681" s="106">
        <f>A681*Paramètres!$D$25</f>
        <v>337.5</v>
      </c>
      <c r="C681" s="102">
        <f>Paramètres!$D$7</f>
        <v>155093840495.72119</v>
      </c>
      <c r="D681" s="28">
        <f>Paramètres!$D$8</f>
        <v>6666</v>
      </c>
      <c r="E681" s="28">
        <f t="shared" si="705"/>
        <v>-38941.743226867969</v>
      </c>
      <c r="F681" s="28">
        <f t="shared" si="706"/>
        <v>23566.079973275017</v>
      </c>
      <c r="G681" s="28">
        <f t="shared" si="680"/>
        <v>117.12426692043432</v>
      </c>
      <c r="H681" s="28">
        <f t="shared" si="681"/>
        <v>-41.214981498042512</v>
      </c>
      <c r="I681" s="28">
        <f t="shared" si="743"/>
        <v>-4668.3323407919215</v>
      </c>
      <c r="J681" s="28">
        <f t="shared" si="744"/>
        <v>9113.2014003589429</v>
      </c>
      <c r="K681" s="28">
        <f t="shared" si="745"/>
        <v>1295.3550420397037</v>
      </c>
      <c r="L681" s="28">
        <f t="shared" si="707"/>
        <v>974.42131130634459</v>
      </c>
      <c r="M681" s="28">
        <f t="shared" si="708"/>
        <v>-853.49153071937758</v>
      </c>
      <c r="N681" s="28">
        <f>Paramètres!$D$26*Calculs!K681</f>
        <v>25.907100840794072</v>
      </c>
      <c r="O681" s="28">
        <f>Paramètres!$D$26*I681</f>
        <v>-93.366646815838436</v>
      </c>
      <c r="P681" s="28">
        <f>Paramètres!$D$26*J681</f>
        <v>182.26402800717887</v>
      </c>
      <c r="Q681" s="105">
        <f>IF($T681&gt;25000,Paramètres!$D$9,-5)</f>
        <v>6</v>
      </c>
      <c r="R681" s="105">
        <f t="shared" si="682"/>
        <v>-110040.62766447329</v>
      </c>
      <c r="S681" s="105">
        <f t="shared" si="683"/>
        <v>60330.852904751497</v>
      </c>
      <c r="T681" s="105">
        <f t="shared" si="709"/>
        <v>125494.02993372237</v>
      </c>
      <c r="U681" s="105">
        <f t="shared" si="710"/>
        <v>151.26581214829733</v>
      </c>
      <c r="V681" s="105">
        <f t="shared" si="684"/>
        <v>58.838852674700313</v>
      </c>
      <c r="W681" s="105">
        <f t="shared" si="711"/>
        <v>-51.593404744440704</v>
      </c>
      <c r="X681" s="105">
        <f t="shared" si="712"/>
        <v>28.286589949151018</v>
      </c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44">
        <f t="shared" si="713"/>
        <v>71098.884437605317</v>
      </c>
      <c r="AL681" s="44">
        <f t="shared" si="714"/>
        <v>-36764.77293147648</v>
      </c>
      <c r="AM681" s="44">
        <f t="shared" si="685"/>
        <v>164.38486398548247</v>
      </c>
      <c r="AN681" s="44">
        <f t="shared" si="686"/>
        <v>156.10552166514657</v>
      </c>
      <c r="AO681" s="44">
        <f t="shared" si="746"/>
        <v>-3509.2766150251941</v>
      </c>
      <c r="AP681" s="44">
        <f t="shared" si="747"/>
        <v>980.80703618145185</v>
      </c>
      <c r="AQ681" s="44">
        <f t="shared" si="715"/>
        <v>972.83558873750667</v>
      </c>
      <c r="AR681" s="44">
        <f t="shared" si="716"/>
        <v>-889.45676405437621</v>
      </c>
      <c r="AS681" s="44">
        <f t="shared" si="717"/>
        <v>394.05043787841282</v>
      </c>
      <c r="AT681" s="44">
        <f>Paramètres!$D$26*Calculs!AQ681</f>
        <v>19.456711774750133</v>
      </c>
      <c r="AU681" s="44">
        <f>Paramètres!$D$26*AO681</f>
        <v>-70.18553230050388</v>
      </c>
      <c r="AV681" s="44">
        <f>Paramètres!$D$26*AP681</f>
        <v>19.616140723629037</v>
      </c>
      <c r="AW681" s="44"/>
      <c r="AX681" s="44"/>
      <c r="AY681" s="44"/>
      <c r="AZ681" s="44"/>
      <c r="BA681" s="44"/>
      <c r="BB681" s="44"/>
      <c r="BC681" s="44"/>
      <c r="BD681" s="44"/>
      <c r="BE681" s="44"/>
      <c r="BF681" s="44"/>
      <c r="BG681" s="41">
        <f>Paramètres!$D$16</f>
        <v>30000</v>
      </c>
      <c r="BH681" s="41">
        <f>Paramètres!$E$16</f>
        <v>-25000</v>
      </c>
      <c r="BI681" s="100"/>
      <c r="BJ681" s="100"/>
      <c r="BK681" s="110">
        <f>Paramètres!$D$20</f>
        <v>523598775598.29883</v>
      </c>
      <c r="BL681" s="41">
        <f>Paramètres!$D$21</f>
        <v>10000</v>
      </c>
      <c r="BM681" s="41"/>
      <c r="BN681" s="41"/>
      <c r="BO681" s="41">
        <f>IF(AND($BR$6&gt;200,A681&lt;950),Paramètres!$D$22,0)</f>
        <v>1</v>
      </c>
      <c r="BP681" s="41">
        <f t="shared" si="687"/>
        <v>68941.743226867969</v>
      </c>
      <c r="BQ681" s="41">
        <f t="shared" si="688"/>
        <v>-48566.079973275017</v>
      </c>
      <c r="BR681" s="41">
        <f t="shared" si="718"/>
        <v>84330.469482447093</v>
      </c>
      <c r="BS681" s="41">
        <f t="shared" si="719"/>
        <v>-35.162819267874816</v>
      </c>
      <c r="BT681" s="41">
        <f t="shared" si="720"/>
        <v>72.099650340324345</v>
      </c>
      <c r="BU681" s="41">
        <f t="shared" si="721"/>
        <v>58.942818782056264</v>
      </c>
      <c r="BV681" s="41">
        <f t="shared" si="722"/>
        <v>-41.52232764697456</v>
      </c>
      <c r="BW681" s="41">
        <f>Paramètres!$D$22</f>
        <v>1</v>
      </c>
      <c r="BX681" s="41">
        <f t="shared" si="689"/>
        <v>-41098.884437605317</v>
      </c>
      <c r="BY681" s="41">
        <f t="shared" si="690"/>
        <v>11764.77293147648</v>
      </c>
      <c r="BZ681" s="41">
        <f t="shared" si="723"/>
        <v>42749.598643084806</v>
      </c>
      <c r="CA681" s="41">
        <f t="shared" si="724"/>
        <v>164.02595054573999</v>
      </c>
      <c r="CB681" s="41">
        <f t="shared" si="725"/>
        <v>264.50236437014013</v>
      </c>
      <c r="CC681" s="41">
        <f t="shared" si="726"/>
        <v>-254.28898637110876</v>
      </c>
      <c r="CD681" s="41">
        <f t="shared" si="727"/>
        <v>72.791566597707103</v>
      </c>
      <c r="CE681" s="2">
        <f>Paramètres!$F$16</f>
        <v>15000</v>
      </c>
      <c r="CF681" s="2">
        <f>Paramètres!$G$16</f>
        <v>15000</v>
      </c>
      <c r="CG681" s="111">
        <f>Paramètres!$F$20</f>
        <v>992600579172.61572</v>
      </c>
      <c r="CH681" s="2">
        <f>Paramètres!$F$21</f>
        <v>13332</v>
      </c>
      <c r="CI681" s="2"/>
      <c r="CJ681" s="2"/>
      <c r="CK681" s="2">
        <f>IF(CN681&gt;20000,Paramètres!$F$22,-2)</f>
        <v>1</v>
      </c>
      <c r="CL681" s="2">
        <f t="shared" si="691"/>
        <v>53941.743226867969</v>
      </c>
      <c r="CM681" s="2">
        <f t="shared" si="692"/>
        <v>-8566.0799732750165</v>
      </c>
      <c r="CN681" s="2">
        <f t="shared" si="693"/>
        <v>54617.665534714128</v>
      </c>
      <c r="CO681" s="2">
        <f t="shared" si="694"/>
        <v>-9.0233615323587966</v>
      </c>
      <c r="CP681" s="2">
        <f t="shared" si="695"/>
        <v>305.07429586729404</v>
      </c>
      <c r="CQ681" s="2">
        <f t="shared" si="696"/>
        <v>301.29884116580916</v>
      </c>
      <c r="CR681" s="2">
        <f t="shared" si="697"/>
        <v>-47.846988526612108</v>
      </c>
      <c r="CS681" s="2">
        <f>Paramètres!$F$22</f>
        <v>1</v>
      </c>
      <c r="CT681" s="2">
        <f t="shared" si="698"/>
        <v>-56098.884437605317</v>
      </c>
      <c r="CU681" s="2">
        <f t="shared" si="699"/>
        <v>51764.77293147648</v>
      </c>
      <c r="CV681" s="2">
        <f t="shared" si="728"/>
        <v>76332.670278139209</v>
      </c>
      <c r="CW681" s="2">
        <f t="shared" si="729"/>
        <v>137.30098615265425</v>
      </c>
      <c r="CX681" s="2">
        <f t="shared" si="700"/>
        <v>162.84653340979099</v>
      </c>
      <c r="CY681" s="2">
        <f t="shared" si="730"/>
        <v>-119.68019493531068</v>
      </c>
      <c r="CZ681" s="2">
        <f t="shared" si="731"/>
        <v>110.43389146377217</v>
      </c>
      <c r="DA681" s="2"/>
      <c r="DB681" s="2"/>
      <c r="DC681" s="13">
        <f>Paramètres!$H$16</f>
        <v>-20000</v>
      </c>
      <c r="DD681" s="13">
        <f>Paramètres!$I$16</f>
        <v>0</v>
      </c>
      <c r="DE681" s="13"/>
      <c r="DF681" s="13"/>
      <c r="DG681" s="112">
        <f>Paramètres!$H$20</f>
        <v>1047197551196.5977</v>
      </c>
      <c r="DH681" s="13">
        <f>Paramètres!$H$21</f>
        <v>10000</v>
      </c>
      <c r="DI681" s="13">
        <f>IF(DL681&lt;66666,Paramètres!$H$22,5)</f>
        <v>1</v>
      </c>
      <c r="DJ681" s="13">
        <f t="shared" si="701"/>
        <v>18941.743226867969</v>
      </c>
      <c r="DK681" s="13">
        <f t="shared" si="702"/>
        <v>-23566.079973275017</v>
      </c>
      <c r="DL681" s="13">
        <f t="shared" si="732"/>
        <v>30234.909653898299</v>
      </c>
      <c r="DM681" s="13">
        <f t="shared" si="733"/>
        <v>-51.208671447010055</v>
      </c>
      <c r="DN681" s="13">
        <f t="shared" si="734"/>
        <v>980.35677327449866</v>
      </c>
      <c r="DO681" s="13">
        <f t="shared" si="735"/>
        <v>614.17965135847919</v>
      </c>
      <c r="DP681" s="13">
        <f t="shared" si="736"/>
        <v>-764.12221454579094</v>
      </c>
      <c r="DQ681" s="13">
        <f>IF(DT681&lt;66666,Paramètres!$H$22,5)</f>
        <v>5</v>
      </c>
      <c r="DR681" s="13">
        <f t="shared" si="703"/>
        <v>-91098.884437605317</v>
      </c>
      <c r="DS681" s="13">
        <f t="shared" si="704"/>
        <v>36764.77293147648</v>
      </c>
      <c r="DT681" s="13">
        <f t="shared" si="737"/>
        <v>98237.748724607867</v>
      </c>
      <c r="DU681" s="13">
        <f t="shared" si="738"/>
        <v>158.02247726054205</v>
      </c>
      <c r="DV681" s="13">
        <f t="shared" si="739"/>
        <v>534.22759796804883</v>
      </c>
      <c r="DW681" s="13">
        <f t="shared" si="740"/>
        <v>-495.40567493155385</v>
      </c>
      <c r="DX681" s="13">
        <f t="shared" si="741"/>
        <v>199.93084723554495</v>
      </c>
    </row>
    <row r="682" spans="1:128" x14ac:dyDescent="0.35">
      <c r="A682" s="106">
        <f t="shared" si="742"/>
        <v>676</v>
      </c>
      <c r="B682" s="106">
        <f>A682*Paramètres!$D$25</f>
        <v>338</v>
      </c>
      <c r="C682" s="102">
        <f>Paramètres!$D$7</f>
        <v>155093840495.72119</v>
      </c>
      <c r="D682" s="28">
        <f>Paramètres!$D$8</f>
        <v>6666</v>
      </c>
      <c r="E682" s="28">
        <f t="shared" si="705"/>
        <v>-41032.304069437349</v>
      </c>
      <c r="F682" s="28">
        <f t="shared" si="706"/>
        <v>27909.307790774645</v>
      </c>
      <c r="G682" s="28">
        <f t="shared" si="680"/>
        <v>114.02505841559717</v>
      </c>
      <c r="H682" s="28">
        <f t="shared" si="681"/>
        <v>-42.251689801033919</v>
      </c>
      <c r="I682" s="28">
        <f t="shared" si="743"/>
        <v>-3600.5443826697383</v>
      </c>
      <c r="J682" s="28">
        <f t="shared" si="744"/>
        <v>8077.4458416323869</v>
      </c>
      <c r="K682" s="28">
        <f t="shared" si="745"/>
        <v>1055.876109913889</v>
      </c>
      <c r="L682" s="28">
        <f t="shared" si="707"/>
        <v>781.55769874456814</v>
      </c>
      <c r="M682" s="28">
        <f t="shared" si="708"/>
        <v>-709.95909954023523</v>
      </c>
      <c r="N682" s="28">
        <f>Paramètres!$D$26*Calculs!K682</f>
        <v>21.117522198277779</v>
      </c>
      <c r="O682" s="28">
        <f>Paramètres!$D$26*I682</f>
        <v>-72.010887653394761</v>
      </c>
      <c r="P682" s="28">
        <f>Paramètres!$D$26*J682</f>
        <v>161.54891683264773</v>
      </c>
      <c r="Q682" s="105">
        <f>IF($T682&gt;25000,Paramètres!$D$9,-5)</f>
        <v>6</v>
      </c>
      <c r="R682" s="105">
        <f t="shared" si="682"/>
        <v>-110154.18600851648</v>
      </c>
      <c r="S682" s="105">
        <f t="shared" si="683"/>
        <v>64085.164594690796</v>
      </c>
      <c r="T682" s="105">
        <f t="shared" si="709"/>
        <v>127439.60536790539</v>
      </c>
      <c r="U682" s="105">
        <f t="shared" si="710"/>
        <v>149.81014271021078</v>
      </c>
      <c r="V682" s="105">
        <f t="shared" si="684"/>
        <v>57.063319343102322</v>
      </c>
      <c r="W682" s="105">
        <f t="shared" si="711"/>
        <v>-49.323469537096408</v>
      </c>
      <c r="X682" s="105">
        <f t="shared" si="712"/>
        <v>28.695256877679242</v>
      </c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44">
        <f t="shared" si="713"/>
        <v>69121.881939079132</v>
      </c>
      <c r="AL682" s="44">
        <f t="shared" si="714"/>
        <v>-36175.856803916155</v>
      </c>
      <c r="AM682" s="44">
        <f t="shared" si="685"/>
        <v>162.61498719575314</v>
      </c>
      <c r="AN682" s="44">
        <f t="shared" si="686"/>
        <v>155.92727948936991</v>
      </c>
      <c r="AO682" s="44">
        <f t="shared" si="746"/>
        <v>-4328.5478467790663</v>
      </c>
      <c r="AP682" s="44">
        <f t="shared" si="747"/>
        <v>1355.2413333362356</v>
      </c>
      <c r="AQ682" s="44">
        <f t="shared" si="715"/>
        <v>1008.6960859374477</v>
      </c>
      <c r="AR682" s="44">
        <f t="shared" si="716"/>
        <v>-920.96826098241399</v>
      </c>
      <c r="AS682" s="44">
        <f t="shared" si="717"/>
        <v>411.44289524617523</v>
      </c>
      <c r="AT682" s="44">
        <f>Paramètres!$D$26*Calculs!AQ682</f>
        <v>20.173921718748954</v>
      </c>
      <c r="AU682" s="44">
        <f>Paramètres!$D$26*AO682</f>
        <v>-86.570956935581322</v>
      </c>
      <c r="AV682" s="44">
        <f>Paramètres!$D$26*AP682</f>
        <v>27.104826666724712</v>
      </c>
      <c r="AW682" s="44"/>
      <c r="AX682" s="44"/>
      <c r="AY682" s="44"/>
      <c r="AZ682" s="44"/>
      <c r="BA682" s="44"/>
      <c r="BB682" s="44"/>
      <c r="BC682" s="44"/>
      <c r="BD682" s="44"/>
      <c r="BE682" s="44"/>
      <c r="BF682" s="44"/>
      <c r="BG682" s="41">
        <f>Paramètres!$D$16</f>
        <v>30000</v>
      </c>
      <c r="BH682" s="41">
        <f>Paramètres!$E$16</f>
        <v>-25000</v>
      </c>
      <c r="BI682" s="100"/>
      <c r="BJ682" s="100"/>
      <c r="BK682" s="110">
        <f>Paramètres!$D$20</f>
        <v>523598775598.29883</v>
      </c>
      <c r="BL682" s="41">
        <f>Paramètres!$D$21</f>
        <v>10000</v>
      </c>
      <c r="BM682" s="41"/>
      <c r="BN682" s="41"/>
      <c r="BO682" s="41">
        <f>IF(AND($BR$6&gt;200,A682&lt;950),Paramètres!$D$22,0)</f>
        <v>1</v>
      </c>
      <c r="BP682" s="41">
        <f t="shared" si="687"/>
        <v>71032.304069437349</v>
      </c>
      <c r="BQ682" s="41">
        <f t="shared" si="688"/>
        <v>-52909.307790774648</v>
      </c>
      <c r="BR682" s="41">
        <f t="shared" si="718"/>
        <v>88571.909047462294</v>
      </c>
      <c r="BS682" s="41">
        <f t="shared" si="719"/>
        <v>-36.681048346655118</v>
      </c>
      <c r="BT682" s="41">
        <f t="shared" si="720"/>
        <v>65.487010221500242</v>
      </c>
      <c r="BU682" s="41">
        <f t="shared" si="721"/>
        <v>52.518832129488054</v>
      </c>
      <c r="BV682" s="41">
        <f t="shared" si="722"/>
        <v>-39.119314660478523</v>
      </c>
      <c r="BW682" s="41">
        <f>Paramètres!$D$22</f>
        <v>1</v>
      </c>
      <c r="BX682" s="41">
        <f t="shared" si="689"/>
        <v>-39121.881939079132</v>
      </c>
      <c r="BY682" s="41">
        <f t="shared" si="690"/>
        <v>11175.856803916155</v>
      </c>
      <c r="BZ682" s="41">
        <f t="shared" si="723"/>
        <v>40686.870385382128</v>
      </c>
      <c r="CA682" s="41">
        <f t="shared" si="724"/>
        <v>164.05707351237552</v>
      </c>
      <c r="CB682" s="41">
        <f t="shared" si="725"/>
        <v>289.65485815066256</v>
      </c>
      <c r="CC682" s="41">
        <f t="shared" si="726"/>
        <v>-278.51351200809512</v>
      </c>
      <c r="CD682" s="41">
        <f t="shared" si="727"/>
        <v>79.56230564279241</v>
      </c>
      <c r="CE682" s="2">
        <f>Paramètres!$F$16</f>
        <v>15000</v>
      </c>
      <c r="CF682" s="2">
        <f>Paramètres!$G$16</f>
        <v>15000</v>
      </c>
      <c r="CG682" s="111">
        <f>Paramètres!$F$20</f>
        <v>992600579172.61572</v>
      </c>
      <c r="CH682" s="2">
        <f>Paramètres!$F$21</f>
        <v>13332</v>
      </c>
      <c r="CI682" s="2"/>
      <c r="CJ682" s="2"/>
      <c r="CK682" s="2">
        <f>IF(CN682&gt;20000,Paramètres!$F$22,-2)</f>
        <v>1</v>
      </c>
      <c r="CL682" s="2">
        <f t="shared" si="691"/>
        <v>56032.304069437349</v>
      </c>
      <c r="CM682" s="2">
        <f t="shared" si="692"/>
        <v>-12909.307790774645</v>
      </c>
      <c r="CN682" s="2">
        <f t="shared" si="693"/>
        <v>57500.168060335614</v>
      </c>
      <c r="CO682" s="2">
        <f t="shared" si="694"/>
        <v>-12.974009903053156</v>
      </c>
      <c r="CP682" s="2">
        <f t="shared" si="695"/>
        <v>277.53915327428501</v>
      </c>
      <c r="CQ682" s="2">
        <f t="shared" si="696"/>
        <v>270.45413521436842</v>
      </c>
      <c r="CR682" s="2">
        <f t="shared" si="697"/>
        <v>-62.310050117578967</v>
      </c>
      <c r="CS682" s="2">
        <f>Paramètres!$F$22</f>
        <v>1</v>
      </c>
      <c r="CT682" s="2">
        <f t="shared" si="698"/>
        <v>-54121.881939079132</v>
      </c>
      <c r="CU682" s="2">
        <f t="shared" si="699"/>
        <v>51175.856803916155</v>
      </c>
      <c r="CV682" s="2">
        <f t="shared" si="728"/>
        <v>74485.880703946517</v>
      </c>
      <c r="CW682" s="2">
        <f t="shared" si="729"/>
        <v>136.60260596955422</v>
      </c>
      <c r="CX682" s="2">
        <f t="shared" si="700"/>
        <v>170.64129345076901</v>
      </c>
      <c r="CY682" s="2">
        <f t="shared" si="730"/>
        <v>-123.98897416252142</v>
      </c>
      <c r="CZ682" s="2">
        <f t="shared" si="731"/>
        <v>117.23986231942216</v>
      </c>
      <c r="DA682" s="2"/>
      <c r="DB682" s="2"/>
      <c r="DC682" s="13">
        <f>Paramètres!$H$16</f>
        <v>-20000</v>
      </c>
      <c r="DD682" s="13">
        <f>Paramètres!$I$16</f>
        <v>0</v>
      </c>
      <c r="DE682" s="13"/>
      <c r="DF682" s="13"/>
      <c r="DG682" s="112">
        <f>Paramètres!$H$20</f>
        <v>1047197551196.5977</v>
      </c>
      <c r="DH682" s="13">
        <f>Paramètres!$H$21</f>
        <v>10000</v>
      </c>
      <c r="DI682" s="13">
        <f>IF(DL682&lt;66666,Paramètres!$H$22,5)</f>
        <v>1</v>
      </c>
      <c r="DJ682" s="13">
        <f t="shared" si="701"/>
        <v>21032.304069437349</v>
      </c>
      <c r="DK682" s="13">
        <f t="shared" si="702"/>
        <v>-27909.307790774645</v>
      </c>
      <c r="DL682" s="13">
        <f t="shared" si="732"/>
        <v>34946.920834738288</v>
      </c>
      <c r="DM682" s="13">
        <f t="shared" si="733"/>
        <v>-52.998517599380747</v>
      </c>
      <c r="DN682" s="13">
        <f t="shared" si="734"/>
        <v>761.97663610086454</v>
      </c>
      <c r="DO682" s="13">
        <f t="shared" si="735"/>
        <v>458.58473140071175</v>
      </c>
      <c r="DP682" s="13">
        <f t="shared" si="736"/>
        <v>-608.52973476217778</v>
      </c>
      <c r="DQ682" s="13">
        <f>IF(DT682&lt;66666,Paramètres!$H$22,5)</f>
        <v>5</v>
      </c>
      <c r="DR682" s="13">
        <f t="shared" si="703"/>
        <v>-89121.881939079132</v>
      </c>
      <c r="DS682" s="13">
        <f t="shared" si="704"/>
        <v>36175.856803916155</v>
      </c>
      <c r="DT682" s="13">
        <f t="shared" si="737"/>
        <v>96184.211052857339</v>
      </c>
      <c r="DU682" s="13">
        <f t="shared" si="738"/>
        <v>157.90705728660311</v>
      </c>
      <c r="DV682" s="13">
        <f t="shared" si="739"/>
        <v>556.91291212410658</v>
      </c>
      <c r="DW682" s="13">
        <f t="shared" si="740"/>
        <v>-516.02156176545282</v>
      </c>
      <c r="DX682" s="13">
        <f t="shared" si="741"/>
        <v>209.46059172000787</v>
      </c>
    </row>
    <row r="683" spans="1:128" x14ac:dyDescent="0.35">
      <c r="A683" s="106">
        <f t="shared" si="742"/>
        <v>677</v>
      </c>
      <c r="B683" s="106">
        <f>A683*Paramètres!$D$25</f>
        <v>338.5</v>
      </c>
      <c r="C683" s="102">
        <f>Paramètres!$D$7</f>
        <v>155093840495.72119</v>
      </c>
      <c r="D683" s="28">
        <f>Paramètres!$D$8</f>
        <v>6666</v>
      </c>
      <c r="E683" s="28">
        <f t="shared" si="705"/>
        <v>-42637.186836086075</v>
      </c>
      <c r="F683" s="28">
        <f t="shared" si="706"/>
        <v>31770.540936705776</v>
      </c>
      <c r="G683" s="28">
        <f t="shared" si="680"/>
        <v>110.86734843490369</v>
      </c>
      <c r="H683" s="28">
        <f t="shared" si="681"/>
        <v>-43.272595843095729</v>
      </c>
      <c r="I683" s="28">
        <f t="shared" si="743"/>
        <v>-2746.9757962717754</v>
      </c>
      <c r="J683" s="28">
        <f t="shared" si="744"/>
        <v>7205.9378252595043</v>
      </c>
      <c r="K683" s="28">
        <f t="shared" si="745"/>
        <v>901.96430678666832</v>
      </c>
      <c r="L683" s="28">
        <f t="shared" si="707"/>
        <v>656.72083986152097</v>
      </c>
      <c r="M683" s="28">
        <f t="shared" si="708"/>
        <v>-618.2696411831439</v>
      </c>
      <c r="N683" s="28">
        <f>Paramètres!$D$26*Calculs!K683</f>
        <v>18.039286135733366</v>
      </c>
      <c r="O683" s="28">
        <f>Paramètres!$D$26*I683</f>
        <v>-54.939515925435508</v>
      </c>
      <c r="P683" s="28">
        <f>Paramètres!$D$26*J683</f>
        <v>144.11875650519008</v>
      </c>
      <c r="Q683" s="105">
        <f>IF($T683&gt;25000,Paramètres!$D$9,-5)</f>
        <v>6</v>
      </c>
      <c r="R683" s="105">
        <f t="shared" si="682"/>
        <v>-109364.55278653008</v>
      </c>
      <c r="S683" s="105">
        <f t="shared" si="683"/>
        <v>67165.916350142274</v>
      </c>
      <c r="T683" s="105">
        <f t="shared" si="709"/>
        <v>128342.76654861402</v>
      </c>
      <c r="U683" s="105">
        <f t="shared" si="710"/>
        <v>148.44395718820812</v>
      </c>
      <c r="V683" s="105">
        <f t="shared" si="684"/>
        <v>56.266254039202153</v>
      </c>
      <c r="W683" s="105">
        <f t="shared" si="711"/>
        <v>-47.946089019670509</v>
      </c>
      <c r="X683" s="105">
        <f t="shared" si="712"/>
        <v>29.445948640209636</v>
      </c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44">
        <f t="shared" si="713"/>
        <v>66727.365950444</v>
      </c>
      <c r="AL683" s="44">
        <f t="shared" si="714"/>
        <v>-35395.375413436494</v>
      </c>
      <c r="AM683" s="44">
        <f t="shared" si="685"/>
        <v>161.37950332342353</v>
      </c>
      <c r="AN683" s="44">
        <f t="shared" si="686"/>
        <v>155.80048781207725</v>
      </c>
      <c r="AO683" s="44">
        <f t="shared" si="746"/>
        <v>-5162.945150825899</v>
      </c>
      <c r="AP683" s="44">
        <f t="shared" si="747"/>
        <v>1739.5794019156863</v>
      </c>
      <c r="AQ683" s="44">
        <f t="shared" si="715"/>
        <v>1061.0924998550756</v>
      </c>
      <c r="AR683" s="44">
        <f t="shared" si="716"/>
        <v>-967.84751747316579</v>
      </c>
      <c r="AS683" s="44">
        <f t="shared" si="717"/>
        <v>434.95801655990169</v>
      </c>
      <c r="AT683" s="44">
        <f>Paramètres!$D$26*Calculs!AQ683</f>
        <v>21.221849997101511</v>
      </c>
      <c r="AU683" s="44">
        <f>Paramètres!$D$26*AO683</f>
        <v>-103.25890301651798</v>
      </c>
      <c r="AV683" s="44">
        <f>Paramètres!$D$26*AP683</f>
        <v>34.791588038313726</v>
      </c>
      <c r="AW683" s="44"/>
      <c r="AX683" s="44"/>
      <c r="AY683" s="44"/>
      <c r="AZ683" s="44"/>
      <c r="BA683" s="44"/>
      <c r="BB683" s="44"/>
      <c r="BC683" s="44"/>
      <c r="BD683" s="44"/>
      <c r="BE683" s="44"/>
      <c r="BF683" s="44"/>
      <c r="BG683" s="41">
        <f>Paramètres!$D$16</f>
        <v>30000</v>
      </c>
      <c r="BH683" s="41">
        <f>Paramètres!$E$16</f>
        <v>-25000</v>
      </c>
      <c r="BI683" s="100"/>
      <c r="BJ683" s="100"/>
      <c r="BK683" s="110">
        <f>Paramètres!$D$20</f>
        <v>523598775598.29883</v>
      </c>
      <c r="BL683" s="41">
        <f>Paramètres!$D$21</f>
        <v>10000</v>
      </c>
      <c r="BM683" s="41"/>
      <c r="BN683" s="41"/>
      <c r="BO683" s="41">
        <f>IF(AND($BR$6&gt;200,A683&lt;950),Paramètres!$D$22,0)</f>
        <v>1</v>
      </c>
      <c r="BP683" s="41">
        <f t="shared" si="687"/>
        <v>72637.186836086068</v>
      </c>
      <c r="BQ683" s="41">
        <f t="shared" si="688"/>
        <v>-56770.540936705773</v>
      </c>
      <c r="BR683" s="41">
        <f t="shared" si="718"/>
        <v>92190.320694239155</v>
      </c>
      <c r="BS683" s="41">
        <f t="shared" si="719"/>
        <v>-38.009868795618011</v>
      </c>
      <c r="BT683" s="41">
        <f t="shared" si="720"/>
        <v>60.535180337615465</v>
      </c>
      <c r="BU683" s="41">
        <f t="shared" si="721"/>
        <v>47.695953015751982</v>
      </c>
      <c r="BV683" s="41">
        <f t="shared" si="722"/>
        <v>-37.277394281612629</v>
      </c>
      <c r="BW683" s="41">
        <f>Paramètres!$D$22</f>
        <v>1</v>
      </c>
      <c r="BX683" s="41">
        <f t="shared" si="689"/>
        <v>-36727.365950444</v>
      </c>
      <c r="BY683" s="41">
        <f t="shared" si="690"/>
        <v>10395.375413436494</v>
      </c>
      <c r="BZ683" s="41">
        <f t="shared" si="723"/>
        <v>38170.187838732381</v>
      </c>
      <c r="CA683" s="41">
        <f t="shared" si="724"/>
        <v>164.19627587046517</v>
      </c>
      <c r="CB683" s="41">
        <f t="shared" si="725"/>
        <v>325.31596814204119</v>
      </c>
      <c r="CC683" s="41">
        <f t="shared" si="726"/>
        <v>-313.01912010377254</v>
      </c>
      <c r="CD683" s="41">
        <f t="shared" si="727"/>
        <v>88.597458076705522</v>
      </c>
      <c r="CE683" s="2">
        <f>Paramètres!$F$16</f>
        <v>15000</v>
      </c>
      <c r="CF683" s="2">
        <f>Paramètres!$G$16</f>
        <v>15000</v>
      </c>
      <c r="CG683" s="111">
        <f>Paramètres!$F$20</f>
        <v>992600579172.61572</v>
      </c>
      <c r="CH683" s="2">
        <f>Paramètres!$F$21</f>
        <v>13332</v>
      </c>
      <c r="CI683" s="2"/>
      <c r="CJ683" s="2"/>
      <c r="CK683" s="2">
        <f>IF(CN683&gt;20000,Paramètres!$F$22,-2)</f>
        <v>1</v>
      </c>
      <c r="CL683" s="2">
        <f t="shared" si="691"/>
        <v>57637.186836086075</v>
      </c>
      <c r="CM683" s="2">
        <f t="shared" si="692"/>
        <v>-16770.540936705776</v>
      </c>
      <c r="CN683" s="2">
        <f t="shared" si="693"/>
        <v>60027.46329545851</v>
      </c>
      <c r="CO683" s="2">
        <f t="shared" si="694"/>
        <v>-16.223272502946223</v>
      </c>
      <c r="CP683" s="2">
        <f t="shared" si="695"/>
        <v>256.27595060722456</v>
      </c>
      <c r="CQ683" s="2">
        <f t="shared" si="696"/>
        <v>246.07111538330986</v>
      </c>
      <c r="CR683" s="2">
        <f t="shared" si="697"/>
        <v>-71.598666423686993</v>
      </c>
      <c r="CS683" s="2">
        <f>Paramètres!$F$22</f>
        <v>1</v>
      </c>
      <c r="CT683" s="2">
        <f t="shared" si="698"/>
        <v>-51727.365950444</v>
      </c>
      <c r="CU683" s="2">
        <f t="shared" si="699"/>
        <v>50395.375413436494</v>
      </c>
      <c r="CV683" s="2">
        <f t="shared" si="728"/>
        <v>72217.825024244215</v>
      </c>
      <c r="CW683" s="2">
        <f t="shared" si="729"/>
        <v>135.74726851059123</v>
      </c>
      <c r="CX683" s="2">
        <f t="shared" si="700"/>
        <v>180.98992394644833</v>
      </c>
      <c r="CY683" s="2">
        <f t="shared" si="730"/>
        <v>-129.63741328651207</v>
      </c>
      <c r="CZ683" s="2">
        <f t="shared" si="731"/>
        <v>126.29922266792943</v>
      </c>
      <c r="DA683" s="2"/>
      <c r="DB683" s="2"/>
      <c r="DC683" s="13">
        <f>Paramètres!$H$16</f>
        <v>-20000</v>
      </c>
      <c r="DD683" s="13">
        <f>Paramètres!$I$16</f>
        <v>0</v>
      </c>
      <c r="DE683" s="13"/>
      <c r="DF683" s="13"/>
      <c r="DG683" s="112">
        <f>Paramètres!$H$20</f>
        <v>1047197551196.5977</v>
      </c>
      <c r="DH683" s="13">
        <f>Paramètres!$H$21</f>
        <v>10000</v>
      </c>
      <c r="DI683" s="13">
        <f>IF(DL683&lt;66666,Paramètres!$H$22,5)</f>
        <v>1</v>
      </c>
      <c r="DJ683" s="13">
        <f t="shared" si="701"/>
        <v>22637.186836086075</v>
      </c>
      <c r="DK683" s="13">
        <f t="shared" si="702"/>
        <v>-31770.540936705776</v>
      </c>
      <c r="DL683" s="13">
        <f t="shared" si="732"/>
        <v>39010.376815185547</v>
      </c>
      <c r="DM683" s="13">
        <f t="shared" si="733"/>
        <v>-54.529318723816978</v>
      </c>
      <c r="DN683" s="13">
        <f t="shared" si="734"/>
        <v>625.47362858146221</v>
      </c>
      <c r="DO683" s="13">
        <f t="shared" si="735"/>
        <v>362.95377146245909</v>
      </c>
      <c r="DP683" s="13">
        <f t="shared" si="736"/>
        <v>-509.39358047784424</v>
      </c>
      <c r="DQ683" s="13">
        <f>IF(DT683&lt;66666,Paramètres!$H$22,5)</f>
        <v>5</v>
      </c>
      <c r="DR683" s="13">
        <f t="shared" si="703"/>
        <v>-86727.365950444</v>
      </c>
      <c r="DS683" s="13">
        <f t="shared" si="704"/>
        <v>35395.375413436494</v>
      </c>
      <c r="DT683" s="13">
        <f t="shared" si="737"/>
        <v>93672.13355828049</v>
      </c>
      <c r="DU683" s="13">
        <f t="shared" si="738"/>
        <v>157.79853155356801</v>
      </c>
      <c r="DV683" s="13">
        <f t="shared" si="739"/>
        <v>586.6721854195697</v>
      </c>
      <c r="DW683" s="13">
        <f t="shared" si="740"/>
        <v>-543.17683803127147</v>
      </c>
      <c r="DX683" s="13">
        <f t="shared" si="741"/>
        <v>221.68260141771117</v>
      </c>
    </row>
    <row r="684" spans="1:128" x14ac:dyDescent="0.35">
      <c r="A684" s="106">
        <f t="shared" si="742"/>
        <v>678</v>
      </c>
      <c r="B684" s="106">
        <f>A684*Paramètres!$D$25</f>
        <v>339</v>
      </c>
      <c r="C684" s="102">
        <f>Paramètres!$D$7</f>
        <v>155093840495.72119</v>
      </c>
      <c r="D684" s="28">
        <f>Paramètres!$D$8</f>
        <v>6666</v>
      </c>
      <c r="E684" s="28">
        <f t="shared" si="705"/>
        <v>-43846.494524256581</v>
      </c>
      <c r="F684" s="28">
        <f t="shared" si="706"/>
        <v>35218.94243903974</v>
      </c>
      <c r="G684" s="28">
        <f t="shared" si="680"/>
        <v>107.52969484942183</v>
      </c>
      <c r="H684" s="28">
        <f t="shared" si="681"/>
        <v>-44.281244020390076</v>
      </c>
      <c r="I684" s="28">
        <f t="shared" si="743"/>
        <v>-2035.3154404848192</v>
      </c>
      <c r="J684" s="28">
        <f t="shared" si="744"/>
        <v>6443.5494275711699</v>
      </c>
      <c r="K684" s="28">
        <f t="shared" si="745"/>
        <v>796.21085134434156</v>
      </c>
      <c r="L684" s="28">
        <f t="shared" si="707"/>
        <v>570.02432696497226</v>
      </c>
      <c r="M684" s="28">
        <f t="shared" si="708"/>
        <v>-555.89925927870377</v>
      </c>
      <c r="N684" s="28">
        <f>Paramètres!$D$26*Calculs!K684</f>
        <v>15.924217026886831</v>
      </c>
      <c r="O684" s="28">
        <f>Paramètres!$D$26*I684</f>
        <v>-40.706308809696388</v>
      </c>
      <c r="P684" s="28">
        <f>Paramètres!$D$26*J684</f>
        <v>128.87098855142341</v>
      </c>
      <c r="Q684" s="105">
        <f>IF($T684&gt;25000,Paramètres!$D$9,-5)</f>
        <v>6</v>
      </c>
      <c r="R684" s="105">
        <f t="shared" si="682"/>
        <v>-107750.42601991934</v>
      </c>
      <c r="S684" s="105">
        <f t="shared" si="683"/>
        <v>69635.788647378416</v>
      </c>
      <c r="T684" s="105">
        <f t="shared" si="709"/>
        <v>128293.79317806636</v>
      </c>
      <c r="U684" s="105">
        <f t="shared" si="710"/>
        <v>147.12665608850804</v>
      </c>
      <c r="V684" s="105">
        <f t="shared" si="684"/>
        <v>56.309045558167981</v>
      </c>
      <c r="W684" s="105">
        <f t="shared" si="711"/>
        <v>-47.292417640551463</v>
      </c>
      <c r="X684" s="105">
        <f t="shared" si="712"/>
        <v>30.563635997431547</v>
      </c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44">
        <f t="shared" si="713"/>
        <v>63903.931495662764</v>
      </c>
      <c r="AL684" s="44">
        <f t="shared" si="714"/>
        <v>-34416.846208338677</v>
      </c>
      <c r="AM684" s="44">
        <f t="shared" si="685"/>
        <v>160.45537958390213</v>
      </c>
      <c r="AN684" s="44">
        <f t="shared" si="686"/>
        <v>155.73426577986513</v>
      </c>
      <c r="AO684" s="44">
        <f t="shared" si="746"/>
        <v>-6027.5337652825465</v>
      </c>
      <c r="AP684" s="44">
        <f t="shared" si="747"/>
        <v>2139.745830437274</v>
      </c>
      <c r="AQ684" s="44">
        <f t="shared" si="715"/>
        <v>1133.9662643018657</v>
      </c>
      <c r="AR684" s="44">
        <f t="shared" si="716"/>
        <v>-1033.7794604412265</v>
      </c>
      <c r="AS684" s="44">
        <f t="shared" si="717"/>
        <v>466.02523080255571</v>
      </c>
      <c r="AT684" s="44">
        <f>Paramètres!$D$26*Calculs!AQ684</f>
        <v>22.679325286037315</v>
      </c>
      <c r="AU684" s="44">
        <f>Paramètres!$D$26*AO684</f>
        <v>-120.55067530565093</v>
      </c>
      <c r="AV684" s="44">
        <f>Paramètres!$D$26*AP684</f>
        <v>42.794916608745481</v>
      </c>
      <c r="AW684" s="44"/>
      <c r="AX684" s="44"/>
      <c r="AY684" s="44"/>
      <c r="AZ684" s="44"/>
      <c r="BA684" s="44"/>
      <c r="BB684" s="44"/>
      <c r="BC684" s="44"/>
      <c r="BD684" s="44"/>
      <c r="BE684" s="44"/>
      <c r="BF684" s="44"/>
      <c r="BG684" s="41">
        <f>Paramètres!$D$16</f>
        <v>30000</v>
      </c>
      <c r="BH684" s="41">
        <f>Paramètres!$E$16</f>
        <v>-25000</v>
      </c>
      <c r="BI684" s="100"/>
      <c r="BJ684" s="100"/>
      <c r="BK684" s="110">
        <f>Paramètres!$D$20</f>
        <v>523598775598.29883</v>
      </c>
      <c r="BL684" s="41">
        <f>Paramètres!$D$21</f>
        <v>10000</v>
      </c>
      <c r="BM684" s="41"/>
      <c r="BN684" s="41"/>
      <c r="BO684" s="41">
        <f>IF(AND($BR$6&gt;200,A684&lt;950),Paramètres!$D$22,0)</f>
        <v>1</v>
      </c>
      <c r="BP684" s="41">
        <f t="shared" si="687"/>
        <v>73846.494524256588</v>
      </c>
      <c r="BQ684" s="41">
        <f t="shared" si="688"/>
        <v>-60218.94243903974</v>
      </c>
      <c r="BR684" s="41">
        <f t="shared" si="718"/>
        <v>95287.07038206936</v>
      </c>
      <c r="BS684" s="41">
        <f t="shared" si="719"/>
        <v>-39.195904642053833</v>
      </c>
      <c r="BT684" s="41">
        <f t="shared" si="720"/>
        <v>56.727694225316021</v>
      </c>
      <c r="BU684" s="41">
        <f t="shared" si="721"/>
        <v>43.963376606988149</v>
      </c>
      <c r="BV684" s="41">
        <f t="shared" si="722"/>
        <v>-35.850422723213178</v>
      </c>
      <c r="BW684" s="41">
        <f>Paramètres!$D$22</f>
        <v>1</v>
      </c>
      <c r="BX684" s="41">
        <f t="shared" si="689"/>
        <v>-33903.931495662764</v>
      </c>
      <c r="BY684" s="41">
        <f t="shared" si="690"/>
        <v>9416.8462083386767</v>
      </c>
      <c r="BZ684" s="41">
        <f t="shared" si="723"/>
        <v>35187.406317802059</v>
      </c>
      <c r="CA684" s="41">
        <f t="shared" si="724"/>
        <v>164.47732068765524</v>
      </c>
      <c r="CB684" s="41">
        <f t="shared" si="725"/>
        <v>376.38035356062755</v>
      </c>
      <c r="CC684" s="41">
        <f t="shared" si="726"/>
        <v>-362.65172852415952</v>
      </c>
      <c r="CD684" s="41">
        <f t="shared" si="727"/>
        <v>100.72683031279365</v>
      </c>
      <c r="CE684" s="2">
        <f>Paramètres!$F$16</f>
        <v>15000</v>
      </c>
      <c r="CF684" s="2">
        <f>Paramètres!$G$16</f>
        <v>15000</v>
      </c>
      <c r="CG684" s="111">
        <f>Paramètres!$F$20</f>
        <v>992600579172.61572</v>
      </c>
      <c r="CH684" s="2">
        <f>Paramètres!$F$21</f>
        <v>13332</v>
      </c>
      <c r="CI684" s="2"/>
      <c r="CJ684" s="2"/>
      <c r="CK684" s="2">
        <f>IF(CN684&gt;20000,Paramètres!$F$22,-2)</f>
        <v>1</v>
      </c>
      <c r="CL684" s="2">
        <f t="shared" si="691"/>
        <v>58846.494524256581</v>
      </c>
      <c r="CM684" s="2">
        <f t="shared" si="692"/>
        <v>-20218.94243903974</v>
      </c>
      <c r="CN684" s="2">
        <f t="shared" si="693"/>
        <v>62223.111069333092</v>
      </c>
      <c r="CO684" s="2">
        <f t="shared" si="694"/>
        <v>-18.962100334967797</v>
      </c>
      <c r="CP684" s="2">
        <f t="shared" si="695"/>
        <v>239.67952398262855</v>
      </c>
      <c r="CQ684" s="2">
        <f t="shared" si="696"/>
        <v>226.67300868168155</v>
      </c>
      <c r="CR684" s="2">
        <f t="shared" si="697"/>
        <v>-77.882099045504248</v>
      </c>
      <c r="CS684" s="2">
        <f>Paramètres!$F$22</f>
        <v>1</v>
      </c>
      <c r="CT684" s="2">
        <f t="shared" si="698"/>
        <v>-48903.931495662764</v>
      </c>
      <c r="CU684" s="2">
        <f t="shared" si="699"/>
        <v>49416.846208338677</v>
      </c>
      <c r="CV684" s="2">
        <f t="shared" si="728"/>
        <v>69524.234658937974</v>
      </c>
      <c r="CW684" s="2">
        <f t="shared" si="729"/>
        <v>134.70110507274609</v>
      </c>
      <c r="CX684" s="2">
        <f t="shared" si="700"/>
        <v>194.52577398703076</v>
      </c>
      <c r="CY684" s="2">
        <f t="shared" si="730"/>
        <v>-136.83106576966159</v>
      </c>
      <c r="CZ684" s="2">
        <f t="shared" si="731"/>
        <v>138.26617874806519</v>
      </c>
      <c r="DA684" s="2"/>
      <c r="DB684" s="2"/>
      <c r="DC684" s="13">
        <f>Paramètres!$H$16</f>
        <v>-20000</v>
      </c>
      <c r="DD684" s="13">
        <f>Paramètres!$I$16</f>
        <v>0</v>
      </c>
      <c r="DE684" s="13"/>
      <c r="DF684" s="13"/>
      <c r="DG684" s="112">
        <f>Paramètres!$H$20</f>
        <v>1047197551196.5977</v>
      </c>
      <c r="DH684" s="13">
        <f>Paramètres!$H$21</f>
        <v>10000</v>
      </c>
      <c r="DI684" s="13">
        <f>IF(DL684&lt;66666,Paramètres!$H$22,5)</f>
        <v>1</v>
      </c>
      <c r="DJ684" s="13">
        <f t="shared" si="701"/>
        <v>23846.494524256581</v>
      </c>
      <c r="DK684" s="13">
        <f t="shared" si="702"/>
        <v>-35218.94243903974</v>
      </c>
      <c r="DL684" s="13">
        <f t="shared" si="732"/>
        <v>42532.683992663733</v>
      </c>
      <c r="DM684" s="13">
        <f t="shared" si="733"/>
        <v>-55.89835147728882</v>
      </c>
      <c r="DN684" s="13">
        <f t="shared" si="734"/>
        <v>533.98929144824456</v>
      </c>
      <c r="DO684" s="13">
        <f t="shared" si="735"/>
        <v>299.38794167630255</v>
      </c>
      <c r="DP684" s="13">
        <f t="shared" si="736"/>
        <v>-442.16673750998632</v>
      </c>
      <c r="DQ684" s="13">
        <f>IF(DT684&lt;66666,Paramètres!$H$22,5)</f>
        <v>5</v>
      </c>
      <c r="DR684" s="13">
        <f t="shared" si="703"/>
        <v>-83903.931495662764</v>
      </c>
      <c r="DS684" s="13">
        <f t="shared" si="704"/>
        <v>34416.846208338677</v>
      </c>
      <c r="DT684" s="13">
        <f t="shared" si="737"/>
        <v>90688.417250260274</v>
      </c>
      <c r="DU684" s="13">
        <f t="shared" si="738"/>
        <v>157.69688088348042</v>
      </c>
      <c r="DV684" s="13">
        <f t="shared" si="739"/>
        <v>625.20420866098084</v>
      </c>
      <c r="DW684" s="13">
        <f t="shared" si="740"/>
        <v>-578.43209402952095</v>
      </c>
      <c r="DX684" s="13">
        <f t="shared" si="741"/>
        <v>237.26907747118392</v>
      </c>
    </row>
    <row r="685" spans="1:128" x14ac:dyDescent="0.35">
      <c r="A685" s="106">
        <f t="shared" si="742"/>
        <v>679</v>
      </c>
      <c r="B685" s="106">
        <f>A685*Paramètres!$D$25</f>
        <v>339.5</v>
      </c>
      <c r="C685" s="102">
        <f>Paramètres!$D$7</f>
        <v>155093840495.72119</v>
      </c>
      <c r="D685" s="28">
        <f>Paramètres!$D$8</f>
        <v>6666</v>
      </c>
      <c r="E685" s="28">
        <f t="shared" si="705"/>
        <v>-44721.646162757745</v>
      </c>
      <c r="F685" s="28">
        <f t="shared" si="706"/>
        <v>38301.74233800565</v>
      </c>
      <c r="G685" s="28">
        <f t="shared" si="680"/>
        <v>103.89466579486647</v>
      </c>
      <c r="H685" s="28">
        <f t="shared" si="681"/>
        <v>-45.272827376376874</v>
      </c>
      <c r="I685" s="28">
        <f t="shared" si="743"/>
        <v>-1424.5848047101506</v>
      </c>
      <c r="J685" s="28">
        <f t="shared" si="744"/>
        <v>5758.7791797410428</v>
      </c>
      <c r="K685" s="28">
        <f t="shared" si="745"/>
        <v>720.21561248912838</v>
      </c>
      <c r="L685" s="28">
        <f t="shared" si="707"/>
        <v>506.83857289251398</v>
      </c>
      <c r="M685" s="28">
        <f t="shared" si="708"/>
        <v>-511.68856690507573</v>
      </c>
      <c r="N685" s="28">
        <f>Paramètres!$D$26*Calculs!K685</f>
        <v>14.404312249782567</v>
      </c>
      <c r="O685" s="28">
        <f>Paramètres!$D$26*I685</f>
        <v>-28.491696094203011</v>
      </c>
      <c r="P685" s="28">
        <f>Paramètres!$D$26*J685</f>
        <v>115.17558359482086</v>
      </c>
      <c r="Q685" s="105">
        <f>IF($T685&gt;25000,Paramètres!$D$9,-5)</f>
        <v>6</v>
      </c>
      <c r="R685" s="105">
        <f t="shared" si="682"/>
        <v>-105353.36591066893</v>
      </c>
      <c r="S685" s="105">
        <f t="shared" si="683"/>
        <v>71532.20932342505</v>
      </c>
      <c r="T685" s="105">
        <f t="shared" si="709"/>
        <v>127342.79987261782</v>
      </c>
      <c r="U685" s="105">
        <f t="shared" si="710"/>
        <v>145.82451012873491</v>
      </c>
      <c r="V685" s="105">
        <f t="shared" si="684"/>
        <v>57.149755177533009</v>
      </c>
      <c r="W685" s="105">
        <f t="shared" si="711"/>
        <v>-47.281189631031836</v>
      </c>
      <c r="X685" s="105">
        <f t="shared" si="712"/>
        <v>32.102704308615003</v>
      </c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44">
        <f t="shared" si="713"/>
        <v>60631.719747911186</v>
      </c>
      <c r="AL685" s="44">
        <f t="shared" si="714"/>
        <v>-33230.4669854194</v>
      </c>
      <c r="AM685" s="44">
        <f t="shared" si="685"/>
        <v>159.73260954397679</v>
      </c>
      <c r="AN685" s="44">
        <f t="shared" si="686"/>
        <v>155.75182912175299</v>
      </c>
      <c r="AO685" s="44">
        <f t="shared" si="746"/>
        <v>-6940.7625504181224</v>
      </c>
      <c r="AP685" s="44">
        <f t="shared" si="747"/>
        <v>2562.976144631084</v>
      </c>
      <c r="AQ685" s="44">
        <f t="shared" si="715"/>
        <v>1234.0841925946734</v>
      </c>
      <c r="AR685" s="44">
        <f t="shared" si="716"/>
        <v>-1125.2073059638935</v>
      </c>
      <c r="AS685" s="44">
        <f t="shared" si="717"/>
        <v>506.82572252947432</v>
      </c>
      <c r="AT685" s="44">
        <f>Paramètres!$D$26*Calculs!AQ685</f>
        <v>24.681683851893467</v>
      </c>
      <c r="AU685" s="44">
        <f>Paramètres!$D$26*AO685</f>
        <v>-138.81525100836245</v>
      </c>
      <c r="AV685" s="44">
        <f>Paramètres!$D$26*AP685</f>
        <v>51.259522892621682</v>
      </c>
      <c r="AW685" s="44"/>
      <c r="AX685" s="44"/>
      <c r="AY685" s="44"/>
      <c r="AZ685" s="44"/>
      <c r="BA685" s="44"/>
      <c r="BB685" s="44"/>
      <c r="BC685" s="44"/>
      <c r="BD685" s="44"/>
      <c r="BE685" s="44"/>
      <c r="BF685" s="44"/>
      <c r="BG685" s="41">
        <f>Paramètres!$D$16</f>
        <v>30000</v>
      </c>
      <c r="BH685" s="41">
        <f>Paramètres!$E$16</f>
        <v>-25000</v>
      </c>
      <c r="BI685" s="100"/>
      <c r="BJ685" s="100"/>
      <c r="BK685" s="110">
        <f>Paramètres!$D$20</f>
        <v>523598775598.29883</v>
      </c>
      <c r="BL685" s="41">
        <f>Paramètres!$D$21</f>
        <v>10000</v>
      </c>
      <c r="BM685" s="41"/>
      <c r="BN685" s="41"/>
      <c r="BO685" s="41">
        <f>IF(AND($BR$6&gt;200,A685&lt;950),Paramètres!$D$22,0)</f>
        <v>1</v>
      </c>
      <c r="BP685" s="41">
        <f t="shared" si="687"/>
        <v>74721.646162757737</v>
      </c>
      <c r="BQ685" s="41">
        <f t="shared" si="688"/>
        <v>-63301.74233800565</v>
      </c>
      <c r="BR685" s="41">
        <f t="shared" si="718"/>
        <v>97930.766300992589</v>
      </c>
      <c r="BS685" s="41">
        <f t="shared" si="719"/>
        <v>-40.270183403866504</v>
      </c>
      <c r="BT685" s="41">
        <f t="shared" si="720"/>
        <v>53.753019695379486</v>
      </c>
      <c r="BU685" s="41">
        <f t="shared" si="721"/>
        <v>41.013812814586174</v>
      </c>
      <c r="BV685" s="41">
        <f t="shared" si="722"/>
        <v>-34.74556496564621</v>
      </c>
      <c r="BW685" s="41">
        <f>Paramètres!$D$22</f>
        <v>1</v>
      </c>
      <c r="BX685" s="41">
        <f t="shared" si="689"/>
        <v>-30631.719747911186</v>
      </c>
      <c r="BY685" s="41">
        <f t="shared" si="690"/>
        <v>8230.4669854193999</v>
      </c>
      <c r="BZ685" s="41">
        <f t="shared" si="723"/>
        <v>31718.178407857074</v>
      </c>
      <c r="CA685" s="41">
        <f t="shared" si="724"/>
        <v>164.96035278208788</v>
      </c>
      <c r="CB685" s="41">
        <f t="shared" si="725"/>
        <v>451.49083206407909</v>
      </c>
      <c r="CC685" s="41">
        <f t="shared" si="726"/>
        <v>-436.02569033763353</v>
      </c>
      <c r="CD685" s="41">
        <f t="shared" si="727"/>
        <v>117.15617270764949</v>
      </c>
      <c r="CE685" s="2">
        <f>Paramètres!$F$16</f>
        <v>15000</v>
      </c>
      <c r="CF685" s="2">
        <f>Paramètres!$G$16</f>
        <v>15000</v>
      </c>
      <c r="CG685" s="111">
        <f>Paramètres!$F$20</f>
        <v>992600579172.61572</v>
      </c>
      <c r="CH685" s="2">
        <f>Paramètres!$F$21</f>
        <v>13332</v>
      </c>
      <c r="CI685" s="2"/>
      <c r="CJ685" s="2"/>
      <c r="CK685" s="2">
        <f>IF(CN685&gt;20000,Paramètres!$F$22,-2)</f>
        <v>1</v>
      </c>
      <c r="CL685" s="2">
        <f t="shared" si="691"/>
        <v>59721.646162757745</v>
      </c>
      <c r="CM685" s="2">
        <f t="shared" si="692"/>
        <v>-23301.74233800565</v>
      </c>
      <c r="CN685" s="2">
        <f t="shared" si="693"/>
        <v>64106.522416805936</v>
      </c>
      <c r="CO685" s="2">
        <f t="shared" si="694"/>
        <v>-21.31436044496601</v>
      </c>
      <c r="CP685" s="2">
        <f t="shared" si="695"/>
        <v>226.66658088434016</v>
      </c>
      <c r="CQ685" s="2">
        <f t="shared" si="696"/>
        <v>211.16262168274918</v>
      </c>
      <c r="CR685" s="2">
        <f t="shared" si="697"/>
        <v>-82.389842176479888</v>
      </c>
      <c r="CS685" s="2">
        <f>Paramètres!$F$22</f>
        <v>1</v>
      </c>
      <c r="CT685" s="2">
        <f t="shared" si="698"/>
        <v>-45631.719747911186</v>
      </c>
      <c r="CU685" s="2">
        <f t="shared" si="699"/>
        <v>48230.4669854194</v>
      </c>
      <c r="CV685" s="2">
        <f t="shared" si="728"/>
        <v>66396.022416885331</v>
      </c>
      <c r="CW685" s="2">
        <f t="shared" si="729"/>
        <v>133.41406614182284</v>
      </c>
      <c r="CX685" s="2">
        <f t="shared" si="700"/>
        <v>212.19775894543412</v>
      </c>
      <c r="CY685" s="2">
        <f t="shared" si="730"/>
        <v>-145.83627625365659</v>
      </c>
      <c r="CZ685" s="2">
        <f t="shared" si="731"/>
        <v>154.14171865504721</v>
      </c>
      <c r="DA685" s="2"/>
      <c r="DB685" s="2"/>
      <c r="DC685" s="13">
        <f>Paramètres!$H$16</f>
        <v>-20000</v>
      </c>
      <c r="DD685" s="13">
        <f>Paramètres!$I$16</f>
        <v>0</v>
      </c>
      <c r="DE685" s="13"/>
      <c r="DF685" s="13"/>
      <c r="DG685" s="112">
        <f>Paramètres!$H$20</f>
        <v>1047197551196.5977</v>
      </c>
      <c r="DH685" s="13">
        <f>Paramètres!$H$21</f>
        <v>10000</v>
      </c>
      <c r="DI685" s="13">
        <f>IF(DL685&lt;66666,Paramètres!$H$22,5)</f>
        <v>1</v>
      </c>
      <c r="DJ685" s="13">
        <f t="shared" si="701"/>
        <v>24721.646162757745</v>
      </c>
      <c r="DK685" s="13">
        <f t="shared" si="702"/>
        <v>-38301.74233800565</v>
      </c>
      <c r="DL685" s="13">
        <f t="shared" si="732"/>
        <v>45587.09526964368</v>
      </c>
      <c r="DM685" s="13">
        <f t="shared" si="733"/>
        <v>-57.160004950136653</v>
      </c>
      <c r="DN685" s="13">
        <f t="shared" si="734"/>
        <v>469.60089502782336</v>
      </c>
      <c r="DO685" s="13">
        <f t="shared" si="735"/>
        <v>254.66213839517866</v>
      </c>
      <c r="DP685" s="13">
        <f t="shared" si="736"/>
        <v>-394.55315976294963</v>
      </c>
      <c r="DQ685" s="13">
        <f>IF(DT685&lt;66666,Paramètres!$H$22,5)</f>
        <v>5</v>
      </c>
      <c r="DR685" s="13">
        <f t="shared" si="703"/>
        <v>-80631.719747911178</v>
      </c>
      <c r="DS685" s="13">
        <f t="shared" si="704"/>
        <v>33230.4669854194</v>
      </c>
      <c r="DT685" s="13">
        <f t="shared" si="737"/>
        <v>87210.883297755558</v>
      </c>
      <c r="DU685" s="13">
        <f t="shared" si="738"/>
        <v>157.60214395051773</v>
      </c>
      <c r="DV685" s="13">
        <f t="shared" si="739"/>
        <v>675.06864314186669</v>
      </c>
      <c r="DW685" s="13">
        <f t="shared" si="740"/>
        <v>-624.14166198243868</v>
      </c>
      <c r="DX685" s="13">
        <f t="shared" si="741"/>
        <v>257.22530733036399</v>
      </c>
    </row>
    <row r="686" spans="1:128" x14ac:dyDescent="0.35">
      <c r="A686" s="106">
        <f t="shared" si="742"/>
        <v>680</v>
      </c>
      <c r="B686" s="106">
        <f>A686*Paramètres!$D$25</f>
        <v>340</v>
      </c>
      <c r="C686" s="102">
        <f>Paramètres!$D$7</f>
        <v>155093840495.72119</v>
      </c>
      <c r="D686" s="28">
        <f>Paramètres!$D$8</f>
        <v>6666</v>
      </c>
      <c r="E686" s="28">
        <f t="shared" si="705"/>
        <v>-45307.228921889691</v>
      </c>
      <c r="F686" s="28">
        <f t="shared" si="706"/>
        <v>41053.209786149906</v>
      </c>
      <c r="G686" s="28">
        <f t="shared" si="680"/>
        <v>99.830557183110031</v>
      </c>
      <c r="H686" s="28">
        <f t="shared" si="681"/>
        <v>-46.243739993053204</v>
      </c>
      <c r="I686" s="28">
        <f t="shared" si="743"/>
        <v>-889.25453572343361</v>
      </c>
      <c r="J686" s="28">
        <f t="shared" si="744"/>
        <v>5131.9150292411468</v>
      </c>
      <c r="K686" s="28">
        <f t="shared" si="745"/>
        <v>663.96849524750871</v>
      </c>
      <c r="L686" s="28">
        <f t="shared" si="707"/>
        <v>459.19528330011531</v>
      </c>
      <c r="M686" s="28">
        <f t="shared" si="708"/>
        <v>-479.57674513696742</v>
      </c>
      <c r="N686" s="28">
        <f>Paramètres!$D$26*Calculs!K686</f>
        <v>13.279369904950174</v>
      </c>
      <c r="O686" s="28">
        <f>Paramètres!$D$26*I686</f>
        <v>-17.785090714468673</v>
      </c>
      <c r="P686" s="28">
        <f>Paramètres!$D$26*J686</f>
        <v>102.63830058482294</v>
      </c>
      <c r="Q686" s="105">
        <f>IF($T686&gt;25000,Paramètres!$D$9,-5)</f>
        <v>6</v>
      </c>
      <c r="R686" s="105">
        <f t="shared" si="682"/>
        <v>-102187.26556810085</v>
      </c>
      <c r="S686" s="105">
        <f t="shared" si="683"/>
        <v>72875.482268621388</v>
      </c>
      <c r="T686" s="105">
        <f t="shared" si="709"/>
        <v>125511.24714610129</v>
      </c>
      <c r="U686" s="105">
        <f t="shared" si="710"/>
        <v>144.50519775830972</v>
      </c>
      <c r="V686" s="105">
        <f t="shared" si="684"/>
        <v>58.822779253372218</v>
      </c>
      <c r="W686" s="105">
        <f t="shared" si="711"/>
        <v>-47.891636022237037</v>
      </c>
      <c r="X686" s="105">
        <f t="shared" si="712"/>
        <v>34.154217282855782</v>
      </c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44">
        <f t="shared" si="713"/>
        <v>56880.036646211149</v>
      </c>
      <c r="AL686" s="44">
        <f t="shared" si="714"/>
        <v>-31822.272482471486</v>
      </c>
      <c r="AM686" s="44">
        <f t="shared" si="685"/>
        <v>159.15391234413804</v>
      </c>
      <c r="AN686" s="44">
        <f t="shared" si="686"/>
        <v>155.89982814563064</v>
      </c>
      <c r="AO686" s="44">
        <f t="shared" si="746"/>
        <v>-7927.1546053736529</v>
      </c>
      <c r="AP686" s="44">
        <f t="shared" si="747"/>
        <v>3018.5423442679366</v>
      </c>
      <c r="AQ686" s="44">
        <f t="shared" si="715"/>
        <v>1372.9618489451861</v>
      </c>
      <c r="AR686" s="44">
        <f t="shared" si="716"/>
        <v>-1253.2848182047605</v>
      </c>
      <c r="AS686" s="44">
        <f t="shared" si="717"/>
        <v>560.62590300167574</v>
      </c>
      <c r="AT686" s="44">
        <f>Paramètres!$D$26*Calculs!AQ686</f>
        <v>27.459236978903725</v>
      </c>
      <c r="AU686" s="44">
        <f>Paramètres!$D$26*AO686</f>
        <v>-158.54309210747306</v>
      </c>
      <c r="AV686" s="44">
        <f>Paramètres!$D$26*AP686</f>
        <v>60.370846885358731</v>
      </c>
      <c r="AW686" s="44"/>
      <c r="AX686" s="44"/>
      <c r="AY686" s="44"/>
      <c r="AZ686" s="44"/>
      <c r="BA686" s="44"/>
      <c r="BB686" s="44"/>
      <c r="BC686" s="44"/>
      <c r="BD686" s="44"/>
      <c r="BE686" s="44"/>
      <c r="BF686" s="44"/>
      <c r="BG686" s="41">
        <f>Paramètres!$D$16</f>
        <v>30000</v>
      </c>
      <c r="BH686" s="41">
        <f>Paramètres!$E$16</f>
        <v>-25000</v>
      </c>
      <c r="BI686" s="100"/>
      <c r="BJ686" s="100"/>
      <c r="BK686" s="110">
        <f>Paramètres!$D$20</f>
        <v>523598775598.29883</v>
      </c>
      <c r="BL686" s="41">
        <f>Paramètres!$D$21</f>
        <v>10000</v>
      </c>
      <c r="BM686" s="41"/>
      <c r="BN686" s="41"/>
      <c r="BO686" s="41">
        <f>IF(AND($BR$6&gt;200,A686&lt;950),Paramètres!$D$22,0)</f>
        <v>1</v>
      </c>
      <c r="BP686" s="41">
        <f t="shared" si="687"/>
        <v>75307.228921889691</v>
      </c>
      <c r="BQ686" s="41">
        <f t="shared" si="688"/>
        <v>-66053.209786149906</v>
      </c>
      <c r="BR686" s="41">
        <f t="shared" si="718"/>
        <v>100170.88025442838</v>
      </c>
      <c r="BS686" s="41">
        <f t="shared" si="719"/>
        <v>-41.254533683940885</v>
      </c>
      <c r="BT686" s="41">
        <f t="shared" si="720"/>
        <v>51.410942838213231</v>
      </c>
      <c r="BU686" s="41">
        <f t="shared" si="721"/>
        <v>38.650111006051098</v>
      </c>
      <c r="BV686" s="41">
        <f t="shared" si="722"/>
        <v>-33.900648411703806</v>
      </c>
      <c r="BW686" s="41">
        <f>Paramètres!$D$22</f>
        <v>1</v>
      </c>
      <c r="BX686" s="41">
        <f t="shared" si="689"/>
        <v>-26880.036646211149</v>
      </c>
      <c r="BY686" s="41">
        <f t="shared" si="690"/>
        <v>6822.272482471486</v>
      </c>
      <c r="BZ686" s="41">
        <f t="shared" si="723"/>
        <v>27732.287535050942</v>
      </c>
      <c r="CA686" s="41">
        <f t="shared" si="724"/>
        <v>165.75878512286729</v>
      </c>
      <c r="CB686" s="41">
        <f t="shared" si="725"/>
        <v>566.75433957537996</v>
      </c>
      <c r="CC686" s="41">
        <f t="shared" si="726"/>
        <v>-549.33720840484659</v>
      </c>
      <c r="CD686" s="41">
        <f t="shared" si="727"/>
        <v>139.42421916401483</v>
      </c>
      <c r="CE686" s="2">
        <f>Paramètres!$F$16</f>
        <v>15000</v>
      </c>
      <c r="CF686" s="2">
        <f>Paramètres!$G$16</f>
        <v>15000</v>
      </c>
      <c r="CG686" s="111">
        <f>Paramètres!$F$20</f>
        <v>992600579172.61572</v>
      </c>
      <c r="CH686" s="2">
        <f>Paramètres!$F$21</f>
        <v>13332</v>
      </c>
      <c r="CI686" s="2"/>
      <c r="CJ686" s="2"/>
      <c r="CK686" s="2">
        <f>IF(CN686&gt;20000,Paramètres!$F$22,-2)</f>
        <v>1</v>
      </c>
      <c r="CL686" s="2">
        <f t="shared" si="691"/>
        <v>60307.228921889691</v>
      </c>
      <c r="CM686" s="2">
        <f t="shared" si="692"/>
        <v>-26053.209786149906</v>
      </c>
      <c r="CN686" s="2">
        <f t="shared" si="693"/>
        <v>65694.228059992805</v>
      </c>
      <c r="CO686" s="2">
        <f t="shared" si="694"/>
        <v>-23.364734302595391</v>
      </c>
      <c r="CP686" s="2">
        <f t="shared" si="695"/>
        <v>216.4853010249617</v>
      </c>
      <c r="CQ686" s="2">
        <f t="shared" si="696"/>
        <v>198.73326763523275</v>
      </c>
      <c r="CR686" s="2">
        <f t="shared" si="697"/>
        <v>-85.854376096336736</v>
      </c>
      <c r="CS686" s="2">
        <f>Paramètres!$F$22</f>
        <v>1</v>
      </c>
      <c r="CT686" s="2">
        <f t="shared" si="698"/>
        <v>-41880.036646211149</v>
      </c>
      <c r="CU686" s="2">
        <f t="shared" si="699"/>
        <v>46822.272482471482</v>
      </c>
      <c r="CV686" s="2">
        <f t="shared" si="728"/>
        <v>62819.285811849179</v>
      </c>
      <c r="CW686" s="2">
        <f t="shared" si="729"/>
        <v>131.81094236440975</v>
      </c>
      <c r="CX686" s="2">
        <f t="shared" si="700"/>
        <v>235.44461448194937</v>
      </c>
      <c r="CY686" s="2">
        <f t="shared" si="730"/>
        <v>-156.96499817253877</v>
      </c>
      <c r="CZ686" s="2">
        <f t="shared" si="731"/>
        <v>175.48833533100901</v>
      </c>
      <c r="DA686" s="2"/>
      <c r="DB686" s="2"/>
      <c r="DC686" s="13">
        <f>Paramètres!$H$16</f>
        <v>-20000</v>
      </c>
      <c r="DD686" s="13">
        <f>Paramètres!$I$16</f>
        <v>0</v>
      </c>
      <c r="DE686" s="13"/>
      <c r="DF686" s="13"/>
      <c r="DG686" s="112">
        <f>Paramètres!$H$20</f>
        <v>1047197551196.5977</v>
      </c>
      <c r="DH686" s="13">
        <f>Paramètres!$H$21</f>
        <v>10000</v>
      </c>
      <c r="DI686" s="13">
        <f>IF(DL686&lt;66666,Paramètres!$H$22,5)</f>
        <v>1</v>
      </c>
      <c r="DJ686" s="13">
        <f t="shared" si="701"/>
        <v>25307.228921889691</v>
      </c>
      <c r="DK686" s="13">
        <f t="shared" si="702"/>
        <v>-41053.209786149906</v>
      </c>
      <c r="DL686" s="13">
        <f t="shared" si="732"/>
        <v>48226.775441144353</v>
      </c>
      <c r="DM686" s="13">
        <f t="shared" si="733"/>
        <v>-58.348266180692399</v>
      </c>
      <c r="DN686" s="13">
        <f t="shared" si="734"/>
        <v>422.69633507370281</v>
      </c>
      <c r="DO686" s="13">
        <f t="shared" si="735"/>
        <v>221.81190465883148</v>
      </c>
      <c r="DP686" s="13">
        <f t="shared" si="736"/>
        <v>-359.82172062892687</v>
      </c>
      <c r="DQ686" s="13">
        <f>IF(DT686&lt;66666,Paramètres!$H$22,5)</f>
        <v>5</v>
      </c>
      <c r="DR686" s="13">
        <f t="shared" si="703"/>
        <v>-76880.036646211141</v>
      </c>
      <c r="DS686" s="13">
        <f t="shared" si="704"/>
        <v>31822.272482471486</v>
      </c>
      <c r="DT686" s="13">
        <f t="shared" si="737"/>
        <v>83205.751367747594</v>
      </c>
      <c r="DU686" s="13">
        <f t="shared" si="738"/>
        <v>157.51430235161038</v>
      </c>
      <c r="DV686" s="13">
        <f t="shared" si="739"/>
        <v>740.20103438539502</v>
      </c>
      <c r="DW686" s="13">
        <f t="shared" si="740"/>
        <v>-683.92727321937105</v>
      </c>
      <c r="DX686" s="13">
        <f t="shared" si="741"/>
        <v>283.09195723638021</v>
      </c>
    </row>
    <row r="687" spans="1:128" x14ac:dyDescent="0.35">
      <c r="A687" s="106">
        <f t="shared" si="742"/>
        <v>681</v>
      </c>
      <c r="B687" s="106">
        <f>A687*Paramètres!$D$25</f>
        <v>340.5</v>
      </c>
      <c r="C687" s="102">
        <f>Paramètres!$D$7</f>
        <v>155093840495.72119</v>
      </c>
      <c r="D687" s="28">
        <f>Paramètres!$D$8</f>
        <v>6666</v>
      </c>
      <c r="E687" s="28">
        <f t="shared" si="705"/>
        <v>-45637.057368926377</v>
      </c>
      <c r="F687" s="28">
        <f t="shared" si="706"/>
        <v>43499.273114486241</v>
      </c>
      <c r="G687" s="28">
        <f t="shared" si="680"/>
        <v>95.177755105912098</v>
      </c>
      <c r="H687" s="28">
        <f t="shared" si="681"/>
        <v>-47.192730748801857</v>
      </c>
      <c r="I687" s="28">
        <f t="shared" si="743"/>
        <v>-412.27416170884965</v>
      </c>
      <c r="J687" s="28">
        <f t="shared" si="744"/>
        <v>4549.6999835193565</v>
      </c>
      <c r="K687" s="28">
        <f t="shared" si="745"/>
        <v>621.59436422760541</v>
      </c>
      <c r="L687" s="28">
        <f t="shared" si="707"/>
        <v>422.39474640053902</v>
      </c>
      <c r="M687" s="28">
        <f t="shared" si="708"/>
        <v>-456.02876208935038</v>
      </c>
      <c r="N687" s="28">
        <f>Paramètres!$D$26*Calculs!K687</f>
        <v>12.431887284552108</v>
      </c>
      <c r="O687" s="28">
        <f>Paramètres!$D$26*I687</f>
        <v>-8.2454832341769926</v>
      </c>
      <c r="P687" s="28">
        <f>Paramètres!$D$26*J687</f>
        <v>90.993999670387126</v>
      </c>
      <c r="Q687" s="105">
        <f>IF($T687&gt;25000,Paramètres!$D$9,-5)</f>
        <v>6</v>
      </c>
      <c r="R687" s="105">
        <f t="shared" si="682"/>
        <v>-98240.195507899509</v>
      </c>
      <c r="S687" s="105">
        <f t="shared" si="683"/>
        <v>73672.117949073334</v>
      </c>
      <c r="T687" s="105">
        <f t="shared" si="709"/>
        <v>122795.42734374311</v>
      </c>
      <c r="U687" s="105">
        <f t="shared" si="710"/>
        <v>143.13309927086726</v>
      </c>
      <c r="V687" s="105">
        <f t="shared" si="684"/>
        <v>61.441880142555398</v>
      </c>
      <c r="W687" s="105">
        <f t="shared" si="711"/>
        <v>-49.155432316553053</v>
      </c>
      <c r="X687" s="105">
        <f t="shared" si="712"/>
        <v>36.862557008771311</v>
      </c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44">
        <f t="shared" si="713"/>
        <v>52603.138138973132</v>
      </c>
      <c r="AL687" s="44">
        <f t="shared" si="714"/>
        <v>-30172.844834587097</v>
      </c>
      <c r="AM687" s="44">
        <f t="shared" si="685"/>
        <v>158.6927951476716</v>
      </c>
      <c r="AN687" s="44">
        <f t="shared" si="686"/>
        <v>156.27102196703174</v>
      </c>
      <c r="AO687" s="44">
        <f t="shared" si="746"/>
        <v>-9021.8963314709399</v>
      </c>
      <c r="AP687" s="44">
        <f t="shared" si="747"/>
        <v>3518.7974003842537</v>
      </c>
      <c r="AQ687" s="44">
        <f t="shared" si="715"/>
        <v>1570.9287069862182</v>
      </c>
      <c r="AR687" s="44">
        <f t="shared" si="716"/>
        <v>-1438.1211158189935</v>
      </c>
      <c r="AS687" s="44">
        <f t="shared" si="717"/>
        <v>632.15872901425996</v>
      </c>
      <c r="AT687" s="44">
        <f>Paramètres!$D$26*Calculs!AQ687</f>
        <v>31.418574139724367</v>
      </c>
      <c r="AU687" s="44">
        <f>Paramètres!$D$26*AO687</f>
        <v>-180.4379266294188</v>
      </c>
      <c r="AV687" s="44">
        <f>Paramètres!$D$26*AP687</f>
        <v>70.375948007685082</v>
      </c>
      <c r="AW687" s="44"/>
      <c r="AX687" s="44"/>
      <c r="AY687" s="44"/>
      <c r="AZ687" s="44"/>
      <c r="BA687" s="44"/>
      <c r="BB687" s="44"/>
      <c r="BC687" s="44"/>
      <c r="BD687" s="44"/>
      <c r="BE687" s="44"/>
      <c r="BF687" s="44"/>
      <c r="BG687" s="41">
        <f>Paramètres!$D$16</f>
        <v>30000</v>
      </c>
      <c r="BH687" s="41">
        <f>Paramètres!$E$16</f>
        <v>-25000</v>
      </c>
      <c r="BI687" s="100"/>
      <c r="BJ687" s="100"/>
      <c r="BK687" s="110">
        <f>Paramètres!$D$20</f>
        <v>523598775598.29883</v>
      </c>
      <c r="BL687" s="41">
        <f>Paramètres!$D$21</f>
        <v>10000</v>
      </c>
      <c r="BM687" s="41"/>
      <c r="BN687" s="41"/>
      <c r="BO687" s="41">
        <f>IF(AND($BR$6&gt;200,A687&lt;950),Paramètres!$D$22,0)</f>
        <v>1</v>
      </c>
      <c r="BP687" s="41">
        <f t="shared" si="687"/>
        <v>75637.057368926384</v>
      </c>
      <c r="BQ687" s="41">
        <f t="shared" si="688"/>
        <v>-68499.273114486248</v>
      </c>
      <c r="BR687" s="41">
        <f t="shared" si="718"/>
        <v>102044.67092721323</v>
      </c>
      <c r="BS687" s="41">
        <f t="shared" si="719"/>
        <v>-42.164968081875685</v>
      </c>
      <c r="BT687" s="41">
        <f t="shared" si="720"/>
        <v>49.56690906057991</v>
      </c>
      <c r="BU687" s="41">
        <f t="shared" si="721"/>
        <v>36.739744566275355</v>
      </c>
      <c r="BV687" s="41">
        <f t="shared" si="722"/>
        <v>-33.272656086111304</v>
      </c>
      <c r="BW687" s="41">
        <f>Paramètres!$D$22</f>
        <v>1</v>
      </c>
      <c r="BX687" s="41">
        <f t="shared" si="689"/>
        <v>-22603.138138973132</v>
      </c>
      <c r="BY687" s="41">
        <f t="shared" si="690"/>
        <v>5172.8448345870966</v>
      </c>
      <c r="BZ687" s="41">
        <f t="shared" si="723"/>
        <v>23187.500456328107</v>
      </c>
      <c r="CA687" s="41">
        <f t="shared" si="724"/>
        <v>167.10954984024445</v>
      </c>
      <c r="CB687" s="41">
        <f t="shared" si="725"/>
        <v>753.9952576473778</v>
      </c>
      <c r="CC687" s="41">
        <f t="shared" si="726"/>
        <v>-734.993364068407</v>
      </c>
      <c r="CD687" s="41">
        <f t="shared" si="727"/>
        <v>168.20702521042833</v>
      </c>
      <c r="CE687" s="2">
        <f>Paramètres!$F$16</f>
        <v>15000</v>
      </c>
      <c r="CF687" s="2">
        <f>Paramètres!$G$16</f>
        <v>15000</v>
      </c>
      <c r="CG687" s="111">
        <f>Paramètres!$F$20</f>
        <v>992600579172.61572</v>
      </c>
      <c r="CH687" s="2">
        <f>Paramètres!$F$21</f>
        <v>13332</v>
      </c>
      <c r="CI687" s="2"/>
      <c r="CJ687" s="2"/>
      <c r="CK687" s="2">
        <f>IF(CN687&gt;20000,Paramètres!$F$22,-2)</f>
        <v>1</v>
      </c>
      <c r="CL687" s="2">
        <f t="shared" si="691"/>
        <v>60637.057368926377</v>
      </c>
      <c r="CM687" s="2">
        <f t="shared" si="692"/>
        <v>-28499.273114486241</v>
      </c>
      <c r="CN687" s="2">
        <f t="shared" si="693"/>
        <v>67000.457419457569</v>
      </c>
      <c r="CO687" s="2">
        <f t="shared" si="694"/>
        <v>-25.173413194739947</v>
      </c>
      <c r="CP687" s="2">
        <f t="shared" si="695"/>
        <v>208.60418503179585</v>
      </c>
      <c r="CQ687" s="2">
        <f t="shared" si="696"/>
        <v>188.79190415045892</v>
      </c>
      <c r="CR687" s="2">
        <f t="shared" si="697"/>
        <v>-88.73174708087096</v>
      </c>
      <c r="CS687" s="2">
        <f>Paramètres!$F$22</f>
        <v>1</v>
      </c>
      <c r="CT687" s="2">
        <f t="shared" si="698"/>
        <v>-37603.138138973132</v>
      </c>
      <c r="CU687" s="2">
        <f t="shared" si="699"/>
        <v>45172.8448345871</v>
      </c>
      <c r="CV687" s="2">
        <f t="shared" si="728"/>
        <v>58775.691474863808</v>
      </c>
      <c r="CW687" s="2">
        <f t="shared" si="729"/>
        <v>129.7749425520681</v>
      </c>
      <c r="CX687" s="2">
        <f t="shared" si="700"/>
        <v>266.49887332422054</v>
      </c>
      <c r="CY687" s="2">
        <f t="shared" si="730"/>
        <v>-170.49895451722693</v>
      </c>
      <c r="CZ687" s="2">
        <f t="shared" si="731"/>
        <v>204.82127817102287</v>
      </c>
      <c r="DA687" s="2"/>
      <c r="DB687" s="2"/>
      <c r="DC687" s="13">
        <f>Paramètres!$H$16</f>
        <v>-20000</v>
      </c>
      <c r="DD687" s="13">
        <f>Paramètres!$I$16</f>
        <v>0</v>
      </c>
      <c r="DE687" s="13"/>
      <c r="DF687" s="13"/>
      <c r="DG687" s="112">
        <f>Paramètres!$H$20</f>
        <v>1047197551196.5977</v>
      </c>
      <c r="DH687" s="13">
        <f>Paramètres!$H$21</f>
        <v>10000</v>
      </c>
      <c r="DI687" s="13">
        <f>IF(DL687&lt;66666,Paramètres!$H$22,5)</f>
        <v>1</v>
      </c>
      <c r="DJ687" s="13">
        <f t="shared" si="701"/>
        <v>25637.057368926377</v>
      </c>
      <c r="DK687" s="13">
        <f t="shared" si="702"/>
        <v>-43499.273114486241</v>
      </c>
      <c r="DL687" s="13">
        <f t="shared" si="732"/>
        <v>50492.033748169502</v>
      </c>
      <c r="DM687" s="13">
        <f t="shared" si="733"/>
        <v>-59.486285027023307</v>
      </c>
      <c r="DN687" s="13">
        <f t="shared" si="734"/>
        <v>387.72071337905356</v>
      </c>
      <c r="DO687" s="13">
        <f t="shared" si="735"/>
        <v>196.86309768380471</v>
      </c>
      <c r="DP687" s="13">
        <f t="shared" si="736"/>
        <v>-334.02435892236809</v>
      </c>
      <c r="DQ687" s="13">
        <f>IF(DT687&lt;66666,Paramètres!$H$22,5)</f>
        <v>5</v>
      </c>
      <c r="DR687" s="13">
        <f t="shared" si="703"/>
        <v>-72603.138138973125</v>
      </c>
      <c r="DS687" s="13">
        <f t="shared" si="704"/>
        <v>30172.844834587097</v>
      </c>
      <c r="DT687" s="13">
        <f t="shared" si="737"/>
        <v>78623.255039707452</v>
      </c>
      <c r="DU687" s="13">
        <f t="shared" si="738"/>
        <v>157.43291548455801</v>
      </c>
      <c r="DV687" s="13">
        <f t="shared" si="739"/>
        <v>826.88010314287692</v>
      </c>
      <c r="DW687" s="13">
        <f t="shared" si="740"/>
        <v>-763.56658500759545</v>
      </c>
      <c r="DX687" s="13">
        <f t="shared" si="741"/>
        <v>317.32755196076693</v>
      </c>
    </row>
    <row r="688" spans="1:128" x14ac:dyDescent="0.35">
      <c r="A688" s="106">
        <f t="shared" si="742"/>
        <v>682</v>
      </c>
      <c r="B688" s="106">
        <f>A688*Paramètres!$D$25</f>
        <v>341</v>
      </c>
      <c r="C688" s="102">
        <f>Paramètres!$D$7</f>
        <v>155093840495.72119</v>
      </c>
      <c r="D688" s="28">
        <f>Paramètres!$D$8</f>
        <v>6666</v>
      </c>
      <c r="E688" s="28">
        <f t="shared" si="705"/>
        <v>-45737.595763180667</v>
      </c>
      <c r="F688" s="28">
        <f t="shared" si="706"/>
        <v>45660.115915723582</v>
      </c>
      <c r="G688" s="28">
        <f t="shared" si="680"/>
        <v>89.737103259837085</v>
      </c>
      <c r="H688" s="28">
        <f t="shared" si="681"/>
        <v>-48.120409515140544</v>
      </c>
      <c r="I688" s="28">
        <f t="shared" si="743"/>
        <v>18.366067925866368</v>
      </c>
      <c r="J688" s="28">
        <f t="shared" si="744"/>
        <v>4002.677221759619</v>
      </c>
      <c r="K688" s="28">
        <f t="shared" si="745"/>
        <v>589.44186828674276</v>
      </c>
      <c r="L688" s="28">
        <f t="shared" si="707"/>
        <v>393.4921633684541</v>
      </c>
      <c r="M688" s="28">
        <f t="shared" si="708"/>
        <v>-438.86858335608804</v>
      </c>
      <c r="N688" s="28">
        <f>Paramètres!$D$26*Calculs!K688</f>
        <v>11.788837365734855</v>
      </c>
      <c r="O688" s="28">
        <f>Paramètres!$D$26*I688</f>
        <v>0.36732135851732733</v>
      </c>
      <c r="P688" s="28">
        <f>Paramètres!$D$26*J688</f>
        <v>80.053544435192379</v>
      </c>
      <c r="Q688" s="105">
        <f>IF($T688&gt;25000,Paramètres!$D$9,-5)</f>
        <v>6</v>
      </c>
      <c r="R688" s="105">
        <f t="shared" si="682"/>
        <v>-93470.255457463587</v>
      </c>
      <c r="S688" s="105">
        <f t="shared" si="683"/>
        <v>73915.522367864993</v>
      </c>
      <c r="T688" s="105">
        <f t="shared" si="709"/>
        <v>119164.56311419873</v>
      </c>
      <c r="U688" s="105">
        <f t="shared" si="710"/>
        <v>141.66333761247532</v>
      </c>
      <c r="V688" s="105">
        <f t="shared" si="684"/>
        <v>65.225321366292562</v>
      </c>
      <c r="W688" s="105">
        <f t="shared" si="711"/>
        <v>-51.161413184219491</v>
      </c>
      <c r="X688" s="105">
        <f t="shared" si="712"/>
        <v>40.458031938413832</v>
      </c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44">
        <f t="shared" si="713"/>
        <v>47732.659694282913</v>
      </c>
      <c r="AL688" s="44">
        <f t="shared" si="714"/>
        <v>-28255.406452141404</v>
      </c>
      <c r="AM688" s="44">
        <f t="shared" si="685"/>
        <v>158.34891040415792</v>
      </c>
      <c r="AN688" s="44">
        <f t="shared" si="686"/>
        <v>157.05993601196664</v>
      </c>
      <c r="AO688" s="44">
        <f t="shared" si="746"/>
        <v>-10279.579520660516</v>
      </c>
      <c r="AP688" s="44">
        <f t="shared" si="747"/>
        <v>4080.5801813908283</v>
      </c>
      <c r="AQ688" s="44">
        <f t="shared" si="715"/>
        <v>1865.7725272358869</v>
      </c>
      <c r="AR688" s="44">
        <f t="shared" si="716"/>
        <v>-1718.2143359097824</v>
      </c>
      <c r="AS688" s="44">
        <f t="shared" si="717"/>
        <v>727.21841235098941</v>
      </c>
      <c r="AT688" s="44">
        <f>Paramètres!$D$26*Calculs!AQ688</f>
        <v>37.315450544717741</v>
      </c>
      <c r="AU688" s="44">
        <f>Paramètres!$D$26*AO688</f>
        <v>-205.59159041321033</v>
      </c>
      <c r="AV688" s="44">
        <f>Paramètres!$D$26*AP688</f>
        <v>81.611603627816564</v>
      </c>
      <c r="AW688" s="44"/>
      <c r="AX688" s="44"/>
      <c r="AY688" s="44"/>
      <c r="AZ688" s="44"/>
      <c r="BA688" s="44"/>
      <c r="BB688" s="44"/>
      <c r="BC688" s="44"/>
      <c r="BD688" s="44"/>
      <c r="BE688" s="44"/>
      <c r="BF688" s="44"/>
      <c r="BG688" s="41">
        <f>Paramètres!$D$16</f>
        <v>30000</v>
      </c>
      <c r="BH688" s="41">
        <f>Paramètres!$E$16</f>
        <v>-25000</v>
      </c>
      <c r="BI688" s="100"/>
      <c r="BJ688" s="100"/>
      <c r="BK688" s="110">
        <f>Paramètres!$D$20</f>
        <v>523598775598.29883</v>
      </c>
      <c r="BL688" s="41">
        <f>Paramètres!$D$21</f>
        <v>10000</v>
      </c>
      <c r="BM688" s="41"/>
      <c r="BN688" s="41"/>
      <c r="BO688" s="41">
        <f>IF(AND($BR$6&gt;200,A688&lt;950),Paramètres!$D$22,0)</f>
        <v>1</v>
      </c>
      <c r="BP688" s="41">
        <f t="shared" si="687"/>
        <v>75737.595763180667</v>
      </c>
      <c r="BQ688" s="41">
        <f t="shared" si="688"/>
        <v>-70660.115915723582</v>
      </c>
      <c r="BR688" s="41">
        <f t="shared" si="718"/>
        <v>103581.05711572197</v>
      </c>
      <c r="BS688" s="41">
        <f t="shared" si="719"/>
        <v>-43.013619211875863</v>
      </c>
      <c r="BT688" s="41">
        <f t="shared" si="720"/>
        <v>48.127610694081596</v>
      </c>
      <c r="BU688" s="41">
        <f t="shared" si="721"/>
        <v>35.190503218399947</v>
      </c>
      <c r="BV688" s="41">
        <f t="shared" si="722"/>
        <v>-32.831317280256364</v>
      </c>
      <c r="BW688" s="41">
        <f>Paramètres!$D$22</f>
        <v>1</v>
      </c>
      <c r="BX688" s="41">
        <f t="shared" si="689"/>
        <v>-17732.659694282913</v>
      </c>
      <c r="BY688" s="41">
        <f t="shared" si="690"/>
        <v>3255.4064521414039</v>
      </c>
      <c r="BZ688" s="41">
        <f t="shared" si="723"/>
        <v>18029.001386707187</v>
      </c>
      <c r="CA688" s="41">
        <f t="shared" si="724"/>
        <v>169.597329413708</v>
      </c>
      <c r="CB688" s="41">
        <f t="shared" si="725"/>
        <v>1077.2539467445495</v>
      </c>
      <c r="CC688" s="41">
        <f t="shared" si="726"/>
        <v>-1059.547183574384</v>
      </c>
      <c r="CD688" s="41">
        <f t="shared" si="727"/>
        <v>194.51434794456449</v>
      </c>
      <c r="CE688" s="2">
        <f>Paramètres!$F$16</f>
        <v>15000</v>
      </c>
      <c r="CF688" s="2">
        <f>Paramètres!$G$16</f>
        <v>15000</v>
      </c>
      <c r="CG688" s="111">
        <f>Paramètres!$F$20</f>
        <v>992600579172.61572</v>
      </c>
      <c r="CH688" s="2">
        <f>Paramètres!$F$21</f>
        <v>13332</v>
      </c>
      <c r="CI688" s="2"/>
      <c r="CJ688" s="2"/>
      <c r="CK688" s="2">
        <f>IF(CN688&gt;20000,Paramètres!$F$22,-2)</f>
        <v>1</v>
      </c>
      <c r="CL688" s="2">
        <f t="shared" si="691"/>
        <v>60737.595763180667</v>
      </c>
      <c r="CM688" s="2">
        <f t="shared" si="692"/>
        <v>-30660.115915723582</v>
      </c>
      <c r="CN688" s="2">
        <f t="shared" si="693"/>
        <v>68037.476783440085</v>
      </c>
      <c r="CO688" s="2">
        <f t="shared" si="694"/>
        <v>-26.784477062242203</v>
      </c>
      <c r="CP688" s="2">
        <f t="shared" si="695"/>
        <v>202.64372489065369</v>
      </c>
      <c r="CQ688" s="2">
        <f t="shared" si="696"/>
        <v>180.90166226372216</v>
      </c>
      <c r="CR688" s="2">
        <f t="shared" si="697"/>
        <v>-91.318496635572899</v>
      </c>
      <c r="CS688" s="2">
        <f>Paramètres!$F$22</f>
        <v>1</v>
      </c>
      <c r="CT688" s="2">
        <f t="shared" si="698"/>
        <v>-32732.659694282913</v>
      </c>
      <c r="CU688" s="2">
        <f t="shared" si="699"/>
        <v>43255.406452141404</v>
      </c>
      <c r="CV688" s="2">
        <f t="shared" si="728"/>
        <v>54244.420892859474</v>
      </c>
      <c r="CW688" s="2">
        <f t="shared" si="729"/>
        <v>127.1158824761507</v>
      </c>
      <c r="CX688" s="2">
        <f t="shared" si="700"/>
        <v>308.92714672088232</v>
      </c>
      <c r="CY688" s="2">
        <f t="shared" si="730"/>
        <v>-186.41561652788434</v>
      </c>
      <c r="CZ688" s="2">
        <f t="shared" si="731"/>
        <v>246.34366217874233</v>
      </c>
      <c r="DA688" s="2"/>
      <c r="DB688" s="2"/>
      <c r="DC688" s="13">
        <f>Paramètres!$H$16</f>
        <v>-20000</v>
      </c>
      <c r="DD688" s="13">
        <f>Paramètres!$I$16</f>
        <v>0</v>
      </c>
      <c r="DE688" s="13"/>
      <c r="DF688" s="13"/>
      <c r="DG688" s="112">
        <f>Paramètres!$H$20</f>
        <v>1047197551196.5977</v>
      </c>
      <c r="DH688" s="13">
        <f>Paramètres!$H$21</f>
        <v>10000</v>
      </c>
      <c r="DI688" s="13">
        <f>IF(DL688&lt;66666,Paramètres!$H$22,5)</f>
        <v>1</v>
      </c>
      <c r="DJ688" s="13">
        <f t="shared" si="701"/>
        <v>25737.595763180667</v>
      </c>
      <c r="DK688" s="13">
        <f t="shared" si="702"/>
        <v>-45660.115915723582</v>
      </c>
      <c r="DL688" s="13">
        <f t="shared" si="732"/>
        <v>52414.40661789666</v>
      </c>
      <c r="DM688" s="13">
        <f t="shared" si="733"/>
        <v>-60.591007253274753</v>
      </c>
      <c r="DN688" s="13">
        <f t="shared" si="734"/>
        <v>361.27366785867656</v>
      </c>
      <c r="DO688" s="13">
        <f t="shared" si="735"/>
        <v>177.39999788633199</v>
      </c>
      <c r="DP688" s="13">
        <f t="shared" si="736"/>
        <v>-314.71876944025877</v>
      </c>
      <c r="DQ688" s="13">
        <f>IF(DT688&lt;66666,Paramètres!$H$22,5)</f>
        <v>5</v>
      </c>
      <c r="DR688" s="13">
        <f t="shared" si="703"/>
        <v>-67732.65969428292</v>
      </c>
      <c r="DS688" s="13">
        <f t="shared" si="704"/>
        <v>28255.406452141404</v>
      </c>
      <c r="DT688" s="13">
        <f t="shared" si="737"/>
        <v>73389.925623598043</v>
      </c>
      <c r="DU688" s="13">
        <f t="shared" si="738"/>
        <v>157.35601857914406</v>
      </c>
      <c r="DV688" s="13">
        <f t="shared" si="739"/>
        <v>945.67460097767264</v>
      </c>
      <c r="DW688" s="13">
        <f t="shared" si="740"/>
        <v>-872.77722909902582</v>
      </c>
      <c r="DX688" s="13">
        <f t="shared" si="741"/>
        <v>364.08839489951748</v>
      </c>
    </row>
    <row r="689" spans="1:128" x14ac:dyDescent="0.35">
      <c r="A689" s="106">
        <f t="shared" si="742"/>
        <v>683</v>
      </c>
      <c r="B689" s="106">
        <f>A689*Paramètres!$D$25</f>
        <v>341.5</v>
      </c>
      <c r="C689" s="102">
        <f>Paramètres!$D$7</f>
        <v>155093840495.72119</v>
      </c>
      <c r="D689" s="28">
        <f>Paramètres!$D$8</f>
        <v>6666</v>
      </c>
      <c r="E689" s="28">
        <f t="shared" si="705"/>
        <v>-45630.039688375626</v>
      </c>
      <c r="F689" s="28">
        <f t="shared" si="706"/>
        <v>47551.737380764367</v>
      </c>
      <c r="G689" s="28">
        <f t="shared" si="680"/>
        <v>83.263603183752139</v>
      </c>
      <c r="H689" s="28">
        <f t="shared" si="681"/>
        <v>-49.028620586722795</v>
      </c>
      <c r="I689" s="28">
        <f t="shared" si="743"/>
        <v>411.49090993580319</v>
      </c>
      <c r="J689" s="28">
        <f t="shared" si="744"/>
        <v>3483.7550939683388</v>
      </c>
      <c r="K689" s="28">
        <f t="shared" si="745"/>
        <v>565.1433738520526</v>
      </c>
      <c r="L689" s="28">
        <f t="shared" si="707"/>
        <v>370.55431053003923</v>
      </c>
      <c r="M689" s="28">
        <f t="shared" si="708"/>
        <v>-426.70427225010087</v>
      </c>
      <c r="N689" s="28">
        <f>Paramètres!$D$26*Calculs!K689</f>
        <v>11.302867477041053</v>
      </c>
      <c r="O689" s="28">
        <f>Paramètres!$D$26*I689</f>
        <v>8.2298181987160639</v>
      </c>
      <c r="P689" s="28">
        <f>Paramètres!$D$26*J689</f>
        <v>69.675101879366778</v>
      </c>
      <c r="Q689" s="105">
        <f>IF($T689&gt;25000,Paramètres!$D$9,-5)</f>
        <v>6</v>
      </c>
      <c r="R689" s="105">
        <f t="shared" si="682"/>
        <v>-87793.356038350845</v>
      </c>
      <c r="S689" s="105">
        <f t="shared" si="683"/>
        <v>73585.04913912261</v>
      </c>
      <c r="T689" s="105">
        <f t="shared" si="709"/>
        <v>114553.18773951131</v>
      </c>
      <c r="U689" s="105">
        <f t="shared" si="710"/>
        <v>140.03154230591178</v>
      </c>
      <c r="V689" s="105">
        <f t="shared" si="684"/>
        <v>70.555234314404814</v>
      </c>
      <c r="W689" s="105">
        <f t="shared" si="711"/>
        <v>-54.073404055933558</v>
      </c>
      <c r="X689" s="105">
        <f t="shared" si="712"/>
        <v>45.32226895207603</v>
      </c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44">
        <f t="shared" si="713"/>
        <v>42163.316349975212</v>
      </c>
      <c r="AL689" s="44">
        <f t="shared" si="714"/>
        <v>-26033.311758358243</v>
      </c>
      <c r="AM689" s="44">
        <f t="shared" si="685"/>
        <v>158.15962158729209</v>
      </c>
      <c r="AN689" s="44">
        <f t="shared" si="686"/>
        <v>158.71386332387414</v>
      </c>
      <c r="AO689" s="44">
        <f t="shared" si="746"/>
        <v>-11792.202266157088</v>
      </c>
      <c r="AP689" s="44">
        <f t="shared" si="747"/>
        <v>4726.1869901140017</v>
      </c>
      <c r="AQ689" s="44">
        <f t="shared" si="715"/>
        <v>2328.7724087382348</v>
      </c>
      <c r="AR689" s="44">
        <f t="shared" si="716"/>
        <v>-2169.9014423855137</v>
      </c>
      <c r="AS689" s="44">
        <f t="shared" si="717"/>
        <v>845.40443696123816</v>
      </c>
      <c r="AT689" s="44">
        <f>Paramètres!$D$26*Calculs!AQ689</f>
        <v>46.575448174764695</v>
      </c>
      <c r="AU689" s="44">
        <f>Paramètres!$D$26*AO689</f>
        <v>-235.84404532314176</v>
      </c>
      <c r="AV689" s="44">
        <f>Paramètres!$D$26*AP689</f>
        <v>94.523739802280033</v>
      </c>
      <c r="AW689" s="44"/>
      <c r="AX689" s="44"/>
      <c r="AY689" s="44"/>
      <c r="AZ689" s="44"/>
      <c r="BA689" s="44"/>
      <c r="BB689" s="44"/>
      <c r="BC689" s="44"/>
      <c r="BD689" s="44"/>
      <c r="BE689" s="44"/>
      <c r="BF689" s="44"/>
      <c r="BG689" s="41">
        <f>Paramètres!$D$16</f>
        <v>30000</v>
      </c>
      <c r="BH689" s="41">
        <f>Paramètres!$E$16</f>
        <v>-25000</v>
      </c>
      <c r="BI689" s="100"/>
      <c r="BJ689" s="100"/>
      <c r="BK689" s="110">
        <f>Paramètres!$D$20</f>
        <v>523598775598.29883</v>
      </c>
      <c r="BL689" s="41">
        <f>Paramètres!$D$21</f>
        <v>10000</v>
      </c>
      <c r="BM689" s="41"/>
      <c r="BN689" s="41"/>
      <c r="BO689" s="41">
        <f>IF(AND($BR$6&gt;200,A689&lt;950),Paramètres!$D$22,0)</f>
        <v>1</v>
      </c>
      <c r="BP689" s="41">
        <f t="shared" si="687"/>
        <v>75630.039688375633</v>
      </c>
      <c r="BQ689" s="41">
        <f t="shared" si="688"/>
        <v>-72551.73738076436</v>
      </c>
      <c r="BR689" s="41">
        <f t="shared" si="718"/>
        <v>104802.94604748796</v>
      </c>
      <c r="BS689" s="41">
        <f t="shared" si="719"/>
        <v>-43.809918676374139</v>
      </c>
      <c r="BT689" s="41">
        <f t="shared" si="720"/>
        <v>47.027020911588252</v>
      </c>
      <c r="BU689" s="41">
        <f t="shared" si="721"/>
        <v>33.936598083396532</v>
      </c>
      <c r="BV689" s="41">
        <f t="shared" si="722"/>
        <v>-32.555306884515247</v>
      </c>
      <c r="BW689" s="41">
        <f>Paramètres!$D$22</f>
        <v>1</v>
      </c>
      <c r="BX689" s="41">
        <f t="shared" si="689"/>
        <v>-12163.316349975212</v>
      </c>
      <c r="BY689" s="41">
        <f t="shared" si="690"/>
        <v>1033.3117583582425</v>
      </c>
      <c r="BZ689" s="41">
        <f t="shared" si="723"/>
        <v>12207.128975297004</v>
      </c>
      <c r="CA689" s="41">
        <f t="shared" si="724"/>
        <v>175.14420345335571</v>
      </c>
      <c r="CB689" s="41">
        <f t="shared" si="725"/>
        <v>1626.5840685511187</v>
      </c>
      <c r="CC689" s="41">
        <f t="shared" si="726"/>
        <v>-1620.7460931767253</v>
      </c>
      <c r="CD689" s="41">
        <f t="shared" si="727"/>
        <v>137.68744865343382</v>
      </c>
      <c r="CE689" s="2">
        <f>Paramètres!$F$16</f>
        <v>15000</v>
      </c>
      <c r="CF689" s="2">
        <f>Paramètres!$G$16</f>
        <v>15000</v>
      </c>
      <c r="CG689" s="111">
        <f>Paramètres!$F$20</f>
        <v>992600579172.61572</v>
      </c>
      <c r="CH689" s="2">
        <f>Paramètres!$F$21</f>
        <v>13332</v>
      </c>
      <c r="CI689" s="2"/>
      <c r="CJ689" s="2"/>
      <c r="CK689" s="2">
        <f>IF(CN689&gt;20000,Paramètres!$F$22,-2)</f>
        <v>1</v>
      </c>
      <c r="CL689" s="2">
        <f t="shared" si="691"/>
        <v>60630.039688375626</v>
      </c>
      <c r="CM689" s="2">
        <f t="shared" si="692"/>
        <v>-32551.737380764367</v>
      </c>
      <c r="CN689" s="2">
        <f t="shared" si="693"/>
        <v>68815.82172088229</v>
      </c>
      <c r="CO689" s="2">
        <f t="shared" si="694"/>
        <v>-28.230961662904779</v>
      </c>
      <c r="CP689" s="2">
        <f t="shared" si="695"/>
        <v>198.33301141875953</v>
      </c>
      <c r="CQ689" s="2">
        <f t="shared" si="696"/>
        <v>174.74089610682447</v>
      </c>
      <c r="CR689" s="2">
        <f t="shared" si="697"/>
        <v>-93.816856940625456</v>
      </c>
      <c r="CS689" s="2">
        <f>Paramètres!$F$22</f>
        <v>1</v>
      </c>
      <c r="CT689" s="2">
        <f t="shared" si="698"/>
        <v>-27163.316349975212</v>
      </c>
      <c r="CU689" s="2">
        <f t="shared" si="699"/>
        <v>41033.311758358243</v>
      </c>
      <c r="CV689" s="2">
        <f t="shared" si="728"/>
        <v>49209.53595582315</v>
      </c>
      <c r="CW689" s="2">
        <f t="shared" si="729"/>
        <v>123.5038445880589</v>
      </c>
      <c r="CX689" s="2">
        <f t="shared" si="700"/>
        <v>368.58190274252928</v>
      </c>
      <c r="CY689" s="2">
        <f t="shared" si="730"/>
        <v>-203.45460753905704</v>
      </c>
      <c r="CZ689" s="2">
        <f t="shared" si="731"/>
        <v>307.34157170879371</v>
      </c>
      <c r="DA689" s="2"/>
      <c r="DB689" s="2"/>
      <c r="DC689" s="13">
        <f>Paramètres!$H$16</f>
        <v>-20000</v>
      </c>
      <c r="DD689" s="13">
        <f>Paramètres!$I$16</f>
        <v>0</v>
      </c>
      <c r="DE689" s="13"/>
      <c r="DF689" s="13"/>
      <c r="DG689" s="112">
        <f>Paramètres!$H$20</f>
        <v>1047197551196.5977</v>
      </c>
      <c r="DH689" s="13">
        <f>Paramètres!$H$21</f>
        <v>10000</v>
      </c>
      <c r="DI689" s="13">
        <f>IF(DL689&lt;66666,Paramètres!$H$22,5)</f>
        <v>1</v>
      </c>
      <c r="DJ689" s="13">
        <f t="shared" si="701"/>
        <v>25630.039688375626</v>
      </c>
      <c r="DK689" s="13">
        <f t="shared" si="702"/>
        <v>-47551.737380764367</v>
      </c>
      <c r="DL689" s="13">
        <f t="shared" si="732"/>
        <v>54019.132373233217</v>
      </c>
      <c r="DM689" s="13">
        <f t="shared" si="733"/>
        <v>-61.675656323040137</v>
      </c>
      <c r="DN689" s="13">
        <f t="shared" si="734"/>
        <v>341.17954073961886</v>
      </c>
      <c r="DO689" s="13">
        <f t="shared" si="735"/>
        <v>161.87681633981822</v>
      </c>
      <c r="DP689" s="13">
        <f t="shared" si="736"/>
        <v>-300.33210842496015</v>
      </c>
      <c r="DQ689" s="13">
        <f>IF(DT689&lt;66666,Paramètres!$H$22,5)</f>
        <v>5</v>
      </c>
      <c r="DR689" s="13">
        <f t="shared" si="703"/>
        <v>-62163.316349975212</v>
      </c>
      <c r="DS689" s="13">
        <f t="shared" si="704"/>
        <v>26033.311758358243</v>
      </c>
      <c r="DT689" s="13">
        <f t="shared" si="737"/>
        <v>67394.44502876309</v>
      </c>
      <c r="DU689" s="13">
        <f t="shared" si="738"/>
        <v>157.27660175470061</v>
      </c>
      <c r="DV689" s="13">
        <f t="shared" si="739"/>
        <v>1115.7411348927121</v>
      </c>
      <c r="DW689" s="13">
        <f t="shared" si="740"/>
        <v>-1029.1377739428654</v>
      </c>
      <c r="DX689" s="13">
        <f t="shared" si="741"/>
        <v>430.99155715118258</v>
      </c>
    </row>
    <row r="690" spans="1:128" x14ac:dyDescent="0.35">
      <c r="A690" s="106">
        <f t="shared" si="742"/>
        <v>684</v>
      </c>
      <c r="B690" s="106">
        <f>A690*Paramètres!$D$25</f>
        <v>342</v>
      </c>
      <c r="C690" s="102">
        <f>Paramètres!$D$7</f>
        <v>155093840495.72119</v>
      </c>
      <c r="D690" s="28">
        <f>Paramètres!$D$8</f>
        <v>6666</v>
      </c>
      <c r="E690" s="28">
        <f t="shared" si="705"/>
        <v>-45331.655655775212</v>
      </c>
      <c r="F690" s="28">
        <f t="shared" si="706"/>
        <v>49186.938859686015</v>
      </c>
      <c r="G690" s="28">
        <f t="shared" si="680"/>
        <v>75.477935314378826</v>
      </c>
      <c r="H690" s="28">
        <f t="shared" si="681"/>
        <v>-49.91997484517033</v>
      </c>
      <c r="I690" s="28">
        <f t="shared" si="743"/>
        <v>773.81540226712639</v>
      </c>
      <c r="J690" s="28">
        <f t="shared" si="744"/>
        <v>2987.3757198388712</v>
      </c>
      <c r="K690" s="28">
        <f t="shared" si="745"/>
        <v>547.11786261370969</v>
      </c>
      <c r="L690" s="28">
        <f t="shared" si="707"/>
        <v>352.26562108470358</v>
      </c>
      <c r="M690" s="28">
        <f t="shared" si="708"/>
        <v>-418.62499661726144</v>
      </c>
      <c r="N690" s="28">
        <f>Paramètres!$D$26*Calculs!K690</f>
        <v>10.942357252274194</v>
      </c>
      <c r="O690" s="28">
        <f>Paramètres!$D$26*I690</f>
        <v>15.476308045342527</v>
      </c>
      <c r="P690" s="28">
        <f>Paramètres!$D$26*J690</f>
        <v>59.747514396777426</v>
      </c>
      <c r="Q690" s="105">
        <f>IF($T690&gt;25000,Paramètres!$D$9,-5)</f>
        <v>6</v>
      </c>
      <c r="R690" s="105">
        <f t="shared" si="682"/>
        <v>-81056.395512075513</v>
      </c>
      <c r="S690" s="105">
        <f t="shared" si="683"/>
        <v>72645.806013746944</v>
      </c>
      <c r="T690" s="105">
        <f t="shared" si="709"/>
        <v>108846.46243584109</v>
      </c>
      <c r="U690" s="105">
        <f t="shared" si="710"/>
        <v>138.13210328905839</v>
      </c>
      <c r="V690" s="105">
        <f t="shared" si="684"/>
        <v>78.104926724311312</v>
      </c>
      <c r="W690" s="105">
        <f t="shared" si="711"/>
        <v>-58.163615889116898</v>
      </c>
      <c r="X690" s="105">
        <f t="shared" si="712"/>
        <v>52.128431448810232</v>
      </c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44">
        <f t="shared" si="713"/>
        <v>35724.739856300293</v>
      </c>
      <c r="AL690" s="44">
        <f t="shared" si="714"/>
        <v>-23458.867154060932</v>
      </c>
      <c r="AM690" s="44">
        <f t="shared" si="685"/>
        <v>158.24695590380085</v>
      </c>
      <c r="AN690" s="44">
        <f t="shared" si="686"/>
        <v>162.41687759404095</v>
      </c>
      <c r="AO690" s="44">
        <f t="shared" si="746"/>
        <v>-13726.25966321946</v>
      </c>
      <c r="AP690" s="44">
        <f t="shared" si="747"/>
        <v>5477.06768727296</v>
      </c>
      <c r="AQ690" s="44">
        <f t="shared" si="715"/>
        <v>3049.9043383725621</v>
      </c>
      <c r="AR690" s="44">
        <f t="shared" si="716"/>
        <v>-2907.4118787145812</v>
      </c>
      <c r="AS690" s="44">
        <f t="shared" si="717"/>
        <v>921.3428464654861</v>
      </c>
      <c r="AT690" s="44">
        <f>Paramètres!$D$26*Calculs!AQ690</f>
        <v>60.998086767451241</v>
      </c>
      <c r="AU690" s="44">
        <f>Paramètres!$D$26*AO690</f>
        <v>-274.5251932643892</v>
      </c>
      <c r="AV690" s="44">
        <f>Paramètres!$D$26*AP690</f>
        <v>109.5413537454592</v>
      </c>
      <c r="AW690" s="44"/>
      <c r="AX690" s="44"/>
      <c r="AY690" s="44"/>
      <c r="AZ690" s="44"/>
      <c r="BA690" s="44"/>
      <c r="BB690" s="44"/>
      <c r="BC690" s="44"/>
      <c r="BD690" s="44"/>
      <c r="BE690" s="44"/>
      <c r="BF690" s="44"/>
      <c r="BG690" s="41">
        <f>Paramètres!$D$16</f>
        <v>30000</v>
      </c>
      <c r="BH690" s="41">
        <f>Paramètres!$E$16</f>
        <v>-25000</v>
      </c>
      <c r="BI690" s="100"/>
      <c r="BJ690" s="100"/>
      <c r="BK690" s="110">
        <f>Paramètres!$D$20</f>
        <v>523598775598.29883</v>
      </c>
      <c r="BL690" s="41">
        <f>Paramètres!$D$21</f>
        <v>10000</v>
      </c>
      <c r="BM690" s="41"/>
      <c r="BN690" s="41"/>
      <c r="BO690" s="41">
        <f>IF(AND($BR$6&gt;200,A690&lt;950),Paramètres!$D$22,0)</f>
        <v>1</v>
      </c>
      <c r="BP690" s="41">
        <f t="shared" si="687"/>
        <v>75331.655655775219</v>
      </c>
      <c r="BQ690" s="41">
        <f t="shared" si="688"/>
        <v>-74186.938859686023</v>
      </c>
      <c r="BR690" s="41">
        <f t="shared" si="718"/>
        <v>105728.71058142667</v>
      </c>
      <c r="BS690" s="41">
        <f t="shared" si="719"/>
        <v>-44.561351148657927</v>
      </c>
      <c r="BT690" s="41">
        <f t="shared" si="720"/>
        <v>46.217990904033833</v>
      </c>
      <c r="BU690" s="41">
        <f t="shared" si="721"/>
        <v>32.930296385323111</v>
      </c>
      <c r="BV690" s="41">
        <f t="shared" si="722"/>
        <v>-32.429897674524497</v>
      </c>
      <c r="BW690" s="41">
        <f>Paramètres!$D$22</f>
        <v>1</v>
      </c>
      <c r="BX690" s="41">
        <f t="shared" si="689"/>
        <v>-5724.7398563002935</v>
      </c>
      <c r="BY690" s="41">
        <f t="shared" si="690"/>
        <v>-1541.1328459390679</v>
      </c>
      <c r="BZ690" s="41">
        <f t="shared" si="723"/>
        <v>5928.552679292422</v>
      </c>
      <c r="CA690" s="41">
        <f t="shared" si="724"/>
        <v>-164.93284883982798</v>
      </c>
      <c r="CB690" s="41">
        <f t="shared" si="725"/>
        <v>1975.7597745372036</v>
      </c>
      <c r="CC690" s="41">
        <f t="shared" si="726"/>
        <v>-1907.8367587547446</v>
      </c>
      <c r="CD690" s="41">
        <f t="shared" si="727"/>
        <v>-513.60061197733432</v>
      </c>
      <c r="CE690" s="2">
        <f>Paramètres!$F$16</f>
        <v>15000</v>
      </c>
      <c r="CF690" s="2">
        <f>Paramètres!$G$16</f>
        <v>15000</v>
      </c>
      <c r="CG690" s="111">
        <f>Paramètres!$F$20</f>
        <v>992600579172.61572</v>
      </c>
      <c r="CH690" s="2">
        <f>Paramètres!$F$21</f>
        <v>13332</v>
      </c>
      <c r="CI690" s="2"/>
      <c r="CJ690" s="2"/>
      <c r="CK690" s="2">
        <f>IF(CN690&gt;20000,Paramètres!$F$22,-2)</f>
        <v>1</v>
      </c>
      <c r="CL690" s="2">
        <f t="shared" si="691"/>
        <v>60331.655655775212</v>
      </c>
      <c r="CM690" s="2">
        <f t="shared" si="692"/>
        <v>-34186.938859686015</v>
      </c>
      <c r="CN690" s="2">
        <f t="shared" si="693"/>
        <v>69344.469590320921</v>
      </c>
      <c r="CO690" s="2">
        <f t="shared" si="694"/>
        <v>-29.538063875504978</v>
      </c>
      <c r="CP690" s="2">
        <f t="shared" si="695"/>
        <v>195.48164557171413</v>
      </c>
      <c r="CQ690" s="2">
        <f t="shared" si="696"/>
        <v>170.07457692492204</v>
      </c>
      <c r="CR690" s="2">
        <f t="shared" si="697"/>
        <v>-96.372776442489396</v>
      </c>
      <c r="CS690" s="2">
        <f>Paramètres!$F$22</f>
        <v>1</v>
      </c>
      <c r="CT690" s="2">
        <f t="shared" si="698"/>
        <v>-20724.739856300293</v>
      </c>
      <c r="CU690" s="2">
        <f t="shared" si="699"/>
        <v>38458.867154060936</v>
      </c>
      <c r="CV690" s="2">
        <f t="shared" si="728"/>
        <v>43687.518868494109</v>
      </c>
      <c r="CW690" s="2">
        <f t="shared" si="729"/>
        <v>118.31936894884828</v>
      </c>
      <c r="CX690" s="2">
        <f t="shared" si="700"/>
        <v>455.04442785930416</v>
      </c>
      <c r="CY690" s="2">
        <f t="shared" si="730"/>
        <v>-215.86662815141364</v>
      </c>
      <c r="CZ690" s="2">
        <f t="shared" si="731"/>
        <v>400.58336233091455</v>
      </c>
      <c r="DA690" s="2"/>
      <c r="DB690" s="2"/>
      <c r="DC690" s="13">
        <f>Paramètres!$H$16</f>
        <v>-20000</v>
      </c>
      <c r="DD690" s="13">
        <f>Paramètres!$I$16</f>
        <v>0</v>
      </c>
      <c r="DE690" s="13"/>
      <c r="DF690" s="13"/>
      <c r="DG690" s="112">
        <f>Paramètres!$H$20</f>
        <v>1047197551196.5977</v>
      </c>
      <c r="DH690" s="13">
        <f>Paramètres!$H$21</f>
        <v>10000</v>
      </c>
      <c r="DI690" s="13">
        <f>IF(DL690&lt;66666,Paramètres!$H$22,5)</f>
        <v>1</v>
      </c>
      <c r="DJ690" s="13">
        <f t="shared" si="701"/>
        <v>25331.655655775212</v>
      </c>
      <c r="DK690" s="13">
        <f t="shared" si="702"/>
        <v>-49186.938859686015</v>
      </c>
      <c r="DL690" s="13">
        <f t="shared" si="732"/>
        <v>55326.736146724383</v>
      </c>
      <c r="DM690" s="13">
        <f t="shared" si="733"/>
        <v>-62.751180745962635</v>
      </c>
      <c r="DN690" s="13">
        <f t="shared" si="734"/>
        <v>325.99961571392686</v>
      </c>
      <c r="DO690" s="13">
        <f t="shared" si="735"/>
        <v>149.26074777445842</v>
      </c>
      <c r="DP690" s="13">
        <f t="shared" si="736"/>
        <v>-289.82232250024754</v>
      </c>
      <c r="DQ690" s="13">
        <f>IF(DT690&lt;66666,Paramètres!$H$22,5)</f>
        <v>1</v>
      </c>
      <c r="DR690" s="13">
        <f t="shared" si="703"/>
        <v>-55724.739856300293</v>
      </c>
      <c r="DS690" s="13">
        <f t="shared" si="704"/>
        <v>23458.867154060932</v>
      </c>
      <c r="DT690" s="13">
        <f t="shared" si="737"/>
        <v>60461.269257304062</v>
      </c>
      <c r="DU690" s="13">
        <f t="shared" si="738"/>
        <v>157.16999761484925</v>
      </c>
      <c r="DV690" s="13">
        <f t="shared" si="739"/>
        <v>275.10148809265274</v>
      </c>
      <c r="DW690" s="13">
        <f t="shared" si="740"/>
        <v>-253.55006678415407</v>
      </c>
      <c r="DX690" s="13">
        <f t="shared" si="741"/>
        <v>106.73889817935617</v>
      </c>
    </row>
    <row r="691" spans="1:128" x14ac:dyDescent="0.35">
      <c r="A691" s="106">
        <f t="shared" si="742"/>
        <v>685</v>
      </c>
      <c r="B691" s="106">
        <f>A691*Paramètres!$D$25</f>
        <v>342.5</v>
      </c>
      <c r="C691" s="102">
        <f>Paramètres!$D$7</f>
        <v>155093840495.72119</v>
      </c>
      <c r="D691" s="28">
        <f>Paramètres!$D$8</f>
        <v>6666</v>
      </c>
      <c r="E691" s="28">
        <f t="shared" si="705"/>
        <v>-44856.681549370478</v>
      </c>
      <c r="F691" s="28">
        <f t="shared" si="706"/>
        <v>50575.970470451139</v>
      </c>
      <c r="G691" s="28">
        <f t="shared" si="680"/>
        <v>66.123529316949956</v>
      </c>
      <c r="H691" s="28">
        <f t="shared" si="681"/>
        <v>-50.797549801216228</v>
      </c>
      <c r="I691" s="28">
        <f t="shared" si="743"/>
        <v>1110.6047153064876</v>
      </c>
      <c r="J691" s="28">
        <f t="shared" si="744"/>
        <v>2509.0032088248327</v>
      </c>
      <c r="K691" s="28">
        <f t="shared" si="745"/>
        <v>534.29257404462305</v>
      </c>
      <c r="L691" s="28">
        <f t="shared" si="707"/>
        <v>337.70626900816814</v>
      </c>
      <c r="M691" s="28">
        <f t="shared" si="708"/>
        <v>-414.03264430695776</v>
      </c>
      <c r="N691" s="28">
        <f>Paramètres!$D$26*Calculs!K691</f>
        <v>10.685851480892461</v>
      </c>
      <c r="O691" s="28">
        <f>Paramètres!$D$26*I691</f>
        <v>22.212094306129753</v>
      </c>
      <c r="P691" s="28">
        <f>Paramètres!$D$26*J691</f>
        <v>50.180064176496657</v>
      </c>
      <c r="Q691" s="105">
        <f>IF($T691&gt;25000,Paramètres!$D$9,-5)</f>
        <v>6</v>
      </c>
      <c r="R691" s="105">
        <f t="shared" si="682"/>
        <v>-72991.438604382391</v>
      </c>
      <c r="S691" s="105">
        <f t="shared" si="683"/>
        <v>71065.968069259223</v>
      </c>
      <c r="T691" s="105">
        <f t="shared" si="709"/>
        <v>101873.06772232932</v>
      </c>
      <c r="U691" s="105">
        <f t="shared" si="710"/>
        <v>135.7657694863596</v>
      </c>
      <c r="V691" s="105">
        <f t="shared" si="684"/>
        <v>89.093031467331201</v>
      </c>
      <c r="W691" s="105">
        <f t="shared" si="711"/>
        <v>-63.834619706859286</v>
      </c>
      <c r="X691" s="105">
        <f t="shared" si="712"/>
        <v>62.150700582692707</v>
      </c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44">
        <f t="shared" si="713"/>
        <v>28134.757055011916</v>
      </c>
      <c r="AL691" s="44">
        <f t="shared" si="714"/>
        <v>-20489.997598808081</v>
      </c>
      <c r="AM691" s="44">
        <f t="shared" si="685"/>
        <v>158.97197885710744</v>
      </c>
      <c r="AN691" s="44">
        <f t="shared" si="686"/>
        <v>178.92145546424612</v>
      </c>
      <c r="AO691" s="44">
        <f t="shared" si="746"/>
        <v>-16359.14634866965</v>
      </c>
      <c r="AP691" s="44">
        <f t="shared" si="747"/>
        <v>6288.8691799929875</v>
      </c>
      <c r="AQ691" s="44">
        <f t="shared" si="715"/>
        <v>2435.8486267896833</v>
      </c>
      <c r="AR691" s="44">
        <f t="shared" si="716"/>
        <v>-2435.4170695794292</v>
      </c>
      <c r="AS691" s="44">
        <f t="shared" si="717"/>
        <v>45.850079981746632</v>
      </c>
      <c r="AT691" s="44">
        <f>Paramètres!$D$26*Calculs!AQ691</f>
        <v>48.716972535793666</v>
      </c>
      <c r="AU691" s="44">
        <f>Paramètres!$D$26*AO691</f>
        <v>-327.18292697339302</v>
      </c>
      <c r="AV691" s="44">
        <f>Paramètres!$D$26*AP691</f>
        <v>125.77738359985975</v>
      </c>
      <c r="AW691" s="44"/>
      <c r="AX691" s="44"/>
      <c r="AY691" s="44"/>
      <c r="AZ691" s="44"/>
      <c r="BA691" s="44"/>
      <c r="BB691" s="44"/>
      <c r="BC691" s="44"/>
      <c r="BD691" s="44"/>
      <c r="BE691" s="44"/>
      <c r="BF691" s="44"/>
      <c r="BG691" s="41">
        <f>Paramètres!$D$16</f>
        <v>30000</v>
      </c>
      <c r="BH691" s="41">
        <f>Paramètres!$E$16</f>
        <v>-25000</v>
      </c>
      <c r="BI691" s="100"/>
      <c r="BJ691" s="100"/>
      <c r="BK691" s="110">
        <f>Paramètres!$D$20</f>
        <v>523598775598.29883</v>
      </c>
      <c r="BL691" s="41">
        <f>Paramètres!$D$21</f>
        <v>10000</v>
      </c>
      <c r="BM691" s="41"/>
      <c r="BN691" s="41"/>
      <c r="BO691" s="41">
        <f>IF(AND($BR$6&gt;200,A691&lt;950),Paramètres!$D$22,0)</f>
        <v>1</v>
      </c>
      <c r="BP691" s="41">
        <f t="shared" si="687"/>
        <v>74856.681549370478</v>
      </c>
      <c r="BQ691" s="41">
        <f t="shared" si="688"/>
        <v>-75575.970470451139</v>
      </c>
      <c r="BR691" s="41">
        <f t="shared" si="718"/>
        <v>106373.16430911682</v>
      </c>
      <c r="BS691" s="41">
        <f t="shared" si="719"/>
        <v>-45.273955852062826</v>
      </c>
      <c r="BT691" s="41">
        <f t="shared" si="720"/>
        <v>45.667007642557707</v>
      </c>
      <c r="BU691" s="41">
        <f t="shared" si="721"/>
        <v>32.136682880633515</v>
      </c>
      <c r="BV691" s="41">
        <f t="shared" si="722"/>
        <v>-32.445480431872497</v>
      </c>
      <c r="BW691" s="41">
        <f>Paramètres!$D$22</f>
        <v>1</v>
      </c>
      <c r="BX691" s="41">
        <f t="shared" si="689"/>
        <v>1865.2429449880838</v>
      </c>
      <c r="BY691" s="41">
        <f t="shared" si="690"/>
        <v>-4510.0024011919195</v>
      </c>
      <c r="BZ691" s="41">
        <f t="shared" si="723"/>
        <v>4880.4971982969828</v>
      </c>
      <c r="CA691" s="41">
        <f t="shared" si="724"/>
        <v>-67.531033057400577</v>
      </c>
      <c r="CB691" s="41">
        <f t="shared" si="725"/>
        <v>1854.7288236712277</v>
      </c>
      <c r="CC691" s="41">
        <f t="shared" si="726"/>
        <v>708.84578202933528</v>
      </c>
      <c r="CD691" s="41">
        <f t="shared" si="727"/>
        <v>-1713.9301813831496</v>
      </c>
      <c r="CE691" s="2">
        <f>Paramètres!$F$16</f>
        <v>15000</v>
      </c>
      <c r="CF691" s="2">
        <f>Paramètres!$G$16</f>
        <v>15000</v>
      </c>
      <c r="CG691" s="111">
        <f>Paramètres!$F$20</f>
        <v>992600579172.61572</v>
      </c>
      <c r="CH691" s="2">
        <f>Paramètres!$F$21</f>
        <v>13332</v>
      </c>
      <c r="CI691" s="2"/>
      <c r="CJ691" s="2"/>
      <c r="CK691" s="2">
        <f>IF(CN691&gt;20000,Paramètres!$F$22,-2)</f>
        <v>1</v>
      </c>
      <c r="CL691" s="2">
        <f t="shared" si="691"/>
        <v>59856.681549370478</v>
      </c>
      <c r="CM691" s="2">
        <f t="shared" si="692"/>
        <v>-35575.970470451139</v>
      </c>
      <c r="CN691" s="2">
        <f t="shared" si="693"/>
        <v>69630.970128364279</v>
      </c>
      <c r="CO691" s="2">
        <f t="shared" si="694"/>
        <v>-30.725240212108581</v>
      </c>
      <c r="CP691" s="2">
        <f t="shared" si="695"/>
        <v>193.96147488341688</v>
      </c>
      <c r="CQ691" s="2">
        <f t="shared" si="696"/>
        <v>166.73457534111819</v>
      </c>
      <c r="CR691" s="2">
        <f t="shared" si="697"/>
        <v>-99.099117679055766</v>
      </c>
      <c r="CS691" s="2">
        <f>Paramètres!$F$22</f>
        <v>1</v>
      </c>
      <c r="CT691" s="2">
        <f t="shared" si="698"/>
        <v>-13134.757055011916</v>
      </c>
      <c r="CU691" s="2">
        <f t="shared" si="699"/>
        <v>35489.997598808084</v>
      </c>
      <c r="CV691" s="2">
        <f t="shared" si="728"/>
        <v>37842.592042004588</v>
      </c>
      <c r="CW691" s="2">
        <f t="shared" si="729"/>
        <v>110.30938390237277</v>
      </c>
      <c r="CX691" s="2">
        <f t="shared" si="700"/>
        <v>581.56183517249394</v>
      </c>
      <c r="CY691" s="2">
        <f t="shared" si="730"/>
        <v>-201.85386373583506</v>
      </c>
      <c r="CZ691" s="2">
        <f t="shared" si="731"/>
        <v>545.40735769158266</v>
      </c>
      <c r="DA691" s="2"/>
      <c r="DB691" s="2"/>
      <c r="DC691" s="13">
        <f>Paramètres!$H$16</f>
        <v>-20000</v>
      </c>
      <c r="DD691" s="13">
        <f>Paramètres!$I$16</f>
        <v>0</v>
      </c>
      <c r="DE691" s="13"/>
      <c r="DF691" s="13"/>
      <c r="DG691" s="112">
        <f>Paramètres!$H$20</f>
        <v>1047197551196.5977</v>
      </c>
      <c r="DH691" s="13">
        <f>Paramètres!$H$21</f>
        <v>10000</v>
      </c>
      <c r="DI691" s="13">
        <f>IF(DL691&lt;66666,Paramètres!$H$22,5)</f>
        <v>1</v>
      </c>
      <c r="DJ691" s="13">
        <f t="shared" si="701"/>
        <v>24856.681549370478</v>
      </c>
      <c r="DK691" s="13">
        <f t="shared" si="702"/>
        <v>-50575.970470451139</v>
      </c>
      <c r="DL691" s="13">
        <f t="shared" si="732"/>
        <v>56354.089529285811</v>
      </c>
      <c r="DM691" s="13">
        <f t="shared" si="733"/>
        <v>-63.827167932851744</v>
      </c>
      <c r="DN691" s="13">
        <f t="shared" si="734"/>
        <v>314.76126900194447</v>
      </c>
      <c r="DO691" s="13">
        <f t="shared" si="735"/>
        <v>138.83501078641643</v>
      </c>
      <c r="DP691" s="13">
        <f t="shared" si="736"/>
        <v>-282.48804619602947</v>
      </c>
      <c r="DQ691" s="13">
        <f>IF(DT691&lt;66666,Paramètres!$H$22,5)</f>
        <v>1</v>
      </c>
      <c r="DR691" s="13">
        <f t="shared" si="703"/>
        <v>-48134.757055011913</v>
      </c>
      <c r="DS691" s="13">
        <f t="shared" si="704"/>
        <v>20489.997598808081</v>
      </c>
      <c r="DT691" s="13">
        <f t="shared" si="737"/>
        <v>52314.384621671503</v>
      </c>
      <c r="DU691" s="13">
        <f t="shared" si="738"/>
        <v>156.94152147238822</v>
      </c>
      <c r="DV691" s="13">
        <f t="shared" si="739"/>
        <v>362.58334144028856</v>
      </c>
      <c r="DW691" s="13">
        <f t="shared" si="740"/>
        <v>-333.61495463702317</v>
      </c>
      <c r="DX691" s="13">
        <f t="shared" si="741"/>
        <v>142.01317379927059</v>
      </c>
    </row>
    <row r="692" spans="1:128" x14ac:dyDescent="0.35">
      <c r="A692" s="106">
        <f t="shared" si="742"/>
        <v>686</v>
      </c>
      <c r="B692" s="106">
        <f>A692*Paramètres!$D$25</f>
        <v>343</v>
      </c>
      <c r="C692" s="102">
        <f>Paramètres!$D$7</f>
        <v>155093840495.72119</v>
      </c>
      <c r="D692" s="28">
        <f>Paramètres!$D$8</f>
        <v>6666</v>
      </c>
      <c r="E692" s="28">
        <f t="shared" si="705"/>
        <v>-44216.952624465193</v>
      </c>
      <c r="F692" s="28">
        <f t="shared" si="706"/>
        <v>51726.963913786814</v>
      </c>
      <c r="G692" s="28">
        <f t="shared" si="680"/>
        <v>55.106912495174555</v>
      </c>
      <c r="H692" s="28">
        <f t="shared" si="681"/>
        <v>-51.664715166740869</v>
      </c>
      <c r="I692" s="28">
        <f t="shared" si="743"/>
        <v>1426.098890008526</v>
      </c>
      <c r="J692" s="28">
        <f t="shared" si="744"/>
        <v>2044.790500341378</v>
      </c>
      <c r="K692" s="28">
        <f t="shared" si="745"/>
        <v>525.94018465117813</v>
      </c>
      <c r="L692" s="28">
        <f t="shared" si="707"/>
        <v>326.22082030430363</v>
      </c>
      <c r="M692" s="28">
        <f t="shared" si="708"/>
        <v>-412.54460877692077</v>
      </c>
      <c r="N692" s="28">
        <f>Paramètres!$D$26*Calculs!K692</f>
        <v>10.518803693023562</v>
      </c>
      <c r="O692" s="28">
        <f>Paramètres!$D$26*I692</f>
        <v>28.521977800170522</v>
      </c>
      <c r="P692" s="28">
        <f>Paramètres!$D$26*J692</f>
        <v>40.89581000682756</v>
      </c>
      <c r="Q692" s="105">
        <f>IF($T692&gt;25000,Paramètres!$D$9,-5)</f>
        <v>6</v>
      </c>
      <c r="R692" s="105">
        <f t="shared" si="682"/>
        <v>-63563.282237747422</v>
      </c>
      <c r="S692" s="105">
        <f t="shared" si="683"/>
        <v>69061.064402602962</v>
      </c>
      <c r="T692" s="105">
        <f t="shared" si="709"/>
        <v>93860.116477958902</v>
      </c>
      <c r="U692" s="105">
        <f t="shared" si="710"/>
        <v>132.626231722169</v>
      </c>
      <c r="V692" s="105">
        <f t="shared" si="684"/>
        <v>104.83494221296206</v>
      </c>
      <c r="W692" s="105">
        <f t="shared" si="711"/>
        <v>-70.995575866617102</v>
      </c>
      <c r="X692" s="105">
        <f t="shared" si="712"/>
        <v>77.136199777811925</v>
      </c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44">
        <f t="shared" si="713"/>
        <v>19346.329613282232</v>
      </c>
      <c r="AL692" s="44">
        <f t="shared" si="714"/>
        <v>-17334.100488816151</v>
      </c>
      <c r="AM692" s="44">
        <f t="shared" si="685"/>
        <v>161.41677407219296</v>
      </c>
      <c r="AN692" s="44">
        <f t="shared" si="686"/>
        <v>-83.519501331122797</v>
      </c>
      <c r="AO692" s="44">
        <f t="shared" si="746"/>
        <v>-18467.380491275686</v>
      </c>
      <c r="AP692" s="44">
        <f t="shared" si="747"/>
        <v>6208.9418763748745</v>
      </c>
      <c r="AQ692" s="44">
        <f t="shared" si="715"/>
        <v>970.56051240069462</v>
      </c>
      <c r="AR692" s="44">
        <f t="shared" si="716"/>
        <v>109.54234394961779</v>
      </c>
      <c r="AS692" s="44">
        <f t="shared" si="717"/>
        <v>-964.35894930960353</v>
      </c>
      <c r="AT692" s="44">
        <f>Paramètres!$D$26*Calculs!AQ692</f>
        <v>19.411210248013894</v>
      </c>
      <c r="AU692" s="44">
        <f>Paramètres!$D$26*AO692</f>
        <v>-369.3476098255137</v>
      </c>
      <c r="AV692" s="44">
        <f>Paramètres!$D$26*AP692</f>
        <v>124.17883752749749</v>
      </c>
      <c r="AW692" s="44"/>
      <c r="AX692" s="44"/>
      <c r="AY692" s="44"/>
      <c r="AZ692" s="44"/>
      <c r="BA692" s="44"/>
      <c r="BB692" s="44"/>
      <c r="BC692" s="44"/>
      <c r="BD692" s="44"/>
      <c r="BE692" s="44"/>
      <c r="BF692" s="44"/>
      <c r="BG692" s="41">
        <f>Paramètres!$D$16</f>
        <v>30000</v>
      </c>
      <c r="BH692" s="41">
        <f>Paramètres!$E$16</f>
        <v>-25000</v>
      </c>
      <c r="BI692" s="100"/>
      <c r="BJ692" s="100"/>
      <c r="BK692" s="110">
        <f>Paramètres!$D$20</f>
        <v>523598775598.29883</v>
      </c>
      <c r="BL692" s="41">
        <f>Paramètres!$D$21</f>
        <v>10000</v>
      </c>
      <c r="BM692" s="41"/>
      <c r="BN692" s="41"/>
      <c r="BO692" s="41">
        <f>IF(AND($BR$6&gt;200,A692&lt;950),Paramètres!$D$22,0)</f>
        <v>1</v>
      </c>
      <c r="BP692" s="41">
        <f t="shared" si="687"/>
        <v>74216.952624465193</v>
      </c>
      <c r="BQ692" s="41">
        <f t="shared" si="688"/>
        <v>-76726.963913786807</v>
      </c>
      <c r="BR692" s="41">
        <f t="shared" si="718"/>
        <v>106748.22269382126</v>
      </c>
      <c r="BS692" s="41">
        <f t="shared" si="719"/>
        <v>-45.95267039157774</v>
      </c>
      <c r="BT692" s="41">
        <f t="shared" si="720"/>
        <v>45.350850724160999</v>
      </c>
      <c r="BU692" s="41">
        <f t="shared" si="721"/>
        <v>31.530285514243676</v>
      </c>
      <c r="BV692" s="41">
        <f t="shared" si="722"/>
        <v>-32.596637200720714</v>
      </c>
      <c r="BW692" s="41">
        <f>Paramètres!$D$22</f>
        <v>1</v>
      </c>
      <c r="BX692" s="41">
        <f t="shared" si="689"/>
        <v>10653.670386717768</v>
      </c>
      <c r="BY692" s="41">
        <f t="shared" si="690"/>
        <v>-7665.8995111838485</v>
      </c>
      <c r="BZ692" s="41">
        <f t="shared" si="723"/>
        <v>13125.041258007377</v>
      </c>
      <c r="CA692" s="41">
        <f t="shared" si="724"/>
        <v>-35.737083849135274</v>
      </c>
      <c r="CB692" s="41">
        <f t="shared" si="725"/>
        <v>1529.7043056075952</v>
      </c>
      <c r="CC692" s="41">
        <f t="shared" si="726"/>
        <v>1241.6696557920368</v>
      </c>
      <c r="CD692" s="41">
        <f t="shared" si="727"/>
        <v>-893.4493429846483</v>
      </c>
      <c r="CE692" s="2">
        <f>Paramètres!$F$16</f>
        <v>15000</v>
      </c>
      <c r="CF692" s="2">
        <f>Paramètres!$G$16</f>
        <v>15000</v>
      </c>
      <c r="CG692" s="111">
        <f>Paramètres!$F$20</f>
        <v>992600579172.61572</v>
      </c>
      <c r="CH692" s="2">
        <f>Paramètres!$F$21</f>
        <v>13332</v>
      </c>
      <c r="CI692" s="2"/>
      <c r="CJ692" s="2"/>
      <c r="CK692" s="2">
        <f>IF(CN692&gt;20000,Paramètres!$F$22,-2)</f>
        <v>1</v>
      </c>
      <c r="CL692" s="2">
        <f t="shared" si="691"/>
        <v>59216.952624465193</v>
      </c>
      <c r="CM692" s="2">
        <f t="shared" si="692"/>
        <v>-36726.963913786814</v>
      </c>
      <c r="CN692" s="2">
        <f t="shared" si="693"/>
        <v>69681.54243738261</v>
      </c>
      <c r="CO692" s="2">
        <f t="shared" si="694"/>
        <v>-31.807615605537368</v>
      </c>
      <c r="CP692" s="2">
        <f t="shared" si="695"/>
        <v>193.69494484829616</v>
      </c>
      <c r="CQ692" s="2">
        <f t="shared" si="696"/>
        <v>164.60635013909419</v>
      </c>
      <c r="CR692" s="2">
        <f t="shared" si="697"/>
        <v>-102.09055369460204</v>
      </c>
      <c r="CS692" s="2">
        <f>Paramètres!$F$22</f>
        <v>1</v>
      </c>
      <c r="CT692" s="2">
        <f t="shared" si="698"/>
        <v>-4346.3296132822325</v>
      </c>
      <c r="CU692" s="2">
        <f t="shared" si="699"/>
        <v>32334.100488816151</v>
      </c>
      <c r="CV692" s="2">
        <f t="shared" si="728"/>
        <v>32624.908207198914</v>
      </c>
      <c r="CW692" s="2">
        <f t="shared" si="729"/>
        <v>97.655773401671127</v>
      </c>
      <c r="CX692" s="2">
        <f t="shared" si="700"/>
        <v>739.73282949609325</v>
      </c>
      <c r="CY692" s="2">
        <f t="shared" si="730"/>
        <v>-98.548099578912669</v>
      </c>
      <c r="CZ692" s="2">
        <f t="shared" si="731"/>
        <v>733.13909396763233</v>
      </c>
      <c r="DA692" s="2"/>
      <c r="DB692" s="2"/>
      <c r="DC692" s="13">
        <f>Paramètres!$H$16</f>
        <v>-20000</v>
      </c>
      <c r="DD692" s="13">
        <f>Paramètres!$I$16</f>
        <v>0</v>
      </c>
      <c r="DE692" s="13"/>
      <c r="DF692" s="13"/>
      <c r="DG692" s="112">
        <f>Paramètres!$H$20</f>
        <v>1047197551196.5977</v>
      </c>
      <c r="DH692" s="13">
        <f>Paramètres!$H$21</f>
        <v>10000</v>
      </c>
      <c r="DI692" s="13">
        <f>IF(DL692&lt;66666,Paramètres!$H$22,5)</f>
        <v>1</v>
      </c>
      <c r="DJ692" s="13">
        <f t="shared" si="701"/>
        <v>24216.952624465193</v>
      </c>
      <c r="DK692" s="13">
        <f t="shared" si="702"/>
        <v>-51726.963913786814</v>
      </c>
      <c r="DL692" s="13">
        <f t="shared" si="732"/>
        <v>57115.143264757688</v>
      </c>
      <c r="DM692" s="13">
        <f t="shared" si="733"/>
        <v>-64.912470845652734</v>
      </c>
      <c r="DN692" s="13">
        <f t="shared" si="734"/>
        <v>306.80065151191502</v>
      </c>
      <c r="DO692" s="13">
        <f t="shared" si="735"/>
        <v>130.08418465096574</v>
      </c>
      <c r="DP692" s="13">
        <f t="shared" si="736"/>
        <v>-277.857417881598</v>
      </c>
      <c r="DQ692" s="13">
        <f>IF(DT692&lt;66666,Paramètres!$H$22,5)</f>
        <v>1</v>
      </c>
      <c r="DR692" s="13">
        <f t="shared" si="703"/>
        <v>-39346.329613282229</v>
      </c>
      <c r="DS692" s="13">
        <f t="shared" si="704"/>
        <v>17334.100488816151</v>
      </c>
      <c r="DT692" s="13">
        <f t="shared" si="737"/>
        <v>42995.40317049517</v>
      </c>
      <c r="DU692" s="13">
        <f t="shared" si="738"/>
        <v>156.22401805224669</v>
      </c>
      <c r="DV692" s="13">
        <f t="shared" si="739"/>
        <v>523.43773396218342</v>
      </c>
      <c r="DW692" s="13">
        <f t="shared" si="740"/>
        <v>-479.0129198425285</v>
      </c>
      <c r="DX692" s="13">
        <f t="shared" si="741"/>
        <v>211.0300546353549</v>
      </c>
    </row>
    <row r="693" spans="1:128" x14ac:dyDescent="0.35">
      <c r="A693" s="106">
        <f t="shared" si="742"/>
        <v>687</v>
      </c>
      <c r="B693" s="106">
        <f>A693*Paramètres!$D$25</f>
        <v>343.5</v>
      </c>
      <c r="C693" s="102">
        <f>Paramètres!$D$7</f>
        <v>155093840495.72119</v>
      </c>
      <c r="D693" s="28">
        <f>Paramètres!$D$8</f>
        <v>6666</v>
      </c>
      <c r="E693" s="28">
        <f t="shared" si="705"/>
        <v>-43422.347974384858</v>
      </c>
      <c r="F693" s="28">
        <f t="shared" si="706"/>
        <v>52646.223011763272</v>
      </c>
      <c r="G693" s="28">
        <f t="shared" si="680"/>
        <v>42.712120832353072</v>
      </c>
      <c r="H693" s="28">
        <f t="shared" si="681"/>
        <v>-52.525043957700547</v>
      </c>
      <c r="I693" s="28">
        <f t="shared" si="743"/>
        <v>1723.797732512659</v>
      </c>
      <c r="J693" s="28">
        <f t="shared" si="744"/>
        <v>1591.3500815576297</v>
      </c>
      <c r="K693" s="28">
        <f t="shared" si="745"/>
        <v>521.58077099441698</v>
      </c>
      <c r="L693" s="28">
        <f t="shared" si="707"/>
        <v>317.33735432781566</v>
      </c>
      <c r="M693" s="28">
        <f t="shared" si="708"/>
        <v>-413.93659444334332</v>
      </c>
      <c r="N693" s="28">
        <f>Paramètres!$D$26*Calculs!K693</f>
        <v>10.43161541988834</v>
      </c>
      <c r="O693" s="28">
        <f>Paramètres!$D$26*I693</f>
        <v>34.475954650253179</v>
      </c>
      <c r="P693" s="28">
        <f>Paramètres!$D$26*J693</f>
        <v>31.827001631152594</v>
      </c>
      <c r="Q693" s="105">
        <f>IF($T693&gt;25000,Paramètres!$D$9,-5)</f>
        <v>6</v>
      </c>
      <c r="R693" s="105">
        <f t="shared" si="682"/>
        <v>-53562.372928016652</v>
      </c>
      <c r="S693" s="105">
        <f t="shared" si="683"/>
        <v>67116.942299719391</v>
      </c>
      <c r="T693" s="105">
        <f t="shared" si="709"/>
        <v>85869.737028500283</v>
      </c>
      <c r="U693" s="105">
        <f t="shared" si="710"/>
        <v>128.59145938649215</v>
      </c>
      <c r="V693" s="105">
        <f t="shared" si="684"/>
        <v>125.06953547826855</v>
      </c>
      <c r="W693" s="105">
        <f t="shared" si="711"/>
        <v>-78.01376052889762</v>
      </c>
      <c r="X693" s="105">
        <f t="shared" si="712"/>
        <v>97.756032411763172</v>
      </c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44">
        <f t="shared" si="713"/>
        <v>10140.024953631793</v>
      </c>
      <c r="AL693" s="44">
        <f t="shared" si="714"/>
        <v>-14470.719287956113</v>
      </c>
      <c r="AM693" s="44">
        <f t="shared" si="685"/>
        <v>164.11105498737308</v>
      </c>
      <c r="AN693" s="44">
        <f t="shared" si="686"/>
        <v>12.164965043451659</v>
      </c>
      <c r="AO693" s="44">
        <f t="shared" si="746"/>
        <v>-17988.490537500555</v>
      </c>
      <c r="AP693" s="44">
        <f t="shared" si="747"/>
        <v>5120.4040895377739</v>
      </c>
      <c r="AQ693" s="44">
        <f t="shared" si="715"/>
        <v>606.73739019138816</v>
      </c>
      <c r="AR693" s="44">
        <f t="shared" si="716"/>
        <v>593.11306050397866</v>
      </c>
      <c r="AS693" s="44">
        <f t="shared" si="717"/>
        <v>127.85600539615086</v>
      </c>
      <c r="AT693" s="44">
        <f>Paramètres!$D$26*Calculs!AQ693</f>
        <v>12.134747803827764</v>
      </c>
      <c r="AU693" s="44">
        <f>Paramètres!$D$26*AO693</f>
        <v>-359.76981075001112</v>
      </c>
      <c r="AV693" s="44">
        <f>Paramètres!$D$26*AP693</f>
        <v>102.40808179075547</v>
      </c>
      <c r="AW693" s="44"/>
      <c r="AX693" s="44"/>
      <c r="AY693" s="44"/>
      <c r="AZ693" s="44"/>
      <c r="BA693" s="44"/>
      <c r="BB693" s="44"/>
      <c r="BC693" s="44"/>
      <c r="BD693" s="44"/>
      <c r="BE693" s="44"/>
      <c r="BF693" s="44"/>
      <c r="BG693" s="41">
        <f>Paramètres!$D$16</f>
        <v>30000</v>
      </c>
      <c r="BH693" s="41">
        <f>Paramètres!$E$16</f>
        <v>-25000</v>
      </c>
      <c r="BI693" s="100"/>
      <c r="BJ693" s="100"/>
      <c r="BK693" s="110">
        <f>Paramètres!$D$20</f>
        <v>523598775598.29883</v>
      </c>
      <c r="BL693" s="41">
        <f>Paramètres!$D$21</f>
        <v>10000</v>
      </c>
      <c r="BM693" s="41"/>
      <c r="BN693" s="41"/>
      <c r="BO693" s="41">
        <f>IF(AND($BR$6&gt;200,A693&lt;950),Paramètres!$D$22,0)</f>
        <v>1</v>
      </c>
      <c r="BP693" s="41">
        <f t="shared" si="687"/>
        <v>73422.347974384858</v>
      </c>
      <c r="BQ693" s="41">
        <f t="shared" si="688"/>
        <v>-77646.223011763272</v>
      </c>
      <c r="BR693" s="41">
        <f t="shared" si="718"/>
        <v>106863.3572842634</v>
      </c>
      <c r="BS693" s="41">
        <f t="shared" si="719"/>
        <v>-46.601571896256367</v>
      </c>
      <c r="BT693" s="41">
        <f t="shared" si="720"/>
        <v>45.254453113236124</v>
      </c>
      <c r="BU693" s="41">
        <f t="shared" si="721"/>
        <v>31.092867455323741</v>
      </c>
      <c r="BV693" s="41">
        <f t="shared" si="722"/>
        <v>-32.88159241861252</v>
      </c>
      <c r="BW693" s="41">
        <f>Paramètres!$D$22</f>
        <v>1</v>
      </c>
      <c r="BX693" s="41">
        <f t="shared" si="689"/>
        <v>19859.975046368207</v>
      </c>
      <c r="BY693" s="41">
        <f t="shared" si="690"/>
        <v>-10529.280712043887</v>
      </c>
      <c r="BZ693" s="41">
        <f t="shared" si="723"/>
        <v>22478.531116498409</v>
      </c>
      <c r="CA693" s="41">
        <f t="shared" si="724"/>
        <v>-27.931458582424121</v>
      </c>
      <c r="CB693" s="41">
        <f t="shared" si="725"/>
        <v>790.36440132926884</v>
      </c>
      <c r="CC693" s="41">
        <f t="shared" si="726"/>
        <v>698.29372776125433</v>
      </c>
      <c r="CD693" s="41">
        <f t="shared" si="727"/>
        <v>-370.21852554655442</v>
      </c>
      <c r="CE693" s="2">
        <f>Paramètres!$F$16</f>
        <v>15000</v>
      </c>
      <c r="CF693" s="2">
        <f>Paramètres!$G$16</f>
        <v>15000</v>
      </c>
      <c r="CG693" s="111">
        <f>Paramètres!$F$20</f>
        <v>992600579172.61572</v>
      </c>
      <c r="CH693" s="2">
        <f>Paramètres!$F$21</f>
        <v>13332</v>
      </c>
      <c r="CI693" s="2"/>
      <c r="CJ693" s="2"/>
      <c r="CK693" s="2">
        <f>IF(CN693&gt;20000,Paramètres!$F$22,-2)</f>
        <v>1</v>
      </c>
      <c r="CL693" s="2">
        <f t="shared" si="691"/>
        <v>58422.347974384858</v>
      </c>
      <c r="CM693" s="2">
        <f t="shared" si="692"/>
        <v>-37646.223011763272</v>
      </c>
      <c r="CN693" s="2">
        <f t="shared" si="693"/>
        <v>69501.14279557945</v>
      </c>
      <c r="CO693" s="2">
        <f t="shared" si="694"/>
        <v>-32.796943382020501</v>
      </c>
      <c r="CP693" s="2">
        <f t="shared" si="695"/>
        <v>194.64817591448769</v>
      </c>
      <c r="CQ693" s="2">
        <f t="shared" si="696"/>
        <v>163.62038102456597</v>
      </c>
      <c r="CR693" s="2">
        <f t="shared" si="697"/>
        <v>-105.43378633157968</v>
      </c>
      <c r="CS693" s="2">
        <f>Paramètres!$F$22</f>
        <v>1</v>
      </c>
      <c r="CT693" s="2">
        <f t="shared" si="698"/>
        <v>4859.9750463682067</v>
      </c>
      <c r="CU693" s="2">
        <f t="shared" si="699"/>
        <v>29470.719287956112</v>
      </c>
      <c r="CV693" s="2">
        <f t="shared" si="728"/>
        <v>29868.757135187763</v>
      </c>
      <c r="CW693" s="2">
        <f t="shared" si="729"/>
        <v>80.635713041924063</v>
      </c>
      <c r="CX693" s="2">
        <f t="shared" si="700"/>
        <v>847.20030391496243</v>
      </c>
      <c r="CY693" s="2">
        <f t="shared" si="730"/>
        <v>137.84880025863848</v>
      </c>
      <c r="CZ693" s="2">
        <f t="shared" si="731"/>
        <v>835.91032008275795</v>
      </c>
      <c r="DA693" s="2"/>
      <c r="DB693" s="2"/>
      <c r="DC693" s="13">
        <f>Paramètres!$H$16</f>
        <v>-20000</v>
      </c>
      <c r="DD693" s="13">
        <f>Paramètres!$I$16</f>
        <v>0</v>
      </c>
      <c r="DE693" s="13"/>
      <c r="DF693" s="13"/>
      <c r="DG693" s="112">
        <f>Paramètres!$H$20</f>
        <v>1047197551196.5977</v>
      </c>
      <c r="DH693" s="13">
        <f>Paramètres!$H$21</f>
        <v>10000</v>
      </c>
      <c r="DI693" s="13">
        <f>IF(DL693&lt;66666,Paramètres!$H$22,5)</f>
        <v>1</v>
      </c>
      <c r="DJ693" s="13">
        <f t="shared" si="701"/>
        <v>23422.347974384858</v>
      </c>
      <c r="DK693" s="13">
        <f t="shared" si="702"/>
        <v>-52646.223011763272</v>
      </c>
      <c r="DL693" s="13">
        <f t="shared" si="732"/>
        <v>57621.447240046684</v>
      </c>
      <c r="DM693" s="13">
        <f t="shared" si="733"/>
        <v>-66.01567929857066</v>
      </c>
      <c r="DN693" s="13">
        <f t="shared" si="734"/>
        <v>301.66823809472203</v>
      </c>
      <c r="DO693" s="13">
        <f t="shared" si="735"/>
        <v>122.62410584792592</v>
      </c>
      <c r="DP693" s="13">
        <f t="shared" si="736"/>
        <v>-275.62121569315116</v>
      </c>
      <c r="DQ693" s="13">
        <f>IF(DT693&lt;66666,Paramètres!$H$22,5)</f>
        <v>1</v>
      </c>
      <c r="DR693" s="13">
        <f t="shared" si="703"/>
        <v>-30140.024953631793</v>
      </c>
      <c r="DS693" s="13">
        <f t="shared" si="704"/>
        <v>14470.719287956113</v>
      </c>
      <c r="DT693" s="13">
        <f t="shared" si="737"/>
        <v>33433.857404080256</v>
      </c>
      <c r="DU693" s="13">
        <f t="shared" si="738"/>
        <v>154.35357557478196</v>
      </c>
      <c r="DV693" s="13">
        <f t="shared" si="739"/>
        <v>823.83253969381099</v>
      </c>
      <c r="DW693" s="13">
        <f t="shared" si="740"/>
        <v>-742.67031183051677</v>
      </c>
      <c r="DX693" s="13">
        <f t="shared" si="741"/>
        <v>356.56817214092121</v>
      </c>
    </row>
    <row r="694" spans="1:128" x14ac:dyDescent="0.35">
      <c r="A694" s="106">
        <f t="shared" si="742"/>
        <v>688</v>
      </c>
      <c r="B694" s="106">
        <f>A694*Paramètres!$D$25</f>
        <v>344</v>
      </c>
      <c r="C694" s="102">
        <f>Paramètres!$D$7</f>
        <v>155093840495.72119</v>
      </c>
      <c r="D694" s="28">
        <f>Paramètres!$D$8</f>
        <v>6666</v>
      </c>
      <c r="E694" s="28">
        <f t="shared" si="705"/>
        <v>-42481.114769546577</v>
      </c>
      <c r="F694" s="28">
        <f t="shared" si="706"/>
        <v>53338.41390393125</v>
      </c>
      <c r="G694" s="28">
        <f t="shared" si="680"/>
        <v>29.721718331041625</v>
      </c>
      <c r="H694" s="28">
        <f t="shared" si="681"/>
        <v>-53.382280516406972</v>
      </c>
      <c r="I694" s="28">
        <f t="shared" si="743"/>
        <v>2006.6591321902215</v>
      </c>
      <c r="J694" s="28">
        <f t="shared" si="744"/>
        <v>1145.5864854831339</v>
      </c>
      <c r="K694" s="28">
        <f t="shared" si="745"/>
        <v>520.9222549508205</v>
      </c>
      <c r="L694" s="28">
        <f t="shared" si="707"/>
        <v>310.71612709243857</v>
      </c>
      <c r="M694" s="28">
        <f t="shared" si="708"/>
        <v>-418.10941638251006</v>
      </c>
      <c r="N694" s="28">
        <f>Paramètres!$D$26*Calculs!K694</f>
        <v>10.418445099016409</v>
      </c>
      <c r="O694" s="28">
        <f>Paramètres!$D$26*I694</f>
        <v>40.133182643804432</v>
      </c>
      <c r="P694" s="28">
        <f>Paramètres!$D$26*J694</f>
        <v>22.911729709662676</v>
      </c>
      <c r="Q694" s="105">
        <f>IF($T694&gt;25000,Paramètres!$D$9,-5)</f>
        <v>6</v>
      </c>
      <c r="R694" s="105">
        <f t="shared" si="682"/>
        <v>-43775.172719554088</v>
      </c>
      <c r="S694" s="105">
        <f t="shared" si="683"/>
        <v>65216.967145769442</v>
      </c>
      <c r="T694" s="105">
        <f t="shared" si="709"/>
        <v>78546.282854882214</v>
      </c>
      <c r="U694" s="105">
        <f t="shared" si="710"/>
        <v>123.87044746590456</v>
      </c>
      <c r="V694" s="105">
        <f t="shared" si="684"/>
        <v>149.21736814155676</v>
      </c>
      <c r="W694" s="105">
        <f t="shared" si="711"/>
        <v>-83.161364557787252</v>
      </c>
      <c r="X694" s="105">
        <f t="shared" si="712"/>
        <v>123.89515890453382</v>
      </c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44">
        <f t="shared" si="713"/>
        <v>1294.0579500075107</v>
      </c>
      <c r="AL694" s="44">
        <f t="shared" si="714"/>
        <v>-11878.55324183819</v>
      </c>
      <c r="AM694" s="44">
        <f t="shared" si="685"/>
        <v>163.19229813476912</v>
      </c>
      <c r="AN694" s="44">
        <f t="shared" si="686"/>
        <v>89.037385293853603</v>
      </c>
      <c r="AO694" s="44">
        <f t="shared" si="746"/>
        <v>-17035.607666246564</v>
      </c>
      <c r="AP694" s="44">
        <f t="shared" si="747"/>
        <v>5145.8520131431696</v>
      </c>
      <c r="AQ694" s="44">
        <f t="shared" si="715"/>
        <v>920.14585932390719</v>
      </c>
      <c r="AR694" s="44">
        <f t="shared" si="716"/>
        <v>15.458455660478393</v>
      </c>
      <c r="AS694" s="44">
        <f t="shared" si="717"/>
        <v>920.01599908888795</v>
      </c>
      <c r="AT694" s="44">
        <f>Paramètres!$D$26*Calculs!AQ694</f>
        <v>18.402917186478145</v>
      </c>
      <c r="AU694" s="44">
        <f>Paramètres!$D$26*AO694</f>
        <v>-340.71215332493131</v>
      </c>
      <c r="AV694" s="44">
        <f>Paramètres!$D$26*AP694</f>
        <v>102.9170402628634</v>
      </c>
      <c r="AW694" s="44"/>
      <c r="AX694" s="44"/>
      <c r="AY694" s="44"/>
      <c r="AZ694" s="44"/>
      <c r="BA694" s="44"/>
      <c r="BB694" s="44"/>
      <c r="BC694" s="44"/>
      <c r="BD694" s="44"/>
      <c r="BE694" s="44"/>
      <c r="BF694" s="44"/>
      <c r="BG694" s="41">
        <f>Paramètres!$D$16</f>
        <v>30000</v>
      </c>
      <c r="BH694" s="41">
        <f>Paramètres!$E$16</f>
        <v>-25000</v>
      </c>
      <c r="BI694" s="100"/>
      <c r="BJ694" s="100"/>
      <c r="BK694" s="110">
        <f>Paramètres!$D$20</f>
        <v>523598775598.29883</v>
      </c>
      <c r="BL694" s="41">
        <f>Paramètres!$D$21</f>
        <v>10000</v>
      </c>
      <c r="BM694" s="41"/>
      <c r="BN694" s="41"/>
      <c r="BO694" s="41">
        <f>IF(AND($BR$6&gt;200,A694&lt;950),Paramètres!$D$22,0)</f>
        <v>1</v>
      </c>
      <c r="BP694" s="41">
        <f t="shared" si="687"/>
        <v>72481.114769546577</v>
      </c>
      <c r="BQ694" s="41">
        <f t="shared" si="688"/>
        <v>-78338.413903931243</v>
      </c>
      <c r="BR694" s="41">
        <f t="shared" si="718"/>
        <v>106725.90637338167</v>
      </c>
      <c r="BS694" s="41">
        <f t="shared" si="719"/>
        <v>-47.224048507589529</v>
      </c>
      <c r="BT694" s="41">
        <f t="shared" si="720"/>
        <v>45.369570765980754</v>
      </c>
      <c r="BU694" s="41">
        <f t="shared" si="721"/>
        <v>30.811985369601693</v>
      </c>
      <c r="BV694" s="41">
        <f t="shared" si="722"/>
        <v>-33.301944523898101</v>
      </c>
      <c r="BW694" s="41">
        <f>Paramètres!$D$22</f>
        <v>1</v>
      </c>
      <c r="BX694" s="41">
        <f t="shared" si="689"/>
        <v>28705.942049992489</v>
      </c>
      <c r="BY694" s="41">
        <f t="shared" si="690"/>
        <v>-13121.44675816181</v>
      </c>
      <c r="BZ694" s="41">
        <f t="shared" si="723"/>
        <v>31562.691171774342</v>
      </c>
      <c r="CA694" s="41">
        <f t="shared" si="724"/>
        <v>-24.565075236915945</v>
      </c>
      <c r="CB694" s="41">
        <f t="shared" si="725"/>
        <v>455.34008800577379</v>
      </c>
      <c r="CC694" s="41">
        <f t="shared" si="726"/>
        <v>414.12711318549515</v>
      </c>
      <c r="CD694" s="41">
        <f t="shared" si="727"/>
        <v>-189.29693571147394</v>
      </c>
      <c r="CE694" s="2">
        <f>Paramètres!$F$16</f>
        <v>15000</v>
      </c>
      <c r="CF694" s="2">
        <f>Paramètres!$G$16</f>
        <v>15000</v>
      </c>
      <c r="CG694" s="111">
        <f>Paramètres!$F$20</f>
        <v>992600579172.61572</v>
      </c>
      <c r="CH694" s="2">
        <f>Paramètres!$F$21</f>
        <v>13332</v>
      </c>
      <c r="CI694" s="2"/>
      <c r="CJ694" s="2"/>
      <c r="CK694" s="2">
        <f>IF(CN694&gt;20000,Paramètres!$F$22,-2)</f>
        <v>1</v>
      </c>
      <c r="CL694" s="2">
        <f t="shared" si="691"/>
        <v>57481.114769546577</v>
      </c>
      <c r="CM694" s="2">
        <f t="shared" si="692"/>
        <v>-38338.41390393125</v>
      </c>
      <c r="CN694" s="2">
        <f t="shared" si="693"/>
        <v>69093.505742717491</v>
      </c>
      <c r="CO694" s="2">
        <f t="shared" si="694"/>
        <v>-33.702259929697682</v>
      </c>
      <c r="CP694" s="2">
        <f t="shared" si="695"/>
        <v>196.82769997174276</v>
      </c>
      <c r="CQ694" s="2">
        <f t="shared" si="696"/>
        <v>163.74730866936963</v>
      </c>
      <c r="CR694" s="2">
        <f t="shared" si="697"/>
        <v>-109.21521130183544</v>
      </c>
      <c r="CS694" s="2">
        <f>Paramètres!$F$22</f>
        <v>1</v>
      </c>
      <c r="CT694" s="2">
        <f t="shared" si="698"/>
        <v>13705.942049992489</v>
      </c>
      <c r="CU694" s="2">
        <f t="shared" si="699"/>
        <v>26878.553241838192</v>
      </c>
      <c r="CV694" s="2">
        <f t="shared" si="728"/>
        <v>30171.335267967221</v>
      </c>
      <c r="CW694" s="2">
        <f t="shared" si="729"/>
        <v>62.982005006206613</v>
      </c>
      <c r="CX694" s="2">
        <f t="shared" si="700"/>
        <v>834.43931867322021</v>
      </c>
      <c r="CY694" s="2">
        <f t="shared" si="730"/>
        <v>379.0610141843058</v>
      </c>
      <c r="CZ694" s="2">
        <f t="shared" si="731"/>
        <v>743.37186123325478</v>
      </c>
      <c r="DA694" s="2"/>
      <c r="DB694" s="2"/>
      <c r="DC694" s="13">
        <f>Paramètres!$H$16</f>
        <v>-20000</v>
      </c>
      <c r="DD694" s="13">
        <f>Paramètres!$I$16</f>
        <v>0</v>
      </c>
      <c r="DE694" s="13"/>
      <c r="DF694" s="13"/>
      <c r="DG694" s="112">
        <f>Paramètres!$H$20</f>
        <v>1047197551196.5977</v>
      </c>
      <c r="DH694" s="13">
        <f>Paramètres!$H$21</f>
        <v>10000</v>
      </c>
      <c r="DI694" s="13">
        <f>IF(DL694&lt;66666,Paramètres!$H$22,5)</f>
        <v>1</v>
      </c>
      <c r="DJ694" s="13">
        <f t="shared" si="701"/>
        <v>22481.114769546577</v>
      </c>
      <c r="DK694" s="13">
        <f t="shared" si="702"/>
        <v>-53338.41390393125</v>
      </c>
      <c r="DL694" s="13">
        <f t="shared" si="732"/>
        <v>57882.526889110602</v>
      </c>
      <c r="DM694" s="13">
        <f t="shared" si="733"/>
        <v>-67.145513402889378</v>
      </c>
      <c r="DN694" s="13">
        <f t="shared" si="734"/>
        <v>299.07106838309397</v>
      </c>
      <c r="DO694" s="13">
        <f t="shared" si="735"/>
        <v>116.15683305346724</v>
      </c>
      <c r="DP694" s="13">
        <f t="shared" si="736"/>
        <v>-275.59226055677652</v>
      </c>
      <c r="DQ694" s="13">
        <f>IF(DT694&lt;66666,Paramètres!$H$22,5)</f>
        <v>1</v>
      </c>
      <c r="DR694" s="13">
        <f t="shared" si="703"/>
        <v>-21294.057950007511</v>
      </c>
      <c r="DS694" s="13">
        <f t="shared" si="704"/>
        <v>11878.55324183819</v>
      </c>
      <c r="DT694" s="13">
        <f t="shared" si="737"/>
        <v>24383.128000678309</v>
      </c>
      <c r="DU694" s="13">
        <f t="shared" si="738"/>
        <v>150.84572848996393</v>
      </c>
      <c r="DV694" s="13">
        <f t="shared" si="739"/>
        <v>1395.0026123738216</v>
      </c>
      <c r="DW694" s="13">
        <f t="shared" si="740"/>
        <v>-1218.2713582717383</v>
      </c>
      <c r="DX694" s="13">
        <f t="shared" si="741"/>
        <v>679.59339766107269</v>
      </c>
    </row>
    <row r="695" spans="1:128" x14ac:dyDescent="0.35">
      <c r="A695" s="106">
        <f t="shared" si="742"/>
        <v>689</v>
      </c>
      <c r="B695" s="106">
        <f>A695*Paramètres!$D$25</f>
        <v>344.5</v>
      </c>
      <c r="C695" s="102">
        <f>Paramètres!$D$7</f>
        <v>155093840495.72119</v>
      </c>
      <c r="D695" s="28">
        <f>Paramètres!$D$8</f>
        <v>6666</v>
      </c>
      <c r="E695" s="28">
        <f t="shared" si="705"/>
        <v>-41400.106171678359</v>
      </c>
      <c r="F695" s="28">
        <f t="shared" si="706"/>
        <v>53806.67979257719</v>
      </c>
      <c r="G695" s="28">
        <f t="shared" si="680"/>
        <v>17.191760676970432</v>
      </c>
      <c r="H695" s="28">
        <f t="shared" si="681"/>
        <v>-54.240346819727833</v>
      </c>
      <c r="I695" s="28">
        <f t="shared" si="743"/>
        <v>2277.2420766388555</v>
      </c>
      <c r="J695" s="28">
        <f t="shared" si="744"/>
        <v>704.56533939096107</v>
      </c>
      <c r="K695" s="28">
        <f t="shared" si="745"/>
        <v>523.82519161453786</v>
      </c>
      <c r="L695" s="28">
        <f t="shared" si="707"/>
        <v>306.11631332099904</v>
      </c>
      <c r="M695" s="28">
        <f t="shared" si="708"/>
        <v>-425.07132823652927</v>
      </c>
      <c r="N695" s="28">
        <f>Paramètres!$D$26*Calculs!K695</f>
        <v>10.476503832290758</v>
      </c>
      <c r="O695" s="28">
        <f>Paramètres!$D$26*I695</f>
        <v>45.544841532777113</v>
      </c>
      <c r="P695" s="28">
        <f>Paramètres!$D$26*J695</f>
        <v>14.091306787819221</v>
      </c>
      <c r="Q695" s="105">
        <f>IF($T695&gt;25000,Paramètres!$D$9,-5)</f>
        <v>6</v>
      </c>
      <c r="R695" s="105">
        <f t="shared" si="682"/>
        <v>-34180.224902477705</v>
      </c>
      <c r="S695" s="105">
        <f t="shared" si="683"/>
        <v>62882.303028071576</v>
      </c>
      <c r="T695" s="105">
        <f t="shared" si="709"/>
        <v>71571.445482805342</v>
      </c>
      <c r="U695" s="105">
        <f t="shared" si="710"/>
        <v>118.52667782753707</v>
      </c>
      <c r="V695" s="105">
        <f t="shared" si="684"/>
        <v>179.32447835243028</v>
      </c>
      <c r="W695" s="105">
        <f t="shared" si="711"/>
        <v>-85.639614503497839</v>
      </c>
      <c r="X695" s="105">
        <f t="shared" si="712"/>
        <v>157.55356220683655</v>
      </c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44">
        <f t="shared" si="713"/>
        <v>-7219.8812692006513</v>
      </c>
      <c r="AL695" s="44">
        <f t="shared" si="714"/>
        <v>-9075.6232354943841</v>
      </c>
      <c r="AM695" s="44">
        <f t="shared" si="685"/>
        <v>160.3278709451385</v>
      </c>
      <c r="AN695" s="44">
        <f t="shared" si="686"/>
        <v>110.52489430902646</v>
      </c>
      <c r="AO695" s="44">
        <f t="shared" si="746"/>
        <v>-16679.437057261155</v>
      </c>
      <c r="AP695" s="44">
        <f t="shared" si="747"/>
        <v>5962.9509719691941</v>
      </c>
      <c r="AQ695" s="44">
        <f t="shared" si="715"/>
        <v>1449.5831044515012</v>
      </c>
      <c r="AR695" s="44">
        <f t="shared" si="716"/>
        <v>-508.24459545972468</v>
      </c>
      <c r="AS695" s="44">
        <f t="shared" si="717"/>
        <v>1357.5634820873875</v>
      </c>
      <c r="AT695" s="44">
        <f>Paramètres!$D$26*Calculs!AQ695</f>
        <v>28.991662089030026</v>
      </c>
      <c r="AU695" s="44">
        <f>Paramètres!$D$26*AO695</f>
        <v>-333.58874114522308</v>
      </c>
      <c r="AV695" s="44">
        <f>Paramètres!$D$26*AP695</f>
        <v>119.25901943938389</v>
      </c>
      <c r="AW695" s="44"/>
      <c r="AX695" s="44"/>
      <c r="AY695" s="44"/>
      <c r="AZ695" s="44"/>
      <c r="BA695" s="44"/>
      <c r="BB695" s="44"/>
      <c r="BC695" s="44"/>
      <c r="BD695" s="44"/>
      <c r="BE695" s="44"/>
      <c r="BF695" s="44"/>
      <c r="BG695" s="41">
        <f>Paramètres!$D$16</f>
        <v>30000</v>
      </c>
      <c r="BH695" s="41">
        <f>Paramètres!$E$16</f>
        <v>-25000</v>
      </c>
      <c r="BI695" s="100"/>
      <c r="BJ695" s="100"/>
      <c r="BK695" s="110">
        <f>Paramètres!$D$20</f>
        <v>523598775598.29883</v>
      </c>
      <c r="BL695" s="41">
        <f>Paramètres!$D$21</f>
        <v>10000</v>
      </c>
      <c r="BM695" s="41"/>
      <c r="BN695" s="41"/>
      <c r="BO695" s="41">
        <f>IF(AND($BR$6&gt;200,A695&lt;950),Paramètres!$D$22,0)</f>
        <v>1</v>
      </c>
      <c r="BP695" s="41">
        <f t="shared" si="687"/>
        <v>71400.106171678359</v>
      </c>
      <c r="BQ695" s="41">
        <f t="shared" si="688"/>
        <v>-78806.679792577197</v>
      </c>
      <c r="BR695" s="41">
        <f t="shared" si="718"/>
        <v>106341.28051352747</v>
      </c>
      <c r="BS695" s="41">
        <f t="shared" si="719"/>
        <v>-47.822921573889488</v>
      </c>
      <c r="BT695" s="41">
        <f t="shared" si="720"/>
        <v>45.694035882111777</v>
      </c>
      <c r="BU695" s="41">
        <f t="shared" si="721"/>
        <v>30.680080187488787</v>
      </c>
      <c r="BV695" s="41">
        <f t="shared" si="722"/>
        <v>-33.86262829263223</v>
      </c>
      <c r="BW695" s="41">
        <f>Paramètres!$D$22</f>
        <v>1</v>
      </c>
      <c r="BX695" s="41">
        <f t="shared" si="689"/>
        <v>37219.881269200654</v>
      </c>
      <c r="BY695" s="41">
        <f t="shared" si="690"/>
        <v>-15924.376764505616</v>
      </c>
      <c r="BZ695" s="41">
        <f t="shared" si="723"/>
        <v>40483.395818919642</v>
      </c>
      <c r="CA695" s="41">
        <f t="shared" si="724"/>
        <v>-23.163466157904367</v>
      </c>
      <c r="CB695" s="41">
        <f t="shared" si="725"/>
        <v>292.32209765184678</v>
      </c>
      <c r="CC695" s="41">
        <f t="shared" si="726"/>
        <v>268.75694459111139</v>
      </c>
      <c r="CD695" s="41">
        <f t="shared" si="727"/>
        <v>-114.98657969357173</v>
      </c>
      <c r="CE695" s="2">
        <f>Paramètres!$F$16</f>
        <v>15000</v>
      </c>
      <c r="CF695" s="2">
        <f>Paramètres!$G$16</f>
        <v>15000</v>
      </c>
      <c r="CG695" s="111">
        <f>Paramètres!$F$20</f>
        <v>992600579172.61572</v>
      </c>
      <c r="CH695" s="2">
        <f>Paramètres!$F$21</f>
        <v>13332</v>
      </c>
      <c r="CI695" s="2"/>
      <c r="CJ695" s="2"/>
      <c r="CK695" s="2">
        <f>IF(CN695&gt;20000,Paramètres!$F$22,-2)</f>
        <v>1</v>
      </c>
      <c r="CL695" s="2">
        <f t="shared" si="691"/>
        <v>56400.106171678359</v>
      </c>
      <c r="CM695" s="2">
        <f t="shared" si="692"/>
        <v>-38806.67979257719</v>
      </c>
      <c r="CN695" s="2">
        <f t="shared" si="693"/>
        <v>68461.159592138152</v>
      </c>
      <c r="CO695" s="2">
        <f t="shared" si="694"/>
        <v>-34.530320564726686</v>
      </c>
      <c r="CP695" s="2">
        <f t="shared" si="695"/>
        <v>200.28035397104955</v>
      </c>
      <c r="CQ695" s="2">
        <f t="shared" si="696"/>
        <v>164.99622991144446</v>
      </c>
      <c r="CR695" s="2">
        <f t="shared" si="697"/>
        <v>-113.52737247808858</v>
      </c>
      <c r="CS695" s="2">
        <f>Paramètres!$F$22</f>
        <v>1</v>
      </c>
      <c r="CT695" s="2">
        <f t="shared" si="698"/>
        <v>22219.88126920065</v>
      </c>
      <c r="CU695" s="2">
        <f t="shared" si="699"/>
        <v>24075.623235494386</v>
      </c>
      <c r="CV695" s="2">
        <f t="shared" si="728"/>
        <v>32762.154352161444</v>
      </c>
      <c r="CW695" s="2">
        <f t="shared" si="729"/>
        <v>47.29545591452986</v>
      </c>
      <c r="CX695" s="2">
        <f t="shared" si="700"/>
        <v>734.86646468879132</v>
      </c>
      <c r="CY695" s="2">
        <f t="shared" si="730"/>
        <v>498.39962960265188</v>
      </c>
      <c r="CZ695" s="2">
        <f t="shared" si="731"/>
        <v>540.02456438216029</v>
      </c>
      <c r="DA695" s="2"/>
      <c r="DB695" s="2"/>
      <c r="DC695" s="13">
        <f>Paramètres!$H$16</f>
        <v>-20000</v>
      </c>
      <c r="DD695" s="13">
        <f>Paramètres!$I$16</f>
        <v>0</v>
      </c>
      <c r="DE695" s="13"/>
      <c r="DF695" s="13"/>
      <c r="DG695" s="112">
        <f>Paramètres!$H$20</f>
        <v>1047197551196.5977</v>
      </c>
      <c r="DH695" s="13">
        <f>Paramètres!$H$21</f>
        <v>10000</v>
      </c>
      <c r="DI695" s="13">
        <f>IF(DL695&lt;66666,Paramètres!$H$22,5)</f>
        <v>1</v>
      </c>
      <c r="DJ695" s="13">
        <f t="shared" si="701"/>
        <v>21400.106171678359</v>
      </c>
      <c r="DK695" s="13">
        <f t="shared" si="702"/>
        <v>-53806.67979257719</v>
      </c>
      <c r="DL695" s="13">
        <f t="shared" si="732"/>
        <v>57906.159728132901</v>
      </c>
      <c r="DM695" s="13">
        <f t="shared" si="733"/>
        <v>-68.311190480846435</v>
      </c>
      <c r="DN695" s="13">
        <f t="shared" si="734"/>
        <v>298.83760461973901</v>
      </c>
      <c r="DO695" s="13">
        <f t="shared" si="735"/>
        <v>110.44000322206578</v>
      </c>
      <c r="DP695" s="13">
        <f t="shared" si="736"/>
        <v>-277.68132746580847</v>
      </c>
      <c r="DQ695" s="13">
        <f>IF(DT695&lt;66666,Paramètres!$H$22,5)</f>
        <v>1</v>
      </c>
      <c r="DR695" s="13">
        <f t="shared" si="703"/>
        <v>-12780.11873079935</v>
      </c>
      <c r="DS695" s="13">
        <f t="shared" si="704"/>
        <v>9075.6232354943841</v>
      </c>
      <c r="DT695" s="13">
        <f t="shared" si="737"/>
        <v>15674.768638993493</v>
      </c>
      <c r="DU695" s="13">
        <f t="shared" si="738"/>
        <v>144.62006532696972</v>
      </c>
      <c r="DV695" s="13">
        <f t="shared" si="739"/>
        <v>2553.7816145972902</v>
      </c>
      <c r="DW695" s="13">
        <f t="shared" si="740"/>
        <v>-2082.1763305580475</v>
      </c>
      <c r="DX695" s="13">
        <f t="shared" si="741"/>
        <v>1478.6285076106728</v>
      </c>
    </row>
    <row r="696" spans="1:128" x14ac:dyDescent="0.35">
      <c r="A696" s="106">
        <f t="shared" si="742"/>
        <v>690</v>
      </c>
      <c r="B696" s="106">
        <f>A696*Paramètres!$D$25</f>
        <v>345</v>
      </c>
      <c r="C696" s="102">
        <f>Paramètres!$D$7</f>
        <v>155093840495.72119</v>
      </c>
      <c r="D696" s="28">
        <f>Paramètres!$D$8</f>
        <v>6666</v>
      </c>
      <c r="E696" s="28">
        <f t="shared" si="705"/>
        <v>-40184.956055028684</v>
      </c>
      <c r="F696" s="28">
        <f t="shared" si="706"/>
        <v>54052.69463021354</v>
      </c>
      <c r="G696" s="28">
        <f t="shared" si="680"/>
        <v>5.9702490854017736</v>
      </c>
      <c r="H696" s="28">
        <f t="shared" si="681"/>
        <v>-55.103375376445122</v>
      </c>
      <c r="I696" s="28">
        <f t="shared" si="743"/>
        <v>2537.8135484270774</v>
      </c>
      <c r="J696" s="28">
        <f t="shared" si="744"/>
        <v>265.40270436661257</v>
      </c>
      <c r="K696" s="28">
        <f t="shared" si="745"/>
        <v>530.28420642762728</v>
      </c>
      <c r="L696" s="28">
        <f t="shared" si="707"/>
        <v>303.37429855204232</v>
      </c>
      <c r="M696" s="28">
        <f t="shared" si="708"/>
        <v>-434.93145961706972</v>
      </c>
      <c r="N696" s="28">
        <f>Paramètres!$D$26*Calculs!K696</f>
        <v>10.605684128552546</v>
      </c>
      <c r="O696" s="28">
        <f>Paramètres!$D$26*I696</f>
        <v>50.75627096854155</v>
      </c>
      <c r="P696" s="28">
        <f>Paramètres!$D$26*J696</f>
        <v>5.308054087332251</v>
      </c>
      <c r="Q696" s="105">
        <f>IF($T696&gt;25000,Paramètres!$D$9,-5)</f>
        <v>6</v>
      </c>
      <c r="R696" s="105">
        <f t="shared" si="682"/>
        <v>-24498.295108332524</v>
      </c>
      <c r="S696" s="105">
        <f t="shared" si="683"/>
        <v>59807.451509201477</v>
      </c>
      <c r="T696" s="105">
        <f t="shared" si="709"/>
        <v>64630.470516935238</v>
      </c>
      <c r="U696" s="105">
        <f t="shared" si="710"/>
        <v>112.27496030104699</v>
      </c>
      <c r="V696" s="105">
        <f t="shared" si="684"/>
        <v>219.26928126304267</v>
      </c>
      <c r="W696" s="105">
        <f t="shared" si="711"/>
        <v>-83.114412097099333</v>
      </c>
      <c r="X696" s="105">
        <f t="shared" si="712"/>
        <v>202.90641243530197</v>
      </c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44">
        <f t="shared" si="713"/>
        <v>-15686.660946696162</v>
      </c>
      <c r="AL696" s="44">
        <f t="shared" si="714"/>
        <v>-5754.7568789879406</v>
      </c>
      <c r="AM696" s="44">
        <f t="shared" si="685"/>
        <v>156.86441430840284</v>
      </c>
      <c r="AN696" s="44">
        <f t="shared" si="686"/>
        <v>124.19725545939181</v>
      </c>
      <c r="AO696" s="44">
        <f t="shared" si="746"/>
        <v>-16854.092911575655</v>
      </c>
      <c r="AP696" s="44">
        <f t="shared" si="747"/>
        <v>7201.2554346171974</v>
      </c>
      <c r="AQ696" s="44">
        <f t="shared" si="715"/>
        <v>2492.0824196438311</v>
      </c>
      <c r="AR696" s="44">
        <f t="shared" si="716"/>
        <v>-1400.6593708677819</v>
      </c>
      <c r="AS696" s="44">
        <f t="shared" si="717"/>
        <v>2061.2200545060978</v>
      </c>
      <c r="AT696" s="44">
        <f>Paramètres!$D$26*Calculs!AQ696</f>
        <v>49.841648392876621</v>
      </c>
      <c r="AU696" s="44">
        <f>Paramètres!$D$26*AO696</f>
        <v>-337.08185823151314</v>
      </c>
      <c r="AV696" s="44">
        <f>Paramètres!$D$26*AP696</f>
        <v>144.02510869234396</v>
      </c>
      <c r="AW696" s="44"/>
      <c r="AX696" s="44"/>
      <c r="AY696" s="44"/>
      <c r="AZ696" s="44"/>
      <c r="BA696" s="44"/>
      <c r="BB696" s="44"/>
      <c r="BC696" s="44"/>
      <c r="BD696" s="44"/>
      <c r="BE696" s="44"/>
      <c r="BF696" s="44"/>
      <c r="BG696" s="41">
        <f>Paramètres!$D$16</f>
        <v>30000</v>
      </c>
      <c r="BH696" s="41">
        <f>Paramètres!$E$16</f>
        <v>-25000</v>
      </c>
      <c r="BI696" s="100"/>
      <c r="BJ696" s="100"/>
      <c r="BK696" s="110">
        <f>Paramètres!$D$20</f>
        <v>523598775598.29883</v>
      </c>
      <c r="BL696" s="41">
        <f>Paramètres!$D$21</f>
        <v>10000</v>
      </c>
      <c r="BM696" s="41"/>
      <c r="BN696" s="41"/>
      <c r="BO696" s="41">
        <f>IF(AND($BR$6&gt;200,A696&lt;950),Paramètres!$D$22,0)</f>
        <v>1</v>
      </c>
      <c r="BP696" s="41">
        <f t="shared" si="687"/>
        <v>70184.956055028684</v>
      </c>
      <c r="BQ696" s="41">
        <f t="shared" si="688"/>
        <v>-79052.694630213547</v>
      </c>
      <c r="BR696" s="41">
        <f t="shared" si="718"/>
        <v>105713.08615655916</v>
      </c>
      <c r="BS696" s="41">
        <f t="shared" si="719"/>
        <v>-48.400531167544344</v>
      </c>
      <c r="BT696" s="41">
        <f t="shared" si="720"/>
        <v>46.231472212508692</v>
      </c>
      <c r="BU696" s="41">
        <f t="shared" si="721"/>
        <v>30.693965747899746</v>
      </c>
      <c r="BV696" s="41">
        <f t="shared" si="722"/>
        <v>-34.572091195105919</v>
      </c>
      <c r="BW696" s="41">
        <f>Paramètres!$D$22</f>
        <v>1</v>
      </c>
      <c r="BX696" s="41">
        <f t="shared" si="689"/>
        <v>45686.66094669616</v>
      </c>
      <c r="BY696" s="41">
        <f t="shared" si="690"/>
        <v>-19245.243121012059</v>
      </c>
      <c r="BZ696" s="41">
        <f t="shared" si="723"/>
        <v>49574.694867898419</v>
      </c>
      <c r="CA696" s="41">
        <f t="shared" si="724"/>
        <v>-22.842979057082182</v>
      </c>
      <c r="CB696" s="41">
        <f t="shared" si="725"/>
        <v>200.67667997203378</v>
      </c>
      <c r="CC696" s="41">
        <f t="shared" si="726"/>
        <v>184.938050798327</v>
      </c>
      <c r="CD696" s="41">
        <f t="shared" si="727"/>
        <v>-77.904090082058488</v>
      </c>
      <c r="CE696" s="2">
        <f>Paramètres!$F$16</f>
        <v>15000</v>
      </c>
      <c r="CF696" s="2">
        <f>Paramètres!$G$16</f>
        <v>15000</v>
      </c>
      <c r="CG696" s="111">
        <f>Paramètres!$F$20</f>
        <v>992600579172.61572</v>
      </c>
      <c r="CH696" s="2">
        <f>Paramètres!$F$21</f>
        <v>13332</v>
      </c>
      <c r="CI696" s="2"/>
      <c r="CJ696" s="2"/>
      <c r="CK696" s="2">
        <f>IF(CN696&gt;20000,Paramètres!$F$22,-2)</f>
        <v>1</v>
      </c>
      <c r="CL696" s="2">
        <f t="shared" si="691"/>
        <v>55184.956055028684</v>
      </c>
      <c r="CM696" s="2">
        <f t="shared" si="692"/>
        <v>-39052.69463021354</v>
      </c>
      <c r="CN696" s="2">
        <f t="shared" si="693"/>
        <v>67605.416444809773</v>
      </c>
      <c r="CO696" s="2">
        <f t="shared" si="694"/>
        <v>-35.285867444910423</v>
      </c>
      <c r="CP696" s="2">
        <f t="shared" si="695"/>
        <v>205.0962737392378</v>
      </c>
      <c r="CQ696" s="2">
        <f t="shared" si="696"/>
        <v>167.41600671286002</v>
      </c>
      <c r="CR696" s="2">
        <f t="shared" si="697"/>
        <v>-118.47515434908692</v>
      </c>
      <c r="CS696" s="2">
        <f>Paramètres!$F$22</f>
        <v>1</v>
      </c>
      <c r="CT696" s="2">
        <f t="shared" si="698"/>
        <v>30686.66094669616</v>
      </c>
      <c r="CU696" s="2">
        <f t="shared" si="699"/>
        <v>20754.756878987941</v>
      </c>
      <c r="CV696" s="2">
        <f t="shared" si="728"/>
        <v>37046.337108591244</v>
      </c>
      <c r="CW696" s="2">
        <f t="shared" si="729"/>
        <v>34.072241952057006</v>
      </c>
      <c r="CX696" s="2">
        <f t="shared" si="700"/>
        <v>602.48940324455418</v>
      </c>
      <c r="CY696" s="2">
        <f t="shared" si="730"/>
        <v>499.06116189433965</v>
      </c>
      <c r="CZ696" s="2">
        <f t="shared" si="731"/>
        <v>337.53731306427551</v>
      </c>
      <c r="DA696" s="2"/>
      <c r="DB696" s="2"/>
      <c r="DC696" s="13">
        <f>Paramètres!$H$16</f>
        <v>-20000</v>
      </c>
      <c r="DD696" s="13">
        <f>Paramètres!$I$16</f>
        <v>0</v>
      </c>
      <c r="DE696" s="13"/>
      <c r="DF696" s="13"/>
      <c r="DG696" s="112">
        <f>Paramètres!$H$20</f>
        <v>1047197551196.5977</v>
      </c>
      <c r="DH696" s="13">
        <f>Paramètres!$H$21</f>
        <v>10000</v>
      </c>
      <c r="DI696" s="13">
        <f>IF(DL696&lt;66666,Paramètres!$H$22,5)</f>
        <v>1</v>
      </c>
      <c r="DJ696" s="13">
        <f t="shared" si="701"/>
        <v>20184.956055028684</v>
      </c>
      <c r="DK696" s="13">
        <f t="shared" si="702"/>
        <v>-54052.69463021354</v>
      </c>
      <c r="DL696" s="13">
        <f t="shared" si="732"/>
        <v>57698.58098541553</v>
      </c>
      <c r="DM696" s="13">
        <f t="shared" si="733"/>
        <v>-69.52280533280215</v>
      </c>
      <c r="DN696" s="13">
        <f t="shared" si="734"/>
        <v>300.89747172572811</v>
      </c>
      <c r="DO696" s="13">
        <f t="shared" si="735"/>
        <v>105.26432609128258</v>
      </c>
      <c r="DP696" s="13">
        <f t="shared" si="736"/>
        <v>-281.88421407287689</v>
      </c>
      <c r="DQ696" s="13">
        <f>IF(DT696&lt;66666,Paramètres!$H$22,5)</f>
        <v>1</v>
      </c>
      <c r="DR696" s="13">
        <f t="shared" si="703"/>
        <v>-4313.3390533038382</v>
      </c>
      <c r="DS696" s="13">
        <f t="shared" si="704"/>
        <v>5754.7568789879406</v>
      </c>
      <c r="DT696" s="13">
        <f t="shared" si="737"/>
        <v>7191.8092664513197</v>
      </c>
      <c r="DU696" s="13">
        <f t="shared" si="738"/>
        <v>126.85250701705959</v>
      </c>
      <c r="DV696" s="13">
        <f t="shared" si="739"/>
        <v>4029.8921459374637</v>
      </c>
      <c r="DW696" s="13">
        <f t="shared" si="740"/>
        <v>-2416.956641878724</v>
      </c>
      <c r="DX696" s="13">
        <f t="shared" si="741"/>
        <v>3224.6474689749848</v>
      </c>
    </row>
    <row r="697" spans="1:128" x14ac:dyDescent="0.35">
      <c r="A697" s="106">
        <f t="shared" si="742"/>
        <v>691</v>
      </c>
      <c r="B697" s="106">
        <f>A697*Paramètres!$D$25</f>
        <v>345.5</v>
      </c>
      <c r="C697" s="102">
        <f>Paramètres!$D$7</f>
        <v>155093840495.72119</v>
      </c>
      <c r="D697" s="28">
        <f>Paramètres!$D$8</f>
        <v>6666</v>
      </c>
      <c r="E697" s="28">
        <f t="shared" si="705"/>
        <v>-38840.205706177134</v>
      </c>
      <c r="F697" s="28">
        <f t="shared" si="706"/>
        <v>54076.663117492579</v>
      </c>
      <c r="G697" s="28">
        <f t="shared" si="680"/>
        <v>-3.5852280081039671</v>
      </c>
      <c r="H697" s="28">
        <f t="shared" si="681"/>
        <v>-55.975761212481878</v>
      </c>
      <c r="I697" s="28">
        <f t="shared" si="743"/>
        <v>2790.4315760105783</v>
      </c>
      <c r="J697" s="28">
        <f t="shared" si="744"/>
        <v>-174.83680933778939</v>
      </c>
      <c r="K697" s="28">
        <f t="shared" si="745"/>
        <v>540.42206419895433</v>
      </c>
      <c r="L697" s="28">
        <f t="shared" si="707"/>
        <v>302.38969380438817</v>
      </c>
      <c r="M697" s="28">
        <f t="shared" si="708"/>
        <v>-447.90231139607567</v>
      </c>
      <c r="N697" s="28">
        <f>Paramètres!$D$26*Calculs!K697</f>
        <v>10.808441283979088</v>
      </c>
      <c r="O697" s="28">
        <f>Paramètres!$D$26*I697</f>
        <v>55.80863152021157</v>
      </c>
      <c r="P697" s="28">
        <f>Paramètres!$D$26*J697</f>
        <v>-3.496736186755788</v>
      </c>
      <c r="Q697" s="105">
        <f>IF($T697&gt;25000,Paramètres!$D$9,-5)</f>
        <v>6</v>
      </c>
      <c r="R697" s="105">
        <f t="shared" si="682"/>
        <v>-14376.333460976199</v>
      </c>
      <c r="S697" s="105">
        <f t="shared" si="683"/>
        <v>55715.487265545395</v>
      </c>
      <c r="T697" s="105">
        <f t="shared" si="709"/>
        <v>57540.372652758648</v>
      </c>
      <c r="U697" s="105">
        <f t="shared" si="710"/>
        <v>104.46850384418867</v>
      </c>
      <c r="V697" s="105">
        <f t="shared" si="684"/>
        <v>275.49619378330141</v>
      </c>
      <c r="W697" s="105">
        <f t="shared" si="711"/>
        <v>-68.832108074096297</v>
      </c>
      <c r="X697" s="105">
        <f t="shared" si="712"/>
        <v>266.75886805720683</v>
      </c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44">
        <f t="shared" si="713"/>
        <v>-24463.872245200935</v>
      </c>
      <c r="AL697" s="44">
        <f t="shared" si="714"/>
        <v>-1638.8241480528175</v>
      </c>
      <c r="AM697" s="44">
        <f t="shared" si="685"/>
        <v>153.02808116977948</v>
      </c>
      <c r="AN697" s="44">
        <f t="shared" si="686"/>
        <v>116.22189938278238</v>
      </c>
      <c r="AO697" s="44">
        <f t="shared" si="746"/>
        <v>-17917.670424211927</v>
      </c>
      <c r="AP697" s="44">
        <f t="shared" si="747"/>
        <v>9118.4503804309516</v>
      </c>
      <c r="AQ697" s="44">
        <f t="shared" si="715"/>
        <v>4110.166137213917</v>
      </c>
      <c r="AR697" s="44">
        <f t="shared" si="716"/>
        <v>-1816.0718412831566</v>
      </c>
      <c r="AS697" s="44">
        <f t="shared" si="717"/>
        <v>3687.1871043925039</v>
      </c>
      <c r="AT697" s="44">
        <f>Paramètres!$D$26*Calculs!AQ697</f>
        <v>82.203322744278339</v>
      </c>
      <c r="AU697" s="44">
        <f>Paramètres!$D$26*AO697</f>
        <v>-358.35340848423851</v>
      </c>
      <c r="AV697" s="44">
        <f>Paramètres!$D$26*AP697</f>
        <v>182.36900760861903</v>
      </c>
      <c r="AW697" s="44"/>
      <c r="AX697" s="44"/>
      <c r="AY697" s="44"/>
      <c r="AZ697" s="44"/>
      <c r="BA697" s="44"/>
      <c r="BB697" s="44"/>
      <c r="BC697" s="44"/>
      <c r="BD697" s="44"/>
      <c r="BE697" s="44"/>
      <c r="BF697" s="44"/>
      <c r="BG697" s="41">
        <f>Paramètres!$D$16</f>
        <v>30000</v>
      </c>
      <c r="BH697" s="41">
        <f>Paramètres!$E$16</f>
        <v>-25000</v>
      </c>
      <c r="BI697" s="100"/>
      <c r="BJ697" s="100"/>
      <c r="BK697" s="110">
        <f>Paramètres!$D$20</f>
        <v>523598775598.29883</v>
      </c>
      <c r="BL697" s="41">
        <f>Paramètres!$D$21</f>
        <v>10000</v>
      </c>
      <c r="BM697" s="41"/>
      <c r="BN697" s="41"/>
      <c r="BO697" s="41">
        <f>IF(AND($BR$6&gt;200,A697&lt;950),Paramètres!$D$22,0)</f>
        <v>1</v>
      </c>
      <c r="BP697" s="41">
        <f t="shared" si="687"/>
        <v>68840.205706177134</v>
      </c>
      <c r="BQ697" s="41">
        <f t="shared" si="688"/>
        <v>-79076.663117492571</v>
      </c>
      <c r="BR697" s="41">
        <f t="shared" si="718"/>
        <v>104843.18085343555</v>
      </c>
      <c r="BS697" s="41">
        <f t="shared" si="719"/>
        <v>-48.958792481290573</v>
      </c>
      <c r="BT697" s="41">
        <f t="shared" si="720"/>
        <v>46.991421507027816</v>
      </c>
      <c r="BU697" s="41">
        <f t="shared" si="721"/>
        <v>30.854644972014587</v>
      </c>
      <c r="BV697" s="41">
        <f t="shared" si="722"/>
        <v>-35.442694295187145</v>
      </c>
      <c r="BW697" s="41">
        <f>Paramètres!$D$22</f>
        <v>1</v>
      </c>
      <c r="BX697" s="41">
        <f t="shared" si="689"/>
        <v>54463.872245200939</v>
      </c>
      <c r="BY697" s="41">
        <f t="shared" si="690"/>
        <v>-23361.175851947184</v>
      </c>
      <c r="BZ697" s="41">
        <f t="shared" si="723"/>
        <v>59262.618210193599</v>
      </c>
      <c r="CA697" s="41">
        <f t="shared" si="724"/>
        <v>-23.215933494317607</v>
      </c>
      <c r="CB697" s="41">
        <f t="shared" si="725"/>
        <v>142.9379005316199</v>
      </c>
      <c r="CC697" s="41">
        <f t="shared" si="726"/>
        <v>131.36361147493682</v>
      </c>
      <c r="CD697" s="41">
        <f t="shared" si="727"/>
        <v>-56.345762827821567</v>
      </c>
      <c r="CE697" s="2">
        <f>Paramètres!$F$16</f>
        <v>15000</v>
      </c>
      <c r="CF697" s="2">
        <f>Paramètres!$G$16</f>
        <v>15000</v>
      </c>
      <c r="CG697" s="111">
        <f>Paramètres!$F$20</f>
        <v>992600579172.61572</v>
      </c>
      <c r="CH697" s="2">
        <f>Paramètres!$F$21</f>
        <v>13332</v>
      </c>
      <c r="CI697" s="2"/>
      <c r="CJ697" s="2"/>
      <c r="CK697" s="2">
        <f>IF(CN697&gt;20000,Paramètres!$F$22,-2)</f>
        <v>1</v>
      </c>
      <c r="CL697" s="2">
        <f t="shared" si="691"/>
        <v>53840.205706177134</v>
      </c>
      <c r="CM697" s="2">
        <f t="shared" si="692"/>
        <v>-39076.663117492579</v>
      </c>
      <c r="CN697" s="2">
        <f t="shared" si="693"/>
        <v>66526.335769238591</v>
      </c>
      <c r="CO697" s="2">
        <f t="shared" si="694"/>
        <v>-35.971755879200245</v>
      </c>
      <c r="CP697" s="2">
        <f t="shared" si="695"/>
        <v>211.41535788923051</v>
      </c>
      <c r="CQ697" s="2">
        <f t="shared" si="696"/>
        <v>171.09985431460515</v>
      </c>
      <c r="CR697" s="2">
        <f t="shared" si="697"/>
        <v>-124.1825003974083</v>
      </c>
      <c r="CS697" s="2">
        <f>Paramètres!$F$22</f>
        <v>1</v>
      </c>
      <c r="CT697" s="2">
        <f t="shared" si="698"/>
        <v>39463.872245200939</v>
      </c>
      <c r="CU697" s="2">
        <f t="shared" si="699"/>
        <v>16638.824148052816</v>
      </c>
      <c r="CV697" s="2">
        <f t="shared" si="728"/>
        <v>42828.117885512627</v>
      </c>
      <c r="CW697" s="2">
        <f t="shared" si="729"/>
        <v>22.861342864020703</v>
      </c>
      <c r="CX697" s="2">
        <f t="shared" si="700"/>
        <v>471.04762392667755</v>
      </c>
      <c r="CY697" s="2">
        <f t="shared" si="730"/>
        <v>434.04576642243819</v>
      </c>
      <c r="CZ697" s="2">
        <f t="shared" si="731"/>
        <v>183.0031055958529</v>
      </c>
      <c r="DA697" s="2"/>
      <c r="DB697" s="2"/>
      <c r="DC697" s="13">
        <f>Paramètres!$H$16</f>
        <v>-20000</v>
      </c>
      <c r="DD697" s="13">
        <f>Paramètres!$I$16</f>
        <v>0</v>
      </c>
      <c r="DE697" s="13"/>
      <c r="DF697" s="13"/>
      <c r="DG697" s="112">
        <f>Paramètres!$H$20</f>
        <v>1047197551196.5977</v>
      </c>
      <c r="DH697" s="13">
        <f>Paramètres!$H$21</f>
        <v>10000</v>
      </c>
      <c r="DI697" s="13">
        <f>IF(DL697&lt;66666,Paramètres!$H$22,5)</f>
        <v>1</v>
      </c>
      <c r="DJ697" s="13">
        <f t="shared" si="701"/>
        <v>18840.205706177134</v>
      </c>
      <c r="DK697" s="13">
        <f t="shared" si="702"/>
        <v>-54076.663117492579</v>
      </c>
      <c r="DL697" s="13">
        <f t="shared" si="732"/>
        <v>57264.638695916452</v>
      </c>
      <c r="DM697" s="13">
        <f t="shared" si="733"/>
        <v>-70.791761309097225</v>
      </c>
      <c r="DN697" s="13">
        <f t="shared" si="734"/>
        <v>305.27188588648966</v>
      </c>
      <c r="DO697" s="13">
        <f t="shared" si="735"/>
        <v>100.43519451776841</v>
      </c>
      <c r="DP697" s="13">
        <f t="shared" si="736"/>
        <v>-288.27711670348026</v>
      </c>
      <c r="DQ697" s="13">
        <f>IF(DT697&lt;66666,Paramètres!$H$22,5)</f>
        <v>1</v>
      </c>
      <c r="DR697" s="13">
        <f t="shared" si="703"/>
        <v>4463.8722452009351</v>
      </c>
      <c r="DS697" s="13">
        <f t="shared" si="704"/>
        <v>1638.8241480528175</v>
      </c>
      <c r="DT697" s="13">
        <f t="shared" si="737"/>
        <v>4755.197157817569</v>
      </c>
      <c r="DU697" s="13">
        <f t="shared" si="738"/>
        <v>20.159731730164239</v>
      </c>
      <c r="DV697" s="13">
        <f t="shared" si="739"/>
        <v>3667.7372208045394</v>
      </c>
      <c r="DW697" s="13">
        <f t="shared" si="740"/>
        <v>3443.035028678808</v>
      </c>
      <c r="DX697" s="13">
        <f t="shared" si="741"/>
        <v>1264.0435562771274</v>
      </c>
    </row>
    <row r="698" spans="1:128" x14ac:dyDescent="0.35">
      <c r="A698" s="106">
        <f t="shared" si="742"/>
        <v>692</v>
      </c>
      <c r="B698" s="106">
        <f>A698*Paramètres!$D$25</f>
        <v>346</v>
      </c>
      <c r="C698" s="102">
        <f>Paramètres!$D$7</f>
        <v>155093840495.72119</v>
      </c>
      <c r="D698" s="28">
        <f>Paramètres!$D$8</f>
        <v>6666</v>
      </c>
      <c r="E698" s="28">
        <f t="shared" si="705"/>
        <v>-37369.392494720749</v>
      </c>
      <c r="F698" s="28">
        <f t="shared" si="706"/>
        <v>53877.26913497466</v>
      </c>
      <c r="G698" s="28">
        <f t="shared" si="680"/>
        <v>-11.524548248749273</v>
      </c>
      <c r="H698" s="28">
        <f t="shared" si="681"/>
        <v>-56.862227253439421</v>
      </c>
      <c r="I698" s="28">
        <f t="shared" si="743"/>
        <v>3037.0126382947547</v>
      </c>
      <c r="J698" s="28">
        <f t="shared" si="744"/>
        <v>-619.24238454710928</v>
      </c>
      <c r="K698" s="28">
        <f t="shared" si="745"/>
        <v>554.49467089621453</v>
      </c>
      <c r="L698" s="28">
        <f t="shared" si="707"/>
        <v>303.11679399692792</v>
      </c>
      <c r="M698" s="28">
        <f t="shared" si="708"/>
        <v>-464.31083257805346</v>
      </c>
      <c r="N698" s="28">
        <f>Paramètres!$D$26*Calculs!K698</f>
        <v>11.089893417924291</v>
      </c>
      <c r="O698" s="28">
        <f>Paramètres!$D$26*I698</f>
        <v>60.740252765895093</v>
      </c>
      <c r="P698" s="28">
        <f>Paramètres!$D$26*J698</f>
        <v>-12.384847690942186</v>
      </c>
      <c r="Q698" s="105">
        <f>IF($T698&gt;25000,Paramètres!$D$9,-5)</f>
        <v>6</v>
      </c>
      <c r="R698" s="105">
        <f t="shared" si="682"/>
        <v>-3492.667077093065</v>
      </c>
      <c r="S698" s="105">
        <f t="shared" si="683"/>
        <v>50035.071316713875</v>
      </c>
      <c r="T698" s="105">
        <f t="shared" si="709"/>
        <v>50156.824909278832</v>
      </c>
      <c r="U698" s="105">
        <f t="shared" si="710"/>
        <v>93.99301917883821</v>
      </c>
      <c r="V698" s="105">
        <f t="shared" si="684"/>
        <v>360.31271853244476</v>
      </c>
      <c r="W698" s="105">
        <f t="shared" si="711"/>
        <v>-25.090351547419406</v>
      </c>
      <c r="X698" s="105">
        <f t="shared" si="712"/>
        <v>359.43807449332309</v>
      </c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44">
        <f t="shared" si="713"/>
        <v>-33876.725417627684</v>
      </c>
      <c r="AL698" s="44">
        <f t="shared" si="714"/>
        <v>3842.1978182607841</v>
      </c>
      <c r="AM698" s="44">
        <f t="shared" si="685"/>
        <v>146.91533583763538</v>
      </c>
      <c r="AN698" s="44">
        <f t="shared" si="686"/>
        <v>22.817291845334211</v>
      </c>
      <c r="AO698" s="44">
        <f t="shared" si="746"/>
        <v>-19375.388857010843</v>
      </c>
      <c r="AP698" s="44">
        <f t="shared" si="747"/>
        <v>12623.268477214837</v>
      </c>
      <c r="AQ698" s="44">
        <f t="shared" si="715"/>
        <v>4274.0750978512206</v>
      </c>
      <c r="AR698" s="44">
        <f t="shared" si="716"/>
        <v>3939.6122985020866</v>
      </c>
      <c r="AS698" s="44">
        <f t="shared" si="717"/>
        <v>1657.4597671023657</v>
      </c>
      <c r="AT698" s="44">
        <f>Paramètres!$D$26*Calculs!AQ698</f>
        <v>85.481501957024406</v>
      </c>
      <c r="AU698" s="44">
        <f>Paramètres!$D$26*AO698</f>
        <v>-387.50777714021689</v>
      </c>
      <c r="AV698" s="44">
        <f>Paramètres!$D$26*AP698</f>
        <v>252.46536954429675</v>
      </c>
      <c r="AW698" s="44"/>
      <c r="AX698" s="44"/>
      <c r="AY698" s="44"/>
      <c r="AZ698" s="44"/>
      <c r="BA698" s="44"/>
      <c r="BB698" s="44"/>
      <c r="BC698" s="44"/>
      <c r="BD698" s="44"/>
      <c r="BE698" s="44"/>
      <c r="BF698" s="44"/>
      <c r="BG698" s="41">
        <f>Paramètres!$D$16</f>
        <v>30000</v>
      </c>
      <c r="BH698" s="41">
        <f>Paramètres!$E$16</f>
        <v>-25000</v>
      </c>
      <c r="BI698" s="100"/>
      <c r="BJ698" s="100"/>
      <c r="BK698" s="110">
        <f>Paramètres!$D$20</f>
        <v>523598775598.29883</v>
      </c>
      <c r="BL698" s="41">
        <f>Paramètres!$D$21</f>
        <v>10000</v>
      </c>
      <c r="BM698" s="41"/>
      <c r="BN698" s="41"/>
      <c r="BO698" s="41">
        <f>IF(AND($BR$6&gt;200,A698&lt;950),Paramètres!$D$22,0)</f>
        <v>1</v>
      </c>
      <c r="BP698" s="41">
        <f t="shared" si="687"/>
        <v>67369.392494720756</v>
      </c>
      <c r="BQ698" s="41">
        <f t="shared" si="688"/>
        <v>-78877.26913497466</v>
      </c>
      <c r="BR698" s="41">
        <f t="shared" si="718"/>
        <v>103731.66648280053</v>
      </c>
      <c r="BS698" s="41">
        <f t="shared" si="719"/>
        <v>-49.499227016784161</v>
      </c>
      <c r="BT698" s="41">
        <f t="shared" si="720"/>
        <v>47.989886803736134</v>
      </c>
      <c r="BU698" s="41">
        <f t="shared" si="721"/>
        <v>31.16743063598793</v>
      </c>
      <c r="BV698" s="41">
        <f t="shared" si="722"/>
        <v>-36.491375734360695</v>
      </c>
      <c r="BW698" s="41">
        <f>Paramètres!$D$22</f>
        <v>1</v>
      </c>
      <c r="BX698" s="41">
        <f t="shared" si="689"/>
        <v>63876.725417627684</v>
      </c>
      <c r="BY698" s="41">
        <f t="shared" si="690"/>
        <v>-28842.197818260785</v>
      </c>
      <c r="BZ698" s="41">
        <f t="shared" si="723"/>
        <v>70086.435385648554</v>
      </c>
      <c r="CA698" s="41">
        <f t="shared" si="724"/>
        <v>-24.300559095048627</v>
      </c>
      <c r="CB698" s="41">
        <f t="shared" si="725"/>
        <v>103.41937491578584</v>
      </c>
      <c r="CC698" s="41">
        <f t="shared" si="726"/>
        <v>94.256341872839187</v>
      </c>
      <c r="CD698" s="41">
        <f t="shared" si="727"/>
        <v>-42.559477495880216</v>
      </c>
      <c r="CE698" s="2">
        <f>Paramètres!$F$16</f>
        <v>15000</v>
      </c>
      <c r="CF698" s="2">
        <f>Paramètres!$G$16</f>
        <v>15000</v>
      </c>
      <c r="CG698" s="111">
        <f>Paramètres!$F$20</f>
        <v>992600579172.61572</v>
      </c>
      <c r="CH698" s="2">
        <f>Paramètres!$F$21</f>
        <v>13332</v>
      </c>
      <c r="CI698" s="2"/>
      <c r="CJ698" s="2"/>
      <c r="CK698" s="2">
        <f>IF(CN698&gt;20000,Paramètres!$F$22,-2)</f>
        <v>1</v>
      </c>
      <c r="CL698" s="2">
        <f t="shared" si="691"/>
        <v>52369.392494720749</v>
      </c>
      <c r="CM698" s="2">
        <f t="shared" si="692"/>
        <v>-38877.26913497466</v>
      </c>
      <c r="CN698" s="2">
        <f t="shared" si="693"/>
        <v>65222.659602774307</v>
      </c>
      <c r="CO698" s="2">
        <f t="shared" si="694"/>
        <v>-36.58894589426172</v>
      </c>
      <c r="CP698" s="2">
        <f t="shared" si="695"/>
        <v>219.43807182478523</v>
      </c>
      <c r="CQ698" s="2">
        <f t="shared" si="696"/>
        <v>176.19395746302999</v>
      </c>
      <c r="CR698" s="2">
        <f t="shared" si="697"/>
        <v>-130.80044617544536</v>
      </c>
      <c r="CS698" s="2">
        <f>Paramètres!$F$22</f>
        <v>1</v>
      </c>
      <c r="CT698" s="2">
        <f t="shared" si="698"/>
        <v>48876.725417627684</v>
      </c>
      <c r="CU698" s="2">
        <f t="shared" si="699"/>
        <v>11157.802181739216</v>
      </c>
      <c r="CV698" s="2">
        <f t="shared" si="728"/>
        <v>50134.128466315204</v>
      </c>
      <c r="CW698" s="2">
        <f t="shared" si="729"/>
        <v>12.859380782138455</v>
      </c>
      <c r="CX698" s="2">
        <f t="shared" si="700"/>
        <v>356.44748402888149</v>
      </c>
      <c r="CY698" s="2">
        <f t="shared" si="730"/>
        <v>347.50750308524039</v>
      </c>
      <c r="CZ698" s="2">
        <f t="shared" si="731"/>
        <v>79.330600464016101</v>
      </c>
      <c r="DA698" s="2"/>
      <c r="DB698" s="2"/>
      <c r="DC698" s="13">
        <f>Paramètres!$H$16</f>
        <v>-20000</v>
      </c>
      <c r="DD698" s="13">
        <f>Paramètres!$I$16</f>
        <v>0</v>
      </c>
      <c r="DE698" s="13"/>
      <c r="DF698" s="13"/>
      <c r="DG698" s="112">
        <f>Paramètres!$H$20</f>
        <v>1047197551196.5977</v>
      </c>
      <c r="DH698" s="13">
        <f>Paramètres!$H$21</f>
        <v>10000</v>
      </c>
      <c r="DI698" s="13">
        <f>IF(DL698&lt;66666,Paramètres!$H$22,5)</f>
        <v>1</v>
      </c>
      <c r="DJ698" s="13">
        <f t="shared" si="701"/>
        <v>17369.392494720749</v>
      </c>
      <c r="DK698" s="13">
        <f t="shared" si="702"/>
        <v>-53877.26913497466</v>
      </c>
      <c r="DL698" s="13">
        <f t="shared" si="732"/>
        <v>56607.913979214558</v>
      </c>
      <c r="DM698" s="13">
        <f t="shared" si="733"/>
        <v>-72.131294225794107</v>
      </c>
      <c r="DN698" s="13">
        <f t="shared" si="734"/>
        <v>312.07273263939288</v>
      </c>
      <c r="DO698" s="13">
        <f t="shared" si="735"/>
        <v>95.755405897910023</v>
      </c>
      <c r="DP698" s="13">
        <f t="shared" si="736"/>
        <v>-297.0190106682474</v>
      </c>
      <c r="DQ698" s="13">
        <f>IF(DT698&lt;66666,Paramètres!$H$22,5)</f>
        <v>1</v>
      </c>
      <c r="DR698" s="13">
        <f t="shared" si="703"/>
        <v>13876.725417627684</v>
      </c>
      <c r="DS698" s="13">
        <f t="shared" si="704"/>
        <v>-3842.1978182607841</v>
      </c>
      <c r="DT698" s="13">
        <f t="shared" si="737"/>
        <v>14398.819131820572</v>
      </c>
      <c r="DU698" s="13">
        <f t="shared" si="738"/>
        <v>-15.476384478741581</v>
      </c>
      <c r="DV698" s="13">
        <f t="shared" si="739"/>
        <v>2798.7013377376461</v>
      </c>
      <c r="DW698" s="13">
        <f t="shared" si="740"/>
        <v>2697.2218786959725</v>
      </c>
      <c r="DX698" s="13">
        <f t="shared" si="741"/>
        <v>-746.80875392449639</v>
      </c>
    </row>
    <row r="699" spans="1:128" x14ac:dyDescent="0.35">
      <c r="A699" s="106">
        <f t="shared" si="742"/>
        <v>693</v>
      </c>
      <c r="B699" s="106">
        <f>A699*Paramètres!$D$25</f>
        <v>346.5</v>
      </c>
      <c r="C699" s="102">
        <f>Paramètres!$D$7</f>
        <v>155093840495.72119</v>
      </c>
      <c r="D699" s="28">
        <f>Paramètres!$D$8</f>
        <v>6666</v>
      </c>
      <c r="E699" s="28">
        <f t="shared" si="705"/>
        <v>-35775.106977074145</v>
      </c>
      <c r="F699" s="28">
        <f t="shared" si="706"/>
        <v>53451.570234556595</v>
      </c>
      <c r="G699" s="28">
        <f t="shared" si="680"/>
        <v>-18.088930205647571</v>
      </c>
      <c r="H699" s="28">
        <f t="shared" si="681"/>
        <v>-57.767896653289284</v>
      </c>
      <c r="I699" s="28">
        <f t="shared" si="743"/>
        <v>3279.3891795257873</v>
      </c>
      <c r="J699" s="28">
        <f t="shared" si="744"/>
        <v>-1071.1683694342205</v>
      </c>
      <c r="K699" s="28">
        <f t="shared" si="745"/>
        <v>572.90700117853999</v>
      </c>
      <c r="L699" s="28">
        <f t="shared" si="707"/>
        <v>305.56013362959578</v>
      </c>
      <c r="M699" s="28">
        <f t="shared" si="708"/>
        <v>-484.61885718124</v>
      </c>
      <c r="N699" s="28">
        <f>Paramètres!$D$26*Calculs!K699</f>
        <v>11.458140023570801</v>
      </c>
      <c r="O699" s="28">
        <f>Paramètres!$D$26*I699</f>
        <v>65.587783590515741</v>
      </c>
      <c r="P699" s="28">
        <f>Paramètres!$D$26*J699</f>
        <v>-21.423367388684412</v>
      </c>
      <c r="Q699" s="105">
        <f>IF($T699&gt;25000,Paramètres!$D$9,-5)</f>
        <v>6</v>
      </c>
      <c r="R699" s="105">
        <f t="shared" si="682"/>
        <v>6804.4097944334353</v>
      </c>
      <c r="S699" s="105">
        <f t="shared" si="683"/>
        <v>42883.373235912804</v>
      </c>
      <c r="T699" s="105">
        <f t="shared" si="709"/>
        <v>43419.853670195436</v>
      </c>
      <c r="U699" s="105">
        <f t="shared" si="710"/>
        <v>80.983902936034639</v>
      </c>
      <c r="V699" s="105">
        <f t="shared" si="684"/>
        <v>476.64271845253307</v>
      </c>
      <c r="W699" s="105">
        <f t="shared" si="711"/>
        <v>74.695608292896267</v>
      </c>
      <c r="X699" s="105">
        <f t="shared" si="712"/>
        <v>470.75348873436394</v>
      </c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44">
        <f t="shared" si="713"/>
        <v>-42579.51677150758</v>
      </c>
      <c r="AL699" s="44">
        <f t="shared" si="714"/>
        <v>10568.196998643794</v>
      </c>
      <c r="AM699" s="44">
        <f t="shared" si="685"/>
        <v>137.00911438821012</v>
      </c>
      <c r="AN699" s="44">
        <f t="shared" si="686"/>
        <v>-6.4239892601704831</v>
      </c>
      <c r="AO699" s="44">
        <f t="shared" si="746"/>
        <v>-15048.268781368539</v>
      </c>
      <c r="AP699" s="44">
        <f t="shared" si="747"/>
        <v>14028.262874772905</v>
      </c>
      <c r="AQ699" s="44">
        <f t="shared" si="715"/>
        <v>3133.5705572747493</v>
      </c>
      <c r="AR699" s="44">
        <f t="shared" si="716"/>
        <v>3113.8953721066327</v>
      </c>
      <c r="AS699" s="44">
        <f t="shared" si="717"/>
        <v>-350.59955646303746</v>
      </c>
      <c r="AT699" s="44">
        <f>Paramètres!$D$26*Calculs!AQ699</f>
        <v>62.671411145494986</v>
      </c>
      <c r="AU699" s="44">
        <f>Paramètres!$D$26*AO699</f>
        <v>-300.9653756273708</v>
      </c>
      <c r="AV699" s="44">
        <f>Paramètres!$D$26*AP699</f>
        <v>280.56525749545813</v>
      </c>
      <c r="AW699" s="44"/>
      <c r="AX699" s="44"/>
      <c r="AY699" s="44"/>
      <c r="AZ699" s="44"/>
      <c r="BA699" s="44"/>
      <c r="BB699" s="44"/>
      <c r="BC699" s="44"/>
      <c r="BD699" s="44"/>
      <c r="BE699" s="44"/>
      <c r="BF699" s="44"/>
      <c r="BG699" s="41">
        <f>Paramètres!$D$16</f>
        <v>30000</v>
      </c>
      <c r="BH699" s="41">
        <f>Paramètres!$E$16</f>
        <v>-25000</v>
      </c>
      <c r="BI699" s="100"/>
      <c r="BJ699" s="100"/>
      <c r="BK699" s="110">
        <f>Paramètres!$D$20</f>
        <v>523598775598.29883</v>
      </c>
      <c r="BL699" s="41">
        <f>Paramètres!$D$21</f>
        <v>10000</v>
      </c>
      <c r="BM699" s="41"/>
      <c r="BN699" s="41"/>
      <c r="BO699" s="41">
        <f>IF(AND($BR$6&gt;200,A699&lt;950),Paramètres!$D$22,0)</f>
        <v>1</v>
      </c>
      <c r="BP699" s="41">
        <f t="shared" si="687"/>
        <v>65775.106977074145</v>
      </c>
      <c r="BQ699" s="41">
        <f t="shared" si="688"/>
        <v>-78451.570234556595</v>
      </c>
      <c r="BR699" s="41">
        <f t="shared" si="718"/>
        <v>102376.82144955035</v>
      </c>
      <c r="BS699" s="41">
        <f t="shared" si="719"/>
        <v>-50.02296945561362</v>
      </c>
      <c r="BT699" s="41">
        <f t="shared" si="720"/>
        <v>49.250354050520663</v>
      </c>
      <c r="BU699" s="41">
        <f t="shared" si="721"/>
        <v>31.642389951793145</v>
      </c>
      <c r="BV699" s="41">
        <f t="shared" si="722"/>
        <v>-37.740648275305198</v>
      </c>
      <c r="BW699" s="41">
        <f>Paramètres!$D$22</f>
        <v>1</v>
      </c>
      <c r="BX699" s="41">
        <f t="shared" si="689"/>
        <v>72579.51677150758</v>
      </c>
      <c r="BY699" s="41">
        <f t="shared" si="690"/>
        <v>-35568.196998643791</v>
      </c>
      <c r="BZ699" s="41">
        <f t="shared" si="723"/>
        <v>80826.251258609554</v>
      </c>
      <c r="CA699" s="41">
        <f t="shared" si="724"/>
        <v>-26.107549079977833</v>
      </c>
      <c r="CB699" s="41">
        <f t="shared" si="725"/>
        <v>78.342524922498171</v>
      </c>
      <c r="CC699" s="41">
        <f t="shared" si="726"/>
        <v>70.349206018991651</v>
      </c>
      <c r="CD699" s="41">
        <f t="shared" si="727"/>
        <v>-34.475214629204515</v>
      </c>
      <c r="CE699" s="2">
        <f>Paramètres!$F$16</f>
        <v>15000</v>
      </c>
      <c r="CF699" s="2">
        <f>Paramètres!$G$16</f>
        <v>15000</v>
      </c>
      <c r="CG699" s="111">
        <f>Paramètres!$F$20</f>
        <v>992600579172.61572</v>
      </c>
      <c r="CH699" s="2">
        <f>Paramètres!$F$21</f>
        <v>13332</v>
      </c>
      <c r="CI699" s="2"/>
      <c r="CJ699" s="2"/>
      <c r="CK699" s="2">
        <f>IF(CN699&gt;20000,Paramètres!$F$22,-2)</f>
        <v>1</v>
      </c>
      <c r="CL699" s="2">
        <f t="shared" si="691"/>
        <v>50775.106977074145</v>
      </c>
      <c r="CM699" s="2">
        <f t="shared" si="692"/>
        <v>-38451.570234556595</v>
      </c>
      <c r="CN699" s="2">
        <f t="shared" si="693"/>
        <v>63691.716431859197</v>
      </c>
      <c r="CO699" s="2">
        <f t="shared" si="694"/>
        <v>-37.13634693823694</v>
      </c>
      <c r="CP699" s="2">
        <f t="shared" si="695"/>
        <v>229.44214775468484</v>
      </c>
      <c r="CQ699" s="2">
        <f t="shared" si="696"/>
        <v>182.91153465392179</v>
      </c>
      <c r="CR699" s="2">
        <f t="shared" si="697"/>
        <v>-138.51739839034587</v>
      </c>
      <c r="CS699" s="2">
        <f>Paramètres!$F$22</f>
        <v>1</v>
      </c>
      <c r="CT699" s="2">
        <f t="shared" si="698"/>
        <v>57579.51677150758</v>
      </c>
      <c r="CU699" s="2">
        <f t="shared" si="699"/>
        <v>4431.8030013562056</v>
      </c>
      <c r="CV699" s="2">
        <f t="shared" si="728"/>
        <v>57749.81930260174</v>
      </c>
      <c r="CW699" s="2">
        <f t="shared" si="729"/>
        <v>4.4012866173227652</v>
      </c>
      <c r="CX699" s="2">
        <f t="shared" si="700"/>
        <v>275.32649883975438</v>
      </c>
      <c r="CY699" s="2">
        <f t="shared" si="730"/>
        <v>274.51456903294383</v>
      </c>
      <c r="CZ699" s="2">
        <f t="shared" si="731"/>
        <v>21.128945833012285</v>
      </c>
      <c r="DA699" s="2"/>
      <c r="DB699" s="2"/>
      <c r="DC699" s="13">
        <f>Paramètres!$H$16</f>
        <v>-20000</v>
      </c>
      <c r="DD699" s="13">
        <f>Paramètres!$I$16</f>
        <v>0</v>
      </c>
      <c r="DE699" s="13"/>
      <c r="DF699" s="13"/>
      <c r="DG699" s="112">
        <f>Paramètres!$H$20</f>
        <v>1047197551196.5977</v>
      </c>
      <c r="DH699" s="13">
        <f>Paramètres!$H$21</f>
        <v>10000</v>
      </c>
      <c r="DI699" s="13">
        <f>IF(DL699&lt;66666,Paramètres!$H$22,5)</f>
        <v>1</v>
      </c>
      <c r="DJ699" s="13">
        <f t="shared" si="701"/>
        <v>15775.106977074145</v>
      </c>
      <c r="DK699" s="13">
        <f t="shared" si="702"/>
        <v>-53451.570234556595</v>
      </c>
      <c r="DL699" s="13">
        <f t="shared" si="732"/>
        <v>55730.820563471614</v>
      </c>
      <c r="DM699" s="13">
        <f t="shared" si="733"/>
        <v>-73.557143052483738</v>
      </c>
      <c r="DN699" s="13">
        <f t="shared" si="734"/>
        <v>321.50975030740392</v>
      </c>
      <c r="DO699" s="13">
        <f t="shared" si="735"/>
        <v>91.006209023880828</v>
      </c>
      <c r="DP699" s="13">
        <f t="shared" si="736"/>
        <v>-308.36081051558892</v>
      </c>
      <c r="DQ699" s="13">
        <f>IF(DT699&lt;66666,Paramètres!$H$22,5)</f>
        <v>1</v>
      </c>
      <c r="DR699" s="13">
        <f t="shared" si="703"/>
        <v>22579.51677150758</v>
      </c>
      <c r="DS699" s="13">
        <f t="shared" si="704"/>
        <v>-10568.196998643794</v>
      </c>
      <c r="DT699" s="13">
        <f t="shared" si="737"/>
        <v>24930.330231205036</v>
      </c>
      <c r="DU699" s="13">
        <f t="shared" si="738"/>
        <v>-25.081640504256203</v>
      </c>
      <c r="DV699" s="13">
        <f t="shared" si="739"/>
        <v>1347.0473304646127</v>
      </c>
      <c r="DW699" s="13">
        <f t="shared" si="740"/>
        <v>1220.0270717701624</v>
      </c>
      <c r="DX699" s="13">
        <f t="shared" si="741"/>
        <v>-571.02579158892866</v>
      </c>
    </row>
    <row r="700" spans="1:128" x14ac:dyDescent="0.35">
      <c r="A700" s="106">
        <f t="shared" si="742"/>
        <v>694</v>
      </c>
      <c r="B700" s="106">
        <f>A700*Paramètres!$D$25</f>
        <v>347</v>
      </c>
      <c r="C700" s="102">
        <f>Paramètres!$D$7</f>
        <v>155093840495.72119</v>
      </c>
      <c r="D700" s="28">
        <f>Paramètres!$D$8</f>
        <v>6666</v>
      </c>
      <c r="E700" s="28">
        <f t="shared" si="705"/>
        <v>-34059.022353903856</v>
      </c>
      <c r="F700" s="28">
        <f t="shared" si="706"/>
        <v>52794.831335544171</v>
      </c>
      <c r="G700" s="28">
        <f t="shared" si="680"/>
        <v>-23.556137839784569</v>
      </c>
      <c r="H700" s="28">
        <f t="shared" si="681"/>
        <v>-58.698361085484478</v>
      </c>
      <c r="I700" s="28">
        <f t="shared" si="743"/>
        <v>3519.3615295648674</v>
      </c>
      <c r="J700" s="28">
        <f t="shared" si="744"/>
        <v>-1534.363859226776</v>
      </c>
      <c r="K700" s="28">
        <f t="shared" si="745"/>
        <v>596.24142822727924</v>
      </c>
      <c r="L700" s="28">
        <f t="shared" si="707"/>
        <v>309.77339006440559</v>
      </c>
      <c r="M700" s="28">
        <f t="shared" si="708"/>
        <v>-509.45489254939082</v>
      </c>
      <c r="N700" s="28">
        <f>Paramètres!$D$26*Calculs!K700</f>
        <v>11.924828564545585</v>
      </c>
      <c r="O700" s="28">
        <f>Paramètres!$D$26*I700</f>
        <v>70.387230591297353</v>
      </c>
      <c r="P700" s="28">
        <f>Paramètres!$D$26*J700</f>
        <v>-30.687277184535521</v>
      </c>
      <c r="Q700" s="105">
        <f>IF($T700&gt;25000,Paramètres!$D$9,-5)</f>
        <v>6</v>
      </c>
      <c r="R700" s="105">
        <f t="shared" si="682"/>
        <v>15266.154965261332</v>
      </c>
      <c r="S700" s="105">
        <f t="shared" si="683"/>
        <v>35300.152788629683</v>
      </c>
      <c r="T700" s="105">
        <f t="shared" si="709"/>
        <v>38459.80075772589</v>
      </c>
      <c r="U700" s="105">
        <f t="shared" si="710"/>
        <v>66.613105223666025</v>
      </c>
      <c r="V700" s="105">
        <f t="shared" si="684"/>
        <v>601.79680515986001</v>
      </c>
      <c r="W700" s="105">
        <f t="shared" si="711"/>
        <v>238.87599790344919</v>
      </c>
      <c r="X700" s="105">
        <f t="shared" si="712"/>
        <v>552.35645404597733</v>
      </c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44">
        <f t="shared" si="713"/>
        <v>-49325.177319165188</v>
      </c>
      <c r="AL700" s="44">
        <f t="shared" si="714"/>
        <v>17494.678546914485</v>
      </c>
      <c r="AM700" s="44">
        <f t="shared" si="685"/>
        <v>130.96950795548909</v>
      </c>
      <c r="AN700" s="44">
        <f t="shared" si="686"/>
        <v>-3.9640936401193714</v>
      </c>
      <c r="AO700" s="44">
        <f t="shared" si="746"/>
        <v>-11633.408033634534</v>
      </c>
      <c r="AP700" s="44">
        <f t="shared" si="747"/>
        <v>13397.098060814409</v>
      </c>
      <c r="AQ700" s="44">
        <f t="shared" si="715"/>
        <v>1643.5184585578925</v>
      </c>
      <c r="AR700" s="44">
        <f t="shared" si="716"/>
        <v>1639.5864551149941</v>
      </c>
      <c r="AS700" s="44">
        <f t="shared" si="717"/>
        <v>-113.61857165075696</v>
      </c>
      <c r="AT700" s="44">
        <f>Paramètres!$D$26*Calculs!AQ700</f>
        <v>32.870369171157847</v>
      </c>
      <c r="AU700" s="44">
        <f>Paramètres!$D$26*AO700</f>
        <v>-232.66816067269068</v>
      </c>
      <c r="AV700" s="44">
        <f>Paramètres!$D$26*AP700</f>
        <v>267.94196121628818</v>
      </c>
      <c r="AW700" s="44"/>
      <c r="AX700" s="44"/>
      <c r="AY700" s="44"/>
      <c r="AZ700" s="44"/>
      <c r="BA700" s="44"/>
      <c r="BB700" s="44"/>
      <c r="BC700" s="44"/>
      <c r="BD700" s="44"/>
      <c r="BE700" s="44"/>
      <c r="BF700" s="44"/>
      <c r="BG700" s="41">
        <f>Paramètres!$D$16</f>
        <v>30000</v>
      </c>
      <c r="BH700" s="41">
        <f>Paramètres!$E$16</f>
        <v>-25000</v>
      </c>
      <c r="BI700" s="100"/>
      <c r="BJ700" s="100"/>
      <c r="BK700" s="110">
        <f>Paramètres!$D$20</f>
        <v>523598775598.29883</v>
      </c>
      <c r="BL700" s="41">
        <f>Paramètres!$D$21</f>
        <v>10000</v>
      </c>
      <c r="BM700" s="41"/>
      <c r="BN700" s="41"/>
      <c r="BO700" s="41">
        <f>IF(AND($BR$6&gt;200,A700&lt;950),Paramètres!$D$22,0)</f>
        <v>1</v>
      </c>
      <c r="BP700" s="41">
        <f t="shared" si="687"/>
        <v>64059.022353903856</v>
      </c>
      <c r="BQ700" s="41">
        <f t="shared" si="688"/>
        <v>-77794.831335544179</v>
      </c>
      <c r="BR700" s="41">
        <f t="shared" si="718"/>
        <v>100774.9677621567</v>
      </c>
      <c r="BS700" s="41">
        <f t="shared" si="719"/>
        <v>-50.530748088692611</v>
      </c>
      <c r="BT700" s="41">
        <f t="shared" si="720"/>
        <v>50.805420790017685</v>
      </c>
      <c r="BU700" s="41">
        <f t="shared" si="721"/>
        <v>32.295178637699266</v>
      </c>
      <c r="BV700" s="41">
        <f t="shared" si="722"/>
        <v>-39.220048679340707</v>
      </c>
      <c r="BW700" s="41">
        <f>Paramètres!$D$22</f>
        <v>1</v>
      </c>
      <c r="BX700" s="41">
        <f t="shared" si="689"/>
        <v>79325.177319165188</v>
      </c>
      <c r="BY700" s="41">
        <f t="shared" si="690"/>
        <v>-42494.678546914482</v>
      </c>
      <c r="BZ700" s="41">
        <f t="shared" si="723"/>
        <v>89990.45205755216</v>
      </c>
      <c r="CA700" s="41">
        <f t="shared" si="724"/>
        <v>-28.178055732069815</v>
      </c>
      <c r="CB700" s="41">
        <f t="shared" si="725"/>
        <v>63.476185299473634</v>
      </c>
      <c r="CC700" s="41">
        <f t="shared" si="726"/>
        <v>55.953265477594243</v>
      </c>
      <c r="CD700" s="41">
        <f t="shared" si="727"/>
        <v>-29.97429202778563</v>
      </c>
      <c r="CE700" s="2">
        <f>Paramètres!$F$16</f>
        <v>15000</v>
      </c>
      <c r="CF700" s="2">
        <f>Paramètres!$G$16</f>
        <v>15000</v>
      </c>
      <c r="CG700" s="111">
        <f>Paramètres!$F$20</f>
        <v>992600579172.61572</v>
      </c>
      <c r="CH700" s="2">
        <f>Paramètres!$F$21</f>
        <v>13332</v>
      </c>
      <c r="CI700" s="2"/>
      <c r="CJ700" s="2"/>
      <c r="CK700" s="2">
        <f>IF(CN700&gt;20000,Paramètres!$F$22,-2)</f>
        <v>1</v>
      </c>
      <c r="CL700" s="2">
        <f t="shared" si="691"/>
        <v>49059.022353903856</v>
      </c>
      <c r="CM700" s="2">
        <f t="shared" si="692"/>
        <v>-37794.831335544171</v>
      </c>
      <c r="CN700" s="2">
        <f t="shared" si="693"/>
        <v>61929.289920061812</v>
      </c>
      <c r="CO700" s="2">
        <f t="shared" si="694"/>
        <v>-37.610480635489132</v>
      </c>
      <c r="CP700" s="2">
        <f t="shared" si="695"/>
        <v>241.80777775531183</v>
      </c>
      <c r="CQ700" s="2">
        <f t="shared" si="696"/>
        <v>191.55480693478324</v>
      </c>
      <c r="CR700" s="2">
        <f t="shared" si="697"/>
        <v>-147.57288817103296</v>
      </c>
      <c r="CS700" s="2">
        <f>Paramètres!$F$22</f>
        <v>1</v>
      </c>
      <c r="CT700" s="2">
        <f t="shared" si="698"/>
        <v>64325.177319165188</v>
      </c>
      <c r="CU700" s="2">
        <f t="shared" si="699"/>
        <v>-2494.6785469144852</v>
      </c>
      <c r="CV700" s="2">
        <f t="shared" si="728"/>
        <v>64373.533833357935</v>
      </c>
      <c r="CW700" s="2">
        <f t="shared" si="729"/>
        <v>-2.2209492687608625</v>
      </c>
      <c r="CX700" s="2">
        <f t="shared" si="700"/>
        <v>224.9058970553308</v>
      </c>
      <c r="CY700" s="2">
        <f t="shared" si="730"/>
        <v>224.73695083542711</v>
      </c>
      <c r="CZ700" s="2">
        <f t="shared" si="731"/>
        <v>-8.7158166259896976</v>
      </c>
      <c r="DA700" s="2"/>
      <c r="DB700" s="2"/>
      <c r="DC700" s="13">
        <f>Paramètres!$H$16</f>
        <v>-20000</v>
      </c>
      <c r="DD700" s="13">
        <f>Paramètres!$I$16</f>
        <v>0</v>
      </c>
      <c r="DE700" s="13"/>
      <c r="DF700" s="13"/>
      <c r="DG700" s="112">
        <f>Paramètres!$H$20</f>
        <v>1047197551196.5977</v>
      </c>
      <c r="DH700" s="13">
        <f>Paramètres!$H$21</f>
        <v>10000</v>
      </c>
      <c r="DI700" s="13">
        <f>IF(DL700&lt;66666,Paramètres!$H$22,5)</f>
        <v>1</v>
      </c>
      <c r="DJ700" s="13">
        <f t="shared" si="701"/>
        <v>14059.022353903856</v>
      </c>
      <c r="DK700" s="13">
        <f t="shared" si="702"/>
        <v>-52794.831335544171</v>
      </c>
      <c r="DL700" s="13">
        <f t="shared" si="732"/>
        <v>54634.698912834916</v>
      </c>
      <c r="DM700" s="13">
        <f t="shared" si="733"/>
        <v>-75.08844277290936</v>
      </c>
      <c r="DN700" s="13">
        <f t="shared" si="734"/>
        <v>333.90652748186449</v>
      </c>
      <c r="DO700" s="13">
        <f t="shared" si="735"/>
        <v>85.923404491923066</v>
      </c>
      <c r="DP700" s="13">
        <f t="shared" si="736"/>
        <v>-322.66195569901714</v>
      </c>
      <c r="DQ700" s="13">
        <f>IF(DT700&lt;66666,Paramètres!$H$22,5)</f>
        <v>1</v>
      </c>
      <c r="DR700" s="13">
        <f t="shared" si="703"/>
        <v>29325.177319165188</v>
      </c>
      <c r="DS700" s="13">
        <f t="shared" si="704"/>
        <v>-17494.678546914485</v>
      </c>
      <c r="DT700" s="13">
        <f t="shared" si="737"/>
        <v>34147.178540259374</v>
      </c>
      <c r="DU700" s="13">
        <f t="shared" si="738"/>
        <v>-30.819261486902448</v>
      </c>
      <c r="DV700" s="13">
        <f t="shared" si="739"/>
        <v>793.81179866483933</v>
      </c>
      <c r="DW700" s="13">
        <f t="shared" si="740"/>
        <v>681.71581808571443</v>
      </c>
      <c r="DX700" s="13">
        <f t="shared" si="741"/>
        <v>-406.69486727918337</v>
      </c>
    </row>
    <row r="701" spans="1:128" x14ac:dyDescent="0.35">
      <c r="A701" s="106">
        <f t="shared" si="742"/>
        <v>695</v>
      </c>
      <c r="B701" s="106">
        <f>A701*Paramètres!$D$25</f>
        <v>347.5</v>
      </c>
      <c r="C701" s="102">
        <f>Paramètres!$D$7</f>
        <v>155093840495.72119</v>
      </c>
      <c r="D701" s="28">
        <f>Paramètres!$D$8</f>
        <v>6666</v>
      </c>
      <c r="E701" s="28">
        <f t="shared" si="705"/>
        <v>-32221.898241605319</v>
      </c>
      <c r="F701" s="28">
        <f t="shared" si="706"/>
        <v>51900.28568279343</v>
      </c>
      <c r="G701" s="28">
        <f t="shared" si="680"/>
        <v>-28.172864823116306</v>
      </c>
      <c r="H701" s="28">
        <f t="shared" si="681"/>
        <v>-59.65972257398235</v>
      </c>
      <c r="I701" s="28">
        <f t="shared" si="743"/>
        <v>3758.7476890379758</v>
      </c>
      <c r="J701" s="28">
        <f t="shared" si="744"/>
        <v>-2013.1314745916311</v>
      </c>
      <c r="K701" s="28">
        <f t="shared" si="745"/>
        <v>625.30146514808303</v>
      </c>
      <c r="L701" s="28">
        <f t="shared" si="707"/>
        <v>315.86130759640685</v>
      </c>
      <c r="M701" s="28">
        <f t="shared" si="708"/>
        <v>-539.66059396608478</v>
      </c>
      <c r="N701" s="28">
        <f>Paramètres!$D$26*Calculs!K701</f>
        <v>12.506029302961661</v>
      </c>
      <c r="O701" s="28">
        <f>Paramètres!$D$26*I701</f>
        <v>75.174953780759523</v>
      </c>
      <c r="P701" s="28">
        <f>Paramètres!$D$26*J701</f>
        <v>-40.26262949183262</v>
      </c>
      <c r="Q701" s="105">
        <f>IF($T701&gt;25000,Paramètres!$D$9,-5)</f>
        <v>6</v>
      </c>
      <c r="R701" s="105">
        <f t="shared" si="682"/>
        <v>22510.086480598387</v>
      </c>
      <c r="S701" s="105">
        <f t="shared" si="683"/>
        <v>27735.462748384431</v>
      </c>
      <c r="T701" s="105">
        <f t="shared" si="709"/>
        <v>35720.580723597406</v>
      </c>
      <c r="U701" s="105">
        <f t="shared" si="710"/>
        <v>50.93723464002273</v>
      </c>
      <c r="V701" s="105">
        <f t="shared" si="684"/>
        <v>692.80064942677302</v>
      </c>
      <c r="W701" s="105">
        <f t="shared" si="711"/>
        <v>436.58311865319587</v>
      </c>
      <c r="X701" s="105">
        <f t="shared" si="712"/>
        <v>537.92928936172268</v>
      </c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44">
        <f t="shared" si="713"/>
        <v>-54731.984722203706</v>
      </c>
      <c r="AL701" s="44">
        <f t="shared" si="714"/>
        <v>24164.822934409</v>
      </c>
      <c r="AM701" s="44">
        <f t="shared" si="685"/>
        <v>126.86848971188503</v>
      </c>
      <c r="AN701" s="44">
        <f t="shared" si="686"/>
        <v>5.0886392089201014</v>
      </c>
      <c r="AO701" s="44">
        <f t="shared" si="746"/>
        <v>-9761.1534178468501</v>
      </c>
      <c r="AP701" s="44">
        <f t="shared" si="747"/>
        <v>13015.537527947365</v>
      </c>
      <c r="AQ701" s="44">
        <f t="shared" si="715"/>
        <v>1206.0354133530871</v>
      </c>
      <c r="AR701" s="44">
        <f t="shared" si="716"/>
        <v>1201.2820323021849</v>
      </c>
      <c r="AS701" s="44">
        <f t="shared" si="717"/>
        <v>106.97147811301863</v>
      </c>
      <c r="AT701" s="44">
        <f>Paramètres!$D$26*Calculs!AQ701</f>
        <v>24.12070826706174</v>
      </c>
      <c r="AU701" s="44">
        <f>Paramètres!$D$26*AO701</f>
        <v>-195.22306835693701</v>
      </c>
      <c r="AV701" s="44">
        <f>Paramètres!$D$26*AP701</f>
        <v>260.31075055894729</v>
      </c>
      <c r="AW701" s="44"/>
      <c r="AX701" s="44"/>
      <c r="AY701" s="44"/>
      <c r="AZ701" s="44"/>
      <c r="BA701" s="44"/>
      <c r="BB701" s="44"/>
      <c r="BC701" s="44"/>
      <c r="BD701" s="44"/>
      <c r="BE701" s="44"/>
      <c r="BF701" s="44"/>
      <c r="BG701" s="41">
        <f>Paramètres!$D$16</f>
        <v>30000</v>
      </c>
      <c r="BH701" s="41">
        <f>Paramètres!$E$16</f>
        <v>-25000</v>
      </c>
      <c r="BI701" s="100"/>
      <c r="BJ701" s="100"/>
      <c r="BK701" s="110">
        <f>Paramètres!$D$20</f>
        <v>523598775598.29883</v>
      </c>
      <c r="BL701" s="41">
        <f>Paramètres!$D$21</f>
        <v>10000</v>
      </c>
      <c r="BM701" s="41"/>
      <c r="BN701" s="41"/>
      <c r="BO701" s="41">
        <f>IF(AND($BR$6&gt;200,A701&lt;950),Paramètres!$D$22,0)</f>
        <v>1</v>
      </c>
      <c r="BP701" s="41">
        <f t="shared" si="687"/>
        <v>62221.898241605319</v>
      </c>
      <c r="BQ701" s="41">
        <f t="shared" si="688"/>
        <v>-76900.28568279343</v>
      </c>
      <c r="BR701" s="41">
        <f t="shared" si="718"/>
        <v>98920.263641399244</v>
      </c>
      <c r="BS701" s="41">
        <f t="shared" si="719"/>
        <v>-51.02283306381095</v>
      </c>
      <c r="BT701" s="41">
        <f t="shared" si="720"/>
        <v>52.699254754168784</v>
      </c>
      <c r="BU701" s="41">
        <f t="shared" si="721"/>
        <v>33.148391906933888</v>
      </c>
      <c r="BV701" s="41">
        <f t="shared" si="722"/>
        <v>-40.968226293422823</v>
      </c>
      <c r="BW701" s="41">
        <f>Paramètres!$D$22</f>
        <v>1</v>
      </c>
      <c r="BX701" s="41">
        <f t="shared" si="689"/>
        <v>84731.984722203706</v>
      </c>
      <c r="BY701" s="41">
        <f t="shared" si="690"/>
        <v>-49164.822934409</v>
      </c>
      <c r="BZ701" s="41">
        <f t="shared" si="723"/>
        <v>97962.69212886889</v>
      </c>
      <c r="CA701" s="41">
        <f t="shared" si="724"/>
        <v>-30.123989337418418</v>
      </c>
      <c r="CB701" s="41">
        <f t="shared" si="725"/>
        <v>53.718531311662616</v>
      </c>
      <c r="CC701" s="41">
        <f t="shared" si="726"/>
        <v>46.463379838636264</v>
      </c>
      <c r="CD701" s="41">
        <f t="shared" si="727"/>
        <v>-26.959876488082919</v>
      </c>
      <c r="CE701" s="2">
        <f>Paramètres!$F$16</f>
        <v>15000</v>
      </c>
      <c r="CF701" s="2">
        <f>Paramètres!$G$16</f>
        <v>15000</v>
      </c>
      <c r="CG701" s="111">
        <f>Paramètres!$F$20</f>
        <v>992600579172.61572</v>
      </c>
      <c r="CH701" s="2">
        <f>Paramètres!$F$21</f>
        <v>13332</v>
      </c>
      <c r="CI701" s="2"/>
      <c r="CJ701" s="2"/>
      <c r="CK701" s="2">
        <f>IF(CN701&gt;20000,Paramètres!$F$22,-2)</f>
        <v>1</v>
      </c>
      <c r="CL701" s="2">
        <f t="shared" si="691"/>
        <v>47221.898241605319</v>
      </c>
      <c r="CM701" s="2">
        <f t="shared" si="692"/>
        <v>-36900.28568279343</v>
      </c>
      <c r="CN701" s="2">
        <f t="shared" si="693"/>
        <v>59929.448162087203</v>
      </c>
      <c r="CO701" s="2">
        <f t="shared" si="694"/>
        <v>-38.004893456552395</v>
      </c>
      <c r="CP701" s="2">
        <f t="shared" si="695"/>
        <v>257.05557854866873</v>
      </c>
      <c r="CQ701" s="2">
        <f t="shared" si="696"/>
        <v>202.54904299855409</v>
      </c>
      <c r="CR701" s="2">
        <f t="shared" si="697"/>
        <v>-158.27651639886662</v>
      </c>
      <c r="CS701" s="2">
        <f>Paramètres!$F$22</f>
        <v>1</v>
      </c>
      <c r="CT701" s="2">
        <f t="shared" si="698"/>
        <v>69731.984722203706</v>
      </c>
      <c r="CU701" s="2">
        <f t="shared" si="699"/>
        <v>-9164.8229344089996</v>
      </c>
      <c r="CV701" s="2">
        <f t="shared" si="728"/>
        <v>70331.669059654203</v>
      </c>
      <c r="CW701" s="2">
        <f t="shared" si="729"/>
        <v>-7.4874268050382966</v>
      </c>
      <c r="CX701" s="2">
        <f t="shared" si="700"/>
        <v>190.31605202225461</v>
      </c>
      <c r="CY701" s="2">
        <f t="shared" si="730"/>
        <v>188.69331852127146</v>
      </c>
      <c r="CZ701" s="2">
        <f t="shared" si="731"/>
        <v>-24.799822635807512</v>
      </c>
      <c r="DA701" s="2"/>
      <c r="DB701" s="2"/>
      <c r="DC701" s="13">
        <f>Paramètres!$H$16</f>
        <v>-20000</v>
      </c>
      <c r="DD701" s="13">
        <f>Paramètres!$I$16</f>
        <v>0</v>
      </c>
      <c r="DE701" s="13"/>
      <c r="DF701" s="13"/>
      <c r="DG701" s="112">
        <f>Paramètres!$H$20</f>
        <v>1047197551196.5977</v>
      </c>
      <c r="DH701" s="13">
        <f>Paramètres!$H$21</f>
        <v>10000</v>
      </c>
      <c r="DI701" s="13">
        <f>IF(DL701&lt;66666,Paramètres!$H$22,5)</f>
        <v>1</v>
      </c>
      <c r="DJ701" s="13">
        <f t="shared" si="701"/>
        <v>12221.898241605319</v>
      </c>
      <c r="DK701" s="13">
        <f t="shared" si="702"/>
        <v>-51900.28568279343</v>
      </c>
      <c r="DL701" s="13">
        <f t="shared" si="732"/>
        <v>53319.925455534234</v>
      </c>
      <c r="DM701" s="13">
        <f t="shared" si="733"/>
        <v>-76.748950707878166</v>
      </c>
      <c r="DN701" s="13">
        <f t="shared" si="734"/>
        <v>349.72731989832965</v>
      </c>
      <c r="DO701" s="13">
        <f t="shared" si="735"/>
        <v>80.163872690918851</v>
      </c>
      <c r="DP701" s="13">
        <f t="shared" si="736"/>
        <v>-340.41585127379534</v>
      </c>
      <c r="DQ701" s="13">
        <f>IF(DT701&lt;66666,Paramètres!$H$22,5)</f>
        <v>1</v>
      </c>
      <c r="DR701" s="13">
        <f t="shared" si="703"/>
        <v>34731.984722203706</v>
      </c>
      <c r="DS701" s="13">
        <f t="shared" si="704"/>
        <v>-24164.822934409</v>
      </c>
      <c r="DT701" s="13">
        <f t="shared" si="737"/>
        <v>42311.339262598754</v>
      </c>
      <c r="DU701" s="13">
        <f t="shared" si="738"/>
        <v>-34.828315662070075</v>
      </c>
      <c r="DV701" s="13">
        <f t="shared" si="739"/>
        <v>539.14640826411767</v>
      </c>
      <c r="DW701" s="13">
        <f t="shared" si="740"/>
        <v>442.5675277882994</v>
      </c>
      <c r="DX701" s="13">
        <f t="shared" si="741"/>
        <v>-307.9169253085181</v>
      </c>
    </row>
    <row r="702" spans="1:128" x14ac:dyDescent="0.35">
      <c r="A702" s="106">
        <f t="shared" si="742"/>
        <v>696</v>
      </c>
      <c r="B702" s="106">
        <f>A702*Paramètres!$D$25</f>
        <v>348</v>
      </c>
      <c r="C702" s="102">
        <f>Paramètres!$D$7</f>
        <v>155093840495.72119</v>
      </c>
      <c r="D702" s="28">
        <f>Paramètres!$D$8</f>
        <v>6666</v>
      </c>
      <c r="E702" s="28">
        <f t="shared" si="705"/>
        <v>-30263.559070187228</v>
      </c>
      <c r="F702" s="28">
        <f t="shared" si="706"/>
        <v>50758.804797006094</v>
      </c>
      <c r="G702" s="28">
        <f t="shared" si="680"/>
        <v>-32.137911154378379</v>
      </c>
      <c r="H702" s="28">
        <f t="shared" si="681"/>
        <v>-60.658560887090289</v>
      </c>
      <c r="I702" s="28">
        <f t="shared" si="743"/>
        <v>3999.4340428536229</v>
      </c>
      <c r="J702" s="28">
        <f t="shared" si="744"/>
        <v>-2512.5294390658833</v>
      </c>
      <c r="K702" s="28">
        <f t="shared" si="745"/>
        <v>661.17563122533954</v>
      </c>
      <c r="L702" s="28">
        <f t="shared" si="707"/>
        <v>323.98468558770526</v>
      </c>
      <c r="M702" s="28">
        <f t="shared" si="708"/>
        <v>-576.35678084920801</v>
      </c>
      <c r="N702" s="28">
        <f>Paramètres!$D$26*Calculs!K702</f>
        <v>13.223512624506791</v>
      </c>
      <c r="O702" s="28">
        <f>Paramètres!$D$26*I702</f>
        <v>79.988680857072467</v>
      </c>
      <c r="P702" s="28">
        <f>Paramètres!$D$26*J702</f>
        <v>-50.250588781317667</v>
      </c>
      <c r="Q702" s="105">
        <f>IF($T702&gt;25000,Paramètres!$D$9,-5)</f>
        <v>6</v>
      </c>
      <c r="R702" s="105">
        <f t="shared" si="682"/>
        <v>29048.681852864363</v>
      </c>
      <c r="S702" s="105">
        <f t="shared" si="683"/>
        <v>20059.470229095157</v>
      </c>
      <c r="T702" s="105">
        <f t="shared" si="709"/>
        <v>35301.675077266322</v>
      </c>
      <c r="U702" s="105">
        <f t="shared" si="710"/>
        <v>34.626889090147515</v>
      </c>
      <c r="V702" s="105">
        <f t="shared" si="684"/>
        <v>708.48637883268395</v>
      </c>
      <c r="W702" s="105">
        <f t="shared" si="711"/>
        <v>582.99203566836195</v>
      </c>
      <c r="X702" s="105">
        <f t="shared" si="712"/>
        <v>402.5832030012042</v>
      </c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44">
        <f t="shared" si="713"/>
        <v>-59312.240923051591</v>
      </c>
      <c r="AL702" s="44">
        <f t="shared" si="714"/>
        <v>30699.334567910937</v>
      </c>
      <c r="AM702" s="44">
        <f t="shared" si="685"/>
        <v>123.03707886976262</v>
      </c>
      <c r="AN702" s="44">
        <f t="shared" si="686"/>
        <v>9.088446476506391</v>
      </c>
      <c r="AO702" s="44">
        <f t="shared" si="746"/>
        <v>-8364.648317187728</v>
      </c>
      <c r="AP702" s="44">
        <f t="shared" si="747"/>
        <v>12862.198255501437</v>
      </c>
      <c r="AQ702" s="44">
        <f t="shared" si="715"/>
        <v>1128.4745771317823</v>
      </c>
      <c r="AR702" s="44">
        <f t="shared" si="716"/>
        <v>1114.3073448014029</v>
      </c>
      <c r="AS702" s="44">
        <f t="shared" si="717"/>
        <v>178.25266492931416</v>
      </c>
      <c r="AT702" s="44">
        <f>Paramètres!$D$26*Calculs!AQ702</f>
        <v>22.569491542635646</v>
      </c>
      <c r="AU702" s="44">
        <f>Paramètres!$D$26*AO702</f>
        <v>-167.29296634375456</v>
      </c>
      <c r="AV702" s="44">
        <f>Paramètres!$D$26*AP702</f>
        <v>257.24396511002874</v>
      </c>
      <c r="AW702" s="44"/>
      <c r="AX702" s="44"/>
      <c r="AY702" s="44"/>
      <c r="AZ702" s="44"/>
      <c r="BA702" s="44"/>
      <c r="BB702" s="44"/>
      <c r="BC702" s="44"/>
      <c r="BD702" s="44"/>
      <c r="BE702" s="44"/>
      <c r="BF702" s="44"/>
      <c r="BG702" s="41">
        <f>Paramètres!$D$16</f>
        <v>30000</v>
      </c>
      <c r="BH702" s="41">
        <f>Paramètres!$E$16</f>
        <v>-25000</v>
      </c>
      <c r="BI702" s="100"/>
      <c r="BJ702" s="100"/>
      <c r="BK702" s="110">
        <f>Paramètres!$D$20</f>
        <v>523598775598.29883</v>
      </c>
      <c r="BL702" s="41">
        <f>Paramètres!$D$21</f>
        <v>10000</v>
      </c>
      <c r="BM702" s="41"/>
      <c r="BN702" s="41"/>
      <c r="BO702" s="41">
        <f>IF(AND($BR$6&gt;200,A702&lt;950),Paramètres!$D$22,0)</f>
        <v>1</v>
      </c>
      <c r="BP702" s="41">
        <f t="shared" si="687"/>
        <v>60263.559070187228</v>
      </c>
      <c r="BQ702" s="41">
        <f t="shared" si="688"/>
        <v>-75758.804797006102</v>
      </c>
      <c r="BR702" s="41">
        <f t="shared" si="718"/>
        <v>96804.406181107377</v>
      </c>
      <c r="BS702" s="41">
        <f t="shared" si="719"/>
        <v>-51.49894170457727</v>
      </c>
      <c r="BT702" s="41">
        <f t="shared" si="720"/>
        <v>54.991250040894435</v>
      </c>
      <c r="BU702" s="41">
        <f t="shared" si="721"/>
        <v>34.233652949462964</v>
      </c>
      <c r="BV702" s="41">
        <f t="shared" si="722"/>
        <v>-43.035968523967227</v>
      </c>
      <c r="BW702" s="41">
        <f>Paramètres!$D$22</f>
        <v>1</v>
      </c>
      <c r="BX702" s="41">
        <f t="shared" si="689"/>
        <v>89312.240923051591</v>
      </c>
      <c r="BY702" s="41">
        <f t="shared" si="690"/>
        <v>-55699.334567910933</v>
      </c>
      <c r="BZ702" s="41">
        <f t="shared" si="723"/>
        <v>105257.26697005432</v>
      </c>
      <c r="CA702" s="41">
        <f t="shared" si="724"/>
        <v>-31.949614564624703</v>
      </c>
      <c r="CB702" s="41">
        <f t="shared" si="725"/>
        <v>46.627368035338016</v>
      </c>
      <c r="CC702" s="41">
        <f t="shared" si="726"/>
        <v>39.563964061167134</v>
      </c>
      <c r="CD702" s="41">
        <f t="shared" si="727"/>
        <v>-24.673957884164771</v>
      </c>
      <c r="CE702" s="2">
        <f>Paramètres!$F$16</f>
        <v>15000</v>
      </c>
      <c r="CF702" s="2">
        <f>Paramètres!$G$16</f>
        <v>15000</v>
      </c>
      <c r="CG702" s="111">
        <f>Paramètres!$F$20</f>
        <v>992600579172.61572</v>
      </c>
      <c r="CH702" s="2">
        <f>Paramètres!$F$21</f>
        <v>13332</v>
      </c>
      <c r="CI702" s="2"/>
      <c r="CJ702" s="2"/>
      <c r="CK702" s="2">
        <f>IF(CN702&gt;20000,Paramètres!$F$22,-2)</f>
        <v>1</v>
      </c>
      <c r="CL702" s="2">
        <f t="shared" si="691"/>
        <v>45263.559070187228</v>
      </c>
      <c r="CM702" s="2">
        <f t="shared" si="692"/>
        <v>-35758.804797006094</v>
      </c>
      <c r="CN702" s="2">
        <f t="shared" si="693"/>
        <v>57684.329763036287</v>
      </c>
      <c r="CO702" s="2">
        <f t="shared" si="694"/>
        <v>-38.309197852051931</v>
      </c>
      <c r="CP702" s="2">
        <f t="shared" si="695"/>
        <v>275.90443856462099</v>
      </c>
      <c r="CQ702" s="2">
        <f t="shared" si="696"/>
        <v>216.49583004601456</v>
      </c>
      <c r="CR702" s="2">
        <f t="shared" si="697"/>
        <v>-171.03454268756909</v>
      </c>
      <c r="CS702" s="2">
        <f>Paramètres!$F$22</f>
        <v>1</v>
      </c>
      <c r="CT702" s="2">
        <f t="shared" si="698"/>
        <v>74312.240923051591</v>
      </c>
      <c r="CU702" s="2">
        <f t="shared" si="699"/>
        <v>-15699.334567910937</v>
      </c>
      <c r="CV702" s="2">
        <f t="shared" si="728"/>
        <v>75952.473671901345</v>
      </c>
      <c r="CW702" s="2">
        <f t="shared" si="729"/>
        <v>-11.929001380823177</v>
      </c>
      <c r="CX702" s="2">
        <f t="shared" si="700"/>
        <v>164.40766775020771</v>
      </c>
      <c r="CY702" s="2">
        <f t="shared" si="730"/>
        <v>160.85719957229418</v>
      </c>
      <c r="CZ702" s="2">
        <f t="shared" si="731"/>
        <v>-33.982974572891727</v>
      </c>
      <c r="DA702" s="2"/>
      <c r="DB702" s="2"/>
      <c r="DC702" s="13">
        <f>Paramètres!$H$16</f>
        <v>-20000</v>
      </c>
      <c r="DD702" s="13">
        <f>Paramètres!$I$16</f>
        <v>0</v>
      </c>
      <c r="DE702" s="13"/>
      <c r="DF702" s="13"/>
      <c r="DG702" s="112">
        <f>Paramètres!$H$20</f>
        <v>1047197551196.5977</v>
      </c>
      <c r="DH702" s="13">
        <f>Paramètres!$H$21</f>
        <v>10000</v>
      </c>
      <c r="DI702" s="13">
        <f>IF(DL702&lt;66666,Paramètres!$H$22,5)</f>
        <v>1</v>
      </c>
      <c r="DJ702" s="13">
        <f t="shared" si="701"/>
        <v>10263.559070187228</v>
      </c>
      <c r="DK702" s="13">
        <f t="shared" si="702"/>
        <v>-50758.804797006094</v>
      </c>
      <c r="DL702" s="13">
        <f t="shared" si="732"/>
        <v>51786.068678823183</v>
      </c>
      <c r="DM702" s="13">
        <f t="shared" si="733"/>
        <v>-78.568776740407444</v>
      </c>
      <c r="DN702" s="13">
        <f t="shared" si="734"/>
        <v>369.61827048295117</v>
      </c>
      <c r="DO702" s="13">
        <f t="shared" si="735"/>
        <v>73.255202592227718</v>
      </c>
      <c r="DP702" s="13">
        <f t="shared" si="736"/>
        <v>-362.28626963767164</v>
      </c>
      <c r="DQ702" s="13">
        <f>IF(DT702&lt;66666,Paramètres!$H$22,5)</f>
        <v>1</v>
      </c>
      <c r="DR702" s="13">
        <f t="shared" si="703"/>
        <v>39312.240923051591</v>
      </c>
      <c r="DS702" s="13">
        <f t="shared" si="704"/>
        <v>-30699.334567910937</v>
      </c>
      <c r="DT702" s="13">
        <f t="shared" si="737"/>
        <v>49878.867562371379</v>
      </c>
      <c r="DU702" s="13">
        <f t="shared" si="738"/>
        <v>-37.986644683430882</v>
      </c>
      <c r="DV702" s="13">
        <f t="shared" si="739"/>
        <v>396.75609496074128</v>
      </c>
      <c r="DW702" s="13">
        <f t="shared" si="740"/>
        <v>312.70499822960005</v>
      </c>
      <c r="DX702" s="13">
        <f t="shared" si="741"/>
        <v>-244.19455966651384</v>
      </c>
    </row>
    <row r="703" spans="1:128" x14ac:dyDescent="0.35">
      <c r="A703" s="106">
        <f t="shared" si="742"/>
        <v>697</v>
      </c>
      <c r="B703" s="106">
        <f>A703*Paramètres!$D$25</f>
        <v>348.5</v>
      </c>
      <c r="C703" s="102">
        <f>Paramètres!$D$7</f>
        <v>155093840495.72119</v>
      </c>
      <c r="D703" s="28">
        <f>Paramètres!$D$8</f>
        <v>6666</v>
      </c>
      <c r="E703" s="28">
        <f t="shared" si="705"/>
        <v>-28182.845877363488</v>
      </c>
      <c r="F703" s="28">
        <f t="shared" si="706"/>
        <v>49358.450882260848</v>
      </c>
      <c r="G703" s="28">
        <f t="shared" si="680"/>
        <v>-35.605695784516648</v>
      </c>
      <c r="H703" s="28">
        <f t="shared" si="681"/>
        <v>-61.701722439367899</v>
      </c>
      <c r="I703" s="28">
        <f t="shared" si="743"/>
        <v>4243.4300475842556</v>
      </c>
      <c r="J703" s="28">
        <f t="shared" si="744"/>
        <v>-3038.6356311337736</v>
      </c>
      <c r="K703" s="28">
        <f t="shared" si="745"/>
        <v>705.32787146362864</v>
      </c>
      <c r="L703" s="28">
        <f t="shared" si="707"/>
        <v>334.36895781412926</v>
      </c>
      <c r="M703" s="28">
        <f t="shared" si="708"/>
        <v>-621.0352697824062</v>
      </c>
      <c r="N703" s="28">
        <f>Paramètres!$D$26*Calculs!K703</f>
        <v>14.106557429272574</v>
      </c>
      <c r="O703" s="28">
        <f>Paramètres!$D$26*I703</f>
        <v>84.86860095168511</v>
      </c>
      <c r="P703" s="28">
        <f>Paramètres!$D$26*J703</f>
        <v>-60.772712622675471</v>
      </c>
      <c r="Q703" s="105">
        <f>IF($T703&gt;25000,Paramètres!$D$9,-5)</f>
        <v>6</v>
      </c>
      <c r="R703" s="105">
        <f t="shared" si="682"/>
        <v>35033.142368081622</v>
      </c>
      <c r="S703" s="105">
        <f t="shared" si="683"/>
        <v>12183.454020366866</v>
      </c>
      <c r="T703" s="105">
        <f t="shared" si="709"/>
        <v>37091.206721387069</v>
      </c>
      <c r="U703" s="105">
        <f t="shared" si="710"/>
        <v>19.17610930068626</v>
      </c>
      <c r="V703" s="105">
        <f t="shared" si="684"/>
        <v>644.90483509192802</v>
      </c>
      <c r="W703" s="105">
        <f t="shared" si="711"/>
        <v>609.12126885891792</v>
      </c>
      <c r="X703" s="105">
        <f t="shared" si="712"/>
        <v>211.83372287869727</v>
      </c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44">
        <f t="shared" si="713"/>
        <v>-63215.988245445107</v>
      </c>
      <c r="AL703" s="44">
        <f t="shared" si="714"/>
        <v>37174.996861893982</v>
      </c>
      <c r="AM703" s="44">
        <f t="shared" si="685"/>
        <v>118.99040127471119</v>
      </c>
      <c r="AN703" s="44">
        <f t="shared" si="686"/>
        <v>5.1988149059249409</v>
      </c>
      <c r="AO703" s="44">
        <f t="shared" si="746"/>
        <v>-7083.0480060425707</v>
      </c>
      <c r="AP703" s="44">
        <f t="shared" si="747"/>
        <v>12783.206955320722</v>
      </c>
      <c r="AQ703" s="44">
        <f t="shared" si="715"/>
        <v>1100.6459544804209</v>
      </c>
      <c r="AR703" s="44">
        <f t="shared" si="716"/>
        <v>1096.1181975314234</v>
      </c>
      <c r="AS703" s="44">
        <f t="shared" si="717"/>
        <v>99.731710877633873</v>
      </c>
      <c r="AT703" s="44">
        <f>Paramètres!$D$26*Calculs!AQ703</f>
        <v>22.012919089608417</v>
      </c>
      <c r="AU703" s="44">
        <f>Paramètres!$D$26*AO703</f>
        <v>-141.66096012085143</v>
      </c>
      <c r="AV703" s="44">
        <f>Paramètres!$D$26*AP703</f>
        <v>255.66413910641444</v>
      </c>
      <c r="AW703" s="44"/>
      <c r="AX703" s="44"/>
      <c r="AY703" s="44"/>
      <c r="AZ703" s="44"/>
      <c r="BA703" s="44"/>
      <c r="BB703" s="44"/>
      <c r="BC703" s="44"/>
      <c r="BD703" s="44"/>
      <c r="BE703" s="44"/>
      <c r="BF703" s="44"/>
      <c r="BG703" s="41">
        <f>Paramètres!$D$16</f>
        <v>30000</v>
      </c>
      <c r="BH703" s="41">
        <f>Paramètres!$E$16</f>
        <v>-25000</v>
      </c>
      <c r="BI703" s="100"/>
      <c r="BJ703" s="100"/>
      <c r="BK703" s="110">
        <f>Paramètres!$D$20</f>
        <v>523598775598.29883</v>
      </c>
      <c r="BL703" s="41">
        <f>Paramètres!$D$21</f>
        <v>10000</v>
      </c>
      <c r="BM703" s="41"/>
      <c r="BN703" s="41"/>
      <c r="BO703" s="41">
        <f>IF(AND($BR$6&gt;200,A703&lt;950),Paramètres!$D$22,0)</f>
        <v>1</v>
      </c>
      <c r="BP703" s="41">
        <f t="shared" si="687"/>
        <v>58182.845877363492</v>
      </c>
      <c r="BQ703" s="41">
        <f t="shared" si="688"/>
        <v>-74358.450882260848</v>
      </c>
      <c r="BR703" s="41">
        <f t="shared" si="718"/>
        <v>94416.220915680751</v>
      </c>
      <c r="BS703" s="41">
        <f t="shared" si="719"/>
        <v>-51.958082557815771</v>
      </c>
      <c r="BT703" s="41">
        <f t="shared" si="720"/>
        <v>57.761485279170223</v>
      </c>
      <c r="BU703" s="41">
        <f t="shared" si="721"/>
        <v>35.594811601778559</v>
      </c>
      <c r="BV703" s="41">
        <f t="shared" si="722"/>
        <v>-45.490642649776767</v>
      </c>
      <c r="BW703" s="41">
        <f>Paramètres!$D$22</f>
        <v>1</v>
      </c>
      <c r="BX703" s="41">
        <f t="shared" si="689"/>
        <v>93215.9882454451</v>
      </c>
      <c r="BY703" s="41">
        <f t="shared" si="690"/>
        <v>-62174.996861893982</v>
      </c>
      <c r="BZ703" s="41">
        <f t="shared" si="723"/>
        <v>112048.87638593922</v>
      </c>
      <c r="CA703" s="41">
        <f t="shared" si="724"/>
        <v>-33.703258966334943</v>
      </c>
      <c r="CB703" s="41">
        <f t="shared" si="725"/>
        <v>41.211217188266851</v>
      </c>
      <c r="CC703" s="41">
        <f t="shared" si="726"/>
        <v>34.284541361844802</v>
      </c>
      <c r="CD703" s="41">
        <f t="shared" si="727"/>
        <v>-22.867764336429005</v>
      </c>
      <c r="CE703" s="2">
        <f>Paramètres!$F$16</f>
        <v>15000</v>
      </c>
      <c r="CF703" s="2">
        <f>Paramètres!$G$16</f>
        <v>15000</v>
      </c>
      <c r="CG703" s="111">
        <f>Paramètres!$F$20</f>
        <v>992600579172.61572</v>
      </c>
      <c r="CH703" s="2">
        <f>Paramètres!$F$21</f>
        <v>13332</v>
      </c>
      <c r="CI703" s="2"/>
      <c r="CJ703" s="2"/>
      <c r="CK703" s="2">
        <f>IF(CN703&gt;20000,Paramètres!$F$22,-2)</f>
        <v>1</v>
      </c>
      <c r="CL703" s="2">
        <f t="shared" si="691"/>
        <v>43182.845877363492</v>
      </c>
      <c r="CM703" s="2">
        <f t="shared" si="692"/>
        <v>-34358.450882260848</v>
      </c>
      <c r="CN703" s="2">
        <f t="shared" si="693"/>
        <v>55183.886462416362</v>
      </c>
      <c r="CO703" s="2">
        <f t="shared" si="694"/>
        <v>-38.507527776964501</v>
      </c>
      <c r="CP703" s="2">
        <f t="shared" si="695"/>
        <v>299.36128346874909</v>
      </c>
      <c r="CQ703" s="2">
        <f t="shared" si="696"/>
        <v>234.25809587523321</v>
      </c>
      <c r="CR703" s="2">
        <f t="shared" si="697"/>
        <v>-186.38756009177973</v>
      </c>
      <c r="CS703" s="2">
        <f>Paramètres!$F$22</f>
        <v>1</v>
      </c>
      <c r="CT703" s="2">
        <f t="shared" si="698"/>
        <v>78215.9882454451</v>
      </c>
      <c r="CU703" s="2">
        <f t="shared" si="699"/>
        <v>-22174.996861893982</v>
      </c>
      <c r="CV703" s="2">
        <f t="shared" si="728"/>
        <v>81298.654989099392</v>
      </c>
      <c r="CW703" s="2">
        <f t="shared" si="729"/>
        <v>-15.828551379768703</v>
      </c>
      <c r="CX703" s="2">
        <f t="shared" si="700"/>
        <v>144.31803810470939</v>
      </c>
      <c r="CY703" s="2">
        <f t="shared" si="730"/>
        <v>138.8458145281389</v>
      </c>
      <c r="CZ703" s="2">
        <f t="shared" si="731"/>
        <v>-39.364144985125776</v>
      </c>
      <c r="DA703" s="2"/>
      <c r="DB703" s="2"/>
      <c r="DC703" s="13">
        <f>Paramètres!$H$16</f>
        <v>-20000</v>
      </c>
      <c r="DD703" s="13">
        <f>Paramètres!$I$16</f>
        <v>0</v>
      </c>
      <c r="DE703" s="13"/>
      <c r="DF703" s="13"/>
      <c r="DG703" s="112">
        <f>Paramètres!$H$20</f>
        <v>1047197551196.5977</v>
      </c>
      <c r="DH703" s="13">
        <f>Paramètres!$H$21</f>
        <v>10000</v>
      </c>
      <c r="DI703" s="13">
        <f>IF(DL703&lt;66666,Paramètres!$H$22,5)</f>
        <v>1</v>
      </c>
      <c r="DJ703" s="13">
        <f t="shared" si="701"/>
        <v>8182.8458773634884</v>
      </c>
      <c r="DK703" s="13">
        <f t="shared" si="702"/>
        <v>-49358.450882260848</v>
      </c>
      <c r="DL703" s="13">
        <f t="shared" si="732"/>
        <v>50032.146067795664</v>
      </c>
      <c r="DM703" s="13">
        <f t="shared" si="733"/>
        <v>-80.586886024336124</v>
      </c>
      <c r="DN703" s="13">
        <f t="shared" si="734"/>
        <v>394.46868516897246</v>
      </c>
      <c r="DO703" s="13">
        <f t="shared" si="735"/>
        <v>64.516050337117505</v>
      </c>
      <c r="DP703" s="13">
        <f t="shared" si="736"/>
        <v>-389.15706704084971</v>
      </c>
      <c r="DQ703" s="13">
        <f>IF(DT703&lt;66666,Paramètres!$H$22,5)</f>
        <v>1</v>
      </c>
      <c r="DR703" s="13">
        <f t="shared" si="703"/>
        <v>43215.988245445107</v>
      </c>
      <c r="DS703" s="13">
        <f t="shared" si="704"/>
        <v>-37174.996861893982</v>
      </c>
      <c r="DT703" s="13">
        <f t="shared" si="737"/>
        <v>57005.280735316766</v>
      </c>
      <c r="DU703" s="13">
        <f t="shared" si="738"/>
        <v>-40.70257768350308</v>
      </c>
      <c r="DV703" s="13">
        <f t="shared" si="739"/>
        <v>307.93133853289652</v>
      </c>
      <c r="DW703" s="13">
        <f t="shared" si="740"/>
        <v>233.44428682371765</v>
      </c>
      <c r="DX703" s="13">
        <f t="shared" si="741"/>
        <v>-200.81203698988554</v>
      </c>
    </row>
    <row r="704" spans="1:128" x14ac:dyDescent="0.35">
      <c r="A704" s="106">
        <f t="shared" si="742"/>
        <v>698</v>
      </c>
      <c r="B704" s="106">
        <f>A704*Paramètres!$D$25</f>
        <v>349</v>
      </c>
      <c r="C704" s="102">
        <f>Paramètres!$D$7</f>
        <v>155093840495.72119</v>
      </c>
      <c r="D704" s="28">
        <f>Paramètres!$D$8</f>
        <v>6666</v>
      </c>
      <c r="E704" s="28">
        <f t="shared" si="705"/>
        <v>-25977.538614117828</v>
      </c>
      <c r="F704" s="28">
        <f t="shared" si="706"/>
        <v>47683.874249248358</v>
      </c>
      <c r="G704" s="28">
        <f t="shared" si="680"/>
        <v>-38.695201019148698</v>
      </c>
      <c r="H704" s="28">
        <f t="shared" si="681"/>
        <v>-62.795701815418496</v>
      </c>
      <c r="I704" s="28">
        <f t="shared" si="743"/>
        <v>4492.9304044466999</v>
      </c>
      <c r="J704" s="28">
        <f t="shared" si="744"/>
        <v>-3598.8981882935041</v>
      </c>
      <c r="K704" s="28">
        <f t="shared" si="745"/>
        <v>759.72167547226957</v>
      </c>
      <c r="L704" s="28">
        <f t="shared" si="707"/>
        <v>347.31789199656913</v>
      </c>
      <c r="M704" s="28">
        <f t="shared" si="708"/>
        <v>-675.6828443000843</v>
      </c>
      <c r="N704" s="28">
        <f>Paramètres!$D$26*Calculs!K704</f>
        <v>15.194433509445391</v>
      </c>
      <c r="O704" s="28">
        <f>Paramètres!$D$26*I704</f>
        <v>89.858608088934005</v>
      </c>
      <c r="P704" s="28">
        <f>Paramètres!$D$26*J704</f>
        <v>-71.977963765870086</v>
      </c>
      <c r="Q704" s="105">
        <f>IF($T704&gt;25000,Paramètres!$D$9,-5)</f>
        <v>6</v>
      </c>
      <c r="R704" s="105">
        <f t="shared" si="682"/>
        <v>40505.944084965697</v>
      </c>
      <c r="S704" s="105">
        <f t="shared" si="683"/>
        <v>4092.3409819746012</v>
      </c>
      <c r="T704" s="105">
        <f t="shared" si="709"/>
        <v>40712.145128046453</v>
      </c>
      <c r="U704" s="105">
        <f t="shared" si="710"/>
        <v>5.769053145389246</v>
      </c>
      <c r="V704" s="105">
        <f t="shared" si="684"/>
        <v>539.58920069168471</v>
      </c>
      <c r="W704" s="105">
        <f t="shared" si="711"/>
        <v>536.85626054157001</v>
      </c>
      <c r="X704" s="105">
        <f t="shared" si="712"/>
        <v>54.238925325020283</v>
      </c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44">
        <f t="shared" si="713"/>
        <v>-66483.482699083528</v>
      </c>
      <c r="AL704" s="44">
        <f t="shared" si="714"/>
        <v>43591.533267273757</v>
      </c>
      <c r="AM704" s="44">
        <f t="shared" si="685"/>
        <v>114.83980490254946</v>
      </c>
      <c r="AN704" s="44">
        <f t="shared" si="686"/>
        <v>-2.8863434194441777</v>
      </c>
      <c r="AO704" s="44">
        <f t="shared" si="746"/>
        <v>-5845.2688483902966</v>
      </c>
      <c r="AP704" s="44">
        <f t="shared" si="747"/>
        <v>12627.27452709194</v>
      </c>
      <c r="AQ704" s="44">
        <f t="shared" si="715"/>
        <v>1016.9860725542733</v>
      </c>
      <c r="AR704" s="44">
        <f t="shared" si="716"/>
        <v>1015.6959115726193</v>
      </c>
      <c r="AS704" s="44">
        <f t="shared" si="717"/>
        <v>-51.210223432743049</v>
      </c>
      <c r="AT704" s="44">
        <f>Paramètres!$D$26*Calculs!AQ704</f>
        <v>20.339721451085467</v>
      </c>
      <c r="AU704" s="44">
        <f>Paramètres!$D$26*AO704</f>
        <v>-116.90537696780594</v>
      </c>
      <c r="AV704" s="44">
        <f>Paramètres!$D$26*AP704</f>
        <v>252.5454905418388</v>
      </c>
      <c r="AW704" s="44"/>
      <c r="AX704" s="44"/>
      <c r="AY704" s="44"/>
      <c r="AZ704" s="44"/>
      <c r="BA704" s="44"/>
      <c r="BB704" s="44"/>
      <c r="BC704" s="44"/>
      <c r="BD704" s="44"/>
      <c r="BE704" s="44"/>
      <c r="BF704" s="44"/>
      <c r="BG704" s="41">
        <f>Paramètres!$D$16</f>
        <v>30000</v>
      </c>
      <c r="BH704" s="41">
        <f>Paramètres!$E$16</f>
        <v>-25000</v>
      </c>
      <c r="BI704" s="100"/>
      <c r="BJ704" s="100"/>
      <c r="BK704" s="110">
        <f>Paramètres!$D$20</f>
        <v>523598775598.29883</v>
      </c>
      <c r="BL704" s="41">
        <f>Paramètres!$D$21</f>
        <v>10000</v>
      </c>
      <c r="BM704" s="41"/>
      <c r="BN704" s="41"/>
      <c r="BO704" s="41">
        <f>IF(AND($BR$6&gt;200,A704&lt;950),Paramètres!$D$22,0)</f>
        <v>1</v>
      </c>
      <c r="BP704" s="41">
        <f t="shared" si="687"/>
        <v>55977.538614117831</v>
      </c>
      <c r="BQ704" s="41">
        <f t="shared" si="688"/>
        <v>-72683.874249248358</v>
      </c>
      <c r="BR704" s="41">
        <f t="shared" si="718"/>
        <v>91741.105319129449</v>
      </c>
      <c r="BS704" s="41">
        <f t="shared" si="719"/>
        <v>-52.398307666634928</v>
      </c>
      <c r="BT704" s="41">
        <f t="shared" si="720"/>
        <v>61.118992686918503</v>
      </c>
      <c r="BU704" s="41">
        <f t="shared" si="721"/>
        <v>37.292888082029393</v>
      </c>
      <c r="BV704" s="41">
        <f t="shared" si="722"/>
        <v>-48.42284342709366</v>
      </c>
      <c r="BW704" s="41">
        <f>Paramètres!$D$22</f>
        <v>1</v>
      </c>
      <c r="BX704" s="41">
        <f t="shared" si="689"/>
        <v>96483.482699083528</v>
      </c>
      <c r="BY704" s="41">
        <f t="shared" si="690"/>
        <v>-68591.533267273757</v>
      </c>
      <c r="BZ704" s="41">
        <f t="shared" si="723"/>
        <v>118380.15403647638</v>
      </c>
      <c r="CA704" s="41">
        <f t="shared" si="724"/>
        <v>-35.409583332588696</v>
      </c>
      <c r="CB704" s="41">
        <f t="shared" si="725"/>
        <v>36.966537598094106</v>
      </c>
      <c r="CC704" s="41">
        <f t="shared" si="726"/>
        <v>30.128870162575915</v>
      </c>
      <c r="CD704" s="41">
        <f t="shared" si="727"/>
        <v>-21.419058912985605</v>
      </c>
      <c r="CE704" s="2">
        <f>Paramètres!$F$16</f>
        <v>15000</v>
      </c>
      <c r="CF704" s="2">
        <f>Paramètres!$G$16</f>
        <v>15000</v>
      </c>
      <c r="CG704" s="111">
        <f>Paramètres!$F$20</f>
        <v>992600579172.61572</v>
      </c>
      <c r="CH704" s="2">
        <f>Paramètres!$F$21</f>
        <v>13332</v>
      </c>
      <c r="CI704" s="2"/>
      <c r="CJ704" s="2"/>
      <c r="CK704" s="2">
        <f>IF(CN704&gt;20000,Paramètres!$F$22,-2)</f>
        <v>1</v>
      </c>
      <c r="CL704" s="2">
        <f t="shared" si="691"/>
        <v>40977.538614117831</v>
      </c>
      <c r="CM704" s="2">
        <f t="shared" si="692"/>
        <v>-32683.874249248358</v>
      </c>
      <c r="CN704" s="2">
        <f t="shared" si="693"/>
        <v>52415.592210831674</v>
      </c>
      <c r="CO704" s="2">
        <f t="shared" si="694"/>
        <v>-38.576024453116084</v>
      </c>
      <c r="CP704" s="2">
        <f t="shared" si="695"/>
        <v>328.86360169886939</v>
      </c>
      <c r="CQ704" s="2">
        <f t="shared" si="696"/>
        <v>257.09946924168247</v>
      </c>
      <c r="CR704" s="2">
        <f t="shared" si="697"/>
        <v>-205.0637253099577</v>
      </c>
      <c r="CS704" s="2">
        <f>Paramètres!$F$22</f>
        <v>1</v>
      </c>
      <c r="CT704" s="2">
        <f t="shared" si="698"/>
        <v>81483.482699083528</v>
      </c>
      <c r="CU704" s="2">
        <f t="shared" si="699"/>
        <v>-28591.533267273757</v>
      </c>
      <c r="CV704" s="2">
        <f t="shared" si="728"/>
        <v>86354.118184053426</v>
      </c>
      <c r="CW704" s="2">
        <f t="shared" si="729"/>
        <v>-19.335332929221209</v>
      </c>
      <c r="CX704" s="2">
        <f t="shared" si="700"/>
        <v>128.48816673531977</v>
      </c>
      <c r="CY704" s="2">
        <f t="shared" si="730"/>
        <v>121.24104248160531</v>
      </c>
      <c r="CZ704" s="2">
        <f t="shared" si="731"/>
        <v>-42.541962918710126</v>
      </c>
      <c r="DA704" s="2"/>
      <c r="DB704" s="2"/>
      <c r="DC704" s="13">
        <f>Paramètres!$H$16</f>
        <v>-20000</v>
      </c>
      <c r="DD704" s="13">
        <f>Paramètres!$I$16</f>
        <v>0</v>
      </c>
      <c r="DE704" s="13"/>
      <c r="DF704" s="13"/>
      <c r="DG704" s="112">
        <f>Paramètres!$H$20</f>
        <v>1047197551196.5977</v>
      </c>
      <c r="DH704" s="13">
        <f>Paramètres!$H$21</f>
        <v>10000</v>
      </c>
      <c r="DI704" s="13">
        <f>IF(DL704&lt;66666,Paramètres!$H$22,5)</f>
        <v>1</v>
      </c>
      <c r="DJ704" s="13">
        <f t="shared" si="701"/>
        <v>5977.5386141178278</v>
      </c>
      <c r="DK704" s="13">
        <f t="shared" si="702"/>
        <v>-47683.874249248358</v>
      </c>
      <c r="DL704" s="13">
        <f t="shared" si="732"/>
        <v>48057.078888561264</v>
      </c>
      <c r="DM704" s="13">
        <f t="shared" si="733"/>
        <v>-82.85480773242007</v>
      </c>
      <c r="DN704" s="13">
        <f t="shared" si="734"/>
        <v>425.50065489926595</v>
      </c>
      <c r="DO704" s="13">
        <f t="shared" si="735"/>
        <v>52.925534672857289</v>
      </c>
      <c r="DP704" s="13">
        <f t="shared" si="736"/>
        <v>-422.19627556303288</v>
      </c>
      <c r="DQ704" s="13">
        <f>IF(DT704&lt;66666,Paramètres!$H$22,5)</f>
        <v>1</v>
      </c>
      <c r="DR704" s="13">
        <f t="shared" si="703"/>
        <v>46483.482699083528</v>
      </c>
      <c r="DS704" s="13">
        <f t="shared" si="704"/>
        <v>-43591.533267273757</v>
      </c>
      <c r="DT704" s="13">
        <f t="shared" si="737"/>
        <v>63725.473214624559</v>
      </c>
      <c r="DU704" s="13">
        <f t="shared" si="738"/>
        <v>-43.161092758902761</v>
      </c>
      <c r="DV704" s="13">
        <f t="shared" si="739"/>
        <v>248.63092358362667</v>
      </c>
      <c r="DW704" s="13">
        <f t="shared" si="740"/>
        <v>181.35967693692015</v>
      </c>
      <c r="DX704" s="13">
        <f t="shared" si="741"/>
        <v>-170.07646440170126</v>
      </c>
    </row>
    <row r="705" spans="1:128" x14ac:dyDescent="0.35">
      <c r="A705" s="106">
        <f t="shared" si="742"/>
        <v>699</v>
      </c>
      <c r="B705" s="106">
        <f>A705*Paramètres!$D$25</f>
        <v>349.5</v>
      </c>
      <c r="C705" s="102">
        <f>Paramètres!$D$7</f>
        <v>155093840495.72119</v>
      </c>
      <c r="D705" s="28">
        <f>Paramètres!$D$8</f>
        <v>6666</v>
      </c>
      <c r="E705" s="28">
        <f t="shared" si="705"/>
        <v>-23644.243938895335</v>
      </c>
      <c r="F705" s="28">
        <f t="shared" si="706"/>
        <v>45715.504444026585</v>
      </c>
      <c r="G705" s="28">
        <f t="shared" si="680"/>
        <v>-41.498736806238227</v>
      </c>
      <c r="H705" s="28">
        <f t="shared" si="681"/>
        <v>-63.945100974097649</v>
      </c>
      <c r="I705" s="28">
        <f t="shared" si="743"/>
        <v>4750.3896883543357</v>
      </c>
      <c r="J705" s="28">
        <f t="shared" si="744"/>
        <v>-4202.6030688277178</v>
      </c>
      <c r="K705" s="28">
        <f t="shared" si="745"/>
        <v>826.98110686044856</v>
      </c>
      <c r="L705" s="28">
        <f t="shared" si="707"/>
        <v>363.23668279525276</v>
      </c>
      <c r="M705" s="28">
        <f t="shared" si="708"/>
        <v>-742.93799430102763</v>
      </c>
      <c r="N705" s="28">
        <f>Paramètres!$D$26*Calculs!K705</f>
        <v>16.539622137208973</v>
      </c>
      <c r="O705" s="28">
        <f>Paramètres!$D$26*I705</f>
        <v>95.00779376708671</v>
      </c>
      <c r="P705" s="28">
        <f>Paramètres!$D$26*J705</f>
        <v>-84.052061376554363</v>
      </c>
      <c r="Q705" s="105">
        <f>IF($T705&gt;25000,Paramètres!$D$9,-5)</f>
        <v>6</v>
      </c>
      <c r="R705" s="105">
        <f t="shared" si="682"/>
        <v>45507.949206490186</v>
      </c>
      <c r="S705" s="105">
        <f t="shared" si="683"/>
        <v>-4176.8635309349556</v>
      </c>
      <c r="T705" s="105">
        <f t="shared" si="709"/>
        <v>45699.230080347581</v>
      </c>
      <c r="U705" s="105">
        <f t="shared" si="710"/>
        <v>-5.2440951397289739</v>
      </c>
      <c r="V705" s="105">
        <f t="shared" si="684"/>
        <v>431.73039986411516</v>
      </c>
      <c r="W705" s="105">
        <f t="shared" si="711"/>
        <v>429.92332854121503</v>
      </c>
      <c r="X705" s="105">
        <f t="shared" si="712"/>
        <v>-39.459723046053405</v>
      </c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44">
        <f t="shared" si="713"/>
        <v>-69152.193145385521</v>
      </c>
      <c r="AL705" s="44">
        <f t="shared" si="714"/>
        <v>49892.36797496154</v>
      </c>
      <c r="AM705" s="44">
        <f t="shared" si="685"/>
        <v>110.92747858671892</v>
      </c>
      <c r="AN705" s="44">
        <f t="shared" si="686"/>
        <v>-11.682055259638412</v>
      </c>
      <c r="AO705" s="44">
        <f t="shared" si="746"/>
        <v>-4712.6675598498714</v>
      </c>
      <c r="AP705" s="44">
        <f t="shared" si="747"/>
        <v>12323.518813117358</v>
      </c>
      <c r="AQ705" s="44">
        <f t="shared" si="715"/>
        <v>887.97920766101981</v>
      </c>
      <c r="AR705" s="44">
        <f t="shared" si="716"/>
        <v>869.58585012267145</v>
      </c>
      <c r="AS705" s="44">
        <f t="shared" si="717"/>
        <v>-179.79856090837669</v>
      </c>
      <c r="AT705" s="44">
        <f>Paramètres!$D$26*Calculs!AQ705</f>
        <v>17.759584153220398</v>
      </c>
      <c r="AU705" s="44">
        <f>Paramètres!$D$26*AO705</f>
        <v>-94.253351196997428</v>
      </c>
      <c r="AV705" s="44">
        <f>Paramètres!$D$26*AP705</f>
        <v>246.47037626234717</v>
      </c>
      <c r="AW705" s="44"/>
      <c r="AX705" s="44"/>
      <c r="AY705" s="44"/>
      <c r="AZ705" s="44"/>
      <c r="BA705" s="44"/>
      <c r="BB705" s="44"/>
      <c r="BC705" s="44"/>
      <c r="BD705" s="44"/>
      <c r="BE705" s="44"/>
      <c r="BF705" s="44"/>
      <c r="BG705" s="41">
        <f>Paramètres!$D$16</f>
        <v>30000</v>
      </c>
      <c r="BH705" s="41">
        <f>Paramètres!$E$16</f>
        <v>-25000</v>
      </c>
      <c r="BI705" s="100"/>
      <c r="BJ705" s="100"/>
      <c r="BK705" s="110">
        <f>Paramètres!$D$20</f>
        <v>523598775598.29883</v>
      </c>
      <c r="BL705" s="41">
        <f>Paramètres!$D$21</f>
        <v>10000</v>
      </c>
      <c r="BM705" s="41"/>
      <c r="BN705" s="41"/>
      <c r="BO705" s="41">
        <f>IF(AND($BR$6&gt;200,A705&lt;950),Paramètres!$D$22,0)</f>
        <v>1</v>
      </c>
      <c r="BP705" s="41">
        <f t="shared" si="687"/>
        <v>53644.243938895335</v>
      </c>
      <c r="BQ705" s="41">
        <f t="shared" si="688"/>
        <v>-70715.504444026592</v>
      </c>
      <c r="BR705" s="41">
        <f t="shared" si="718"/>
        <v>88760.280962538949</v>
      </c>
      <c r="BS705" s="41">
        <f t="shared" si="719"/>
        <v>-52.816322510934143</v>
      </c>
      <c r="BT705" s="41">
        <f t="shared" si="720"/>
        <v>65.214565351024433</v>
      </c>
      <c r="BU705" s="41">
        <f t="shared" si="721"/>
        <v>39.413868614677675</v>
      </c>
      <c r="BV705" s="41">
        <f t="shared" si="722"/>
        <v>-51.95658278551393</v>
      </c>
      <c r="BW705" s="41">
        <f>Paramètres!$D$22</f>
        <v>1</v>
      </c>
      <c r="BX705" s="41">
        <f t="shared" si="689"/>
        <v>99152.193145385521</v>
      </c>
      <c r="BY705" s="41">
        <f t="shared" si="690"/>
        <v>-74892.36797496154</v>
      </c>
      <c r="BZ705" s="41">
        <f t="shared" si="723"/>
        <v>124257.89385965336</v>
      </c>
      <c r="CA705" s="41">
        <f t="shared" si="724"/>
        <v>-37.064750544649051</v>
      </c>
      <c r="CB705" s="41">
        <f t="shared" si="725"/>
        <v>33.584978519588368</v>
      </c>
      <c r="CC705" s="41">
        <f t="shared" si="726"/>
        <v>26.799297602122898</v>
      </c>
      <c r="CD705" s="41">
        <f t="shared" si="727"/>
        <v>-20.242243704541799</v>
      </c>
      <c r="CE705" s="2">
        <f>Paramètres!$F$16</f>
        <v>15000</v>
      </c>
      <c r="CF705" s="2">
        <f>Paramètres!$G$16</f>
        <v>15000</v>
      </c>
      <c r="CG705" s="111">
        <f>Paramètres!$F$20</f>
        <v>992600579172.61572</v>
      </c>
      <c r="CH705" s="2">
        <f>Paramètres!$F$21</f>
        <v>13332</v>
      </c>
      <c r="CI705" s="2"/>
      <c r="CJ705" s="2"/>
      <c r="CK705" s="2">
        <f>IF(CN705&gt;20000,Paramètres!$F$22,-2)</f>
        <v>1</v>
      </c>
      <c r="CL705" s="2">
        <f t="shared" si="691"/>
        <v>38644.243938895335</v>
      </c>
      <c r="CM705" s="2">
        <f t="shared" si="692"/>
        <v>-30715.504444026585</v>
      </c>
      <c r="CN705" s="2">
        <f t="shared" si="693"/>
        <v>49364.155040473102</v>
      </c>
      <c r="CO705" s="2">
        <f t="shared" si="694"/>
        <v>-38.478639904219321</v>
      </c>
      <c r="CP705" s="2">
        <f t="shared" si="695"/>
        <v>366.51167041068504</v>
      </c>
      <c r="CQ705" s="2">
        <f t="shared" si="696"/>
        <v>286.92006145329492</v>
      </c>
      <c r="CR705" s="2">
        <f t="shared" si="697"/>
        <v>-228.05193023271715</v>
      </c>
      <c r="CS705" s="2">
        <f>Paramètres!$F$22</f>
        <v>1</v>
      </c>
      <c r="CT705" s="2">
        <f t="shared" si="698"/>
        <v>84152.193145385521</v>
      </c>
      <c r="CU705" s="2">
        <f t="shared" si="699"/>
        <v>-34892.36797496154</v>
      </c>
      <c r="CV705" s="2">
        <f t="shared" si="728"/>
        <v>91099.225869808535</v>
      </c>
      <c r="CW705" s="2">
        <f t="shared" si="729"/>
        <v>-22.520562818486429</v>
      </c>
      <c r="CX705" s="2">
        <f t="shared" si="700"/>
        <v>115.86184682123482</v>
      </c>
      <c r="CY705" s="2">
        <f t="shared" si="730"/>
        <v>107.02646942154655</v>
      </c>
      <c r="CZ705" s="2">
        <f t="shared" si="731"/>
        <v>-44.376822689170119</v>
      </c>
      <c r="DA705" s="2"/>
      <c r="DB705" s="2"/>
      <c r="DC705" s="13">
        <f>Paramètres!$H$16</f>
        <v>-20000</v>
      </c>
      <c r="DD705" s="13">
        <f>Paramètres!$I$16</f>
        <v>0</v>
      </c>
      <c r="DE705" s="13"/>
      <c r="DF705" s="13"/>
      <c r="DG705" s="112">
        <f>Paramètres!$H$20</f>
        <v>1047197551196.5977</v>
      </c>
      <c r="DH705" s="13">
        <f>Paramètres!$H$21</f>
        <v>10000</v>
      </c>
      <c r="DI705" s="13">
        <f>IF(DL705&lt;66666,Paramètres!$H$22,5)</f>
        <v>1</v>
      </c>
      <c r="DJ705" s="13">
        <f t="shared" si="701"/>
        <v>3644.2439388953353</v>
      </c>
      <c r="DK705" s="13">
        <f t="shared" si="702"/>
        <v>-45715.504444026585</v>
      </c>
      <c r="DL705" s="13">
        <f t="shared" si="732"/>
        <v>45860.526168568867</v>
      </c>
      <c r="DM705" s="13">
        <f t="shared" si="733"/>
        <v>-85.44226408342098</v>
      </c>
      <c r="DN705" s="13">
        <f t="shared" si="734"/>
        <v>464.3980165758785</v>
      </c>
      <c r="DO705" s="13">
        <f t="shared" si="735"/>
        <v>36.902752727280173</v>
      </c>
      <c r="DP705" s="13">
        <f t="shared" si="736"/>
        <v>-462.92948128279659</v>
      </c>
      <c r="DQ705" s="13">
        <f>IF(DT705&lt;66666,Paramètres!$H$22,5)</f>
        <v>5</v>
      </c>
      <c r="DR705" s="13">
        <f t="shared" si="703"/>
        <v>49152.193145385521</v>
      </c>
      <c r="DS705" s="13">
        <f t="shared" si="704"/>
        <v>-49892.36797496154</v>
      </c>
      <c r="DT705" s="13">
        <f t="shared" si="737"/>
        <v>70037.036438946016</v>
      </c>
      <c r="DU705" s="13">
        <f t="shared" si="738"/>
        <v>-45.428171965222383</v>
      </c>
      <c r="DV705" s="13">
        <f t="shared" si="739"/>
        <v>1035.6094148634477</v>
      </c>
      <c r="DW705" s="13">
        <f t="shared" si="740"/>
        <v>726.79365905097245</v>
      </c>
      <c r="DX705" s="13">
        <f t="shared" si="741"/>
        <v>-737.73832577487212</v>
      </c>
    </row>
    <row r="706" spans="1:128" x14ac:dyDescent="0.35">
      <c r="A706" s="106">
        <f t="shared" si="742"/>
        <v>700</v>
      </c>
      <c r="B706" s="106">
        <f>A706*Paramètres!$D$25</f>
        <v>350</v>
      </c>
      <c r="C706" s="102">
        <f>Paramètres!$D$7</f>
        <v>155093840495.72119</v>
      </c>
      <c r="D706" s="28">
        <f>Paramètres!$D$8</f>
        <v>6666</v>
      </c>
      <c r="E706" s="28">
        <f t="shared" si="705"/>
        <v>-21178.239924019355</v>
      </c>
      <c r="F706" s="28">
        <f t="shared" si="706"/>
        <v>43428.468411037466</v>
      </c>
      <c r="G706" s="28">
        <f t="shared" si="680"/>
        <v>-44.088865931290201</v>
      </c>
      <c r="H706" s="28">
        <f t="shared" si="681"/>
        <v>-65.148969925891919</v>
      </c>
      <c r="I706" s="28">
        <f t="shared" si="743"/>
        <v>5018.6185773825018</v>
      </c>
      <c r="J706" s="28">
        <f t="shared" si="744"/>
        <v>-4861.4890017521902</v>
      </c>
      <c r="K706" s="28">
        <f t="shared" si="745"/>
        <v>910.57146844503484</v>
      </c>
      <c r="L706" s="28">
        <f t="shared" si="707"/>
        <v>382.67714909837628</v>
      </c>
      <c r="M706" s="28">
        <f t="shared" si="708"/>
        <v>-826.25577075387866</v>
      </c>
      <c r="N706" s="28">
        <f>Paramètres!$D$26*Calculs!K706</f>
        <v>18.211429368900696</v>
      </c>
      <c r="O706" s="28">
        <f>Paramètres!$D$26*I706</f>
        <v>100.37237154765003</v>
      </c>
      <c r="P706" s="28">
        <f>Paramètres!$D$26*J706</f>
        <v>-97.229780035043802</v>
      </c>
      <c r="Q706" s="105">
        <f>IF($T706&gt;25000,Paramètres!$D$9,-5)</f>
        <v>6</v>
      </c>
      <c r="R706" s="105">
        <f t="shared" si="682"/>
        <v>50112.890538760439</v>
      </c>
      <c r="S706" s="105">
        <f t="shared" si="683"/>
        <v>-12580.70933025566</v>
      </c>
      <c r="T706" s="105">
        <f t="shared" si="709"/>
        <v>51667.940208626154</v>
      </c>
      <c r="U706" s="105">
        <f t="shared" si="710"/>
        <v>-14.092709375968159</v>
      </c>
      <c r="V706" s="105">
        <f t="shared" si="684"/>
        <v>340.05518357754971</v>
      </c>
      <c r="W706" s="105">
        <f t="shared" si="711"/>
        <v>329.82054486690669</v>
      </c>
      <c r="X706" s="105">
        <f t="shared" si="712"/>
        <v>-82.800580080442813</v>
      </c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44">
        <f t="shared" si="713"/>
        <v>-71291.130462779794</v>
      </c>
      <c r="AL706" s="44">
        <f t="shared" si="714"/>
        <v>56009.177741293126</v>
      </c>
      <c r="AM706" s="44">
        <f t="shared" si="685"/>
        <v>107.48966111898991</v>
      </c>
      <c r="AN706" s="44">
        <f t="shared" si="686"/>
        <v>-33.116287940505458</v>
      </c>
      <c r="AO706" s="44">
        <f t="shared" si="746"/>
        <v>-3748.8283585302029</v>
      </c>
      <c r="AP706" s="44">
        <f t="shared" si="747"/>
        <v>11897.249875946634</v>
      </c>
      <c r="AQ706" s="44">
        <f t="shared" si="715"/>
        <v>1540.8298598352053</v>
      </c>
      <c r="AR706" s="44">
        <f t="shared" si="716"/>
        <v>1290.5427546158569</v>
      </c>
      <c r="AS706" s="44">
        <f t="shared" si="717"/>
        <v>-841.81711521463751</v>
      </c>
      <c r="AT706" s="44">
        <f>Paramètres!$D$26*Calculs!AQ706</f>
        <v>30.816597196704105</v>
      </c>
      <c r="AU706" s="44">
        <f>Paramètres!$D$26*AO706</f>
        <v>-74.976567170604056</v>
      </c>
      <c r="AV706" s="44">
        <f>Paramètres!$D$26*AP706</f>
        <v>237.94499751893269</v>
      </c>
      <c r="AW706" s="44"/>
      <c r="AX706" s="44"/>
      <c r="AY706" s="44"/>
      <c r="AZ706" s="44"/>
      <c r="BA706" s="44"/>
      <c r="BB706" s="44"/>
      <c r="BC706" s="44"/>
      <c r="BD706" s="44"/>
      <c r="BE706" s="44"/>
      <c r="BF706" s="44"/>
      <c r="BG706" s="41">
        <f>Paramètres!$D$16</f>
        <v>30000</v>
      </c>
      <c r="BH706" s="41">
        <f>Paramètres!$E$16</f>
        <v>-25000</v>
      </c>
      <c r="BI706" s="100"/>
      <c r="BJ706" s="100"/>
      <c r="BK706" s="110">
        <f>Paramètres!$D$20</f>
        <v>523598775598.29883</v>
      </c>
      <c r="BL706" s="41">
        <f>Paramètres!$D$21</f>
        <v>10000</v>
      </c>
      <c r="BM706" s="41"/>
      <c r="BN706" s="41"/>
      <c r="BO706" s="41">
        <f>IF(AND($BR$6&gt;200,A706&lt;950),Paramètres!$D$22,0)</f>
        <v>1</v>
      </c>
      <c r="BP706" s="41">
        <f t="shared" si="687"/>
        <v>51178.239924019355</v>
      </c>
      <c r="BQ706" s="41">
        <f t="shared" si="688"/>
        <v>-68428.468411037466</v>
      </c>
      <c r="BR706" s="41">
        <f t="shared" si="718"/>
        <v>85449.795381854725</v>
      </c>
      <c r="BS706" s="41">
        <f t="shared" si="719"/>
        <v>-53.206869590261981</v>
      </c>
      <c r="BT706" s="41">
        <f t="shared" si="720"/>
        <v>70.261155716358857</v>
      </c>
      <c r="BU706" s="41">
        <f t="shared" si="721"/>
        <v>42.081344589787918</v>
      </c>
      <c r="BV706" s="41">
        <f t="shared" si="722"/>
        <v>-56.265357371245358</v>
      </c>
      <c r="BW706" s="41">
        <f>Paramètres!$D$22</f>
        <v>1</v>
      </c>
      <c r="BX706" s="41">
        <f t="shared" si="689"/>
        <v>101291.13046277979</v>
      </c>
      <c r="BY706" s="41">
        <f t="shared" si="690"/>
        <v>-81009.177741293126</v>
      </c>
      <c r="BZ706" s="41">
        <f t="shared" si="723"/>
        <v>129701.11791633986</v>
      </c>
      <c r="CA706" s="41">
        <f t="shared" si="724"/>
        <v>-38.651623737587201</v>
      </c>
      <c r="CB706" s="41">
        <f t="shared" si="725"/>
        <v>30.849645472408202</v>
      </c>
      <c r="CC706" s="41">
        <f t="shared" si="726"/>
        <v>24.092278574589979</v>
      </c>
      <c r="CD706" s="41">
        <f t="shared" si="727"/>
        <v>-19.26817943806909</v>
      </c>
      <c r="CE706" s="2">
        <f>Paramètres!$F$16</f>
        <v>15000</v>
      </c>
      <c r="CF706" s="2">
        <f>Paramètres!$G$16</f>
        <v>15000</v>
      </c>
      <c r="CG706" s="111">
        <f>Paramètres!$F$20</f>
        <v>992600579172.61572</v>
      </c>
      <c r="CH706" s="2">
        <f>Paramètres!$F$21</f>
        <v>13332</v>
      </c>
      <c r="CI706" s="2"/>
      <c r="CJ706" s="2"/>
      <c r="CK706" s="2">
        <f>IF(CN706&gt;20000,Paramètres!$F$22,-2)</f>
        <v>1</v>
      </c>
      <c r="CL706" s="2">
        <f t="shared" si="691"/>
        <v>36178.239924019355</v>
      </c>
      <c r="CM706" s="2">
        <f t="shared" si="692"/>
        <v>-28428.468411037466</v>
      </c>
      <c r="CN706" s="2">
        <f t="shared" si="693"/>
        <v>46011.334040617243</v>
      </c>
      <c r="CO706" s="2">
        <f t="shared" si="694"/>
        <v>-38.159878629136209</v>
      </c>
      <c r="CP706" s="2">
        <f t="shared" si="695"/>
        <v>415.45723077161165</v>
      </c>
      <c r="CQ706" s="2">
        <f t="shared" si="696"/>
        <v>326.66975836335496</v>
      </c>
      <c r="CR706" s="2">
        <f t="shared" si="697"/>
        <v>-256.69355186923468</v>
      </c>
      <c r="CS706" s="2">
        <f>Paramètres!$F$22</f>
        <v>1</v>
      </c>
      <c r="CT706" s="2">
        <f t="shared" si="698"/>
        <v>86291.130462779794</v>
      </c>
      <c r="CU706" s="2">
        <f t="shared" si="699"/>
        <v>-41009.177741293126</v>
      </c>
      <c r="CV706" s="2">
        <f t="shared" si="728"/>
        <v>95540.106005600886</v>
      </c>
      <c r="CW706" s="2">
        <f t="shared" si="729"/>
        <v>-25.419034620972205</v>
      </c>
      <c r="CX706" s="2">
        <f t="shared" si="700"/>
        <v>105.64279588151796</v>
      </c>
      <c r="CY706" s="2">
        <f t="shared" si="730"/>
        <v>95.41580664909948</v>
      </c>
      <c r="CZ706" s="2">
        <f t="shared" si="731"/>
        <v>-45.345607980991183</v>
      </c>
      <c r="DA706" s="2"/>
      <c r="DB706" s="2"/>
      <c r="DC706" s="13">
        <f>Paramètres!$H$16</f>
        <v>-20000</v>
      </c>
      <c r="DD706" s="13">
        <f>Paramètres!$I$16</f>
        <v>0</v>
      </c>
      <c r="DE706" s="13"/>
      <c r="DF706" s="13"/>
      <c r="DG706" s="112">
        <f>Paramètres!$H$20</f>
        <v>1047197551196.5977</v>
      </c>
      <c r="DH706" s="13">
        <f>Paramètres!$H$21</f>
        <v>10000</v>
      </c>
      <c r="DI706" s="13">
        <f>IF(DL706&lt;66666,Paramètres!$H$22,5)</f>
        <v>1</v>
      </c>
      <c r="DJ706" s="13">
        <f t="shared" si="701"/>
        <v>1178.2399240193554</v>
      </c>
      <c r="DK706" s="13">
        <f t="shared" si="702"/>
        <v>-43428.468411037466</v>
      </c>
      <c r="DL706" s="13">
        <f t="shared" si="732"/>
        <v>43444.448642456409</v>
      </c>
      <c r="DM706" s="13">
        <f t="shared" si="733"/>
        <v>-88.445912989202512</v>
      </c>
      <c r="DN706" s="13">
        <f t="shared" si="734"/>
        <v>513.48573767997129</v>
      </c>
      <c r="DO706" s="13">
        <f t="shared" si="735"/>
        <v>13.926046145233384</v>
      </c>
      <c r="DP706" s="13">
        <f t="shared" si="736"/>
        <v>-513.29686151339865</v>
      </c>
      <c r="DQ706" s="13">
        <f>IF(DT706&lt;66666,Paramètres!$H$22,5)</f>
        <v>5</v>
      </c>
      <c r="DR706" s="13">
        <f t="shared" si="703"/>
        <v>51291.130462779794</v>
      </c>
      <c r="DS706" s="13">
        <f t="shared" si="704"/>
        <v>-56009.177741293126</v>
      </c>
      <c r="DT706" s="13">
        <f t="shared" si="737"/>
        <v>75946.086504873063</v>
      </c>
      <c r="DU706" s="13">
        <f t="shared" si="738"/>
        <v>-47.517701837371398</v>
      </c>
      <c r="DV706" s="13">
        <f t="shared" si="739"/>
        <v>884.6880752514196</v>
      </c>
      <c r="DW706" s="13">
        <f t="shared" si="740"/>
        <v>597.48505255335999</v>
      </c>
      <c r="DX706" s="13">
        <f t="shared" si="741"/>
        <v>-652.44509536616965</v>
      </c>
    </row>
    <row r="707" spans="1:128" x14ac:dyDescent="0.35">
      <c r="A707" s="106">
        <f t="shared" si="742"/>
        <v>701</v>
      </c>
      <c r="B707" s="106">
        <f>A707*Paramètres!$D$25</f>
        <v>350.5</v>
      </c>
      <c r="C707" s="102">
        <f>Paramètres!$D$7</f>
        <v>155093840495.72119</v>
      </c>
      <c r="D707" s="28">
        <f>Paramètres!$D$8</f>
        <v>6666</v>
      </c>
      <c r="E707" s="28">
        <f t="shared" si="705"/>
        <v>-18573.261348053511</v>
      </c>
      <c r="F707" s="28">
        <f t="shared" si="706"/>
        <v>40791.1599674729</v>
      </c>
      <c r="G707" s="28">
        <f t="shared" si="680"/>
        <v>-46.523074329766168</v>
      </c>
      <c r="H707" s="28">
        <f t="shared" si="681"/>
        <v>-66.392133192369386</v>
      </c>
      <c r="I707" s="28">
        <f t="shared" si="743"/>
        <v>5300.9233549332284</v>
      </c>
      <c r="J707" s="28">
        <f t="shared" si="744"/>
        <v>-5590.5149924710258</v>
      </c>
      <c r="K707" s="28">
        <f t="shared" si="745"/>
        <v>1014.9075030533016</v>
      </c>
      <c r="L707" s="28">
        <f t="shared" si="707"/>
        <v>406.44492694216478</v>
      </c>
      <c r="M707" s="28">
        <f t="shared" si="708"/>
        <v>-929.96761293975487</v>
      </c>
      <c r="N707" s="28">
        <f>Paramètres!$D$26*Calculs!K707</f>
        <v>20.298150061066032</v>
      </c>
      <c r="O707" s="28">
        <f>Paramètres!$D$26*I707</f>
        <v>106.01846709866457</v>
      </c>
      <c r="P707" s="28">
        <f>Paramètres!$D$26*J707</f>
        <v>-111.81029984942052</v>
      </c>
      <c r="Q707" s="105">
        <f>IF($T707&gt;25000,Paramètres!$D$9,-5)</f>
        <v>6</v>
      </c>
      <c r="R707" s="105">
        <f t="shared" si="682"/>
        <v>54269.647605337435</v>
      </c>
      <c r="S707" s="105">
        <f t="shared" si="683"/>
        <v>-20956.188432989889</v>
      </c>
      <c r="T707" s="105">
        <f t="shared" si="709"/>
        <v>58175.22225867716</v>
      </c>
      <c r="U707" s="105">
        <f t="shared" si="710"/>
        <v>-21.114034737849867</v>
      </c>
      <c r="V707" s="105">
        <f t="shared" si="684"/>
        <v>269.63243482348116</v>
      </c>
      <c r="W707" s="105">
        <f t="shared" si="711"/>
        <v>251.53074887748906</v>
      </c>
      <c r="X707" s="105">
        <f t="shared" si="712"/>
        <v>-97.128431872281112</v>
      </c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44">
        <f t="shared" si="713"/>
        <v>-72842.908953390943</v>
      </c>
      <c r="AL707" s="44">
        <f t="shared" si="714"/>
        <v>61747.34840046279</v>
      </c>
      <c r="AM707" s="44">
        <f t="shared" si="685"/>
        <v>102.42490624280376</v>
      </c>
      <c r="AN707" s="44">
        <f t="shared" si="686"/>
        <v>-37.383069514258374</v>
      </c>
      <c r="AO707" s="44">
        <f t="shared" si="746"/>
        <v>-2383.3090367437421</v>
      </c>
      <c r="AP707" s="44">
        <f t="shared" si="747"/>
        <v>10817.487763213065</v>
      </c>
      <c r="AQ707" s="44">
        <f t="shared" si="715"/>
        <v>1317.4194649034011</v>
      </c>
      <c r="AR707" s="44">
        <f t="shared" si="716"/>
        <v>1046.8136826439561</v>
      </c>
      <c r="AS707" s="44">
        <f t="shared" si="717"/>
        <v>-799.85946286567275</v>
      </c>
      <c r="AT707" s="44">
        <f>Paramètres!$D$26*Calculs!AQ707</f>
        <v>26.348389298068025</v>
      </c>
      <c r="AU707" s="44">
        <f>Paramètres!$D$26*AO707</f>
        <v>-47.666180734874843</v>
      </c>
      <c r="AV707" s="44">
        <f>Paramètres!$D$26*AP707</f>
        <v>216.34975526426129</v>
      </c>
      <c r="AW707" s="44"/>
      <c r="AX707" s="44"/>
      <c r="AY707" s="44"/>
      <c r="AZ707" s="44"/>
      <c r="BA707" s="44"/>
      <c r="BB707" s="44"/>
      <c r="BC707" s="44"/>
      <c r="BD707" s="44"/>
      <c r="BE707" s="44"/>
      <c r="BF707" s="44"/>
      <c r="BG707" s="41">
        <f>Paramètres!$D$16</f>
        <v>30000</v>
      </c>
      <c r="BH707" s="41">
        <f>Paramètres!$E$16</f>
        <v>-25000</v>
      </c>
      <c r="BI707" s="100"/>
      <c r="BJ707" s="100"/>
      <c r="BK707" s="110">
        <f>Paramètres!$D$20</f>
        <v>523598775598.29883</v>
      </c>
      <c r="BL707" s="41">
        <f>Paramètres!$D$21</f>
        <v>10000</v>
      </c>
      <c r="BM707" s="41"/>
      <c r="BN707" s="41"/>
      <c r="BO707" s="41">
        <f>IF(AND($BR$6&gt;200,A707&lt;950),Paramètres!$D$22,0)</f>
        <v>1</v>
      </c>
      <c r="BP707" s="41">
        <f t="shared" si="687"/>
        <v>48573.261348053507</v>
      </c>
      <c r="BQ707" s="41">
        <f t="shared" si="688"/>
        <v>-65791.159967472893</v>
      </c>
      <c r="BR707" s="41">
        <f t="shared" si="718"/>
        <v>81779.205473347058</v>
      </c>
      <c r="BS707" s="41">
        <f t="shared" si="719"/>
        <v>-53.561746474451489</v>
      </c>
      <c r="BT707" s="41">
        <f t="shared" si="720"/>
        <v>76.567463992352231</v>
      </c>
      <c r="BU707" s="41">
        <f t="shared" si="721"/>
        <v>45.477715486858294</v>
      </c>
      <c r="BV707" s="41">
        <f t="shared" si="722"/>
        <v>-61.598327382458407</v>
      </c>
      <c r="BW707" s="41">
        <f>Paramètres!$D$22</f>
        <v>1</v>
      </c>
      <c r="BX707" s="41">
        <f t="shared" si="689"/>
        <v>102842.90895339094</v>
      </c>
      <c r="BY707" s="41">
        <f t="shared" si="690"/>
        <v>-86747.348400462797</v>
      </c>
      <c r="BZ707" s="41">
        <f t="shared" si="723"/>
        <v>134542.80499717081</v>
      </c>
      <c r="CA707" s="41">
        <f t="shared" si="724"/>
        <v>-40.147421326453539</v>
      </c>
      <c r="CB707" s="41">
        <f t="shared" si="725"/>
        <v>28.687241955021108</v>
      </c>
      <c r="CC707" s="41">
        <f t="shared" si="726"/>
        <v>21.928184212943762</v>
      </c>
      <c r="CD707" s="41">
        <f t="shared" si="727"/>
        <v>-18.496285792264541</v>
      </c>
      <c r="CE707" s="2">
        <f>Paramètres!$F$16</f>
        <v>15000</v>
      </c>
      <c r="CF707" s="2">
        <f>Paramètres!$G$16</f>
        <v>15000</v>
      </c>
      <c r="CG707" s="111">
        <f>Paramètres!$F$20</f>
        <v>992600579172.61572</v>
      </c>
      <c r="CH707" s="2">
        <f>Paramètres!$F$21</f>
        <v>13332</v>
      </c>
      <c r="CI707" s="2"/>
      <c r="CJ707" s="2"/>
      <c r="CK707" s="2">
        <f>IF(CN707&gt;20000,Paramètres!$F$22,-2)</f>
        <v>1</v>
      </c>
      <c r="CL707" s="2">
        <f t="shared" si="691"/>
        <v>33573.261348053507</v>
      </c>
      <c r="CM707" s="2">
        <f t="shared" si="692"/>
        <v>-25791.1599674729</v>
      </c>
      <c r="CN707" s="2">
        <f t="shared" si="693"/>
        <v>42336.128897343464</v>
      </c>
      <c r="CO707" s="2">
        <f t="shared" si="694"/>
        <v>-37.531663558448976</v>
      </c>
      <c r="CP707" s="2">
        <f t="shared" si="695"/>
        <v>480.56989136780822</v>
      </c>
      <c r="CQ707" s="2">
        <f t="shared" si="696"/>
        <v>381.09999612906302</v>
      </c>
      <c r="CR707" s="2">
        <f t="shared" si="697"/>
        <v>-292.76306706908088</v>
      </c>
      <c r="CS707" s="2">
        <f>Paramètres!$F$22</f>
        <v>1</v>
      </c>
      <c r="CT707" s="2">
        <f t="shared" si="698"/>
        <v>87842.908953390943</v>
      </c>
      <c r="CU707" s="2">
        <f t="shared" si="699"/>
        <v>-46747.34840046279</v>
      </c>
      <c r="CV707" s="2">
        <f t="shared" si="728"/>
        <v>99507.242127736521</v>
      </c>
      <c r="CW707" s="2">
        <f t="shared" si="729"/>
        <v>-28.020562216320922</v>
      </c>
      <c r="CX707" s="2">
        <f t="shared" si="700"/>
        <v>97.605666373905208</v>
      </c>
      <c r="CY707" s="2">
        <f t="shared" si="730"/>
        <v>86.164237710574739</v>
      </c>
      <c r="CZ707" s="2">
        <f t="shared" si="731"/>
        <v>-45.85401016323064</v>
      </c>
      <c r="DA707" s="2"/>
      <c r="DB707" s="2"/>
      <c r="DC707" s="13">
        <f>Paramètres!$H$16</f>
        <v>-20000</v>
      </c>
      <c r="DD707" s="13">
        <f>Paramètres!$I$16</f>
        <v>0</v>
      </c>
      <c r="DE707" s="13"/>
      <c r="DF707" s="13"/>
      <c r="DG707" s="112">
        <f>Paramètres!$H$20</f>
        <v>1047197551196.5977</v>
      </c>
      <c r="DH707" s="13">
        <f>Paramètres!$H$21</f>
        <v>10000</v>
      </c>
      <c r="DI707" s="13">
        <f>IF(DL707&lt;66666,Paramètres!$H$22,5)</f>
        <v>1</v>
      </c>
      <c r="DJ707" s="13">
        <f t="shared" si="701"/>
        <v>-1426.738651946489</v>
      </c>
      <c r="DK707" s="13">
        <f t="shared" si="702"/>
        <v>-40791.1599674729</v>
      </c>
      <c r="DL707" s="13">
        <f t="shared" si="732"/>
        <v>40816.103619440721</v>
      </c>
      <c r="DM707" s="13">
        <f t="shared" si="733"/>
        <v>-92.003198550296503</v>
      </c>
      <c r="DN707" s="13">
        <f t="shared" si="734"/>
        <v>575.95819968208036</v>
      </c>
      <c r="DO707" s="13">
        <f t="shared" si="735"/>
        <v>-20.132784673756539</v>
      </c>
      <c r="DP707" s="13">
        <f t="shared" si="736"/>
        <v>-575.60621848821552</v>
      </c>
      <c r="DQ707" s="13">
        <f>IF(DT707&lt;66666,Paramètres!$H$22,5)</f>
        <v>5</v>
      </c>
      <c r="DR707" s="13">
        <f t="shared" si="703"/>
        <v>52842.908953390943</v>
      </c>
      <c r="DS707" s="13">
        <f t="shared" si="704"/>
        <v>-61747.34840046279</v>
      </c>
      <c r="DT707" s="13">
        <f t="shared" si="737"/>
        <v>81271.815908988399</v>
      </c>
      <c r="DU707" s="13">
        <f t="shared" si="738"/>
        <v>-49.443341180811778</v>
      </c>
      <c r="DV707" s="13">
        <f t="shared" si="739"/>
        <v>775.05034467356211</v>
      </c>
      <c r="DW707" s="13">
        <f t="shared" si="740"/>
        <v>503.93748853530559</v>
      </c>
      <c r="DX707" s="13">
        <f t="shared" si="741"/>
        <v>-588.85485854099579</v>
      </c>
    </row>
    <row r="708" spans="1:128" x14ac:dyDescent="0.35">
      <c r="A708" s="106">
        <f t="shared" si="742"/>
        <v>702</v>
      </c>
      <c r="B708" s="106">
        <f>A708*Paramètres!$D$25</f>
        <v>351</v>
      </c>
      <c r="C708" s="102">
        <f>Paramètres!$D$7</f>
        <v>155093840495.72119</v>
      </c>
      <c r="D708" s="28">
        <f>Paramètres!$D$8</f>
        <v>6666</v>
      </c>
      <c r="E708" s="28">
        <f t="shared" si="705"/>
        <v>-15821.188438851355</v>
      </c>
      <c r="F708" s="28">
        <f t="shared" si="706"/>
        <v>37763.410568002451</v>
      </c>
      <c r="G708" s="28">
        <f t="shared" si="680"/>
        <v>-48.845678866224446</v>
      </c>
      <c r="H708" s="28">
        <f t="shared" si="681"/>
        <v>-67.624135624169824</v>
      </c>
      <c r="I708" s="28">
        <f t="shared" si="743"/>
        <v>5601.3498147767286</v>
      </c>
      <c r="J708" s="28">
        <f t="shared" si="744"/>
        <v>-6408.6723055613602</v>
      </c>
      <c r="K708" s="28">
        <f t="shared" si="745"/>
        <v>1145.0476326678338</v>
      </c>
      <c r="L708" s="28">
        <f t="shared" si="707"/>
        <v>435.89774174278472</v>
      </c>
      <c r="M708" s="28">
        <f t="shared" si="708"/>
        <v>-1058.8329612463672</v>
      </c>
      <c r="N708" s="28">
        <f>Paramètres!$D$26*Calculs!K708</f>
        <v>22.900952653356676</v>
      </c>
      <c r="O708" s="28">
        <f>Paramètres!$D$26*I708</f>
        <v>112.02699629553457</v>
      </c>
      <c r="P708" s="28">
        <f>Paramètres!$D$26*J708</f>
        <v>-128.17344611122721</v>
      </c>
      <c r="Q708" s="105">
        <f>IF($T708&gt;25000,Paramètres!$D$9,-5)</f>
        <v>6</v>
      </c>
      <c r="R708" s="105">
        <f t="shared" si="682"/>
        <v>57951.671612250473</v>
      </c>
      <c r="S708" s="105">
        <f t="shared" si="683"/>
        <v>-29192.71684835045</v>
      </c>
      <c r="T708" s="105">
        <f t="shared" si="709"/>
        <v>64889.220673714997</v>
      </c>
      <c r="U708" s="105">
        <f t="shared" si="710"/>
        <v>-26.736335378064513</v>
      </c>
      <c r="V708" s="105">
        <f t="shared" si="684"/>
        <v>217.55140418263375</v>
      </c>
      <c r="W708" s="105">
        <f t="shared" si="711"/>
        <v>194.29217061136529</v>
      </c>
      <c r="X708" s="105">
        <f t="shared" si="712"/>
        <v>-97.873213398558647</v>
      </c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44">
        <f t="shared" si="713"/>
        <v>-73772.86005110183</v>
      </c>
      <c r="AL708" s="44">
        <f t="shared" si="714"/>
        <v>66956.127416352901</v>
      </c>
      <c r="AM708" s="44">
        <f t="shared" si="685"/>
        <v>97.491187371369648</v>
      </c>
      <c r="AN708" s="44">
        <f t="shared" si="686"/>
        <v>-40.986836920977005</v>
      </c>
      <c r="AO708" s="44">
        <f t="shared" si="746"/>
        <v>-1288.8291733649112</v>
      </c>
      <c r="AP708" s="44">
        <f t="shared" si="747"/>
        <v>9801.2785450831307</v>
      </c>
      <c r="AQ708" s="44">
        <f t="shared" si="715"/>
        <v>1144.0006569868706</v>
      </c>
      <c r="AR708" s="44">
        <f t="shared" si="716"/>
        <v>863.56065933631317</v>
      </c>
      <c r="AS708" s="44">
        <f t="shared" si="717"/>
        <v>-750.3335863687721</v>
      </c>
      <c r="AT708" s="44">
        <f>Paramètres!$D$26*Calculs!AQ708</f>
        <v>22.880013139737411</v>
      </c>
      <c r="AU708" s="44">
        <f>Paramètres!$D$26*AO708</f>
        <v>-25.776583467298224</v>
      </c>
      <c r="AV708" s="44">
        <f>Paramètres!$D$26*AP708</f>
        <v>196.0255709016626</v>
      </c>
      <c r="AW708" s="44"/>
      <c r="AX708" s="44"/>
      <c r="AY708" s="44"/>
      <c r="AZ708" s="44"/>
      <c r="BA708" s="44"/>
      <c r="BB708" s="44"/>
      <c r="BC708" s="44"/>
      <c r="BD708" s="44"/>
      <c r="BE708" s="44"/>
      <c r="BF708" s="44"/>
      <c r="BG708" s="41">
        <f>Paramètres!$D$16</f>
        <v>30000</v>
      </c>
      <c r="BH708" s="41">
        <f>Paramètres!$E$16</f>
        <v>-25000</v>
      </c>
      <c r="BI708" s="100"/>
      <c r="BJ708" s="100"/>
      <c r="BK708" s="110">
        <f>Paramètres!$D$20</f>
        <v>523598775598.29883</v>
      </c>
      <c r="BL708" s="41">
        <f>Paramètres!$D$21</f>
        <v>10000</v>
      </c>
      <c r="BM708" s="41"/>
      <c r="BN708" s="41"/>
      <c r="BO708" s="41">
        <f>IF(AND($BR$6&gt;200,A708&lt;950),Paramètres!$D$22,0)</f>
        <v>1</v>
      </c>
      <c r="BP708" s="41">
        <f t="shared" si="687"/>
        <v>45821.188438851357</v>
      </c>
      <c r="BQ708" s="41">
        <f t="shared" si="688"/>
        <v>-62763.410568002451</v>
      </c>
      <c r="BR708" s="41">
        <f t="shared" si="718"/>
        <v>77709.890078910583</v>
      </c>
      <c r="BS708" s="41">
        <f t="shared" si="719"/>
        <v>-53.868234125542727</v>
      </c>
      <c r="BT708" s="41">
        <f t="shared" si="720"/>
        <v>84.595414630340656</v>
      </c>
      <c r="BU708" s="41">
        <f t="shared" si="721"/>
        <v>49.881198273520241</v>
      </c>
      <c r="BV708" s="41">
        <f t="shared" si="722"/>
        <v>-68.324594658709941</v>
      </c>
      <c r="BW708" s="41">
        <f>Paramètres!$D$22</f>
        <v>1</v>
      </c>
      <c r="BX708" s="41">
        <f t="shared" si="689"/>
        <v>103772.86005110183</v>
      </c>
      <c r="BY708" s="41">
        <f t="shared" si="690"/>
        <v>-91956.127416352901</v>
      </c>
      <c r="BZ708" s="41">
        <f t="shared" si="723"/>
        <v>138653.29369545498</v>
      </c>
      <c r="CA708" s="41">
        <f t="shared" si="724"/>
        <v>-41.545079393398979</v>
      </c>
      <c r="CB708" s="41">
        <f t="shared" si="725"/>
        <v>27.024549532024341</v>
      </c>
      <c r="CC708" s="41">
        <f t="shared" si="726"/>
        <v>20.226095765821391</v>
      </c>
      <c r="CD708" s="41">
        <f t="shared" si="727"/>
        <v>-17.922927424967696</v>
      </c>
      <c r="CE708" s="2">
        <f>Paramètres!$F$16</f>
        <v>15000</v>
      </c>
      <c r="CF708" s="2">
        <f>Paramètres!$G$16</f>
        <v>15000</v>
      </c>
      <c r="CG708" s="111">
        <f>Paramètres!$F$20</f>
        <v>992600579172.61572</v>
      </c>
      <c r="CH708" s="2">
        <f>Paramètres!$F$21</f>
        <v>13332</v>
      </c>
      <c r="CI708" s="2"/>
      <c r="CJ708" s="2"/>
      <c r="CK708" s="2">
        <f>IF(CN708&gt;20000,Paramètres!$F$22,-2)</f>
        <v>1</v>
      </c>
      <c r="CL708" s="2">
        <f t="shared" si="691"/>
        <v>30821.188438851357</v>
      </c>
      <c r="CM708" s="2">
        <f t="shared" si="692"/>
        <v>-22763.410568002451</v>
      </c>
      <c r="CN708" s="2">
        <f t="shared" si="693"/>
        <v>38316.034730522813</v>
      </c>
      <c r="CO708" s="2">
        <f t="shared" si="694"/>
        <v>-36.448228912672434</v>
      </c>
      <c r="CP708" s="2">
        <f t="shared" si="695"/>
        <v>569.59406212162571</v>
      </c>
      <c r="CQ708" s="2">
        <f t="shared" si="696"/>
        <v>458.1780459739627</v>
      </c>
      <c r="CR708" s="2">
        <f t="shared" si="697"/>
        <v>-338.39366689064343</v>
      </c>
      <c r="CS708" s="2">
        <f>Paramètres!$F$22</f>
        <v>1</v>
      </c>
      <c r="CT708" s="2">
        <f t="shared" si="698"/>
        <v>88772.86005110183</v>
      </c>
      <c r="CU708" s="2">
        <f t="shared" si="699"/>
        <v>-51956.127416352901</v>
      </c>
      <c r="CV708" s="2">
        <f t="shared" si="728"/>
        <v>102859.4179341727</v>
      </c>
      <c r="CW708" s="2">
        <f t="shared" si="729"/>
        <v>-30.339175418653571</v>
      </c>
      <c r="CX708" s="2">
        <f t="shared" si="700"/>
        <v>91.502563575444199</v>
      </c>
      <c r="CY708" s="2">
        <f t="shared" si="730"/>
        <v>78.971322546258477</v>
      </c>
      <c r="CZ708" s="2">
        <f t="shared" si="731"/>
        <v>-46.219577628673932</v>
      </c>
      <c r="DA708" s="2"/>
      <c r="DB708" s="2"/>
      <c r="DC708" s="13">
        <f>Paramètres!$H$16</f>
        <v>-20000</v>
      </c>
      <c r="DD708" s="13">
        <f>Paramètres!$I$16</f>
        <v>0</v>
      </c>
      <c r="DE708" s="13"/>
      <c r="DF708" s="13"/>
      <c r="DG708" s="112">
        <f>Paramètres!$H$20</f>
        <v>1047197551196.5977</v>
      </c>
      <c r="DH708" s="13">
        <f>Paramètres!$H$21</f>
        <v>10000</v>
      </c>
      <c r="DI708" s="13">
        <f>IF(DL708&lt;66666,Paramètres!$H$22,5)</f>
        <v>1</v>
      </c>
      <c r="DJ708" s="13">
        <f t="shared" si="701"/>
        <v>-4178.8115611486446</v>
      </c>
      <c r="DK708" s="13">
        <f t="shared" si="702"/>
        <v>-37763.410568002451</v>
      </c>
      <c r="DL708" s="13">
        <f t="shared" si="732"/>
        <v>37993.915878612839</v>
      </c>
      <c r="DM708" s="13">
        <f t="shared" si="733"/>
        <v>-96.314527844942518</v>
      </c>
      <c r="DN708" s="13">
        <f t="shared" si="734"/>
        <v>656.09516383270341</v>
      </c>
      <c r="DO708" s="13">
        <f t="shared" si="735"/>
        <v>-72.161502504698205</v>
      </c>
      <c r="DP708" s="13">
        <f t="shared" si="736"/>
        <v>-652.11469969701375</v>
      </c>
      <c r="DQ708" s="13">
        <f>IF(DT708&lt;66666,Paramètres!$H$22,5)</f>
        <v>5</v>
      </c>
      <c r="DR708" s="13">
        <f t="shared" si="703"/>
        <v>53772.86005110183</v>
      </c>
      <c r="DS708" s="13">
        <f t="shared" si="704"/>
        <v>-66956.127416352901</v>
      </c>
      <c r="DT708" s="13">
        <f t="shared" si="737"/>
        <v>85875.744402422904</v>
      </c>
      <c r="DU708" s="13">
        <f t="shared" si="738"/>
        <v>-51.231847380298895</v>
      </c>
      <c r="DV708" s="13">
        <f t="shared" si="739"/>
        <v>695.79837967108313</v>
      </c>
      <c r="DW708" s="13">
        <f t="shared" si="740"/>
        <v>435.68843745336932</v>
      </c>
      <c r="DX708" s="13">
        <f t="shared" si="741"/>
        <v>-542.50435078655926</v>
      </c>
    </row>
    <row r="709" spans="1:128" x14ac:dyDescent="0.35">
      <c r="A709" s="106">
        <f t="shared" si="742"/>
        <v>703</v>
      </c>
      <c r="B709" s="106">
        <f>A709*Paramètres!$D$25</f>
        <v>351.5</v>
      </c>
      <c r="C709" s="102">
        <f>Paramètres!$D$7</f>
        <v>155093840495.72119</v>
      </c>
      <c r="D709" s="28">
        <f>Paramètres!$D$8</f>
        <v>6666</v>
      </c>
      <c r="E709" s="28">
        <f t="shared" si="705"/>
        <v>-12911.539096027296</v>
      </c>
      <c r="F709" s="28">
        <f t="shared" si="706"/>
        <v>34294.366174910181</v>
      </c>
      <c r="G709" s="28">
        <f t="shared" si="680"/>
        <v>-51.085221082541075</v>
      </c>
      <c r="H709" s="28">
        <f t="shared" si="681"/>
        <v>-68.705975923994188</v>
      </c>
      <c r="I709" s="28">
        <f t="shared" si="743"/>
        <v>5925.2205602239792</v>
      </c>
      <c r="J709" s="28">
        <f t="shared" si="744"/>
        <v>-7339.3318206965005</v>
      </c>
      <c r="K709" s="28">
        <f t="shared" si="745"/>
        <v>1304.8252023532668</v>
      </c>
      <c r="L709" s="28">
        <f t="shared" si="707"/>
        <v>473.85256137225878</v>
      </c>
      <c r="M709" s="28">
        <f t="shared" si="708"/>
        <v>-1215.7436237863612</v>
      </c>
      <c r="N709" s="28">
        <f>Paramètres!$D$26*Calculs!K709</f>
        <v>26.096504047065338</v>
      </c>
      <c r="O709" s="28">
        <f>Paramètres!$D$26*I709</f>
        <v>118.50441120447958</v>
      </c>
      <c r="P709" s="28">
        <f>Paramètres!$D$26*J709</f>
        <v>-146.78663641393001</v>
      </c>
      <c r="Q709" s="105">
        <f>IF($T709&gt;25000,Paramètres!$D$9,-5)</f>
        <v>6</v>
      </c>
      <c r="R709" s="105">
        <f t="shared" si="682"/>
        <v>61289.845376922909</v>
      </c>
      <c r="S709" s="105">
        <f t="shared" si="683"/>
        <v>-37374.817117392093</v>
      </c>
      <c r="T709" s="105">
        <f t="shared" si="709"/>
        <v>71786.642914163516</v>
      </c>
      <c r="U709" s="105">
        <f t="shared" si="710"/>
        <v>-31.375022351209392</v>
      </c>
      <c r="V709" s="105">
        <f t="shared" si="684"/>
        <v>178.2647212948124</v>
      </c>
      <c r="W709" s="105">
        <f t="shared" si="711"/>
        <v>152.19846980981532</v>
      </c>
      <c r="X709" s="105">
        <f t="shared" si="712"/>
        <v>-92.811295895854613</v>
      </c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44">
        <f t="shared" si="713"/>
        <v>-74201.384472950202</v>
      </c>
      <c r="AL709" s="44">
        <f t="shared" si="714"/>
        <v>71669.183292302274</v>
      </c>
      <c r="AM709" s="44">
        <f t="shared" si="685"/>
        <v>92.583161974988172</v>
      </c>
      <c r="AN709" s="44">
        <f t="shared" si="686"/>
        <v>-44.014675682070887</v>
      </c>
      <c r="AO709" s="44">
        <f t="shared" si="746"/>
        <v>-399.4919305612998</v>
      </c>
      <c r="AP709" s="44">
        <f t="shared" si="747"/>
        <v>8854.9193878126971</v>
      </c>
      <c r="AQ709" s="44">
        <f t="shared" si="715"/>
        <v>1013.9275724187466</v>
      </c>
      <c r="AR709" s="44">
        <f t="shared" si="716"/>
        <v>729.17802637681439</v>
      </c>
      <c r="AS709" s="44">
        <f t="shared" si="717"/>
        <v>-704.52006923875956</v>
      </c>
      <c r="AT709" s="44">
        <f>Paramètres!$D$26*Calculs!AQ709</f>
        <v>20.278551448374934</v>
      </c>
      <c r="AU709" s="44">
        <f>Paramètres!$D$26*AO709</f>
        <v>-7.9898386112259958</v>
      </c>
      <c r="AV709" s="44">
        <f>Paramètres!$D$26*AP709</f>
        <v>177.09838775625394</v>
      </c>
      <c r="AW709" s="44"/>
      <c r="AX709" s="44"/>
      <c r="AY709" s="44"/>
      <c r="AZ709" s="44"/>
      <c r="BA709" s="44"/>
      <c r="BB709" s="44"/>
      <c r="BC709" s="44"/>
      <c r="BD709" s="44"/>
      <c r="BE709" s="44"/>
      <c r="BF709" s="44"/>
      <c r="BG709" s="41">
        <f>Paramètres!$D$16</f>
        <v>30000</v>
      </c>
      <c r="BH709" s="41">
        <f>Paramètres!$E$16</f>
        <v>-25000</v>
      </c>
      <c r="BI709" s="100"/>
      <c r="BJ709" s="100"/>
      <c r="BK709" s="110">
        <f>Paramètres!$D$20</f>
        <v>523598775598.29883</v>
      </c>
      <c r="BL709" s="41">
        <f>Paramètres!$D$21</f>
        <v>10000</v>
      </c>
      <c r="BM709" s="41"/>
      <c r="BN709" s="41"/>
      <c r="BO709" s="41">
        <f>IF(AND($BR$6&gt;200,A709&lt;950),Paramètres!$D$22,0)</f>
        <v>1</v>
      </c>
      <c r="BP709" s="41">
        <f t="shared" si="687"/>
        <v>42911.539096027293</v>
      </c>
      <c r="BQ709" s="41">
        <f t="shared" si="688"/>
        <v>-59294.366174910181</v>
      </c>
      <c r="BR709" s="41">
        <f t="shared" si="718"/>
        <v>73193.046443458079</v>
      </c>
      <c r="BS709" s="41">
        <f t="shared" si="719"/>
        <v>-54.106609767874708</v>
      </c>
      <c r="BT709" s="41">
        <f t="shared" si="720"/>
        <v>95.062888986789289</v>
      </c>
      <c r="BU709" s="41">
        <f t="shared" si="721"/>
        <v>55.733366426948521</v>
      </c>
      <c r="BV709" s="41">
        <f t="shared" si="722"/>
        <v>-77.011328577256165</v>
      </c>
      <c r="BW709" s="41">
        <f>Paramètres!$D$22</f>
        <v>1</v>
      </c>
      <c r="BX709" s="41">
        <f t="shared" si="689"/>
        <v>104201.3844729502</v>
      </c>
      <c r="BY709" s="41">
        <f t="shared" si="690"/>
        <v>-96669.183292302274</v>
      </c>
      <c r="BZ709" s="41">
        <f t="shared" si="723"/>
        <v>142136.76345154454</v>
      </c>
      <c r="CA709" s="41">
        <f t="shared" si="724"/>
        <v>-42.852541355555914</v>
      </c>
      <c r="CB709" s="41">
        <f t="shared" si="725"/>
        <v>25.725820184804398</v>
      </c>
      <c r="CC709" s="41">
        <f t="shared" si="726"/>
        <v>18.859765868192468</v>
      </c>
      <c r="CD709" s="41">
        <f t="shared" si="727"/>
        <v>-17.496486949609395</v>
      </c>
      <c r="CE709" s="2">
        <f>Paramètres!$F$16</f>
        <v>15000</v>
      </c>
      <c r="CF709" s="2">
        <f>Paramètres!$G$16</f>
        <v>15000</v>
      </c>
      <c r="CG709" s="111">
        <f>Paramètres!$F$20</f>
        <v>992600579172.61572</v>
      </c>
      <c r="CH709" s="2">
        <f>Paramètres!$F$21</f>
        <v>13332</v>
      </c>
      <c r="CI709" s="2"/>
      <c r="CJ709" s="2"/>
      <c r="CK709" s="2">
        <f>IF(CN709&gt;20000,Paramètres!$F$22,-2)</f>
        <v>1</v>
      </c>
      <c r="CL709" s="2">
        <f t="shared" si="691"/>
        <v>27911.539096027296</v>
      </c>
      <c r="CM709" s="2">
        <f t="shared" si="692"/>
        <v>-19294.366174910181</v>
      </c>
      <c r="CN709" s="2">
        <f t="shared" si="693"/>
        <v>33931.203645031201</v>
      </c>
      <c r="CO709" s="2">
        <f t="shared" si="694"/>
        <v>-34.654881805047864</v>
      </c>
      <c r="CP709" s="2">
        <f t="shared" si="695"/>
        <v>695.1084901408725</v>
      </c>
      <c r="CQ709" s="2">
        <f t="shared" si="696"/>
        <v>571.79073284624201</v>
      </c>
      <c r="CR709" s="2">
        <f t="shared" si="697"/>
        <v>-395.26088966286682</v>
      </c>
      <c r="CS709" s="2">
        <f>Paramètres!$F$22</f>
        <v>1</v>
      </c>
      <c r="CT709" s="2">
        <f t="shared" si="698"/>
        <v>89201.384472950202</v>
      </c>
      <c r="CU709" s="2">
        <f t="shared" si="699"/>
        <v>-56669.183292302274</v>
      </c>
      <c r="CV709" s="2">
        <f t="shared" si="728"/>
        <v>105680.09901068237</v>
      </c>
      <c r="CW709" s="2">
        <f t="shared" si="729"/>
        <v>-32.42758632037841</v>
      </c>
      <c r="CX709" s="2">
        <f t="shared" si="700"/>
        <v>86.796477404246332</v>
      </c>
      <c r="CY709" s="2">
        <f t="shared" si="730"/>
        <v>73.262288967493262</v>
      </c>
      <c r="CZ709" s="2">
        <f t="shared" si="731"/>
        <v>-46.543157445851897</v>
      </c>
      <c r="DA709" s="2"/>
      <c r="DB709" s="2"/>
      <c r="DC709" s="13">
        <f>Paramètres!$H$16</f>
        <v>-20000</v>
      </c>
      <c r="DD709" s="13">
        <f>Paramètres!$I$16</f>
        <v>0</v>
      </c>
      <c r="DE709" s="13"/>
      <c r="DF709" s="13"/>
      <c r="DG709" s="112">
        <f>Paramètres!$H$20</f>
        <v>1047197551196.5977</v>
      </c>
      <c r="DH709" s="13">
        <f>Paramètres!$H$21</f>
        <v>10000</v>
      </c>
      <c r="DI709" s="13">
        <f>IF(DL709&lt;66666,Paramètres!$H$22,5)</f>
        <v>1</v>
      </c>
      <c r="DJ709" s="13">
        <f t="shared" si="701"/>
        <v>-7088.4609039727038</v>
      </c>
      <c r="DK709" s="13">
        <f t="shared" si="702"/>
        <v>-34294.366174910181</v>
      </c>
      <c r="DL709" s="13">
        <f t="shared" si="732"/>
        <v>35019.27796694234</v>
      </c>
      <c r="DM709" s="13">
        <f t="shared" si="733"/>
        <v>-101.67827369675868</v>
      </c>
      <c r="DN709" s="13">
        <f t="shared" si="734"/>
        <v>759.18684948155988</v>
      </c>
      <c r="DO709" s="13">
        <f t="shared" si="735"/>
        <v>-153.67153790093181</v>
      </c>
      <c r="DP709" s="13">
        <f t="shared" si="736"/>
        <v>-743.47140554623832</v>
      </c>
      <c r="DQ709" s="13">
        <f>IF(DT709&lt;66666,Paramètres!$H$22,5)</f>
        <v>5</v>
      </c>
      <c r="DR709" s="13">
        <f t="shared" si="703"/>
        <v>54201.384472950202</v>
      </c>
      <c r="DS709" s="13">
        <f t="shared" si="704"/>
        <v>-71669.183292302274</v>
      </c>
      <c r="DT709" s="13">
        <f t="shared" si="737"/>
        <v>89856.896855890736</v>
      </c>
      <c r="DU709" s="13">
        <f t="shared" si="738"/>
        <v>-52.90081021644059</v>
      </c>
      <c r="DV709" s="13">
        <f t="shared" si="739"/>
        <v>636.61551033191927</v>
      </c>
      <c r="DW709" s="13">
        <f t="shared" si="740"/>
        <v>384.00438079096301</v>
      </c>
      <c r="DX709" s="13">
        <f t="shared" si="741"/>
        <v>-507.75973011702996</v>
      </c>
    </row>
    <row r="710" spans="1:128" x14ac:dyDescent="0.35">
      <c r="A710" s="106">
        <f t="shared" si="742"/>
        <v>704</v>
      </c>
      <c r="B710" s="106">
        <f>A710*Paramètres!$D$25</f>
        <v>352</v>
      </c>
      <c r="C710" s="102">
        <f>Paramètres!$D$7</f>
        <v>155093840495.72119</v>
      </c>
      <c r="D710" s="28">
        <f>Paramètres!$D$8</f>
        <v>6666</v>
      </c>
      <c r="E710" s="28">
        <f t="shared" si="705"/>
        <v>-9830.4656755722426</v>
      </c>
      <c r="F710" s="28">
        <f t="shared" si="706"/>
        <v>30320.764358615343</v>
      </c>
      <c r="G710" s="28">
        <f t="shared" ref="G710:G773" si="748">IFERROR(DEGREES(ATAN2(I710,J710)),0)</f>
        <v>-53.242118985680854</v>
      </c>
      <c r="H710" s="28">
        <f t="shared" ref="H710:H773" si="749">IFERROR(DEGREES(ATAN2(L710,M710)),0)</f>
        <v>-69.267869233604628</v>
      </c>
      <c r="I710" s="28">
        <f t="shared" si="743"/>
        <v>6280.568710391758</v>
      </c>
      <c r="J710" s="28">
        <f t="shared" si="744"/>
        <v>-8408.2888080689318</v>
      </c>
      <c r="K710" s="28">
        <f t="shared" si="745"/>
        <v>1489.7178409551645</v>
      </c>
      <c r="L710" s="28">
        <f t="shared" si="707"/>
        <v>527.35918260512358</v>
      </c>
      <c r="M710" s="28">
        <f t="shared" si="708"/>
        <v>-1393.2521445101647</v>
      </c>
      <c r="N710" s="28">
        <f>Paramètres!$D$26*Calculs!K710</f>
        <v>29.794356819103292</v>
      </c>
      <c r="O710" s="28">
        <f>Paramètres!$D$26*I710</f>
        <v>125.61137420783517</v>
      </c>
      <c r="P710" s="28">
        <f>Paramètres!$D$26*J710</f>
        <v>-168.16577616137863</v>
      </c>
      <c r="Q710" s="105">
        <f>IF($T710&gt;25000,Paramètres!$D$9,-5)</f>
        <v>6</v>
      </c>
      <c r="R710" s="105">
        <f t="shared" ref="R710:R773" si="750">E710-AK710</f>
        <v>64388.370256064401</v>
      </c>
      <c r="S710" s="105">
        <f t="shared" ref="S710:S773" si="751">F710-AL710</f>
        <v>-45599.748610283583</v>
      </c>
      <c r="T710" s="105">
        <f t="shared" si="709"/>
        <v>78899.932177113427</v>
      </c>
      <c r="U710" s="105">
        <f t="shared" si="710"/>
        <v>-35.306069628884536</v>
      </c>
      <c r="V710" s="105">
        <f t="shared" ref="V710:V773" si="752">Q710*C710*(T710)/(ABS(T710)^2+D710^2)^(3/2)</f>
        <v>147.89689571952317</v>
      </c>
      <c r="W710" s="105">
        <f t="shared" si="711"/>
        <v>120.69516181502502</v>
      </c>
      <c r="X710" s="105">
        <f t="shared" si="712"/>
        <v>-85.476135136752859</v>
      </c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44">
        <f t="shared" si="713"/>
        <v>-74218.83593163664</v>
      </c>
      <c r="AL710" s="44">
        <f t="shared" si="714"/>
        <v>75920.512968898925</v>
      </c>
      <c r="AM710" s="44">
        <f t="shared" ref="AM710:AM773" si="753">IFERROR(DEGREES(ATAN2(AO710,AP710)),0)</f>
        <v>87.574925195787529</v>
      </c>
      <c r="AN710" s="44">
        <f t="shared" ref="AN710:AN773" si="754">IFERROR(DEGREES(ATAN2(AR710,AS710)),0)</f>
        <v>-46.607563174152745</v>
      </c>
      <c r="AO710" s="44">
        <f t="shared" si="746"/>
        <v>337.67593442674058</v>
      </c>
      <c r="AP710" s="44">
        <f t="shared" si="747"/>
        <v>7973.3009308176834</v>
      </c>
      <c r="AQ710" s="44">
        <f t="shared" si="715"/>
        <v>914.60348239681025</v>
      </c>
      <c r="AR710" s="44">
        <f t="shared" si="716"/>
        <v>628.32490543646406</v>
      </c>
      <c r="AS710" s="44">
        <f t="shared" si="717"/>
        <v>-664.61067040834587</v>
      </c>
      <c r="AT710" s="44">
        <f>Paramètres!$D$26*Calculs!AQ710</f>
        <v>18.292069647936206</v>
      </c>
      <c r="AU710" s="44">
        <f>Paramètres!$D$26*AO710</f>
        <v>6.753518688534812</v>
      </c>
      <c r="AV710" s="44">
        <f>Paramètres!$D$26*AP710</f>
        <v>159.46601861635367</v>
      </c>
      <c r="AW710" s="44"/>
      <c r="AX710" s="44"/>
      <c r="AY710" s="44"/>
      <c r="AZ710" s="44"/>
      <c r="BA710" s="44"/>
      <c r="BB710" s="44"/>
      <c r="BC710" s="44"/>
      <c r="BD710" s="44"/>
      <c r="BE710" s="44"/>
      <c r="BF710" s="44"/>
      <c r="BG710" s="41">
        <f>Paramètres!$D$16</f>
        <v>30000</v>
      </c>
      <c r="BH710" s="41">
        <f>Paramètres!$E$16</f>
        <v>-25000</v>
      </c>
      <c r="BI710" s="100"/>
      <c r="BJ710" s="100"/>
      <c r="BK710" s="110">
        <f>Paramètres!$D$20</f>
        <v>523598775598.29883</v>
      </c>
      <c r="BL710" s="41">
        <f>Paramètres!$D$21</f>
        <v>10000</v>
      </c>
      <c r="BM710" s="41"/>
      <c r="BN710" s="41"/>
      <c r="BO710" s="41">
        <f>IF(AND($BR$6&gt;200,A710&lt;950),Paramètres!$D$22,0)</f>
        <v>1</v>
      </c>
      <c r="BP710" s="41">
        <f t="shared" ref="BP710:BP773" si="755">BG710-$E710</f>
        <v>39830.465675572239</v>
      </c>
      <c r="BQ710" s="41">
        <f t="shared" ref="BQ710:BQ773" si="756">BH710-$F710</f>
        <v>-55320.764358615343</v>
      </c>
      <c r="BR710" s="41">
        <f t="shared" si="718"/>
        <v>68167.82940034385</v>
      </c>
      <c r="BS710" s="41">
        <f t="shared" si="719"/>
        <v>-54.24644333548131</v>
      </c>
      <c r="BT710" s="41">
        <f t="shared" si="720"/>
        <v>109.13634834667194</v>
      </c>
      <c r="BU710" s="41">
        <f t="shared" si="721"/>
        <v>63.768373073024456</v>
      </c>
      <c r="BV710" s="41">
        <f t="shared" si="722"/>
        <v>-88.568262521434235</v>
      </c>
      <c r="BW710" s="41">
        <f>Paramètres!$D$22</f>
        <v>1</v>
      </c>
      <c r="BX710" s="41">
        <f t="shared" ref="BX710:BX773" si="757">BG710-$AK710</f>
        <v>104218.83593163664</v>
      </c>
      <c r="BY710" s="41">
        <f t="shared" ref="BY710:BY773" si="758">BH710-$AL710</f>
        <v>-100920.51296889893</v>
      </c>
      <c r="BZ710" s="41">
        <f t="shared" si="723"/>
        <v>145074.17310069734</v>
      </c>
      <c r="CA710" s="41">
        <f t="shared" si="724"/>
        <v>-44.078851990346926</v>
      </c>
      <c r="CB710" s="41">
        <f t="shared" si="725"/>
        <v>24.701907858871618</v>
      </c>
      <c r="CC710" s="41">
        <f t="shared" si="726"/>
        <v>17.745433438074663</v>
      </c>
      <c r="CD710" s="41">
        <f t="shared" si="727"/>
        <v>-17.183825067866728</v>
      </c>
      <c r="CE710" s="2">
        <f>Paramètres!$F$16</f>
        <v>15000</v>
      </c>
      <c r="CF710" s="2">
        <f>Paramètres!$G$16</f>
        <v>15000</v>
      </c>
      <c r="CG710" s="111">
        <f>Paramètres!$F$20</f>
        <v>992600579172.61572</v>
      </c>
      <c r="CH710" s="2">
        <f>Paramètres!$F$21</f>
        <v>13332</v>
      </c>
      <c r="CI710" s="2"/>
      <c r="CJ710" s="2"/>
      <c r="CK710" s="2">
        <f>IF(CN710&gt;20000,Paramètres!$F$22,-2)</f>
        <v>1</v>
      </c>
      <c r="CL710" s="2">
        <f t="shared" ref="CL710:CL773" si="759">CE710-$E710</f>
        <v>24830.465675572243</v>
      </c>
      <c r="CM710" s="2">
        <f t="shared" ref="CM710:CM773" si="760">CF710-$F710</f>
        <v>-15320.764358615343</v>
      </c>
      <c r="CN710" s="2">
        <f t="shared" ref="CN710:CN773" si="761">SQRT((CL710)^2+(CM710)^2)</f>
        <v>29176.666125484411</v>
      </c>
      <c r="CO710" s="2">
        <f t="shared" ref="CO710:CO773" si="762">DEGREES(ATAN2(CL710,CM710))</f>
        <v>-31.675199218005435</v>
      </c>
      <c r="CP710" s="2">
        <f t="shared" ref="CP710:CP773" si="763">CK710*$CG710*(CN710)/(ABS(CN710)^2+$CH710^2)^(3/2)</f>
        <v>877.35311396830366</v>
      </c>
      <c r="CQ710" s="2">
        <f t="shared" ref="CQ710:CQ773" si="764">CP710*COS(RADIANS(CO710))</f>
        <v>746.66126308098524</v>
      </c>
      <c r="CR710" s="2">
        <f t="shared" ref="CR710:CR773" si="765">CP710*SIN(RADIANS(CO710))</f>
        <v>-460.70103625256473</v>
      </c>
      <c r="CS710" s="2">
        <f>Paramètres!$F$22</f>
        <v>1</v>
      </c>
      <c r="CT710" s="2">
        <f t="shared" ref="CT710:CT773" si="766">$CE710-AK710</f>
        <v>89218.83593163664</v>
      </c>
      <c r="CU710" s="2">
        <f t="shared" ref="CU710:CU773" si="767">$CE710-AL710</f>
        <v>-60920.512968898925</v>
      </c>
      <c r="CV710" s="2">
        <f t="shared" si="728"/>
        <v>108033.83537295193</v>
      </c>
      <c r="CW710" s="2">
        <f t="shared" si="729"/>
        <v>-34.326089927446439</v>
      </c>
      <c r="CX710" s="2">
        <f t="shared" ref="CX710:CX773" si="768">CS710*$CG710*(CV710)/(ABS(CV710)^2+$CH710^2)^(3/2)</f>
        <v>83.139789609147513</v>
      </c>
      <c r="CY710" s="2">
        <f t="shared" si="730"/>
        <v>68.660297238567253</v>
      </c>
      <c r="CZ710" s="2">
        <f t="shared" si="731"/>
        <v>-46.882706826343835</v>
      </c>
      <c r="DA710" s="2"/>
      <c r="DB710" s="2"/>
      <c r="DC710" s="13">
        <f>Paramètres!$H$16</f>
        <v>-20000</v>
      </c>
      <c r="DD710" s="13">
        <f>Paramètres!$I$16</f>
        <v>0</v>
      </c>
      <c r="DE710" s="13"/>
      <c r="DF710" s="13"/>
      <c r="DG710" s="112">
        <f>Paramètres!$H$20</f>
        <v>1047197551196.5977</v>
      </c>
      <c r="DH710" s="13">
        <f>Paramètres!$H$21</f>
        <v>10000</v>
      </c>
      <c r="DI710" s="13">
        <f>IF(DL710&lt;66666,Paramètres!$H$22,5)</f>
        <v>1</v>
      </c>
      <c r="DJ710" s="13">
        <f t="shared" ref="DJ710:DJ773" si="769">DC710-$E710</f>
        <v>-10169.534324427757</v>
      </c>
      <c r="DK710" s="13">
        <f t="shared" ref="DK710:DK773" si="770">DD710-$F710</f>
        <v>-30320.764358615343</v>
      </c>
      <c r="DL710" s="13">
        <f t="shared" si="732"/>
        <v>31980.747015452795</v>
      </c>
      <c r="DM710" s="13">
        <f t="shared" si="733"/>
        <v>-108.54136781831389</v>
      </c>
      <c r="DN710" s="13">
        <f t="shared" si="734"/>
        <v>890.18870222514533</v>
      </c>
      <c r="DO710" s="13">
        <f t="shared" si="735"/>
        <v>-283.07045354888618</v>
      </c>
      <c r="DP710" s="13">
        <f t="shared" si="736"/>
        <v>-843.9828457361657</v>
      </c>
      <c r="DQ710" s="13">
        <f>IF(DT710&lt;66666,Paramètres!$H$22,5)</f>
        <v>5</v>
      </c>
      <c r="DR710" s="13">
        <f t="shared" ref="DR710:DR773" si="771">DC710-AK710</f>
        <v>54218.83593163664</v>
      </c>
      <c r="DS710" s="13">
        <f t="shared" ref="DS710:DS773" si="772">DD710-AL710</f>
        <v>-75920.512968898925</v>
      </c>
      <c r="DT710" s="13">
        <f t="shared" si="737"/>
        <v>93293.121178586807</v>
      </c>
      <c r="DU710" s="13">
        <f t="shared" si="738"/>
        <v>-54.467370661947882</v>
      </c>
      <c r="DV710" s="13">
        <f t="shared" si="739"/>
        <v>591.36731136881929</v>
      </c>
      <c r="DW710" s="13">
        <f t="shared" si="740"/>
        <v>343.68286563231027</v>
      </c>
      <c r="DX710" s="13">
        <f t="shared" si="741"/>
        <v>-481.24565954026991</v>
      </c>
    </row>
    <row r="711" spans="1:128" x14ac:dyDescent="0.35">
      <c r="A711" s="106">
        <f t="shared" si="742"/>
        <v>705</v>
      </c>
      <c r="B711" s="106">
        <f>A711*Paramètres!$D$25</f>
        <v>352.5</v>
      </c>
      <c r="C711" s="102">
        <f>Paramètres!$D$7</f>
        <v>155093840495.72119</v>
      </c>
      <c r="D711" s="28">
        <f>Paramètres!$D$8</f>
        <v>6666</v>
      </c>
      <c r="E711" s="28">
        <f t="shared" ref="E711:E774" si="773">$E710+$I710*($B711-$B710)+$L710*($B711-$B710)^2</f>
        <v>-6558.3415247250823</v>
      </c>
      <c r="F711" s="28">
        <f t="shared" ref="F711:F774" si="774">$F710+$J710*($B711-$B710)+$M710*($B711-$B710)^2</f>
        <v>25768.306918453338</v>
      </c>
      <c r="G711" s="28">
        <f t="shared" si="748"/>
        <v>-55.252383668234586</v>
      </c>
      <c r="H711" s="28">
        <f t="shared" si="749"/>
        <v>-68.304359678364506</v>
      </c>
      <c r="I711" s="28">
        <f t="shared" si="743"/>
        <v>6682.3165187890463</v>
      </c>
      <c r="J711" s="28">
        <f t="shared" si="744"/>
        <v>-9633.3751764177177</v>
      </c>
      <c r="K711" s="28">
        <f t="shared" si="745"/>
        <v>1663.4352289772587</v>
      </c>
      <c r="L711" s="28">
        <f t="shared" ref="L711:L774" si="775">BU711+CQ711+DO711</f>
        <v>614.9321778821145</v>
      </c>
      <c r="M711" s="28">
        <f t="shared" ref="M711:M774" si="776">BV711+CR711+DP711</f>
        <v>-1545.5986469998556</v>
      </c>
      <c r="N711" s="28">
        <f>Paramètres!$D$26*Calculs!K711</f>
        <v>33.268704579545172</v>
      </c>
      <c r="O711" s="28">
        <f>Paramètres!$D$26*I711</f>
        <v>133.64633037578093</v>
      </c>
      <c r="P711" s="28">
        <f>Paramètres!$D$26*J711</f>
        <v>-192.66750352835436</v>
      </c>
      <c r="Q711" s="105">
        <f>IF($T711&gt;25000,Paramètres!$D$9,-5)</f>
        <v>6</v>
      </c>
      <c r="R711" s="105">
        <f t="shared" si="750"/>
        <v>67334.575213339063</v>
      </c>
      <c r="S711" s="105">
        <f t="shared" si="751"/>
        <v>-53972.703848252335</v>
      </c>
      <c r="T711" s="105">
        <f t="shared" ref="T711:T774" si="777">SQRT((R711)^2+(S711)^2)</f>
        <v>86295.989361336877</v>
      </c>
      <c r="U711" s="105">
        <f t="shared" ref="U711:U774" si="778">DEGREES(ATAN2(R711,S711))</f>
        <v>-38.714268560389762</v>
      </c>
      <c r="V711" s="105">
        <f t="shared" si="752"/>
        <v>123.84801038266777</v>
      </c>
      <c r="W711" s="105">
        <f t="shared" ref="W711:W774" si="779">V711*COS(RADIANS(U711))</f>
        <v>96.635466281244916</v>
      </c>
      <c r="X711" s="105">
        <f t="shared" ref="X711:X774" si="780">V711*SIN(RADIANS(U711))</f>
        <v>-77.459126849918448</v>
      </c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44">
        <f t="shared" ref="AK711:AK774" si="781">AK710+AO710*($B711-$B710)+AR710*($B711-$B710)^2</f>
        <v>-73892.916738064145</v>
      </c>
      <c r="AL711" s="44">
        <f t="shared" ref="AL711:AL774" si="782">AL710+AP710*($B711-$B710)+AS710*($B711-$B710)^2</f>
        <v>79741.010766705673</v>
      </c>
      <c r="AM711" s="44">
        <f t="shared" si="753"/>
        <v>82.357979009913493</v>
      </c>
      <c r="AN711" s="44">
        <f t="shared" si="754"/>
        <v>-48.873600353008584</v>
      </c>
      <c r="AO711" s="44">
        <f t="shared" si="746"/>
        <v>959.24732117466988</v>
      </c>
      <c r="AP711" s="44">
        <f t="shared" si="747"/>
        <v>7149.2242417929838</v>
      </c>
      <c r="AQ711" s="44">
        <f t="shared" ref="AQ711:AQ774" si="783">SQRT(AR711^2+AS711^2)</f>
        <v>837.41068846278097</v>
      </c>
      <c r="AR711" s="44">
        <f t="shared" ref="AR711:AR774" si="784">CC710+CY710+DW710+W710</f>
        <v>550.78375812397724</v>
      </c>
      <c r="AS711" s="44">
        <f t="shared" ref="AS711:AS774" si="785">CD710+CZ710+DX710+X710</f>
        <v>-630.78832657123337</v>
      </c>
      <c r="AT711" s="44">
        <f>Paramètres!$D$26*Calculs!AQ711</f>
        <v>16.748213769255621</v>
      </c>
      <c r="AU711" s="44">
        <f>Paramètres!$D$26*AO711</f>
        <v>19.184946423493397</v>
      </c>
      <c r="AV711" s="44">
        <f>Paramètres!$D$26*AP711</f>
        <v>142.98448483585969</v>
      </c>
      <c r="AW711" s="44"/>
      <c r="AX711" s="44"/>
      <c r="AY711" s="44"/>
      <c r="AZ711" s="44"/>
      <c r="BA711" s="44"/>
      <c r="BB711" s="44"/>
      <c r="BC711" s="44"/>
      <c r="BD711" s="44"/>
      <c r="BE711" s="44"/>
      <c r="BF711" s="44"/>
      <c r="BG711" s="41">
        <f>Paramètres!$D$16</f>
        <v>30000</v>
      </c>
      <c r="BH711" s="41">
        <f>Paramètres!$E$16</f>
        <v>-25000</v>
      </c>
      <c r="BI711" s="100"/>
      <c r="BJ711" s="100"/>
      <c r="BK711" s="110">
        <f>Paramètres!$D$20</f>
        <v>523598775598.29883</v>
      </c>
      <c r="BL711" s="41">
        <f>Paramètres!$D$21</f>
        <v>10000</v>
      </c>
      <c r="BM711" s="41"/>
      <c r="BN711" s="41"/>
      <c r="BO711" s="41">
        <f>IF(AND($BR$6&gt;200,A711&lt;950),Paramètres!$D$22,0)</f>
        <v>1</v>
      </c>
      <c r="BP711" s="41">
        <f t="shared" si="755"/>
        <v>36558.341524725081</v>
      </c>
      <c r="BQ711" s="41">
        <f t="shared" si="756"/>
        <v>-50768.306918453338</v>
      </c>
      <c r="BR711" s="41">
        <f t="shared" ref="BR711:BR774" si="786">SQRT((BP711)^2+(BQ711)^2)</f>
        <v>62561.436383803688</v>
      </c>
      <c r="BS711" s="41">
        <f t="shared" ref="BS711:BS774" si="787">DEGREES(ATAN2(BP711,BQ711))</f>
        <v>-54.242277278462566</v>
      </c>
      <c r="BT711" s="41">
        <f t="shared" ref="BT711:BT774" si="788">BO711*BK711*(BR711)/(BR711^2+BL711^2)^(3/2)</f>
        <v>128.81015499870085</v>
      </c>
      <c r="BU711" s="41">
        <f t="shared" ref="BU711:BU774" si="789">BT711*COS(RADIANS(BS711))</f>
        <v>75.271379790672427</v>
      </c>
      <c r="BV711" s="41">
        <f t="shared" ref="BV711:BV774" si="790">BT711*SIN(RADIANS(BS711))</f>
        <v>-104.5288257620724</v>
      </c>
      <c r="BW711" s="41">
        <f>Paramètres!$D$22</f>
        <v>1</v>
      </c>
      <c r="BX711" s="41">
        <f t="shared" si="757"/>
        <v>103892.91673806414</v>
      </c>
      <c r="BY711" s="41">
        <f t="shared" si="758"/>
        <v>-104741.01076670567</v>
      </c>
      <c r="BZ711" s="41">
        <f t="shared" ref="BZ711:BZ774" si="791">SQRT((BX711)^2+(BY711)^2)</f>
        <v>147527.68379112269</v>
      </c>
      <c r="CA711" s="41">
        <f t="shared" ref="CA711:CA774" si="792">DEGREES(ATAN2(BX711,BY711))</f>
        <v>-45.232905268129237</v>
      </c>
      <c r="CB711" s="41">
        <f t="shared" ref="CB711:CB774" si="793">BW711*BK711*(BZ711)/(BZ711^2+BL711^2)^(3/2)</f>
        <v>23.892702710738341</v>
      </c>
      <c r="CC711" s="41">
        <f t="shared" ref="CC711:CC774" si="794">CB711*COS(RADIANS(CA711))</f>
        <v>16.825876402212089</v>
      </c>
      <c r="CD711" s="41">
        <f t="shared" ref="CD711:CD774" si="795">CB711*SIN(RADIANS(CA711))</f>
        <v>-16.96322864672895</v>
      </c>
      <c r="CE711" s="2">
        <f>Paramètres!$F$16</f>
        <v>15000</v>
      </c>
      <c r="CF711" s="2">
        <f>Paramètres!$G$16</f>
        <v>15000</v>
      </c>
      <c r="CG711" s="111">
        <f>Paramètres!$F$20</f>
        <v>992600579172.61572</v>
      </c>
      <c r="CH711" s="2">
        <f>Paramètres!$F$21</f>
        <v>13332</v>
      </c>
      <c r="CI711" s="2"/>
      <c r="CJ711" s="2"/>
      <c r="CK711" s="2">
        <f>IF(CN711&gt;20000,Paramètres!$F$22,-2)</f>
        <v>1</v>
      </c>
      <c r="CL711" s="2">
        <f t="shared" si="759"/>
        <v>21558.341524725081</v>
      </c>
      <c r="CM711" s="2">
        <f t="shared" si="760"/>
        <v>-10768.306918453338</v>
      </c>
      <c r="CN711" s="2">
        <f t="shared" si="761"/>
        <v>24098.10206606935</v>
      </c>
      <c r="CO711" s="2">
        <f t="shared" si="762"/>
        <v>-26.541948180420764</v>
      </c>
      <c r="CP711" s="2">
        <f t="shared" si="763"/>
        <v>1145.1376650759992</v>
      </c>
      <c r="CQ711" s="2">
        <f t="shared" si="764"/>
        <v>1024.4486810143794</v>
      </c>
      <c r="CR711" s="2">
        <f t="shared" si="765"/>
        <v>-511.70809251330923</v>
      </c>
      <c r="CS711" s="2">
        <f>Paramètres!$F$22</f>
        <v>1</v>
      </c>
      <c r="CT711" s="2">
        <f t="shared" si="766"/>
        <v>88892.916738064145</v>
      </c>
      <c r="CU711" s="2">
        <f t="shared" si="767"/>
        <v>-64741.010766705673</v>
      </c>
      <c r="CV711" s="2">
        <f t="shared" ref="CV711:CV774" si="796">SQRT((CT711)^2+(CU711)^2)</f>
        <v>109969.76457779249</v>
      </c>
      <c r="CW711" s="2">
        <f t="shared" ref="CW711:CW774" si="797">DEGREES(ATAN2(CT711,CU711))</f>
        <v>-36.065977286072801</v>
      </c>
      <c r="CX711" s="2">
        <f t="shared" si="768"/>
        <v>80.301385049481183</v>
      </c>
      <c r="CY711" s="2">
        <f t="shared" ref="CY711:CY774" si="798">CX711*COS(RADIANS(CW711))</f>
        <v>64.910790366430106</v>
      </c>
      <c r="CZ711" s="2">
        <f t="shared" ref="CZ711:CZ774" si="799">CX711*SIN(RADIANS(CW711))</f>
        <v>-47.274747327409422</v>
      </c>
      <c r="DA711" s="2"/>
      <c r="DB711" s="2"/>
      <c r="DC711" s="13">
        <f>Paramètres!$H$16</f>
        <v>-20000</v>
      </c>
      <c r="DD711" s="13">
        <f>Paramètres!$I$16</f>
        <v>0</v>
      </c>
      <c r="DE711" s="13"/>
      <c r="DF711" s="13"/>
      <c r="DG711" s="112">
        <f>Paramètres!$H$20</f>
        <v>1047197551196.5977</v>
      </c>
      <c r="DH711" s="13">
        <f>Paramètres!$H$21</f>
        <v>10000</v>
      </c>
      <c r="DI711" s="13">
        <f>IF(DL711&lt;66666,Paramètres!$H$22,5)</f>
        <v>1</v>
      </c>
      <c r="DJ711" s="13">
        <f t="shared" si="769"/>
        <v>-13441.658475274919</v>
      </c>
      <c r="DK711" s="13">
        <f t="shared" si="770"/>
        <v>-25768.306918453338</v>
      </c>
      <c r="DL711" s="13">
        <f t="shared" ref="DL711:DL774" si="800">SQRT((DJ711)^2+(DK711)^2)</f>
        <v>29063.444806311934</v>
      </c>
      <c r="DM711" s="13">
        <f t="shared" ref="DM711:DM774" si="801">DEGREES(ATAN2(DJ711,DK711))</f>
        <v>-117.54813517269383</v>
      </c>
      <c r="DN711" s="13">
        <f t="shared" ref="DN711:DN774" si="802">DI711*DG711*(DL711)/(ABS(DL711)^2+DH711^2)^(3/2)</f>
        <v>1048.204423882406</v>
      </c>
      <c r="DO711" s="13">
        <f t="shared" ref="DO711:DO774" si="803">DN711*COS(RADIANS(DM711))</f>
        <v>-484.7878829229374</v>
      </c>
      <c r="DP711" s="13">
        <f t="shared" ref="DP711:DP774" si="804">DN711*SIN(RADIANS(DM711))</f>
        <v>-929.36172872447412</v>
      </c>
      <c r="DQ711" s="13">
        <f>IF(DT711&lt;66666,Paramètres!$H$22,5)</f>
        <v>5</v>
      </c>
      <c r="DR711" s="13">
        <f t="shared" si="771"/>
        <v>53892.916738064145</v>
      </c>
      <c r="DS711" s="13">
        <f t="shared" si="772"/>
        <v>-79741.010766705673</v>
      </c>
      <c r="DT711" s="13">
        <f t="shared" ref="DT711:DT774" si="805">SQRT((DR711)^2+(DS711)^2)</f>
        <v>96244.871409503088</v>
      </c>
      <c r="DU711" s="13">
        <f t="shared" ref="DU711:DU774" si="806">DEGREES(ATAN2(DR711,DS711))</f>
        <v>-55.94722819386763</v>
      </c>
      <c r="DV711" s="13">
        <f t="shared" ref="DV711:DV774" si="807">DQ711*DG711*(DT711)/(ABS(DT711)^2+DH711^2)^(3/2)</f>
        <v>556.22236416946259</v>
      </c>
      <c r="DW711" s="13">
        <f t="shared" ref="DW711:DW774" si="808">DV711*COS(RADIANS(DU711))</f>
        <v>311.46018609646359</v>
      </c>
      <c r="DX711" s="13">
        <f t="shared" ref="DX711:DX774" si="809">DV711*SIN(RADIANS(DU711))</f>
        <v>-460.84256626208321</v>
      </c>
    </row>
    <row r="712" spans="1:128" x14ac:dyDescent="0.35">
      <c r="A712" s="106">
        <f t="shared" ref="A712:A775" si="810">A711+1</f>
        <v>706</v>
      </c>
      <c r="B712" s="106">
        <f>A712*Paramètres!$D$25</f>
        <v>353</v>
      </c>
      <c r="C712" s="102">
        <f>Paramètres!$D$7</f>
        <v>155093840495.72119</v>
      </c>
      <c r="D712" s="28">
        <f>Paramètres!$D$8</f>
        <v>6666</v>
      </c>
      <c r="E712" s="28">
        <f t="shared" si="773"/>
        <v>-3063.4502208600306</v>
      </c>
      <c r="F712" s="28">
        <f t="shared" si="774"/>
        <v>20565.219668494516</v>
      </c>
      <c r="G712" s="28">
        <f t="shared" si="748"/>
        <v>-56.893707726085943</v>
      </c>
      <c r="H712" s="28">
        <f t="shared" si="749"/>
        <v>-177.28695239433404</v>
      </c>
      <c r="I712" s="28">
        <f t="shared" ref="I712:I775" si="811">I711+L711-O711</f>
        <v>7163.6023662953794</v>
      </c>
      <c r="J712" s="28">
        <f t="shared" ref="J712:J775" si="812">J711+M711-P711</f>
        <v>-10986.306319889218</v>
      </c>
      <c r="K712" s="28">
        <f t="shared" ref="K712:K775" si="813">SQRT(L712^2+M712^2)</f>
        <v>3578.9016129246415</v>
      </c>
      <c r="L712" s="28">
        <f t="shared" si="775"/>
        <v>-3574.8901001538966</v>
      </c>
      <c r="M712" s="28">
        <f t="shared" si="776"/>
        <v>-169.40344393271323</v>
      </c>
      <c r="N712" s="28">
        <f>Paramètres!$D$26*Calculs!K712</f>
        <v>71.578032258492826</v>
      </c>
      <c r="O712" s="28">
        <f>Paramètres!$D$26*I712</f>
        <v>143.27204732590758</v>
      </c>
      <c r="P712" s="28">
        <f>Paramètres!$D$26*J712</f>
        <v>-219.72612639778436</v>
      </c>
      <c r="Q712" s="105">
        <f>IF($T712&gt;25000,Paramètres!$D$9,-5)</f>
        <v>6</v>
      </c>
      <c r="R712" s="105">
        <f t="shared" si="750"/>
        <v>70212.146917085774</v>
      </c>
      <c r="S712" s="105">
        <f t="shared" si="751"/>
        <v>-62592.70613746484</v>
      </c>
      <c r="T712" s="105">
        <f t="shared" si="777"/>
        <v>94061.641684150221</v>
      </c>
      <c r="U712" s="105">
        <f t="shared" si="778"/>
        <v>-41.716356934971486</v>
      </c>
      <c r="V712" s="105">
        <f t="shared" si="752"/>
        <v>104.38957349959936</v>
      </c>
      <c r="W712" s="105">
        <f t="shared" si="779"/>
        <v>77.921413446910222</v>
      </c>
      <c r="X712" s="105">
        <f t="shared" si="780"/>
        <v>-69.465361021619529</v>
      </c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44">
        <f t="shared" si="781"/>
        <v>-73275.597137945806</v>
      </c>
      <c r="AL712" s="44">
        <f t="shared" si="782"/>
        <v>83157.925805959356</v>
      </c>
      <c r="AM712" s="44">
        <f t="shared" si="753"/>
        <v>76.838359757693823</v>
      </c>
      <c r="AN712" s="44">
        <f t="shared" si="754"/>
        <v>-50.890745965807518</v>
      </c>
      <c r="AO712" s="44">
        <f t="shared" ref="AO712:AO775" si="814">AO711+AR711-AU711</f>
        <v>1490.8461328751537</v>
      </c>
      <c r="AP712" s="44">
        <f t="shared" ref="AP712:AP775" si="815">AP711+AS711-AV711</f>
        <v>6375.4514303858905</v>
      </c>
      <c r="AQ712" s="44">
        <f t="shared" si="783"/>
        <v>776.52414882135349</v>
      </c>
      <c r="AR712" s="44">
        <f t="shared" si="784"/>
        <v>489.8323191463507</v>
      </c>
      <c r="AS712" s="44">
        <f t="shared" si="785"/>
        <v>-602.53966908614007</v>
      </c>
      <c r="AT712" s="44">
        <f>Paramètres!$D$26*Calculs!AQ712</f>
        <v>15.53048297642707</v>
      </c>
      <c r="AU712" s="44">
        <f>Paramètres!$D$26*AO712</f>
        <v>29.816922657503074</v>
      </c>
      <c r="AV712" s="44">
        <f>Paramètres!$D$26*AP712</f>
        <v>127.50902860771781</v>
      </c>
      <c r="AW712" s="44"/>
      <c r="AX712" s="44"/>
      <c r="AY712" s="44"/>
      <c r="AZ712" s="44"/>
      <c r="BA712" s="44"/>
      <c r="BB712" s="44"/>
      <c r="BC712" s="44"/>
      <c r="BD712" s="44"/>
      <c r="BE712" s="44"/>
      <c r="BF712" s="44"/>
      <c r="BG712" s="41">
        <f>Paramètres!$D$16</f>
        <v>30000</v>
      </c>
      <c r="BH712" s="41">
        <f>Paramètres!$E$16</f>
        <v>-25000</v>
      </c>
      <c r="BI712" s="100"/>
      <c r="BJ712" s="100"/>
      <c r="BK712" s="110">
        <f>Paramètres!$D$20</f>
        <v>523598775598.29883</v>
      </c>
      <c r="BL712" s="41">
        <f>Paramètres!$D$21</f>
        <v>10000</v>
      </c>
      <c r="BM712" s="41"/>
      <c r="BN712" s="41"/>
      <c r="BO712" s="41">
        <f>IF(AND($BR$6&gt;200,A712&lt;950),Paramètres!$D$22,0)</f>
        <v>1</v>
      </c>
      <c r="BP712" s="41">
        <f t="shared" si="755"/>
        <v>33063.450220860032</v>
      </c>
      <c r="BQ712" s="41">
        <f t="shared" si="756"/>
        <v>-45565.219668494516</v>
      </c>
      <c r="BR712" s="41">
        <f t="shared" si="786"/>
        <v>56297.255563175095</v>
      </c>
      <c r="BS712" s="41">
        <f t="shared" si="787"/>
        <v>-54.034268229894181</v>
      </c>
      <c r="BT712" s="41">
        <f t="shared" si="788"/>
        <v>157.68397081120071</v>
      </c>
      <c r="BU712" s="41">
        <f t="shared" si="789"/>
        <v>92.607997803608086</v>
      </c>
      <c r="BV712" s="41">
        <f t="shared" si="790"/>
        <v>-127.62442318613832</v>
      </c>
      <c r="BW712" s="41">
        <f>Paramètres!$D$22</f>
        <v>1</v>
      </c>
      <c r="BX712" s="41">
        <f t="shared" si="757"/>
        <v>103275.59713794581</v>
      </c>
      <c r="BY712" s="41">
        <f t="shared" si="758"/>
        <v>-108157.92580595936</v>
      </c>
      <c r="BZ712" s="41">
        <f t="shared" si="791"/>
        <v>149545.93233801675</v>
      </c>
      <c r="CA712" s="41">
        <f t="shared" si="792"/>
        <v>-46.322813518251508</v>
      </c>
      <c r="CB712" s="41">
        <f t="shared" si="793"/>
        <v>23.256427434589011</v>
      </c>
      <c r="CC712" s="41">
        <f t="shared" si="794"/>
        <v>16.060760684374074</v>
      </c>
      <c r="CD712" s="41">
        <f t="shared" si="795"/>
        <v>-16.820029228855947</v>
      </c>
      <c r="CE712" s="2">
        <f>Paramètres!$F$16</f>
        <v>15000</v>
      </c>
      <c r="CF712" s="2">
        <f>Paramètres!$G$16</f>
        <v>15000</v>
      </c>
      <c r="CG712" s="111">
        <f>Paramètres!$F$20</f>
        <v>992600579172.61572</v>
      </c>
      <c r="CH712" s="2">
        <f>Paramètres!$F$21</f>
        <v>13332</v>
      </c>
      <c r="CI712" s="2"/>
      <c r="CJ712" s="2"/>
      <c r="CK712" s="2">
        <f>IF(CN712&gt;20000,Paramètres!$F$22,-2)</f>
        <v>-2</v>
      </c>
      <c r="CL712" s="2">
        <f t="shared" si="759"/>
        <v>18063.450220860032</v>
      </c>
      <c r="CM712" s="2">
        <f t="shared" si="760"/>
        <v>-5565.2196684945156</v>
      </c>
      <c r="CN712" s="2">
        <f t="shared" si="761"/>
        <v>18901.320161303192</v>
      </c>
      <c r="CO712" s="2">
        <f t="shared" si="762"/>
        <v>-17.123690627291996</v>
      </c>
      <c r="CP712" s="2">
        <f t="shared" si="763"/>
        <v>-3032.2387570091068</v>
      </c>
      <c r="CQ712" s="2">
        <f t="shared" si="764"/>
        <v>-2897.8237169450749</v>
      </c>
      <c r="CR712" s="2">
        <f t="shared" si="765"/>
        <v>892.798737128791</v>
      </c>
      <c r="CS712" s="2">
        <f>Paramètres!$F$22</f>
        <v>1</v>
      </c>
      <c r="CT712" s="2">
        <f t="shared" si="766"/>
        <v>88275.597137945806</v>
      </c>
      <c r="CU712" s="2">
        <f t="shared" si="767"/>
        <v>-68157.925805959356</v>
      </c>
      <c r="CV712" s="2">
        <f t="shared" si="796"/>
        <v>111526.15791925931</v>
      </c>
      <c r="CW712" s="2">
        <f t="shared" si="797"/>
        <v>-37.671867545626739</v>
      </c>
      <c r="CX712" s="2">
        <f t="shared" si="768"/>
        <v>78.122786089996609</v>
      </c>
      <c r="CY712" s="2">
        <f t="shared" si="798"/>
        <v>61.836036682686959</v>
      </c>
      <c r="CZ712" s="2">
        <f t="shared" si="799"/>
        <v>-47.743840166462945</v>
      </c>
      <c r="DA712" s="2"/>
      <c r="DB712" s="2"/>
      <c r="DC712" s="13">
        <f>Paramètres!$H$16</f>
        <v>-20000</v>
      </c>
      <c r="DD712" s="13">
        <f>Paramètres!$I$16</f>
        <v>0</v>
      </c>
      <c r="DE712" s="13"/>
      <c r="DF712" s="13"/>
      <c r="DG712" s="112">
        <f>Paramètres!$H$20</f>
        <v>1047197551196.5977</v>
      </c>
      <c r="DH712" s="13">
        <f>Paramètres!$H$21</f>
        <v>10000</v>
      </c>
      <c r="DI712" s="13">
        <f>IF(DL712&lt;66666,Paramètres!$H$22,5)</f>
        <v>1</v>
      </c>
      <c r="DJ712" s="13">
        <f t="shared" si="769"/>
        <v>-16936.549779139968</v>
      </c>
      <c r="DK712" s="13">
        <f t="shared" si="770"/>
        <v>-20565.219668494516</v>
      </c>
      <c r="DL712" s="13">
        <f t="shared" si="800"/>
        <v>26641.602399906802</v>
      </c>
      <c r="DM712" s="13">
        <f t="shared" si="801"/>
        <v>-129.47326753606271</v>
      </c>
      <c r="DN712" s="13">
        <f t="shared" si="802"/>
        <v>1210.7164153104611</v>
      </c>
      <c r="DO712" s="13">
        <f t="shared" si="803"/>
        <v>-769.67438101242976</v>
      </c>
      <c r="DP712" s="13">
        <f t="shared" si="804"/>
        <v>-934.57775787536593</v>
      </c>
      <c r="DQ712" s="13">
        <f>IF(DT712&lt;66666,Paramètres!$H$22,5)</f>
        <v>5</v>
      </c>
      <c r="DR712" s="13">
        <f t="shared" si="771"/>
        <v>53275.597137945806</v>
      </c>
      <c r="DS712" s="13">
        <f t="shared" si="772"/>
        <v>-83157.925805959356</v>
      </c>
      <c r="DT712" s="13">
        <f t="shared" si="805"/>
        <v>98759.960888783971</v>
      </c>
      <c r="DU712" s="13">
        <f t="shared" si="806"/>
        <v>-57.354113724335669</v>
      </c>
      <c r="DV712" s="13">
        <f t="shared" si="807"/>
        <v>528.67865335388387</v>
      </c>
      <c r="DW712" s="13">
        <f t="shared" si="808"/>
        <v>285.19321694782036</v>
      </c>
      <c r="DX712" s="13">
        <f t="shared" si="809"/>
        <v>-445.15833982868344</v>
      </c>
    </row>
    <row r="713" spans="1:128" x14ac:dyDescent="0.35">
      <c r="A713" s="106">
        <f t="shared" si="810"/>
        <v>707</v>
      </c>
      <c r="B713" s="106">
        <f>A713*Paramètres!$D$25</f>
        <v>353.5</v>
      </c>
      <c r="C713" s="102">
        <f>Paramètres!$D$7</f>
        <v>155093840495.72119</v>
      </c>
      <c r="D713" s="28">
        <f>Paramètres!$D$8</f>
        <v>6666</v>
      </c>
      <c r="E713" s="28">
        <f t="shared" si="773"/>
        <v>-375.37156275081509</v>
      </c>
      <c r="F713" s="28">
        <f t="shared" si="774"/>
        <v>15029.715647566727</v>
      </c>
      <c r="G713" s="28">
        <f t="shared" si="748"/>
        <v>-72.512687354291785</v>
      </c>
      <c r="H713" s="28">
        <f t="shared" si="749"/>
        <v>-167.95302193995536</v>
      </c>
      <c r="I713" s="28">
        <f t="shared" si="811"/>
        <v>3445.4402188155755</v>
      </c>
      <c r="J713" s="28">
        <f t="shared" si="812"/>
        <v>-10935.983637424146</v>
      </c>
      <c r="K713" s="28">
        <f t="shared" si="813"/>
        <v>4690.6034197500294</v>
      </c>
      <c r="L713" s="28">
        <f t="shared" si="775"/>
        <v>-4587.3013254695816</v>
      </c>
      <c r="M713" s="28">
        <f t="shared" si="776"/>
        <v>-978.99284507890559</v>
      </c>
      <c r="N713" s="28">
        <f>Paramètres!$D$26*Calculs!K713</f>
        <v>93.812068395000594</v>
      </c>
      <c r="O713" s="28">
        <f>Paramètres!$D$26*I713</f>
        <v>68.908804376311508</v>
      </c>
      <c r="P713" s="28">
        <f>Paramètres!$D$26*J713</f>
        <v>-218.71967274848294</v>
      </c>
      <c r="Q713" s="105">
        <f>IF($T713&gt;25000,Paramètres!$D$9,-5)</f>
        <v>6</v>
      </c>
      <c r="R713" s="105">
        <f t="shared" si="750"/>
        <v>72032.344428970813</v>
      </c>
      <c r="S713" s="105">
        <f t="shared" si="751"/>
        <v>-71165.300956314037</v>
      </c>
      <c r="T713" s="105">
        <f t="shared" si="777"/>
        <v>101257.88218275472</v>
      </c>
      <c r="U713" s="105">
        <f t="shared" si="778"/>
        <v>-44.653085604665769</v>
      </c>
      <c r="V713" s="105">
        <f t="shared" si="752"/>
        <v>90.171849289523877</v>
      </c>
      <c r="W713" s="105">
        <f t="shared" si="779"/>
        <v>64.146015755072227</v>
      </c>
      <c r="X713" s="105">
        <f t="shared" si="780"/>
        <v>-63.373898941461967</v>
      </c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44">
        <f t="shared" si="781"/>
        <v>-72407.715991721634</v>
      </c>
      <c r="AL713" s="44">
        <f t="shared" si="782"/>
        <v>86195.016603880766</v>
      </c>
      <c r="AM713" s="44">
        <f t="shared" si="753"/>
        <v>70.936569894391667</v>
      </c>
      <c r="AN713" s="44">
        <f t="shared" si="754"/>
        <v>-52.71322675497688</v>
      </c>
      <c r="AO713" s="44">
        <f t="shared" si="814"/>
        <v>1950.8615293640014</v>
      </c>
      <c r="AP713" s="44">
        <f t="shared" si="815"/>
        <v>5645.4027326920332</v>
      </c>
      <c r="AQ713" s="44">
        <f t="shared" si="783"/>
        <v>727.97618157706302</v>
      </c>
      <c r="AR713" s="44">
        <f t="shared" si="784"/>
        <v>441.01142776179159</v>
      </c>
      <c r="AS713" s="44">
        <f t="shared" si="785"/>
        <v>-579.18757024562183</v>
      </c>
      <c r="AT713" s="44">
        <f>Paramètres!$D$26*Calculs!AQ713</f>
        <v>14.559523631541261</v>
      </c>
      <c r="AU713" s="44">
        <f>Paramètres!$D$26*AO713</f>
        <v>39.017230587280032</v>
      </c>
      <c r="AV713" s="44">
        <f>Paramètres!$D$26*AP713</f>
        <v>112.90805465384067</v>
      </c>
      <c r="AW713" s="44"/>
      <c r="AX713" s="44"/>
      <c r="AY713" s="44"/>
      <c r="AZ713" s="44"/>
      <c r="BA713" s="44"/>
      <c r="BB713" s="44"/>
      <c r="BC713" s="44"/>
      <c r="BD713" s="44"/>
      <c r="BE713" s="44"/>
      <c r="BF713" s="44"/>
      <c r="BG713" s="41">
        <f>Paramètres!$D$16</f>
        <v>30000</v>
      </c>
      <c r="BH713" s="41">
        <f>Paramètres!$E$16</f>
        <v>-25000</v>
      </c>
      <c r="BI713" s="100"/>
      <c r="BJ713" s="100"/>
      <c r="BK713" s="110">
        <f>Paramètres!$D$20</f>
        <v>523598775598.29883</v>
      </c>
      <c r="BL713" s="41">
        <f>Paramètres!$D$21</f>
        <v>10000</v>
      </c>
      <c r="BM713" s="41"/>
      <c r="BN713" s="41"/>
      <c r="BO713" s="41">
        <f>IF(AND($BR$6&gt;200,A713&lt;950),Paramètres!$D$22,0)</f>
        <v>1</v>
      </c>
      <c r="BP713" s="41">
        <f t="shared" si="755"/>
        <v>30375.371562750814</v>
      </c>
      <c r="BQ713" s="41">
        <f t="shared" si="756"/>
        <v>-40029.715647566729</v>
      </c>
      <c r="BR713" s="41">
        <f t="shared" si="786"/>
        <v>50249.789376675195</v>
      </c>
      <c r="BS713" s="41">
        <f t="shared" si="787"/>
        <v>-52.808025351313802</v>
      </c>
      <c r="BT713" s="41">
        <f t="shared" si="788"/>
        <v>195.6269343193575</v>
      </c>
      <c r="BU713" s="41">
        <f t="shared" si="789"/>
        <v>118.25404427248375</v>
      </c>
      <c r="BV713" s="41">
        <f t="shared" si="790"/>
        <v>-155.83927118795077</v>
      </c>
      <c r="BW713" s="41">
        <f>Paramètres!$D$22</f>
        <v>1</v>
      </c>
      <c r="BX713" s="41">
        <f t="shared" si="757"/>
        <v>102407.71599172163</v>
      </c>
      <c r="BY713" s="41">
        <f t="shared" si="758"/>
        <v>-111195.01660388077</v>
      </c>
      <c r="BZ713" s="41">
        <f t="shared" si="791"/>
        <v>151167.69500187013</v>
      </c>
      <c r="CA713" s="41">
        <f t="shared" si="792"/>
        <v>-47.355735326356971</v>
      </c>
      <c r="CB713" s="41">
        <f t="shared" si="793"/>
        <v>22.763347053003791</v>
      </c>
      <c r="CC713" s="41">
        <f t="shared" si="794"/>
        <v>15.420903123489223</v>
      </c>
      <c r="CD713" s="41">
        <f t="shared" si="795"/>
        <v>-16.744124817722085</v>
      </c>
      <c r="CE713" s="2">
        <f>Paramètres!$F$16</f>
        <v>15000</v>
      </c>
      <c r="CF713" s="2">
        <f>Paramètres!$G$16</f>
        <v>15000</v>
      </c>
      <c r="CG713" s="111">
        <f>Paramètres!$F$20</f>
        <v>992600579172.61572</v>
      </c>
      <c r="CH713" s="2">
        <f>Paramètres!$F$21</f>
        <v>13332</v>
      </c>
      <c r="CI713" s="2"/>
      <c r="CJ713" s="2"/>
      <c r="CK713" s="2">
        <f>IF(CN713&gt;20000,Paramètres!$F$22,-2)</f>
        <v>-2</v>
      </c>
      <c r="CL713" s="2">
        <f t="shared" si="759"/>
        <v>15375.371562750815</v>
      </c>
      <c r="CM713" s="2">
        <f t="shared" si="760"/>
        <v>-29.715647566727057</v>
      </c>
      <c r="CN713" s="2">
        <f t="shared" si="761"/>
        <v>15375.400278118184</v>
      </c>
      <c r="CO713" s="2">
        <f t="shared" si="762"/>
        <v>-0.11073417408319537</v>
      </c>
      <c r="CP713" s="2">
        <f t="shared" si="763"/>
        <v>-3621.613238670554</v>
      </c>
      <c r="CQ713" s="2">
        <f t="shared" si="764"/>
        <v>-3621.6064748821168</v>
      </c>
      <c r="CR713" s="2">
        <f t="shared" si="765"/>
        <v>6.9994003848138329</v>
      </c>
      <c r="CS713" s="2">
        <f>Paramètres!$F$22</f>
        <v>1</v>
      </c>
      <c r="CT713" s="2">
        <f t="shared" si="766"/>
        <v>87407.715991721634</v>
      </c>
      <c r="CU713" s="2">
        <f t="shared" si="767"/>
        <v>-71195.016603880766</v>
      </c>
      <c r="CV713" s="2">
        <f t="shared" si="796"/>
        <v>112733.48750090334</v>
      </c>
      <c r="CW713" s="2">
        <f t="shared" si="797"/>
        <v>-39.163380194483381</v>
      </c>
      <c r="CX713" s="2">
        <f t="shared" si="768"/>
        <v>76.492857202328409</v>
      </c>
      <c r="CY713" s="2">
        <f t="shared" si="798"/>
        <v>59.308605508038283</v>
      </c>
      <c r="CZ713" s="2">
        <f t="shared" si="799"/>
        <v>-48.307830790335608</v>
      </c>
      <c r="DA713" s="2"/>
      <c r="DB713" s="2"/>
      <c r="DC713" s="13">
        <f>Paramètres!$H$16</f>
        <v>-20000</v>
      </c>
      <c r="DD713" s="13">
        <f>Paramètres!$I$16</f>
        <v>0</v>
      </c>
      <c r="DE713" s="13"/>
      <c r="DF713" s="13"/>
      <c r="DG713" s="112">
        <f>Paramètres!$H$20</f>
        <v>1047197551196.5977</v>
      </c>
      <c r="DH713" s="13">
        <f>Paramètres!$H$21</f>
        <v>10000</v>
      </c>
      <c r="DI713" s="13">
        <f>IF(DL713&lt;66666,Paramètres!$H$22,5)</f>
        <v>1</v>
      </c>
      <c r="DJ713" s="13">
        <f t="shared" si="769"/>
        <v>-19624.628437249186</v>
      </c>
      <c r="DK713" s="13">
        <f t="shared" si="770"/>
        <v>-15029.715647566727</v>
      </c>
      <c r="DL713" s="13">
        <f t="shared" si="800"/>
        <v>24718.786251489</v>
      </c>
      <c r="DM713" s="13">
        <f t="shared" si="801"/>
        <v>-142.55294497033501</v>
      </c>
      <c r="DN713" s="13">
        <f t="shared" si="802"/>
        <v>1365.3201702776566</v>
      </c>
      <c r="DO713" s="13">
        <f t="shared" si="803"/>
        <v>-1083.9488948599487</v>
      </c>
      <c r="DP713" s="13">
        <f t="shared" si="804"/>
        <v>-830.15297427576866</v>
      </c>
      <c r="DQ713" s="13">
        <f>IF(DT713&lt;66666,Paramètres!$H$22,5)</f>
        <v>5</v>
      </c>
      <c r="DR713" s="13">
        <f t="shared" si="771"/>
        <v>52407.715991721634</v>
      </c>
      <c r="DS713" s="13">
        <f t="shared" si="772"/>
        <v>-86195.016603880766</v>
      </c>
      <c r="DT713" s="13">
        <f t="shared" si="805"/>
        <v>100876.90311866357</v>
      </c>
      <c r="DU713" s="13">
        <f t="shared" si="806"/>
        <v>-58.699842544381369</v>
      </c>
      <c r="DV713" s="13">
        <f t="shared" si="807"/>
        <v>507.04293688041639</v>
      </c>
      <c r="DW713" s="13">
        <f t="shared" si="808"/>
        <v>263.4196868670619</v>
      </c>
      <c r="DX713" s="13">
        <f t="shared" si="809"/>
        <v>-433.2465907669407</v>
      </c>
    </row>
    <row r="714" spans="1:128" x14ac:dyDescent="0.35">
      <c r="A714" s="106">
        <f t="shared" si="810"/>
        <v>708</v>
      </c>
      <c r="B714" s="106">
        <f>A714*Paramètres!$D$25</f>
        <v>354</v>
      </c>
      <c r="C714" s="102">
        <f>Paramètres!$D$7</f>
        <v>155093840495.72119</v>
      </c>
      <c r="D714" s="28">
        <f>Paramètres!$D$8</f>
        <v>6666</v>
      </c>
      <c r="E714" s="28">
        <f t="shared" si="773"/>
        <v>200.52321528957737</v>
      </c>
      <c r="F714" s="28">
        <f t="shared" si="774"/>
        <v>9316.975617584927</v>
      </c>
      <c r="G714" s="28">
        <f t="shared" si="748"/>
        <v>-95.910078169210109</v>
      </c>
      <c r="H714" s="28">
        <f t="shared" si="749"/>
        <v>-155.29696890156208</v>
      </c>
      <c r="I714" s="28">
        <f t="shared" si="811"/>
        <v>-1210.7699110303176</v>
      </c>
      <c r="J714" s="28">
        <f t="shared" si="812"/>
        <v>-11696.256809754568</v>
      </c>
      <c r="K714" s="28">
        <f t="shared" si="813"/>
        <v>5073.2020351450765</v>
      </c>
      <c r="L714" s="28">
        <f t="shared" si="775"/>
        <v>-4608.9333791276867</v>
      </c>
      <c r="M714" s="28">
        <f t="shared" si="776"/>
        <v>-2120.1679169732729</v>
      </c>
      <c r="N714" s="28">
        <f>Paramètres!$D$26*Calculs!K714</f>
        <v>101.46404070290153</v>
      </c>
      <c r="O714" s="28">
        <f>Paramètres!$D$26*I714</f>
        <v>-24.215398220606353</v>
      </c>
      <c r="P714" s="28">
        <f>Paramètres!$D$26*J714</f>
        <v>-233.92513619509137</v>
      </c>
      <c r="Q714" s="105">
        <f>IF($T714&gt;25000,Paramètres!$D$9,-5)</f>
        <v>6</v>
      </c>
      <c r="R714" s="105">
        <f t="shared" si="750"/>
        <v>71522.555585388764</v>
      </c>
      <c r="S714" s="105">
        <f t="shared" si="751"/>
        <v>-79555.945460080431</v>
      </c>
      <c r="T714" s="105">
        <f t="shared" si="777"/>
        <v>106979.55138956379</v>
      </c>
      <c r="U714" s="105">
        <f t="shared" si="778"/>
        <v>-48.043757141098645</v>
      </c>
      <c r="V714" s="105">
        <f t="shared" si="752"/>
        <v>80.838794484278964</v>
      </c>
      <c r="W714" s="105">
        <f t="shared" si="779"/>
        <v>54.045816203728201</v>
      </c>
      <c r="X714" s="105">
        <f t="shared" si="780"/>
        <v>-60.116224470140509</v>
      </c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44">
        <f t="shared" si="781"/>
        <v>-71322.032370099187</v>
      </c>
      <c r="AL714" s="44">
        <f t="shared" si="782"/>
        <v>88872.921077665364</v>
      </c>
      <c r="AM714" s="44">
        <f t="shared" si="753"/>
        <v>64.591952982197625</v>
      </c>
      <c r="AN714" s="44">
        <f t="shared" si="754"/>
        <v>-54.388048729514736</v>
      </c>
      <c r="AO714" s="44">
        <f t="shared" si="814"/>
        <v>2352.855726538513</v>
      </c>
      <c r="AP714" s="44">
        <f t="shared" si="815"/>
        <v>4953.3071077925706</v>
      </c>
      <c r="AQ714" s="44">
        <f t="shared" si="783"/>
        <v>690.88159103090914</v>
      </c>
      <c r="AR714" s="44">
        <f t="shared" si="784"/>
        <v>402.29521125366159</v>
      </c>
      <c r="AS714" s="44">
        <f t="shared" si="785"/>
        <v>-561.67244531646043</v>
      </c>
      <c r="AT714" s="44">
        <f>Paramètres!$D$26*Calculs!AQ714</f>
        <v>13.817631820618184</v>
      </c>
      <c r="AU714" s="44">
        <f>Paramètres!$D$26*AO714</f>
        <v>47.057114530770257</v>
      </c>
      <c r="AV714" s="44">
        <f>Paramètres!$D$26*AP714</f>
        <v>99.066142155851409</v>
      </c>
      <c r="AW714" s="44"/>
      <c r="AX714" s="44"/>
      <c r="AY714" s="44"/>
      <c r="AZ714" s="44"/>
      <c r="BA714" s="44"/>
      <c r="BB714" s="44"/>
      <c r="BC714" s="44"/>
      <c r="BD714" s="44"/>
      <c r="BE714" s="44"/>
      <c r="BF714" s="44"/>
      <c r="BG714" s="41">
        <f>Paramètres!$D$16</f>
        <v>30000</v>
      </c>
      <c r="BH714" s="41">
        <f>Paramètres!$E$16</f>
        <v>-25000</v>
      </c>
      <c r="BI714" s="100"/>
      <c r="BJ714" s="100"/>
      <c r="BK714" s="110">
        <f>Paramètres!$D$20</f>
        <v>523598775598.29883</v>
      </c>
      <c r="BL714" s="41">
        <f>Paramètres!$D$21</f>
        <v>10000</v>
      </c>
      <c r="BM714" s="41"/>
      <c r="BN714" s="41"/>
      <c r="BO714" s="41">
        <f>IF(AND($BR$6&gt;200,A714&lt;950),Paramètres!$D$22,0)</f>
        <v>1</v>
      </c>
      <c r="BP714" s="41">
        <f t="shared" si="755"/>
        <v>29799.476784710423</v>
      </c>
      <c r="BQ714" s="41">
        <f t="shared" si="756"/>
        <v>-34316.975617584925</v>
      </c>
      <c r="BR714" s="41">
        <f t="shared" si="786"/>
        <v>45449.572409214299</v>
      </c>
      <c r="BS714" s="41">
        <f t="shared" si="787"/>
        <v>-49.030269459314937</v>
      </c>
      <c r="BT714" s="41">
        <f t="shared" si="788"/>
        <v>236.12497163103797</v>
      </c>
      <c r="BU714" s="41">
        <f t="shared" si="789"/>
        <v>154.81775157433572</v>
      </c>
      <c r="BV714" s="41">
        <f t="shared" si="790"/>
        <v>-178.2875935819028</v>
      </c>
      <c r="BW714" s="41">
        <f>Paramètres!$D$22</f>
        <v>1</v>
      </c>
      <c r="BX714" s="41">
        <f t="shared" si="757"/>
        <v>101322.03237009919</v>
      </c>
      <c r="BY714" s="41">
        <f t="shared" si="758"/>
        <v>-113872.92107766536</v>
      </c>
      <c r="BZ714" s="41">
        <f t="shared" si="791"/>
        <v>152424.39567985051</v>
      </c>
      <c r="CA714" s="41">
        <f t="shared" si="792"/>
        <v>-48.337899981352201</v>
      </c>
      <c r="CB714" s="41">
        <f t="shared" si="793"/>
        <v>22.391941420284503</v>
      </c>
      <c r="CC714" s="41">
        <f t="shared" si="794"/>
        <v>14.884736811952152</v>
      </c>
      <c r="CD714" s="41">
        <f t="shared" si="795"/>
        <v>-16.72852804667432</v>
      </c>
      <c r="CE714" s="2">
        <f>Paramètres!$F$16</f>
        <v>15000</v>
      </c>
      <c r="CF714" s="2">
        <f>Paramètres!$G$16</f>
        <v>15000</v>
      </c>
      <c r="CG714" s="111">
        <f>Paramètres!$F$20</f>
        <v>992600579172.61572</v>
      </c>
      <c r="CH714" s="2">
        <f>Paramètres!$F$21</f>
        <v>13332</v>
      </c>
      <c r="CI714" s="2"/>
      <c r="CJ714" s="2"/>
      <c r="CK714" s="2">
        <f>IF(CN714&gt;20000,Paramètres!$F$22,-2)</f>
        <v>-2</v>
      </c>
      <c r="CL714" s="2">
        <f t="shared" si="759"/>
        <v>14799.476784710423</v>
      </c>
      <c r="CM714" s="2">
        <f t="shared" si="760"/>
        <v>5683.024382415073</v>
      </c>
      <c r="CN714" s="2">
        <f t="shared" si="761"/>
        <v>15853.115757866242</v>
      </c>
      <c r="CO714" s="2">
        <f t="shared" si="762"/>
        <v>21.006874782139167</v>
      </c>
      <c r="CP714" s="2">
        <f t="shared" si="763"/>
        <v>-3541.0885672820887</v>
      </c>
      <c r="CQ714" s="2">
        <f t="shared" si="764"/>
        <v>-3305.7386853490311</v>
      </c>
      <c r="CR714" s="2">
        <f t="shared" si="765"/>
        <v>-1269.4093057492428</v>
      </c>
      <c r="CS714" s="2">
        <f>Paramètres!$F$22</f>
        <v>1</v>
      </c>
      <c r="CT714" s="2">
        <f t="shared" si="766"/>
        <v>86322.032370099187</v>
      </c>
      <c r="CU714" s="2">
        <f t="shared" si="767"/>
        <v>-73872.921077665364</v>
      </c>
      <c r="CV714" s="2">
        <f t="shared" si="796"/>
        <v>113616.46773708213</v>
      </c>
      <c r="CW714" s="2">
        <f t="shared" si="797"/>
        <v>-40.556346695179151</v>
      </c>
      <c r="CX714" s="2">
        <f t="shared" si="768"/>
        <v>75.332665198662269</v>
      </c>
      <c r="CY714" s="2">
        <f t="shared" si="798"/>
        <v>57.235266095870379</v>
      </c>
      <c r="CZ714" s="2">
        <f t="shared" si="799"/>
        <v>-48.980963249701936</v>
      </c>
      <c r="DA714" s="2"/>
      <c r="DB714" s="2"/>
      <c r="DC714" s="13">
        <f>Paramètres!$H$16</f>
        <v>-20000</v>
      </c>
      <c r="DD714" s="13">
        <f>Paramètres!$I$16</f>
        <v>0</v>
      </c>
      <c r="DE714" s="13"/>
      <c r="DF714" s="13"/>
      <c r="DG714" s="112">
        <f>Paramètres!$H$20</f>
        <v>1047197551196.5977</v>
      </c>
      <c r="DH714" s="13">
        <f>Paramètres!$H$21</f>
        <v>10000</v>
      </c>
      <c r="DI714" s="13">
        <f>IF(DL714&lt;66666,Paramètres!$H$22,5)</f>
        <v>1</v>
      </c>
      <c r="DJ714" s="13">
        <f t="shared" si="769"/>
        <v>-20200.523215289577</v>
      </c>
      <c r="DK714" s="13">
        <f t="shared" si="770"/>
        <v>-9316.975617584927</v>
      </c>
      <c r="DL714" s="13">
        <f t="shared" si="800"/>
        <v>22245.610192353124</v>
      </c>
      <c r="DM714" s="13">
        <f t="shared" si="801"/>
        <v>-155.23969229578503</v>
      </c>
      <c r="DN714" s="13">
        <f t="shared" si="802"/>
        <v>1605.6206153300502</v>
      </c>
      <c r="DO714" s="13">
        <f t="shared" si="803"/>
        <v>-1458.0124453529918</v>
      </c>
      <c r="DP714" s="13">
        <f t="shared" si="804"/>
        <v>-672.47101764212721</v>
      </c>
      <c r="DQ714" s="13">
        <f>IF(DT714&lt;66666,Paramètres!$H$22,5)</f>
        <v>5</v>
      </c>
      <c r="DR714" s="13">
        <f t="shared" si="771"/>
        <v>51322.032370099187</v>
      </c>
      <c r="DS714" s="13">
        <f t="shared" si="772"/>
        <v>-88872.921077665364</v>
      </c>
      <c r="DT714" s="13">
        <f t="shared" si="805"/>
        <v>102627.22400744574</v>
      </c>
      <c r="DU714" s="13">
        <f t="shared" si="806"/>
        <v>-59.99457159444561</v>
      </c>
      <c r="DV714" s="13">
        <f t="shared" si="807"/>
        <v>490.13699584599055</v>
      </c>
      <c r="DW714" s="13">
        <f t="shared" si="808"/>
        <v>245.10871272096455</v>
      </c>
      <c r="DX714" s="13">
        <f t="shared" si="809"/>
        <v>-424.44786917265145</v>
      </c>
    </row>
    <row r="715" spans="1:128" x14ac:dyDescent="0.35">
      <c r="A715" s="106">
        <f t="shared" si="810"/>
        <v>709</v>
      </c>
      <c r="B715" s="106">
        <f>A715*Paramètres!$D$25</f>
        <v>354.5</v>
      </c>
      <c r="C715" s="102">
        <f>Paramètres!$D$7</f>
        <v>155093840495.72119</v>
      </c>
      <c r="D715" s="28">
        <f>Paramètres!$D$8</f>
        <v>6666</v>
      </c>
      <c r="E715" s="28">
        <f t="shared" si="773"/>
        <v>-1557.0950850075033</v>
      </c>
      <c r="F715" s="28">
        <f t="shared" si="774"/>
        <v>2938.8052334643248</v>
      </c>
      <c r="G715" s="28">
        <f t="shared" si="748"/>
        <v>-113.10735487166554</v>
      </c>
      <c r="H715" s="28">
        <f t="shared" si="749"/>
        <v>155.7589910476936</v>
      </c>
      <c r="I715" s="28">
        <f t="shared" si="811"/>
        <v>-5795.4878919373978</v>
      </c>
      <c r="J715" s="28">
        <f t="shared" si="812"/>
        <v>-13582.499590532749</v>
      </c>
      <c r="K715" s="28">
        <f t="shared" si="813"/>
        <v>770.45208654294902</v>
      </c>
      <c r="L715" s="28">
        <f t="shared" si="775"/>
        <v>-702.5186169653773</v>
      </c>
      <c r="M715" s="28">
        <f t="shared" si="776"/>
        <v>316.32895927410317</v>
      </c>
      <c r="N715" s="28">
        <f>Paramètres!$D$26*Calculs!K715</f>
        <v>15.409041730858981</v>
      </c>
      <c r="O715" s="28">
        <f>Paramètres!$D$26*I715</f>
        <v>-115.90975783874796</v>
      </c>
      <c r="P715" s="28">
        <f>Paramètres!$D$26*J715</f>
        <v>-271.64999181065497</v>
      </c>
      <c r="Q715" s="105">
        <f>IF($T715&gt;25000,Paramètres!$D$9,-5)</f>
        <v>6</v>
      </c>
      <c r="R715" s="105">
        <f t="shared" si="750"/>
        <v>68487.935619009004</v>
      </c>
      <c r="S715" s="105">
        <f t="shared" si="751"/>
        <v>-88270.3512867682</v>
      </c>
      <c r="T715" s="105">
        <f t="shared" si="777"/>
        <v>111724.00029377297</v>
      </c>
      <c r="U715" s="105">
        <f t="shared" si="778"/>
        <v>-52.192530745819234</v>
      </c>
      <c r="V715" s="105">
        <f t="shared" si="752"/>
        <v>74.154566000895244</v>
      </c>
      <c r="W715" s="105">
        <f t="shared" si="779"/>
        <v>45.457494618619847</v>
      </c>
      <c r="X715" s="105">
        <f t="shared" si="780"/>
        <v>-58.587676535080952</v>
      </c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44">
        <f t="shared" si="781"/>
        <v>-70045.030704016506</v>
      </c>
      <c r="AL715" s="44">
        <f t="shared" si="782"/>
        <v>91209.156520232529</v>
      </c>
      <c r="AM715" s="44">
        <f t="shared" si="753"/>
        <v>57.753009419114299</v>
      </c>
      <c r="AN715" s="44">
        <f t="shared" si="754"/>
        <v>-55.992106391764587</v>
      </c>
      <c r="AO715" s="44">
        <f t="shared" si="814"/>
        <v>2708.0938232614044</v>
      </c>
      <c r="AP715" s="44">
        <f t="shared" si="815"/>
        <v>4292.5685203202584</v>
      </c>
      <c r="AQ715" s="44">
        <f t="shared" si="783"/>
        <v>663.8115668390069</v>
      </c>
      <c r="AR715" s="44">
        <f t="shared" si="784"/>
        <v>371.27453183251527</v>
      </c>
      <c r="AS715" s="44">
        <f t="shared" si="785"/>
        <v>-550.27358493916825</v>
      </c>
      <c r="AT715" s="44">
        <f>Paramètres!$D$26*Calculs!AQ715</f>
        <v>13.276231336780139</v>
      </c>
      <c r="AU715" s="44">
        <f>Paramètres!$D$26*AO715</f>
        <v>54.16187646522809</v>
      </c>
      <c r="AV715" s="44">
        <f>Paramètres!$D$26*AP715</f>
        <v>85.851370406405167</v>
      </c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1">
        <f>Paramètres!$D$16</f>
        <v>30000</v>
      </c>
      <c r="BH715" s="41">
        <f>Paramètres!$E$16</f>
        <v>-25000</v>
      </c>
      <c r="BI715" s="100"/>
      <c r="BJ715" s="100"/>
      <c r="BK715" s="110">
        <f>Paramètres!$D$20</f>
        <v>523598775598.29883</v>
      </c>
      <c r="BL715" s="41">
        <f>Paramètres!$D$21</f>
        <v>10000</v>
      </c>
      <c r="BM715" s="41"/>
      <c r="BN715" s="41"/>
      <c r="BO715" s="41">
        <f>IF(AND($BR$6&gt;200,A715&lt;950),Paramètres!$D$22,0)</f>
        <v>1</v>
      </c>
      <c r="BP715" s="41">
        <f t="shared" si="755"/>
        <v>31557.095085007502</v>
      </c>
      <c r="BQ715" s="41">
        <f t="shared" si="756"/>
        <v>-27938.805233464325</v>
      </c>
      <c r="BR715" s="41">
        <f t="shared" si="786"/>
        <v>42147.681882609606</v>
      </c>
      <c r="BS715" s="41">
        <f t="shared" si="787"/>
        <v>-41.519798575169126</v>
      </c>
      <c r="BT715" s="41">
        <f t="shared" si="788"/>
        <v>271.50308900190197</v>
      </c>
      <c r="BU715" s="41">
        <f t="shared" si="789"/>
        <v>203.28161390630171</v>
      </c>
      <c r="BV715" s="41">
        <f t="shared" si="790"/>
        <v>-179.97364469617204</v>
      </c>
      <c r="BW715" s="41">
        <f>Paramètres!$D$22</f>
        <v>1</v>
      </c>
      <c r="BX715" s="41">
        <f t="shared" si="757"/>
        <v>100045.03070401651</v>
      </c>
      <c r="BY715" s="41">
        <f t="shared" si="758"/>
        <v>-116209.15652023253</v>
      </c>
      <c r="BZ715" s="41">
        <f t="shared" si="791"/>
        <v>153341.37154633616</v>
      </c>
      <c r="CA715" s="41">
        <f t="shared" si="792"/>
        <v>-49.274678784729041</v>
      </c>
      <c r="CB715" s="41">
        <f t="shared" si="793"/>
        <v>22.126632265983218</v>
      </c>
      <c r="CC715" s="41">
        <f t="shared" si="794"/>
        <v>14.43615367531689</v>
      </c>
      <c r="CD715" s="41">
        <f t="shared" si="795"/>
        <v>-16.768581409787899</v>
      </c>
      <c r="CE715" s="2">
        <f>Paramètres!$F$16</f>
        <v>15000</v>
      </c>
      <c r="CF715" s="2">
        <f>Paramètres!$G$16</f>
        <v>15000</v>
      </c>
      <c r="CG715" s="111">
        <f>Paramètres!$F$20</f>
        <v>992600579172.61572</v>
      </c>
      <c r="CH715" s="2">
        <f>Paramètres!$F$21</f>
        <v>13332</v>
      </c>
      <c r="CI715" s="2"/>
      <c r="CJ715" s="2"/>
      <c r="CK715" s="2">
        <f>IF(CN715&gt;20000,Paramètres!$F$22,-2)</f>
        <v>1</v>
      </c>
      <c r="CL715" s="2">
        <f t="shared" si="759"/>
        <v>16557.095085007502</v>
      </c>
      <c r="CM715" s="2">
        <f t="shared" si="760"/>
        <v>12061.194766535675</v>
      </c>
      <c r="CN715" s="2">
        <f t="shared" si="761"/>
        <v>20484.379825864566</v>
      </c>
      <c r="CO715" s="2">
        <f t="shared" si="762"/>
        <v>36.071870783940206</v>
      </c>
      <c r="CP715" s="2">
        <f t="shared" si="763"/>
        <v>1392.6815321017216</v>
      </c>
      <c r="CQ715" s="2">
        <f t="shared" si="764"/>
        <v>1125.6753070467396</v>
      </c>
      <c r="CR715" s="2">
        <f t="shared" si="765"/>
        <v>820.01033710705576</v>
      </c>
      <c r="CS715" s="2">
        <f>Paramètres!$F$22</f>
        <v>1</v>
      </c>
      <c r="CT715" s="2">
        <f t="shared" si="766"/>
        <v>85045.030704016506</v>
      </c>
      <c r="CU715" s="2">
        <f t="shared" si="767"/>
        <v>-76209.156520232529</v>
      </c>
      <c r="CV715" s="2">
        <f t="shared" si="796"/>
        <v>114194.97705666572</v>
      </c>
      <c r="CW715" s="2">
        <f t="shared" si="797"/>
        <v>-41.863631603392527</v>
      </c>
      <c r="CX715" s="2">
        <f t="shared" si="768"/>
        <v>74.586687916880351</v>
      </c>
      <c r="CY715" s="2">
        <f t="shared" si="798"/>
        <v>55.547339537135294</v>
      </c>
      <c r="CZ715" s="2">
        <f t="shared" si="799"/>
        <v>-49.776169848194542</v>
      </c>
      <c r="DA715" s="2"/>
      <c r="DB715" s="2"/>
      <c r="DC715" s="13">
        <f>Paramètres!$H$16</f>
        <v>-20000</v>
      </c>
      <c r="DD715" s="13">
        <f>Paramètres!$I$16</f>
        <v>0</v>
      </c>
      <c r="DE715" s="13"/>
      <c r="DF715" s="13"/>
      <c r="DG715" s="112">
        <f>Paramètres!$H$20</f>
        <v>1047197551196.5977</v>
      </c>
      <c r="DH715" s="13">
        <f>Paramètres!$H$21</f>
        <v>10000</v>
      </c>
      <c r="DI715" s="13">
        <f>IF(DL715&lt;66666,Paramètres!$H$22,5)</f>
        <v>1</v>
      </c>
      <c r="DJ715" s="13">
        <f t="shared" si="769"/>
        <v>-18442.904914992498</v>
      </c>
      <c r="DK715" s="13">
        <f t="shared" si="770"/>
        <v>-2938.8052334643248</v>
      </c>
      <c r="DL715" s="13">
        <f t="shared" si="800"/>
        <v>18675.580791603021</v>
      </c>
      <c r="DM715" s="13">
        <f t="shared" si="801"/>
        <v>-170.94625653429068</v>
      </c>
      <c r="DN715" s="13">
        <f t="shared" si="802"/>
        <v>2057.104654035249</v>
      </c>
      <c r="DO715" s="13">
        <f t="shared" si="803"/>
        <v>-2031.4755379184187</v>
      </c>
      <c r="DP715" s="13">
        <f t="shared" si="804"/>
        <v>-323.70773313678052</v>
      </c>
      <c r="DQ715" s="13">
        <f>IF(DT715&lt;66666,Paramètres!$H$22,5)</f>
        <v>5</v>
      </c>
      <c r="DR715" s="13">
        <f t="shared" si="771"/>
        <v>50045.030704016506</v>
      </c>
      <c r="DS715" s="13">
        <f t="shared" si="772"/>
        <v>-91209.156520232529</v>
      </c>
      <c r="DT715" s="13">
        <f t="shared" si="805"/>
        <v>104036.60572749493</v>
      </c>
      <c r="DU715" s="13">
        <f t="shared" si="806"/>
        <v>-61.247115566980092</v>
      </c>
      <c r="DV715" s="13">
        <f t="shared" si="807"/>
        <v>477.12832494014384</v>
      </c>
      <c r="DW715" s="13">
        <f t="shared" si="808"/>
        <v>229.51442431646907</v>
      </c>
      <c r="DX715" s="13">
        <f t="shared" si="809"/>
        <v>-418.2996145000223</v>
      </c>
    </row>
    <row r="716" spans="1:128" x14ac:dyDescent="0.35">
      <c r="A716" s="106">
        <f t="shared" si="810"/>
        <v>710</v>
      </c>
      <c r="B716" s="106">
        <f>A716*Paramètres!$D$25</f>
        <v>355</v>
      </c>
      <c r="C716" s="102">
        <f>Paramètres!$D$7</f>
        <v>155093840495.72119</v>
      </c>
      <c r="D716" s="28">
        <f>Paramètres!$D$8</f>
        <v>6666</v>
      </c>
      <c r="E716" s="28">
        <f t="shared" si="773"/>
        <v>-4630.4686852175464</v>
      </c>
      <c r="F716" s="28">
        <f t="shared" si="774"/>
        <v>-3773.3623219835235</v>
      </c>
      <c r="G716" s="28">
        <f t="shared" si="748"/>
        <v>-116.15738709773579</v>
      </c>
      <c r="H716" s="28">
        <f t="shared" si="749"/>
        <v>143.21440939176202</v>
      </c>
      <c r="I716" s="28">
        <f t="shared" si="811"/>
        <v>-6382.0967510640266</v>
      </c>
      <c r="J716" s="28">
        <f t="shared" si="812"/>
        <v>-12994.52063944799</v>
      </c>
      <c r="K716" s="28">
        <f t="shared" si="813"/>
        <v>1875.5352575352565</v>
      </c>
      <c r="L716" s="28">
        <f t="shared" si="775"/>
        <v>-1502.082418496406</v>
      </c>
      <c r="M716" s="28">
        <f t="shared" si="776"/>
        <v>1123.1121539284618</v>
      </c>
      <c r="N716" s="28">
        <f>Paramètres!$D$26*Calculs!K716</f>
        <v>37.510705150705128</v>
      </c>
      <c r="O716" s="28">
        <f>Paramètres!$D$26*I716</f>
        <v>-127.64193502128053</v>
      </c>
      <c r="P716" s="28">
        <f>Paramètres!$D$26*J716</f>
        <v>-259.89041278895979</v>
      </c>
      <c r="Q716" s="105">
        <f>IF($T716&gt;25000,Paramètres!$D$9,-5)</f>
        <v>6</v>
      </c>
      <c r="R716" s="105">
        <f t="shared" si="750"/>
        <v>63967.696474210134</v>
      </c>
      <c r="S716" s="105">
        <f t="shared" si="751"/>
        <v>-96991.234706141389</v>
      </c>
      <c r="T716" s="105">
        <f t="shared" si="777"/>
        <v>116185.9105143067</v>
      </c>
      <c r="U716" s="105">
        <f t="shared" si="778"/>
        <v>-56.59433479364985</v>
      </c>
      <c r="V716" s="105">
        <f t="shared" si="752"/>
        <v>68.595878593317281</v>
      </c>
      <c r="W716" s="105">
        <f t="shared" si="779"/>
        <v>37.766372203097525</v>
      </c>
      <c r="X716" s="105">
        <f t="shared" si="780"/>
        <v>-57.263388745394963</v>
      </c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44">
        <f t="shared" si="781"/>
        <v>-68598.165159427677</v>
      </c>
      <c r="AL716" s="44">
        <f t="shared" si="782"/>
        <v>93217.872384157861</v>
      </c>
      <c r="AM716" s="44">
        <f t="shared" si="753"/>
        <v>50.396899485902338</v>
      </c>
      <c r="AN716" s="44">
        <f t="shared" si="754"/>
        <v>-57.593765632462087</v>
      </c>
      <c r="AO716" s="44">
        <f t="shared" si="814"/>
        <v>3025.2064786286915</v>
      </c>
      <c r="AP716" s="44">
        <f t="shared" si="815"/>
        <v>3656.4435649746847</v>
      </c>
      <c r="AQ716" s="44">
        <f t="shared" si="783"/>
        <v>643.67120563274705</v>
      </c>
      <c r="AR716" s="44">
        <f t="shared" si="784"/>
        <v>344.9554121475411</v>
      </c>
      <c r="AS716" s="44">
        <f t="shared" si="785"/>
        <v>-543.43204229308571</v>
      </c>
      <c r="AT716" s="44">
        <f>Paramètres!$D$26*Calculs!AQ716</f>
        <v>12.873424112654941</v>
      </c>
      <c r="AU716" s="44">
        <f>Paramètres!$D$26*AO716</f>
        <v>60.504129572573831</v>
      </c>
      <c r="AV716" s="44">
        <f>Paramètres!$D$26*AP716</f>
        <v>73.128871299493696</v>
      </c>
      <c r="AW716" s="44"/>
      <c r="AX716" s="44"/>
      <c r="AY716" s="44"/>
      <c r="AZ716" s="44"/>
      <c r="BA716" s="44"/>
      <c r="BB716" s="44"/>
      <c r="BC716" s="44"/>
      <c r="BD716" s="44"/>
      <c r="BE716" s="44"/>
      <c r="BF716" s="44"/>
      <c r="BG716" s="41">
        <f>Paramètres!$D$16</f>
        <v>30000</v>
      </c>
      <c r="BH716" s="41">
        <f>Paramètres!$E$16</f>
        <v>-25000</v>
      </c>
      <c r="BI716" s="100"/>
      <c r="BJ716" s="100"/>
      <c r="BK716" s="110">
        <f>Paramètres!$D$20</f>
        <v>523598775598.29883</v>
      </c>
      <c r="BL716" s="41">
        <f>Paramètres!$D$21</f>
        <v>10000</v>
      </c>
      <c r="BM716" s="41"/>
      <c r="BN716" s="41"/>
      <c r="BO716" s="41">
        <f>IF(AND($BR$6&gt;200,A716&lt;950),Paramètres!$D$22,0)</f>
        <v>1</v>
      </c>
      <c r="BP716" s="41">
        <f t="shared" si="755"/>
        <v>34630.468685217544</v>
      </c>
      <c r="BQ716" s="41">
        <f t="shared" si="756"/>
        <v>-21226.637678016476</v>
      </c>
      <c r="BR716" s="41">
        <f t="shared" si="786"/>
        <v>40618.216460987322</v>
      </c>
      <c r="BS716" s="41">
        <f t="shared" si="787"/>
        <v>-31.506084812379424</v>
      </c>
      <c r="BT716" s="41">
        <f t="shared" si="788"/>
        <v>290.55084650387806</v>
      </c>
      <c r="BU716" s="41">
        <f t="shared" si="789"/>
        <v>247.71919764079712</v>
      </c>
      <c r="BV716" s="41">
        <f t="shared" si="790"/>
        <v>-151.83870891284539</v>
      </c>
      <c r="BW716" s="41">
        <f>Paramètres!$D$22</f>
        <v>1</v>
      </c>
      <c r="BX716" s="41">
        <f t="shared" si="757"/>
        <v>98598.165159427677</v>
      </c>
      <c r="BY716" s="41">
        <f t="shared" si="758"/>
        <v>-118217.87238415786</v>
      </c>
      <c r="BZ716" s="41">
        <f t="shared" si="791"/>
        <v>153938.50565678105</v>
      </c>
      <c r="CA716" s="41">
        <f t="shared" si="792"/>
        <v>-50.170618977090896</v>
      </c>
      <c r="CB716" s="41">
        <f t="shared" si="793"/>
        <v>21.956384817469679</v>
      </c>
      <c r="CC716" s="41">
        <f t="shared" si="794"/>
        <v>14.063143248665561</v>
      </c>
      <c r="CD716" s="41">
        <f t="shared" si="795"/>
        <v>-16.861519392401306</v>
      </c>
      <c r="CE716" s="2">
        <f>Paramètres!$F$16</f>
        <v>15000</v>
      </c>
      <c r="CF716" s="2">
        <f>Paramètres!$G$16</f>
        <v>15000</v>
      </c>
      <c r="CG716" s="111">
        <f>Paramètres!$F$20</f>
        <v>992600579172.61572</v>
      </c>
      <c r="CH716" s="2">
        <f>Paramètres!$F$21</f>
        <v>13332</v>
      </c>
      <c r="CI716" s="2"/>
      <c r="CJ716" s="2"/>
      <c r="CK716" s="2">
        <f>IF(CN716&gt;20000,Paramètres!$F$22,-2)</f>
        <v>1</v>
      </c>
      <c r="CL716" s="2">
        <f t="shared" si="759"/>
        <v>19630.468685217547</v>
      </c>
      <c r="CM716" s="2">
        <f t="shared" si="760"/>
        <v>18773.362321983524</v>
      </c>
      <c r="CN716" s="2">
        <f t="shared" si="761"/>
        <v>27162.371650387551</v>
      </c>
      <c r="CO716" s="2">
        <f t="shared" si="762"/>
        <v>43.72147062875495</v>
      </c>
      <c r="CP716" s="2">
        <f t="shared" si="763"/>
        <v>973.25939459426547</v>
      </c>
      <c r="CQ716" s="2">
        <f t="shared" si="764"/>
        <v>703.38254383997878</v>
      </c>
      <c r="CR716" s="2">
        <f t="shared" si="765"/>
        <v>672.67142513057343</v>
      </c>
      <c r="CS716" s="2">
        <f>Paramètres!$F$22</f>
        <v>1</v>
      </c>
      <c r="CT716" s="2">
        <f t="shared" si="766"/>
        <v>83598.165159427677</v>
      </c>
      <c r="CU716" s="2">
        <f t="shared" si="767"/>
        <v>-78217.872384157861</v>
      </c>
      <c r="CV716" s="2">
        <f t="shared" si="796"/>
        <v>114484.44775744587</v>
      </c>
      <c r="CW716" s="2">
        <f t="shared" si="797"/>
        <v>-43.095648928540605</v>
      </c>
      <c r="CX716" s="2">
        <f t="shared" si="768"/>
        <v>74.217544511112408</v>
      </c>
      <c r="CY716" s="2">
        <f t="shared" si="798"/>
        <v>54.194702121569371</v>
      </c>
      <c r="CZ716" s="2">
        <f t="shared" si="799"/>
        <v>-50.706786283625938</v>
      </c>
      <c r="DA716" s="2"/>
      <c r="DB716" s="2"/>
      <c r="DC716" s="13">
        <f>Paramètres!$H$16</f>
        <v>-20000</v>
      </c>
      <c r="DD716" s="13">
        <f>Paramètres!$I$16</f>
        <v>0</v>
      </c>
      <c r="DE716" s="13"/>
      <c r="DF716" s="13"/>
      <c r="DG716" s="112">
        <f>Paramètres!$H$20</f>
        <v>1047197551196.5977</v>
      </c>
      <c r="DH716" s="13">
        <f>Paramètres!$H$21</f>
        <v>10000</v>
      </c>
      <c r="DI716" s="13">
        <f>IF(DL716&lt;66666,Paramètres!$H$22,5)</f>
        <v>1</v>
      </c>
      <c r="DJ716" s="13">
        <f t="shared" si="769"/>
        <v>-15369.531314782453</v>
      </c>
      <c r="DK716" s="13">
        <f t="shared" si="770"/>
        <v>3773.3623219835235</v>
      </c>
      <c r="DL716" s="13">
        <f t="shared" si="800"/>
        <v>15825.95197923472</v>
      </c>
      <c r="DM716" s="13">
        <f t="shared" si="801"/>
        <v>166.20617614782913</v>
      </c>
      <c r="DN716" s="13">
        <f t="shared" si="802"/>
        <v>2526.0350440665129</v>
      </c>
      <c r="DO716" s="13">
        <f t="shared" si="803"/>
        <v>-2453.1841599771819</v>
      </c>
      <c r="DP716" s="13">
        <f t="shared" si="804"/>
        <v>602.27943771073365</v>
      </c>
      <c r="DQ716" s="13">
        <f>IF(DT716&lt;66666,Paramètres!$H$22,5)</f>
        <v>5</v>
      </c>
      <c r="DR716" s="13">
        <f t="shared" si="771"/>
        <v>48598.165159427677</v>
      </c>
      <c r="DS716" s="13">
        <f t="shared" si="772"/>
        <v>-93217.872384157861</v>
      </c>
      <c r="DT716" s="13">
        <f t="shared" si="805"/>
        <v>105125.41742457982</v>
      </c>
      <c r="DU716" s="13">
        <f t="shared" si="806"/>
        <v>-62.465186284712843</v>
      </c>
      <c r="DV716" s="13">
        <f t="shared" si="807"/>
        <v>467.42828322697574</v>
      </c>
      <c r="DW716" s="13">
        <f t="shared" si="808"/>
        <v>216.08624693214239</v>
      </c>
      <c r="DX716" s="13">
        <f t="shared" si="809"/>
        <v>-414.48273045725199</v>
      </c>
    </row>
    <row r="717" spans="1:128" x14ac:dyDescent="0.35">
      <c r="A717" s="106">
        <f t="shared" si="810"/>
        <v>711</v>
      </c>
      <c r="B717" s="106">
        <f>A717*Paramètres!$D$25</f>
        <v>355.5</v>
      </c>
      <c r="C717" s="102">
        <f>Paramètres!$D$7</f>
        <v>155093840495.72119</v>
      </c>
      <c r="D717" s="28">
        <f>Paramètres!$D$8</f>
        <v>6666</v>
      </c>
      <c r="E717" s="28">
        <f t="shared" si="773"/>
        <v>-8197.0376653736621</v>
      </c>
      <c r="F717" s="28">
        <f t="shared" si="774"/>
        <v>-9989.8446032254033</v>
      </c>
      <c r="G717" s="28">
        <f t="shared" si="748"/>
        <v>-123.74307066076824</v>
      </c>
      <c r="H717" s="28">
        <f t="shared" si="749"/>
        <v>120.94029794189075</v>
      </c>
      <c r="I717" s="28">
        <f t="shared" si="811"/>
        <v>-7756.5372345391515</v>
      </c>
      <c r="J717" s="28">
        <f t="shared" si="812"/>
        <v>-11611.518072730569</v>
      </c>
      <c r="K717" s="28">
        <f t="shared" si="813"/>
        <v>2420.9787870860632</v>
      </c>
      <c r="L717" s="28">
        <f t="shared" si="775"/>
        <v>-1244.7332410229096</v>
      </c>
      <c r="M717" s="28">
        <f t="shared" si="776"/>
        <v>2076.4819879337524</v>
      </c>
      <c r="N717" s="28">
        <f>Paramètres!$D$26*Calculs!K717</f>
        <v>48.419575741721268</v>
      </c>
      <c r="O717" s="28">
        <f>Paramètres!$D$26*I717</f>
        <v>-155.13074469078305</v>
      </c>
      <c r="P717" s="28">
        <f>Paramètres!$D$26*J717</f>
        <v>-232.23036145461137</v>
      </c>
      <c r="Q717" s="105">
        <f>IF($T717&gt;25000,Paramètres!$D$9,-5)</f>
        <v>6</v>
      </c>
      <c r="R717" s="105">
        <f t="shared" si="750"/>
        <v>58802.285401702786</v>
      </c>
      <c r="S717" s="105">
        <f t="shared" si="751"/>
        <v>-104900.08075929733</v>
      </c>
      <c r="T717" s="105">
        <f t="shared" si="777"/>
        <v>120256.95702025064</v>
      </c>
      <c r="U717" s="105">
        <f t="shared" si="778"/>
        <v>-60.726963175218984</v>
      </c>
      <c r="V717" s="105">
        <f t="shared" si="752"/>
        <v>64.051132048169023</v>
      </c>
      <c r="W717" s="105">
        <f t="shared" si="779"/>
        <v>31.319210466670569</v>
      </c>
      <c r="X717" s="105">
        <f t="shared" si="780"/>
        <v>-55.871769010801671</v>
      </c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44">
        <f t="shared" si="781"/>
        <v>-66999.323067076446</v>
      </c>
      <c r="AL717" s="44">
        <f t="shared" si="782"/>
        <v>94910.236156071929</v>
      </c>
      <c r="AM717" s="44">
        <f t="shared" si="753"/>
        <v>42.567117708993415</v>
      </c>
      <c r="AN717" s="44">
        <f t="shared" si="754"/>
        <v>-59.1518538807113</v>
      </c>
      <c r="AO717" s="44">
        <f t="shared" si="814"/>
        <v>3309.657761203659</v>
      </c>
      <c r="AP717" s="44">
        <f t="shared" si="815"/>
        <v>3039.882651382105</v>
      </c>
      <c r="AQ717" s="44">
        <f t="shared" si="783"/>
        <v>628.18404964321405</v>
      </c>
      <c r="AR717" s="44">
        <f t="shared" si="784"/>
        <v>322.11046450547485</v>
      </c>
      <c r="AS717" s="44">
        <f t="shared" si="785"/>
        <v>-539.31442487867423</v>
      </c>
      <c r="AT717" s="44">
        <f>Paramètres!$D$26*Calculs!AQ717</f>
        <v>12.563680992864281</v>
      </c>
      <c r="AU717" s="44">
        <f>Paramètres!$D$26*AO717</f>
        <v>66.19315522407318</v>
      </c>
      <c r="AV717" s="44">
        <f>Paramètres!$D$26*AP717</f>
        <v>60.797653027642099</v>
      </c>
      <c r="AW717" s="44"/>
      <c r="AX717" s="44"/>
      <c r="AY717" s="44"/>
      <c r="AZ717" s="44"/>
      <c r="BA717" s="44"/>
      <c r="BB717" s="44"/>
      <c r="BC717" s="44"/>
      <c r="BD717" s="44"/>
      <c r="BE717" s="44"/>
      <c r="BF717" s="44"/>
      <c r="BG717" s="41">
        <f>Paramètres!$D$16</f>
        <v>30000</v>
      </c>
      <c r="BH717" s="41">
        <f>Paramètres!$E$16</f>
        <v>-25000</v>
      </c>
      <c r="BI717" s="100"/>
      <c r="BJ717" s="100"/>
      <c r="BK717" s="110">
        <f>Paramètres!$D$20</f>
        <v>523598775598.29883</v>
      </c>
      <c r="BL717" s="41">
        <f>Paramètres!$D$21</f>
        <v>10000</v>
      </c>
      <c r="BM717" s="41"/>
      <c r="BN717" s="41"/>
      <c r="BO717" s="41">
        <f>IF(AND($BR$6&gt;200,A717&lt;950),Paramètres!$D$22,0)</f>
        <v>1</v>
      </c>
      <c r="BP717" s="41">
        <f t="shared" si="755"/>
        <v>38197.03766537366</v>
      </c>
      <c r="BQ717" s="41">
        <f t="shared" si="756"/>
        <v>-15010.155396774597</v>
      </c>
      <c r="BR717" s="41">
        <f t="shared" si="786"/>
        <v>41040.448967394295</v>
      </c>
      <c r="BS717" s="41">
        <f t="shared" si="787"/>
        <v>-21.453163047059807</v>
      </c>
      <c r="BT717" s="41">
        <f t="shared" si="788"/>
        <v>285.1032550468949</v>
      </c>
      <c r="BU717" s="41">
        <f t="shared" si="789"/>
        <v>265.35040540611078</v>
      </c>
      <c r="BV717" s="41">
        <f t="shared" si="790"/>
        <v>-104.27381449408789</v>
      </c>
      <c r="BW717" s="41">
        <f>Paramètres!$D$22</f>
        <v>1</v>
      </c>
      <c r="BX717" s="41">
        <f t="shared" si="757"/>
        <v>96999.323067076446</v>
      </c>
      <c r="BY717" s="41">
        <f t="shared" si="758"/>
        <v>-119910.23615607193</v>
      </c>
      <c r="BZ717" s="41">
        <f t="shared" si="791"/>
        <v>154231.42808933597</v>
      </c>
      <c r="CA717" s="41">
        <f t="shared" si="792"/>
        <v>-51.029468446446174</v>
      </c>
      <c r="CB717" s="41">
        <f t="shared" si="793"/>
        <v>21.873586365211089</v>
      </c>
      <c r="CC717" s="41">
        <f t="shared" si="794"/>
        <v>13.756749170770412</v>
      </c>
      <c r="CD717" s="41">
        <f t="shared" si="795"/>
        <v>-17.006046945979424</v>
      </c>
      <c r="CE717" s="2">
        <f>Paramètres!$F$16</f>
        <v>15000</v>
      </c>
      <c r="CF717" s="2">
        <f>Paramètres!$G$16</f>
        <v>15000</v>
      </c>
      <c r="CG717" s="111">
        <f>Paramètres!$F$20</f>
        <v>992600579172.61572</v>
      </c>
      <c r="CH717" s="2">
        <f>Paramètres!$F$21</f>
        <v>13332</v>
      </c>
      <c r="CI717" s="2"/>
      <c r="CJ717" s="2"/>
      <c r="CK717" s="2">
        <f>IF(CN717&gt;20000,Paramètres!$F$22,-2)</f>
        <v>1</v>
      </c>
      <c r="CL717" s="2">
        <f t="shared" si="759"/>
        <v>23197.03766537366</v>
      </c>
      <c r="CM717" s="2">
        <f t="shared" si="760"/>
        <v>24989.844603225403</v>
      </c>
      <c r="CN717" s="2">
        <f t="shared" si="761"/>
        <v>34096.845744762344</v>
      </c>
      <c r="CO717" s="2">
        <f t="shared" si="762"/>
        <v>47.130723326109496</v>
      </c>
      <c r="CP717" s="2">
        <f t="shared" si="763"/>
        <v>689.71181256529405</v>
      </c>
      <c r="CQ717" s="2">
        <f t="shared" si="764"/>
        <v>469.23023361443717</v>
      </c>
      <c r="CR717" s="2">
        <f t="shared" si="765"/>
        <v>505.49517530263734</v>
      </c>
      <c r="CS717" s="2">
        <f>Paramètres!$F$22</f>
        <v>1</v>
      </c>
      <c r="CT717" s="2">
        <f t="shared" si="766"/>
        <v>81999.323067076446</v>
      </c>
      <c r="CU717" s="2">
        <f t="shared" si="767"/>
        <v>-79910.236156071929</v>
      </c>
      <c r="CV717" s="2">
        <f t="shared" si="796"/>
        <v>114496.87692674399</v>
      </c>
      <c r="CW717" s="2">
        <f t="shared" si="797"/>
        <v>-44.26076494889751</v>
      </c>
      <c r="CX717" s="2">
        <f t="shared" si="768"/>
        <v>74.201755366857412</v>
      </c>
      <c r="CY717" s="2">
        <f t="shared" si="798"/>
        <v>53.141132525073338</v>
      </c>
      <c r="CZ717" s="2">
        <f t="shared" si="799"/>
        <v>-51.787262270519228</v>
      </c>
      <c r="DA717" s="2"/>
      <c r="DB717" s="2"/>
      <c r="DC717" s="13">
        <f>Paramètres!$H$16</f>
        <v>-20000</v>
      </c>
      <c r="DD717" s="13">
        <f>Paramètres!$I$16</f>
        <v>0</v>
      </c>
      <c r="DE717" s="13"/>
      <c r="DF717" s="13"/>
      <c r="DG717" s="112">
        <f>Paramètres!$H$20</f>
        <v>1047197551196.5977</v>
      </c>
      <c r="DH717" s="13">
        <f>Paramètres!$H$21</f>
        <v>10000</v>
      </c>
      <c r="DI717" s="13">
        <f>IF(DL717&lt;66666,Paramètres!$H$22,5)</f>
        <v>1</v>
      </c>
      <c r="DJ717" s="13">
        <f t="shared" si="769"/>
        <v>-11802.962334626338</v>
      </c>
      <c r="DK717" s="13">
        <f t="shared" si="770"/>
        <v>9989.8446032254033</v>
      </c>
      <c r="DL717" s="13">
        <f t="shared" si="800"/>
        <v>15463.082327569744</v>
      </c>
      <c r="DM717" s="13">
        <f t="shared" si="801"/>
        <v>139.75594047676989</v>
      </c>
      <c r="DN717" s="13">
        <f t="shared" si="802"/>
        <v>2593.1026984152818</v>
      </c>
      <c r="DO717" s="13">
        <f t="shared" si="803"/>
        <v>-1979.3138800434576</v>
      </c>
      <c r="DP717" s="13">
        <f t="shared" si="804"/>
        <v>1675.260627125203</v>
      </c>
      <c r="DQ717" s="13">
        <f>IF(DT717&lt;66666,Paramètres!$H$22,5)</f>
        <v>5</v>
      </c>
      <c r="DR717" s="13">
        <f t="shared" si="771"/>
        <v>46999.323067076446</v>
      </c>
      <c r="DS717" s="13">
        <f t="shared" si="772"/>
        <v>-94910.236156071929</v>
      </c>
      <c r="DT717" s="13">
        <f t="shared" si="805"/>
        <v>105909.81680639792</v>
      </c>
      <c r="DU717" s="13">
        <f t="shared" si="806"/>
        <v>-63.655496276963639</v>
      </c>
      <c r="DV717" s="13">
        <f t="shared" si="807"/>
        <v>460.6215345257749</v>
      </c>
      <c r="DW717" s="13">
        <f t="shared" si="808"/>
        <v>204.40881653495231</v>
      </c>
      <c r="DX717" s="13">
        <f t="shared" si="809"/>
        <v>-412.78230799255419</v>
      </c>
    </row>
    <row r="718" spans="1:128" x14ac:dyDescent="0.35">
      <c r="A718" s="106">
        <f t="shared" si="810"/>
        <v>712</v>
      </c>
      <c r="B718" s="106">
        <f>A718*Paramètres!$D$25</f>
        <v>356</v>
      </c>
      <c r="C718" s="102">
        <f>Paramètres!$D$7</f>
        <v>155093840495.72119</v>
      </c>
      <c r="D718" s="28">
        <f>Paramètres!$D$8</f>
        <v>6666</v>
      </c>
      <c r="E718" s="28">
        <f t="shared" si="773"/>
        <v>-12386.489592898964</v>
      </c>
      <c r="F718" s="28">
        <f t="shared" si="774"/>
        <v>-15276.483142607251</v>
      </c>
      <c r="G718" s="28">
        <f t="shared" si="748"/>
        <v>-133.55862070876915</v>
      </c>
      <c r="H718" s="28">
        <f t="shared" si="749"/>
        <v>100.36612715056451</v>
      </c>
      <c r="I718" s="28">
        <f t="shared" si="811"/>
        <v>-8846.1397308712785</v>
      </c>
      <c r="J718" s="28">
        <f t="shared" si="812"/>
        <v>-9302.805723342206</v>
      </c>
      <c r="K718" s="28">
        <f t="shared" si="813"/>
        <v>2428.1808149491621</v>
      </c>
      <c r="L718" s="28">
        <f t="shared" si="775"/>
        <v>-436.92110934705124</v>
      </c>
      <c r="M718" s="28">
        <f t="shared" si="776"/>
        <v>2388.5480975467335</v>
      </c>
      <c r="N718" s="28">
        <f>Paramètres!$D$26*Calculs!K718</f>
        <v>48.563616298983241</v>
      </c>
      <c r="O718" s="28">
        <f>Paramètres!$D$26*I718</f>
        <v>-176.92279461742558</v>
      </c>
      <c r="P718" s="28">
        <f>Paramètres!$D$26*J718</f>
        <v>-186.05611446684412</v>
      </c>
      <c r="Q718" s="105">
        <f>IF($T718&gt;25000,Paramètres!$D$9,-5)</f>
        <v>6</v>
      </c>
      <c r="R718" s="105">
        <f t="shared" si="750"/>
        <v>52877.476977449282</v>
      </c>
      <c r="S718" s="105">
        <f t="shared" si="751"/>
        <v>-111571.83201815056</v>
      </c>
      <c r="T718" s="105">
        <f t="shared" si="777"/>
        <v>123467.81471860221</v>
      </c>
      <c r="U718" s="105">
        <f t="shared" si="778"/>
        <v>-64.642223150950102</v>
      </c>
      <c r="V718" s="105">
        <f t="shared" si="752"/>
        <v>60.777405218497378</v>
      </c>
      <c r="W718" s="105">
        <f t="shared" si="779"/>
        <v>26.029097967877146</v>
      </c>
      <c r="X718" s="105">
        <f t="shared" si="780"/>
        <v>-54.921571755295631</v>
      </c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44">
        <f t="shared" si="781"/>
        <v>-65263.966570348246</v>
      </c>
      <c r="AL718" s="44">
        <f t="shared" si="782"/>
        <v>96295.348875543306</v>
      </c>
      <c r="AM718" s="44">
        <f t="shared" si="753"/>
        <v>34.382167915216797</v>
      </c>
      <c r="AN718" s="44">
        <f t="shared" si="754"/>
        <v>-60.617005777531425</v>
      </c>
      <c r="AO718" s="44">
        <f t="shared" si="814"/>
        <v>3565.5750704850607</v>
      </c>
      <c r="AP718" s="44">
        <f t="shared" si="815"/>
        <v>2439.7705734757888</v>
      </c>
      <c r="AQ718" s="44">
        <f t="shared" si="783"/>
        <v>616.79180731387862</v>
      </c>
      <c r="AR718" s="44">
        <f t="shared" si="784"/>
        <v>302.62590869746668</v>
      </c>
      <c r="AS718" s="44">
        <f t="shared" si="785"/>
        <v>-537.44738621985448</v>
      </c>
      <c r="AT718" s="44">
        <f>Paramètres!$D$26*Calculs!AQ718</f>
        <v>12.335836146277572</v>
      </c>
      <c r="AU718" s="44">
        <f>Paramètres!$D$26*AO718</f>
        <v>71.311501409701222</v>
      </c>
      <c r="AV718" s="44">
        <f>Paramètres!$D$26*AP718</f>
        <v>48.795411469515777</v>
      </c>
      <c r="AW718" s="44"/>
      <c r="AX718" s="44"/>
      <c r="AY718" s="44"/>
      <c r="AZ718" s="44"/>
      <c r="BA718" s="44"/>
      <c r="BB718" s="44"/>
      <c r="BC718" s="44"/>
      <c r="BD718" s="44"/>
      <c r="BE718" s="44"/>
      <c r="BF718" s="44"/>
      <c r="BG718" s="41">
        <f>Paramètres!$D$16</f>
        <v>30000</v>
      </c>
      <c r="BH718" s="41">
        <f>Paramètres!$E$16</f>
        <v>-25000</v>
      </c>
      <c r="BI718" s="100"/>
      <c r="BJ718" s="100"/>
      <c r="BK718" s="110">
        <f>Paramètres!$D$20</f>
        <v>523598775598.29883</v>
      </c>
      <c r="BL718" s="41">
        <f>Paramètres!$D$21</f>
        <v>10000</v>
      </c>
      <c r="BM718" s="41"/>
      <c r="BN718" s="41"/>
      <c r="BO718" s="41">
        <f>IF(AND($BR$6&gt;200,A718&lt;950),Paramètres!$D$22,0)</f>
        <v>1</v>
      </c>
      <c r="BP718" s="41">
        <f t="shared" si="755"/>
        <v>42386.489592898964</v>
      </c>
      <c r="BQ718" s="41">
        <f t="shared" si="756"/>
        <v>-9723.5168573927494</v>
      </c>
      <c r="BR718" s="41">
        <f t="shared" si="786"/>
        <v>43487.484177461141</v>
      </c>
      <c r="BS718" s="41">
        <f t="shared" si="787"/>
        <v>-12.92018206778557</v>
      </c>
      <c r="BT718" s="41">
        <f t="shared" si="788"/>
        <v>256.27323338291524</v>
      </c>
      <c r="BU718" s="41">
        <f t="shared" si="789"/>
        <v>249.78503459515767</v>
      </c>
      <c r="BV718" s="41">
        <f t="shared" si="790"/>
        <v>-57.301017799250445</v>
      </c>
      <c r="BW718" s="41">
        <f>Paramètres!$D$22</f>
        <v>1</v>
      </c>
      <c r="BX718" s="41">
        <f t="shared" si="757"/>
        <v>95263.966570348246</v>
      </c>
      <c r="BY718" s="41">
        <f t="shared" si="758"/>
        <v>-121295.34887554331</v>
      </c>
      <c r="BZ718" s="41">
        <f t="shared" si="791"/>
        <v>154232.89203524712</v>
      </c>
      <c r="CA718" s="41">
        <f t="shared" si="792"/>
        <v>-51.854318071484947</v>
      </c>
      <c r="CB718" s="41">
        <f t="shared" si="793"/>
        <v>21.87317373571555</v>
      </c>
      <c r="CC718" s="41">
        <f t="shared" si="794"/>
        <v>13.510252346629331</v>
      </c>
      <c r="CD718" s="41">
        <f t="shared" si="795"/>
        <v>-17.202000197744248</v>
      </c>
      <c r="CE718" s="2">
        <f>Paramètres!$F$16</f>
        <v>15000</v>
      </c>
      <c r="CF718" s="2">
        <f>Paramètres!$G$16</f>
        <v>15000</v>
      </c>
      <c r="CG718" s="111">
        <f>Paramètres!$F$20</f>
        <v>992600579172.61572</v>
      </c>
      <c r="CH718" s="2">
        <f>Paramètres!$F$21</f>
        <v>13332</v>
      </c>
      <c r="CI718" s="2"/>
      <c r="CJ718" s="2"/>
      <c r="CK718" s="2">
        <f>IF(CN718&gt;20000,Paramètres!$F$22,-2)</f>
        <v>1</v>
      </c>
      <c r="CL718" s="2">
        <f t="shared" si="759"/>
        <v>27386.489592898964</v>
      </c>
      <c r="CM718" s="2">
        <f t="shared" si="760"/>
        <v>30276.483142607249</v>
      </c>
      <c r="CN718" s="2">
        <f t="shared" si="761"/>
        <v>40825.05656709546</v>
      </c>
      <c r="CO718" s="2">
        <f t="shared" si="762"/>
        <v>47.869189550075255</v>
      </c>
      <c r="CP718" s="2">
        <f t="shared" si="763"/>
        <v>511.57456966634572</v>
      </c>
      <c r="CQ718" s="2">
        <f t="shared" si="764"/>
        <v>343.17727411188042</v>
      </c>
      <c r="CR718" s="2">
        <f t="shared" si="765"/>
        <v>379.3914849630209</v>
      </c>
      <c r="CS718" s="2">
        <f>Paramètres!$F$22</f>
        <v>1</v>
      </c>
      <c r="CT718" s="2">
        <f t="shared" si="766"/>
        <v>80263.966570348246</v>
      </c>
      <c r="CU718" s="2">
        <f t="shared" si="767"/>
        <v>-81295.348875543306</v>
      </c>
      <c r="CV718" s="2">
        <f t="shared" si="796"/>
        <v>114242.01538139232</v>
      </c>
      <c r="CW718" s="2">
        <f t="shared" si="797"/>
        <v>-45.365766902570485</v>
      </c>
      <c r="CX718" s="2">
        <f t="shared" si="768"/>
        <v>74.526517113843283</v>
      </c>
      <c r="CY718" s="2">
        <f t="shared" si="798"/>
        <v>52.360717361821983</v>
      </c>
      <c r="CZ718" s="2">
        <f t="shared" si="799"/>
        <v>-53.033546274743593</v>
      </c>
      <c r="DA718" s="2"/>
      <c r="DB718" s="2"/>
      <c r="DC718" s="13">
        <f>Paramètres!$H$16</f>
        <v>-20000</v>
      </c>
      <c r="DD718" s="13">
        <f>Paramètres!$I$16</f>
        <v>0</v>
      </c>
      <c r="DE718" s="13"/>
      <c r="DF718" s="13"/>
      <c r="DG718" s="112">
        <f>Paramètres!$H$20</f>
        <v>1047197551196.5977</v>
      </c>
      <c r="DH718" s="13">
        <f>Paramètres!$H$21</f>
        <v>10000</v>
      </c>
      <c r="DI718" s="13">
        <f>IF(DL718&lt;66666,Paramètres!$H$22,5)</f>
        <v>1</v>
      </c>
      <c r="DJ718" s="13">
        <f t="shared" si="769"/>
        <v>-7613.5104071010355</v>
      </c>
      <c r="DK718" s="13">
        <f t="shared" si="770"/>
        <v>15276.483142607251</v>
      </c>
      <c r="DL718" s="13">
        <f t="shared" si="800"/>
        <v>17068.58160262297</v>
      </c>
      <c r="DM718" s="13">
        <f t="shared" si="801"/>
        <v>116.49079802820133</v>
      </c>
      <c r="DN718" s="13">
        <f t="shared" si="802"/>
        <v>2308.8756988956216</v>
      </c>
      <c r="DO718" s="13">
        <f t="shared" si="803"/>
        <v>-1029.8834180540894</v>
      </c>
      <c r="DP718" s="13">
        <f t="shared" si="804"/>
        <v>2066.4576303829631</v>
      </c>
      <c r="DQ718" s="13">
        <f>IF(DT718&lt;66666,Paramètres!$H$22,5)</f>
        <v>5</v>
      </c>
      <c r="DR718" s="13">
        <f t="shared" si="771"/>
        <v>45263.966570348246</v>
      </c>
      <c r="DS718" s="13">
        <f t="shared" si="772"/>
        <v>-96295.348875543306</v>
      </c>
      <c r="DT718" s="13">
        <f t="shared" si="805"/>
        <v>106403.10561606838</v>
      </c>
      <c r="DU718" s="13">
        <f t="shared" si="806"/>
        <v>-64.823964429789768</v>
      </c>
      <c r="DV718" s="13">
        <f t="shared" si="807"/>
        <v>456.41647802087783</v>
      </c>
      <c r="DW718" s="13">
        <f t="shared" si="808"/>
        <v>194.15993625070718</v>
      </c>
      <c r="DX718" s="13">
        <f t="shared" si="809"/>
        <v>-413.05922161852749</v>
      </c>
    </row>
    <row r="719" spans="1:128" x14ac:dyDescent="0.35">
      <c r="A719" s="106">
        <f t="shared" si="810"/>
        <v>713</v>
      </c>
      <c r="B719" s="106">
        <f>A719*Paramètres!$D$25</f>
        <v>356.5</v>
      </c>
      <c r="C719" s="102">
        <f>Paramètres!$D$7</f>
        <v>155093840495.72119</v>
      </c>
      <c r="D719" s="28">
        <f>Paramètres!$D$8</f>
        <v>6666</v>
      </c>
      <c r="E719" s="28">
        <f t="shared" si="773"/>
        <v>-16918.789735671366</v>
      </c>
      <c r="F719" s="28">
        <f t="shared" si="774"/>
        <v>-19330.748979891669</v>
      </c>
      <c r="G719" s="28">
        <f t="shared" si="748"/>
        <v>-143.5406231152125</v>
      </c>
      <c r="H719" s="28">
        <f t="shared" si="749"/>
        <v>85.062008333987222</v>
      </c>
      <c r="I719" s="28">
        <f t="shared" si="811"/>
        <v>-9106.1380456009047</v>
      </c>
      <c r="J719" s="28">
        <f t="shared" si="812"/>
        <v>-6728.2015113286279</v>
      </c>
      <c r="K719" s="28">
        <f t="shared" si="813"/>
        <v>2182.1636149072415</v>
      </c>
      <c r="L719" s="28">
        <f t="shared" si="775"/>
        <v>187.83532082662714</v>
      </c>
      <c r="M719" s="28">
        <f t="shared" si="776"/>
        <v>2174.0643814006517</v>
      </c>
      <c r="N719" s="28">
        <f>Paramètres!$D$26*Calculs!K719</f>
        <v>43.643272298144829</v>
      </c>
      <c r="O719" s="28">
        <f>Paramètres!$D$26*I719</f>
        <v>-182.12276091201809</v>
      </c>
      <c r="P719" s="28">
        <f>Paramètres!$D$26*J719</f>
        <v>-134.56403022657256</v>
      </c>
      <c r="Q719" s="105">
        <f>IF($T719&gt;25000,Paramètres!$D$9,-5)</f>
        <v>6</v>
      </c>
      <c r="R719" s="105">
        <f t="shared" si="750"/>
        <v>46486.732822259983</v>
      </c>
      <c r="S719" s="105">
        <f t="shared" si="751"/>
        <v>-116711.62129561789</v>
      </c>
      <c r="T719" s="105">
        <f t="shared" si="777"/>
        <v>125628.89346778436</v>
      </c>
      <c r="U719" s="105">
        <f t="shared" si="778"/>
        <v>-68.28239832439489</v>
      </c>
      <c r="V719" s="105">
        <f t="shared" si="752"/>
        <v>58.713124332751946</v>
      </c>
      <c r="W719" s="105">
        <f t="shared" si="779"/>
        <v>21.725745158431096</v>
      </c>
      <c r="X719" s="105">
        <f t="shared" si="780"/>
        <v>-54.545604462908798</v>
      </c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44">
        <f t="shared" si="781"/>
        <v>-63405.522557931348</v>
      </c>
      <c r="AL719" s="44">
        <f t="shared" si="782"/>
        <v>97380.872315726228</v>
      </c>
      <c r="AM719" s="44">
        <f t="shared" si="753"/>
        <v>26.020245144066028</v>
      </c>
      <c r="AN719" s="44">
        <f t="shared" si="754"/>
        <v>-62.009520029861143</v>
      </c>
      <c r="AO719" s="44">
        <f t="shared" si="814"/>
        <v>3796.8894777728265</v>
      </c>
      <c r="AP719" s="44">
        <f t="shared" si="815"/>
        <v>1853.5277757864185</v>
      </c>
      <c r="AQ719" s="44">
        <f t="shared" si="783"/>
        <v>609.5138672124657</v>
      </c>
      <c r="AR719" s="44">
        <f t="shared" si="784"/>
        <v>286.06000392703561</v>
      </c>
      <c r="AS719" s="44">
        <f t="shared" si="785"/>
        <v>-538.21633984631092</v>
      </c>
      <c r="AT719" s="44">
        <f>Paramètres!$D$26*Calculs!AQ719</f>
        <v>12.190277344249314</v>
      </c>
      <c r="AU719" s="44">
        <f>Paramètres!$D$26*AO719</f>
        <v>75.937789555456533</v>
      </c>
      <c r="AV719" s="44">
        <f>Paramètres!$D$26*AP719</f>
        <v>37.070555515728373</v>
      </c>
      <c r="AW719" s="44"/>
      <c r="AX719" s="44"/>
      <c r="AY719" s="44"/>
      <c r="AZ719" s="44"/>
      <c r="BA719" s="44"/>
      <c r="BB719" s="44"/>
      <c r="BC719" s="44"/>
      <c r="BD719" s="44"/>
      <c r="BE719" s="44"/>
      <c r="BF719" s="44"/>
      <c r="BG719" s="41">
        <f>Paramètres!$D$16</f>
        <v>30000</v>
      </c>
      <c r="BH719" s="41">
        <f>Paramètres!$E$16</f>
        <v>-25000</v>
      </c>
      <c r="BI719" s="100"/>
      <c r="BJ719" s="100"/>
      <c r="BK719" s="110">
        <f>Paramètres!$D$20</f>
        <v>523598775598.29883</v>
      </c>
      <c r="BL719" s="41">
        <f>Paramètres!$D$21</f>
        <v>10000</v>
      </c>
      <c r="BM719" s="41"/>
      <c r="BN719" s="41"/>
      <c r="BO719" s="41">
        <f>IF(AND($BR$6&gt;200,A719&lt;950),Paramètres!$D$22,0)</f>
        <v>1</v>
      </c>
      <c r="BP719" s="41">
        <f t="shared" si="755"/>
        <v>46918.789735671366</v>
      </c>
      <c r="BQ719" s="41">
        <f t="shared" si="756"/>
        <v>-5669.2510201083314</v>
      </c>
      <c r="BR719" s="41">
        <f t="shared" si="786"/>
        <v>47260.059642251195</v>
      </c>
      <c r="BS719" s="41">
        <f t="shared" si="787"/>
        <v>-6.8897137991788879</v>
      </c>
      <c r="BT719" s="41">
        <f t="shared" si="788"/>
        <v>219.52171371279604</v>
      </c>
      <c r="BU719" s="41">
        <f t="shared" si="789"/>
        <v>217.93652411933996</v>
      </c>
      <c r="BV719" s="41">
        <f t="shared" si="790"/>
        <v>-26.333519441638103</v>
      </c>
      <c r="BW719" s="41">
        <f>Paramètres!$D$22</f>
        <v>1</v>
      </c>
      <c r="BX719" s="41">
        <f t="shared" si="757"/>
        <v>93405.522557931341</v>
      </c>
      <c r="BY719" s="41">
        <f t="shared" si="758"/>
        <v>-122380.87231572623</v>
      </c>
      <c r="BZ719" s="41">
        <f t="shared" si="791"/>
        <v>153953.46554422966</v>
      </c>
      <c r="CA719" s="41">
        <f t="shared" si="792"/>
        <v>-52.647812649913483</v>
      </c>
      <c r="CB719" s="41">
        <f t="shared" si="793"/>
        <v>21.952144845692612</v>
      </c>
      <c r="CC719" s="41">
        <f t="shared" si="794"/>
        <v>13.318645042064599</v>
      </c>
      <c r="CD719" s="41">
        <f t="shared" si="795"/>
        <v>-17.450225143812808</v>
      </c>
      <c r="CE719" s="2">
        <f>Paramètres!$F$16</f>
        <v>15000</v>
      </c>
      <c r="CF719" s="2">
        <f>Paramètres!$G$16</f>
        <v>15000</v>
      </c>
      <c r="CG719" s="111">
        <f>Paramètres!$F$20</f>
        <v>992600579172.61572</v>
      </c>
      <c r="CH719" s="2">
        <f>Paramètres!$F$21</f>
        <v>13332</v>
      </c>
      <c r="CI719" s="2"/>
      <c r="CJ719" s="2"/>
      <c r="CK719" s="2">
        <f>IF(CN719&gt;20000,Paramètres!$F$22,-2)</f>
        <v>1</v>
      </c>
      <c r="CL719" s="2">
        <f t="shared" si="759"/>
        <v>31918.789735671366</v>
      </c>
      <c r="CM719" s="2">
        <f t="shared" si="760"/>
        <v>34330.748979891665</v>
      </c>
      <c r="CN719" s="2">
        <f t="shared" si="761"/>
        <v>46876.534254468221</v>
      </c>
      <c r="CO719" s="2">
        <f t="shared" si="762"/>
        <v>47.085057161508175</v>
      </c>
      <c r="CP719" s="2">
        <f t="shared" si="763"/>
        <v>401.96939976508742</v>
      </c>
      <c r="CQ719" s="2">
        <f t="shared" si="764"/>
        <v>273.70574542960958</v>
      </c>
      <c r="CR719" s="2">
        <f t="shared" si="765"/>
        <v>294.38845640807051</v>
      </c>
      <c r="CS719" s="2">
        <f>Paramètres!$F$22</f>
        <v>1</v>
      </c>
      <c r="CT719" s="2">
        <f t="shared" si="766"/>
        <v>78405.522557931341</v>
      </c>
      <c r="CU719" s="2">
        <f t="shared" si="767"/>
        <v>-82380.872315726228</v>
      </c>
      <c r="CV719" s="2">
        <f t="shared" si="796"/>
        <v>113727.89495582106</v>
      </c>
      <c r="CW719" s="2">
        <f t="shared" si="797"/>
        <v>-46.416316153870895</v>
      </c>
      <c r="CX719" s="2">
        <f t="shared" si="768"/>
        <v>75.188120276701909</v>
      </c>
      <c r="CY719" s="2">
        <f t="shared" si="798"/>
        <v>51.835689588147673</v>
      </c>
      <c r="CZ719" s="2">
        <f t="shared" si="799"/>
        <v>-54.463884507671608</v>
      </c>
      <c r="DA719" s="2"/>
      <c r="DB719" s="2"/>
      <c r="DC719" s="13">
        <f>Paramètres!$H$16</f>
        <v>-20000</v>
      </c>
      <c r="DD719" s="13">
        <f>Paramètres!$I$16</f>
        <v>0</v>
      </c>
      <c r="DE719" s="13"/>
      <c r="DF719" s="13"/>
      <c r="DG719" s="112">
        <f>Paramètres!$H$20</f>
        <v>1047197551196.5977</v>
      </c>
      <c r="DH719" s="13">
        <f>Paramètres!$H$21</f>
        <v>10000</v>
      </c>
      <c r="DI719" s="13">
        <f>IF(DL719&lt;66666,Paramètres!$H$22,5)</f>
        <v>1</v>
      </c>
      <c r="DJ719" s="13">
        <f t="shared" si="769"/>
        <v>-3081.2102643286344</v>
      </c>
      <c r="DK719" s="13">
        <f t="shared" si="770"/>
        <v>19330.748979891669</v>
      </c>
      <c r="DL719" s="13">
        <f t="shared" si="800"/>
        <v>19574.772356698988</v>
      </c>
      <c r="DM719" s="13">
        <f t="shared" si="801"/>
        <v>99.056433210465656</v>
      </c>
      <c r="DN719" s="13">
        <f t="shared" si="802"/>
        <v>1930.0701190279096</v>
      </c>
      <c r="DO719" s="13">
        <f t="shared" si="803"/>
        <v>-303.80694872232243</v>
      </c>
      <c r="DP719" s="13">
        <f t="shared" si="804"/>
        <v>1906.0094444342192</v>
      </c>
      <c r="DQ719" s="13">
        <f>IF(DT719&lt;66666,Paramètres!$H$22,5)</f>
        <v>5</v>
      </c>
      <c r="DR719" s="13">
        <f t="shared" si="771"/>
        <v>43405.522557931348</v>
      </c>
      <c r="DS719" s="13">
        <f t="shared" si="772"/>
        <v>-97380.872315726228</v>
      </c>
      <c r="DT719" s="13">
        <f t="shared" si="805"/>
        <v>106616.4794086677</v>
      </c>
      <c r="DU719" s="13">
        <f t="shared" si="806"/>
        <v>-65.976059404957127</v>
      </c>
      <c r="DV719" s="13">
        <f t="shared" si="807"/>
        <v>454.61530786996815</v>
      </c>
      <c r="DW719" s="13">
        <f t="shared" si="808"/>
        <v>185.08222284562302</v>
      </c>
      <c r="DX719" s="13">
        <f t="shared" si="809"/>
        <v>-415.2344505652548</v>
      </c>
    </row>
    <row r="720" spans="1:128" x14ac:dyDescent="0.35">
      <c r="A720" s="106">
        <f t="shared" si="810"/>
        <v>714</v>
      </c>
      <c r="B720" s="106">
        <f>A720*Paramètres!$D$25</f>
        <v>357</v>
      </c>
      <c r="C720" s="102">
        <f>Paramètres!$D$7</f>
        <v>155093840495.72119</v>
      </c>
      <c r="D720" s="28">
        <f>Paramètres!$D$8</f>
        <v>6666</v>
      </c>
      <c r="E720" s="28">
        <f t="shared" si="773"/>
        <v>-21424.899928265164</v>
      </c>
      <c r="F720" s="28">
        <f t="shared" si="774"/>
        <v>-22151.333640205819</v>
      </c>
      <c r="G720" s="28">
        <f t="shared" si="748"/>
        <v>-153.16546657943238</v>
      </c>
      <c r="H720" s="28">
        <f t="shared" si="749"/>
        <v>74.08768062441753</v>
      </c>
      <c r="I720" s="28">
        <f t="shared" si="811"/>
        <v>-8736.1799638622597</v>
      </c>
      <c r="J720" s="28">
        <f t="shared" si="812"/>
        <v>-4419.5730997014034</v>
      </c>
      <c r="K720" s="28">
        <f t="shared" si="813"/>
        <v>1908.3466764405864</v>
      </c>
      <c r="L720" s="28">
        <f t="shared" si="775"/>
        <v>523.20377466892546</v>
      </c>
      <c r="M720" s="28">
        <f t="shared" si="776"/>
        <v>1835.2233781352122</v>
      </c>
      <c r="N720" s="28">
        <f>Paramètres!$D$26*Calculs!K720</f>
        <v>38.166933528811732</v>
      </c>
      <c r="O720" s="28">
        <f>Paramètres!$D$26*I720</f>
        <v>-174.7235992772452</v>
      </c>
      <c r="P720" s="28">
        <f>Paramètres!$D$26*J720</f>
        <v>-88.391461994028063</v>
      </c>
      <c r="Q720" s="105">
        <f>IF($T720&gt;25000,Paramètres!$D$9,-5)</f>
        <v>6</v>
      </c>
      <c r="R720" s="105">
        <f t="shared" si="750"/>
        <v>40010.662889798012</v>
      </c>
      <c r="S720" s="105">
        <f t="shared" si="751"/>
        <v>-120324.41575886367</v>
      </c>
      <c r="T720" s="105">
        <f t="shared" si="777"/>
        <v>126802.27983988672</v>
      </c>
      <c r="U720" s="105">
        <f t="shared" si="778"/>
        <v>-71.606835484744238</v>
      </c>
      <c r="V720" s="105">
        <f t="shared" si="752"/>
        <v>57.635999643885178</v>
      </c>
      <c r="W720" s="105">
        <f t="shared" si="779"/>
        <v>18.186223110340467</v>
      </c>
      <c r="X720" s="105">
        <f t="shared" si="780"/>
        <v>-54.691587506040186</v>
      </c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44">
        <f t="shared" si="781"/>
        <v>-61435.562818063176</v>
      </c>
      <c r="AL720" s="44">
        <f t="shared" si="782"/>
        <v>98173.082118657854</v>
      </c>
      <c r="AM720" s="44">
        <f t="shared" si="753"/>
        <v>17.692736740785652</v>
      </c>
      <c r="AN720" s="44">
        <f t="shared" si="754"/>
        <v>-63.340659777845858</v>
      </c>
      <c r="AO720" s="44">
        <f t="shared" si="814"/>
        <v>4007.0116921444055</v>
      </c>
      <c r="AP720" s="44">
        <f t="shared" si="815"/>
        <v>1278.2408804243792</v>
      </c>
      <c r="AQ720" s="44">
        <f t="shared" si="783"/>
        <v>606.13205005354564</v>
      </c>
      <c r="AR720" s="44">
        <f t="shared" si="784"/>
        <v>271.96230263426639</v>
      </c>
      <c r="AS720" s="44">
        <f t="shared" si="785"/>
        <v>-541.694164679648</v>
      </c>
      <c r="AT720" s="44">
        <f>Paramètres!$D$26*Calculs!AQ720</f>
        <v>12.122641001070914</v>
      </c>
      <c r="AU720" s="44">
        <f>Paramètres!$D$26*AO720</f>
        <v>80.140233842888108</v>
      </c>
      <c r="AV720" s="44">
        <f>Paramètres!$D$26*AP720</f>
        <v>25.564817608487584</v>
      </c>
      <c r="AW720" s="44"/>
      <c r="AX720" s="44"/>
      <c r="AY720" s="44"/>
      <c r="AZ720" s="44"/>
      <c r="BA720" s="44"/>
      <c r="BB720" s="44"/>
      <c r="BC720" s="44"/>
      <c r="BD720" s="44"/>
      <c r="BE720" s="44"/>
      <c r="BF720" s="44"/>
      <c r="BG720" s="41">
        <f>Paramètres!$D$16</f>
        <v>30000</v>
      </c>
      <c r="BH720" s="41">
        <f>Paramètres!$E$16</f>
        <v>-25000</v>
      </c>
      <c r="BI720" s="100"/>
      <c r="BJ720" s="100"/>
      <c r="BK720" s="110">
        <f>Paramètres!$D$20</f>
        <v>523598775598.29883</v>
      </c>
      <c r="BL720" s="41">
        <f>Paramètres!$D$21</f>
        <v>10000</v>
      </c>
      <c r="BM720" s="41"/>
      <c r="BN720" s="41"/>
      <c r="BO720" s="41">
        <f>IF(AND($BR$6&gt;200,A720&lt;950),Paramètres!$D$22,0)</f>
        <v>1</v>
      </c>
      <c r="BP720" s="41">
        <f t="shared" si="755"/>
        <v>51424.899928265164</v>
      </c>
      <c r="BQ720" s="41">
        <f t="shared" si="756"/>
        <v>-2848.6663597941806</v>
      </c>
      <c r="BR720" s="41">
        <f t="shared" si="786"/>
        <v>51503.739987126268</v>
      </c>
      <c r="BS720" s="41">
        <f t="shared" si="787"/>
        <v>-3.1706414470833186</v>
      </c>
      <c r="BT720" s="41">
        <f t="shared" si="788"/>
        <v>186.73012700231538</v>
      </c>
      <c r="BU720" s="41">
        <f t="shared" si="789"/>
        <v>186.44428729033169</v>
      </c>
      <c r="BV720" s="41">
        <f t="shared" si="790"/>
        <v>-10.328023387904469</v>
      </c>
      <c r="BW720" s="41">
        <f>Paramètres!$D$22</f>
        <v>1</v>
      </c>
      <c r="BX720" s="41">
        <f t="shared" si="757"/>
        <v>91435.562818063176</v>
      </c>
      <c r="BY720" s="41">
        <f t="shared" si="758"/>
        <v>-123173.08211865785</v>
      </c>
      <c r="BZ720" s="41">
        <f t="shared" si="791"/>
        <v>153401.66331062256</v>
      </c>
      <c r="CA720" s="41">
        <f t="shared" si="792"/>
        <v>-53.412246298986965</v>
      </c>
      <c r="CB720" s="41">
        <f t="shared" si="793"/>
        <v>22.109353111188558</v>
      </c>
      <c r="CC720" s="41">
        <f t="shared" si="794"/>
        <v>13.178352187559584</v>
      </c>
      <c r="CD720" s="41">
        <f t="shared" si="795"/>
        <v>-17.752592166099763</v>
      </c>
      <c r="CE720" s="2">
        <f>Paramètres!$F$16</f>
        <v>15000</v>
      </c>
      <c r="CF720" s="2">
        <f>Paramètres!$G$16</f>
        <v>15000</v>
      </c>
      <c r="CG720" s="111">
        <f>Paramètres!$F$20</f>
        <v>992600579172.61572</v>
      </c>
      <c r="CH720" s="2">
        <f>Paramètres!$F$21</f>
        <v>13332</v>
      </c>
      <c r="CI720" s="2"/>
      <c r="CJ720" s="2"/>
      <c r="CK720" s="2">
        <f>IF(CN720&gt;20000,Paramètres!$F$22,-2)</f>
        <v>1</v>
      </c>
      <c r="CL720" s="2">
        <f t="shared" si="759"/>
        <v>36424.899928265164</v>
      </c>
      <c r="CM720" s="2">
        <f t="shared" si="760"/>
        <v>37151.333640205819</v>
      </c>
      <c r="CN720" s="2">
        <f t="shared" si="761"/>
        <v>52028.789396160464</v>
      </c>
      <c r="CO720" s="2">
        <f t="shared" si="762"/>
        <v>45.565674966255251</v>
      </c>
      <c r="CP720" s="2">
        <f t="shared" si="763"/>
        <v>333.31808184858363</v>
      </c>
      <c r="CQ720" s="2">
        <f t="shared" si="764"/>
        <v>233.35307080029662</v>
      </c>
      <c r="CR720" s="2">
        <f t="shared" si="765"/>
        <v>238.00690753692601</v>
      </c>
      <c r="CS720" s="2">
        <f>Paramètres!$F$22</f>
        <v>1</v>
      </c>
      <c r="CT720" s="2">
        <f t="shared" si="766"/>
        <v>76435.562818063176</v>
      </c>
      <c r="CU720" s="2">
        <f t="shared" si="767"/>
        <v>-83173.082118657854</v>
      </c>
      <c r="CV720" s="2">
        <f t="shared" si="796"/>
        <v>112960.86425143482</v>
      </c>
      <c r="CW720" s="2">
        <f t="shared" si="797"/>
        <v>-47.41717717387985</v>
      </c>
      <c r="CX720" s="2">
        <f t="shared" si="768"/>
        <v>76.191564637027483</v>
      </c>
      <c r="CY720" s="2">
        <f t="shared" si="798"/>
        <v>51.555422876875362</v>
      </c>
      <c r="CZ720" s="2">
        <f t="shared" si="799"/>
        <v>-56.099847538339112</v>
      </c>
      <c r="DA720" s="2"/>
      <c r="DB720" s="2"/>
      <c r="DC720" s="13">
        <f>Paramètres!$H$16</f>
        <v>-20000</v>
      </c>
      <c r="DD720" s="13">
        <f>Paramètres!$I$16</f>
        <v>0</v>
      </c>
      <c r="DE720" s="13"/>
      <c r="DF720" s="13"/>
      <c r="DG720" s="112">
        <f>Paramètres!$H$20</f>
        <v>1047197551196.5977</v>
      </c>
      <c r="DH720" s="13">
        <f>Paramètres!$H$21</f>
        <v>10000</v>
      </c>
      <c r="DI720" s="13">
        <f>IF(DL720&lt;66666,Paramètres!$H$22,5)</f>
        <v>1</v>
      </c>
      <c r="DJ720" s="13">
        <f t="shared" si="769"/>
        <v>1424.8999282651639</v>
      </c>
      <c r="DK720" s="13">
        <f t="shared" si="770"/>
        <v>22151.333640205819</v>
      </c>
      <c r="DL720" s="13">
        <f t="shared" si="800"/>
        <v>22197.115169437762</v>
      </c>
      <c r="DM720" s="13">
        <f t="shared" si="801"/>
        <v>86.31947999401801</v>
      </c>
      <c r="DN720" s="13">
        <f t="shared" si="802"/>
        <v>1610.8669054688789</v>
      </c>
      <c r="DO720" s="13">
        <f t="shared" si="803"/>
        <v>103.40641657829717</v>
      </c>
      <c r="DP720" s="13">
        <f t="shared" si="804"/>
        <v>1607.5444939861907</v>
      </c>
      <c r="DQ720" s="13">
        <f>IF(DT720&lt;66666,Paramètres!$H$22,5)</f>
        <v>5</v>
      </c>
      <c r="DR720" s="13">
        <f t="shared" si="771"/>
        <v>41435.562818063176</v>
      </c>
      <c r="DS720" s="13">
        <f t="shared" si="772"/>
        <v>-98173.082118657854</v>
      </c>
      <c r="DT720" s="13">
        <f t="shared" si="805"/>
        <v>106559.18505096779</v>
      </c>
      <c r="DU720" s="13">
        <f t="shared" si="806"/>
        <v>-67.117024209937128</v>
      </c>
      <c r="DV720" s="13">
        <f t="shared" si="807"/>
        <v>455.09790770717842</v>
      </c>
      <c r="DW720" s="13">
        <f t="shared" si="808"/>
        <v>176.96492267795031</v>
      </c>
      <c r="DX720" s="13">
        <f t="shared" si="809"/>
        <v>-419.28215051566241</v>
      </c>
    </row>
    <row r="721" spans="1:128" x14ac:dyDescent="0.35">
      <c r="A721" s="106">
        <f t="shared" si="810"/>
        <v>715</v>
      </c>
      <c r="B721" s="106">
        <f>A721*Paramètres!$D$25</f>
        <v>357.5</v>
      </c>
      <c r="C721" s="102">
        <f>Paramètres!$D$7</f>
        <v>155093840495.72119</v>
      </c>
      <c r="D721" s="28">
        <f>Paramètres!$D$8</f>
        <v>6666</v>
      </c>
      <c r="E721" s="28">
        <f t="shared" si="773"/>
        <v>-25662.188966529062</v>
      </c>
      <c r="F721" s="28">
        <f t="shared" si="774"/>
        <v>-23902.314345522718</v>
      </c>
      <c r="G721" s="28">
        <f t="shared" si="748"/>
        <v>-162.74990581892743</v>
      </c>
      <c r="H721" s="28">
        <f t="shared" si="749"/>
        <v>65.916320364988252</v>
      </c>
      <c r="I721" s="28">
        <f t="shared" si="811"/>
        <v>-8038.2525899160892</v>
      </c>
      <c r="J721" s="28">
        <f t="shared" si="812"/>
        <v>-2495.9582595721631</v>
      </c>
      <c r="K721" s="28">
        <f t="shared" si="813"/>
        <v>1684.917990309533</v>
      </c>
      <c r="L721" s="28">
        <f t="shared" si="775"/>
        <v>687.56520610130349</v>
      </c>
      <c r="M721" s="28">
        <f t="shared" si="776"/>
        <v>1538.2466386856131</v>
      </c>
      <c r="N721" s="28">
        <f>Paramètres!$D$26*Calculs!K721</f>
        <v>33.698359806190659</v>
      </c>
      <c r="O721" s="28">
        <f>Paramètres!$D$26*I721</f>
        <v>-160.76505179832179</v>
      </c>
      <c r="P721" s="28">
        <f>Paramètres!$D$26*J721</f>
        <v>-49.919165191443263</v>
      </c>
      <c r="Q721" s="105">
        <f>IF($T721&gt;25000,Paramètres!$D$9,-5)</f>
        <v>6</v>
      </c>
      <c r="R721" s="105">
        <f t="shared" si="750"/>
        <v>33701.877429803353</v>
      </c>
      <c r="S721" s="105">
        <f t="shared" si="751"/>
        <v>-122579.09336322284</v>
      </c>
      <c r="T721" s="105">
        <f t="shared" si="777"/>
        <v>127127.6943550979</v>
      </c>
      <c r="U721" s="105">
        <f t="shared" si="778"/>
        <v>-74.626952885304831</v>
      </c>
      <c r="V721" s="105">
        <f t="shared" si="752"/>
        <v>57.342522370803493</v>
      </c>
      <c r="W721" s="105">
        <f t="shared" si="779"/>
        <v>15.201649571795919</v>
      </c>
      <c r="X721" s="105">
        <f t="shared" si="780"/>
        <v>-55.290819510497542</v>
      </c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44">
        <f t="shared" si="781"/>
        <v>-59364.066396332411</v>
      </c>
      <c r="AL721" s="44">
        <f t="shared" si="782"/>
        <v>98676.77901770013</v>
      </c>
      <c r="AM721" s="44">
        <f t="shared" si="753"/>
        <v>9.610643424196434</v>
      </c>
      <c r="AN721" s="44">
        <f t="shared" si="754"/>
        <v>-64.62066328672114</v>
      </c>
      <c r="AO721" s="44">
        <f t="shared" si="814"/>
        <v>4198.8337609357841</v>
      </c>
      <c r="AP721" s="44">
        <f t="shared" si="815"/>
        <v>710.98189813624356</v>
      </c>
      <c r="AQ721" s="44">
        <f t="shared" si="783"/>
        <v>606.34453332133</v>
      </c>
      <c r="AR721" s="44">
        <f t="shared" si="784"/>
        <v>259.88492085272571</v>
      </c>
      <c r="AS721" s="44">
        <f t="shared" si="785"/>
        <v>-547.82617772614151</v>
      </c>
      <c r="AT721" s="44">
        <f>Paramètres!$D$26*Calculs!AQ721</f>
        <v>12.126890666426601</v>
      </c>
      <c r="AU721" s="44">
        <f>Paramètres!$D$26*AO721</f>
        <v>83.976675218715684</v>
      </c>
      <c r="AV721" s="44">
        <f>Paramètres!$D$26*AP721</f>
        <v>14.219637962724871</v>
      </c>
      <c r="AW721" s="44"/>
      <c r="AX721" s="44"/>
      <c r="AY721" s="44"/>
      <c r="AZ721" s="44"/>
      <c r="BA721" s="44"/>
      <c r="BB721" s="44"/>
      <c r="BC721" s="44"/>
      <c r="BD721" s="44"/>
      <c r="BE721" s="44"/>
      <c r="BF721" s="44"/>
      <c r="BG721" s="41">
        <f>Paramètres!$D$16</f>
        <v>30000</v>
      </c>
      <c r="BH721" s="41">
        <f>Paramètres!$E$16</f>
        <v>-25000</v>
      </c>
      <c r="BI721" s="100"/>
      <c r="BJ721" s="100"/>
      <c r="BK721" s="110">
        <f>Paramètres!$D$20</f>
        <v>523598775598.29883</v>
      </c>
      <c r="BL721" s="41">
        <f>Paramètres!$D$21</f>
        <v>10000</v>
      </c>
      <c r="BM721" s="41"/>
      <c r="BN721" s="41"/>
      <c r="BO721" s="41">
        <f>IF(AND($BR$6&gt;200,A721&lt;950),Paramètres!$D$22,0)</f>
        <v>1</v>
      </c>
      <c r="BP721" s="41">
        <f t="shared" si="755"/>
        <v>55662.188966529066</v>
      </c>
      <c r="BQ721" s="41">
        <f t="shared" si="756"/>
        <v>-1097.6856544772818</v>
      </c>
      <c r="BR721" s="41">
        <f t="shared" si="786"/>
        <v>55673.011364049955</v>
      </c>
      <c r="BS721" s="41">
        <f t="shared" si="787"/>
        <v>-1.1297544231194094</v>
      </c>
      <c r="BT721" s="41">
        <f t="shared" si="788"/>
        <v>161.07323521134381</v>
      </c>
      <c r="BU721" s="41">
        <f t="shared" si="789"/>
        <v>161.04192383553132</v>
      </c>
      <c r="BV721" s="41">
        <f t="shared" si="790"/>
        <v>-3.1758256878827313</v>
      </c>
      <c r="BW721" s="41">
        <f>Paramètres!$D$22</f>
        <v>1</v>
      </c>
      <c r="BX721" s="41">
        <f t="shared" si="757"/>
        <v>89364.066396332404</v>
      </c>
      <c r="BY721" s="41">
        <f t="shared" si="758"/>
        <v>-123676.77901770013</v>
      </c>
      <c r="BZ721" s="41">
        <f t="shared" si="791"/>
        <v>152584.01630276069</v>
      </c>
      <c r="CA721" s="41">
        <f t="shared" si="792"/>
        <v>-54.149577479518193</v>
      </c>
      <c r="CB721" s="41">
        <f t="shared" si="793"/>
        <v>22.345417167602413</v>
      </c>
      <c r="CC721" s="41">
        <f t="shared" si="794"/>
        <v>13.087067648403739</v>
      </c>
      <c r="CD721" s="41">
        <f t="shared" si="795"/>
        <v>-18.112049270038021</v>
      </c>
      <c r="CE721" s="2">
        <f>Paramètres!$F$16</f>
        <v>15000</v>
      </c>
      <c r="CF721" s="2">
        <f>Paramètres!$G$16</f>
        <v>15000</v>
      </c>
      <c r="CG721" s="111">
        <f>Paramètres!$F$20</f>
        <v>992600579172.61572</v>
      </c>
      <c r="CH721" s="2">
        <f>Paramètres!$F$21</f>
        <v>13332</v>
      </c>
      <c r="CI721" s="2"/>
      <c r="CJ721" s="2"/>
      <c r="CK721" s="2">
        <f>IF(CN721&gt;20000,Paramètres!$F$22,-2)</f>
        <v>1</v>
      </c>
      <c r="CL721" s="2">
        <f t="shared" si="759"/>
        <v>40662.188966529066</v>
      </c>
      <c r="CM721" s="2">
        <f t="shared" si="760"/>
        <v>38902.314345522718</v>
      </c>
      <c r="CN721" s="2">
        <f t="shared" si="761"/>
        <v>56274.360707053624</v>
      </c>
      <c r="CO721" s="2">
        <f t="shared" si="762"/>
        <v>43.732890361027749</v>
      </c>
      <c r="CP721" s="2">
        <f t="shared" si="763"/>
        <v>288.78814032328478</v>
      </c>
      <c r="CQ721" s="2">
        <f t="shared" si="764"/>
        <v>208.66977048832186</v>
      </c>
      <c r="CR721" s="2">
        <f t="shared" si="765"/>
        <v>199.63846542120157</v>
      </c>
      <c r="CS721" s="2">
        <f>Paramètres!$F$22</f>
        <v>1</v>
      </c>
      <c r="CT721" s="2">
        <f t="shared" si="766"/>
        <v>74364.066396332404</v>
      </c>
      <c r="CU721" s="2">
        <f t="shared" si="767"/>
        <v>-83676.77901770013</v>
      </c>
      <c r="CV721" s="2">
        <f t="shared" si="796"/>
        <v>111945.6016008452</v>
      </c>
      <c r="CW721" s="2">
        <f t="shared" si="797"/>
        <v>-48.372310707561851</v>
      </c>
      <c r="CX721" s="2">
        <f t="shared" si="768"/>
        <v>77.550711790266334</v>
      </c>
      <c r="CY721" s="2">
        <f t="shared" si="798"/>
        <v>51.515970240769711</v>
      </c>
      <c r="CZ721" s="2">
        <f t="shared" si="799"/>
        <v>-57.967384875713364</v>
      </c>
      <c r="DA721" s="2"/>
      <c r="DB721" s="2"/>
      <c r="DC721" s="13">
        <f>Paramètres!$H$16</f>
        <v>-20000</v>
      </c>
      <c r="DD721" s="13">
        <f>Paramètres!$I$16</f>
        <v>0</v>
      </c>
      <c r="DE721" s="13"/>
      <c r="DF721" s="13"/>
      <c r="DG721" s="112">
        <f>Paramètres!$H$20</f>
        <v>1047197551196.5977</v>
      </c>
      <c r="DH721" s="13">
        <f>Paramètres!$H$21</f>
        <v>10000</v>
      </c>
      <c r="DI721" s="13">
        <f>IF(DL721&lt;66666,Paramètres!$H$22,5)</f>
        <v>1</v>
      </c>
      <c r="DJ721" s="13">
        <f t="shared" si="769"/>
        <v>5662.1889665290619</v>
      </c>
      <c r="DK721" s="13">
        <f t="shared" si="770"/>
        <v>23902.314345522718</v>
      </c>
      <c r="DL721" s="13">
        <f t="shared" si="800"/>
        <v>24563.815154915665</v>
      </c>
      <c r="DM721" s="13">
        <f t="shared" si="801"/>
        <v>76.672939079580644</v>
      </c>
      <c r="DN721" s="13">
        <f t="shared" si="802"/>
        <v>1378.9181102566129</v>
      </c>
      <c r="DO721" s="13">
        <f t="shared" si="803"/>
        <v>317.85351177745031</v>
      </c>
      <c r="DP721" s="13">
        <f t="shared" si="804"/>
        <v>1341.7839989522943</v>
      </c>
      <c r="DQ721" s="13">
        <f>IF(DT721&lt;66666,Paramètres!$H$22,5)</f>
        <v>5</v>
      </c>
      <c r="DR721" s="13">
        <f t="shared" si="771"/>
        <v>39364.066396332411</v>
      </c>
      <c r="DS721" s="13">
        <f t="shared" si="772"/>
        <v>-98676.77901770013</v>
      </c>
      <c r="DT721" s="13">
        <f t="shared" si="805"/>
        <v>106238.58263626682</v>
      </c>
      <c r="DU721" s="13">
        <f t="shared" si="806"/>
        <v>-68.251991931675065</v>
      </c>
      <c r="DV721" s="13">
        <f t="shared" si="807"/>
        <v>457.81256562896976</v>
      </c>
      <c r="DW721" s="13">
        <f t="shared" si="808"/>
        <v>169.63106795385727</v>
      </c>
      <c r="DX721" s="13">
        <f t="shared" si="809"/>
        <v>-425.22658199201703</v>
      </c>
    </row>
    <row r="722" spans="1:128" x14ac:dyDescent="0.35">
      <c r="A722" s="106">
        <f t="shared" si="810"/>
        <v>716</v>
      </c>
      <c r="B722" s="106">
        <f>A722*Paramètres!$D$25</f>
        <v>358</v>
      </c>
      <c r="C722" s="102">
        <f>Paramètres!$D$7</f>
        <v>155093840495.72119</v>
      </c>
      <c r="D722" s="28">
        <f>Paramètres!$D$8</f>
        <v>6666</v>
      </c>
      <c r="E722" s="28">
        <f t="shared" si="773"/>
        <v>-29509.423959961779</v>
      </c>
      <c r="F722" s="28">
        <f t="shared" si="774"/>
        <v>-24765.731815637399</v>
      </c>
      <c r="G722" s="28">
        <f t="shared" si="748"/>
        <v>-172.80396867251702</v>
      </c>
      <c r="H722" s="28">
        <f t="shared" si="749"/>
        <v>59.492212102412545</v>
      </c>
      <c r="I722" s="28">
        <f t="shared" si="811"/>
        <v>-7189.9223320164638</v>
      </c>
      <c r="J722" s="28">
        <f t="shared" si="812"/>
        <v>-907.7924556951067</v>
      </c>
      <c r="K722" s="28">
        <f t="shared" si="813"/>
        <v>1520.6240927513952</v>
      </c>
      <c r="L722" s="28">
        <f t="shared" si="775"/>
        <v>771.95314571536233</v>
      </c>
      <c r="M722" s="28">
        <f t="shared" si="776"/>
        <v>1310.1091451769048</v>
      </c>
      <c r="N722" s="28">
        <f>Paramètres!$D$26*Calculs!K722</f>
        <v>30.412481855027906</v>
      </c>
      <c r="O722" s="28">
        <f>Paramètres!$D$26*I722</f>
        <v>-143.79844664032927</v>
      </c>
      <c r="P722" s="28">
        <f>Paramètres!$D$26*J722</f>
        <v>-18.155849113902136</v>
      </c>
      <c r="Q722" s="105">
        <f>IF($T722&gt;25000,Paramètres!$D$9,-5)</f>
        <v>6</v>
      </c>
      <c r="R722" s="105">
        <f t="shared" si="750"/>
        <v>27690.254325689559</v>
      </c>
      <c r="S722" s="105">
        <f t="shared" si="751"/>
        <v>-123661.0452379741</v>
      </c>
      <c r="T722" s="105">
        <f t="shared" si="777"/>
        <v>126723.33760586346</v>
      </c>
      <c r="U722" s="105">
        <f t="shared" si="778"/>
        <v>-77.378495615043889</v>
      </c>
      <c r="V722" s="105">
        <f t="shared" si="752"/>
        <v>57.707533322258875</v>
      </c>
      <c r="W722" s="105">
        <f t="shared" si="779"/>
        <v>12.609644793064664</v>
      </c>
      <c r="X722" s="105">
        <f t="shared" si="780"/>
        <v>-56.313020344609072</v>
      </c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44">
        <f t="shared" si="781"/>
        <v>-57199.678285651338</v>
      </c>
      <c r="AL722" s="44">
        <f t="shared" si="782"/>
        <v>98895.313422336709</v>
      </c>
      <c r="AM722" s="44">
        <f t="shared" si="753"/>
        <v>1.9498554181289145</v>
      </c>
      <c r="AN722" s="44">
        <f t="shared" si="754"/>
        <v>-65.860730187453356</v>
      </c>
      <c r="AO722" s="44">
        <f t="shared" si="814"/>
        <v>4374.7420065697934</v>
      </c>
      <c r="AP722" s="44">
        <f t="shared" si="815"/>
        <v>148.93608244737717</v>
      </c>
      <c r="AQ722" s="44">
        <f t="shared" si="783"/>
        <v>609.9329746234647</v>
      </c>
      <c r="AR722" s="44">
        <f t="shared" si="784"/>
        <v>249.43575541482662</v>
      </c>
      <c r="AS722" s="44">
        <f t="shared" si="785"/>
        <v>-556.59683564826594</v>
      </c>
      <c r="AT722" s="44">
        <f>Paramètres!$D$26*Calculs!AQ722</f>
        <v>12.198659492469295</v>
      </c>
      <c r="AU722" s="44">
        <f>Paramètres!$D$26*AO722</f>
        <v>87.494840131395875</v>
      </c>
      <c r="AV722" s="44">
        <f>Paramètres!$D$26*AP722</f>
        <v>2.9787216489475434</v>
      </c>
      <c r="AW722" s="44"/>
      <c r="AX722" s="44"/>
      <c r="AY722" s="44"/>
      <c r="AZ722" s="44"/>
      <c r="BA722" s="44"/>
      <c r="BB722" s="44"/>
      <c r="BC722" s="44"/>
      <c r="BD722" s="44"/>
      <c r="BE722" s="44"/>
      <c r="BF722" s="44"/>
      <c r="BG722" s="41">
        <f>Paramètres!$D$16</f>
        <v>30000</v>
      </c>
      <c r="BH722" s="41">
        <f>Paramètres!$E$16</f>
        <v>-25000</v>
      </c>
      <c r="BI722" s="100"/>
      <c r="BJ722" s="100"/>
      <c r="BK722" s="110">
        <f>Paramètres!$D$20</f>
        <v>523598775598.29883</v>
      </c>
      <c r="BL722" s="41">
        <f>Paramètres!$D$21</f>
        <v>10000</v>
      </c>
      <c r="BM722" s="41"/>
      <c r="BN722" s="41"/>
      <c r="BO722" s="41">
        <f>IF(AND($BR$6&gt;200,A722&lt;950),Paramètres!$D$22,0)</f>
        <v>1</v>
      </c>
      <c r="BP722" s="41">
        <f t="shared" si="755"/>
        <v>59509.423959961779</v>
      </c>
      <c r="BQ722" s="41">
        <f t="shared" si="756"/>
        <v>-234.26818436260146</v>
      </c>
      <c r="BR722" s="41">
        <f t="shared" si="786"/>
        <v>59509.885074907324</v>
      </c>
      <c r="BS722" s="41">
        <f t="shared" si="787"/>
        <v>-0.22555266053462697</v>
      </c>
      <c r="BT722" s="41">
        <f t="shared" si="788"/>
        <v>141.80136951666842</v>
      </c>
      <c r="BU722" s="41">
        <f t="shared" si="789"/>
        <v>141.80027076255888</v>
      </c>
      <c r="BV722" s="41">
        <f t="shared" si="790"/>
        <v>-0.5582190141181681</v>
      </c>
      <c r="BW722" s="41">
        <f>Paramètres!$D$22</f>
        <v>1</v>
      </c>
      <c r="BX722" s="41">
        <f t="shared" si="757"/>
        <v>87199.678285651346</v>
      </c>
      <c r="BY722" s="41">
        <f t="shared" si="758"/>
        <v>-123895.31342233671</v>
      </c>
      <c r="BZ722" s="41">
        <f t="shared" si="791"/>
        <v>151505.22295003608</v>
      </c>
      <c r="CA722" s="41">
        <f t="shared" si="792"/>
        <v>-54.861450067885436</v>
      </c>
      <c r="CB722" s="41">
        <f t="shared" si="793"/>
        <v>22.66269347335297</v>
      </c>
      <c r="CC722" s="41">
        <f t="shared" si="794"/>
        <v>13.043639958303093</v>
      </c>
      <c r="CD722" s="41">
        <f t="shared" si="795"/>
        <v>-18.532704392649073</v>
      </c>
      <c r="CE722" s="2">
        <f>Paramètres!$F$16</f>
        <v>15000</v>
      </c>
      <c r="CF722" s="2">
        <f>Paramètres!$G$16</f>
        <v>15000</v>
      </c>
      <c r="CG722" s="111">
        <f>Paramètres!$F$20</f>
        <v>992600579172.61572</v>
      </c>
      <c r="CH722" s="2">
        <f>Paramètres!$F$21</f>
        <v>13332</v>
      </c>
      <c r="CI722" s="2"/>
      <c r="CJ722" s="2"/>
      <c r="CK722" s="2">
        <f>IF(CN722&gt;20000,Paramètres!$F$22,-2)</f>
        <v>1</v>
      </c>
      <c r="CL722" s="2">
        <f t="shared" si="759"/>
        <v>44509.423959961779</v>
      </c>
      <c r="CM722" s="2">
        <f t="shared" si="760"/>
        <v>39765.731815637395</v>
      </c>
      <c r="CN722" s="2">
        <f t="shared" si="761"/>
        <v>59685.863050481355</v>
      </c>
      <c r="CO722" s="2">
        <f t="shared" si="762"/>
        <v>41.778326483427954</v>
      </c>
      <c r="CP722" s="2">
        <f t="shared" si="763"/>
        <v>259.00815309016804</v>
      </c>
      <c r="CQ722" s="2">
        <f t="shared" si="764"/>
        <v>193.14965229247863</v>
      </c>
      <c r="CR722" s="2">
        <f t="shared" si="765"/>
        <v>172.56429290694678</v>
      </c>
      <c r="CS722" s="2">
        <f>Paramètres!$F$22</f>
        <v>1</v>
      </c>
      <c r="CT722" s="2">
        <f t="shared" si="766"/>
        <v>72199.678285651346</v>
      </c>
      <c r="CU722" s="2">
        <f t="shared" si="767"/>
        <v>-83895.313422336709</v>
      </c>
      <c r="CV722" s="2">
        <f t="shared" si="796"/>
        <v>110685.21653221655</v>
      </c>
      <c r="CW722" s="2">
        <f t="shared" si="797"/>
        <v>-49.284959686943765</v>
      </c>
      <c r="CX722" s="2">
        <f t="shared" si="768"/>
        <v>79.288826485669489</v>
      </c>
      <c r="CY722" s="2">
        <f t="shared" si="798"/>
        <v>51.719894880866335</v>
      </c>
      <c r="CZ722" s="2">
        <f t="shared" si="799"/>
        <v>-60.098007279665602</v>
      </c>
      <c r="DA722" s="2"/>
      <c r="DB722" s="2"/>
      <c r="DC722" s="13">
        <f>Paramètres!$H$16</f>
        <v>-20000</v>
      </c>
      <c r="DD722" s="13">
        <f>Paramètres!$I$16</f>
        <v>0</v>
      </c>
      <c r="DE722" s="13"/>
      <c r="DF722" s="13"/>
      <c r="DG722" s="112">
        <f>Paramètres!$H$20</f>
        <v>1047197551196.5977</v>
      </c>
      <c r="DH722" s="13">
        <f>Paramètres!$H$21</f>
        <v>10000</v>
      </c>
      <c r="DI722" s="13">
        <f>IF(DL722&lt;66666,Paramètres!$H$22,5)</f>
        <v>1</v>
      </c>
      <c r="DJ722" s="13">
        <f t="shared" si="769"/>
        <v>9509.4239599617795</v>
      </c>
      <c r="DK722" s="13">
        <f t="shared" si="770"/>
        <v>24765.731815637399</v>
      </c>
      <c r="DL722" s="13">
        <f t="shared" si="800"/>
        <v>26528.675361095011</v>
      </c>
      <c r="DM722" s="13">
        <f t="shared" si="801"/>
        <v>68.994454695614621</v>
      </c>
      <c r="DN722" s="13">
        <f t="shared" si="802"/>
        <v>1219.1187052464402</v>
      </c>
      <c r="DO722" s="13">
        <f t="shared" si="803"/>
        <v>437.00322266032487</v>
      </c>
      <c r="DP722" s="13">
        <f t="shared" si="804"/>
        <v>1138.1030712840761</v>
      </c>
      <c r="DQ722" s="13">
        <f>IF(DT722&lt;66666,Paramètres!$H$22,5)</f>
        <v>5</v>
      </c>
      <c r="DR722" s="13">
        <f t="shared" si="771"/>
        <v>37199.678285651338</v>
      </c>
      <c r="DS722" s="13">
        <f t="shared" si="772"/>
        <v>-98895.313422336709</v>
      </c>
      <c r="DT722" s="13">
        <f t="shared" si="805"/>
        <v>105660.30040397467</v>
      </c>
      <c r="DU722" s="13">
        <f t="shared" si="806"/>
        <v>-69.386105302189364</v>
      </c>
      <c r="DV722" s="13">
        <f t="shared" si="807"/>
        <v>462.77061088001233</v>
      </c>
      <c r="DW722" s="13">
        <f t="shared" si="808"/>
        <v>162.92701969398544</v>
      </c>
      <c r="DX722" s="13">
        <f t="shared" si="809"/>
        <v>-433.14134476853565</v>
      </c>
    </row>
    <row r="723" spans="1:128" x14ac:dyDescent="0.35">
      <c r="A723" s="106">
        <f t="shared" si="810"/>
        <v>717</v>
      </c>
      <c r="B723" s="106">
        <f>A723*Paramètres!$D$25</f>
        <v>358.5</v>
      </c>
      <c r="C723" s="102">
        <f>Paramètres!$D$7</f>
        <v>155093840495.72119</v>
      </c>
      <c r="D723" s="28">
        <f>Paramètres!$D$8</f>
        <v>6666</v>
      </c>
      <c r="E723" s="28">
        <f t="shared" si="773"/>
        <v>-32911.396839541172</v>
      </c>
      <c r="F723" s="28">
        <f t="shared" si="774"/>
        <v>-24892.100757190725</v>
      </c>
      <c r="G723" s="28">
        <f t="shared" si="748"/>
        <v>176.16597420820278</v>
      </c>
      <c r="H723" s="28">
        <f t="shared" si="749"/>
        <v>54.17249213296796</v>
      </c>
      <c r="I723" s="28">
        <f t="shared" si="811"/>
        <v>-6274.1707396607717</v>
      </c>
      <c r="J723" s="28">
        <f t="shared" si="812"/>
        <v>420.47253859570026</v>
      </c>
      <c r="K723" s="28">
        <f t="shared" si="813"/>
        <v>1406.6194964839465</v>
      </c>
      <c r="L723" s="28">
        <f t="shared" si="775"/>
        <v>823.36050466911843</v>
      </c>
      <c r="M723" s="28">
        <f t="shared" si="776"/>
        <v>1140.4630144111495</v>
      </c>
      <c r="N723" s="28">
        <f>Paramètres!$D$26*Calculs!K723</f>
        <v>28.132389929678929</v>
      </c>
      <c r="O723" s="28">
        <f>Paramètres!$D$26*I723</f>
        <v>-125.48341479321543</v>
      </c>
      <c r="P723" s="28">
        <f>Paramètres!$D$26*J723</f>
        <v>8.4094507719140061</v>
      </c>
      <c r="Q723" s="105">
        <f>IF($T723&gt;25000,Paramètres!$D$9,-5)</f>
        <v>6</v>
      </c>
      <c r="R723" s="105">
        <f t="shared" si="750"/>
        <v>22038.551503971561</v>
      </c>
      <c r="S723" s="105">
        <f t="shared" si="751"/>
        <v>-123722.73301183905</v>
      </c>
      <c r="T723" s="105">
        <f t="shared" si="777"/>
        <v>125670.25271046453</v>
      </c>
      <c r="U723" s="105">
        <f t="shared" si="778"/>
        <v>-79.899920940348892</v>
      </c>
      <c r="V723" s="105">
        <f t="shared" si="752"/>
        <v>58.67464724622711</v>
      </c>
      <c r="W723" s="105">
        <f t="shared" si="779"/>
        <v>10.289660499788768</v>
      </c>
      <c r="X723" s="105">
        <f t="shared" si="780"/>
        <v>-57.765362599643339</v>
      </c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44">
        <f t="shared" si="781"/>
        <v>-54949.948343512733</v>
      </c>
      <c r="AL723" s="44">
        <f t="shared" si="782"/>
        <v>98830.632254648328</v>
      </c>
      <c r="AM723" s="44">
        <f t="shared" si="753"/>
        <v>-5.1720537428181386</v>
      </c>
      <c r="AN723" s="44">
        <f t="shared" si="754"/>
        <v>-67.071619786193551</v>
      </c>
      <c r="AO723" s="44">
        <f t="shared" si="814"/>
        <v>4536.6829218532239</v>
      </c>
      <c r="AP723" s="44">
        <f t="shared" si="815"/>
        <v>-410.63947484983629</v>
      </c>
      <c r="AQ723" s="44">
        <f t="shared" si="783"/>
        <v>616.81832030393036</v>
      </c>
      <c r="AR723" s="44">
        <f t="shared" si="784"/>
        <v>240.30019932621951</v>
      </c>
      <c r="AS723" s="44">
        <f t="shared" si="785"/>
        <v>-568.08507678545936</v>
      </c>
      <c r="AT723" s="44">
        <f>Paramètres!$D$26*Calculs!AQ723</f>
        <v>12.336366406078607</v>
      </c>
      <c r="AU723" s="44">
        <f>Paramètres!$D$26*AO723</f>
        <v>90.733658437064477</v>
      </c>
      <c r="AV723" s="44">
        <f>Paramètres!$D$26*AP723</f>
        <v>-8.2127894969967254</v>
      </c>
      <c r="AW723" s="44"/>
      <c r="AX723" s="44"/>
      <c r="AY723" s="44"/>
      <c r="AZ723" s="44"/>
      <c r="BA723" s="44"/>
      <c r="BB723" s="44"/>
      <c r="BC723" s="44"/>
      <c r="BD723" s="44"/>
      <c r="BE723" s="44"/>
      <c r="BF723" s="44"/>
      <c r="BG723" s="41">
        <f>Paramètres!$D$16</f>
        <v>30000</v>
      </c>
      <c r="BH723" s="41">
        <f>Paramètres!$E$16</f>
        <v>-25000</v>
      </c>
      <c r="BI723" s="100"/>
      <c r="BJ723" s="100"/>
      <c r="BK723" s="110">
        <f>Paramètres!$D$20</f>
        <v>523598775598.29883</v>
      </c>
      <c r="BL723" s="41">
        <f>Paramètres!$D$21</f>
        <v>10000</v>
      </c>
      <c r="BM723" s="41"/>
      <c r="BN723" s="41"/>
      <c r="BO723" s="41">
        <f>IF(AND($BR$6&gt;200,A723&lt;950),Paramètres!$D$22,0)</f>
        <v>1</v>
      </c>
      <c r="BP723" s="41">
        <f t="shared" si="755"/>
        <v>62911.396839541172</v>
      </c>
      <c r="BQ723" s="41">
        <f t="shared" si="756"/>
        <v>-107.89924280927517</v>
      </c>
      <c r="BR723" s="41">
        <f t="shared" si="786"/>
        <v>62911.489368388262</v>
      </c>
      <c r="BS723" s="41">
        <f t="shared" si="787"/>
        <v>-9.8267809561738306E-2</v>
      </c>
      <c r="BT723" s="41">
        <f t="shared" si="788"/>
        <v>127.43353287379125</v>
      </c>
      <c r="BU723" s="41">
        <f t="shared" si="789"/>
        <v>127.43334544732915</v>
      </c>
      <c r="BV723" s="41">
        <f t="shared" si="790"/>
        <v>-0.21856074055213889</v>
      </c>
      <c r="BW723" s="41">
        <f>Paramètres!$D$22</f>
        <v>1</v>
      </c>
      <c r="BX723" s="41">
        <f t="shared" si="757"/>
        <v>84949.948343512733</v>
      </c>
      <c r="BY723" s="41">
        <f t="shared" si="758"/>
        <v>-123830.63225464833</v>
      </c>
      <c r="BZ723" s="41">
        <f t="shared" si="791"/>
        <v>150168.30294090504</v>
      </c>
      <c r="CA723" s="41">
        <f t="shared" si="792"/>
        <v>-55.549205904155905</v>
      </c>
      <c r="CB723" s="41">
        <f t="shared" si="793"/>
        <v>23.065328947674576</v>
      </c>
      <c r="CC723" s="41">
        <f t="shared" si="794"/>
        <v>13.048016553813994</v>
      </c>
      <c r="CD723" s="41">
        <f t="shared" si="795"/>
        <v>-19.019954349993345</v>
      </c>
      <c r="CE723" s="2">
        <f>Paramètres!$F$16</f>
        <v>15000</v>
      </c>
      <c r="CF723" s="2">
        <f>Paramètres!$G$16</f>
        <v>15000</v>
      </c>
      <c r="CG723" s="111">
        <f>Paramètres!$F$20</f>
        <v>992600579172.61572</v>
      </c>
      <c r="CH723" s="2">
        <f>Paramètres!$F$21</f>
        <v>13332</v>
      </c>
      <c r="CI723" s="2"/>
      <c r="CJ723" s="2"/>
      <c r="CK723" s="2">
        <f>IF(CN723&gt;20000,Paramètres!$F$22,-2)</f>
        <v>1</v>
      </c>
      <c r="CL723" s="2">
        <f t="shared" si="759"/>
        <v>47911.396839541172</v>
      </c>
      <c r="CM723" s="2">
        <f t="shared" si="760"/>
        <v>39892.100757190725</v>
      </c>
      <c r="CN723" s="2">
        <f t="shared" si="761"/>
        <v>62344.860653768832</v>
      </c>
      <c r="CO723" s="2">
        <f t="shared" si="762"/>
        <v>39.781522219212007</v>
      </c>
      <c r="CP723" s="2">
        <f t="shared" si="763"/>
        <v>238.80567176414911</v>
      </c>
      <c r="CQ723" s="2">
        <f t="shared" si="764"/>
        <v>183.51975106602001</v>
      </c>
      <c r="CR723" s="2">
        <f t="shared" si="765"/>
        <v>152.80264996194464</v>
      </c>
      <c r="CS723" s="2">
        <f>Paramètres!$F$22</f>
        <v>1</v>
      </c>
      <c r="CT723" s="2">
        <f t="shared" si="766"/>
        <v>69949.948343512733</v>
      </c>
      <c r="CU723" s="2">
        <f t="shared" si="767"/>
        <v>-83830.632254648328</v>
      </c>
      <c r="CV723" s="2">
        <f t="shared" si="796"/>
        <v>109181.36369121876</v>
      </c>
      <c r="CW723" s="2">
        <f t="shared" si="797"/>
        <v>-50.157707250448603</v>
      </c>
      <c r="CX723" s="2">
        <f t="shared" si="768"/>
        <v>81.439640283865984</v>
      </c>
      <c r="CY723" s="2">
        <f t="shared" si="798"/>
        <v>52.17647443094593</v>
      </c>
      <c r="CZ723" s="2">
        <f t="shared" si="799"/>
        <v>-62.530236890022522</v>
      </c>
      <c r="DA723" s="2"/>
      <c r="DB723" s="2"/>
      <c r="DC723" s="13">
        <f>Paramètres!$H$16</f>
        <v>-20000</v>
      </c>
      <c r="DD723" s="13">
        <f>Paramètres!$I$16</f>
        <v>0</v>
      </c>
      <c r="DE723" s="13"/>
      <c r="DF723" s="13"/>
      <c r="DG723" s="112">
        <f>Paramètres!$H$20</f>
        <v>1047197551196.5977</v>
      </c>
      <c r="DH723" s="13">
        <f>Paramètres!$H$21</f>
        <v>10000</v>
      </c>
      <c r="DI723" s="13">
        <f>IF(DL723&lt;66666,Paramètres!$H$22,5)</f>
        <v>1</v>
      </c>
      <c r="DJ723" s="13">
        <f t="shared" si="769"/>
        <v>12911.396839541172</v>
      </c>
      <c r="DK723" s="13">
        <f t="shared" si="770"/>
        <v>24892.100757190725</v>
      </c>
      <c r="DL723" s="13">
        <f t="shared" si="800"/>
        <v>28041.413096601405</v>
      </c>
      <c r="DM723" s="13">
        <f t="shared" si="801"/>
        <v>62.584476677690937</v>
      </c>
      <c r="DN723" s="13">
        <f t="shared" si="802"/>
        <v>1112.8639282351562</v>
      </c>
      <c r="DO723" s="13">
        <f t="shared" si="803"/>
        <v>512.4074081557693</v>
      </c>
      <c r="DP723" s="13">
        <f t="shared" si="804"/>
        <v>987.87892518975707</v>
      </c>
      <c r="DQ723" s="13">
        <f>IF(DT723&lt;66666,Paramètres!$H$22,5)</f>
        <v>5</v>
      </c>
      <c r="DR723" s="13">
        <f t="shared" si="771"/>
        <v>34949.948343512733</v>
      </c>
      <c r="DS723" s="13">
        <f t="shared" si="772"/>
        <v>-98830.632254648328</v>
      </c>
      <c r="DT723" s="13">
        <f t="shared" si="805"/>
        <v>104828.39673040767</v>
      </c>
      <c r="DU723" s="13">
        <f t="shared" si="806"/>
        <v>-70.524634627082207</v>
      </c>
      <c r="DV723" s="13">
        <f t="shared" si="807"/>
        <v>470.04497692291255</v>
      </c>
      <c r="DW723" s="13">
        <f t="shared" si="808"/>
        <v>156.71371665477477</v>
      </c>
      <c r="DX723" s="13">
        <f t="shared" si="809"/>
        <v>-443.15131878705762</v>
      </c>
    </row>
    <row r="724" spans="1:128" x14ac:dyDescent="0.35">
      <c r="A724" s="106">
        <f t="shared" si="810"/>
        <v>718</v>
      </c>
      <c r="B724" s="106">
        <f>A724*Paramètres!$D$25</f>
        <v>359</v>
      </c>
      <c r="C724" s="102">
        <f>Paramètres!$D$7</f>
        <v>155093840495.72119</v>
      </c>
      <c r="D724" s="28">
        <f>Paramètres!$D$8</f>
        <v>6666</v>
      </c>
      <c r="E724" s="28">
        <f t="shared" si="773"/>
        <v>-35842.642083204279</v>
      </c>
      <c r="F724" s="28">
        <f t="shared" si="774"/>
        <v>-24396.748734290089</v>
      </c>
      <c r="G724" s="28">
        <f t="shared" si="748"/>
        <v>163.74667914127238</v>
      </c>
      <c r="H724" s="28">
        <f t="shared" si="749"/>
        <v>49.560699312042594</v>
      </c>
      <c r="I724" s="28">
        <f t="shared" si="811"/>
        <v>-5325.3268201984383</v>
      </c>
      <c r="J724" s="28">
        <f t="shared" si="812"/>
        <v>1552.5261022349357</v>
      </c>
      <c r="K724" s="28">
        <f t="shared" si="813"/>
        <v>1333.2088858879831</v>
      </c>
      <c r="L724" s="28">
        <f t="shared" si="775"/>
        <v>864.77542186105052</v>
      </c>
      <c r="M724" s="28">
        <f t="shared" si="776"/>
        <v>1014.6967050088017</v>
      </c>
      <c r="N724" s="28">
        <f>Paramètres!$D$26*Calculs!K724</f>
        <v>26.664177717759664</v>
      </c>
      <c r="O724" s="28">
        <f>Paramètres!$D$26*I724</f>
        <v>-106.50653640396877</v>
      </c>
      <c r="P724" s="28">
        <f>Paramètres!$D$26*J724</f>
        <v>31.050522044698713</v>
      </c>
      <c r="Q724" s="105">
        <f>IF($T724&gt;25000,Paramètres!$D$9,-5)</f>
        <v>6</v>
      </c>
      <c r="R724" s="105">
        <f t="shared" si="750"/>
        <v>16778.88974955029</v>
      </c>
      <c r="S724" s="105">
        <f t="shared" si="751"/>
        <v>-122880.03998231713</v>
      </c>
      <c r="T724" s="105">
        <f t="shared" si="777"/>
        <v>124020.3022383167</v>
      </c>
      <c r="U724" s="105">
        <f t="shared" si="778"/>
        <v>-82.224525131944915</v>
      </c>
      <c r="V724" s="105">
        <f t="shared" si="752"/>
        <v>60.239441798138884</v>
      </c>
      <c r="W724" s="105">
        <f t="shared" si="779"/>
        <v>8.1498829970851787</v>
      </c>
      <c r="X724" s="105">
        <f t="shared" si="780"/>
        <v>-59.685590851437368</v>
      </c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44">
        <f t="shared" si="781"/>
        <v>-52621.531832754568</v>
      </c>
      <c r="AL724" s="44">
        <f t="shared" si="782"/>
        <v>98483.291248027046</v>
      </c>
      <c r="AM724" s="44">
        <f t="shared" si="753"/>
        <v>-11.700423838424888</v>
      </c>
      <c r="AN724" s="44">
        <f t="shared" si="754"/>
        <v>-68.262972150933862</v>
      </c>
      <c r="AO724" s="44">
        <f t="shared" si="814"/>
        <v>4686.2494627423794</v>
      </c>
      <c r="AP724" s="44">
        <f t="shared" si="815"/>
        <v>-970.51176213829899</v>
      </c>
      <c r="AQ724" s="44">
        <f t="shared" si="783"/>
        <v>627.05457533462186</v>
      </c>
      <c r="AR724" s="44">
        <f t="shared" si="784"/>
        <v>232.22786813932348</v>
      </c>
      <c r="AS724" s="44">
        <f t="shared" si="785"/>
        <v>-582.46687262671685</v>
      </c>
      <c r="AT724" s="44">
        <f>Paramètres!$D$26*Calculs!AQ724</f>
        <v>12.541091506692437</v>
      </c>
      <c r="AU724" s="44">
        <f>Paramètres!$D$26*AO724</f>
        <v>93.724989254847586</v>
      </c>
      <c r="AV724" s="44">
        <f>Paramètres!$D$26*AP724</f>
        <v>-19.410235242765982</v>
      </c>
      <c r="AW724" s="44"/>
      <c r="AX724" s="44"/>
      <c r="AY724" s="44"/>
      <c r="AZ724" s="44"/>
      <c r="BA724" s="44"/>
      <c r="BB724" s="44"/>
      <c r="BC724" s="44"/>
      <c r="BD724" s="44"/>
      <c r="BE724" s="44"/>
      <c r="BF724" s="44"/>
      <c r="BG724" s="41">
        <f>Paramètres!$D$16</f>
        <v>30000</v>
      </c>
      <c r="BH724" s="41">
        <f>Paramètres!$E$16</f>
        <v>-25000</v>
      </c>
      <c r="BI724" s="100"/>
      <c r="BJ724" s="100"/>
      <c r="BK724" s="110">
        <f>Paramètres!$D$20</f>
        <v>523598775598.29883</v>
      </c>
      <c r="BL724" s="41">
        <f>Paramètres!$D$21</f>
        <v>10000</v>
      </c>
      <c r="BM724" s="41"/>
      <c r="BN724" s="41"/>
      <c r="BO724" s="41">
        <f>IF(AND($BR$6&gt;200,A724&lt;950),Paramètres!$D$22,0)</f>
        <v>1</v>
      </c>
      <c r="BP724" s="41">
        <f t="shared" si="755"/>
        <v>65842.642083204279</v>
      </c>
      <c r="BQ724" s="41">
        <f t="shared" si="756"/>
        <v>-603.25126570991051</v>
      </c>
      <c r="BR724" s="41">
        <f t="shared" si="786"/>
        <v>65845.405523745721</v>
      </c>
      <c r="BS724" s="41">
        <f t="shared" si="787"/>
        <v>-0.52493009611268837</v>
      </c>
      <c r="BT724" s="41">
        <f t="shared" si="788"/>
        <v>116.70594434938626</v>
      </c>
      <c r="BU724" s="41">
        <f t="shared" si="789"/>
        <v>116.70104636242002</v>
      </c>
      <c r="BV724" s="41">
        <f t="shared" si="790"/>
        <v>-1.069216721875125</v>
      </c>
      <c r="BW724" s="41">
        <f>Paramètres!$D$22</f>
        <v>1</v>
      </c>
      <c r="BX724" s="41">
        <f t="shared" si="757"/>
        <v>82621.531832754568</v>
      </c>
      <c r="BY724" s="41">
        <f t="shared" si="758"/>
        <v>-123483.29124802705</v>
      </c>
      <c r="BZ724" s="41">
        <f t="shared" si="791"/>
        <v>148574.69750881524</v>
      </c>
      <c r="CA724" s="41">
        <f t="shared" si="792"/>
        <v>-56.213884340500556</v>
      </c>
      <c r="CB724" s="41">
        <f t="shared" si="793"/>
        <v>23.559412921909434</v>
      </c>
      <c r="CC724" s="41">
        <f t="shared" si="794"/>
        <v>13.101253560170022</v>
      </c>
      <c r="CD724" s="41">
        <f t="shared" si="795"/>
        <v>-19.58068161165912</v>
      </c>
      <c r="CE724" s="2">
        <f>Paramètres!$F$16</f>
        <v>15000</v>
      </c>
      <c r="CF724" s="2">
        <f>Paramètres!$G$16</f>
        <v>15000</v>
      </c>
      <c r="CG724" s="111">
        <f>Paramètres!$F$20</f>
        <v>992600579172.61572</v>
      </c>
      <c r="CH724" s="2">
        <f>Paramètres!$F$21</f>
        <v>13332</v>
      </c>
      <c r="CI724" s="2"/>
      <c r="CJ724" s="2"/>
      <c r="CK724" s="2">
        <f>IF(CN724&gt;20000,Paramètres!$F$22,-2)</f>
        <v>1</v>
      </c>
      <c r="CL724" s="2">
        <f t="shared" si="759"/>
        <v>50842.642083204279</v>
      </c>
      <c r="CM724" s="2">
        <f t="shared" si="760"/>
        <v>39396.748734290086</v>
      </c>
      <c r="CN724" s="2">
        <f t="shared" si="761"/>
        <v>64320.121772534003</v>
      </c>
      <c r="CO724" s="2">
        <f t="shared" si="762"/>
        <v>37.771249298797962</v>
      </c>
      <c r="CP724" s="2">
        <f t="shared" si="763"/>
        <v>225.25649073459527</v>
      </c>
      <c r="CQ724" s="2">
        <f t="shared" si="764"/>
        <v>178.05680119573651</v>
      </c>
      <c r="CR724" s="2">
        <f t="shared" si="765"/>
        <v>137.97196152119741</v>
      </c>
      <c r="CS724" s="2">
        <f>Paramètres!$F$22</f>
        <v>1</v>
      </c>
      <c r="CT724" s="2">
        <f t="shared" si="766"/>
        <v>67621.531832754568</v>
      </c>
      <c r="CU724" s="2">
        <f t="shared" si="767"/>
        <v>-83483.291248027046</v>
      </c>
      <c r="CV724" s="2">
        <f t="shared" si="796"/>
        <v>107434.31241931577</v>
      </c>
      <c r="CW724" s="2">
        <f t="shared" si="797"/>
        <v>-50.992500128819124</v>
      </c>
      <c r="CX724" s="2">
        <f t="shared" si="768"/>
        <v>84.049113127926631</v>
      </c>
      <c r="CY724" s="2">
        <f t="shared" si="798"/>
        <v>52.902370303372741</v>
      </c>
      <c r="CZ724" s="2">
        <f t="shared" si="799"/>
        <v>-65.311504605818371</v>
      </c>
      <c r="DA724" s="2"/>
      <c r="DB724" s="2"/>
      <c r="DC724" s="13">
        <f>Paramètres!$H$16</f>
        <v>-20000</v>
      </c>
      <c r="DD724" s="13">
        <f>Paramètres!$I$16</f>
        <v>0</v>
      </c>
      <c r="DE724" s="13"/>
      <c r="DF724" s="13"/>
      <c r="DG724" s="112">
        <f>Paramètres!$H$20</f>
        <v>1047197551196.5977</v>
      </c>
      <c r="DH724" s="13">
        <f>Paramètres!$H$21</f>
        <v>10000</v>
      </c>
      <c r="DI724" s="13">
        <f>IF(DL724&lt;66666,Paramètres!$H$22,5)</f>
        <v>1</v>
      </c>
      <c r="DJ724" s="13">
        <f t="shared" si="769"/>
        <v>15842.642083204279</v>
      </c>
      <c r="DK724" s="13">
        <f t="shared" si="770"/>
        <v>24396.748734290089</v>
      </c>
      <c r="DL724" s="13">
        <f t="shared" si="800"/>
        <v>29089.356420873261</v>
      </c>
      <c r="DM724" s="13">
        <f t="shared" si="801"/>
        <v>57.001307953259548</v>
      </c>
      <c r="DN724" s="13">
        <f t="shared" si="802"/>
        <v>1046.6337810305936</v>
      </c>
      <c r="DO724" s="13">
        <f t="shared" si="803"/>
        <v>570.01757430289399</v>
      </c>
      <c r="DP724" s="13">
        <f t="shared" si="804"/>
        <v>877.79396020947945</v>
      </c>
      <c r="DQ724" s="13">
        <f>IF(DT724&lt;66666,Paramètres!$H$22,5)</f>
        <v>5</v>
      </c>
      <c r="DR724" s="13">
        <f t="shared" si="771"/>
        <v>32621.531832754568</v>
      </c>
      <c r="DS724" s="13">
        <f t="shared" si="772"/>
        <v>-98483.291248027046</v>
      </c>
      <c r="DT724" s="13">
        <f t="shared" si="805"/>
        <v>103745.47216220638</v>
      </c>
      <c r="DU724" s="13">
        <f t="shared" si="806"/>
        <v>-71.673102694637151</v>
      </c>
      <c r="DV724" s="13">
        <f t="shared" si="807"/>
        <v>479.77291726158069</v>
      </c>
      <c r="DW724" s="13">
        <f t="shared" si="808"/>
        <v>150.85889694031079</v>
      </c>
      <c r="DX724" s="13">
        <f t="shared" si="809"/>
        <v>-455.43786113106609</v>
      </c>
    </row>
    <row r="725" spans="1:128" x14ac:dyDescent="0.35">
      <c r="A725" s="106">
        <f t="shared" si="810"/>
        <v>719</v>
      </c>
      <c r="B725" s="106">
        <f>A725*Paramètres!$D$25</f>
        <v>359.5</v>
      </c>
      <c r="C725" s="102">
        <f>Paramètres!$D$7</f>
        <v>155093840495.72119</v>
      </c>
      <c r="D725" s="28">
        <f>Paramètres!$D$8</f>
        <v>6666</v>
      </c>
      <c r="E725" s="28">
        <f t="shared" si="773"/>
        <v>-38289.111637838228</v>
      </c>
      <c r="F725" s="28">
        <f t="shared" si="774"/>
        <v>-23366.811506920421</v>
      </c>
      <c r="G725" s="28">
        <f t="shared" si="748"/>
        <v>149.77977827313867</v>
      </c>
      <c r="H725" s="28">
        <f t="shared" si="749"/>
        <v>45.397208164882692</v>
      </c>
      <c r="I725" s="28">
        <f t="shared" si="811"/>
        <v>-4354.0448619334184</v>
      </c>
      <c r="J725" s="28">
        <f t="shared" si="812"/>
        <v>2536.1722851990385</v>
      </c>
      <c r="K725" s="28">
        <f t="shared" si="813"/>
        <v>1293.5530932989179</v>
      </c>
      <c r="L725" s="28">
        <f t="shared" si="775"/>
        <v>908.31713201672312</v>
      </c>
      <c r="M725" s="28">
        <f t="shared" si="776"/>
        <v>920.99923608443567</v>
      </c>
      <c r="N725" s="28">
        <f>Paramètres!$D$26*Calculs!K725</f>
        <v>25.871061865978358</v>
      </c>
      <c r="O725" s="28">
        <f>Paramètres!$D$26*I725</f>
        <v>-87.080897238668371</v>
      </c>
      <c r="P725" s="28">
        <f>Paramètres!$D$26*J725</f>
        <v>50.723445703980772</v>
      </c>
      <c r="Q725" s="105">
        <f>IF($T725&gt;25000,Paramètres!$D$9,-5)</f>
        <v>6</v>
      </c>
      <c r="R725" s="105">
        <f t="shared" si="750"/>
        <v>11931.238496510319</v>
      </c>
      <c r="S725" s="105">
        <f t="shared" si="751"/>
        <v>-121219.23015572163</v>
      </c>
      <c r="T725" s="105">
        <f t="shared" si="777"/>
        <v>121804.99255616093</v>
      </c>
      <c r="U725" s="105">
        <f t="shared" si="778"/>
        <v>-84.378657734380624</v>
      </c>
      <c r="V725" s="105">
        <f t="shared" si="752"/>
        <v>62.440655451699399</v>
      </c>
      <c r="W725" s="105">
        <f t="shared" si="779"/>
        <v>6.1162874890301051</v>
      </c>
      <c r="X725" s="105">
        <f t="shared" si="780"/>
        <v>-62.14037721634277</v>
      </c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44">
        <f t="shared" si="781"/>
        <v>-50220.350134348548</v>
      </c>
      <c r="AL725" s="44">
        <f t="shared" si="782"/>
        <v>97852.418648801206</v>
      </c>
      <c r="AM725" s="44">
        <f t="shared" si="753"/>
        <v>-17.633083656763517</v>
      </c>
      <c r="AN725" s="44">
        <f t="shared" si="754"/>
        <v>-69.443407312633525</v>
      </c>
      <c r="AO725" s="44">
        <f t="shared" si="814"/>
        <v>4824.752341626855</v>
      </c>
      <c r="AP725" s="44">
        <f t="shared" si="815"/>
        <v>-1533.5683995222498</v>
      </c>
      <c r="AQ725" s="44">
        <f t="shared" si="783"/>
        <v>640.81927869626952</v>
      </c>
      <c r="AR725" s="44">
        <f t="shared" si="784"/>
        <v>225.01240380093873</v>
      </c>
      <c r="AS725" s="44">
        <f t="shared" si="785"/>
        <v>-600.01563819998091</v>
      </c>
      <c r="AT725" s="44">
        <f>Paramètres!$D$26*Calculs!AQ725</f>
        <v>12.816385573925391</v>
      </c>
      <c r="AU725" s="44">
        <f>Paramètres!$D$26*AO725</f>
        <v>96.495046832537099</v>
      </c>
      <c r="AV725" s="44">
        <f>Paramètres!$D$26*AP725</f>
        <v>-30.671367990444995</v>
      </c>
      <c r="AW725" s="44"/>
      <c r="AX725" s="44"/>
      <c r="AY725" s="44"/>
      <c r="AZ725" s="44"/>
      <c r="BA725" s="44"/>
      <c r="BB725" s="44"/>
      <c r="BC725" s="44"/>
      <c r="BD725" s="44"/>
      <c r="BE725" s="44"/>
      <c r="BF725" s="44"/>
      <c r="BG725" s="41">
        <f>Paramètres!$D$16</f>
        <v>30000</v>
      </c>
      <c r="BH725" s="41">
        <f>Paramètres!$E$16</f>
        <v>-25000</v>
      </c>
      <c r="BI725" s="100"/>
      <c r="BJ725" s="100"/>
      <c r="BK725" s="110">
        <f>Paramètres!$D$20</f>
        <v>523598775598.29883</v>
      </c>
      <c r="BL725" s="41">
        <f>Paramètres!$D$21</f>
        <v>10000</v>
      </c>
      <c r="BM725" s="41"/>
      <c r="BN725" s="41"/>
      <c r="BO725" s="41">
        <f>IF(AND($BR$6&gt;200,A725&lt;950),Paramètres!$D$22,0)</f>
        <v>1</v>
      </c>
      <c r="BP725" s="41">
        <f t="shared" si="755"/>
        <v>68289.111637838228</v>
      </c>
      <c r="BQ725" s="41">
        <f t="shared" si="756"/>
        <v>-1633.1884930795786</v>
      </c>
      <c r="BR725" s="41">
        <f t="shared" si="786"/>
        <v>68308.638347862419</v>
      </c>
      <c r="BS725" s="41">
        <f t="shared" si="787"/>
        <v>-1.370013039619048</v>
      </c>
      <c r="BT725" s="41">
        <f t="shared" si="788"/>
        <v>108.70101909391953</v>
      </c>
      <c r="BU725" s="41">
        <f t="shared" si="789"/>
        <v>108.66994581635876</v>
      </c>
      <c r="BV725" s="41">
        <f t="shared" si="790"/>
        <v>-2.5989283034181332</v>
      </c>
      <c r="BW725" s="41">
        <f>Paramètres!$D$22</f>
        <v>1</v>
      </c>
      <c r="BX725" s="41">
        <f t="shared" si="757"/>
        <v>80220.350134348555</v>
      </c>
      <c r="BY725" s="41">
        <f t="shared" si="758"/>
        <v>-122852.41864880121</v>
      </c>
      <c r="BZ725" s="41">
        <f t="shared" si="791"/>
        <v>146724.30386114563</v>
      </c>
      <c r="CA725" s="41">
        <f t="shared" si="792"/>
        <v>-56.856208582912679</v>
      </c>
      <c r="CB725" s="41">
        <f t="shared" si="793"/>
        <v>24.15324550429996</v>
      </c>
      <c r="CC725" s="41">
        <f t="shared" si="794"/>
        <v>13.205595530168456</v>
      </c>
      <c r="CD725" s="41">
        <f t="shared" si="795"/>
        <v>-20.223538639035976</v>
      </c>
      <c r="CE725" s="2">
        <f>Paramètres!$F$16</f>
        <v>15000</v>
      </c>
      <c r="CF725" s="2">
        <f>Paramètres!$G$16</f>
        <v>15000</v>
      </c>
      <c r="CG725" s="111">
        <f>Paramètres!$F$20</f>
        <v>992600579172.61572</v>
      </c>
      <c r="CH725" s="2">
        <f>Paramètres!$F$21</f>
        <v>13332</v>
      </c>
      <c r="CI725" s="2"/>
      <c r="CJ725" s="2"/>
      <c r="CK725" s="2">
        <f>IF(CN725&gt;20000,Paramètres!$F$22,-2)</f>
        <v>1</v>
      </c>
      <c r="CL725" s="2">
        <f t="shared" si="759"/>
        <v>53289.111637838228</v>
      </c>
      <c r="CM725" s="2">
        <f t="shared" si="760"/>
        <v>38366.811506920421</v>
      </c>
      <c r="CN725" s="2">
        <f t="shared" si="761"/>
        <v>65663.853407773349</v>
      </c>
      <c r="CO725" s="2">
        <f t="shared" si="762"/>
        <v>35.752932099085093</v>
      </c>
      <c r="CP725" s="2">
        <f t="shared" si="763"/>
        <v>216.67373334553565</v>
      </c>
      <c r="CQ725" s="2">
        <f t="shared" si="764"/>
        <v>175.8402860327806</v>
      </c>
      <c r="CR725" s="2">
        <f t="shared" si="765"/>
        <v>126.60055501379996</v>
      </c>
      <c r="CS725" s="2">
        <f>Paramètres!$F$22</f>
        <v>1</v>
      </c>
      <c r="CT725" s="2">
        <f t="shared" si="766"/>
        <v>65220.350134348548</v>
      </c>
      <c r="CU725" s="2">
        <f t="shared" si="767"/>
        <v>-82852.418648801206</v>
      </c>
      <c r="CV725" s="2">
        <f t="shared" si="796"/>
        <v>105442.9577904719</v>
      </c>
      <c r="CW725" s="2">
        <f t="shared" si="797"/>
        <v>-51.790637282195306</v>
      </c>
      <c r="CX725" s="2">
        <f t="shared" si="768"/>
        <v>87.17810210947296</v>
      </c>
      <c r="CY725" s="2">
        <f t="shared" si="798"/>
        <v>53.922864672728259</v>
      </c>
      <c r="CZ725" s="2">
        <f t="shared" si="799"/>
        <v>-68.5007018423631</v>
      </c>
      <c r="DA725" s="2"/>
      <c r="DB725" s="2"/>
      <c r="DC725" s="13">
        <f>Paramètres!$H$16</f>
        <v>-20000</v>
      </c>
      <c r="DD725" s="13">
        <f>Paramètres!$I$16</f>
        <v>0</v>
      </c>
      <c r="DE725" s="13"/>
      <c r="DF725" s="13"/>
      <c r="DG725" s="112">
        <f>Paramètres!$H$20</f>
        <v>1047197551196.5977</v>
      </c>
      <c r="DH725" s="13">
        <f>Paramètres!$H$21</f>
        <v>10000</v>
      </c>
      <c r="DI725" s="13">
        <f>IF(DL725&lt;66666,Paramètres!$H$22,5)</f>
        <v>1</v>
      </c>
      <c r="DJ725" s="13">
        <f t="shared" si="769"/>
        <v>18289.111637838228</v>
      </c>
      <c r="DK725" s="13">
        <f t="shared" si="770"/>
        <v>23366.811506920421</v>
      </c>
      <c r="DL725" s="13">
        <f t="shared" si="800"/>
        <v>29673.211563652127</v>
      </c>
      <c r="DM725" s="13">
        <f t="shared" si="801"/>
        <v>51.949852789209999</v>
      </c>
      <c r="DN725" s="13">
        <f t="shared" si="802"/>
        <v>1012.0969509116441</v>
      </c>
      <c r="DO725" s="13">
        <f t="shared" si="803"/>
        <v>623.80690016758376</v>
      </c>
      <c r="DP725" s="13">
        <f t="shared" si="804"/>
        <v>796.99760937405381</v>
      </c>
      <c r="DQ725" s="13">
        <f>IF(DT725&lt;66666,Paramètres!$H$22,5)</f>
        <v>5</v>
      </c>
      <c r="DR725" s="13">
        <f t="shared" si="771"/>
        <v>30220.350134348548</v>
      </c>
      <c r="DS725" s="13">
        <f t="shared" si="772"/>
        <v>-97852.418648801206</v>
      </c>
      <c r="DT725" s="13">
        <f t="shared" si="805"/>
        <v>102412.72087813544</v>
      </c>
      <c r="DU725" s="13">
        <f t="shared" si="806"/>
        <v>-72.837428594668339</v>
      </c>
      <c r="DV725" s="13">
        <f t="shared" si="807"/>
        <v>492.16321035601703</v>
      </c>
      <c r="DW725" s="13">
        <f t="shared" si="808"/>
        <v>145.22946380754979</v>
      </c>
      <c r="DX725" s="13">
        <f t="shared" si="809"/>
        <v>-470.24783728382278</v>
      </c>
    </row>
    <row r="726" spans="1:128" x14ac:dyDescent="0.35">
      <c r="A726" s="106">
        <f t="shared" si="810"/>
        <v>720</v>
      </c>
      <c r="B726" s="106">
        <f>A726*Paramètres!$D$25</f>
        <v>360</v>
      </c>
      <c r="C726" s="102">
        <f>Paramètres!$D$7</f>
        <v>155093840495.72119</v>
      </c>
      <c r="D726" s="28">
        <f>Paramètres!$D$8</f>
        <v>6666</v>
      </c>
      <c r="E726" s="28">
        <f t="shared" si="773"/>
        <v>-40239.054785800756</v>
      </c>
      <c r="F726" s="28">
        <f t="shared" si="774"/>
        <v>-21868.475555299792</v>
      </c>
      <c r="G726" s="28">
        <f t="shared" si="748"/>
        <v>134.59516253170548</v>
      </c>
      <c r="H726" s="28">
        <f t="shared" si="749"/>
        <v>41.496293747533016</v>
      </c>
      <c r="I726" s="28">
        <f t="shared" si="811"/>
        <v>-3358.6468326780268</v>
      </c>
      <c r="J726" s="28">
        <f t="shared" si="812"/>
        <v>3406.4480755794934</v>
      </c>
      <c r="K726" s="28">
        <f t="shared" si="813"/>
        <v>1284.0114212492138</v>
      </c>
      <c r="L726" s="28">
        <f t="shared" si="775"/>
        <v>961.72273335972</v>
      </c>
      <c r="M726" s="28">
        <f t="shared" si="776"/>
        <v>850.74950134427627</v>
      </c>
      <c r="N726" s="28">
        <f>Paramètres!$D$26*Calculs!K726</f>
        <v>25.680228424984275</v>
      </c>
      <c r="O726" s="28">
        <f>Paramètres!$D$26*I726</f>
        <v>-67.172936653560541</v>
      </c>
      <c r="P726" s="28">
        <f>Paramètres!$D$26*J726</f>
        <v>68.128961511589864</v>
      </c>
      <c r="Q726" s="105">
        <f>IF($T726&gt;25000,Paramètres!$D$9,-5)</f>
        <v>6</v>
      </c>
      <c r="R726" s="105">
        <f t="shared" si="750"/>
        <v>7512.6660767841313</v>
      </c>
      <c r="S726" s="105">
        <f t="shared" si="751"/>
        <v>-118804.10609478988</v>
      </c>
      <c r="T726" s="105">
        <f t="shared" si="777"/>
        <v>119041.4036231233</v>
      </c>
      <c r="U726" s="105">
        <f t="shared" si="778"/>
        <v>-86.381676539095508</v>
      </c>
      <c r="V726" s="105">
        <f t="shared" si="752"/>
        <v>65.3597214516614</v>
      </c>
      <c r="W726" s="105">
        <f t="shared" si="779"/>
        <v>4.1248317576337543</v>
      </c>
      <c r="X726" s="105">
        <f t="shared" si="780"/>
        <v>-65.229433166401066</v>
      </c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44">
        <f t="shared" si="781"/>
        <v>-47751.720862584887</v>
      </c>
      <c r="AL726" s="44">
        <f t="shared" si="782"/>
        <v>96935.630539490085</v>
      </c>
      <c r="AM726" s="44">
        <f t="shared" si="753"/>
        <v>-23.003669742590951</v>
      </c>
      <c r="AN726" s="44">
        <f t="shared" si="754"/>
        <v>-70.620849240066974</v>
      </c>
      <c r="AO726" s="44">
        <f t="shared" si="814"/>
        <v>4953.2696985952571</v>
      </c>
      <c r="AP726" s="44">
        <f t="shared" si="815"/>
        <v>-2102.9126697317856</v>
      </c>
      <c r="AQ726" s="44">
        <f t="shared" si="783"/>
        <v>658.4160256430157</v>
      </c>
      <c r="AR726" s="44">
        <f t="shared" si="784"/>
        <v>218.47421149947661</v>
      </c>
      <c r="AS726" s="44">
        <f t="shared" si="785"/>
        <v>-621.11245498156472</v>
      </c>
      <c r="AT726" s="44">
        <f>Paramètres!$D$26*Calculs!AQ726</f>
        <v>13.168320512860314</v>
      </c>
      <c r="AU726" s="44">
        <f>Paramètres!$D$26*AO726</f>
        <v>99.065393971905138</v>
      </c>
      <c r="AV726" s="44">
        <f>Paramètres!$D$26*AP726</f>
        <v>-42.058253394635713</v>
      </c>
      <c r="AW726" s="44"/>
      <c r="AX726" s="44"/>
      <c r="AY726" s="44"/>
      <c r="AZ726" s="44"/>
      <c r="BA726" s="44"/>
      <c r="BB726" s="44"/>
      <c r="BC726" s="44"/>
      <c r="BD726" s="44"/>
      <c r="BE726" s="44"/>
      <c r="BF726" s="44"/>
      <c r="BG726" s="41">
        <f>Paramètres!$D$16</f>
        <v>30000</v>
      </c>
      <c r="BH726" s="41">
        <f>Paramètres!$E$16</f>
        <v>-25000</v>
      </c>
      <c r="BI726" s="100"/>
      <c r="BJ726" s="100"/>
      <c r="BK726" s="110">
        <f>Paramètres!$D$20</f>
        <v>523598775598.29883</v>
      </c>
      <c r="BL726" s="41">
        <f>Paramètres!$D$21</f>
        <v>10000</v>
      </c>
      <c r="BM726" s="41"/>
      <c r="BN726" s="41"/>
      <c r="BO726" s="41">
        <f>IF(AND($BR$6&gt;200,A726&lt;950),Paramètres!$D$22,0)</f>
        <v>1</v>
      </c>
      <c r="BP726" s="41">
        <f t="shared" si="755"/>
        <v>70239.054785800749</v>
      </c>
      <c r="BQ726" s="41">
        <f t="shared" si="756"/>
        <v>-3131.5244447002078</v>
      </c>
      <c r="BR726" s="41">
        <f t="shared" si="786"/>
        <v>70308.827771130367</v>
      </c>
      <c r="BS726" s="41">
        <f t="shared" si="787"/>
        <v>-2.5527734607982908</v>
      </c>
      <c r="BT726" s="41">
        <f t="shared" si="788"/>
        <v>102.78559092433666</v>
      </c>
      <c r="BU726" s="41">
        <f t="shared" si="789"/>
        <v>102.68358868997989</v>
      </c>
      <c r="BV726" s="41">
        <f t="shared" si="790"/>
        <v>-4.5780252742982297</v>
      </c>
      <c r="BW726" s="41">
        <f>Paramètres!$D$22</f>
        <v>1</v>
      </c>
      <c r="BX726" s="41">
        <f t="shared" si="757"/>
        <v>77751.720862584887</v>
      </c>
      <c r="BY726" s="41">
        <f t="shared" si="758"/>
        <v>-121935.63053949008</v>
      </c>
      <c r="BZ726" s="41">
        <f t="shared" si="791"/>
        <v>144615.44900928237</v>
      </c>
      <c r="CA726" s="41">
        <f t="shared" si="792"/>
        <v>-57.476557300658889</v>
      </c>
      <c r="CB726" s="41">
        <f t="shared" si="793"/>
        <v>24.857746236198103</v>
      </c>
      <c r="CC726" s="41">
        <f t="shared" si="794"/>
        <v>13.364633999136492</v>
      </c>
      <c r="CD726" s="41">
        <f t="shared" si="795"/>
        <v>-20.959344121712061</v>
      </c>
      <c r="CE726" s="2">
        <f>Paramètres!$F$16</f>
        <v>15000</v>
      </c>
      <c r="CF726" s="2">
        <f>Paramètres!$G$16</f>
        <v>15000</v>
      </c>
      <c r="CG726" s="111">
        <f>Paramètres!$F$20</f>
        <v>992600579172.61572</v>
      </c>
      <c r="CH726" s="2">
        <f>Paramètres!$F$21</f>
        <v>13332</v>
      </c>
      <c r="CI726" s="2"/>
      <c r="CJ726" s="2"/>
      <c r="CK726" s="2">
        <f>IF(CN726&gt;20000,Paramètres!$F$22,-2)</f>
        <v>1</v>
      </c>
      <c r="CL726" s="2">
        <f t="shared" si="759"/>
        <v>55239.054785800756</v>
      </c>
      <c r="CM726" s="2">
        <f t="shared" si="760"/>
        <v>36868.475555299796</v>
      </c>
      <c r="CN726" s="2">
        <f t="shared" si="761"/>
        <v>66412.631806008387</v>
      </c>
      <c r="CO726" s="2">
        <f t="shared" si="762"/>
        <v>33.720531531417606</v>
      </c>
      <c r="CP726" s="2">
        <f t="shared" si="763"/>
        <v>212.0978000948283</v>
      </c>
      <c r="CQ726" s="2">
        <f t="shared" si="764"/>
        <v>176.41345751225111</v>
      </c>
      <c r="CR726" s="2">
        <f t="shared" si="765"/>
        <v>117.74450651150954</v>
      </c>
      <c r="CS726" s="2">
        <f>Paramètres!$F$22</f>
        <v>1</v>
      </c>
      <c r="CT726" s="2">
        <f t="shared" si="766"/>
        <v>62751.720862584887</v>
      </c>
      <c r="CU726" s="2">
        <f t="shared" si="767"/>
        <v>-81935.630539490085</v>
      </c>
      <c r="CV726" s="2">
        <f t="shared" si="796"/>
        <v>103204.7771332296</v>
      </c>
      <c r="CW726" s="2">
        <f t="shared" si="797"/>
        <v>-52.552720887127528</v>
      </c>
      <c r="CX726" s="2">
        <f t="shared" si="768"/>
        <v>90.906241894157404</v>
      </c>
      <c r="CY726" s="2">
        <f t="shared" si="798"/>
        <v>55.273828154724612</v>
      </c>
      <c r="CZ726" s="2">
        <f t="shared" si="799"/>
        <v>-72.171661588472745</v>
      </c>
      <c r="DA726" s="2"/>
      <c r="DB726" s="2"/>
      <c r="DC726" s="13">
        <f>Paramètres!$H$16</f>
        <v>-20000</v>
      </c>
      <c r="DD726" s="13">
        <f>Paramètres!$I$16</f>
        <v>0</v>
      </c>
      <c r="DE726" s="13"/>
      <c r="DF726" s="13"/>
      <c r="DG726" s="112">
        <f>Paramètres!$H$20</f>
        <v>1047197551196.5977</v>
      </c>
      <c r="DH726" s="13">
        <f>Paramètres!$H$21</f>
        <v>10000</v>
      </c>
      <c r="DI726" s="13">
        <f>IF(DL726&lt;66666,Paramètres!$H$22,5)</f>
        <v>1</v>
      </c>
      <c r="DJ726" s="13">
        <f t="shared" si="769"/>
        <v>20239.054785800756</v>
      </c>
      <c r="DK726" s="13">
        <f t="shared" si="770"/>
        <v>21868.475555299792</v>
      </c>
      <c r="DL726" s="13">
        <f t="shared" si="800"/>
        <v>29796.804555780625</v>
      </c>
      <c r="DM726" s="13">
        <f t="shared" si="801"/>
        <v>47.216049591977246</v>
      </c>
      <c r="DN726" s="13">
        <f t="shared" si="802"/>
        <v>1004.9908160363919</v>
      </c>
      <c r="DO726" s="13">
        <f t="shared" si="803"/>
        <v>682.62568715748898</v>
      </c>
      <c r="DP726" s="13">
        <f t="shared" si="804"/>
        <v>737.58302010706495</v>
      </c>
      <c r="DQ726" s="13">
        <f>IF(DT726&lt;66666,Paramètres!$H$22,5)</f>
        <v>5</v>
      </c>
      <c r="DR726" s="13">
        <f t="shared" si="771"/>
        <v>27751.720862584887</v>
      </c>
      <c r="DS726" s="13">
        <f t="shared" si="772"/>
        <v>-96935.630539490085</v>
      </c>
      <c r="DT726" s="13">
        <f t="shared" si="805"/>
        <v>100829.92848813963</v>
      </c>
      <c r="DU726" s="13">
        <f t="shared" si="806"/>
        <v>-74.024101763214858</v>
      </c>
      <c r="DV726" s="13">
        <f t="shared" si="807"/>
        <v>507.50858494036845</v>
      </c>
      <c r="DW726" s="13">
        <f t="shared" si="808"/>
        <v>139.68309603916114</v>
      </c>
      <c r="DX726" s="13">
        <f t="shared" si="809"/>
        <v>-487.90736463911844</v>
      </c>
    </row>
    <row r="727" spans="1:128" x14ac:dyDescent="0.35">
      <c r="A727" s="106">
        <f t="shared" si="810"/>
        <v>721</v>
      </c>
      <c r="B727" s="106">
        <f>A727*Paramètres!$D$25</f>
        <v>360.5</v>
      </c>
      <c r="C727" s="102">
        <f>Paramètres!$D$7</f>
        <v>155093840495.72119</v>
      </c>
      <c r="D727" s="28">
        <f>Paramètres!$D$8</f>
        <v>6666</v>
      </c>
      <c r="E727" s="28">
        <f t="shared" si="773"/>
        <v>-41677.94751879984</v>
      </c>
      <c r="F727" s="28">
        <f t="shared" si="774"/>
        <v>-19952.564142173975</v>
      </c>
      <c r="G727" s="28">
        <f t="shared" si="748"/>
        <v>119.08063068170958</v>
      </c>
      <c r="H727" s="28">
        <f t="shared" si="749"/>
        <v>37.708404402484668</v>
      </c>
      <c r="I727" s="28">
        <f t="shared" si="811"/>
        <v>-2329.7511626647461</v>
      </c>
      <c r="J727" s="28">
        <f t="shared" si="812"/>
        <v>4189.0686154121795</v>
      </c>
      <c r="K727" s="28">
        <f t="shared" si="813"/>
        <v>1303.9984161206623</v>
      </c>
      <c r="L727" s="28">
        <f t="shared" si="775"/>
        <v>1031.6372520279642</v>
      </c>
      <c r="M727" s="28">
        <f t="shared" si="776"/>
        <v>797.58162558661479</v>
      </c>
      <c r="N727" s="28">
        <f>Paramètres!$D$26*Calculs!K727</f>
        <v>26.079968322413247</v>
      </c>
      <c r="O727" s="28">
        <f>Paramètres!$D$26*I727</f>
        <v>-46.595023253294919</v>
      </c>
      <c r="P727" s="28">
        <f>Paramètres!$D$26*J727</f>
        <v>83.78137230824359</v>
      </c>
      <c r="Q727" s="105">
        <f>IF($T727&gt;25000,Paramètres!$D$9,-5)</f>
        <v>6</v>
      </c>
      <c r="R727" s="105">
        <f t="shared" si="750"/>
        <v>3542.5199416125542</v>
      </c>
      <c r="S727" s="105">
        <f t="shared" si="751"/>
        <v>-115681.46023305277</v>
      </c>
      <c r="T727" s="105">
        <f t="shared" si="777"/>
        <v>115735.68891741255</v>
      </c>
      <c r="U727" s="105">
        <f t="shared" si="778"/>
        <v>-88.245976236730399</v>
      </c>
      <c r="V727" s="105">
        <f t="shared" si="752"/>
        <v>69.127952129321173</v>
      </c>
      <c r="W727" s="105">
        <f t="shared" si="779"/>
        <v>2.1159173218876832</v>
      </c>
      <c r="X727" s="105">
        <f t="shared" si="780"/>
        <v>-69.09556179293034</v>
      </c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44">
        <f t="shared" si="781"/>
        <v>-45220.467460412394</v>
      </c>
      <c r="AL727" s="44">
        <f t="shared" si="782"/>
        <v>95728.896090878799</v>
      </c>
      <c r="AM727" s="44">
        <f t="shared" si="753"/>
        <v>-27.865776756491009</v>
      </c>
      <c r="AN727" s="44">
        <f t="shared" si="754"/>
        <v>-71.802852518504707</v>
      </c>
      <c r="AO727" s="44">
        <f t="shared" si="814"/>
        <v>5072.678516122829</v>
      </c>
      <c r="AP727" s="44">
        <f t="shared" si="815"/>
        <v>-2681.9668713187143</v>
      </c>
      <c r="AQ727" s="44">
        <f t="shared" si="783"/>
        <v>680.2907778766953</v>
      </c>
      <c r="AR727" s="44">
        <f t="shared" si="784"/>
        <v>212.446389950656</v>
      </c>
      <c r="AS727" s="44">
        <f t="shared" si="785"/>
        <v>-646.26780351570437</v>
      </c>
      <c r="AT727" s="44">
        <f>Paramètres!$D$26*Calculs!AQ727</f>
        <v>13.605815557533907</v>
      </c>
      <c r="AU727" s="44">
        <f>Paramètres!$D$26*AO727</f>
        <v>101.45357032245659</v>
      </c>
      <c r="AV727" s="44">
        <f>Paramètres!$D$26*AP727</f>
        <v>-53.63933742637429</v>
      </c>
      <c r="AW727" s="44"/>
      <c r="AX727" s="44"/>
      <c r="AY727" s="44"/>
      <c r="AZ727" s="44"/>
      <c r="BA727" s="44"/>
      <c r="BB727" s="44"/>
      <c r="BC727" s="44"/>
      <c r="BD727" s="44"/>
      <c r="BE727" s="44"/>
      <c r="BF727" s="44"/>
      <c r="BG727" s="41">
        <f>Paramètres!$D$16</f>
        <v>30000</v>
      </c>
      <c r="BH727" s="41">
        <f>Paramètres!$E$16</f>
        <v>-25000</v>
      </c>
      <c r="BI727" s="100"/>
      <c r="BJ727" s="100"/>
      <c r="BK727" s="110">
        <f>Paramètres!$D$20</f>
        <v>523598775598.29883</v>
      </c>
      <c r="BL727" s="41">
        <f>Paramètres!$D$21</f>
        <v>10000</v>
      </c>
      <c r="BM727" s="41"/>
      <c r="BN727" s="41"/>
      <c r="BO727" s="41">
        <f>IF(AND($BR$6&gt;200,A727&lt;950),Paramètres!$D$22,0)</f>
        <v>1</v>
      </c>
      <c r="BP727" s="41">
        <f t="shared" si="755"/>
        <v>71677.947518799832</v>
      </c>
      <c r="BQ727" s="41">
        <f t="shared" si="756"/>
        <v>-5047.4358578260253</v>
      </c>
      <c r="BR727" s="41">
        <f t="shared" si="786"/>
        <v>71855.443560294661</v>
      </c>
      <c r="BS727" s="41">
        <f t="shared" si="787"/>
        <v>-4.028019536432712</v>
      </c>
      <c r="BT727" s="41">
        <f t="shared" si="788"/>
        <v>98.533270153455831</v>
      </c>
      <c r="BU727" s="41">
        <f t="shared" si="789"/>
        <v>98.289875018150553</v>
      </c>
      <c r="BV727" s="41">
        <f t="shared" si="790"/>
        <v>-6.9214013068347189</v>
      </c>
      <c r="BW727" s="41">
        <f>Paramètres!$D$22</f>
        <v>1</v>
      </c>
      <c r="BX727" s="41">
        <f t="shared" si="757"/>
        <v>75220.467460412387</v>
      </c>
      <c r="BY727" s="41">
        <f t="shared" si="758"/>
        <v>-120728.8960908788</v>
      </c>
      <c r="BZ727" s="41">
        <f t="shared" si="791"/>
        <v>142244.80685172716</v>
      </c>
      <c r="CA727" s="41">
        <f t="shared" si="792"/>
        <v>-58.07491766934681</v>
      </c>
      <c r="CB727" s="41">
        <f t="shared" si="793"/>
        <v>25.687042629357233</v>
      </c>
      <c r="CC727" s="41">
        <f t="shared" si="794"/>
        <v>13.583563414514423</v>
      </c>
      <c r="CD727" s="41">
        <f t="shared" si="795"/>
        <v>-21.801627554067633</v>
      </c>
      <c r="CE727" s="2">
        <f>Paramètres!$F$16</f>
        <v>15000</v>
      </c>
      <c r="CF727" s="2">
        <f>Paramètres!$G$16</f>
        <v>15000</v>
      </c>
      <c r="CG727" s="111">
        <f>Paramètres!$F$20</f>
        <v>992600579172.61572</v>
      </c>
      <c r="CH727" s="2">
        <f>Paramètres!$F$21</f>
        <v>13332</v>
      </c>
      <c r="CI727" s="2"/>
      <c r="CJ727" s="2"/>
      <c r="CK727" s="2">
        <f>IF(CN727&gt;20000,Paramètres!$F$22,-2)</f>
        <v>1</v>
      </c>
      <c r="CL727" s="2">
        <f t="shared" si="759"/>
        <v>56677.94751879984</v>
      </c>
      <c r="CM727" s="2">
        <f t="shared" si="760"/>
        <v>34952.564142173971</v>
      </c>
      <c r="CN727" s="2">
        <f t="shared" si="761"/>
        <v>66588.823950094025</v>
      </c>
      <c r="CO727" s="2">
        <f t="shared" si="762"/>
        <v>31.661602983794474</v>
      </c>
      <c r="CP727" s="2">
        <f t="shared" si="763"/>
        <v>211.04168050678101</v>
      </c>
      <c r="CQ727" s="2">
        <f t="shared" si="764"/>
        <v>179.63088372017671</v>
      </c>
      <c r="CR727" s="2">
        <f t="shared" si="765"/>
        <v>110.7760647659709</v>
      </c>
      <c r="CS727" s="2">
        <f>Paramètres!$F$22</f>
        <v>1</v>
      </c>
      <c r="CT727" s="2">
        <f t="shared" si="766"/>
        <v>60220.467460412394</v>
      </c>
      <c r="CU727" s="2">
        <f t="shared" si="767"/>
        <v>-80728.896090878799</v>
      </c>
      <c r="CV727" s="2">
        <f t="shared" si="796"/>
        <v>100715.73543991274</v>
      </c>
      <c r="CW727" s="2">
        <f t="shared" si="797"/>
        <v>-53.278561127661796</v>
      </c>
      <c r="CX727" s="2">
        <f t="shared" si="768"/>
        <v>95.337517365350607</v>
      </c>
      <c r="CY727" s="2">
        <f t="shared" si="798"/>
        <v>57.004695812223439</v>
      </c>
      <c r="CZ727" s="2">
        <f t="shared" si="799"/>
        <v>-76.417974801380367</v>
      </c>
      <c r="DA727" s="2"/>
      <c r="DB727" s="2"/>
      <c r="DC727" s="13">
        <f>Paramètres!$H$16</f>
        <v>-20000</v>
      </c>
      <c r="DD727" s="13">
        <f>Paramètres!$I$16</f>
        <v>0</v>
      </c>
      <c r="DE727" s="13"/>
      <c r="DF727" s="13"/>
      <c r="DG727" s="112">
        <f>Paramètres!$H$20</f>
        <v>1047197551196.5977</v>
      </c>
      <c r="DH727" s="13">
        <f>Paramètres!$H$21</f>
        <v>10000</v>
      </c>
      <c r="DI727" s="13">
        <f>IF(DL727&lt;66666,Paramètres!$H$22,5)</f>
        <v>1</v>
      </c>
      <c r="DJ727" s="13">
        <f t="shared" si="769"/>
        <v>21677.94751879984</v>
      </c>
      <c r="DK727" s="13">
        <f t="shared" si="770"/>
        <v>19952.564142173975</v>
      </c>
      <c r="DL727" s="13">
        <f t="shared" si="800"/>
        <v>29462.488429788253</v>
      </c>
      <c r="DM727" s="13">
        <f t="shared" si="801"/>
        <v>42.626725268012336</v>
      </c>
      <c r="DN727" s="13">
        <f t="shared" si="802"/>
        <v>1024.3757368463232</v>
      </c>
      <c r="DO727" s="13">
        <f t="shared" si="803"/>
        <v>753.71649328963701</v>
      </c>
      <c r="DP727" s="13">
        <f t="shared" si="804"/>
        <v>693.7269621274786</v>
      </c>
      <c r="DQ727" s="13">
        <f>IF(DT727&lt;66666,Paramètres!$H$22,5)</f>
        <v>5</v>
      </c>
      <c r="DR727" s="13">
        <f t="shared" si="771"/>
        <v>25220.467460412394</v>
      </c>
      <c r="DS727" s="13">
        <f t="shared" si="772"/>
        <v>-95728.896090878799</v>
      </c>
      <c r="DT727" s="13">
        <f t="shared" si="805"/>
        <v>98995.421741108774</v>
      </c>
      <c r="DU727" s="13">
        <f t="shared" si="806"/>
        <v>-75.240399798146257</v>
      </c>
      <c r="DV727" s="13">
        <f t="shared" si="807"/>
        <v>526.20477703457857</v>
      </c>
      <c r="DW727" s="13">
        <f t="shared" si="808"/>
        <v>134.05802231360354</v>
      </c>
      <c r="DX727" s="13">
        <f t="shared" si="809"/>
        <v>-508.8417377017887</v>
      </c>
    </row>
    <row r="728" spans="1:128" x14ac:dyDescent="0.35">
      <c r="A728" s="106">
        <f t="shared" si="810"/>
        <v>722</v>
      </c>
      <c r="B728" s="106">
        <f>A728*Paramètres!$D$25</f>
        <v>361</v>
      </c>
      <c r="C728" s="102">
        <f>Paramètres!$D$7</f>
        <v>155093840495.72119</v>
      </c>
      <c r="D728" s="28">
        <f>Paramètres!$D$8</f>
        <v>6666</v>
      </c>
      <c r="E728" s="28">
        <f t="shared" si="773"/>
        <v>-42584.913787125224</v>
      </c>
      <c r="F728" s="28">
        <f t="shared" si="774"/>
        <v>-17658.634428071233</v>
      </c>
      <c r="G728" s="28">
        <f t="shared" si="748"/>
        <v>104.31967636791759</v>
      </c>
      <c r="H728" s="28">
        <f t="shared" si="749"/>
        <v>33.893634137827576</v>
      </c>
      <c r="I728" s="28">
        <f t="shared" si="811"/>
        <v>-1251.518887383487</v>
      </c>
      <c r="J728" s="28">
        <f t="shared" si="812"/>
        <v>4902.8688686905507</v>
      </c>
      <c r="K728" s="28">
        <f t="shared" si="813"/>
        <v>1356.1529032597782</v>
      </c>
      <c r="L728" s="28">
        <f t="shared" si="775"/>
        <v>1125.7076018679577</v>
      </c>
      <c r="M728" s="28">
        <f t="shared" si="776"/>
        <v>756.26258146004864</v>
      </c>
      <c r="N728" s="28">
        <f>Paramètres!$D$26*Calculs!K728</f>
        <v>27.123058065195565</v>
      </c>
      <c r="O728" s="28">
        <f>Paramètres!$D$26*I728</f>
        <v>-25.030377747669743</v>
      </c>
      <c r="P728" s="28">
        <f>Paramètres!$D$26*J728</f>
        <v>98.057377373811022</v>
      </c>
      <c r="Q728" s="105">
        <f>IF($T728&gt;25000,Paramètres!$D$9,-5)</f>
        <v>6</v>
      </c>
      <c r="R728" s="105">
        <f t="shared" si="750"/>
        <v>46.102817738086742</v>
      </c>
      <c r="S728" s="105">
        <f t="shared" si="751"/>
        <v>-111884.98013241174</v>
      </c>
      <c r="T728" s="105">
        <f t="shared" si="777"/>
        <v>111884.98963087039</v>
      </c>
      <c r="U728" s="105">
        <f t="shared" si="778"/>
        <v>-89.976390962152138</v>
      </c>
      <c r="V728" s="105">
        <f t="shared" si="752"/>
        <v>73.94245154922784</v>
      </c>
      <c r="W728" s="105">
        <f t="shared" si="779"/>
        <v>3.0468388817192663E-2</v>
      </c>
      <c r="X728" s="105">
        <f t="shared" si="780"/>
        <v>-73.942445271895011</v>
      </c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44">
        <f t="shared" si="781"/>
        <v>-42631.016604863311</v>
      </c>
      <c r="AL728" s="44">
        <f t="shared" si="782"/>
        <v>94226.345704340507</v>
      </c>
      <c r="AM728" s="44">
        <f t="shared" si="753"/>
        <v>-32.281156365828345</v>
      </c>
      <c r="AN728" s="44">
        <f t="shared" si="754"/>
        <v>-72.996877938192526</v>
      </c>
      <c r="AO728" s="44">
        <f t="shared" si="814"/>
        <v>5183.6713357510289</v>
      </c>
      <c r="AP728" s="44">
        <f t="shared" si="815"/>
        <v>-3274.5953374080445</v>
      </c>
      <c r="AQ728" s="44">
        <f t="shared" si="783"/>
        <v>707.06347861981988</v>
      </c>
      <c r="AR728" s="44">
        <f t="shared" si="784"/>
        <v>206.7621988622291</v>
      </c>
      <c r="AS728" s="44">
        <f t="shared" si="785"/>
        <v>-676.15690185016706</v>
      </c>
      <c r="AT728" s="44">
        <f>Paramètres!$D$26*Calculs!AQ728</f>
        <v>14.141269572396398</v>
      </c>
      <c r="AU728" s="44">
        <f>Paramètres!$D$26*AO728</f>
        <v>103.67342671502058</v>
      </c>
      <c r="AV728" s="44">
        <f>Paramètres!$D$26*AP728</f>
        <v>-65.491906748160886</v>
      </c>
      <c r="AW728" s="44"/>
      <c r="AX728" s="44"/>
      <c r="AY728" s="44"/>
      <c r="AZ728" s="44"/>
      <c r="BA728" s="44"/>
      <c r="BB728" s="44"/>
      <c r="BC728" s="44"/>
      <c r="BD728" s="44"/>
      <c r="BE728" s="44"/>
      <c r="BF728" s="44"/>
      <c r="BG728" s="41">
        <f>Paramètres!$D$16</f>
        <v>30000</v>
      </c>
      <c r="BH728" s="41">
        <f>Paramètres!$E$16</f>
        <v>-25000</v>
      </c>
      <c r="BI728" s="100"/>
      <c r="BJ728" s="100"/>
      <c r="BK728" s="110">
        <f>Paramètres!$D$20</f>
        <v>523598775598.29883</v>
      </c>
      <c r="BL728" s="41">
        <f>Paramètres!$D$21</f>
        <v>10000</v>
      </c>
      <c r="BM728" s="41"/>
      <c r="BN728" s="41"/>
      <c r="BO728" s="41">
        <f>IF(AND($BR$6&gt;200,A728&lt;950),Paramètres!$D$22,0)</f>
        <v>1</v>
      </c>
      <c r="BP728" s="41">
        <f t="shared" si="755"/>
        <v>72584.913787125231</v>
      </c>
      <c r="BQ728" s="41">
        <f t="shared" si="756"/>
        <v>-7341.3655719287672</v>
      </c>
      <c r="BR728" s="41">
        <f t="shared" si="786"/>
        <v>72955.228448310023</v>
      </c>
      <c r="BS728" s="41">
        <f t="shared" si="787"/>
        <v>-5.7753558350160166</v>
      </c>
      <c r="BT728" s="41">
        <f t="shared" si="788"/>
        <v>95.666495462506759</v>
      </c>
      <c r="BU728" s="41">
        <f t="shared" si="789"/>
        <v>95.180900302195056</v>
      </c>
      <c r="BV728" s="41">
        <f t="shared" si="790"/>
        <v>-9.6267633055680726</v>
      </c>
      <c r="BW728" s="41">
        <f>Paramètres!$D$22</f>
        <v>1</v>
      </c>
      <c r="BX728" s="41">
        <f t="shared" si="757"/>
        <v>72631.016604863311</v>
      </c>
      <c r="BY728" s="41">
        <f t="shared" si="758"/>
        <v>-119226.34570434051</v>
      </c>
      <c r="BZ728" s="41">
        <f t="shared" si="791"/>
        <v>139607.25655590702</v>
      </c>
      <c r="CA728" s="41">
        <f t="shared" si="792"/>
        <v>-58.650813448208446</v>
      </c>
      <c r="CB728" s="41">
        <f t="shared" si="793"/>
        <v>26.659301922666771</v>
      </c>
      <c r="CC728" s="41">
        <f t="shared" si="794"/>
        <v>13.869567015263767</v>
      </c>
      <c r="CD728" s="41">
        <f t="shared" si="795"/>
        <v>-22.76737775443214</v>
      </c>
      <c r="CE728" s="2">
        <f>Paramètres!$F$16</f>
        <v>15000</v>
      </c>
      <c r="CF728" s="2">
        <f>Paramètres!$G$16</f>
        <v>15000</v>
      </c>
      <c r="CG728" s="111">
        <f>Paramètres!$F$20</f>
        <v>992600579172.61572</v>
      </c>
      <c r="CH728" s="2">
        <f>Paramètres!$F$21</f>
        <v>13332</v>
      </c>
      <c r="CI728" s="2"/>
      <c r="CJ728" s="2"/>
      <c r="CK728" s="2">
        <f>IF(CN728&gt;20000,Paramètres!$F$22,-2)</f>
        <v>1</v>
      </c>
      <c r="CL728" s="2">
        <f t="shared" si="759"/>
        <v>57584.913787125224</v>
      </c>
      <c r="CM728" s="2">
        <f t="shared" si="760"/>
        <v>32658.634428071233</v>
      </c>
      <c r="CN728" s="2">
        <f t="shared" si="761"/>
        <v>66201.274146175201</v>
      </c>
      <c r="CO728" s="2">
        <f t="shared" si="762"/>
        <v>29.559250877132573</v>
      </c>
      <c r="CP728" s="2">
        <f t="shared" si="763"/>
        <v>213.37497222083834</v>
      </c>
      <c r="CQ728" s="2">
        <f t="shared" si="764"/>
        <v>185.60336697654199</v>
      </c>
      <c r="CR728" s="2">
        <f t="shared" si="765"/>
        <v>105.26285639870609</v>
      </c>
      <c r="CS728" s="2">
        <f>Paramètres!$F$22</f>
        <v>1</v>
      </c>
      <c r="CT728" s="2">
        <f t="shared" si="766"/>
        <v>57631.016604863311</v>
      </c>
      <c r="CU728" s="2">
        <f t="shared" si="767"/>
        <v>-79226.345704340507</v>
      </c>
      <c r="CV728" s="2">
        <f t="shared" si="796"/>
        <v>97970.137943016613</v>
      </c>
      <c r="CW728" s="2">
        <f t="shared" si="797"/>
        <v>-53.967019011143492</v>
      </c>
      <c r="CX728" s="2">
        <f t="shared" si="768"/>
        <v>100.60829158890407</v>
      </c>
      <c r="CY728" s="2">
        <f t="shared" si="798"/>
        <v>59.182912721012016</v>
      </c>
      <c r="CZ728" s="2">
        <f t="shared" si="799"/>
        <v>-81.35976387806825</v>
      </c>
      <c r="DA728" s="2"/>
      <c r="DB728" s="2"/>
      <c r="DC728" s="13">
        <f>Paramètres!$H$16</f>
        <v>-20000</v>
      </c>
      <c r="DD728" s="13">
        <f>Paramètres!$I$16</f>
        <v>0</v>
      </c>
      <c r="DE728" s="13"/>
      <c r="DF728" s="13"/>
      <c r="DG728" s="112">
        <f>Paramètres!$H$20</f>
        <v>1047197551196.5977</v>
      </c>
      <c r="DH728" s="13">
        <f>Paramètres!$H$21</f>
        <v>10000</v>
      </c>
      <c r="DI728" s="13">
        <f>IF(DL728&lt;66666,Paramètres!$H$22,5)</f>
        <v>1</v>
      </c>
      <c r="DJ728" s="13">
        <f t="shared" si="769"/>
        <v>22584.913787125224</v>
      </c>
      <c r="DK728" s="13">
        <f t="shared" si="770"/>
        <v>17658.634428071233</v>
      </c>
      <c r="DL728" s="13">
        <f t="shared" si="800"/>
        <v>28668.897792488318</v>
      </c>
      <c r="DM728" s="13">
        <f t="shared" si="801"/>
        <v>38.021049526551856</v>
      </c>
      <c r="DN728" s="13">
        <f t="shared" si="802"/>
        <v>1072.5310244768511</v>
      </c>
      <c r="DO728" s="13">
        <f t="shared" si="803"/>
        <v>844.92333458922053</v>
      </c>
      <c r="DP728" s="13">
        <f t="shared" si="804"/>
        <v>660.62648836691062</v>
      </c>
      <c r="DQ728" s="13">
        <f>IF(DT728&lt;66666,Paramètres!$H$22,5)</f>
        <v>5</v>
      </c>
      <c r="DR728" s="13">
        <f t="shared" si="771"/>
        <v>22631.016604863311</v>
      </c>
      <c r="DS728" s="13">
        <f t="shared" si="772"/>
        <v>-94226.345704340507</v>
      </c>
      <c r="DT728" s="13">
        <f t="shared" si="805"/>
        <v>96905.970597086984</v>
      </c>
      <c r="DU728" s="13">
        <f t="shared" si="806"/>
        <v>-76.494669126569036</v>
      </c>
      <c r="DV728" s="13">
        <f t="shared" si="807"/>
        <v>548.77861759990446</v>
      </c>
      <c r="DW728" s="13">
        <f t="shared" si="808"/>
        <v>128.15947181350143</v>
      </c>
      <c r="DX728" s="13">
        <f t="shared" si="809"/>
        <v>-533.60389889818691</v>
      </c>
    </row>
    <row r="729" spans="1:128" x14ac:dyDescent="0.35">
      <c r="A729" s="106">
        <f t="shared" si="810"/>
        <v>723</v>
      </c>
      <c r="B729" s="106">
        <f>A729*Paramètres!$D$25</f>
        <v>361.5</v>
      </c>
      <c r="C729" s="102">
        <f>Paramètres!$D$7</f>
        <v>155093840495.72119</v>
      </c>
      <c r="D729" s="28">
        <f>Paramètres!$D$8</f>
        <v>6666</v>
      </c>
      <c r="E729" s="28">
        <f t="shared" si="773"/>
        <v>-42929.246330349975</v>
      </c>
      <c r="F729" s="28">
        <f t="shared" si="774"/>
        <v>-15018.134348360945</v>
      </c>
      <c r="G729" s="28">
        <f t="shared" si="748"/>
        <v>91.038232645619701</v>
      </c>
      <c r="H729" s="28">
        <f t="shared" si="749"/>
        <v>29.89687867175229</v>
      </c>
      <c r="I729" s="28">
        <f t="shared" si="811"/>
        <v>-100.78090776785959</v>
      </c>
      <c r="J729" s="28">
        <f t="shared" si="812"/>
        <v>5561.0740727767889</v>
      </c>
      <c r="K729" s="28">
        <f t="shared" si="813"/>
        <v>1447.1582527181904</v>
      </c>
      <c r="L729" s="28">
        <f t="shared" si="775"/>
        <v>1254.5760821415543</v>
      </c>
      <c r="M729" s="28">
        <f t="shared" si="776"/>
        <v>721.32230142198819</v>
      </c>
      <c r="N729" s="28">
        <f>Paramètres!$D$26*Calculs!K729</f>
        <v>28.94316505436381</v>
      </c>
      <c r="O729" s="28">
        <f>Paramètres!$D$26*I729</f>
        <v>-2.0156181553571919</v>
      </c>
      <c r="P729" s="28">
        <f>Paramètres!$D$26*J729</f>
        <v>111.22148145553578</v>
      </c>
      <c r="Q729" s="105">
        <f>IF($T729&gt;25000,Paramètres!$D$9,-5)</f>
        <v>6</v>
      </c>
      <c r="R729" s="105">
        <f t="shared" si="750"/>
        <v>-2941.7559430777401</v>
      </c>
      <c r="S729" s="105">
        <f t="shared" si="751"/>
        <v>-107438.14315853489</v>
      </c>
      <c r="T729" s="105">
        <f t="shared" si="777"/>
        <v>107478.4096150593</v>
      </c>
      <c r="U729" s="105">
        <f t="shared" si="778"/>
        <v>-91.568419672313595</v>
      </c>
      <c r="V729" s="105">
        <f t="shared" si="752"/>
        <v>80.094417127558359</v>
      </c>
      <c r="W729" s="105">
        <f t="shared" si="779"/>
        <v>-2.1922377567385247</v>
      </c>
      <c r="X729" s="105">
        <f t="shared" si="780"/>
        <v>-80.064409999832279</v>
      </c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44">
        <f t="shared" si="781"/>
        <v>-39987.490387272235</v>
      </c>
      <c r="AL729" s="44">
        <f t="shared" si="782"/>
        <v>92420.008810173938</v>
      </c>
      <c r="AM729" s="44">
        <f t="shared" si="753"/>
        <v>-36.312309342098125</v>
      </c>
      <c r="AN729" s="44">
        <f t="shared" si="754"/>
        <v>-74.210501549450342</v>
      </c>
      <c r="AO729" s="44">
        <f t="shared" si="814"/>
        <v>5286.7601078982379</v>
      </c>
      <c r="AP729" s="44">
        <f t="shared" si="815"/>
        <v>-3885.2603325100504</v>
      </c>
      <c r="AQ729" s="44">
        <f t="shared" si="783"/>
        <v>739.57938179558516</v>
      </c>
      <c r="AR729" s="44">
        <f t="shared" si="784"/>
        <v>201.2424199385944</v>
      </c>
      <c r="AS729" s="44">
        <f t="shared" si="785"/>
        <v>-711.67348580258238</v>
      </c>
      <c r="AT729" s="44">
        <f>Paramètres!$D$26*Calculs!AQ729</f>
        <v>14.791587635911704</v>
      </c>
      <c r="AU729" s="44">
        <f>Paramètres!$D$26*AO729</f>
        <v>105.73520215796476</v>
      </c>
      <c r="AV729" s="44">
        <f>Paramètres!$D$26*AP729</f>
        <v>-77.705206650201006</v>
      </c>
      <c r="AW729" s="44"/>
      <c r="AX729" s="44"/>
      <c r="AY729" s="44"/>
      <c r="AZ729" s="44"/>
      <c r="BA729" s="44"/>
      <c r="BB729" s="44"/>
      <c r="BC729" s="44"/>
      <c r="BD729" s="44"/>
      <c r="BE729" s="44"/>
      <c r="BF729" s="44"/>
      <c r="BG729" s="41">
        <f>Paramètres!$D$16</f>
        <v>30000</v>
      </c>
      <c r="BH729" s="41">
        <f>Paramètres!$E$16</f>
        <v>-25000</v>
      </c>
      <c r="BI729" s="100"/>
      <c r="BJ729" s="100"/>
      <c r="BK729" s="110">
        <f>Paramètres!$D$20</f>
        <v>523598775598.29883</v>
      </c>
      <c r="BL729" s="41">
        <f>Paramètres!$D$21</f>
        <v>10000</v>
      </c>
      <c r="BM729" s="41"/>
      <c r="BN729" s="41"/>
      <c r="BO729" s="41">
        <f>IF(AND($BR$6&gt;200,A729&lt;950),Paramètres!$D$22,0)</f>
        <v>1</v>
      </c>
      <c r="BP729" s="41">
        <f t="shared" si="755"/>
        <v>72929.246330349968</v>
      </c>
      <c r="BQ729" s="41">
        <f t="shared" si="756"/>
        <v>-9981.8656516390547</v>
      </c>
      <c r="BR729" s="41">
        <f t="shared" si="786"/>
        <v>73609.188368030766</v>
      </c>
      <c r="BS729" s="41">
        <f t="shared" si="787"/>
        <v>-7.793677565808216</v>
      </c>
      <c r="BT729" s="41">
        <f t="shared" si="788"/>
        <v>94.020206785307352</v>
      </c>
      <c r="BU729" s="41">
        <f t="shared" si="789"/>
        <v>93.151724298241419</v>
      </c>
      <c r="BV729" s="41">
        <f t="shared" si="790"/>
        <v>-12.749727221253533</v>
      </c>
      <c r="BW729" s="41">
        <f>Paramètres!$D$22</f>
        <v>1</v>
      </c>
      <c r="BX729" s="41">
        <f t="shared" si="757"/>
        <v>69987.490387272235</v>
      </c>
      <c r="BY729" s="41">
        <f t="shared" si="758"/>
        <v>-117420.00881017394</v>
      </c>
      <c r="BZ729" s="41">
        <f t="shared" si="791"/>
        <v>136695.67396113841</v>
      </c>
      <c r="CA729" s="41">
        <f t="shared" si="792"/>
        <v>-59.203198175923639</v>
      </c>
      <c r="CB729" s="41">
        <f t="shared" si="793"/>
        <v>27.797905015159188</v>
      </c>
      <c r="CC729" s="41">
        <f t="shared" si="794"/>
        <v>14.232386100147208</v>
      </c>
      <c r="CD729" s="41">
        <f t="shared" si="795"/>
        <v>-23.878080097196861</v>
      </c>
      <c r="CE729" s="2">
        <f>Paramètres!$F$16</f>
        <v>15000</v>
      </c>
      <c r="CF729" s="2">
        <f>Paramètres!$G$16</f>
        <v>15000</v>
      </c>
      <c r="CG729" s="111">
        <f>Paramètres!$F$20</f>
        <v>992600579172.61572</v>
      </c>
      <c r="CH729" s="2">
        <f>Paramètres!$F$21</f>
        <v>13332</v>
      </c>
      <c r="CI729" s="2"/>
      <c r="CJ729" s="2"/>
      <c r="CK729" s="2">
        <f>IF(CN729&gt;20000,Paramètres!$F$22,-2)</f>
        <v>1</v>
      </c>
      <c r="CL729" s="2">
        <f t="shared" si="759"/>
        <v>57929.246330349975</v>
      </c>
      <c r="CM729" s="2">
        <f t="shared" si="760"/>
        <v>30018.134348360945</v>
      </c>
      <c r="CN729" s="2">
        <f t="shared" si="761"/>
        <v>65244.815657327235</v>
      </c>
      <c r="CO729" s="2">
        <f t="shared" si="762"/>
        <v>27.392566161047345</v>
      </c>
      <c r="CP729" s="2">
        <f t="shared" si="763"/>
        <v>219.29802073220176</v>
      </c>
      <c r="CQ729" s="2">
        <f t="shared" si="764"/>
        <v>194.70924907620966</v>
      </c>
      <c r="CR729" s="2">
        <f t="shared" si="765"/>
        <v>100.8956402489213</v>
      </c>
      <c r="CS729" s="2">
        <f>Paramètres!$F$22</f>
        <v>1</v>
      </c>
      <c r="CT729" s="2">
        <f t="shared" si="766"/>
        <v>54987.490387272235</v>
      </c>
      <c r="CU729" s="2">
        <f t="shared" si="767"/>
        <v>-77420.008810173938</v>
      </c>
      <c r="CV729" s="2">
        <f t="shared" si="796"/>
        <v>94960.422615201998</v>
      </c>
      <c r="CW729" s="2">
        <f t="shared" si="797"/>
        <v>-54.615760875719978</v>
      </c>
      <c r="CX729" s="2">
        <f t="shared" si="768"/>
        <v>106.89901090118465</v>
      </c>
      <c r="CY729" s="2">
        <f t="shared" si="798"/>
        <v>61.900612617922242</v>
      </c>
      <c r="CZ729" s="2">
        <f t="shared" si="799"/>
        <v>-87.153385988024127</v>
      </c>
      <c r="DA729" s="2"/>
      <c r="DB729" s="2"/>
      <c r="DC729" s="13">
        <f>Paramètres!$H$16</f>
        <v>-20000</v>
      </c>
      <c r="DD729" s="13">
        <f>Paramètres!$I$16</f>
        <v>0</v>
      </c>
      <c r="DE729" s="13"/>
      <c r="DF729" s="13"/>
      <c r="DG729" s="112">
        <f>Paramètres!$H$20</f>
        <v>1047197551196.5977</v>
      </c>
      <c r="DH729" s="13">
        <f>Paramètres!$H$21</f>
        <v>10000</v>
      </c>
      <c r="DI729" s="13">
        <f>IF(DL729&lt;66666,Paramètres!$H$22,5)</f>
        <v>1</v>
      </c>
      <c r="DJ729" s="13">
        <f t="shared" si="769"/>
        <v>22929.246330349975</v>
      </c>
      <c r="DK729" s="13">
        <f t="shared" si="770"/>
        <v>15018.134348360945</v>
      </c>
      <c r="DL729" s="13">
        <f t="shared" si="800"/>
        <v>27409.755500246378</v>
      </c>
      <c r="DM729" s="13">
        <f t="shared" si="801"/>
        <v>33.223886020589504</v>
      </c>
      <c r="DN729" s="13">
        <f t="shared" si="802"/>
        <v>1155.6169089878649</v>
      </c>
      <c r="DO729" s="13">
        <f t="shared" si="803"/>
        <v>966.71510876710317</v>
      </c>
      <c r="DP729" s="13">
        <f t="shared" si="804"/>
        <v>633.17638839432038</v>
      </c>
      <c r="DQ729" s="13">
        <f>IF(DT729&lt;66666,Paramètres!$H$22,5)</f>
        <v>5</v>
      </c>
      <c r="DR729" s="13">
        <f t="shared" si="771"/>
        <v>19987.490387272235</v>
      </c>
      <c r="DS729" s="13">
        <f t="shared" si="772"/>
        <v>-92420.008810173938</v>
      </c>
      <c r="DT729" s="13">
        <f t="shared" si="805"/>
        <v>94556.638056002863</v>
      </c>
      <c r="DU729" s="13">
        <f t="shared" si="806"/>
        <v>-77.796696867399405</v>
      </c>
      <c r="DV729" s="13">
        <f t="shared" si="807"/>
        <v>575.92904556498888</v>
      </c>
      <c r="DW729" s="13">
        <f t="shared" si="808"/>
        <v>121.74054089320799</v>
      </c>
      <c r="DX729" s="13">
        <f t="shared" si="809"/>
        <v>-562.91518564383057</v>
      </c>
    </row>
    <row r="730" spans="1:128" x14ac:dyDescent="0.35">
      <c r="A730" s="106">
        <f t="shared" si="810"/>
        <v>724</v>
      </c>
      <c r="B730" s="106">
        <f>A730*Paramètres!$D$25</f>
        <v>362</v>
      </c>
      <c r="C730" s="102">
        <f>Paramètres!$D$7</f>
        <v>155093840495.72119</v>
      </c>
      <c r="D730" s="28">
        <f>Paramètres!$D$8</f>
        <v>6666</v>
      </c>
      <c r="E730" s="28">
        <f t="shared" si="773"/>
        <v>-42665.992763698516</v>
      </c>
      <c r="F730" s="28">
        <f t="shared" si="774"/>
        <v>-12057.266736617054</v>
      </c>
      <c r="G730" s="28">
        <f t="shared" si="748"/>
        <v>79.391865965837638</v>
      </c>
      <c r="H730" s="28">
        <f t="shared" si="749"/>
        <v>25.514999137668706</v>
      </c>
      <c r="I730" s="28">
        <f t="shared" si="811"/>
        <v>1155.8107925290519</v>
      </c>
      <c r="J730" s="28">
        <f t="shared" si="812"/>
        <v>6171.1748927432418</v>
      </c>
      <c r="K730" s="28">
        <f t="shared" si="813"/>
        <v>1589.6176071948987</v>
      </c>
      <c r="L730" s="28">
        <f t="shared" si="775"/>
        <v>1434.5862592438416</v>
      </c>
      <c r="M730" s="28">
        <f t="shared" si="776"/>
        <v>684.72359525051911</v>
      </c>
      <c r="N730" s="28">
        <f>Paramètres!$D$26*Calculs!K730</f>
        <v>31.792352143897975</v>
      </c>
      <c r="O730" s="28">
        <f>Paramètres!$D$26*I730</f>
        <v>23.116215850581039</v>
      </c>
      <c r="P730" s="28">
        <f>Paramètres!$D$26*J730</f>
        <v>123.42349785486483</v>
      </c>
      <c r="Q730" s="105">
        <f>IF($T730&gt;25000,Paramètres!$D$9,-5)</f>
        <v>6</v>
      </c>
      <c r="R730" s="105">
        <f t="shared" si="750"/>
        <v>-5372.1930353600474</v>
      </c>
      <c r="S730" s="105">
        <f t="shared" si="751"/>
        <v>-102356.72700908531</v>
      </c>
      <c r="T730" s="105">
        <f t="shared" si="777"/>
        <v>102497.6098356522</v>
      </c>
      <c r="U730" s="105">
        <f t="shared" si="778"/>
        <v>-93.004412406490033</v>
      </c>
      <c r="V730" s="105">
        <f t="shared" si="752"/>
        <v>88.017448102622552</v>
      </c>
      <c r="W730" s="105">
        <f t="shared" si="779"/>
        <v>-4.613246322965467</v>
      </c>
      <c r="X730" s="105">
        <f t="shared" si="780"/>
        <v>-87.896468238840512</v>
      </c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44">
        <f t="shared" si="781"/>
        <v>-37293.799728338468</v>
      </c>
      <c r="AL730" s="44">
        <f t="shared" si="782"/>
        <v>90299.460272468263</v>
      </c>
      <c r="AM730" s="44">
        <f t="shared" si="753"/>
        <v>-40.018548807568628</v>
      </c>
      <c r="AN730" s="44">
        <f t="shared" si="754"/>
        <v>-75.45152237528572</v>
      </c>
      <c r="AO730" s="44">
        <f t="shared" si="814"/>
        <v>5382.2673256788676</v>
      </c>
      <c r="AP730" s="44">
        <f t="shared" si="815"/>
        <v>-4519.2286116624318</v>
      </c>
      <c r="AQ730" s="44">
        <f t="shared" si="783"/>
        <v>778.98899421301564</v>
      </c>
      <c r="AR730" s="44">
        <f t="shared" si="784"/>
        <v>195.6813018545389</v>
      </c>
      <c r="AS730" s="44">
        <f t="shared" si="785"/>
        <v>-754.01106172888387</v>
      </c>
      <c r="AT730" s="44">
        <f>Paramètres!$D$26*Calculs!AQ730</f>
        <v>15.579779884260313</v>
      </c>
      <c r="AU730" s="44">
        <f>Paramètres!$D$26*AO730</f>
        <v>107.64534651357735</v>
      </c>
      <c r="AV730" s="44">
        <f>Paramètres!$D$26*AP730</f>
        <v>-90.384572233248633</v>
      </c>
      <c r="AW730" s="44"/>
      <c r="AX730" s="44"/>
      <c r="AY730" s="44"/>
      <c r="AZ730" s="44"/>
      <c r="BA730" s="44"/>
      <c r="BB730" s="44"/>
      <c r="BC730" s="44"/>
      <c r="BD730" s="44"/>
      <c r="BE730" s="44"/>
      <c r="BF730" s="44"/>
      <c r="BG730" s="41">
        <f>Paramètres!$D$16</f>
        <v>30000</v>
      </c>
      <c r="BH730" s="41">
        <f>Paramètres!$E$16</f>
        <v>-25000</v>
      </c>
      <c r="BI730" s="100"/>
      <c r="BJ730" s="100"/>
      <c r="BK730" s="110">
        <f>Paramètres!$D$20</f>
        <v>523598775598.29883</v>
      </c>
      <c r="BL730" s="41">
        <f>Paramètres!$D$21</f>
        <v>10000</v>
      </c>
      <c r="BM730" s="41"/>
      <c r="BN730" s="41"/>
      <c r="BO730" s="41">
        <f>IF(AND($BR$6&gt;200,A730&lt;950),Paramètres!$D$22,0)</f>
        <v>1</v>
      </c>
      <c r="BP730" s="41">
        <f t="shared" si="755"/>
        <v>72665.992763698508</v>
      </c>
      <c r="BQ730" s="41">
        <f t="shared" si="756"/>
        <v>-12942.733263382946</v>
      </c>
      <c r="BR730" s="41">
        <f t="shared" si="786"/>
        <v>73809.625718201307</v>
      </c>
      <c r="BS730" s="41">
        <f t="shared" si="787"/>
        <v>-10.099196415955243</v>
      </c>
      <c r="BT730" s="41">
        <f t="shared" si="788"/>
        <v>93.52404582407604</v>
      </c>
      <c r="BU730" s="41">
        <f t="shared" si="789"/>
        <v>92.074950536000799</v>
      </c>
      <c r="BV730" s="41">
        <f t="shared" si="790"/>
        <v>-16.399714360222312</v>
      </c>
      <c r="BW730" s="41">
        <f>Paramètres!$D$22</f>
        <v>1</v>
      </c>
      <c r="BX730" s="41">
        <f t="shared" si="757"/>
        <v>67293.799728338461</v>
      </c>
      <c r="BY730" s="41">
        <f t="shared" si="758"/>
        <v>-115299.46027246826</v>
      </c>
      <c r="BZ730" s="41">
        <f t="shared" si="791"/>
        <v>133500.64052655408</v>
      </c>
      <c r="CA730" s="41">
        <f t="shared" si="792"/>
        <v>-59.730298143025507</v>
      </c>
      <c r="CB730" s="41">
        <f t="shared" si="793"/>
        <v>29.133117393205431</v>
      </c>
      <c r="CC730" s="41">
        <f t="shared" si="794"/>
        <v>14.685159259071787</v>
      </c>
      <c r="CD730" s="41">
        <f t="shared" si="795"/>
        <v>-25.161172996940881</v>
      </c>
      <c r="CE730" s="2">
        <f>Paramètres!$F$16</f>
        <v>15000</v>
      </c>
      <c r="CF730" s="2">
        <f>Paramètres!$G$16</f>
        <v>15000</v>
      </c>
      <c r="CG730" s="111">
        <f>Paramètres!$F$20</f>
        <v>992600579172.61572</v>
      </c>
      <c r="CH730" s="2">
        <f>Paramètres!$F$21</f>
        <v>13332</v>
      </c>
      <c r="CI730" s="2"/>
      <c r="CJ730" s="2"/>
      <c r="CK730" s="2">
        <f>IF(CN730&gt;20000,Paramètres!$F$22,-2)</f>
        <v>1</v>
      </c>
      <c r="CL730" s="2">
        <f t="shared" si="759"/>
        <v>57665.992763698516</v>
      </c>
      <c r="CM730" s="2">
        <f t="shared" si="760"/>
        <v>27057.266736617054</v>
      </c>
      <c r="CN730" s="2">
        <f t="shared" si="761"/>
        <v>63698.213512463386</v>
      </c>
      <c r="CO730" s="2">
        <f t="shared" si="762"/>
        <v>25.136281481797468</v>
      </c>
      <c r="CP730" s="2">
        <f t="shared" si="763"/>
        <v>229.39829125539387</v>
      </c>
      <c r="CQ730" s="2">
        <f t="shared" si="764"/>
        <v>207.67427332871782</v>
      </c>
      <c r="CR730" s="2">
        <f t="shared" si="765"/>
        <v>97.44214810996074</v>
      </c>
      <c r="CS730" s="2">
        <f>Paramètres!$F$22</f>
        <v>1</v>
      </c>
      <c r="CT730" s="2">
        <f t="shared" si="766"/>
        <v>52293.799728338468</v>
      </c>
      <c r="CU730" s="2">
        <f t="shared" si="767"/>
        <v>-75299.460272468263</v>
      </c>
      <c r="CV730" s="2">
        <f t="shared" si="796"/>
        <v>91676.879349989875</v>
      </c>
      <c r="CW730" s="2">
        <f t="shared" si="797"/>
        <v>-55.220881252695968</v>
      </c>
      <c r="CX730" s="2">
        <f t="shared" si="768"/>
        <v>114.45158004584843</v>
      </c>
      <c r="CY730" s="2">
        <f t="shared" si="798"/>
        <v>65.284813880503876</v>
      </c>
      <c r="CZ730" s="2">
        <f t="shared" si="799"/>
        <v>-94.00562351040081</v>
      </c>
      <c r="DA730" s="2"/>
      <c r="DB730" s="2"/>
      <c r="DC730" s="13">
        <f>Paramètres!$H$16</f>
        <v>-20000</v>
      </c>
      <c r="DD730" s="13">
        <f>Paramètres!$I$16</f>
        <v>0</v>
      </c>
      <c r="DE730" s="13"/>
      <c r="DF730" s="13"/>
      <c r="DG730" s="112">
        <f>Paramètres!$H$20</f>
        <v>1047197551196.5977</v>
      </c>
      <c r="DH730" s="13">
        <f>Paramètres!$H$21</f>
        <v>10000</v>
      </c>
      <c r="DI730" s="13">
        <f>IF(DL730&lt;66666,Paramètres!$H$22,5)</f>
        <v>1</v>
      </c>
      <c r="DJ730" s="13">
        <f t="shared" si="769"/>
        <v>22665.992763698516</v>
      </c>
      <c r="DK730" s="13">
        <f t="shared" si="770"/>
        <v>12057.266736617054</v>
      </c>
      <c r="DL730" s="13">
        <f t="shared" si="800"/>
        <v>25673.428074995467</v>
      </c>
      <c r="DM730" s="13">
        <f t="shared" si="801"/>
        <v>28.010925577575094</v>
      </c>
      <c r="DN730" s="13">
        <f t="shared" si="802"/>
        <v>1285.4127903591937</v>
      </c>
      <c r="DO730" s="13">
        <f t="shared" si="803"/>
        <v>1134.8370353791229</v>
      </c>
      <c r="DP730" s="13">
        <f t="shared" si="804"/>
        <v>603.68116150078072</v>
      </c>
      <c r="DQ730" s="13">
        <f>IF(DT730&lt;66666,Paramètres!$H$22,5)</f>
        <v>5</v>
      </c>
      <c r="DR730" s="13">
        <f t="shared" si="771"/>
        <v>17293.799728338468</v>
      </c>
      <c r="DS730" s="13">
        <f t="shared" si="772"/>
        <v>-90299.460272468263</v>
      </c>
      <c r="DT730" s="13">
        <f t="shared" si="805"/>
        <v>91940.567947685384</v>
      </c>
      <c r="DU730" s="13">
        <f t="shared" si="806"/>
        <v>-79.158217199654061</v>
      </c>
      <c r="DV730" s="13">
        <f t="shared" si="807"/>
        <v>608.58734114638912</v>
      </c>
      <c r="DW730" s="13">
        <f t="shared" si="808"/>
        <v>114.47381531269535</v>
      </c>
      <c r="DX730" s="13">
        <f t="shared" si="809"/>
        <v>-597.72426536939781</v>
      </c>
    </row>
    <row r="731" spans="1:128" x14ac:dyDescent="0.35">
      <c r="A731" s="106">
        <f t="shared" si="810"/>
        <v>725</v>
      </c>
      <c r="B731" s="106">
        <f>A731*Paramètres!$D$25</f>
        <v>362.5</v>
      </c>
      <c r="C731" s="102">
        <f>Paramètres!$D$7</f>
        <v>155093840495.72119</v>
      </c>
      <c r="D731" s="28">
        <f>Paramètres!$D$8</f>
        <v>6666</v>
      </c>
      <c r="E731" s="28">
        <f t="shared" si="773"/>
        <v>-41729.44080262303</v>
      </c>
      <c r="F731" s="28">
        <f t="shared" si="774"/>
        <v>-8800.4983914328022</v>
      </c>
      <c r="G731" s="28">
        <f t="shared" si="748"/>
        <v>69.126753262191627</v>
      </c>
      <c r="H731" s="28">
        <f t="shared" si="749"/>
        <v>20.43959026850148</v>
      </c>
      <c r="I731" s="28">
        <f t="shared" si="811"/>
        <v>2567.2808359223127</v>
      </c>
      <c r="J731" s="28">
        <f t="shared" si="812"/>
        <v>6732.4749901388959</v>
      </c>
      <c r="K731" s="28">
        <f t="shared" si="813"/>
        <v>1805.6559809325379</v>
      </c>
      <c r="L731" s="28">
        <f t="shared" si="775"/>
        <v>1691.9735221766048</v>
      </c>
      <c r="M731" s="28">
        <f t="shared" si="776"/>
        <v>630.57047324683697</v>
      </c>
      <c r="N731" s="28">
        <f>Paramètres!$D$26*Calculs!K731</f>
        <v>36.113119618650757</v>
      </c>
      <c r="O731" s="28">
        <f>Paramètres!$D$26*I731</f>
        <v>51.345616718446252</v>
      </c>
      <c r="P731" s="28">
        <f>Paramètres!$D$26*J731</f>
        <v>134.64949980277791</v>
      </c>
      <c r="Q731" s="105">
        <f>IF($T731&gt;25000,Paramètres!$D$9,-5)</f>
        <v>6</v>
      </c>
      <c r="R731" s="105">
        <f t="shared" si="750"/>
        <v>-7175.6950625876343</v>
      </c>
      <c r="S731" s="105">
        <f t="shared" si="751"/>
        <v>-96651.841592637633</v>
      </c>
      <c r="T731" s="105">
        <f t="shared" si="777"/>
        <v>96917.847081327403</v>
      </c>
      <c r="U731" s="105">
        <f t="shared" si="778"/>
        <v>-94.246004325350626</v>
      </c>
      <c r="V731" s="105">
        <f t="shared" si="752"/>
        <v>98.370253762057771</v>
      </c>
      <c r="W731" s="105">
        <f t="shared" si="779"/>
        <v>-7.2832297196363083</v>
      </c>
      <c r="X731" s="105">
        <f t="shared" si="780"/>
        <v>-98.100261926575129</v>
      </c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44">
        <f t="shared" si="781"/>
        <v>-34553.745740035396</v>
      </c>
      <c r="AL731" s="44">
        <f t="shared" si="782"/>
        <v>87851.343201204829</v>
      </c>
      <c r="AM731" s="44">
        <f t="shared" si="753"/>
        <v>-43.454395232943014</v>
      </c>
      <c r="AN731" s="44">
        <f t="shared" si="754"/>
        <v>-76.727861452477924</v>
      </c>
      <c r="AO731" s="44">
        <f t="shared" si="814"/>
        <v>5470.3032810198292</v>
      </c>
      <c r="AP731" s="44">
        <f t="shared" si="815"/>
        <v>-5182.8551011580666</v>
      </c>
      <c r="AQ731" s="44">
        <f t="shared" si="783"/>
        <v>826.87278547225253</v>
      </c>
      <c r="AR731" s="44">
        <f t="shared" si="784"/>
        <v>189.83054212930554</v>
      </c>
      <c r="AS731" s="44">
        <f t="shared" si="785"/>
        <v>-804.78753011558001</v>
      </c>
      <c r="AT731" s="44">
        <f>Paramètres!$D$26*Calculs!AQ731</f>
        <v>16.537455709445052</v>
      </c>
      <c r="AU731" s="44">
        <f>Paramètres!$D$26*AO731</f>
        <v>109.40606562039659</v>
      </c>
      <c r="AV731" s="44">
        <f>Paramètres!$D$26*AP731</f>
        <v>-103.65710202316133</v>
      </c>
      <c r="AW731" s="44"/>
      <c r="AX731" s="44"/>
      <c r="AY731" s="44"/>
      <c r="AZ731" s="44"/>
      <c r="BA731" s="44"/>
      <c r="BB731" s="44"/>
      <c r="BC731" s="44"/>
      <c r="BD731" s="44"/>
      <c r="BE731" s="44"/>
      <c r="BF731" s="44"/>
      <c r="BG731" s="41">
        <f>Paramètres!$D$16</f>
        <v>30000</v>
      </c>
      <c r="BH731" s="41">
        <f>Paramètres!$E$16</f>
        <v>-25000</v>
      </c>
      <c r="BI731" s="100"/>
      <c r="BJ731" s="100"/>
      <c r="BK731" s="110">
        <f>Paramètres!$D$20</f>
        <v>523598775598.29883</v>
      </c>
      <c r="BL731" s="41">
        <f>Paramètres!$D$21</f>
        <v>10000</v>
      </c>
      <c r="BM731" s="41"/>
      <c r="BN731" s="41"/>
      <c r="BO731" s="41">
        <f>IF(AND($BR$6&gt;200,A731&lt;950),Paramètres!$D$22,0)</f>
        <v>1</v>
      </c>
      <c r="BP731" s="41">
        <f t="shared" si="755"/>
        <v>71729.440802623023</v>
      </c>
      <c r="BQ731" s="41">
        <f t="shared" si="756"/>
        <v>-16199.501608567198</v>
      </c>
      <c r="BR731" s="41">
        <f t="shared" si="786"/>
        <v>73535.953996823708</v>
      </c>
      <c r="BS731" s="41">
        <f t="shared" si="787"/>
        <v>-12.726279370726088</v>
      </c>
      <c r="BT731" s="41">
        <f t="shared" si="788"/>
        <v>94.202466418092385</v>
      </c>
      <c r="BU731" s="41">
        <f t="shared" si="789"/>
        <v>91.888251544129091</v>
      </c>
      <c r="BV731" s="41">
        <f t="shared" si="790"/>
        <v>-20.752202471416911</v>
      </c>
      <c r="BW731" s="41">
        <f>Paramètres!$D$22</f>
        <v>1</v>
      </c>
      <c r="BX731" s="41">
        <f t="shared" si="757"/>
        <v>64553.745740035396</v>
      </c>
      <c r="BY731" s="41">
        <f t="shared" si="758"/>
        <v>-112851.34320120483</v>
      </c>
      <c r="BZ731" s="41">
        <f t="shared" si="791"/>
        <v>130010.0448095656</v>
      </c>
      <c r="CA731" s="41">
        <f t="shared" si="792"/>
        <v>-60.229381033859923</v>
      </c>
      <c r="CB731" s="41">
        <f t="shared" si="793"/>
        <v>30.704503090633871</v>
      </c>
      <c r="CC731" s="41">
        <f t="shared" si="794"/>
        <v>15.245673428466317</v>
      </c>
      <c r="CD731" s="41">
        <f t="shared" si="795"/>
        <v>-26.652128465758622</v>
      </c>
      <c r="CE731" s="2">
        <f>Paramètres!$F$16</f>
        <v>15000</v>
      </c>
      <c r="CF731" s="2">
        <f>Paramètres!$G$16</f>
        <v>15000</v>
      </c>
      <c r="CG731" s="111">
        <f>Paramètres!$F$20</f>
        <v>992600579172.61572</v>
      </c>
      <c r="CH731" s="2">
        <f>Paramètres!$F$21</f>
        <v>13332</v>
      </c>
      <c r="CI731" s="2"/>
      <c r="CJ731" s="2"/>
      <c r="CK731" s="2">
        <f>IF(CN731&gt;20000,Paramètres!$F$22,-2)</f>
        <v>1</v>
      </c>
      <c r="CL731" s="2">
        <f t="shared" si="759"/>
        <v>56729.44080262303</v>
      </c>
      <c r="CM731" s="2">
        <f t="shared" si="760"/>
        <v>23800.498391432804</v>
      </c>
      <c r="CN731" s="2">
        <f t="shared" si="761"/>
        <v>61519.860024701833</v>
      </c>
      <c r="CO731" s="2">
        <f t="shared" si="762"/>
        <v>22.760194552628754</v>
      </c>
      <c r="CP731" s="2">
        <f t="shared" si="763"/>
        <v>244.81981773633822</v>
      </c>
      <c r="CQ731" s="2">
        <f t="shared" si="764"/>
        <v>225.75622493298857</v>
      </c>
      <c r="CR731" s="2">
        <f t="shared" si="765"/>
        <v>94.714677112154746</v>
      </c>
      <c r="CS731" s="2">
        <f>Paramètres!$F$22</f>
        <v>1</v>
      </c>
      <c r="CT731" s="2">
        <f t="shared" si="766"/>
        <v>49553.745740035396</v>
      </c>
      <c r="CU731" s="2">
        <f t="shared" si="767"/>
        <v>-72851.343201204829</v>
      </c>
      <c r="CV731" s="2">
        <f t="shared" si="796"/>
        <v>88107.275086043883</v>
      </c>
      <c r="CW731" s="2">
        <f t="shared" si="797"/>
        <v>-55.776321812808533</v>
      </c>
      <c r="CX731" s="2">
        <f t="shared" si="768"/>
        <v>123.59574329721727</v>
      </c>
      <c r="CY731" s="2">
        <f t="shared" si="798"/>
        <v>69.513352125801063</v>
      </c>
      <c r="CZ731" s="2">
        <f t="shared" si="799"/>
        <v>-102.19491982200492</v>
      </c>
      <c r="DA731" s="2"/>
      <c r="DB731" s="2"/>
      <c r="DC731" s="13">
        <f>Paramètres!$H$16</f>
        <v>-20000</v>
      </c>
      <c r="DD731" s="13">
        <f>Paramètres!$I$16</f>
        <v>0</v>
      </c>
      <c r="DE731" s="13"/>
      <c r="DF731" s="13"/>
      <c r="DG731" s="112">
        <f>Paramètres!$H$20</f>
        <v>1047197551196.5977</v>
      </c>
      <c r="DH731" s="13">
        <f>Paramètres!$H$21</f>
        <v>10000</v>
      </c>
      <c r="DI731" s="13">
        <f>IF(DL731&lt;66666,Paramètres!$H$22,5)</f>
        <v>1</v>
      </c>
      <c r="DJ731" s="13">
        <f t="shared" si="769"/>
        <v>21729.44080262303</v>
      </c>
      <c r="DK731" s="13">
        <f t="shared" si="770"/>
        <v>8800.4983914328022</v>
      </c>
      <c r="DL731" s="13">
        <f t="shared" si="800"/>
        <v>23443.919670829579</v>
      </c>
      <c r="DM731" s="13">
        <f t="shared" si="801"/>
        <v>22.048117052698444</v>
      </c>
      <c r="DN731" s="13">
        <f t="shared" si="802"/>
        <v>1482.7652511323397</v>
      </c>
      <c r="DO731" s="13">
        <f t="shared" si="803"/>
        <v>1374.3290456994871</v>
      </c>
      <c r="DP731" s="13">
        <f t="shared" si="804"/>
        <v>556.60799860609916</v>
      </c>
      <c r="DQ731" s="13">
        <f>IF(DT731&lt;66666,Paramètres!$H$22,5)</f>
        <v>5</v>
      </c>
      <c r="DR731" s="13">
        <f t="shared" si="771"/>
        <v>14553.745740035396</v>
      </c>
      <c r="DS731" s="13">
        <f t="shared" si="772"/>
        <v>-87851.343201204829</v>
      </c>
      <c r="DT731" s="13">
        <f t="shared" si="805"/>
        <v>89048.694641311144</v>
      </c>
      <c r="DU731" s="13">
        <f t="shared" si="806"/>
        <v>-80.593620334009387</v>
      </c>
      <c r="DV731" s="13">
        <f t="shared" si="807"/>
        <v>648.00690356608072</v>
      </c>
      <c r="DW731" s="13">
        <f t="shared" si="808"/>
        <v>105.90753463906724</v>
      </c>
      <c r="DX731" s="13">
        <f t="shared" si="809"/>
        <v>-639.29378315135727</v>
      </c>
    </row>
    <row r="732" spans="1:128" x14ac:dyDescent="0.35">
      <c r="A732" s="106">
        <f t="shared" si="810"/>
        <v>726</v>
      </c>
      <c r="B732" s="106">
        <f>A732*Paramètres!$D$25</f>
        <v>363</v>
      </c>
      <c r="C732" s="102">
        <f>Paramètres!$D$7</f>
        <v>155093840495.72119</v>
      </c>
      <c r="D732" s="28">
        <f>Paramètres!$D$8</f>
        <v>6666</v>
      </c>
      <c r="E732" s="28">
        <f t="shared" si="773"/>
        <v>-40022.80700411772</v>
      </c>
      <c r="F732" s="28">
        <f t="shared" si="774"/>
        <v>-5276.6182780516447</v>
      </c>
      <c r="G732" s="28">
        <f t="shared" si="748"/>
        <v>59.794779097713764</v>
      </c>
      <c r="H732" s="28">
        <f t="shared" si="749"/>
        <v>14.136995546722627</v>
      </c>
      <c r="I732" s="28">
        <f t="shared" si="811"/>
        <v>4207.9087413804718</v>
      </c>
      <c r="J732" s="28">
        <f t="shared" si="812"/>
        <v>7228.3959635829542</v>
      </c>
      <c r="K732" s="28">
        <f t="shared" si="813"/>
        <v>2132.8547047605211</v>
      </c>
      <c r="L732" s="28">
        <f t="shared" si="775"/>
        <v>2068.2601599194186</v>
      </c>
      <c r="M732" s="28">
        <f t="shared" si="776"/>
        <v>520.93099591902831</v>
      </c>
      <c r="N732" s="28">
        <f>Paramètres!$D$26*Calculs!K732</f>
        <v>42.657094095210425</v>
      </c>
      <c r="O732" s="28">
        <f>Paramètres!$D$26*I732</f>
        <v>84.158174827609443</v>
      </c>
      <c r="P732" s="28">
        <f>Paramètres!$D$26*J732</f>
        <v>144.56791927165909</v>
      </c>
      <c r="Q732" s="105">
        <f>IF($T732&gt;25000,Paramètres!$D$9,-5)</f>
        <v>6</v>
      </c>
      <c r="R732" s="105">
        <f t="shared" si="750"/>
        <v>-8251.6705401245636</v>
      </c>
      <c r="S732" s="105">
        <f t="shared" si="751"/>
        <v>-90335.337046148547</v>
      </c>
      <c r="T732" s="105">
        <f t="shared" si="777"/>
        <v>90711.428088990069</v>
      </c>
      <c r="U732" s="105">
        <f t="shared" si="778"/>
        <v>-95.219192157185503</v>
      </c>
      <c r="V732" s="105">
        <f t="shared" si="752"/>
        <v>112.17946576469141</v>
      </c>
      <c r="W732" s="105">
        <f t="shared" si="779"/>
        <v>-10.204535551455718</v>
      </c>
      <c r="X732" s="105">
        <f t="shared" si="780"/>
        <v>-111.71436789164878</v>
      </c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44">
        <f t="shared" si="781"/>
        <v>-31771.136463993156</v>
      </c>
      <c r="AL732" s="44">
        <f t="shared" si="782"/>
        <v>85058.718768096907</v>
      </c>
      <c r="AM732" s="44">
        <f t="shared" si="753"/>
        <v>-46.669378137408813</v>
      </c>
      <c r="AN732" s="44">
        <f t="shared" si="754"/>
        <v>-78.046958297022542</v>
      </c>
      <c r="AO732" s="44">
        <f t="shared" si="814"/>
        <v>5550.727757528738</v>
      </c>
      <c r="AP732" s="44">
        <f t="shared" si="815"/>
        <v>-5883.9855292504853</v>
      </c>
      <c r="AQ732" s="44">
        <f t="shared" si="783"/>
        <v>885.43948281687892</v>
      </c>
      <c r="AR732" s="44">
        <f t="shared" si="784"/>
        <v>183.38333047369832</v>
      </c>
      <c r="AS732" s="44">
        <f t="shared" si="785"/>
        <v>-866.24109336569597</v>
      </c>
      <c r="AT732" s="44">
        <f>Paramètres!$D$26*Calculs!AQ732</f>
        <v>17.708789656337579</v>
      </c>
      <c r="AU732" s="44">
        <f>Paramètres!$D$26*AO732</f>
        <v>111.01455515057476</v>
      </c>
      <c r="AV732" s="44">
        <f>Paramètres!$D$26*AP732</f>
        <v>-117.67971058500972</v>
      </c>
      <c r="AW732" s="44"/>
      <c r="AX732" s="44"/>
      <c r="AY732" s="44"/>
      <c r="AZ732" s="44"/>
      <c r="BA732" s="44"/>
      <c r="BB732" s="44"/>
      <c r="BC732" s="44"/>
      <c r="BD732" s="44"/>
      <c r="BE732" s="44"/>
      <c r="BF732" s="44"/>
      <c r="BG732" s="41">
        <f>Paramètres!$D$16</f>
        <v>30000</v>
      </c>
      <c r="BH732" s="41">
        <f>Paramètres!$E$16</f>
        <v>-25000</v>
      </c>
      <c r="BI732" s="100"/>
      <c r="BJ732" s="100"/>
      <c r="BK732" s="110">
        <f>Paramètres!$D$20</f>
        <v>523598775598.29883</v>
      </c>
      <c r="BL732" s="41">
        <f>Paramètres!$D$21</f>
        <v>10000</v>
      </c>
      <c r="BM732" s="41"/>
      <c r="BN732" s="41"/>
      <c r="BO732" s="41">
        <f>IF(AND($BR$6&gt;200,A732&lt;950),Paramètres!$D$22,0)</f>
        <v>1</v>
      </c>
      <c r="BP732" s="41">
        <f t="shared" si="755"/>
        <v>70022.807004117727</v>
      </c>
      <c r="BQ732" s="41">
        <f t="shared" si="756"/>
        <v>-19723.381721948354</v>
      </c>
      <c r="BR732" s="41">
        <f t="shared" si="786"/>
        <v>72747.544888371354</v>
      </c>
      <c r="BS732" s="41">
        <f t="shared" si="787"/>
        <v>-15.730979352224928</v>
      </c>
      <c r="BT732" s="41">
        <f t="shared" si="788"/>
        <v>96.198286549384889</v>
      </c>
      <c r="BU732" s="41">
        <f t="shared" si="789"/>
        <v>92.595208037751235</v>
      </c>
      <c r="BV732" s="41">
        <f t="shared" si="790"/>
        <v>-26.081368512467545</v>
      </c>
      <c r="BW732" s="41">
        <f>Paramètres!$D$22</f>
        <v>1</v>
      </c>
      <c r="BX732" s="41">
        <f t="shared" si="757"/>
        <v>61771.136463993156</v>
      </c>
      <c r="BY732" s="41">
        <f t="shared" si="758"/>
        <v>-110058.71876809691</v>
      </c>
      <c r="BZ732" s="41">
        <f t="shared" si="791"/>
        <v>126208.53725849258</v>
      </c>
      <c r="CA732" s="41">
        <f t="shared" si="792"/>
        <v>-60.696411580896694</v>
      </c>
      <c r="CB732" s="41">
        <f t="shared" si="793"/>
        <v>32.564482225853254</v>
      </c>
      <c r="CC732" s="41">
        <f t="shared" si="794"/>
        <v>15.938264709720373</v>
      </c>
      <c r="CD732" s="41">
        <f t="shared" si="795"/>
        <v>-28.397486168335298</v>
      </c>
      <c r="CE732" s="2">
        <f>Paramètres!$F$16</f>
        <v>15000</v>
      </c>
      <c r="CF732" s="2">
        <f>Paramètres!$G$16</f>
        <v>15000</v>
      </c>
      <c r="CG732" s="111">
        <f>Paramètres!$F$20</f>
        <v>992600579172.61572</v>
      </c>
      <c r="CH732" s="2">
        <f>Paramètres!$F$21</f>
        <v>13332</v>
      </c>
      <c r="CI732" s="2"/>
      <c r="CJ732" s="2"/>
      <c r="CK732" s="2">
        <f>IF(CN732&gt;20000,Paramètres!$F$22,-2)</f>
        <v>1</v>
      </c>
      <c r="CL732" s="2">
        <f t="shared" si="759"/>
        <v>55022.80700411772</v>
      </c>
      <c r="CM732" s="2">
        <f t="shared" si="760"/>
        <v>20276.618278051646</v>
      </c>
      <c r="CN732" s="2">
        <f t="shared" si="761"/>
        <v>58640.008009943216</v>
      </c>
      <c r="CO732" s="2">
        <f t="shared" si="762"/>
        <v>20.22949659223973</v>
      </c>
      <c r="CP732" s="2">
        <f t="shared" si="763"/>
        <v>267.64254932770331</v>
      </c>
      <c r="CQ732" s="2">
        <f t="shared" si="764"/>
        <v>251.13305467576347</v>
      </c>
      <c r="CR732" s="2">
        <f t="shared" si="765"/>
        <v>92.545788990380856</v>
      </c>
      <c r="CS732" s="2">
        <f>Paramètres!$F$22</f>
        <v>1</v>
      </c>
      <c r="CT732" s="2">
        <f t="shared" si="766"/>
        <v>46771.136463993156</v>
      </c>
      <c r="CU732" s="2">
        <f t="shared" si="767"/>
        <v>-70058.718768096907</v>
      </c>
      <c r="CV732" s="2">
        <f t="shared" si="796"/>
        <v>84236.353681535649</v>
      </c>
      <c r="CW732" s="2">
        <f t="shared" si="797"/>
        <v>-56.272962841620938</v>
      </c>
      <c r="CX732" s="2">
        <f t="shared" si="768"/>
        <v>134.79023354561949</v>
      </c>
      <c r="CY732" s="2">
        <f t="shared" si="798"/>
        <v>74.840518750487632</v>
      </c>
      <c r="CZ732" s="2">
        <f t="shared" si="799"/>
        <v>-112.1039866036911</v>
      </c>
      <c r="DA732" s="2"/>
      <c r="DB732" s="2"/>
      <c r="DC732" s="13">
        <f>Paramètres!$H$16</f>
        <v>-20000</v>
      </c>
      <c r="DD732" s="13">
        <f>Paramètres!$I$16</f>
        <v>0</v>
      </c>
      <c r="DE732" s="13"/>
      <c r="DF732" s="13"/>
      <c r="DG732" s="112">
        <f>Paramètres!$H$20</f>
        <v>1047197551196.5977</v>
      </c>
      <c r="DH732" s="13">
        <f>Paramètres!$H$21</f>
        <v>10000</v>
      </c>
      <c r="DI732" s="13">
        <f>IF(DL732&lt;66666,Paramètres!$H$22,5)</f>
        <v>1</v>
      </c>
      <c r="DJ732" s="13">
        <f t="shared" si="769"/>
        <v>20022.80700411772</v>
      </c>
      <c r="DK732" s="13">
        <f t="shared" si="770"/>
        <v>5276.6182780516447</v>
      </c>
      <c r="DL732" s="13">
        <f t="shared" si="800"/>
        <v>20706.412069125214</v>
      </c>
      <c r="DM732" s="13">
        <f t="shared" si="801"/>
        <v>14.76352150510743</v>
      </c>
      <c r="DN732" s="13">
        <f t="shared" si="802"/>
        <v>1783.4096928843267</v>
      </c>
      <c r="DO732" s="13">
        <f t="shared" si="803"/>
        <v>1724.5318972059038</v>
      </c>
      <c r="DP732" s="13">
        <f t="shared" si="804"/>
        <v>454.46657544111497</v>
      </c>
      <c r="DQ732" s="13">
        <f>IF(DT732&lt;66666,Paramètres!$H$22,5)</f>
        <v>5</v>
      </c>
      <c r="DR732" s="13">
        <f t="shared" si="771"/>
        <v>11771.136463993156</v>
      </c>
      <c r="DS732" s="13">
        <f t="shared" si="772"/>
        <v>-85058.718768096907</v>
      </c>
      <c r="DT732" s="13">
        <f t="shared" si="805"/>
        <v>85869.350132187159</v>
      </c>
      <c r="DU732" s="13">
        <f t="shared" si="806"/>
        <v>-82.120974756181496</v>
      </c>
      <c r="DV732" s="13">
        <f t="shared" si="807"/>
        <v>695.89992900850439</v>
      </c>
      <c r="DW732" s="13">
        <f t="shared" si="808"/>
        <v>95.395307138486729</v>
      </c>
      <c r="DX732" s="13">
        <f t="shared" si="809"/>
        <v>-689.3304335150126</v>
      </c>
    </row>
    <row r="733" spans="1:128" x14ac:dyDescent="0.35">
      <c r="A733" s="106">
        <f t="shared" si="810"/>
        <v>727</v>
      </c>
      <c r="B733" s="106">
        <f>A733*Paramètres!$D$25</f>
        <v>363.5</v>
      </c>
      <c r="C733" s="102">
        <f>Paramètres!$D$7</f>
        <v>155093840495.72119</v>
      </c>
      <c r="D733" s="28">
        <f>Paramètres!$D$8</f>
        <v>6666</v>
      </c>
      <c r="E733" s="28">
        <f t="shared" si="773"/>
        <v>-37401.787593447632</v>
      </c>
      <c r="F733" s="28">
        <f t="shared" si="774"/>
        <v>-1532.1875472804104</v>
      </c>
      <c r="G733" s="28">
        <f t="shared" si="748"/>
        <v>50.846540792763264</v>
      </c>
      <c r="H733" s="28">
        <f t="shared" si="749"/>
        <v>5.5596930409666525</v>
      </c>
      <c r="I733" s="28">
        <f t="shared" si="811"/>
        <v>6192.010726472281</v>
      </c>
      <c r="J733" s="28">
        <f t="shared" si="812"/>
        <v>7604.759040230324</v>
      </c>
      <c r="K733" s="28">
        <f t="shared" si="813"/>
        <v>2628.8275487402079</v>
      </c>
      <c r="L733" s="28">
        <f t="shared" si="775"/>
        <v>2616.4610240202019</v>
      </c>
      <c r="M733" s="28">
        <f t="shared" si="776"/>
        <v>254.68802641389743</v>
      </c>
      <c r="N733" s="28">
        <f>Paramètres!$D$26*Calculs!K733</f>
        <v>52.576550974804157</v>
      </c>
      <c r="O733" s="28">
        <f>Paramètres!$D$26*I733</f>
        <v>123.84021452944562</v>
      </c>
      <c r="P733" s="28">
        <f>Paramètres!$D$26*J733</f>
        <v>152.09518080460649</v>
      </c>
      <c r="Q733" s="105">
        <f>IF($T733&gt;25000,Paramètres!$D$9,-5)</f>
        <v>6</v>
      </c>
      <c r="R733" s="105">
        <f t="shared" si="750"/>
        <v>-8451.8608408372711</v>
      </c>
      <c r="S733" s="105">
        <f t="shared" si="751"/>
        <v>-83432.353277410642</v>
      </c>
      <c r="T733" s="105">
        <f t="shared" si="777"/>
        <v>83859.355620464514</v>
      </c>
      <c r="U733" s="105">
        <f t="shared" si="778"/>
        <v>-95.784441757767297</v>
      </c>
      <c r="V733" s="105">
        <f t="shared" si="752"/>
        <v>131.08090938477241</v>
      </c>
      <c r="W733" s="105">
        <f t="shared" si="779"/>
        <v>-13.211139017387559</v>
      </c>
      <c r="X733" s="105">
        <f t="shared" si="780"/>
        <v>-130.41346023705597</v>
      </c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44">
        <f t="shared" si="781"/>
        <v>-28949.926752610361</v>
      </c>
      <c r="AL733" s="44">
        <f t="shared" si="782"/>
        <v>81900.165730130233</v>
      </c>
      <c r="AM733" s="44">
        <f t="shared" si="753"/>
        <v>-49.708604943673286</v>
      </c>
      <c r="AN733" s="44">
        <f t="shared" si="754"/>
        <v>-79.413878338732445</v>
      </c>
      <c r="AO733" s="44">
        <f t="shared" si="814"/>
        <v>5623.0965328518614</v>
      </c>
      <c r="AP733" s="44">
        <f t="shared" si="815"/>
        <v>-6632.5469120311709</v>
      </c>
      <c r="AQ733" s="44">
        <f t="shared" si="783"/>
        <v>957.84898116732995</v>
      </c>
      <c r="AR733" s="44">
        <f t="shared" si="784"/>
        <v>175.96955504723903</v>
      </c>
      <c r="AS733" s="44">
        <f t="shared" si="785"/>
        <v>-941.54627417868778</v>
      </c>
      <c r="AT733" s="44">
        <f>Paramètres!$D$26*Calculs!AQ733</f>
        <v>19.156979623346601</v>
      </c>
      <c r="AU733" s="44">
        <f>Paramètres!$D$26*AO733</f>
        <v>112.46193065703723</v>
      </c>
      <c r="AV733" s="44">
        <f>Paramètres!$D$26*AP733</f>
        <v>-132.65093824062342</v>
      </c>
      <c r="AW733" s="44"/>
      <c r="AX733" s="44"/>
      <c r="AY733" s="44"/>
      <c r="AZ733" s="44"/>
      <c r="BA733" s="44"/>
      <c r="BB733" s="44"/>
      <c r="BC733" s="44"/>
      <c r="BD733" s="44"/>
      <c r="BE733" s="44"/>
      <c r="BF733" s="44"/>
      <c r="BG733" s="41">
        <f>Paramètres!$D$16</f>
        <v>30000</v>
      </c>
      <c r="BH733" s="41">
        <f>Paramètres!$E$16</f>
        <v>-25000</v>
      </c>
      <c r="BI733" s="100"/>
      <c r="BJ733" s="100"/>
      <c r="BK733" s="110">
        <f>Paramètres!$D$20</f>
        <v>523598775598.29883</v>
      </c>
      <c r="BL733" s="41">
        <f>Paramètres!$D$21</f>
        <v>10000</v>
      </c>
      <c r="BM733" s="41"/>
      <c r="BN733" s="41"/>
      <c r="BO733" s="41">
        <f>IF(AND($BR$6&gt;200,A733&lt;950),Paramètres!$D$22,0)</f>
        <v>1</v>
      </c>
      <c r="BP733" s="41">
        <f t="shared" si="755"/>
        <v>67401.787593447632</v>
      </c>
      <c r="BQ733" s="41">
        <f t="shared" si="756"/>
        <v>-23467.812452719591</v>
      </c>
      <c r="BR733" s="41">
        <f t="shared" si="786"/>
        <v>71370.436401273691</v>
      </c>
      <c r="BS733" s="41">
        <f t="shared" si="787"/>
        <v>-19.196987652043902</v>
      </c>
      <c r="BT733" s="41">
        <f t="shared" si="788"/>
        <v>99.83820599824746</v>
      </c>
      <c r="BU733" s="41">
        <f t="shared" si="789"/>
        <v>94.286568693093386</v>
      </c>
      <c r="BV733" s="41">
        <f t="shared" si="790"/>
        <v>-32.828498915288158</v>
      </c>
      <c r="BW733" s="41">
        <f>Paramètres!$D$22</f>
        <v>1</v>
      </c>
      <c r="BX733" s="41">
        <f t="shared" si="757"/>
        <v>58949.926752610365</v>
      </c>
      <c r="BY733" s="41">
        <f t="shared" si="758"/>
        <v>-106900.16573013023</v>
      </c>
      <c r="BZ733" s="41">
        <f t="shared" si="791"/>
        <v>122076.77624047679</v>
      </c>
      <c r="CA733" s="41">
        <f t="shared" si="792"/>
        <v>-61.125530864912534</v>
      </c>
      <c r="CB733" s="41">
        <f t="shared" si="793"/>
        <v>34.783704304146958</v>
      </c>
      <c r="CC733" s="41">
        <f t="shared" si="794"/>
        <v>16.796780551238392</v>
      </c>
      <c r="CD733" s="41">
        <f t="shared" si="795"/>
        <v>-30.459386865658857</v>
      </c>
      <c r="CE733" s="2">
        <f>Paramètres!$F$16</f>
        <v>15000</v>
      </c>
      <c r="CF733" s="2">
        <f>Paramètres!$G$16</f>
        <v>15000</v>
      </c>
      <c r="CG733" s="111">
        <f>Paramètres!$F$20</f>
        <v>992600579172.61572</v>
      </c>
      <c r="CH733" s="2">
        <f>Paramètres!$F$21</f>
        <v>13332</v>
      </c>
      <c r="CI733" s="2"/>
      <c r="CJ733" s="2"/>
      <c r="CK733" s="2">
        <f>IF(CN733&gt;20000,Paramètres!$F$22,-2)</f>
        <v>1</v>
      </c>
      <c r="CL733" s="2">
        <f t="shared" si="759"/>
        <v>52401.787593447632</v>
      </c>
      <c r="CM733" s="2">
        <f t="shared" si="760"/>
        <v>16532.187547280409</v>
      </c>
      <c r="CN733" s="2">
        <f t="shared" si="761"/>
        <v>54947.798573621272</v>
      </c>
      <c r="CO733" s="2">
        <f t="shared" si="762"/>
        <v>17.509912267813565</v>
      </c>
      <c r="CP733" s="2">
        <f t="shared" si="763"/>
        <v>301.7243070006819</v>
      </c>
      <c r="CQ733" s="2">
        <f t="shared" si="764"/>
        <v>287.74388524493565</v>
      </c>
      <c r="CR733" s="2">
        <f t="shared" si="765"/>
        <v>90.780030508868208</v>
      </c>
      <c r="CS733" s="2">
        <f>Paramètres!$F$22</f>
        <v>1</v>
      </c>
      <c r="CT733" s="2">
        <f t="shared" si="766"/>
        <v>43949.926752610365</v>
      </c>
      <c r="CU733" s="2">
        <f t="shared" si="767"/>
        <v>-66900.165730130233</v>
      </c>
      <c r="CV733" s="2">
        <f t="shared" si="796"/>
        <v>80045.163728227257</v>
      </c>
      <c r="CW733" s="2">
        <f t="shared" si="797"/>
        <v>-56.697169182892658</v>
      </c>
      <c r="CX733" s="2">
        <f t="shared" si="768"/>
        <v>148.68901173694996</v>
      </c>
      <c r="CY733" s="2">
        <f t="shared" si="798"/>
        <v>81.63980021259556</v>
      </c>
      <c r="CZ733" s="2">
        <f t="shared" si="799"/>
        <v>-124.2713371319321</v>
      </c>
      <c r="DA733" s="2"/>
      <c r="DB733" s="2"/>
      <c r="DC733" s="13">
        <f>Paramètres!$H$16</f>
        <v>-20000</v>
      </c>
      <c r="DD733" s="13">
        <f>Paramètres!$I$16</f>
        <v>0</v>
      </c>
      <c r="DE733" s="13"/>
      <c r="DF733" s="13"/>
      <c r="DG733" s="112">
        <f>Paramètres!$H$20</f>
        <v>1047197551196.5977</v>
      </c>
      <c r="DH733" s="13">
        <f>Paramètres!$H$21</f>
        <v>10000</v>
      </c>
      <c r="DI733" s="13">
        <f>IF(DL733&lt;66666,Paramètres!$H$22,5)</f>
        <v>1</v>
      </c>
      <c r="DJ733" s="13">
        <f t="shared" si="769"/>
        <v>17401.787593447632</v>
      </c>
      <c r="DK733" s="13">
        <f t="shared" si="770"/>
        <v>1532.1875472804104</v>
      </c>
      <c r="DL733" s="13">
        <f t="shared" si="800"/>
        <v>17469.110169882984</v>
      </c>
      <c r="DM733" s="13">
        <f t="shared" si="801"/>
        <v>5.0317861451901269</v>
      </c>
      <c r="DN733" s="13">
        <f t="shared" si="802"/>
        <v>2243.0749476805113</v>
      </c>
      <c r="DO733" s="13">
        <f t="shared" si="803"/>
        <v>2234.4305700821728</v>
      </c>
      <c r="DP733" s="13">
        <f t="shared" si="804"/>
        <v>196.73649482031738</v>
      </c>
      <c r="DQ733" s="13">
        <f>IF(DT733&lt;66666,Paramètres!$H$22,5)</f>
        <v>5</v>
      </c>
      <c r="DR733" s="13">
        <f t="shared" si="771"/>
        <v>8949.9267526103613</v>
      </c>
      <c r="DS733" s="13">
        <f t="shared" si="772"/>
        <v>-81900.165730130233</v>
      </c>
      <c r="DT733" s="13">
        <f t="shared" si="805"/>
        <v>82387.731705029291</v>
      </c>
      <c r="DU733" s="13">
        <f t="shared" si="806"/>
        <v>-83.763549742138721</v>
      </c>
      <c r="DV733" s="13">
        <f t="shared" si="807"/>
        <v>754.65109827185904</v>
      </c>
      <c r="DW733" s="13">
        <f t="shared" si="808"/>
        <v>81.979099479173911</v>
      </c>
      <c r="DX733" s="13">
        <f t="shared" si="809"/>
        <v>-750.18511540252973</v>
      </c>
    </row>
    <row r="734" spans="1:128" x14ac:dyDescent="0.35">
      <c r="A734" s="106">
        <f t="shared" si="810"/>
        <v>728</v>
      </c>
      <c r="B734" s="106">
        <f>A734*Paramètres!$D$25</f>
        <v>364</v>
      </c>
      <c r="C734" s="102">
        <f>Paramètres!$D$7</f>
        <v>155093840495.72119</v>
      </c>
      <c r="D734" s="28">
        <f>Paramètres!$D$8</f>
        <v>6666</v>
      </c>
      <c r="E734" s="28">
        <f t="shared" si="773"/>
        <v>-33651.66697420644</v>
      </c>
      <c r="F734" s="28">
        <f t="shared" si="774"/>
        <v>2333.8639794382261</v>
      </c>
      <c r="G734" s="28">
        <f t="shared" si="748"/>
        <v>41.588100654220149</v>
      </c>
      <c r="H734" s="28">
        <f t="shared" si="749"/>
        <v>-7.6212316200556041</v>
      </c>
      <c r="I734" s="28">
        <f t="shared" si="811"/>
        <v>8684.6315359630371</v>
      </c>
      <c r="J734" s="28">
        <f t="shared" si="812"/>
        <v>7707.3518858396146</v>
      </c>
      <c r="K734" s="28">
        <f t="shared" si="813"/>
        <v>3337.7455746814085</v>
      </c>
      <c r="L734" s="28">
        <f t="shared" si="775"/>
        <v>3308.2614758118871</v>
      </c>
      <c r="M734" s="28">
        <f t="shared" si="776"/>
        <v>-442.66412658389288</v>
      </c>
      <c r="N734" s="28">
        <f>Paramètres!$D$26*Calculs!K734</f>
        <v>66.754911493628171</v>
      </c>
      <c r="O734" s="28">
        <f>Paramètres!$D$26*I734</f>
        <v>173.69263071926073</v>
      </c>
      <c r="P734" s="28">
        <f>Paramètres!$D$26*J734</f>
        <v>154.14703771679228</v>
      </c>
      <c r="Q734" s="105">
        <f>IF($T734&gt;25000,Paramètres!$D$9,-5)</f>
        <v>6</v>
      </c>
      <c r="R734" s="105">
        <f t="shared" si="750"/>
        <v>-7557.2808767838178</v>
      </c>
      <c r="S734" s="105">
        <f t="shared" si="751"/>
        <v>-76014.641726131755</v>
      </c>
      <c r="T734" s="105">
        <f t="shared" si="777"/>
        <v>76389.385722119623</v>
      </c>
      <c r="U734" s="105">
        <f t="shared" si="778"/>
        <v>-95.677617966185025</v>
      </c>
      <c r="V734" s="105">
        <f t="shared" si="752"/>
        <v>157.66594186086266</v>
      </c>
      <c r="W734" s="105">
        <f t="shared" si="779"/>
        <v>-15.598054573702127</v>
      </c>
      <c r="X734" s="105">
        <f t="shared" si="780"/>
        <v>-156.89247883945467</v>
      </c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44">
        <f t="shared" si="781"/>
        <v>-26094.386097422623</v>
      </c>
      <c r="AL734" s="44">
        <f t="shared" si="782"/>
        <v>78348.505705569987</v>
      </c>
      <c r="AM734" s="44">
        <f t="shared" si="753"/>
        <v>-52.613647176189673</v>
      </c>
      <c r="AN734" s="44">
        <f t="shared" si="754"/>
        <v>-80.826005835023196</v>
      </c>
      <c r="AO734" s="44">
        <f t="shared" si="814"/>
        <v>5686.6041572420627</v>
      </c>
      <c r="AP734" s="44">
        <f t="shared" si="815"/>
        <v>-7441.4422479692348</v>
      </c>
      <c r="AQ734" s="44">
        <f t="shared" si="783"/>
        <v>1048.744066630976</v>
      </c>
      <c r="AR734" s="44">
        <f t="shared" si="784"/>
        <v>167.20454122562029</v>
      </c>
      <c r="AS734" s="44">
        <f t="shared" si="785"/>
        <v>-1035.3292996371767</v>
      </c>
      <c r="AT734" s="44">
        <f>Paramètres!$D$26*Calculs!AQ734</f>
        <v>20.974881332619521</v>
      </c>
      <c r="AU734" s="44">
        <f>Paramètres!$D$26*AO734</f>
        <v>113.73208314484125</v>
      </c>
      <c r="AV734" s="44">
        <f>Paramètres!$D$26*AP734</f>
        <v>-148.8288449593847</v>
      </c>
      <c r="AW734" s="44"/>
      <c r="AX734" s="44"/>
      <c r="AY734" s="44"/>
      <c r="AZ734" s="44"/>
      <c r="BA734" s="44"/>
      <c r="BB734" s="44"/>
      <c r="BC734" s="44"/>
      <c r="BD734" s="44"/>
      <c r="BE734" s="44"/>
      <c r="BF734" s="44"/>
      <c r="BG734" s="41">
        <f>Paramètres!$D$16</f>
        <v>30000</v>
      </c>
      <c r="BH734" s="41">
        <f>Paramètres!$E$16</f>
        <v>-25000</v>
      </c>
      <c r="BI734" s="100"/>
      <c r="BJ734" s="100"/>
      <c r="BK734" s="110">
        <f>Paramètres!$D$20</f>
        <v>523598775598.29883</v>
      </c>
      <c r="BL734" s="41">
        <f>Paramètres!$D$21</f>
        <v>10000</v>
      </c>
      <c r="BM734" s="41"/>
      <c r="BN734" s="41"/>
      <c r="BO734" s="41">
        <f>IF(AND($BR$6&gt;200,A734&lt;950),Paramètres!$D$22,0)</f>
        <v>1</v>
      </c>
      <c r="BP734" s="41">
        <f t="shared" si="755"/>
        <v>63651.66697420644</v>
      </c>
      <c r="BQ734" s="41">
        <f t="shared" si="756"/>
        <v>-27333.863979438225</v>
      </c>
      <c r="BR734" s="41">
        <f t="shared" si="786"/>
        <v>69272.46804208518</v>
      </c>
      <c r="BS734" s="41">
        <f t="shared" si="787"/>
        <v>-23.240082548185534</v>
      </c>
      <c r="BT734" s="41">
        <f t="shared" si="788"/>
        <v>105.78920781692953</v>
      </c>
      <c r="BU734" s="41">
        <f t="shared" si="789"/>
        <v>97.205421082116018</v>
      </c>
      <c r="BV734" s="41">
        <f t="shared" si="790"/>
        <v>-41.742814983922919</v>
      </c>
      <c r="BW734" s="41">
        <f>Paramètres!$D$22</f>
        <v>1</v>
      </c>
      <c r="BX734" s="41">
        <f t="shared" si="757"/>
        <v>56094.386097422626</v>
      </c>
      <c r="BY734" s="41">
        <f t="shared" si="758"/>
        <v>-103348.50570556999</v>
      </c>
      <c r="BZ734" s="41">
        <f t="shared" si="791"/>
        <v>117590.36432982489</v>
      </c>
      <c r="CA734" s="41">
        <f t="shared" si="792"/>
        <v>-61.508253232196516</v>
      </c>
      <c r="CB734" s="41">
        <f t="shared" si="793"/>
        <v>37.459407028434384</v>
      </c>
      <c r="CC734" s="41">
        <f t="shared" si="794"/>
        <v>17.869342040133077</v>
      </c>
      <c r="CD734" s="41">
        <f t="shared" si="795"/>
        <v>-32.92254227690583</v>
      </c>
      <c r="CE734" s="2">
        <f>Paramètres!$F$16</f>
        <v>15000</v>
      </c>
      <c r="CF734" s="2">
        <f>Paramètres!$G$16</f>
        <v>15000</v>
      </c>
      <c r="CG734" s="111">
        <f>Paramètres!$F$20</f>
        <v>992600579172.61572</v>
      </c>
      <c r="CH734" s="2">
        <f>Paramètres!$F$21</f>
        <v>13332</v>
      </c>
      <c r="CI734" s="2"/>
      <c r="CJ734" s="2"/>
      <c r="CK734" s="2">
        <f>IF(CN734&gt;20000,Paramètres!$F$22,-2)</f>
        <v>1</v>
      </c>
      <c r="CL734" s="2">
        <f t="shared" si="759"/>
        <v>48651.66697420644</v>
      </c>
      <c r="CM734" s="2">
        <f t="shared" si="760"/>
        <v>12666.136020561775</v>
      </c>
      <c r="CN734" s="2">
        <f t="shared" si="761"/>
        <v>50273.409483149859</v>
      </c>
      <c r="CO734" s="2">
        <f t="shared" si="762"/>
        <v>14.592639364974666</v>
      </c>
      <c r="CP734" s="2">
        <f t="shared" si="763"/>
        <v>354.66956958199677</v>
      </c>
      <c r="CQ734" s="2">
        <f t="shared" si="764"/>
        <v>343.22847729219347</v>
      </c>
      <c r="CR734" s="2">
        <f t="shared" si="765"/>
        <v>89.357237889054502</v>
      </c>
      <c r="CS734" s="2">
        <f>Paramètres!$F$22</f>
        <v>1</v>
      </c>
      <c r="CT734" s="2">
        <f t="shared" si="766"/>
        <v>41094.386097422626</v>
      </c>
      <c r="CU734" s="2">
        <f t="shared" si="767"/>
        <v>-63348.505705569987</v>
      </c>
      <c r="CV734" s="2">
        <f t="shared" si="796"/>
        <v>75510.143317654176</v>
      </c>
      <c r="CW734" s="2">
        <f t="shared" si="797"/>
        <v>-57.028391284143815</v>
      </c>
      <c r="CX734" s="2">
        <f t="shared" si="768"/>
        <v>166.2518823344144</v>
      </c>
      <c r="CY734" s="2">
        <f t="shared" si="798"/>
        <v>90.478162825528415</v>
      </c>
      <c r="CZ734" s="2">
        <f t="shared" si="799"/>
        <v>-139.47541156581377</v>
      </c>
      <c r="DA734" s="2"/>
      <c r="DB734" s="2"/>
      <c r="DC734" s="13">
        <f>Paramètres!$H$16</f>
        <v>-20000</v>
      </c>
      <c r="DD734" s="13">
        <f>Paramètres!$I$16</f>
        <v>0</v>
      </c>
      <c r="DE734" s="13"/>
      <c r="DF734" s="13"/>
      <c r="DG734" s="112">
        <f>Paramètres!$H$20</f>
        <v>1047197551196.5977</v>
      </c>
      <c r="DH734" s="13">
        <f>Paramètres!$H$21</f>
        <v>10000</v>
      </c>
      <c r="DI734" s="13">
        <f>IF(DL734&lt;66666,Paramètres!$H$22,5)</f>
        <v>1</v>
      </c>
      <c r="DJ734" s="13">
        <f t="shared" si="769"/>
        <v>13651.66697420644</v>
      </c>
      <c r="DK734" s="13">
        <f t="shared" si="770"/>
        <v>-2333.8639794382261</v>
      </c>
      <c r="DL734" s="13">
        <f t="shared" si="800"/>
        <v>13849.726793303833</v>
      </c>
      <c r="DM734" s="13">
        <f t="shared" si="801"/>
        <v>-9.7013938348337589</v>
      </c>
      <c r="DN734" s="13">
        <f t="shared" si="802"/>
        <v>2909.4343213072443</v>
      </c>
      <c r="DO734" s="13">
        <f t="shared" si="803"/>
        <v>2867.8275774375775</v>
      </c>
      <c r="DP734" s="13">
        <f t="shared" si="804"/>
        <v>-490.27854948902444</v>
      </c>
      <c r="DQ734" s="13">
        <f>IF(DT734&lt;66666,Paramètres!$H$22,5)</f>
        <v>5</v>
      </c>
      <c r="DR734" s="13">
        <f t="shared" si="771"/>
        <v>6094.3860974226227</v>
      </c>
      <c r="DS734" s="13">
        <f t="shared" si="772"/>
        <v>-78348.505705569987</v>
      </c>
      <c r="DT734" s="13">
        <f t="shared" si="805"/>
        <v>78585.176007948161</v>
      </c>
      <c r="DU734" s="13">
        <f t="shared" si="806"/>
        <v>-85.552169248978259</v>
      </c>
      <c r="DV734" s="13">
        <f t="shared" si="807"/>
        <v>827.66248087880933</v>
      </c>
      <c r="DW734" s="13">
        <f t="shared" si="808"/>
        <v>64.186338608136097</v>
      </c>
      <c r="DX734" s="13">
        <f t="shared" si="809"/>
        <v>-825.16985899301187</v>
      </c>
    </row>
    <row r="735" spans="1:128" x14ac:dyDescent="0.35">
      <c r="A735" s="106">
        <f t="shared" si="810"/>
        <v>729</v>
      </c>
      <c r="B735" s="106">
        <f>A735*Paramètres!$D$25</f>
        <v>364.5</v>
      </c>
      <c r="C735" s="102">
        <f>Paramètres!$D$7</f>
        <v>155093840495.72119</v>
      </c>
      <c r="D735" s="28">
        <f>Paramètres!$D$8</f>
        <v>6666</v>
      </c>
      <c r="E735" s="28">
        <f t="shared" si="773"/>
        <v>-28482.285837271949</v>
      </c>
      <c r="F735" s="28">
        <f t="shared" si="774"/>
        <v>6076.8738907120605</v>
      </c>
      <c r="G735" s="28">
        <f t="shared" si="748"/>
        <v>31.031506479459622</v>
      </c>
      <c r="H735" s="28">
        <f t="shared" si="749"/>
        <v>-30.799729220591342</v>
      </c>
      <c r="I735" s="28">
        <f t="shared" si="811"/>
        <v>11819.200381055663</v>
      </c>
      <c r="J735" s="28">
        <f t="shared" si="812"/>
        <v>7110.5407215389296</v>
      </c>
      <c r="K735" s="28">
        <f t="shared" si="813"/>
        <v>4048.9017323778044</v>
      </c>
      <c r="L735" s="28">
        <f t="shared" si="775"/>
        <v>3477.8540126670073</v>
      </c>
      <c r="M735" s="28">
        <f t="shared" si="776"/>
        <v>-2073.1948063382706</v>
      </c>
      <c r="N735" s="28">
        <f>Paramètres!$D$26*Calculs!K735</f>
        <v>80.978034647556086</v>
      </c>
      <c r="O735" s="28">
        <f>Paramètres!$D$26*I735</f>
        <v>236.38400762111328</v>
      </c>
      <c r="P735" s="28">
        <f>Paramètres!$D$26*J735</f>
        <v>142.21081443077858</v>
      </c>
      <c r="Q735" s="105">
        <f>IF($T735&gt;25000,Paramètres!$D$9,-5)</f>
        <v>6</v>
      </c>
      <c r="R735" s="105">
        <f t="shared" si="750"/>
        <v>-5273.0029537767659</v>
      </c>
      <c r="S735" s="105">
        <f t="shared" si="751"/>
        <v>-68292.078365964015</v>
      </c>
      <c r="T735" s="105">
        <f t="shared" si="777"/>
        <v>68495.346759422348</v>
      </c>
      <c r="U735" s="105">
        <f t="shared" si="778"/>
        <v>-94.415190876441685</v>
      </c>
      <c r="V735" s="105">
        <f t="shared" si="752"/>
        <v>195.56120958934068</v>
      </c>
      <c r="W735" s="105">
        <f t="shared" si="779"/>
        <v>-15.054961900268017</v>
      </c>
      <c r="X735" s="105">
        <f t="shared" si="780"/>
        <v>-194.98085756870472</v>
      </c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44">
        <f t="shared" si="781"/>
        <v>-23209.282883495183</v>
      </c>
      <c r="AL735" s="44">
        <f t="shared" si="782"/>
        <v>74368.952256676072</v>
      </c>
      <c r="AM735" s="44">
        <f t="shared" si="753"/>
        <v>-55.423249996537258</v>
      </c>
      <c r="AN735" s="44">
        <f t="shared" si="754"/>
        <v>-82.258739994357612</v>
      </c>
      <c r="AO735" s="44">
        <f t="shared" si="814"/>
        <v>5740.0766153228415</v>
      </c>
      <c r="AP735" s="44">
        <f t="shared" si="815"/>
        <v>-8327.9427026470257</v>
      </c>
      <c r="AQ735" s="44">
        <f t="shared" si="783"/>
        <v>1165.0782835897558</v>
      </c>
      <c r="AR735" s="44">
        <f t="shared" si="784"/>
        <v>156.93578890009547</v>
      </c>
      <c r="AS735" s="44">
        <f t="shared" si="785"/>
        <v>-1154.4602916751862</v>
      </c>
      <c r="AT735" s="44">
        <f>Paramètres!$D$26*Calculs!AQ735</f>
        <v>23.301565671795114</v>
      </c>
      <c r="AU735" s="44">
        <f>Paramètres!$D$26*AO735</f>
        <v>114.80153230645683</v>
      </c>
      <c r="AV735" s="44">
        <f>Paramètres!$D$26*AP735</f>
        <v>-166.55885405294052</v>
      </c>
      <c r="AW735" s="44"/>
      <c r="AX735" s="44"/>
      <c r="AY735" s="44"/>
      <c r="AZ735" s="44"/>
      <c r="BA735" s="44"/>
      <c r="BB735" s="44"/>
      <c r="BC735" s="44"/>
      <c r="BD735" s="44"/>
      <c r="BE735" s="44"/>
      <c r="BF735" s="44"/>
      <c r="BG735" s="41">
        <f>Paramètres!$D$16</f>
        <v>30000</v>
      </c>
      <c r="BH735" s="41">
        <f>Paramètres!$E$16</f>
        <v>-25000</v>
      </c>
      <c r="BI735" s="100"/>
      <c r="BJ735" s="100"/>
      <c r="BK735" s="110">
        <f>Paramètres!$D$20</f>
        <v>523598775598.29883</v>
      </c>
      <c r="BL735" s="41">
        <f>Paramètres!$D$21</f>
        <v>10000</v>
      </c>
      <c r="BM735" s="41"/>
      <c r="BN735" s="41"/>
      <c r="BO735" s="41">
        <f>IF(AND($BR$6&gt;200,A735&lt;950),Paramètres!$D$22,0)</f>
        <v>1</v>
      </c>
      <c r="BP735" s="41">
        <f t="shared" si="755"/>
        <v>58482.285837271949</v>
      </c>
      <c r="BQ735" s="41">
        <f t="shared" si="756"/>
        <v>-31076.873890712061</v>
      </c>
      <c r="BR735" s="41">
        <f t="shared" si="786"/>
        <v>66226.504117094999</v>
      </c>
      <c r="BS735" s="41">
        <f t="shared" si="787"/>
        <v>-27.985708492947431</v>
      </c>
      <c r="BT735" s="41">
        <f t="shared" si="788"/>
        <v>115.4114326394229</v>
      </c>
      <c r="BU735" s="41">
        <f t="shared" si="789"/>
        <v>101.9157583884235</v>
      </c>
      <c r="BV735" s="41">
        <f t="shared" si="790"/>
        <v>-54.15696608929025</v>
      </c>
      <c r="BW735" s="41">
        <f>Paramètres!$D$22</f>
        <v>1</v>
      </c>
      <c r="BX735" s="41">
        <f t="shared" si="757"/>
        <v>53209.28288349518</v>
      </c>
      <c r="BY735" s="41">
        <f t="shared" si="758"/>
        <v>-99368.952256676072</v>
      </c>
      <c r="BZ735" s="41">
        <f t="shared" si="791"/>
        <v>112718.30577845544</v>
      </c>
      <c r="CA735" s="41">
        <f t="shared" si="792"/>
        <v>-61.832201255628441</v>
      </c>
      <c r="CB735" s="41">
        <f t="shared" si="793"/>
        <v>40.728884352429645</v>
      </c>
      <c r="CC735" s="41">
        <f t="shared" si="794"/>
        <v>19.2262890581151</v>
      </c>
      <c r="CD735" s="41">
        <f t="shared" si="795"/>
        <v>-35.905317567839333</v>
      </c>
      <c r="CE735" s="2">
        <f>Paramètres!$F$16</f>
        <v>15000</v>
      </c>
      <c r="CF735" s="2">
        <f>Paramètres!$G$16</f>
        <v>15000</v>
      </c>
      <c r="CG735" s="111">
        <f>Paramètres!$F$20</f>
        <v>992600579172.61572</v>
      </c>
      <c r="CH735" s="2">
        <f>Paramètres!$F$21</f>
        <v>13332</v>
      </c>
      <c r="CI735" s="2"/>
      <c r="CJ735" s="2"/>
      <c r="CK735" s="2">
        <f>IF(CN735&gt;20000,Paramètres!$F$22,-2)</f>
        <v>1</v>
      </c>
      <c r="CL735" s="2">
        <f t="shared" si="759"/>
        <v>43482.285837271949</v>
      </c>
      <c r="CM735" s="2">
        <f t="shared" si="760"/>
        <v>8923.1261092879395</v>
      </c>
      <c r="CN735" s="2">
        <f t="shared" si="761"/>
        <v>44388.414718217602</v>
      </c>
      <c r="CO735" s="2">
        <f t="shared" si="762"/>
        <v>11.596832217454358</v>
      </c>
      <c r="CP735" s="2">
        <f t="shared" si="763"/>
        <v>442.55823591342374</v>
      </c>
      <c r="CQ735" s="2">
        <f t="shared" si="764"/>
        <v>433.52401377219172</v>
      </c>
      <c r="CR735" s="2">
        <f t="shared" si="765"/>
        <v>88.964721421753296</v>
      </c>
      <c r="CS735" s="2">
        <f>Paramètres!$F$22</f>
        <v>1</v>
      </c>
      <c r="CT735" s="2">
        <f t="shared" si="766"/>
        <v>38209.28288349518</v>
      </c>
      <c r="CU735" s="2">
        <f t="shared" si="767"/>
        <v>-59368.952256676072</v>
      </c>
      <c r="CV735" s="2">
        <f t="shared" si="796"/>
        <v>70601.85401621151</v>
      </c>
      <c r="CW735" s="2">
        <f t="shared" si="797"/>
        <v>-57.235059665791482</v>
      </c>
      <c r="CX735" s="2">
        <f t="shared" si="768"/>
        <v>188.93729485697332</v>
      </c>
      <c r="CY735" s="2">
        <f t="shared" si="798"/>
        <v>102.25168512961116</v>
      </c>
      <c r="CZ735" s="2">
        <f t="shared" si="799"/>
        <v>-158.87697843308115</v>
      </c>
      <c r="DA735" s="2"/>
      <c r="DB735" s="2"/>
      <c r="DC735" s="13">
        <f>Paramètres!$H$16</f>
        <v>-20000</v>
      </c>
      <c r="DD735" s="13">
        <f>Paramètres!$I$16</f>
        <v>0</v>
      </c>
      <c r="DE735" s="13"/>
      <c r="DF735" s="13"/>
      <c r="DG735" s="112">
        <f>Paramètres!$H$20</f>
        <v>1047197551196.5977</v>
      </c>
      <c r="DH735" s="13">
        <f>Paramètres!$H$21</f>
        <v>10000</v>
      </c>
      <c r="DI735" s="13">
        <f>IF(DL735&lt;66666,Paramètres!$H$22,5)</f>
        <v>1</v>
      </c>
      <c r="DJ735" s="13">
        <f t="shared" si="769"/>
        <v>8482.2858372719493</v>
      </c>
      <c r="DK735" s="13">
        <f t="shared" si="770"/>
        <v>-6076.8738907120605</v>
      </c>
      <c r="DL735" s="13">
        <f t="shared" si="800"/>
        <v>10434.441494819079</v>
      </c>
      <c r="DM735" s="13">
        <f t="shared" si="801"/>
        <v>-35.618545168697615</v>
      </c>
      <c r="DN735" s="13">
        <f t="shared" si="802"/>
        <v>3619.5961601738363</v>
      </c>
      <c r="DO735" s="13">
        <f t="shared" si="803"/>
        <v>2942.4142405063922</v>
      </c>
      <c r="DP735" s="13">
        <f t="shared" si="804"/>
        <v>-2108.0025616707335</v>
      </c>
      <c r="DQ735" s="13">
        <f>IF(DT735&lt;66666,Paramètres!$H$22,5)</f>
        <v>5</v>
      </c>
      <c r="DR735" s="13">
        <f t="shared" si="771"/>
        <v>3209.2828834951833</v>
      </c>
      <c r="DS735" s="13">
        <f t="shared" si="772"/>
        <v>-74368.952256676072</v>
      </c>
      <c r="DT735" s="13">
        <f t="shared" si="805"/>
        <v>74438.165992869952</v>
      </c>
      <c r="DU735" s="13">
        <f t="shared" si="806"/>
        <v>-87.529017887480265</v>
      </c>
      <c r="DV735" s="13">
        <f t="shared" si="807"/>
        <v>919.93142270958901</v>
      </c>
      <c r="DW735" s="13">
        <f t="shared" si="808"/>
        <v>39.661377057221479</v>
      </c>
      <c r="DX735" s="13">
        <f t="shared" si="809"/>
        <v>-919.07605651459198</v>
      </c>
    </row>
    <row r="736" spans="1:128" x14ac:dyDescent="0.35">
      <c r="A736" s="106">
        <f t="shared" si="810"/>
        <v>730</v>
      </c>
      <c r="B736" s="106">
        <f>A736*Paramètres!$D$25</f>
        <v>365</v>
      </c>
      <c r="C736" s="102">
        <f>Paramètres!$D$7</f>
        <v>155093840495.72119</v>
      </c>
      <c r="D736" s="28">
        <f>Paramètres!$D$8</f>
        <v>6666</v>
      </c>
      <c r="E736" s="28">
        <f t="shared" si="773"/>
        <v>-21703.222143577364</v>
      </c>
      <c r="F736" s="28">
        <f t="shared" si="774"/>
        <v>9113.8455498969561</v>
      </c>
      <c r="G736" s="28">
        <f t="shared" si="748"/>
        <v>18.005597219512609</v>
      </c>
      <c r="H736" s="28">
        <f t="shared" si="749"/>
        <v>-69.422087709993349</v>
      </c>
      <c r="I736" s="28">
        <f t="shared" si="811"/>
        <v>15060.670386101558</v>
      </c>
      <c r="J736" s="28">
        <f t="shared" si="812"/>
        <v>4895.1351007698804</v>
      </c>
      <c r="K736" s="28">
        <f t="shared" si="813"/>
        <v>3995.8789558839376</v>
      </c>
      <c r="L736" s="28">
        <f t="shared" si="775"/>
        <v>1404.4746053024357</v>
      </c>
      <c r="M736" s="28">
        <f t="shared" si="776"/>
        <v>-3740.9223078188452</v>
      </c>
      <c r="N736" s="28">
        <f>Paramètres!$D$26*Calculs!K736</f>
        <v>79.917579117678756</v>
      </c>
      <c r="O736" s="28">
        <f>Paramètres!$D$26*I736</f>
        <v>301.21340772203115</v>
      </c>
      <c r="P736" s="28">
        <f>Paramètres!$D$26*J736</f>
        <v>97.902702015397608</v>
      </c>
      <c r="Q736" s="105">
        <f>IF($T736&gt;25000,Paramètres!$D$9,-5)</f>
        <v>6</v>
      </c>
      <c r="R736" s="105">
        <f t="shared" si="750"/>
        <v>-1403.2115149686251</v>
      </c>
      <c r="S736" s="105">
        <f t="shared" si="751"/>
        <v>-60802.520282536803</v>
      </c>
      <c r="T736" s="105">
        <f t="shared" si="777"/>
        <v>60818.709911211037</v>
      </c>
      <c r="U736" s="105">
        <f t="shared" si="778"/>
        <v>-91.322047644592942</v>
      </c>
      <c r="V736" s="105">
        <f t="shared" si="752"/>
        <v>247.11105341817759</v>
      </c>
      <c r="W736" s="105">
        <f t="shared" si="779"/>
        <v>-5.7013553253370386</v>
      </c>
      <c r="X736" s="105">
        <f t="shared" si="780"/>
        <v>-247.0452737230479</v>
      </c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44">
        <f t="shared" si="781"/>
        <v>-20300.010628608739</v>
      </c>
      <c r="AL736" s="44">
        <f t="shared" si="782"/>
        <v>69916.365832433759</v>
      </c>
      <c r="AM736" s="44">
        <f t="shared" si="753"/>
        <v>-58.172718654127614</v>
      </c>
      <c r="AN736" s="44">
        <f t="shared" si="754"/>
        <v>-83.631364672848306</v>
      </c>
      <c r="AO736" s="44">
        <f t="shared" si="814"/>
        <v>5782.2108719164808</v>
      </c>
      <c r="AP736" s="44">
        <f t="shared" si="815"/>
        <v>-9315.8441402692715</v>
      </c>
      <c r="AQ736" s="44">
        <f t="shared" si="783"/>
        <v>1316.96648653794</v>
      </c>
      <c r="AR736" s="44">
        <f t="shared" si="784"/>
        <v>146.08438934467972</v>
      </c>
      <c r="AS736" s="44">
        <f t="shared" si="785"/>
        <v>-1308.8392100842173</v>
      </c>
      <c r="AT736" s="44">
        <f>Paramètres!$D$26*Calculs!AQ736</f>
        <v>26.339329730758802</v>
      </c>
      <c r="AU736" s="44">
        <f>Paramètres!$D$26*AO736</f>
        <v>115.64421743832962</v>
      </c>
      <c r="AV736" s="44">
        <f>Paramètres!$D$26*AP736</f>
        <v>-186.31688280538543</v>
      </c>
      <c r="AW736" s="44"/>
      <c r="AX736" s="44"/>
      <c r="AY736" s="44"/>
      <c r="AZ736" s="44"/>
      <c r="BA736" s="44"/>
      <c r="BB736" s="44"/>
      <c r="BC736" s="44"/>
      <c r="BD736" s="44"/>
      <c r="BE736" s="44"/>
      <c r="BF736" s="44"/>
      <c r="BG736" s="41">
        <f>Paramètres!$D$16</f>
        <v>30000</v>
      </c>
      <c r="BH736" s="41">
        <f>Paramètres!$E$16</f>
        <v>-25000</v>
      </c>
      <c r="BI736" s="100"/>
      <c r="BJ736" s="100"/>
      <c r="BK736" s="110">
        <f>Paramètres!$D$20</f>
        <v>523598775598.29883</v>
      </c>
      <c r="BL736" s="41">
        <f>Paramètres!$D$21</f>
        <v>10000</v>
      </c>
      <c r="BM736" s="41"/>
      <c r="BN736" s="41"/>
      <c r="BO736" s="41">
        <f>IF(AND($BR$6&gt;200,A736&lt;950),Paramètres!$D$22,0)</f>
        <v>1</v>
      </c>
      <c r="BP736" s="41">
        <f t="shared" si="755"/>
        <v>51703.222143577368</v>
      </c>
      <c r="BQ736" s="41">
        <f t="shared" si="756"/>
        <v>-34113.845549896956</v>
      </c>
      <c r="BR736" s="41">
        <f t="shared" si="786"/>
        <v>61943.342162256093</v>
      </c>
      <c r="BS736" s="41">
        <f t="shared" si="787"/>
        <v>-33.416874310646421</v>
      </c>
      <c r="BT736" s="41">
        <f t="shared" si="788"/>
        <v>131.29519554339163</v>
      </c>
      <c r="BU736" s="41">
        <f t="shared" si="789"/>
        <v>109.59022268741529</v>
      </c>
      <c r="BV736" s="41">
        <f t="shared" si="790"/>
        <v>-72.307755214085915</v>
      </c>
      <c r="BW736" s="41">
        <f>Paramètres!$D$22</f>
        <v>1</v>
      </c>
      <c r="BX736" s="41">
        <f t="shared" si="757"/>
        <v>50300.010628608739</v>
      </c>
      <c r="BY736" s="41">
        <f t="shared" si="758"/>
        <v>-94916.365832433759</v>
      </c>
      <c r="BZ736" s="41">
        <f t="shared" si="791"/>
        <v>107420.70364726974</v>
      </c>
      <c r="CA736" s="41">
        <f t="shared" si="792"/>
        <v>-62.079079255065274</v>
      </c>
      <c r="CB736" s="41">
        <f t="shared" si="793"/>
        <v>44.792107320609411</v>
      </c>
      <c r="CC736" s="41">
        <f t="shared" si="794"/>
        <v>20.97401522990025</v>
      </c>
      <c r="CD736" s="41">
        <f t="shared" si="795"/>
        <v>-39.578069222195566</v>
      </c>
      <c r="CE736" s="2">
        <f>Paramètres!$F$16</f>
        <v>15000</v>
      </c>
      <c r="CF736" s="2">
        <f>Paramètres!$G$16</f>
        <v>15000</v>
      </c>
      <c r="CG736" s="111">
        <f>Paramètres!$F$20</f>
        <v>992600579172.61572</v>
      </c>
      <c r="CH736" s="2">
        <f>Paramètres!$F$21</f>
        <v>13332</v>
      </c>
      <c r="CI736" s="2"/>
      <c r="CJ736" s="2"/>
      <c r="CK736" s="2">
        <f>IF(CN736&gt;20000,Paramètres!$F$22,-2)</f>
        <v>1</v>
      </c>
      <c r="CL736" s="2">
        <f t="shared" si="759"/>
        <v>36703.222143577368</v>
      </c>
      <c r="CM736" s="2">
        <f t="shared" si="760"/>
        <v>5886.1544501030439</v>
      </c>
      <c r="CN736" s="2">
        <f t="shared" si="761"/>
        <v>37172.211797675634</v>
      </c>
      <c r="CO736" s="2">
        <f t="shared" si="762"/>
        <v>9.1110353652174467</v>
      </c>
      <c r="CP736" s="2">
        <f t="shared" si="763"/>
        <v>599.11247308866223</v>
      </c>
      <c r="CQ736" s="2">
        <f t="shared" si="764"/>
        <v>591.5536667133747</v>
      </c>
      <c r="CR736" s="2">
        <f t="shared" si="765"/>
        <v>94.868407852006754</v>
      </c>
      <c r="CS736" s="2">
        <f>Paramètres!$F$22</f>
        <v>1</v>
      </c>
      <c r="CT736" s="2">
        <f t="shared" si="766"/>
        <v>35300.010628608739</v>
      </c>
      <c r="CU736" s="2">
        <f t="shared" si="767"/>
        <v>-54916.365832433759</v>
      </c>
      <c r="CV736" s="2">
        <f t="shared" si="796"/>
        <v>65283.213666467032</v>
      </c>
      <c r="CW736" s="2">
        <f t="shared" si="797"/>
        <v>-57.267259748978717</v>
      </c>
      <c r="CX736" s="2">
        <f t="shared" si="768"/>
        <v>219.0556125755426</v>
      </c>
      <c r="CY736" s="2">
        <f t="shared" si="798"/>
        <v>118.44799019361028</v>
      </c>
      <c r="CZ736" s="2">
        <f t="shared" si="799"/>
        <v>-184.27000575226728</v>
      </c>
      <c r="DA736" s="2"/>
      <c r="DB736" s="2"/>
      <c r="DC736" s="13">
        <f>Paramètres!$H$16</f>
        <v>-20000</v>
      </c>
      <c r="DD736" s="13">
        <f>Paramètres!$I$16</f>
        <v>0</v>
      </c>
      <c r="DE736" s="13"/>
      <c r="DF736" s="13"/>
      <c r="DG736" s="112">
        <f>Paramètres!$H$20</f>
        <v>1047197551196.5977</v>
      </c>
      <c r="DH736" s="13">
        <f>Paramètres!$H$21</f>
        <v>10000</v>
      </c>
      <c r="DI736" s="13">
        <f>IF(DL736&lt;66666,Paramètres!$H$22,5)</f>
        <v>1</v>
      </c>
      <c r="DJ736" s="13">
        <f t="shared" si="769"/>
        <v>1703.2221435773645</v>
      </c>
      <c r="DK736" s="13">
        <f t="shared" si="770"/>
        <v>-9113.8455498969561</v>
      </c>
      <c r="DL736" s="13">
        <f t="shared" si="800"/>
        <v>9271.631268431076</v>
      </c>
      <c r="DM736" s="13">
        <f t="shared" si="801"/>
        <v>-79.414503390696808</v>
      </c>
      <c r="DN736" s="13">
        <f t="shared" si="802"/>
        <v>3828.6391955339882</v>
      </c>
      <c r="DO736" s="13">
        <f t="shared" si="803"/>
        <v>703.33071590164582</v>
      </c>
      <c r="DP736" s="13">
        <f t="shared" si="804"/>
        <v>-3763.4829604567658</v>
      </c>
      <c r="DQ736" s="13">
        <f>IF(DT736&lt;66666,Paramètres!$H$22,5)</f>
        <v>5</v>
      </c>
      <c r="DR736" s="13">
        <f t="shared" si="771"/>
        <v>300.01062860873935</v>
      </c>
      <c r="DS736" s="13">
        <f t="shared" si="772"/>
        <v>-69916.365832433759</v>
      </c>
      <c r="DT736" s="13">
        <f t="shared" si="805"/>
        <v>69917.009501207853</v>
      </c>
      <c r="DU736" s="13">
        <f t="shared" si="806"/>
        <v>-89.754145726475102</v>
      </c>
      <c r="DV736" s="13">
        <f t="shared" si="807"/>
        <v>1039.0611318804699</v>
      </c>
      <c r="DW736" s="13">
        <f t="shared" si="808"/>
        <v>4.4585628813683922</v>
      </c>
      <c r="DX736" s="13">
        <f t="shared" si="809"/>
        <v>-1039.0515660936931</v>
      </c>
    </row>
    <row r="737" spans="1:128" x14ac:dyDescent="0.35">
      <c r="A737" s="106">
        <f t="shared" si="810"/>
        <v>731</v>
      </c>
      <c r="B737" s="106">
        <f>A737*Paramètres!$D$25</f>
        <v>365.5</v>
      </c>
      <c r="C737" s="102">
        <f>Paramètres!$D$7</f>
        <v>155093840495.72119</v>
      </c>
      <c r="D737" s="28">
        <f>Paramètres!$D$8</f>
        <v>6666</v>
      </c>
      <c r="E737" s="28">
        <f t="shared" si="773"/>
        <v>-13821.768299200978</v>
      </c>
      <c r="F737" s="28">
        <f t="shared" si="774"/>
        <v>10626.182523327185</v>
      </c>
      <c r="G737" s="28">
        <f t="shared" si="748"/>
        <v>3.7389526559351318</v>
      </c>
      <c r="H737" s="28">
        <f t="shared" si="749"/>
        <v>-102.9587466498256</v>
      </c>
      <c r="I737" s="28">
        <f t="shared" si="811"/>
        <v>16163.931583681964</v>
      </c>
      <c r="J737" s="28">
        <f t="shared" si="812"/>
        <v>1056.3100909356376</v>
      </c>
      <c r="K737" s="28">
        <f t="shared" si="813"/>
        <v>2836.1633749411667</v>
      </c>
      <c r="L737" s="28">
        <f t="shared" si="775"/>
        <v>-636.00805718790025</v>
      </c>
      <c r="M737" s="28">
        <f t="shared" si="776"/>
        <v>-2763.9313378862616</v>
      </c>
      <c r="N737" s="28">
        <f>Paramètres!$D$26*Calculs!K737</f>
        <v>56.723267498823333</v>
      </c>
      <c r="O737" s="28">
        <f>Paramètres!$D$26*I737</f>
        <v>323.27863167363927</v>
      </c>
      <c r="P737" s="28">
        <f>Paramètres!$D$26*J737</f>
        <v>21.126201818712754</v>
      </c>
      <c r="Q737" s="105">
        <f>IF($T737&gt;25000,Paramètres!$D$9,-5)</f>
        <v>6</v>
      </c>
      <c r="R737" s="105">
        <f t="shared" si="750"/>
        <v>3550.6157961133522</v>
      </c>
      <c r="S737" s="105">
        <f t="shared" si="751"/>
        <v>-54305.051436450885</v>
      </c>
      <c r="T737" s="105">
        <f t="shared" si="777"/>
        <v>54421.002233027517</v>
      </c>
      <c r="U737" s="105">
        <f t="shared" si="778"/>
        <v>-86.25916656825062</v>
      </c>
      <c r="V737" s="105">
        <f t="shared" si="752"/>
        <v>307.26373800410545</v>
      </c>
      <c r="W737" s="105">
        <f t="shared" si="779"/>
        <v>20.046956817493342</v>
      </c>
      <c r="X737" s="105">
        <f t="shared" si="780"/>
        <v>-306.60907392739227</v>
      </c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44">
        <f t="shared" si="781"/>
        <v>-17372.38409531433</v>
      </c>
      <c r="AL737" s="44">
        <f t="shared" si="782"/>
        <v>64931.233959778074</v>
      </c>
      <c r="AM737" s="44">
        <f t="shared" si="753"/>
        <v>-60.888557308442763</v>
      </c>
      <c r="AN737" s="44">
        <f t="shared" si="754"/>
        <v>-84.771269290507348</v>
      </c>
      <c r="AO737" s="44">
        <f t="shared" si="814"/>
        <v>5812.6510438228315</v>
      </c>
      <c r="AP737" s="44">
        <f t="shared" si="815"/>
        <v>-10438.366467548103</v>
      </c>
      <c r="AQ737" s="44">
        <f t="shared" si="783"/>
        <v>1516.2543126413395</v>
      </c>
      <c r="AR737" s="44">
        <f t="shared" si="784"/>
        <v>138.17921297954189</v>
      </c>
      <c r="AS737" s="44">
        <f t="shared" si="785"/>
        <v>-1509.9449147912037</v>
      </c>
      <c r="AT737" s="44">
        <f>Paramètres!$D$26*Calculs!AQ737</f>
        <v>30.325086252826793</v>
      </c>
      <c r="AU737" s="44">
        <f>Paramètres!$D$26*AO737</f>
        <v>116.25302087645663</v>
      </c>
      <c r="AV737" s="44">
        <f>Paramètres!$D$26*AP737</f>
        <v>-208.76732935096206</v>
      </c>
      <c r="AW737" s="44"/>
      <c r="AX737" s="44"/>
      <c r="AY737" s="44"/>
      <c r="AZ737" s="44"/>
      <c r="BA737" s="44"/>
      <c r="BB737" s="44"/>
      <c r="BC737" s="44"/>
      <c r="BD737" s="44"/>
      <c r="BE737" s="44"/>
      <c r="BF737" s="44"/>
      <c r="BG737" s="41">
        <f>Paramètres!$D$16</f>
        <v>30000</v>
      </c>
      <c r="BH737" s="41">
        <f>Paramètres!$E$16</f>
        <v>-25000</v>
      </c>
      <c r="BI737" s="100"/>
      <c r="BJ737" s="100"/>
      <c r="BK737" s="110">
        <f>Paramètres!$D$20</f>
        <v>523598775598.29883</v>
      </c>
      <c r="BL737" s="41">
        <f>Paramètres!$D$21</f>
        <v>10000</v>
      </c>
      <c r="BM737" s="41"/>
      <c r="BN737" s="41"/>
      <c r="BO737" s="41">
        <f>IF(AND($BR$6&gt;200,A737&lt;950),Paramètres!$D$22,0)</f>
        <v>1</v>
      </c>
      <c r="BP737" s="41">
        <f t="shared" si="755"/>
        <v>43821.76829920098</v>
      </c>
      <c r="BQ737" s="41">
        <f t="shared" si="756"/>
        <v>-35626.182523327181</v>
      </c>
      <c r="BR737" s="41">
        <f t="shared" si="786"/>
        <v>56476.29819715771</v>
      </c>
      <c r="BS737" s="41">
        <f t="shared" si="787"/>
        <v>-39.110390450563692</v>
      </c>
      <c r="BT737" s="41">
        <f t="shared" si="788"/>
        <v>156.73128680329549</v>
      </c>
      <c r="BU737" s="41">
        <f t="shared" si="789"/>
        <v>121.61282440206554</v>
      </c>
      <c r="BV737" s="41">
        <f t="shared" si="790"/>
        <v>-98.868686670599786</v>
      </c>
      <c r="BW737" s="41">
        <f>Paramètres!$D$22</f>
        <v>1</v>
      </c>
      <c r="BX737" s="41">
        <f t="shared" si="757"/>
        <v>47372.38409531433</v>
      </c>
      <c r="BY737" s="41">
        <f t="shared" si="758"/>
        <v>-89931.233959778066</v>
      </c>
      <c r="BZ737" s="41">
        <f t="shared" si="791"/>
        <v>101645.31281078498</v>
      </c>
      <c r="CA737" s="41">
        <f t="shared" si="792"/>
        <v>-62.221429185627194</v>
      </c>
      <c r="CB737" s="41">
        <f t="shared" si="793"/>
        <v>49.951553370983142</v>
      </c>
      <c r="CC737" s="41">
        <f t="shared" si="794"/>
        <v>23.280209455922201</v>
      </c>
      <c r="CD737" s="41">
        <f t="shared" si="795"/>
        <v>-44.194903912810666</v>
      </c>
      <c r="CE737" s="2">
        <f>Paramètres!$F$16</f>
        <v>15000</v>
      </c>
      <c r="CF737" s="2">
        <f>Paramètres!$G$16</f>
        <v>15000</v>
      </c>
      <c r="CG737" s="111">
        <f>Paramètres!$F$20</f>
        <v>992600579172.61572</v>
      </c>
      <c r="CH737" s="2">
        <f>Paramètres!$F$21</f>
        <v>13332</v>
      </c>
      <c r="CI737" s="2"/>
      <c r="CJ737" s="2"/>
      <c r="CK737" s="2">
        <f>IF(CN737&gt;20000,Paramètres!$F$22,-2)</f>
        <v>1</v>
      </c>
      <c r="CL737" s="2">
        <f t="shared" si="759"/>
        <v>28821.76829920098</v>
      </c>
      <c r="CM737" s="2">
        <f t="shared" si="760"/>
        <v>4373.8174766728152</v>
      </c>
      <c r="CN737" s="2">
        <f t="shared" si="761"/>
        <v>29151.751357544115</v>
      </c>
      <c r="CO737" s="2">
        <f t="shared" si="762"/>
        <v>8.6290233722806757</v>
      </c>
      <c r="CP737" s="2">
        <f t="shared" si="763"/>
        <v>878.4641839956962</v>
      </c>
      <c r="CQ737" s="2">
        <f t="shared" si="764"/>
        <v>868.52041442506322</v>
      </c>
      <c r="CR737" s="2">
        <f t="shared" si="765"/>
        <v>131.80141232225401</v>
      </c>
      <c r="CS737" s="2">
        <f>Paramètres!$F$22</f>
        <v>1</v>
      </c>
      <c r="CT737" s="2">
        <f t="shared" si="766"/>
        <v>32372.38409531433</v>
      </c>
      <c r="CU737" s="2">
        <f t="shared" si="767"/>
        <v>-49931.233959778074</v>
      </c>
      <c r="CV737" s="2">
        <f t="shared" si="796"/>
        <v>59507.13719177436</v>
      </c>
      <c r="CW737" s="2">
        <f t="shared" si="797"/>
        <v>-57.043070985189992</v>
      </c>
      <c r="CX737" s="2">
        <f t="shared" si="768"/>
        <v>260.4546172733842</v>
      </c>
      <c r="CY737" s="2">
        <f t="shared" si="798"/>
        <v>141.68950663177876</v>
      </c>
      <c r="CZ737" s="2">
        <f t="shared" si="799"/>
        <v>-218.54219585578474</v>
      </c>
      <c r="DA737" s="2"/>
      <c r="DB737" s="2"/>
      <c r="DC737" s="13">
        <f>Paramètres!$H$16</f>
        <v>-20000</v>
      </c>
      <c r="DD737" s="13">
        <f>Paramètres!$I$16</f>
        <v>0</v>
      </c>
      <c r="DE737" s="13"/>
      <c r="DF737" s="13"/>
      <c r="DG737" s="112">
        <f>Paramètres!$H$20</f>
        <v>1047197551196.5977</v>
      </c>
      <c r="DH737" s="13">
        <f>Paramètres!$H$21</f>
        <v>10000</v>
      </c>
      <c r="DI737" s="13">
        <f>IF(DL737&lt;66666,Paramètres!$H$22,5)</f>
        <v>1</v>
      </c>
      <c r="DJ737" s="13">
        <f t="shared" si="769"/>
        <v>-6178.2317007990223</v>
      </c>
      <c r="DK737" s="13">
        <f t="shared" si="770"/>
        <v>-10626.182523327185</v>
      </c>
      <c r="DL737" s="13">
        <f t="shared" si="800"/>
        <v>12291.716803108591</v>
      </c>
      <c r="DM737" s="13">
        <f t="shared" si="801"/>
        <v>-120.17440095773171</v>
      </c>
      <c r="DN737" s="13">
        <f t="shared" si="802"/>
        <v>3235.240965448364</v>
      </c>
      <c r="DO737" s="13">
        <f t="shared" si="803"/>
        <v>-1626.141296015029</v>
      </c>
      <c r="DP737" s="13">
        <f t="shared" si="804"/>
        <v>-2796.8640635379161</v>
      </c>
      <c r="DQ737" s="13">
        <f>IF(DT737&lt;66666,Paramètres!$H$22,5)</f>
        <v>1</v>
      </c>
      <c r="DR737" s="13">
        <f t="shared" si="771"/>
        <v>-2627.6159046856701</v>
      </c>
      <c r="DS737" s="13">
        <f t="shared" si="772"/>
        <v>-64931.233959778074</v>
      </c>
      <c r="DT737" s="13">
        <f t="shared" si="805"/>
        <v>64984.378960500915</v>
      </c>
      <c r="DU737" s="13">
        <f t="shared" si="806"/>
        <v>-92.317362391435992</v>
      </c>
      <c r="DV737" s="13">
        <f t="shared" si="807"/>
        <v>239.42215324147659</v>
      </c>
      <c r="DW737" s="13">
        <f t="shared" si="808"/>
        <v>-9.6809336005777809</v>
      </c>
      <c r="DX737" s="13">
        <f t="shared" si="809"/>
        <v>-239.22635094697719</v>
      </c>
    </row>
    <row r="738" spans="1:128" x14ac:dyDescent="0.35">
      <c r="A738" s="106">
        <f t="shared" si="810"/>
        <v>732</v>
      </c>
      <c r="B738" s="106">
        <f>A738*Paramètres!$D$25</f>
        <v>366</v>
      </c>
      <c r="C738" s="102">
        <f>Paramètres!$D$7</f>
        <v>155093840495.72119</v>
      </c>
      <c r="D738" s="28">
        <f>Paramètres!$D$8</f>
        <v>6666</v>
      </c>
      <c r="E738" s="28">
        <f t="shared" si="773"/>
        <v>-5898.8045216569708</v>
      </c>
      <c r="F738" s="28">
        <f t="shared" si="774"/>
        <v>10463.354734323437</v>
      </c>
      <c r="G738" s="28">
        <f t="shared" si="748"/>
        <v>-6.4865963613507578</v>
      </c>
      <c r="H738" s="28">
        <f t="shared" si="749"/>
        <v>-106.72456448640405</v>
      </c>
      <c r="I738" s="28">
        <f t="shared" si="811"/>
        <v>15204.644894820423</v>
      </c>
      <c r="J738" s="28">
        <f t="shared" si="812"/>
        <v>-1728.7474487693369</v>
      </c>
      <c r="K738" s="28">
        <f t="shared" si="813"/>
        <v>1235.2627709392475</v>
      </c>
      <c r="L738" s="28">
        <f t="shared" si="775"/>
        <v>-355.47297799524199</v>
      </c>
      <c r="M738" s="28">
        <f t="shared" si="776"/>
        <v>-1183.0101754354027</v>
      </c>
      <c r="N738" s="28">
        <f>Paramètres!$D$26*Calculs!K738</f>
        <v>24.705255418784951</v>
      </c>
      <c r="O738" s="28">
        <f>Paramètres!$D$26*I738</f>
        <v>304.09289789640849</v>
      </c>
      <c r="P738" s="28">
        <f>Paramètres!$D$26*J738</f>
        <v>-34.574948975386739</v>
      </c>
      <c r="Q738" s="105">
        <f>IF($T738&gt;25000,Paramètres!$D$9,-5)</f>
        <v>6</v>
      </c>
      <c r="R738" s="105">
        <f t="shared" si="750"/>
        <v>8532.709248501058</v>
      </c>
      <c r="S738" s="105">
        <f t="shared" si="751"/>
        <v>-48871.209762982784</v>
      </c>
      <c r="T738" s="105">
        <f t="shared" si="777"/>
        <v>49610.505649679879</v>
      </c>
      <c r="U738" s="105">
        <f t="shared" si="778"/>
        <v>-80.096225361160265</v>
      </c>
      <c r="V738" s="105">
        <f t="shared" si="752"/>
        <v>368.0798209323317</v>
      </c>
      <c r="W738" s="105">
        <f t="shared" si="779"/>
        <v>63.307520274713909</v>
      </c>
      <c r="X738" s="105">
        <f t="shared" si="780"/>
        <v>-362.59469446510667</v>
      </c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44">
        <f t="shared" si="781"/>
        <v>-14431.513770158028</v>
      </c>
      <c r="AL738" s="44">
        <f t="shared" si="782"/>
        <v>59334.564497306223</v>
      </c>
      <c r="AM738" s="44">
        <f t="shared" si="753"/>
        <v>-63.572530327053059</v>
      </c>
      <c r="AN738" s="44">
        <f t="shared" si="754"/>
        <v>-77.765061909454971</v>
      </c>
      <c r="AO738" s="44">
        <f t="shared" si="814"/>
        <v>5834.5772359259172</v>
      </c>
      <c r="AP738" s="44">
        <f t="shared" si="815"/>
        <v>-11739.544052988345</v>
      </c>
      <c r="AQ738" s="44">
        <f t="shared" si="783"/>
        <v>827.36458051151453</v>
      </c>
      <c r="AR738" s="44">
        <f t="shared" si="784"/>
        <v>175.33573930461651</v>
      </c>
      <c r="AS738" s="44">
        <f t="shared" si="785"/>
        <v>-808.57252464296482</v>
      </c>
      <c r="AT738" s="44">
        <f>Paramètres!$D$26*Calculs!AQ738</f>
        <v>16.547291610230292</v>
      </c>
      <c r="AU738" s="44">
        <f>Paramètres!$D$26*AO738</f>
        <v>116.69154471851834</v>
      </c>
      <c r="AV738" s="44">
        <f>Paramètres!$D$26*AP738</f>
        <v>-234.79088105976692</v>
      </c>
      <c r="AW738" s="44"/>
      <c r="AX738" s="44"/>
      <c r="AY738" s="44"/>
      <c r="AZ738" s="44"/>
      <c r="BA738" s="44"/>
      <c r="BB738" s="44"/>
      <c r="BC738" s="44"/>
      <c r="BD738" s="44"/>
      <c r="BE738" s="44"/>
      <c r="BF738" s="44"/>
      <c r="BG738" s="41">
        <f>Paramètres!$D$16</f>
        <v>30000</v>
      </c>
      <c r="BH738" s="41">
        <f>Paramètres!$E$16</f>
        <v>-25000</v>
      </c>
      <c r="BI738" s="100"/>
      <c r="BJ738" s="100"/>
      <c r="BK738" s="110">
        <f>Paramètres!$D$20</f>
        <v>523598775598.29883</v>
      </c>
      <c r="BL738" s="41">
        <f>Paramètres!$D$21</f>
        <v>10000</v>
      </c>
      <c r="BM738" s="41"/>
      <c r="BN738" s="41"/>
      <c r="BO738" s="41">
        <f>IF(AND($BR$6&gt;200,A738&lt;950),Paramètres!$D$22,0)</f>
        <v>1</v>
      </c>
      <c r="BP738" s="41">
        <f t="shared" si="755"/>
        <v>35898.804521656974</v>
      </c>
      <c r="BQ738" s="41">
        <f t="shared" si="756"/>
        <v>-35463.354734323439</v>
      </c>
      <c r="BR738" s="41">
        <f t="shared" si="786"/>
        <v>50461.606148601728</v>
      </c>
      <c r="BS738" s="41">
        <f t="shared" si="787"/>
        <v>-44.650387185379458</v>
      </c>
      <c r="BT738" s="41">
        <f t="shared" si="788"/>
        <v>194.0809616462453</v>
      </c>
      <c r="BU738" s="41">
        <f t="shared" si="789"/>
        <v>138.07080343412383</v>
      </c>
      <c r="BV738" s="41">
        <f t="shared" si="790"/>
        <v>-136.39601501725363</v>
      </c>
      <c r="BW738" s="41">
        <f>Paramètres!$D$22</f>
        <v>1</v>
      </c>
      <c r="BX738" s="41">
        <f t="shared" si="757"/>
        <v>44431.513770158024</v>
      </c>
      <c r="BY738" s="41">
        <f t="shared" si="758"/>
        <v>-84334.564497306215</v>
      </c>
      <c r="BZ738" s="41">
        <f t="shared" si="791"/>
        <v>95323.020225221801</v>
      </c>
      <c r="CA738" s="41">
        <f t="shared" si="792"/>
        <v>-62.217576732599554</v>
      </c>
      <c r="CB738" s="41">
        <f t="shared" si="793"/>
        <v>56.685612593476449</v>
      </c>
      <c r="CC738" s="41">
        <f t="shared" si="794"/>
        <v>26.42202870372839</v>
      </c>
      <c r="CD738" s="41">
        <f t="shared" si="795"/>
        <v>-50.151122363084248</v>
      </c>
      <c r="CE738" s="2">
        <f>Paramètres!$F$16</f>
        <v>15000</v>
      </c>
      <c r="CF738" s="2">
        <f>Paramètres!$G$16</f>
        <v>15000</v>
      </c>
      <c r="CG738" s="111">
        <f>Paramètres!$F$20</f>
        <v>992600579172.61572</v>
      </c>
      <c r="CH738" s="2">
        <f>Paramètres!$F$21</f>
        <v>13332</v>
      </c>
      <c r="CI738" s="2"/>
      <c r="CJ738" s="2"/>
      <c r="CK738" s="2">
        <f>IF(CN738&gt;20000,Paramètres!$F$22,-2)</f>
        <v>1</v>
      </c>
      <c r="CL738" s="2">
        <f t="shared" si="759"/>
        <v>20898.80452165697</v>
      </c>
      <c r="CM738" s="2">
        <f t="shared" si="760"/>
        <v>4536.6452656765632</v>
      </c>
      <c r="CN738" s="2">
        <f t="shared" si="761"/>
        <v>21385.536717628001</v>
      </c>
      <c r="CO738" s="2">
        <f t="shared" si="762"/>
        <v>12.247565099922747</v>
      </c>
      <c r="CP738" s="2">
        <f t="shared" si="763"/>
        <v>1326.3206519306</v>
      </c>
      <c r="CQ738" s="2">
        <f t="shared" si="764"/>
        <v>1296.1337563665631</v>
      </c>
      <c r="CR738" s="2">
        <f t="shared" si="765"/>
        <v>281.36054688728876</v>
      </c>
      <c r="CS738" s="2">
        <f>Paramètres!$F$22</f>
        <v>1</v>
      </c>
      <c r="CT738" s="2">
        <f t="shared" si="766"/>
        <v>29431.513770158028</v>
      </c>
      <c r="CU738" s="2">
        <f t="shared" si="767"/>
        <v>-44334.564497306223</v>
      </c>
      <c r="CV738" s="2">
        <f t="shared" si="796"/>
        <v>53214.355318549213</v>
      </c>
      <c r="CW738" s="2">
        <f t="shared" si="797"/>
        <v>-56.421792758986378</v>
      </c>
      <c r="CX738" s="2">
        <f t="shared" si="768"/>
        <v>319.93347176822118</v>
      </c>
      <c r="CY738" s="2">
        <f t="shared" si="798"/>
        <v>176.94710992014282</v>
      </c>
      <c r="CZ738" s="2">
        <f t="shared" si="799"/>
        <v>-266.54670631725327</v>
      </c>
      <c r="DA738" s="2"/>
      <c r="DB738" s="2"/>
      <c r="DC738" s="13">
        <f>Paramètres!$H$16</f>
        <v>-20000</v>
      </c>
      <c r="DD738" s="13">
        <f>Paramètres!$I$16</f>
        <v>0</v>
      </c>
      <c r="DE738" s="13"/>
      <c r="DF738" s="13"/>
      <c r="DG738" s="112">
        <f>Paramètres!$H$20</f>
        <v>1047197551196.5977</v>
      </c>
      <c r="DH738" s="13">
        <f>Paramètres!$H$21</f>
        <v>10000</v>
      </c>
      <c r="DI738" s="13">
        <f>IF(DL738&lt;66666,Paramètres!$H$22,5)</f>
        <v>1</v>
      </c>
      <c r="DJ738" s="13">
        <f t="shared" si="769"/>
        <v>-14101.19547834303</v>
      </c>
      <c r="DK738" s="13">
        <f t="shared" si="770"/>
        <v>-10463.354734323437</v>
      </c>
      <c r="DL738" s="13">
        <f t="shared" si="800"/>
        <v>17559.200044840614</v>
      </c>
      <c r="DM738" s="13">
        <f t="shared" si="801"/>
        <v>-143.42388351328412</v>
      </c>
      <c r="DN738" s="13">
        <f t="shared" si="802"/>
        <v>2228.5561497378212</v>
      </c>
      <c r="DO738" s="13">
        <f t="shared" si="803"/>
        <v>-1789.6775377959291</v>
      </c>
      <c r="DP738" s="13">
        <f t="shared" si="804"/>
        <v>-1327.974707305438</v>
      </c>
      <c r="DQ738" s="13">
        <f>IF(DT738&lt;66666,Paramètres!$H$22,5)</f>
        <v>1</v>
      </c>
      <c r="DR738" s="13">
        <f t="shared" si="771"/>
        <v>-5568.4862298419721</v>
      </c>
      <c r="DS738" s="13">
        <f t="shared" si="772"/>
        <v>-59334.564497306223</v>
      </c>
      <c r="DT738" s="13">
        <f t="shared" si="805"/>
        <v>59595.289939532398</v>
      </c>
      <c r="DU738" s="13">
        <f t="shared" si="806"/>
        <v>-95.361444681718339</v>
      </c>
      <c r="DV738" s="13">
        <f t="shared" si="807"/>
        <v>282.82383715837807</v>
      </c>
      <c r="DW738" s="13">
        <f t="shared" si="808"/>
        <v>-26.42659586496594</v>
      </c>
      <c r="DX738" s="13">
        <f t="shared" si="809"/>
        <v>-281.58650162246505</v>
      </c>
    </row>
    <row r="739" spans="1:128" x14ac:dyDescent="0.35">
      <c r="A739" s="106">
        <f t="shared" si="810"/>
        <v>733</v>
      </c>
      <c r="B739" s="106">
        <f>A739*Paramètres!$D$25</f>
        <v>366.5</v>
      </c>
      <c r="C739" s="102">
        <f>Paramètres!$D$7</f>
        <v>155093840495.72119</v>
      </c>
      <c r="D739" s="28">
        <f>Paramètres!$D$8</f>
        <v>6666</v>
      </c>
      <c r="E739" s="28">
        <f t="shared" si="773"/>
        <v>1614.6496812544303</v>
      </c>
      <c r="F739" s="28">
        <f t="shared" si="774"/>
        <v>9303.2284660799178</v>
      </c>
      <c r="G739" s="28">
        <f t="shared" si="748"/>
        <v>-11.189308199417789</v>
      </c>
      <c r="H739" s="28">
        <f t="shared" si="749"/>
        <v>-154.27133264665255</v>
      </c>
      <c r="I739" s="28">
        <f t="shared" si="811"/>
        <v>14545.079018928773</v>
      </c>
      <c r="J739" s="28">
        <f t="shared" si="812"/>
        <v>-2877.1826752293532</v>
      </c>
      <c r="K739" s="28">
        <f t="shared" si="813"/>
        <v>5168.798577152359</v>
      </c>
      <c r="L739" s="28">
        <f t="shared" si="775"/>
        <v>-4656.3635331096284</v>
      </c>
      <c r="M739" s="28">
        <f t="shared" si="776"/>
        <v>-2243.8265036983303</v>
      </c>
      <c r="N739" s="28">
        <f>Paramètres!$D$26*Calculs!K739</f>
        <v>103.37597154304719</v>
      </c>
      <c r="O739" s="28">
        <f>Paramètres!$D$26*I739</f>
        <v>290.90158037857549</v>
      </c>
      <c r="P739" s="28">
        <f>Paramètres!$D$26*J739</f>
        <v>-57.543653504587063</v>
      </c>
      <c r="Q739" s="105">
        <f>IF($T739&gt;25000,Paramètres!$D$9,-5)</f>
        <v>6</v>
      </c>
      <c r="R739" s="105">
        <f t="shared" si="750"/>
        <v>13085.040898623345</v>
      </c>
      <c r="S739" s="105">
        <f t="shared" si="751"/>
        <v>-43959.420873571384</v>
      </c>
      <c r="T739" s="105">
        <f t="shared" si="777"/>
        <v>45865.553292840908</v>
      </c>
      <c r="U739" s="105">
        <f t="shared" si="778"/>
        <v>-73.423741391963986</v>
      </c>
      <c r="V739" s="105">
        <f t="shared" si="752"/>
        <v>428.70187697197628</v>
      </c>
      <c r="W739" s="105">
        <f t="shared" si="779"/>
        <v>122.30489312271082</v>
      </c>
      <c r="X739" s="105">
        <f t="shared" si="780"/>
        <v>-410.88540061376943</v>
      </c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44">
        <f t="shared" si="781"/>
        <v>-11470.391217368915</v>
      </c>
      <c r="AL739" s="44">
        <f t="shared" si="782"/>
        <v>53262.649339651303</v>
      </c>
      <c r="AM739" s="44">
        <f t="shared" si="753"/>
        <v>-64.423981918640209</v>
      </c>
      <c r="AN739" s="44">
        <f t="shared" si="754"/>
        <v>-75.962055696083397</v>
      </c>
      <c r="AO739" s="44">
        <f t="shared" si="814"/>
        <v>5893.2214305120151</v>
      </c>
      <c r="AP739" s="44">
        <f t="shared" si="815"/>
        <v>-12313.325696571543</v>
      </c>
      <c r="AQ739" s="44">
        <f t="shared" si="783"/>
        <v>990.45877906482622</v>
      </c>
      <c r="AR739" s="44">
        <f t="shared" si="784"/>
        <v>240.25006303361917</v>
      </c>
      <c r="AS739" s="44">
        <f t="shared" si="785"/>
        <v>-960.87902476790919</v>
      </c>
      <c r="AT739" s="44">
        <f>Paramètres!$D$26*Calculs!AQ739</f>
        <v>19.809175581296525</v>
      </c>
      <c r="AU739" s="44">
        <f>Paramètres!$D$26*AO739</f>
        <v>117.86442861024031</v>
      </c>
      <c r="AV739" s="44">
        <f>Paramètres!$D$26*AP739</f>
        <v>-246.26651393143086</v>
      </c>
      <c r="AW739" s="44"/>
      <c r="AX739" s="44"/>
      <c r="AY739" s="44"/>
      <c r="AZ739" s="44"/>
      <c r="BA739" s="44"/>
      <c r="BB739" s="44"/>
      <c r="BC739" s="44"/>
      <c r="BD739" s="44"/>
      <c r="BE739" s="44"/>
      <c r="BF739" s="44"/>
      <c r="BG739" s="41">
        <f>Paramètres!$D$16</f>
        <v>30000</v>
      </c>
      <c r="BH739" s="41">
        <f>Paramètres!$E$16</f>
        <v>-25000</v>
      </c>
      <c r="BI739" s="100"/>
      <c r="BJ739" s="100"/>
      <c r="BK739" s="110">
        <f>Paramètres!$D$20</f>
        <v>523598775598.29883</v>
      </c>
      <c r="BL739" s="41">
        <f>Paramètres!$D$21</f>
        <v>10000</v>
      </c>
      <c r="BM739" s="41"/>
      <c r="BN739" s="41"/>
      <c r="BO739" s="41">
        <f>IF(AND($BR$6&gt;200,A739&lt;950),Paramètres!$D$22,0)</f>
        <v>1</v>
      </c>
      <c r="BP739" s="41">
        <f t="shared" si="755"/>
        <v>28385.350318745568</v>
      </c>
      <c r="BQ739" s="41">
        <f t="shared" si="756"/>
        <v>-34303.22846607992</v>
      </c>
      <c r="BR739" s="41">
        <f t="shared" si="786"/>
        <v>44524.595404270491</v>
      </c>
      <c r="BS739" s="41">
        <f t="shared" si="787"/>
        <v>-50.392809721190041</v>
      </c>
      <c r="BT739" s="41">
        <f t="shared" si="788"/>
        <v>245.32397027707427</v>
      </c>
      <c r="BU739" s="41">
        <f t="shared" si="789"/>
        <v>156.39910424053795</v>
      </c>
      <c r="BV739" s="41">
        <f t="shared" si="790"/>
        <v>-189.00574220182878</v>
      </c>
      <c r="BW739" s="41">
        <f>Paramètres!$D$22</f>
        <v>1</v>
      </c>
      <c r="BX739" s="41">
        <f t="shared" si="757"/>
        <v>41470.391217368917</v>
      </c>
      <c r="BY739" s="41">
        <f t="shared" si="758"/>
        <v>-78262.649339651311</v>
      </c>
      <c r="BZ739" s="41">
        <f t="shared" si="791"/>
        <v>88571.07670895083</v>
      </c>
      <c r="CA739" s="41">
        <f t="shared" si="792"/>
        <v>-62.081447535341987</v>
      </c>
      <c r="CB739" s="41">
        <f t="shared" si="793"/>
        <v>65.488217805390022</v>
      </c>
      <c r="CC739" s="41">
        <f t="shared" si="794"/>
        <v>30.6626284045538</v>
      </c>
      <c r="CD739" s="41">
        <f t="shared" si="795"/>
        <v>-57.866310497995755</v>
      </c>
      <c r="CE739" s="2">
        <f>Paramètres!$F$16</f>
        <v>15000</v>
      </c>
      <c r="CF739" s="2">
        <f>Paramètres!$G$16</f>
        <v>15000</v>
      </c>
      <c r="CG739" s="111">
        <f>Paramètres!$F$20</f>
        <v>992600579172.61572</v>
      </c>
      <c r="CH739" s="2">
        <f>Paramètres!$F$21</f>
        <v>13332</v>
      </c>
      <c r="CI739" s="2"/>
      <c r="CJ739" s="2"/>
      <c r="CK739" s="2">
        <f>IF(CN739&gt;20000,Paramètres!$F$22,-2)</f>
        <v>-2</v>
      </c>
      <c r="CL739" s="2">
        <f t="shared" si="759"/>
        <v>13385.35031874557</v>
      </c>
      <c r="CM739" s="2">
        <f t="shared" si="760"/>
        <v>5696.7715339200822</v>
      </c>
      <c r="CN739" s="2">
        <f t="shared" si="761"/>
        <v>14547.192480517479</v>
      </c>
      <c r="CO739" s="2">
        <f t="shared" si="762"/>
        <v>23.054482113527889</v>
      </c>
      <c r="CP739" s="2">
        <f t="shared" si="763"/>
        <v>-3758.8208800320654</v>
      </c>
      <c r="CQ739" s="2">
        <f t="shared" si="764"/>
        <v>-3458.614734906907</v>
      </c>
      <c r="CR739" s="2">
        <f t="shared" si="765"/>
        <v>-1471.977759223915</v>
      </c>
      <c r="CS739" s="2">
        <f>Paramètres!$F$22</f>
        <v>1</v>
      </c>
      <c r="CT739" s="2">
        <f t="shared" si="766"/>
        <v>26470.391217368917</v>
      </c>
      <c r="CU739" s="2">
        <f t="shared" si="767"/>
        <v>-38262.649339651303</v>
      </c>
      <c r="CV739" s="2">
        <f t="shared" si="796"/>
        <v>46526.465003153637</v>
      </c>
      <c r="CW739" s="2">
        <f t="shared" si="797"/>
        <v>-55.324220948061836</v>
      </c>
      <c r="CX739" s="2">
        <f t="shared" si="768"/>
        <v>407.35019372963626</v>
      </c>
      <c r="CY739" s="2">
        <f t="shared" si="798"/>
        <v>231.75452916450064</v>
      </c>
      <c r="CZ739" s="2">
        <f t="shared" si="799"/>
        <v>-334.99853513607013</v>
      </c>
      <c r="DA739" s="2"/>
      <c r="DB739" s="2"/>
      <c r="DC739" s="13">
        <f>Paramètres!$H$16</f>
        <v>-20000</v>
      </c>
      <c r="DD739" s="13">
        <f>Paramètres!$I$16</f>
        <v>0</v>
      </c>
      <c r="DE739" s="13"/>
      <c r="DF739" s="13"/>
      <c r="DG739" s="112">
        <f>Paramètres!$H$20</f>
        <v>1047197551196.5977</v>
      </c>
      <c r="DH739" s="13">
        <f>Paramètres!$H$21</f>
        <v>10000</v>
      </c>
      <c r="DI739" s="13">
        <f>IF(DL739&lt;66666,Paramètres!$H$22,5)</f>
        <v>1</v>
      </c>
      <c r="DJ739" s="13">
        <f t="shared" si="769"/>
        <v>-21614.649681254432</v>
      </c>
      <c r="DK739" s="13">
        <f t="shared" si="770"/>
        <v>-9303.2284660799178</v>
      </c>
      <c r="DL739" s="13">
        <f t="shared" si="800"/>
        <v>23531.74750704741</v>
      </c>
      <c r="DM739" s="13">
        <f t="shared" si="801"/>
        <v>-156.71232255099437</v>
      </c>
      <c r="DN739" s="13">
        <f t="shared" si="802"/>
        <v>1474.2532031471399</v>
      </c>
      <c r="DO739" s="13">
        <f t="shared" si="803"/>
        <v>-1354.1479024432595</v>
      </c>
      <c r="DP739" s="13">
        <f t="shared" si="804"/>
        <v>-582.84300227258666</v>
      </c>
      <c r="DQ739" s="13">
        <f>IF(DT739&lt;66666,Paramètres!$H$22,5)</f>
        <v>1</v>
      </c>
      <c r="DR739" s="13">
        <f t="shared" si="771"/>
        <v>-8529.608782631085</v>
      </c>
      <c r="DS739" s="13">
        <f t="shared" si="772"/>
        <v>-53262.649339651303</v>
      </c>
      <c r="DT739" s="13">
        <f t="shared" si="805"/>
        <v>53941.301807273754</v>
      </c>
      <c r="DU739" s="13">
        <f t="shared" si="806"/>
        <v>-99.098232309319172</v>
      </c>
      <c r="DV739" s="13">
        <f t="shared" si="807"/>
        <v>342.11570592054983</v>
      </c>
      <c r="DW739" s="13">
        <f t="shared" si="808"/>
        <v>-54.097936685362988</v>
      </c>
      <c r="DX739" s="13">
        <f t="shared" si="809"/>
        <v>-337.81144072381949</v>
      </c>
    </row>
    <row r="740" spans="1:128" x14ac:dyDescent="0.35">
      <c r="A740" s="106">
        <f t="shared" si="810"/>
        <v>734</v>
      </c>
      <c r="B740" s="106">
        <f>A740*Paramètres!$D$25</f>
        <v>367</v>
      </c>
      <c r="C740" s="102">
        <f>Paramètres!$D$7</f>
        <v>155093840495.72119</v>
      </c>
      <c r="D740" s="28">
        <f>Paramètres!$D$8</f>
        <v>6666</v>
      </c>
      <c r="E740" s="28">
        <f t="shared" si="773"/>
        <v>7723.0983074414089</v>
      </c>
      <c r="F740" s="28">
        <f t="shared" si="774"/>
        <v>7303.6805025406593</v>
      </c>
      <c r="G740" s="28">
        <f t="shared" si="748"/>
        <v>-27.814536179630888</v>
      </c>
      <c r="H740" s="28">
        <f t="shared" si="749"/>
        <v>-136.27438513416999</v>
      </c>
      <c r="I740" s="28">
        <f t="shared" si="811"/>
        <v>9597.8139054405692</v>
      </c>
      <c r="J740" s="28">
        <f t="shared" si="812"/>
        <v>-5063.4655254230956</v>
      </c>
      <c r="K740" s="28">
        <f t="shared" si="813"/>
        <v>5241.4000233453116</v>
      </c>
      <c r="L740" s="28">
        <f t="shared" si="775"/>
        <v>-3787.7407335677594</v>
      </c>
      <c r="M740" s="28">
        <f t="shared" si="776"/>
        <v>-3622.8848090983802</v>
      </c>
      <c r="N740" s="28">
        <f>Paramètres!$D$26*Calculs!K740</f>
        <v>104.82800046690623</v>
      </c>
      <c r="O740" s="28">
        <f>Paramètres!$D$26*I740</f>
        <v>191.95627810881138</v>
      </c>
      <c r="P740" s="28">
        <f>Paramètres!$D$26*J740</f>
        <v>-101.26931050846191</v>
      </c>
      <c r="Q740" s="105">
        <f>IF($T740&gt;25000,Paramètres!$D$9,-5)</f>
        <v>6</v>
      </c>
      <c r="R740" s="105">
        <f t="shared" si="750"/>
        <v>16186.816293795911</v>
      </c>
      <c r="S740" s="105">
        <f t="shared" si="751"/>
        <v>-39562.086232632901</v>
      </c>
      <c r="T740" s="105">
        <f t="shared" si="777"/>
        <v>42745.428864468988</v>
      </c>
      <c r="U740" s="105">
        <f t="shared" si="778"/>
        <v>-67.748090124856986</v>
      </c>
      <c r="V740" s="105">
        <f t="shared" si="752"/>
        <v>491.26226124790753</v>
      </c>
      <c r="W740" s="105">
        <f t="shared" si="779"/>
        <v>186.0309321052226</v>
      </c>
      <c r="X740" s="105">
        <f t="shared" si="780"/>
        <v>-454.67692005034672</v>
      </c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44">
        <f t="shared" si="781"/>
        <v>-8463.7179863545025</v>
      </c>
      <c r="AL740" s="44">
        <f t="shared" si="782"/>
        <v>46865.766735173558</v>
      </c>
      <c r="AM740" s="44">
        <f t="shared" si="753"/>
        <v>-65.215025744797231</v>
      </c>
      <c r="AN740" s="44">
        <f t="shared" si="754"/>
        <v>-73.847694032454882</v>
      </c>
      <c r="AO740" s="44">
        <f t="shared" si="814"/>
        <v>6015.6070649353942</v>
      </c>
      <c r="AP740" s="44">
        <f t="shared" si="815"/>
        <v>-13027.938207408022</v>
      </c>
      <c r="AQ740" s="44">
        <f t="shared" si="783"/>
        <v>1188.4760788186227</v>
      </c>
      <c r="AR740" s="44">
        <f t="shared" si="784"/>
        <v>330.62411400640229</v>
      </c>
      <c r="AS740" s="44">
        <f t="shared" si="785"/>
        <v>-1141.5616869716548</v>
      </c>
      <c r="AT740" s="44">
        <f>Paramètres!$D$26*Calculs!AQ740</f>
        <v>23.769521576372455</v>
      </c>
      <c r="AU740" s="44">
        <f>Paramètres!$D$26*AO740</f>
        <v>120.31214129870789</v>
      </c>
      <c r="AV740" s="44">
        <f>Paramètres!$D$26*AP740</f>
        <v>-260.55876414816044</v>
      </c>
      <c r="AW740" s="44"/>
      <c r="AX740" s="44"/>
      <c r="AY740" s="44"/>
      <c r="AZ740" s="44"/>
      <c r="BA740" s="44"/>
      <c r="BB740" s="44"/>
      <c r="BC740" s="44"/>
      <c r="BD740" s="44"/>
      <c r="BE740" s="44"/>
      <c r="BF740" s="44"/>
      <c r="BG740" s="41">
        <f>Paramètres!$D$16</f>
        <v>30000</v>
      </c>
      <c r="BH740" s="41">
        <f>Paramètres!$E$16</f>
        <v>-25000</v>
      </c>
      <c r="BI740" s="100"/>
      <c r="BJ740" s="100"/>
      <c r="BK740" s="110">
        <f>Paramètres!$D$20</f>
        <v>523598775598.29883</v>
      </c>
      <c r="BL740" s="41">
        <f>Paramètres!$D$21</f>
        <v>10000</v>
      </c>
      <c r="BM740" s="41"/>
      <c r="BN740" s="41"/>
      <c r="BO740" s="41">
        <f>IF(AND($BR$6&gt;200,A740&lt;950),Paramètres!$D$22,0)</f>
        <v>1</v>
      </c>
      <c r="BP740" s="41">
        <f t="shared" si="755"/>
        <v>22276.901692558589</v>
      </c>
      <c r="BQ740" s="41">
        <f t="shared" si="756"/>
        <v>-32303.680502540657</v>
      </c>
      <c r="BR740" s="41">
        <f t="shared" si="786"/>
        <v>39240.13408527225</v>
      </c>
      <c r="BS740" s="41">
        <f t="shared" si="787"/>
        <v>-55.409512693749356</v>
      </c>
      <c r="BT740" s="41">
        <f t="shared" si="788"/>
        <v>309.41937195391677</v>
      </c>
      <c r="BU740" s="41">
        <f t="shared" si="789"/>
        <v>175.65956619342168</v>
      </c>
      <c r="BV740" s="41">
        <f t="shared" si="790"/>
        <v>-254.72350607098511</v>
      </c>
      <c r="BW740" s="41">
        <f>Paramètres!$D$22</f>
        <v>1</v>
      </c>
      <c r="BX740" s="41">
        <f t="shared" si="757"/>
        <v>38463.717986354503</v>
      </c>
      <c r="BY740" s="41">
        <f t="shared" si="758"/>
        <v>-71865.766735173558</v>
      </c>
      <c r="BZ740" s="41">
        <f t="shared" si="791"/>
        <v>81511.631254491469</v>
      </c>
      <c r="CA740" s="41">
        <f t="shared" si="792"/>
        <v>-61.843591722018949</v>
      </c>
      <c r="CB740" s="41">
        <f t="shared" si="793"/>
        <v>77.05977892512837</v>
      </c>
      <c r="CC740" s="41">
        <f t="shared" si="794"/>
        <v>36.362977394145069</v>
      </c>
      <c r="CD740" s="41">
        <f t="shared" si="795"/>
        <v>-67.940734489866628</v>
      </c>
      <c r="CE740" s="2">
        <f>Paramètres!$F$16</f>
        <v>15000</v>
      </c>
      <c r="CF740" s="2">
        <f>Paramètres!$G$16</f>
        <v>15000</v>
      </c>
      <c r="CG740" s="111">
        <f>Paramètres!$F$20</f>
        <v>992600579172.61572</v>
      </c>
      <c r="CH740" s="2">
        <f>Paramètres!$F$21</f>
        <v>13332</v>
      </c>
      <c r="CI740" s="2"/>
      <c r="CJ740" s="2"/>
      <c r="CK740" s="2">
        <f>IF(CN740&gt;20000,Paramètres!$F$22,-2)</f>
        <v>-2</v>
      </c>
      <c r="CL740" s="2">
        <f t="shared" si="759"/>
        <v>7276.9016925585911</v>
      </c>
      <c r="CM740" s="2">
        <f t="shared" si="760"/>
        <v>7696.3194974593407</v>
      </c>
      <c r="CN740" s="2">
        <f t="shared" si="761"/>
        <v>10591.819109583344</v>
      </c>
      <c r="CO740" s="2">
        <f t="shared" si="762"/>
        <v>46.604503642602857</v>
      </c>
      <c r="CP740" s="2">
        <f t="shared" si="763"/>
        <v>-4259.2968793021737</v>
      </c>
      <c r="CQ740" s="2">
        <f t="shared" si="764"/>
        <v>-2926.2664278376978</v>
      </c>
      <c r="CR740" s="2">
        <f t="shared" si="765"/>
        <v>-3094.9272526738387</v>
      </c>
      <c r="CS740" s="2">
        <f>Paramètres!$F$22</f>
        <v>1</v>
      </c>
      <c r="CT740" s="2">
        <f t="shared" si="766"/>
        <v>23463.717986354503</v>
      </c>
      <c r="CU740" s="2">
        <f t="shared" si="767"/>
        <v>-31865.766735173558</v>
      </c>
      <c r="CV740" s="2">
        <f t="shared" si="796"/>
        <v>39572.378641720155</v>
      </c>
      <c r="CW740" s="2">
        <f t="shared" si="797"/>
        <v>-53.634671850570456</v>
      </c>
      <c r="CX740" s="2">
        <f t="shared" si="768"/>
        <v>539.4525926263193</v>
      </c>
      <c r="CY740" s="2">
        <f t="shared" si="798"/>
        <v>319.85854615894095</v>
      </c>
      <c r="CZ740" s="2">
        <f t="shared" si="799"/>
        <v>-434.39568384175533</v>
      </c>
      <c r="DA740" s="2"/>
      <c r="DB740" s="2"/>
      <c r="DC740" s="13">
        <f>Paramètres!$H$16</f>
        <v>-20000</v>
      </c>
      <c r="DD740" s="13">
        <f>Paramètres!$I$16</f>
        <v>0</v>
      </c>
      <c r="DE740" s="13"/>
      <c r="DF740" s="13"/>
      <c r="DG740" s="112">
        <f>Paramètres!$H$20</f>
        <v>1047197551196.5977</v>
      </c>
      <c r="DH740" s="13">
        <f>Paramètres!$H$21</f>
        <v>10000</v>
      </c>
      <c r="DI740" s="13">
        <f>IF(DL740&lt;66666,Paramètres!$H$22,5)</f>
        <v>1</v>
      </c>
      <c r="DJ740" s="13">
        <f t="shared" si="769"/>
        <v>-27723.098307441411</v>
      </c>
      <c r="DK740" s="13">
        <f t="shared" si="770"/>
        <v>-7303.6805025406593</v>
      </c>
      <c r="DL740" s="13">
        <f t="shared" si="800"/>
        <v>28669.041292782244</v>
      </c>
      <c r="DM740" s="13">
        <f t="shared" si="801"/>
        <v>-165.24072738671069</v>
      </c>
      <c r="DN740" s="13">
        <f t="shared" si="802"/>
        <v>1072.5220345352379</v>
      </c>
      <c r="DO740" s="13">
        <f t="shared" si="803"/>
        <v>-1037.1338719234832</v>
      </c>
      <c r="DP740" s="13">
        <f t="shared" si="804"/>
        <v>-273.23405035355665</v>
      </c>
      <c r="DQ740" s="13">
        <f>IF(DT740&lt;66666,Paramètres!$H$22,5)</f>
        <v>1</v>
      </c>
      <c r="DR740" s="13">
        <f t="shared" si="771"/>
        <v>-11536.282013645497</v>
      </c>
      <c r="DS740" s="13">
        <f t="shared" si="772"/>
        <v>-46865.766735173558</v>
      </c>
      <c r="DT740" s="13">
        <f t="shared" si="805"/>
        <v>48264.747946861396</v>
      </c>
      <c r="DU740" s="13">
        <f t="shared" si="806"/>
        <v>-103.82875849533166</v>
      </c>
      <c r="DV740" s="13">
        <f t="shared" si="807"/>
        <v>422.07253003206313</v>
      </c>
      <c r="DW740" s="13">
        <f t="shared" si="808"/>
        <v>-100.88414306076099</v>
      </c>
      <c r="DX740" s="13">
        <f t="shared" si="809"/>
        <v>-409.83851732915826</v>
      </c>
    </row>
    <row r="741" spans="1:128" x14ac:dyDescent="0.35">
      <c r="A741" s="106">
        <f t="shared" si="810"/>
        <v>735</v>
      </c>
      <c r="B741" s="106">
        <f>A741*Paramètres!$D$25</f>
        <v>367.5</v>
      </c>
      <c r="C741" s="102">
        <f>Paramètres!$D$7</f>
        <v>155093840495.72119</v>
      </c>
      <c r="D741" s="28">
        <f>Paramètres!$D$8</f>
        <v>6666</v>
      </c>
      <c r="E741" s="28">
        <f t="shared" si="773"/>
        <v>11575.070076769754</v>
      </c>
      <c r="F741" s="28">
        <f t="shared" si="774"/>
        <v>3866.2265375545157</v>
      </c>
      <c r="G741" s="28">
        <f t="shared" si="748"/>
        <v>-56.799078092621009</v>
      </c>
      <c r="H741" s="28">
        <f t="shared" si="749"/>
        <v>-113.28671811638593</v>
      </c>
      <c r="I741" s="28">
        <f t="shared" si="811"/>
        <v>5618.1168937639977</v>
      </c>
      <c r="J741" s="28">
        <f t="shared" si="812"/>
        <v>-8585.081024013014</v>
      </c>
      <c r="K741" s="28">
        <f t="shared" si="813"/>
        <v>4817.7013718738899</v>
      </c>
      <c r="L741" s="28">
        <f t="shared" si="775"/>
        <v>-1904.5943346611898</v>
      </c>
      <c r="M741" s="28">
        <f t="shared" si="776"/>
        <v>-4425.2420192495756</v>
      </c>
      <c r="N741" s="28">
        <f>Paramètres!$D$26*Calculs!K741</f>
        <v>96.354027437477797</v>
      </c>
      <c r="O741" s="28">
        <f>Paramètres!$D$26*I741</f>
        <v>112.36233787527996</v>
      </c>
      <c r="P741" s="28">
        <f>Paramètres!$D$26*J741</f>
        <v>-171.70162048026029</v>
      </c>
      <c r="Q741" s="105">
        <f>IF($T741&gt;25000,Paramètres!$D$9,-5)</f>
        <v>6</v>
      </c>
      <c r="R741" s="105">
        <f t="shared" si="750"/>
        <v>16948.32850215496</v>
      </c>
      <c r="S741" s="105">
        <f t="shared" si="751"/>
        <v>-36200.180672172115</v>
      </c>
      <c r="T741" s="105">
        <f t="shared" si="777"/>
        <v>39971.226147253248</v>
      </c>
      <c r="U741" s="105">
        <f t="shared" si="778"/>
        <v>-64.911780260871964</v>
      </c>
      <c r="V741" s="105">
        <f t="shared" si="752"/>
        <v>558.95930852720596</v>
      </c>
      <c r="W741" s="105">
        <f t="shared" si="779"/>
        <v>237.00613900000334</v>
      </c>
      <c r="X741" s="105">
        <f t="shared" si="780"/>
        <v>-506.22484990913205</v>
      </c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44">
        <f t="shared" si="781"/>
        <v>-5373.2584253852056</v>
      </c>
      <c r="AL741" s="44">
        <f t="shared" si="782"/>
        <v>40066.407209726633</v>
      </c>
      <c r="AM741" s="44">
        <f t="shared" si="753"/>
        <v>-65.885760089071823</v>
      </c>
      <c r="AN741" s="44">
        <f t="shared" si="754"/>
        <v>-72.104282070491024</v>
      </c>
      <c r="AO741" s="44">
        <f t="shared" si="814"/>
        <v>6225.9190376430888</v>
      </c>
      <c r="AP741" s="44">
        <f t="shared" si="815"/>
        <v>-13908.941130231517</v>
      </c>
      <c r="AQ741" s="44">
        <f t="shared" si="783"/>
        <v>1436.3460526022823</v>
      </c>
      <c r="AR741" s="44">
        <f t="shared" si="784"/>
        <v>441.36831259754763</v>
      </c>
      <c r="AS741" s="44">
        <f t="shared" si="785"/>
        <v>-1366.851855711127</v>
      </c>
      <c r="AT741" s="44">
        <f>Paramètres!$D$26*Calculs!AQ741</f>
        <v>28.726921052045647</v>
      </c>
      <c r="AU741" s="44">
        <f>Paramètres!$D$26*AO741</f>
        <v>124.51838075286177</v>
      </c>
      <c r="AV741" s="44">
        <f>Paramètres!$D$26*AP741</f>
        <v>-278.17882260463034</v>
      </c>
      <c r="AW741" s="44"/>
      <c r="AX741" s="44"/>
      <c r="AY741" s="44"/>
      <c r="AZ741" s="44"/>
      <c r="BA741" s="44"/>
      <c r="BB741" s="44"/>
      <c r="BC741" s="44"/>
      <c r="BD741" s="44"/>
      <c r="BE741" s="44"/>
      <c r="BF741" s="44"/>
      <c r="BG741" s="41">
        <f>Paramètres!$D$16</f>
        <v>30000</v>
      </c>
      <c r="BH741" s="41">
        <f>Paramètres!$E$16</f>
        <v>-25000</v>
      </c>
      <c r="BI741" s="100"/>
      <c r="BJ741" s="100"/>
      <c r="BK741" s="110">
        <f>Paramètres!$D$20</f>
        <v>523598775598.29883</v>
      </c>
      <c r="BL741" s="41">
        <f>Paramètres!$D$21</f>
        <v>10000</v>
      </c>
      <c r="BM741" s="41"/>
      <c r="BN741" s="41"/>
      <c r="BO741" s="41">
        <f>IF(AND($BR$6&gt;200,A741&lt;950),Paramètres!$D$22,0)</f>
        <v>1</v>
      </c>
      <c r="BP741" s="41">
        <f t="shared" si="755"/>
        <v>18424.929923230244</v>
      </c>
      <c r="BQ741" s="41">
        <f t="shared" si="756"/>
        <v>-28866.226537554518</v>
      </c>
      <c r="BR741" s="41">
        <f t="shared" si="786"/>
        <v>34245.248972570807</v>
      </c>
      <c r="BS741" s="41">
        <f t="shared" si="787"/>
        <v>-57.450449294391326</v>
      </c>
      <c r="BT741" s="41">
        <f t="shared" si="788"/>
        <v>394.90343024753224</v>
      </c>
      <c r="BU741" s="41">
        <f t="shared" si="789"/>
        <v>212.46941538027326</v>
      </c>
      <c r="BV741" s="41">
        <f t="shared" si="790"/>
        <v>-332.87455106876592</v>
      </c>
      <c r="BW741" s="41">
        <f>Paramètres!$D$22</f>
        <v>1</v>
      </c>
      <c r="BX741" s="41">
        <f t="shared" si="757"/>
        <v>35373.258425385204</v>
      </c>
      <c r="BY741" s="41">
        <f t="shared" si="758"/>
        <v>-65066.407209726633</v>
      </c>
      <c r="BZ741" s="41">
        <f t="shared" si="791"/>
        <v>74060.142848978168</v>
      </c>
      <c r="CA741" s="41">
        <f t="shared" si="792"/>
        <v>-61.469349495427814</v>
      </c>
      <c r="CB741" s="41">
        <f t="shared" si="793"/>
        <v>92.909369027684988</v>
      </c>
      <c r="CC741" s="41">
        <f t="shared" si="794"/>
        <v>44.376192028923775</v>
      </c>
      <c r="CD741" s="41">
        <f t="shared" si="795"/>
        <v>-81.626615966451965</v>
      </c>
      <c r="CE741" s="2">
        <f>Paramètres!$F$16</f>
        <v>15000</v>
      </c>
      <c r="CF741" s="2">
        <f>Paramètres!$G$16</f>
        <v>15000</v>
      </c>
      <c r="CG741" s="111">
        <f>Paramètres!$F$20</f>
        <v>992600579172.61572</v>
      </c>
      <c r="CH741" s="2">
        <f>Paramètres!$F$21</f>
        <v>13332</v>
      </c>
      <c r="CI741" s="2"/>
      <c r="CJ741" s="2"/>
      <c r="CK741" s="2">
        <f>IF(CN741&gt;20000,Paramètres!$F$22,-2)</f>
        <v>-2</v>
      </c>
      <c r="CL741" s="2">
        <f t="shared" si="759"/>
        <v>3424.9299232302455</v>
      </c>
      <c r="CM741" s="2">
        <f t="shared" si="760"/>
        <v>11133.773462445484</v>
      </c>
      <c r="CN741" s="2">
        <f t="shared" si="761"/>
        <v>11648.65041505209</v>
      </c>
      <c r="CO741" s="2">
        <f t="shared" si="762"/>
        <v>72.901250683861761</v>
      </c>
      <c r="CP741" s="2">
        <f t="shared" si="763"/>
        <v>-4167.3739209492787</v>
      </c>
      <c r="CQ741" s="2">
        <f t="shared" si="764"/>
        <v>-1225.2890364625741</v>
      </c>
      <c r="CR741" s="2">
        <f t="shared" si="765"/>
        <v>-3983.1736309295857</v>
      </c>
      <c r="CS741" s="2">
        <f>Paramètres!$F$22</f>
        <v>1</v>
      </c>
      <c r="CT741" s="2">
        <f t="shared" si="766"/>
        <v>20373.258425385204</v>
      </c>
      <c r="CU741" s="2">
        <f t="shared" si="767"/>
        <v>-25066.407209726633</v>
      </c>
      <c r="CV741" s="2">
        <f t="shared" si="796"/>
        <v>32301.61651173768</v>
      </c>
      <c r="CW741" s="2">
        <f t="shared" si="797"/>
        <v>-50.896776351568768</v>
      </c>
      <c r="CX741" s="2">
        <f t="shared" si="768"/>
        <v>751.36745590352575</v>
      </c>
      <c r="CY741" s="2">
        <f t="shared" si="798"/>
        <v>473.90208307328021</v>
      </c>
      <c r="CZ741" s="2">
        <f t="shared" si="799"/>
        <v>-583.06935217840305</v>
      </c>
      <c r="DA741" s="2"/>
      <c r="DB741" s="2"/>
      <c r="DC741" s="13">
        <f>Paramètres!$H$16</f>
        <v>-20000</v>
      </c>
      <c r="DD741" s="13">
        <f>Paramètres!$I$16</f>
        <v>0</v>
      </c>
      <c r="DE741" s="13"/>
      <c r="DF741" s="13"/>
      <c r="DG741" s="112">
        <f>Paramètres!$H$20</f>
        <v>1047197551196.5977</v>
      </c>
      <c r="DH741" s="13">
        <f>Paramètres!$H$21</f>
        <v>10000</v>
      </c>
      <c r="DI741" s="13">
        <f>IF(DL741&lt;66666,Paramètres!$H$22,5)</f>
        <v>1</v>
      </c>
      <c r="DJ741" s="13">
        <f t="shared" si="769"/>
        <v>-31575.070076769756</v>
      </c>
      <c r="DK741" s="13">
        <f t="shared" si="770"/>
        <v>-3866.2265375545157</v>
      </c>
      <c r="DL741" s="13">
        <f t="shared" si="800"/>
        <v>31810.890556421266</v>
      </c>
      <c r="DM741" s="13">
        <f t="shared" si="801"/>
        <v>-173.01913669986078</v>
      </c>
      <c r="DN741" s="13">
        <f t="shared" si="802"/>
        <v>898.43499145589601</v>
      </c>
      <c r="DO741" s="13">
        <f t="shared" si="803"/>
        <v>-891.77471357888885</v>
      </c>
      <c r="DP741" s="13">
        <f t="shared" si="804"/>
        <v>-109.19383725122375</v>
      </c>
      <c r="DQ741" s="13">
        <f>IF(DT741&lt;66666,Paramètres!$H$22,5)</f>
        <v>1</v>
      </c>
      <c r="DR741" s="13">
        <f t="shared" si="771"/>
        <v>-14626.741574614794</v>
      </c>
      <c r="DS741" s="13">
        <f t="shared" si="772"/>
        <v>-40066.407209726633</v>
      </c>
      <c r="DT741" s="13">
        <f t="shared" si="805"/>
        <v>42652.767269969707</v>
      </c>
      <c r="DU741" s="13">
        <f t="shared" si="806"/>
        <v>-110.05524055472245</v>
      </c>
      <c r="DV741" s="13">
        <f t="shared" si="807"/>
        <v>531.22145012121905</v>
      </c>
      <c r="DW741" s="13">
        <f t="shared" si="808"/>
        <v>-182.16963088549235</v>
      </c>
      <c r="DX741" s="13">
        <f t="shared" si="809"/>
        <v>-499.00947350920529</v>
      </c>
    </row>
    <row r="742" spans="1:128" x14ac:dyDescent="0.35">
      <c r="A742" s="106">
        <f t="shared" si="810"/>
        <v>736</v>
      </c>
      <c r="B742" s="106">
        <f>A742*Paramètres!$D$25</f>
        <v>368</v>
      </c>
      <c r="C742" s="102">
        <f>Paramètres!$D$7</f>
        <v>155093840495.72119</v>
      </c>
      <c r="D742" s="28">
        <f>Paramètres!$D$8</f>
        <v>6666</v>
      </c>
      <c r="E742" s="28">
        <f t="shared" si="773"/>
        <v>13907.979939986457</v>
      </c>
      <c r="F742" s="28">
        <f t="shared" si="774"/>
        <v>-1532.6244792643852</v>
      </c>
      <c r="G742" s="28">
        <f t="shared" si="748"/>
        <v>-74.331494196352608</v>
      </c>
      <c r="H742" s="28">
        <f t="shared" si="749"/>
        <v>-100.65917717967545</v>
      </c>
      <c r="I742" s="28">
        <f t="shared" si="811"/>
        <v>3601.1602212275279</v>
      </c>
      <c r="J742" s="28">
        <f t="shared" si="812"/>
        <v>-12838.621422782329</v>
      </c>
      <c r="K742" s="28">
        <f t="shared" si="813"/>
        <v>3891.1775981944229</v>
      </c>
      <c r="L742" s="28">
        <f t="shared" si="775"/>
        <v>-719.73736093166315</v>
      </c>
      <c r="M742" s="28">
        <f t="shared" si="776"/>
        <v>-3824.0346797550415</v>
      </c>
      <c r="N742" s="28">
        <f>Paramètres!$D$26*Calculs!K742</f>
        <v>77.823551963888463</v>
      </c>
      <c r="O742" s="28">
        <f>Paramètres!$D$26*I742</f>
        <v>72.023204424550556</v>
      </c>
      <c r="P742" s="28">
        <f>Paramètres!$D$26*J742</f>
        <v>-256.7724284556466</v>
      </c>
      <c r="Q742" s="105">
        <f>IF($T742&gt;25000,Paramètres!$D$9,-5)</f>
        <v>6</v>
      </c>
      <c r="R742" s="105">
        <f t="shared" si="750"/>
        <v>16057.93676840073</v>
      </c>
      <c r="S742" s="105">
        <f t="shared" si="751"/>
        <v>-34302.848159947476</v>
      </c>
      <c r="T742" s="105">
        <f t="shared" si="777"/>
        <v>37875.357755965393</v>
      </c>
      <c r="U742" s="105">
        <f t="shared" si="778"/>
        <v>-64.914646212148114</v>
      </c>
      <c r="V742" s="105">
        <f t="shared" si="752"/>
        <v>619.66911327434184</v>
      </c>
      <c r="W742" s="105">
        <f t="shared" si="779"/>
        <v>262.71982702851437</v>
      </c>
      <c r="X742" s="105">
        <f t="shared" si="780"/>
        <v>-561.22019068482962</v>
      </c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44">
        <f t="shared" si="781"/>
        <v>-2149.9568284142742</v>
      </c>
      <c r="AL742" s="44">
        <f t="shared" si="782"/>
        <v>32770.223680683092</v>
      </c>
      <c r="AM742" s="44">
        <f t="shared" si="753"/>
        <v>-66.4305715590517</v>
      </c>
      <c r="AN742" s="44">
        <f t="shared" si="754"/>
        <v>-71.057941936484298</v>
      </c>
      <c r="AO742" s="44">
        <f t="shared" si="814"/>
        <v>6542.7689694877745</v>
      </c>
      <c r="AP742" s="44">
        <f t="shared" si="815"/>
        <v>-14997.614163338014</v>
      </c>
      <c r="AQ742" s="44">
        <f t="shared" si="783"/>
        <v>1765.5389356856083</v>
      </c>
      <c r="AR742" s="44">
        <f t="shared" si="784"/>
        <v>573.11478321671507</v>
      </c>
      <c r="AS742" s="44">
        <f t="shared" si="785"/>
        <v>-1669.9302915631922</v>
      </c>
      <c r="AT742" s="44">
        <f>Paramètres!$D$26*Calculs!AQ742</f>
        <v>35.310778713712168</v>
      </c>
      <c r="AU742" s="44">
        <f>Paramètres!$D$26*AO742</f>
        <v>130.85537938975548</v>
      </c>
      <c r="AV742" s="44">
        <f>Paramètres!$D$26*AP742</f>
        <v>-299.95228326676028</v>
      </c>
      <c r="AW742" s="44"/>
      <c r="AX742" s="44"/>
      <c r="AY742" s="44"/>
      <c r="AZ742" s="44"/>
      <c r="BA742" s="44"/>
      <c r="BB742" s="44"/>
      <c r="BC742" s="44"/>
      <c r="BD742" s="44"/>
      <c r="BE742" s="44"/>
      <c r="BF742" s="44"/>
      <c r="BG742" s="41">
        <f>Paramètres!$D$16</f>
        <v>30000</v>
      </c>
      <c r="BH742" s="41">
        <f>Paramètres!$E$16</f>
        <v>-25000</v>
      </c>
      <c r="BI742" s="100"/>
      <c r="BJ742" s="100"/>
      <c r="BK742" s="110">
        <f>Paramètres!$D$20</f>
        <v>523598775598.29883</v>
      </c>
      <c r="BL742" s="41">
        <f>Paramètres!$D$21</f>
        <v>10000</v>
      </c>
      <c r="BM742" s="41"/>
      <c r="BN742" s="41"/>
      <c r="BO742" s="41">
        <f>IF(AND($BR$6&gt;200,A742&lt;950),Paramètres!$D$22,0)</f>
        <v>1</v>
      </c>
      <c r="BP742" s="41">
        <f t="shared" si="755"/>
        <v>16092.020060013543</v>
      </c>
      <c r="BQ742" s="41">
        <f t="shared" si="756"/>
        <v>-23467.375520735615</v>
      </c>
      <c r="BR742" s="41">
        <f t="shared" si="786"/>
        <v>28454.715311229167</v>
      </c>
      <c r="BS742" s="41">
        <f t="shared" si="787"/>
        <v>-55.560835629493532</v>
      </c>
      <c r="BT742" s="41">
        <f t="shared" si="788"/>
        <v>543.03330831311484</v>
      </c>
      <c r="BU742" s="41">
        <f t="shared" si="789"/>
        <v>307.10210223687125</v>
      </c>
      <c r="BV742" s="41">
        <f t="shared" si="790"/>
        <v>-447.85429856057061</v>
      </c>
      <c r="BW742" s="41">
        <f>Paramètres!$D$22</f>
        <v>1</v>
      </c>
      <c r="BX742" s="41">
        <f t="shared" si="757"/>
        <v>32149.956828414273</v>
      </c>
      <c r="BY742" s="41">
        <f t="shared" si="758"/>
        <v>-57770.223680683092</v>
      </c>
      <c r="BZ742" s="41">
        <f t="shared" si="791"/>
        <v>66113.678374335359</v>
      </c>
      <c r="CA742" s="41">
        <f t="shared" si="792"/>
        <v>-60.903435703040913</v>
      </c>
      <c r="CB742" s="41">
        <f t="shared" si="793"/>
        <v>115.79245114280029</v>
      </c>
      <c r="CC742" s="41">
        <f t="shared" si="794"/>
        <v>56.307898710751807</v>
      </c>
      <c r="CD742" s="41">
        <f t="shared" si="795"/>
        <v>-101.17960409310518</v>
      </c>
      <c r="CE742" s="2">
        <f>Paramètres!$F$16</f>
        <v>15000</v>
      </c>
      <c r="CF742" s="2">
        <f>Paramètres!$G$16</f>
        <v>15000</v>
      </c>
      <c r="CG742" s="111">
        <f>Paramètres!$F$20</f>
        <v>992600579172.61572</v>
      </c>
      <c r="CH742" s="2">
        <f>Paramètres!$F$21</f>
        <v>13332</v>
      </c>
      <c r="CI742" s="2"/>
      <c r="CJ742" s="2"/>
      <c r="CK742" s="2">
        <f>IF(CN742&gt;20000,Paramètres!$F$22,-2)</f>
        <v>-2</v>
      </c>
      <c r="CL742" s="2">
        <f t="shared" si="759"/>
        <v>1092.0200600135431</v>
      </c>
      <c r="CM742" s="2">
        <f t="shared" si="760"/>
        <v>16532.624479264385</v>
      </c>
      <c r="CN742" s="2">
        <f t="shared" si="761"/>
        <v>16568.650517885999</v>
      </c>
      <c r="CO742" s="2">
        <f t="shared" si="762"/>
        <v>86.220963902280658</v>
      </c>
      <c r="CP742" s="2">
        <f t="shared" si="763"/>
        <v>-3419.8410975212864</v>
      </c>
      <c r="CQ742" s="2">
        <f t="shared" si="764"/>
        <v>-225.39766147644355</v>
      </c>
      <c r="CR742" s="2">
        <f t="shared" si="765"/>
        <v>-3412.4051673997546</v>
      </c>
      <c r="CS742" s="2">
        <f>Paramètres!$F$22</f>
        <v>1</v>
      </c>
      <c r="CT742" s="2">
        <f t="shared" si="766"/>
        <v>17149.956828414273</v>
      </c>
      <c r="CU742" s="2">
        <f t="shared" si="767"/>
        <v>-17770.223680683092</v>
      </c>
      <c r="CV742" s="2">
        <f t="shared" si="796"/>
        <v>24696.191384057249</v>
      </c>
      <c r="CW742" s="2">
        <f t="shared" si="797"/>
        <v>-46.017604590552459</v>
      </c>
      <c r="CX742" s="2">
        <f t="shared" si="768"/>
        <v>1108.9436436878145</v>
      </c>
      <c r="CY742" s="2">
        <f t="shared" si="798"/>
        <v>770.09184609201816</v>
      </c>
      <c r="CZ742" s="2">
        <f t="shared" si="799"/>
        <v>-797.94395383272001</v>
      </c>
      <c r="DA742" s="2"/>
      <c r="DB742" s="2"/>
      <c r="DC742" s="13">
        <f>Paramètres!$H$16</f>
        <v>-20000</v>
      </c>
      <c r="DD742" s="13">
        <f>Paramètres!$I$16</f>
        <v>0</v>
      </c>
      <c r="DE742" s="13"/>
      <c r="DF742" s="13"/>
      <c r="DG742" s="112">
        <f>Paramètres!$H$20</f>
        <v>1047197551196.5977</v>
      </c>
      <c r="DH742" s="13">
        <f>Paramètres!$H$21</f>
        <v>10000</v>
      </c>
      <c r="DI742" s="13">
        <f>IF(DL742&lt;66666,Paramètres!$H$22,5)</f>
        <v>1</v>
      </c>
      <c r="DJ742" s="13">
        <f t="shared" si="769"/>
        <v>-33907.979939986457</v>
      </c>
      <c r="DK742" s="13">
        <f t="shared" si="770"/>
        <v>1532.6244792643852</v>
      </c>
      <c r="DL742" s="13">
        <f t="shared" si="800"/>
        <v>33942.59921404023</v>
      </c>
      <c r="DM742" s="13">
        <f t="shared" si="801"/>
        <v>177.41201961626749</v>
      </c>
      <c r="DN742" s="13">
        <f t="shared" si="802"/>
        <v>802.26005549016531</v>
      </c>
      <c r="DO742" s="13">
        <f t="shared" si="803"/>
        <v>-801.44180169209085</v>
      </c>
      <c r="DP742" s="13">
        <f t="shared" si="804"/>
        <v>36.224786205283465</v>
      </c>
      <c r="DQ742" s="13">
        <f>IF(DT742&lt;66666,Paramètres!$H$22,5)</f>
        <v>1</v>
      </c>
      <c r="DR742" s="13">
        <f t="shared" si="771"/>
        <v>-17850.043171585727</v>
      </c>
      <c r="DS742" s="13">
        <f t="shared" si="772"/>
        <v>-32770.223680683092</v>
      </c>
      <c r="DT742" s="13">
        <f t="shared" si="805"/>
        <v>37316.371759717971</v>
      </c>
      <c r="DU742" s="13">
        <f t="shared" si="806"/>
        <v>-118.57726794028703</v>
      </c>
      <c r="DV742" s="13">
        <f t="shared" si="807"/>
        <v>677.72179997075455</v>
      </c>
      <c r="DW742" s="13">
        <f t="shared" si="808"/>
        <v>-324.18380505206392</v>
      </c>
      <c r="DX742" s="13">
        <f t="shared" si="809"/>
        <v>-595.15686898293029</v>
      </c>
    </row>
    <row r="743" spans="1:128" x14ac:dyDescent="0.35">
      <c r="A743" s="106">
        <f t="shared" si="810"/>
        <v>737</v>
      </c>
      <c r="B743" s="106">
        <f>A743*Paramètres!$D$25</f>
        <v>368.5</v>
      </c>
      <c r="C743" s="102">
        <f>Paramètres!$D$7</f>
        <v>155093840495.72119</v>
      </c>
      <c r="D743" s="28">
        <f>Paramètres!$D$8</f>
        <v>6666</v>
      </c>
      <c r="E743" s="28">
        <f t="shared" si="773"/>
        <v>15528.625710367305</v>
      </c>
      <c r="F743" s="28">
        <f t="shared" si="774"/>
        <v>-8907.9438605943105</v>
      </c>
      <c r="G743" s="28">
        <f t="shared" si="748"/>
        <v>-80.28272721207388</v>
      </c>
      <c r="H743" s="28">
        <f t="shared" si="749"/>
        <v>101.70903562233056</v>
      </c>
      <c r="I743" s="28">
        <f t="shared" si="811"/>
        <v>2809.3996558713143</v>
      </c>
      <c r="J743" s="28">
        <f t="shared" si="812"/>
        <v>-16405.883674081724</v>
      </c>
      <c r="K743" s="28">
        <f t="shared" si="813"/>
        <v>719.86930094746617</v>
      </c>
      <c r="L743" s="28">
        <f t="shared" si="775"/>
        <v>-146.09151238385004</v>
      </c>
      <c r="M743" s="28">
        <f t="shared" si="776"/>
        <v>704.88941008926565</v>
      </c>
      <c r="N743" s="28">
        <f>Paramètres!$D$26*Calculs!K743</f>
        <v>14.397386018949323</v>
      </c>
      <c r="O743" s="28">
        <f>Paramètres!$D$26*I743</f>
        <v>56.187993117426288</v>
      </c>
      <c r="P743" s="28">
        <f>Paramètres!$D$26*J743</f>
        <v>-328.11767348163448</v>
      </c>
      <c r="Q743" s="105">
        <f>IF($T743&gt;25000,Paramètres!$D$9,-5)</f>
        <v>6</v>
      </c>
      <c r="R743" s="105">
        <f t="shared" si="750"/>
        <v>14263.919358233514</v>
      </c>
      <c r="S743" s="105">
        <f t="shared" si="751"/>
        <v>-33761.877886717601</v>
      </c>
      <c r="T743" s="105">
        <f t="shared" si="777"/>
        <v>36651.381882485955</v>
      </c>
      <c r="U743" s="105">
        <f t="shared" si="778"/>
        <v>-67.096624832824162</v>
      </c>
      <c r="V743" s="105">
        <f t="shared" si="752"/>
        <v>659.72799181527023</v>
      </c>
      <c r="W743" s="105">
        <f t="shared" si="779"/>
        <v>256.75176187883687</v>
      </c>
      <c r="X743" s="105">
        <f t="shared" si="780"/>
        <v>-607.71667408153473</v>
      </c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44">
        <f t="shared" si="781"/>
        <v>1264.7063521337918</v>
      </c>
      <c r="AL743" s="44">
        <f t="shared" si="782"/>
        <v>24853.934026123286</v>
      </c>
      <c r="AM743" s="44">
        <f t="shared" si="753"/>
        <v>-66.889164844474351</v>
      </c>
      <c r="AN743" s="44">
        <f t="shared" si="754"/>
        <v>-69.587709707692852</v>
      </c>
      <c r="AO743" s="44">
        <f t="shared" si="814"/>
        <v>6985.0283733147344</v>
      </c>
      <c r="AP743" s="44">
        <f t="shared" si="815"/>
        <v>-16367.592171634446</v>
      </c>
      <c r="AQ743" s="44">
        <f t="shared" si="783"/>
        <v>2193.2189850139735</v>
      </c>
      <c r="AR743" s="44">
        <f t="shared" si="784"/>
        <v>764.93576677922044</v>
      </c>
      <c r="AS743" s="44">
        <f t="shared" si="785"/>
        <v>-2055.500617593585</v>
      </c>
      <c r="AT743" s="44">
        <f>Paramètres!$D$26*Calculs!AQ743</f>
        <v>43.864379700279471</v>
      </c>
      <c r="AU743" s="44">
        <f>Paramètres!$D$26*AO743</f>
        <v>139.7005674662947</v>
      </c>
      <c r="AV743" s="44">
        <f>Paramètres!$D$26*AP743</f>
        <v>-327.3518434326889</v>
      </c>
      <c r="AW743" s="44"/>
      <c r="AX743" s="44"/>
      <c r="AY743" s="44"/>
      <c r="AZ743" s="44"/>
      <c r="BA743" s="44"/>
      <c r="BB743" s="44"/>
      <c r="BC743" s="44"/>
      <c r="BD743" s="44"/>
      <c r="BE743" s="44"/>
      <c r="BF743" s="44"/>
      <c r="BG743" s="41">
        <f>Paramètres!$D$16</f>
        <v>30000</v>
      </c>
      <c r="BH743" s="41">
        <f>Paramètres!$E$16</f>
        <v>-25000</v>
      </c>
      <c r="BI743" s="100"/>
      <c r="BJ743" s="100"/>
      <c r="BK743" s="110">
        <f>Paramètres!$D$20</f>
        <v>523598775598.29883</v>
      </c>
      <c r="BL743" s="41">
        <f>Paramètres!$D$21</f>
        <v>10000</v>
      </c>
      <c r="BM743" s="41"/>
      <c r="BN743" s="41"/>
      <c r="BO743" s="41">
        <f>IF(AND($BR$6&gt;200,A743&lt;950),Paramètres!$D$22,0)</f>
        <v>1</v>
      </c>
      <c r="BP743" s="41">
        <f t="shared" si="755"/>
        <v>14471.374289632695</v>
      </c>
      <c r="BQ743" s="41">
        <f t="shared" si="756"/>
        <v>-16092.056139405689</v>
      </c>
      <c r="BR743" s="41">
        <f t="shared" si="786"/>
        <v>21641.971828473175</v>
      </c>
      <c r="BS743" s="41">
        <f t="shared" si="787"/>
        <v>-48.035370730827005</v>
      </c>
      <c r="BT743" s="41">
        <f t="shared" si="788"/>
        <v>836.26334708267063</v>
      </c>
      <c r="BU743" s="41">
        <f t="shared" si="789"/>
        <v>559.18564150483508</v>
      </c>
      <c r="BV743" s="41">
        <f t="shared" si="790"/>
        <v>-621.81010285193759</v>
      </c>
      <c r="BW743" s="41">
        <f>Paramètres!$D$22</f>
        <v>1</v>
      </c>
      <c r="BX743" s="41">
        <f t="shared" si="757"/>
        <v>28735.293647866209</v>
      </c>
      <c r="BY743" s="41">
        <f t="shared" si="758"/>
        <v>-49853.934026123286</v>
      </c>
      <c r="BZ743" s="41">
        <f t="shared" si="791"/>
        <v>57542.435114532236</v>
      </c>
      <c r="CA743" s="41">
        <f t="shared" si="792"/>
        <v>-60.041294959560673</v>
      </c>
      <c r="CB743" s="41">
        <f t="shared" si="793"/>
        <v>151.23040019555893</v>
      </c>
      <c r="CC743" s="41">
        <f t="shared" si="794"/>
        <v>75.520786519620586</v>
      </c>
      <c r="CD743" s="41">
        <f t="shared" si="795"/>
        <v>-131.02383274338607</v>
      </c>
      <c r="CE743" s="2">
        <f>Paramètres!$F$16</f>
        <v>15000</v>
      </c>
      <c r="CF743" s="2">
        <f>Paramètres!$G$16</f>
        <v>15000</v>
      </c>
      <c r="CG743" s="111">
        <f>Paramètres!$F$20</f>
        <v>992600579172.61572</v>
      </c>
      <c r="CH743" s="2">
        <f>Paramètres!$F$21</f>
        <v>13332</v>
      </c>
      <c r="CI743" s="2"/>
      <c r="CJ743" s="2"/>
      <c r="CK743" s="2">
        <f>IF(CN743&gt;20000,Paramètres!$F$22,-2)</f>
        <v>1</v>
      </c>
      <c r="CL743" s="2">
        <f t="shared" si="759"/>
        <v>-528.62571036730515</v>
      </c>
      <c r="CM743" s="2">
        <f t="shared" si="760"/>
        <v>23907.943860594311</v>
      </c>
      <c r="CN743" s="2">
        <f t="shared" si="761"/>
        <v>23913.787336659796</v>
      </c>
      <c r="CO743" s="2">
        <f t="shared" si="762"/>
        <v>91.266653791818356</v>
      </c>
      <c r="CP743" s="2">
        <f t="shared" si="763"/>
        <v>1156.5610724195981</v>
      </c>
      <c r="CQ743" s="2">
        <f t="shared" si="764"/>
        <v>-25.566335849851971</v>
      </c>
      <c r="CR743" s="2">
        <f t="shared" si="765"/>
        <v>1156.2784598476196</v>
      </c>
      <c r="CS743" s="2">
        <f>Paramètres!$F$22</f>
        <v>1</v>
      </c>
      <c r="CT743" s="2">
        <f t="shared" si="766"/>
        <v>13735.293647866209</v>
      </c>
      <c r="CU743" s="2">
        <f t="shared" si="767"/>
        <v>-9853.9340261232865</v>
      </c>
      <c r="CV743" s="2">
        <f t="shared" si="796"/>
        <v>16904.3872229757</v>
      </c>
      <c r="CW743" s="2">
        <f t="shared" si="797"/>
        <v>-35.656302471330271</v>
      </c>
      <c r="CX743" s="2">
        <f t="shared" si="768"/>
        <v>1681.5066999146695</v>
      </c>
      <c r="CY743" s="2">
        <f t="shared" si="798"/>
        <v>1366.2718434887352</v>
      </c>
      <c r="CZ743" s="2">
        <f t="shared" si="799"/>
        <v>-980.18673299928685</v>
      </c>
      <c r="DA743" s="2"/>
      <c r="DB743" s="2"/>
      <c r="DC743" s="13">
        <f>Paramètres!$H$16</f>
        <v>-20000</v>
      </c>
      <c r="DD743" s="13">
        <f>Paramètres!$I$16</f>
        <v>0</v>
      </c>
      <c r="DE743" s="13"/>
      <c r="DF743" s="13"/>
      <c r="DG743" s="112">
        <f>Paramètres!$H$20</f>
        <v>1047197551196.5977</v>
      </c>
      <c r="DH743" s="13">
        <f>Paramètres!$H$21</f>
        <v>10000</v>
      </c>
      <c r="DI743" s="13">
        <f>IF(DL743&lt;66666,Paramètres!$H$22,5)</f>
        <v>1</v>
      </c>
      <c r="DJ743" s="13">
        <f t="shared" si="769"/>
        <v>-35528.625710367305</v>
      </c>
      <c r="DK743" s="13">
        <f t="shared" si="770"/>
        <v>8907.9438605943105</v>
      </c>
      <c r="DL743" s="13">
        <f t="shared" si="800"/>
        <v>36628.332048987337</v>
      </c>
      <c r="DM743" s="13">
        <f t="shared" si="801"/>
        <v>165.924622989265</v>
      </c>
      <c r="DN743" s="13">
        <f t="shared" si="802"/>
        <v>700.74969246981891</v>
      </c>
      <c r="DO743" s="13">
        <f t="shared" si="803"/>
        <v>-679.71081803883317</v>
      </c>
      <c r="DP743" s="13">
        <f t="shared" si="804"/>
        <v>170.42105309358362</v>
      </c>
      <c r="DQ743" s="13">
        <f>IF(DT743&lt;66666,Paramètres!$H$22,5)</f>
        <v>1</v>
      </c>
      <c r="DR743" s="13">
        <f t="shared" si="771"/>
        <v>-21264.706352133791</v>
      </c>
      <c r="DS743" s="13">
        <f t="shared" si="772"/>
        <v>-24853.934026123286</v>
      </c>
      <c r="DT743" s="13">
        <f t="shared" si="805"/>
        <v>32709.414131368481</v>
      </c>
      <c r="DU743" s="13">
        <f t="shared" si="806"/>
        <v>-130.54987085928462</v>
      </c>
      <c r="DV743" s="13">
        <f t="shared" si="807"/>
        <v>856.00254802181178</v>
      </c>
      <c r="DW743" s="13">
        <f t="shared" si="808"/>
        <v>-556.49553205863458</v>
      </c>
      <c r="DX743" s="13">
        <f t="shared" si="809"/>
        <v>-650.42531086867416</v>
      </c>
    </row>
    <row r="744" spans="1:128" x14ac:dyDescent="0.35">
      <c r="A744" s="106">
        <f t="shared" si="810"/>
        <v>738</v>
      </c>
      <c r="B744" s="106">
        <f>A744*Paramètres!$D$25</f>
        <v>369</v>
      </c>
      <c r="C744" s="102">
        <f>Paramètres!$D$7</f>
        <v>155093840495.72119</v>
      </c>
      <c r="D744" s="28">
        <f>Paramètres!$D$8</f>
        <v>6666</v>
      </c>
      <c r="E744" s="28">
        <f t="shared" si="773"/>
        <v>16896.802660206999</v>
      </c>
      <c r="F744" s="28">
        <f t="shared" si="774"/>
        <v>-16934.663345112858</v>
      </c>
      <c r="G744" s="28">
        <f t="shared" si="748"/>
        <v>-80.3746644587725</v>
      </c>
      <c r="H744" s="28">
        <f t="shared" si="749"/>
        <v>30.870680206173407</v>
      </c>
      <c r="I744" s="28">
        <f t="shared" si="811"/>
        <v>2607.1201503700381</v>
      </c>
      <c r="J744" s="28">
        <f t="shared" si="812"/>
        <v>-15372.876590510825</v>
      </c>
      <c r="K744" s="28">
        <f t="shared" si="813"/>
        <v>624.95481718158942</v>
      </c>
      <c r="L744" s="28">
        <f t="shared" si="775"/>
        <v>536.41595975079747</v>
      </c>
      <c r="M744" s="28">
        <f t="shared" si="776"/>
        <v>320.66562279593472</v>
      </c>
      <c r="N744" s="28">
        <f>Paramètres!$D$26*Calculs!K744</f>
        <v>12.499096343631789</v>
      </c>
      <c r="O744" s="28">
        <f>Paramètres!$D$26*I744</f>
        <v>52.142403007400766</v>
      </c>
      <c r="P744" s="28">
        <f>Paramètres!$D$26*J744</f>
        <v>-307.45753181021649</v>
      </c>
      <c r="Q744" s="105">
        <f>IF($T744&gt;25000,Paramètres!$D$9,-5)</f>
        <v>6</v>
      </c>
      <c r="R744" s="105">
        <f t="shared" si="750"/>
        <v>11948.348179721033</v>
      </c>
      <c r="S744" s="105">
        <f t="shared" si="751"/>
        <v>-33090.926131020526</v>
      </c>
      <c r="T744" s="105">
        <f t="shared" si="777"/>
        <v>35181.989944181667</v>
      </c>
      <c r="U744" s="105">
        <f t="shared" si="778"/>
        <v>-70.146551612706588</v>
      </c>
      <c r="V744" s="105">
        <f t="shared" si="752"/>
        <v>713.06396785534162</v>
      </c>
      <c r="W744" s="105">
        <f t="shared" si="779"/>
        <v>242.16755720374022</v>
      </c>
      <c r="X744" s="105">
        <f t="shared" si="780"/>
        <v>-670.68256015165389</v>
      </c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44">
        <f t="shared" si="781"/>
        <v>4948.4544804859643</v>
      </c>
      <c r="AL744" s="44">
        <f t="shared" si="782"/>
        <v>16156.262785907667</v>
      </c>
      <c r="AM744" s="44">
        <f t="shared" si="753"/>
        <v>-67.190543863530664</v>
      </c>
      <c r="AN744" s="44">
        <f t="shared" si="754"/>
        <v>-64.265522566881174</v>
      </c>
      <c r="AO744" s="44">
        <f t="shared" si="814"/>
        <v>7610.2635726276594</v>
      </c>
      <c r="AP744" s="44">
        <f t="shared" si="815"/>
        <v>-18095.74094579534</v>
      </c>
      <c r="AQ744" s="44">
        <f t="shared" si="783"/>
        <v>2630.2294781464552</v>
      </c>
      <c r="AR744" s="44">
        <f t="shared" si="784"/>
        <v>1142.0488598285579</v>
      </c>
      <c r="AS744" s="44">
        <f t="shared" si="785"/>
        <v>-2369.3525506928818</v>
      </c>
      <c r="AT744" s="44">
        <f>Paramètres!$D$26*Calculs!AQ744</f>
        <v>52.604589562929107</v>
      </c>
      <c r="AU744" s="44">
        <f>Paramètres!$D$26*AO744</f>
        <v>152.20527145255321</v>
      </c>
      <c r="AV744" s="44">
        <f>Paramètres!$D$26*AP744</f>
        <v>-361.91481891590678</v>
      </c>
      <c r="AW744" s="44"/>
      <c r="AX744" s="44"/>
      <c r="AY744" s="44"/>
      <c r="AZ744" s="44"/>
      <c r="BA744" s="44"/>
      <c r="BB744" s="44"/>
      <c r="BC744" s="44"/>
      <c r="BD744" s="44"/>
      <c r="BE744" s="44"/>
      <c r="BF744" s="44"/>
      <c r="BG744" s="41">
        <f>Paramètres!$D$16</f>
        <v>30000</v>
      </c>
      <c r="BH744" s="41">
        <f>Paramètres!$E$16</f>
        <v>-25000</v>
      </c>
      <c r="BI744" s="100"/>
      <c r="BJ744" s="100"/>
      <c r="BK744" s="110">
        <f>Paramètres!$D$20</f>
        <v>523598775598.29883</v>
      </c>
      <c r="BL744" s="41">
        <f>Paramètres!$D$21</f>
        <v>10000</v>
      </c>
      <c r="BM744" s="41"/>
      <c r="BN744" s="41"/>
      <c r="BO744" s="41">
        <f>IF(AND($BR$6&gt;200,A744&lt;950),Paramètres!$D$22,0)</f>
        <v>1</v>
      </c>
      <c r="BP744" s="41">
        <f t="shared" si="755"/>
        <v>13103.197339793001</v>
      </c>
      <c r="BQ744" s="41">
        <f t="shared" si="756"/>
        <v>-8065.3366548871418</v>
      </c>
      <c r="BR744" s="41">
        <f t="shared" si="786"/>
        <v>15386.469246783829</v>
      </c>
      <c r="BS744" s="41">
        <f t="shared" si="787"/>
        <v>-31.613307783580005</v>
      </c>
      <c r="BT744" s="41">
        <f t="shared" si="788"/>
        <v>1303.7336866950457</v>
      </c>
      <c r="BU744" s="41">
        <f t="shared" si="789"/>
        <v>1110.2663971379823</v>
      </c>
      <c r="BV744" s="41">
        <f t="shared" si="790"/>
        <v>-683.39597102243704</v>
      </c>
      <c r="BW744" s="41">
        <f>Paramètres!$D$22</f>
        <v>1</v>
      </c>
      <c r="BX744" s="41">
        <f t="shared" si="757"/>
        <v>25051.545519514035</v>
      </c>
      <c r="BY744" s="41">
        <f t="shared" si="758"/>
        <v>-41156.262785907667</v>
      </c>
      <c r="BZ744" s="41">
        <f t="shared" si="791"/>
        <v>48181.094834166775</v>
      </c>
      <c r="CA744" s="41">
        <f t="shared" si="792"/>
        <v>-58.671401294080276</v>
      </c>
      <c r="CB744" s="41">
        <f t="shared" si="793"/>
        <v>211.72427969188129</v>
      </c>
      <c r="CC744" s="41">
        <f t="shared" si="794"/>
        <v>110.08509558662486</v>
      </c>
      <c r="CD744" s="41">
        <f t="shared" si="795"/>
        <v>-180.85475481924618</v>
      </c>
      <c r="CE744" s="2">
        <f>Paramètres!$F$16</f>
        <v>15000</v>
      </c>
      <c r="CF744" s="2">
        <f>Paramètres!$G$16</f>
        <v>15000</v>
      </c>
      <c r="CG744" s="111">
        <f>Paramètres!$F$20</f>
        <v>992600579172.61572</v>
      </c>
      <c r="CH744" s="2">
        <f>Paramètres!$F$21</f>
        <v>13332</v>
      </c>
      <c r="CI744" s="2"/>
      <c r="CJ744" s="2"/>
      <c r="CK744" s="2">
        <f>IF(CN744&gt;20000,Paramètres!$F$22,-2)</f>
        <v>1</v>
      </c>
      <c r="CL744" s="2">
        <f t="shared" si="759"/>
        <v>-1896.8026602069986</v>
      </c>
      <c r="CM744" s="2">
        <f t="shared" si="760"/>
        <v>31934.663345112858</v>
      </c>
      <c r="CN744" s="2">
        <f t="shared" si="761"/>
        <v>31990.945332976065</v>
      </c>
      <c r="CO744" s="2">
        <f t="shared" si="762"/>
        <v>93.399166982243713</v>
      </c>
      <c r="CP744" s="2">
        <f t="shared" si="763"/>
        <v>762.77909750947958</v>
      </c>
      <c r="CQ744" s="2">
        <f t="shared" si="764"/>
        <v>-45.226591657323809</v>
      </c>
      <c r="CR744" s="2">
        <f t="shared" si="765"/>
        <v>761.43713266719385</v>
      </c>
      <c r="CS744" s="2">
        <f>Paramètres!$F$22</f>
        <v>1</v>
      </c>
      <c r="CT744" s="2">
        <f t="shared" si="766"/>
        <v>10051.545519514035</v>
      </c>
      <c r="CU744" s="2">
        <f t="shared" si="767"/>
        <v>-1156.2627859076674</v>
      </c>
      <c r="CV744" s="2">
        <f t="shared" si="796"/>
        <v>10117.831336849693</v>
      </c>
      <c r="CW744" s="2">
        <f t="shared" si="797"/>
        <v>-6.5620813225524728</v>
      </c>
      <c r="CX744" s="2">
        <f t="shared" si="768"/>
        <v>2142.213140113628</v>
      </c>
      <c r="CY744" s="2">
        <f t="shared" si="798"/>
        <v>2128.1786751999412</v>
      </c>
      <c r="CZ744" s="2">
        <f t="shared" si="799"/>
        <v>-244.81148686226544</v>
      </c>
      <c r="DA744" s="2"/>
      <c r="DB744" s="2"/>
      <c r="DC744" s="13">
        <f>Paramètres!$H$16</f>
        <v>-20000</v>
      </c>
      <c r="DD744" s="13">
        <f>Paramètres!$I$16</f>
        <v>0</v>
      </c>
      <c r="DE744" s="13"/>
      <c r="DF744" s="13"/>
      <c r="DG744" s="112">
        <f>Paramètres!$H$20</f>
        <v>1047197551196.5977</v>
      </c>
      <c r="DH744" s="13">
        <f>Paramètres!$H$21</f>
        <v>10000</v>
      </c>
      <c r="DI744" s="13">
        <f>IF(DL744&lt;66666,Paramètres!$H$22,5)</f>
        <v>1</v>
      </c>
      <c r="DJ744" s="13">
        <f t="shared" si="769"/>
        <v>-36896.802660207002</v>
      </c>
      <c r="DK744" s="13">
        <f t="shared" si="770"/>
        <v>16934.663345112858</v>
      </c>
      <c r="DL744" s="13">
        <f t="shared" si="800"/>
        <v>40597.49831157786</v>
      </c>
      <c r="DM744" s="13">
        <f t="shared" si="801"/>
        <v>155.3461200610262</v>
      </c>
      <c r="DN744" s="13">
        <f t="shared" si="802"/>
        <v>581.64404873008664</v>
      </c>
      <c r="DO744" s="13">
        <f t="shared" si="803"/>
        <v>-528.62384572986105</v>
      </c>
      <c r="DP744" s="13">
        <f t="shared" si="804"/>
        <v>242.62446115117794</v>
      </c>
      <c r="DQ744" s="13">
        <f>IF(DT744&lt;66666,Paramètres!$H$22,5)</f>
        <v>1</v>
      </c>
      <c r="DR744" s="13">
        <f t="shared" si="771"/>
        <v>-24948.454480485965</v>
      </c>
      <c r="DS744" s="13">
        <f t="shared" si="772"/>
        <v>-16156.262785907667</v>
      </c>
      <c r="DT744" s="13">
        <f t="shared" si="805"/>
        <v>29722.890306499219</v>
      </c>
      <c r="DU744" s="13">
        <f t="shared" si="806"/>
        <v>-147.07348278268304</v>
      </c>
      <c r="DV744" s="13">
        <f t="shared" si="807"/>
        <v>1009.2321845781522</v>
      </c>
      <c r="DW744" s="13">
        <f t="shared" si="808"/>
        <v>-847.11759043446182</v>
      </c>
      <c r="DX744" s="13">
        <f t="shared" si="809"/>
        <v>-548.58125229076222</v>
      </c>
    </row>
    <row r="745" spans="1:128" x14ac:dyDescent="0.35">
      <c r="A745" s="106">
        <f t="shared" si="810"/>
        <v>739</v>
      </c>
      <c r="B745" s="106">
        <f>A745*Paramètres!$D$25</f>
        <v>369.5</v>
      </c>
      <c r="C745" s="102">
        <f>Paramètres!$D$7</f>
        <v>155093840495.72119</v>
      </c>
      <c r="D745" s="28">
        <f>Paramètres!$D$8</f>
        <v>6666</v>
      </c>
      <c r="E745" s="28">
        <f t="shared" si="773"/>
        <v>18334.466725329716</v>
      </c>
      <c r="F745" s="28">
        <f t="shared" si="774"/>
        <v>-24540.935234669287</v>
      </c>
      <c r="G745" s="28">
        <f t="shared" si="748"/>
        <v>-78.158847522468932</v>
      </c>
      <c r="H745" s="28">
        <f t="shared" si="749"/>
        <v>30.241021343596238</v>
      </c>
      <c r="I745" s="28">
        <f t="shared" si="811"/>
        <v>3091.3937071134346</v>
      </c>
      <c r="J745" s="28">
        <f t="shared" si="812"/>
        <v>-14744.753435904675</v>
      </c>
      <c r="K745" s="28">
        <f t="shared" si="813"/>
        <v>1435.1362791353274</v>
      </c>
      <c r="L745" s="28">
        <f t="shared" si="775"/>
        <v>1239.8349542883129</v>
      </c>
      <c r="M745" s="28">
        <f t="shared" si="776"/>
        <v>722.79002885712896</v>
      </c>
      <c r="N745" s="28">
        <f>Paramètres!$D$26*Calculs!K745</f>
        <v>28.702725582706549</v>
      </c>
      <c r="O745" s="28">
        <f>Paramètres!$D$26*I745</f>
        <v>61.827874142268691</v>
      </c>
      <c r="P745" s="28">
        <f>Paramètres!$D$26*J745</f>
        <v>-294.89506871809351</v>
      </c>
      <c r="Q745" s="105">
        <f>IF($T745&gt;25000,Paramètres!$D$9,-5)</f>
        <v>6</v>
      </c>
      <c r="R745" s="105">
        <f t="shared" si="750"/>
        <v>9295.3682435727824</v>
      </c>
      <c r="S745" s="105">
        <f t="shared" si="751"/>
        <v>-31056.989410006063</v>
      </c>
      <c r="T745" s="105">
        <f t="shared" si="777"/>
        <v>32418.211887715985</v>
      </c>
      <c r="U745" s="105">
        <f t="shared" si="778"/>
        <v>-73.337539150829286</v>
      </c>
      <c r="V745" s="105">
        <f t="shared" si="752"/>
        <v>832.12776819064516</v>
      </c>
      <c r="W745" s="105">
        <f t="shared" si="779"/>
        <v>238.59841677342362</v>
      </c>
      <c r="X745" s="105">
        <f t="shared" si="780"/>
        <v>-797.18719138428185</v>
      </c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44">
        <f t="shared" si="781"/>
        <v>9039.0984817569333</v>
      </c>
      <c r="AL745" s="44">
        <f t="shared" si="782"/>
        <v>6516.054175336777</v>
      </c>
      <c r="AM745" s="44">
        <f t="shared" si="753"/>
        <v>-66.838839681529592</v>
      </c>
      <c r="AN745" s="44">
        <f t="shared" si="754"/>
        <v>-45.203024292736963</v>
      </c>
      <c r="AO745" s="44">
        <f t="shared" si="814"/>
        <v>8600.1071610036652</v>
      </c>
      <c r="AP745" s="44">
        <f t="shared" si="815"/>
        <v>-20103.178677572316</v>
      </c>
      <c r="AQ745" s="44">
        <f t="shared" si="783"/>
        <v>2318.082968370371</v>
      </c>
      <c r="AR745" s="44">
        <f t="shared" si="784"/>
        <v>1633.3137375558445</v>
      </c>
      <c r="AS745" s="44">
        <f t="shared" si="785"/>
        <v>-1644.9300541239277</v>
      </c>
      <c r="AT745" s="44">
        <f>Paramètres!$D$26*Calculs!AQ745</f>
        <v>46.36165936740742</v>
      </c>
      <c r="AU745" s="44">
        <f>Paramètres!$D$26*AO745</f>
        <v>172.00214322007329</v>
      </c>
      <c r="AV745" s="44">
        <f>Paramètres!$D$26*AP745</f>
        <v>-402.06357355144632</v>
      </c>
      <c r="AW745" s="44"/>
      <c r="AX745" s="44"/>
      <c r="AY745" s="44"/>
      <c r="AZ745" s="44"/>
      <c r="BA745" s="44"/>
      <c r="BB745" s="44"/>
      <c r="BC745" s="44"/>
      <c r="BD745" s="44"/>
      <c r="BE745" s="44"/>
      <c r="BF745" s="44"/>
      <c r="BG745" s="41">
        <f>Paramètres!$D$16</f>
        <v>30000</v>
      </c>
      <c r="BH745" s="41">
        <f>Paramètres!$E$16</f>
        <v>-25000</v>
      </c>
      <c r="BI745" s="100"/>
      <c r="BJ745" s="100"/>
      <c r="BK745" s="110">
        <f>Paramètres!$D$20</f>
        <v>523598775598.29883</v>
      </c>
      <c r="BL745" s="41">
        <f>Paramètres!$D$21</f>
        <v>10000</v>
      </c>
      <c r="BM745" s="41"/>
      <c r="BN745" s="41"/>
      <c r="BO745" s="41">
        <f>IF(AND($BR$6&gt;200,A745&lt;950),Paramètres!$D$22,0)</f>
        <v>1</v>
      </c>
      <c r="BP745" s="41">
        <f t="shared" si="755"/>
        <v>11665.533274670284</v>
      </c>
      <c r="BQ745" s="41">
        <f t="shared" si="756"/>
        <v>-459.06476533071327</v>
      </c>
      <c r="BR745" s="41">
        <f t="shared" si="786"/>
        <v>11674.562391850401</v>
      </c>
      <c r="BS745" s="41">
        <f t="shared" si="787"/>
        <v>-2.2535539729565475</v>
      </c>
      <c r="BT745" s="41">
        <f t="shared" si="788"/>
        <v>1682.8922581544748</v>
      </c>
      <c r="BU745" s="41">
        <f t="shared" si="789"/>
        <v>1681.5907077502393</v>
      </c>
      <c r="BV745" s="41">
        <f t="shared" si="790"/>
        <v>-66.174346723766917</v>
      </c>
      <c r="BW745" s="41">
        <f>Paramètres!$D$22</f>
        <v>1</v>
      </c>
      <c r="BX745" s="41">
        <f t="shared" si="757"/>
        <v>20960.901518243067</v>
      </c>
      <c r="BY745" s="41">
        <f t="shared" si="758"/>
        <v>-31516.054175336776</v>
      </c>
      <c r="BZ745" s="41">
        <f t="shared" si="791"/>
        <v>37849.981020341969</v>
      </c>
      <c r="CA745" s="41">
        <f t="shared" si="792"/>
        <v>-56.372658389540703</v>
      </c>
      <c r="CB745" s="41">
        <f t="shared" si="793"/>
        <v>330.30268461075752</v>
      </c>
      <c r="CC745" s="41">
        <f t="shared" si="794"/>
        <v>182.91797926177233</v>
      </c>
      <c r="CD745" s="41">
        <f t="shared" si="795"/>
        <v>-275.02886452854978</v>
      </c>
      <c r="CE745" s="2">
        <f>Paramètres!$F$16</f>
        <v>15000</v>
      </c>
      <c r="CF745" s="2">
        <f>Paramètres!$G$16</f>
        <v>15000</v>
      </c>
      <c r="CG745" s="111">
        <f>Paramètres!$F$20</f>
        <v>992600579172.61572</v>
      </c>
      <c r="CH745" s="2">
        <f>Paramètres!$F$21</f>
        <v>13332</v>
      </c>
      <c r="CI745" s="2"/>
      <c r="CJ745" s="2"/>
      <c r="CK745" s="2">
        <f>IF(CN745&gt;20000,Paramètres!$F$22,-2)</f>
        <v>1</v>
      </c>
      <c r="CL745" s="2">
        <f t="shared" si="759"/>
        <v>-3334.4667253297157</v>
      </c>
      <c r="CM745" s="2">
        <f t="shared" si="760"/>
        <v>39540.93523466929</v>
      </c>
      <c r="CN745" s="2">
        <f t="shared" si="761"/>
        <v>39681.283088814591</v>
      </c>
      <c r="CO745" s="2">
        <f t="shared" si="762"/>
        <v>94.820318692970261</v>
      </c>
      <c r="CP745" s="2">
        <f t="shared" si="763"/>
        <v>536.94557861271312</v>
      </c>
      <c r="CQ745" s="2">
        <f t="shared" si="764"/>
        <v>-45.120193346310671</v>
      </c>
      <c r="CR745" s="2">
        <f t="shared" si="765"/>
        <v>535.04646764943027</v>
      </c>
      <c r="CS745" s="2">
        <f>Paramètres!$F$22</f>
        <v>1</v>
      </c>
      <c r="CT745" s="2">
        <f t="shared" si="766"/>
        <v>5960.9015182430667</v>
      </c>
      <c r="CU745" s="2">
        <f t="shared" si="767"/>
        <v>8483.9458246632239</v>
      </c>
      <c r="CV745" s="2">
        <f t="shared" si="796"/>
        <v>10368.687653990406</v>
      </c>
      <c r="CW745" s="2">
        <f t="shared" si="797"/>
        <v>54.907755606041263</v>
      </c>
      <c r="CX745" s="2">
        <f t="shared" si="768"/>
        <v>2136.2667453406207</v>
      </c>
      <c r="CY745" s="2">
        <f t="shared" si="798"/>
        <v>1228.1280052613363</v>
      </c>
      <c r="CZ745" s="2">
        <f t="shared" si="799"/>
        <v>1747.9522905219753</v>
      </c>
      <c r="DA745" s="2"/>
      <c r="DB745" s="2"/>
      <c r="DC745" s="13">
        <f>Paramètres!$H$16</f>
        <v>-20000</v>
      </c>
      <c r="DD745" s="13">
        <f>Paramètres!$I$16</f>
        <v>0</v>
      </c>
      <c r="DE745" s="13"/>
      <c r="DF745" s="13"/>
      <c r="DG745" s="112">
        <f>Paramètres!$H$20</f>
        <v>1047197551196.5977</v>
      </c>
      <c r="DH745" s="13">
        <f>Paramètres!$H$21</f>
        <v>10000</v>
      </c>
      <c r="DI745" s="13">
        <f>IF(DL745&lt;66666,Paramètres!$H$22,5)</f>
        <v>1</v>
      </c>
      <c r="DJ745" s="13">
        <f t="shared" si="769"/>
        <v>-38334.466725329716</v>
      </c>
      <c r="DK745" s="13">
        <f t="shared" si="770"/>
        <v>24540.935234669287</v>
      </c>
      <c r="DL745" s="13">
        <f t="shared" si="800"/>
        <v>45516.907202792718</v>
      </c>
      <c r="DM745" s="13">
        <f t="shared" si="801"/>
        <v>147.37346619378724</v>
      </c>
      <c r="DN745" s="13">
        <f t="shared" si="802"/>
        <v>470.95017944207268</v>
      </c>
      <c r="DO745" s="13">
        <f t="shared" si="803"/>
        <v>-396.6355601156157</v>
      </c>
      <c r="DP745" s="13">
        <f t="shared" si="804"/>
        <v>253.91790793146561</v>
      </c>
      <c r="DQ745" s="13">
        <f>IF(DT745&lt;66666,Paramètres!$H$22,5)</f>
        <v>1</v>
      </c>
      <c r="DR745" s="13">
        <f t="shared" si="771"/>
        <v>-29039.098481756933</v>
      </c>
      <c r="DS745" s="13">
        <f t="shared" si="772"/>
        <v>-6516.054175336777</v>
      </c>
      <c r="DT745" s="13">
        <f t="shared" si="805"/>
        <v>29761.186176782365</v>
      </c>
      <c r="DU745" s="13">
        <f t="shared" si="806"/>
        <v>-167.35294189450661</v>
      </c>
      <c r="DV745" s="13">
        <f t="shared" si="807"/>
        <v>1007.0315594702626</v>
      </c>
      <c r="DW745" s="13">
        <f t="shared" si="808"/>
        <v>-982.59822226130996</v>
      </c>
      <c r="DX745" s="13">
        <f t="shared" si="809"/>
        <v>-220.48422931815881</v>
      </c>
    </row>
    <row r="746" spans="1:128" x14ac:dyDescent="0.35">
      <c r="A746" s="106">
        <f t="shared" si="810"/>
        <v>740</v>
      </c>
      <c r="B746" s="106">
        <f>A746*Paramètres!$D$25</f>
        <v>370</v>
      </c>
      <c r="C746" s="102">
        <f>Paramètres!$D$7</f>
        <v>155093840495.72119</v>
      </c>
      <c r="D746" s="28">
        <f>Paramètres!$D$8</f>
        <v>6666</v>
      </c>
      <c r="E746" s="28">
        <f t="shared" si="773"/>
        <v>20190.12231745851</v>
      </c>
      <c r="F746" s="28">
        <f t="shared" si="774"/>
        <v>-31732.614445407344</v>
      </c>
      <c r="G746" s="28">
        <f t="shared" si="748"/>
        <v>-72.723230932705533</v>
      </c>
      <c r="H746" s="28">
        <f t="shared" si="749"/>
        <v>56.797406210829919</v>
      </c>
      <c r="I746" s="28">
        <f t="shared" si="811"/>
        <v>4269.4007872594784</v>
      </c>
      <c r="J746" s="28">
        <f t="shared" si="812"/>
        <v>-13727.068338329453</v>
      </c>
      <c r="K746" s="28">
        <f t="shared" si="813"/>
        <v>1876.6442802248023</v>
      </c>
      <c r="L746" s="28">
        <f t="shared" si="775"/>
        <v>1027.6524785155216</v>
      </c>
      <c r="M746" s="28">
        <f t="shared" si="776"/>
        <v>1570.2624423647696</v>
      </c>
      <c r="N746" s="28">
        <f>Paramètres!$D$26*Calculs!K746</f>
        <v>37.532885604496045</v>
      </c>
      <c r="O746" s="28">
        <f>Paramètres!$D$26*I746</f>
        <v>85.388015745189577</v>
      </c>
      <c r="P746" s="28">
        <f>Paramètres!$D$26*J746</f>
        <v>-274.54136676658908</v>
      </c>
      <c r="Q746" s="105">
        <f>IF($T746&gt;25000,Paramètres!$D$9,-5)</f>
        <v>6</v>
      </c>
      <c r="R746" s="105">
        <f t="shared" si="750"/>
        <v>6442.6418208107825</v>
      </c>
      <c r="S746" s="105">
        <f t="shared" si="751"/>
        <v>-27785.846768426982</v>
      </c>
      <c r="T746" s="105">
        <f t="shared" si="777"/>
        <v>28522.989223953442</v>
      </c>
      <c r="U746" s="105">
        <f t="shared" si="778"/>
        <v>-76.945639383816243</v>
      </c>
      <c r="V746" s="105">
        <f t="shared" si="752"/>
        <v>1056.1183455946932</v>
      </c>
      <c r="W746" s="105">
        <f t="shared" si="779"/>
        <v>238.55116192869946</v>
      </c>
      <c r="X746" s="105">
        <f t="shared" si="780"/>
        <v>-1028.8242333091398</v>
      </c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44">
        <f t="shared" si="781"/>
        <v>13747.480496647728</v>
      </c>
      <c r="AL746" s="44">
        <f t="shared" si="782"/>
        <v>-3946.7676769803629</v>
      </c>
      <c r="AM746" s="44">
        <f t="shared" si="753"/>
        <v>-64.763241114256658</v>
      </c>
      <c r="AN746" s="44">
        <f t="shared" si="754"/>
        <v>34.313125615879194</v>
      </c>
      <c r="AO746" s="44">
        <f t="shared" si="814"/>
        <v>10061.418755339437</v>
      </c>
      <c r="AP746" s="44">
        <f t="shared" si="815"/>
        <v>-21346.045158144796</v>
      </c>
      <c r="AQ746" s="44">
        <f t="shared" si="783"/>
        <v>807.59209585467886</v>
      </c>
      <c r="AR746" s="44">
        <f t="shared" si="784"/>
        <v>667.04617903522239</v>
      </c>
      <c r="AS746" s="44">
        <f t="shared" si="785"/>
        <v>455.25200529098481</v>
      </c>
      <c r="AT746" s="44">
        <f>Paramètres!$D$26*Calculs!AQ746</f>
        <v>16.151841917093577</v>
      </c>
      <c r="AU746" s="44">
        <f>Paramètres!$D$26*AO746</f>
        <v>201.22837510678875</v>
      </c>
      <c r="AV746" s="44">
        <f>Paramètres!$D$26*AP746</f>
        <v>-426.92090316289591</v>
      </c>
      <c r="AW746" s="44"/>
      <c r="AX746" s="44"/>
      <c r="AY746" s="44"/>
      <c r="AZ746" s="44"/>
      <c r="BA746" s="44"/>
      <c r="BB746" s="44"/>
      <c r="BC746" s="44"/>
      <c r="BD746" s="44"/>
      <c r="BE746" s="44"/>
      <c r="BF746" s="44"/>
      <c r="BG746" s="41">
        <f>Paramètres!$D$16</f>
        <v>30000</v>
      </c>
      <c r="BH746" s="41">
        <f>Paramètres!$E$16</f>
        <v>-25000</v>
      </c>
      <c r="BI746" s="100"/>
      <c r="BJ746" s="100"/>
      <c r="BK746" s="110">
        <f>Paramètres!$D$20</f>
        <v>523598775598.29883</v>
      </c>
      <c r="BL746" s="41">
        <f>Paramètres!$D$21</f>
        <v>10000</v>
      </c>
      <c r="BM746" s="41"/>
      <c r="BN746" s="41"/>
      <c r="BO746" s="41">
        <f>IF(AND($BR$6&gt;200,A746&lt;950),Paramètres!$D$22,0)</f>
        <v>1</v>
      </c>
      <c r="BP746" s="41">
        <f t="shared" si="755"/>
        <v>9809.8776825414898</v>
      </c>
      <c r="BQ746" s="41">
        <f t="shared" si="756"/>
        <v>6732.6144454073437</v>
      </c>
      <c r="BR746" s="41">
        <f t="shared" si="786"/>
        <v>11897.97450900502</v>
      </c>
      <c r="BS746" s="41">
        <f t="shared" si="787"/>
        <v>34.462187877611584</v>
      </c>
      <c r="BT746" s="41">
        <f t="shared" si="788"/>
        <v>1659.316675707704</v>
      </c>
      <c r="BU746" s="41">
        <f t="shared" si="789"/>
        <v>1368.106278339571</v>
      </c>
      <c r="BV746" s="41">
        <f t="shared" si="790"/>
        <v>938.94464237755483</v>
      </c>
      <c r="BW746" s="41">
        <f>Paramètres!$D$22</f>
        <v>1</v>
      </c>
      <c r="BX746" s="41">
        <f t="shared" si="757"/>
        <v>16252.519503352272</v>
      </c>
      <c r="BY746" s="41">
        <f t="shared" si="758"/>
        <v>-21053.232323019638</v>
      </c>
      <c r="BZ746" s="41">
        <f t="shared" si="791"/>
        <v>26596.672375578957</v>
      </c>
      <c r="CA746" s="41">
        <f t="shared" si="792"/>
        <v>-52.332841372105705</v>
      </c>
      <c r="CB746" s="41">
        <f t="shared" si="793"/>
        <v>607.02494690430808</v>
      </c>
      <c r="CC746" s="41">
        <f t="shared" si="794"/>
        <v>370.93680928454449</v>
      </c>
      <c r="CD746" s="41">
        <f t="shared" si="795"/>
        <v>-480.50511930881601</v>
      </c>
      <c r="CE746" s="2">
        <f>Paramètres!$F$16</f>
        <v>15000</v>
      </c>
      <c r="CF746" s="2">
        <f>Paramètres!$G$16</f>
        <v>15000</v>
      </c>
      <c r="CG746" s="111">
        <f>Paramètres!$F$20</f>
        <v>992600579172.61572</v>
      </c>
      <c r="CH746" s="2">
        <f>Paramètres!$F$21</f>
        <v>13332</v>
      </c>
      <c r="CI746" s="2"/>
      <c r="CJ746" s="2"/>
      <c r="CK746" s="2">
        <f>IF(CN746&gt;20000,Paramètres!$F$22,-2)</f>
        <v>1</v>
      </c>
      <c r="CL746" s="2">
        <f t="shared" si="759"/>
        <v>-5190.1223174585102</v>
      </c>
      <c r="CM746" s="2">
        <f t="shared" si="760"/>
        <v>46732.614445407344</v>
      </c>
      <c r="CN746" s="2">
        <f t="shared" si="761"/>
        <v>47019.938564116354</v>
      </c>
      <c r="CO746" s="2">
        <f t="shared" si="762"/>
        <v>96.337296759681848</v>
      </c>
      <c r="CP746" s="2">
        <f t="shared" si="763"/>
        <v>399.79452753731977</v>
      </c>
      <c r="CQ746" s="2">
        <f t="shared" si="764"/>
        <v>-44.129842852512077</v>
      </c>
      <c r="CR746" s="2">
        <f t="shared" si="765"/>
        <v>397.35150838848131</v>
      </c>
      <c r="CS746" s="2">
        <f>Paramètres!$F$22</f>
        <v>1</v>
      </c>
      <c r="CT746" s="2">
        <f t="shared" si="766"/>
        <v>1252.5195033522723</v>
      </c>
      <c r="CU746" s="2">
        <f t="shared" si="767"/>
        <v>18946.767676980362</v>
      </c>
      <c r="CV746" s="2">
        <f t="shared" si="796"/>
        <v>18988.122880151834</v>
      </c>
      <c r="CW746" s="2">
        <f t="shared" si="797"/>
        <v>86.217834341127173</v>
      </c>
      <c r="CX746" s="2">
        <f t="shared" si="768"/>
        <v>1509.1445444214326</v>
      </c>
      <c r="CY746" s="2">
        <f t="shared" si="798"/>
        <v>99.54817478253068</v>
      </c>
      <c r="CZ746" s="2">
        <f t="shared" si="799"/>
        <v>1505.857701396264</v>
      </c>
      <c r="DA746" s="2"/>
      <c r="DB746" s="2"/>
      <c r="DC746" s="13">
        <f>Paramètres!$H$16</f>
        <v>-20000</v>
      </c>
      <c r="DD746" s="13">
        <f>Paramètres!$I$16</f>
        <v>0</v>
      </c>
      <c r="DE746" s="13"/>
      <c r="DF746" s="13"/>
      <c r="DG746" s="112">
        <f>Paramètres!$H$20</f>
        <v>1047197551196.5977</v>
      </c>
      <c r="DH746" s="13">
        <f>Paramètres!$H$21</f>
        <v>10000</v>
      </c>
      <c r="DI746" s="13">
        <f>IF(DL746&lt;66666,Paramètres!$H$22,5)</f>
        <v>1</v>
      </c>
      <c r="DJ746" s="13">
        <f t="shared" si="769"/>
        <v>-40190.12231745851</v>
      </c>
      <c r="DK746" s="13">
        <f t="shared" si="770"/>
        <v>31732.614445407344</v>
      </c>
      <c r="DL746" s="13">
        <f t="shared" si="800"/>
        <v>51207.467731114681</v>
      </c>
      <c r="DM746" s="13">
        <f t="shared" si="801"/>
        <v>141.7067011803708</v>
      </c>
      <c r="DN746" s="13">
        <f t="shared" si="802"/>
        <v>377.55544371619521</v>
      </c>
      <c r="DO746" s="13">
        <f t="shared" si="803"/>
        <v>-296.32395697153714</v>
      </c>
      <c r="DP746" s="13">
        <f t="shared" si="804"/>
        <v>233.96629159873359</v>
      </c>
      <c r="DQ746" s="13">
        <f>IF(DT746&lt;66666,Paramètres!$H$22,5)</f>
        <v>1</v>
      </c>
      <c r="DR746" s="13">
        <f t="shared" si="771"/>
        <v>-33747.480496647724</v>
      </c>
      <c r="DS746" s="13">
        <f t="shared" si="772"/>
        <v>3946.7676769803629</v>
      </c>
      <c r="DT746" s="13">
        <f t="shared" si="805"/>
        <v>33977.483941099512</v>
      </c>
      <c r="DU746" s="13">
        <f t="shared" si="806"/>
        <v>173.32955994536184</v>
      </c>
      <c r="DV746" s="13">
        <f t="shared" si="807"/>
        <v>800.81042446577499</v>
      </c>
      <c r="DW746" s="13">
        <f t="shared" si="808"/>
        <v>-795.38950641606527</v>
      </c>
      <c r="DX746" s="13">
        <f t="shared" si="809"/>
        <v>93.020798836941992</v>
      </c>
    </row>
    <row r="747" spans="1:128" x14ac:dyDescent="0.35">
      <c r="A747" s="106">
        <f t="shared" si="810"/>
        <v>741</v>
      </c>
      <c r="B747" s="106">
        <f>A747*Paramètres!$D$25</f>
        <v>370.5</v>
      </c>
      <c r="C747" s="102">
        <f>Paramètres!$D$7</f>
        <v>155093840495.72119</v>
      </c>
      <c r="D747" s="28">
        <f>Paramètres!$D$8</f>
        <v>6666</v>
      </c>
      <c r="E747" s="28">
        <f t="shared" si="773"/>
        <v>22581.735830717131</v>
      </c>
      <c r="F747" s="28">
        <f t="shared" si="774"/>
        <v>-38203.583003980879</v>
      </c>
      <c r="G747" s="28">
        <f t="shared" si="748"/>
        <v>-66.317322984527436</v>
      </c>
      <c r="H747" s="28">
        <f t="shared" si="749"/>
        <v>77.266272166380872</v>
      </c>
      <c r="I747" s="28">
        <f t="shared" si="811"/>
        <v>5211.6652500298105</v>
      </c>
      <c r="J747" s="28">
        <f t="shared" si="812"/>
        <v>-11882.264529198093</v>
      </c>
      <c r="K747" s="28">
        <f t="shared" si="813"/>
        <v>1714.0756734703505</v>
      </c>
      <c r="L747" s="28">
        <f t="shared" si="775"/>
        <v>377.81729030877528</v>
      </c>
      <c r="M747" s="28">
        <f t="shared" si="776"/>
        <v>1671.9179135132711</v>
      </c>
      <c r="N747" s="28">
        <f>Paramètres!$D$26*Calculs!K747</f>
        <v>34.28151346940701</v>
      </c>
      <c r="O747" s="28">
        <f>Paramètres!$D$26*I747</f>
        <v>104.23330500059622</v>
      </c>
      <c r="P747" s="28">
        <f>Paramètres!$D$26*J747</f>
        <v>-237.64529058396187</v>
      </c>
      <c r="Q747" s="105">
        <f>IF($T747&gt;25000,Paramètres!$D$9,-5)</f>
        <v>-5</v>
      </c>
      <c r="R747" s="105">
        <f t="shared" si="750"/>
        <v>3636.7844116408778</v>
      </c>
      <c r="S747" s="105">
        <f t="shared" si="751"/>
        <v>-23697.605749250863</v>
      </c>
      <c r="T747" s="105">
        <f t="shared" si="777"/>
        <v>23975.043672612603</v>
      </c>
      <c r="U747" s="105">
        <f t="shared" si="778"/>
        <v>-81.275098486212713</v>
      </c>
      <c r="V747" s="105">
        <f t="shared" si="752"/>
        <v>-1206.5276336812681</v>
      </c>
      <c r="W747" s="105">
        <f t="shared" si="779"/>
        <v>-183.01868185534906</v>
      </c>
      <c r="X747" s="105">
        <f t="shared" si="780"/>
        <v>1192.5657604209719</v>
      </c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44">
        <f t="shared" si="781"/>
        <v>18944.951419076253</v>
      </c>
      <c r="AL747" s="44">
        <f t="shared" si="782"/>
        <v>-14505.977254730016</v>
      </c>
      <c r="AM747" s="44">
        <f t="shared" si="753"/>
        <v>-62.777336079729103</v>
      </c>
      <c r="AN747" s="44">
        <f t="shared" si="754"/>
        <v>133.95916790253881</v>
      </c>
      <c r="AO747" s="44">
        <f t="shared" si="814"/>
        <v>10527.236559267871</v>
      </c>
      <c r="AP747" s="44">
        <f t="shared" si="815"/>
        <v>-20463.872249690914</v>
      </c>
      <c r="AQ747" s="44">
        <f t="shared" si="783"/>
        <v>124.40238218978961</v>
      </c>
      <c r="AR747" s="44">
        <f t="shared" si="784"/>
        <v>-86.353360420290642</v>
      </c>
      <c r="AS747" s="44">
        <f t="shared" si="785"/>
        <v>89.549147615250149</v>
      </c>
      <c r="AT747" s="44">
        <f>Paramètres!$D$26*Calculs!AQ747</f>
        <v>2.4880476437957921</v>
      </c>
      <c r="AU747" s="44">
        <f>Paramètres!$D$26*AO747</f>
        <v>210.54473118535742</v>
      </c>
      <c r="AV747" s="44">
        <f>Paramètres!$D$26*AP747</f>
        <v>-409.27744499381828</v>
      </c>
      <c r="AW747" s="44"/>
      <c r="AX747" s="44"/>
      <c r="AY747" s="44"/>
      <c r="AZ747" s="44"/>
      <c r="BA747" s="44"/>
      <c r="BB747" s="44"/>
      <c r="BC747" s="44"/>
      <c r="BD747" s="44"/>
      <c r="BE747" s="44"/>
      <c r="BF747" s="44"/>
      <c r="BG747" s="41">
        <f>Paramètres!$D$16</f>
        <v>30000</v>
      </c>
      <c r="BH747" s="41">
        <f>Paramètres!$E$16</f>
        <v>-25000</v>
      </c>
      <c r="BI747" s="100"/>
      <c r="BJ747" s="100"/>
      <c r="BK747" s="110">
        <f>Paramètres!$D$20</f>
        <v>523598775598.29883</v>
      </c>
      <c r="BL747" s="41">
        <f>Paramètres!$D$21</f>
        <v>10000</v>
      </c>
      <c r="BM747" s="41"/>
      <c r="BN747" s="41"/>
      <c r="BO747" s="41">
        <f>IF(AND($BR$6&gt;200,A747&lt;950),Paramètres!$D$22,0)</f>
        <v>1</v>
      </c>
      <c r="BP747" s="41">
        <f t="shared" si="755"/>
        <v>7418.2641692828693</v>
      </c>
      <c r="BQ747" s="41">
        <f t="shared" si="756"/>
        <v>13203.583003980879</v>
      </c>
      <c r="BR747" s="41">
        <f t="shared" si="786"/>
        <v>15144.809256913037</v>
      </c>
      <c r="BS747" s="41">
        <f t="shared" si="787"/>
        <v>60.671102380904358</v>
      </c>
      <c r="BT747" s="41">
        <f t="shared" si="788"/>
        <v>1326.6176480598158</v>
      </c>
      <c r="BU747" s="41">
        <f t="shared" si="789"/>
        <v>649.80680825995239</v>
      </c>
      <c r="BV747" s="41">
        <f t="shared" si="790"/>
        <v>1156.5748986048293</v>
      </c>
      <c r="BW747" s="41">
        <f>Paramètres!$D$22</f>
        <v>1</v>
      </c>
      <c r="BX747" s="41">
        <f t="shared" si="757"/>
        <v>11055.048580923747</v>
      </c>
      <c r="BY747" s="41">
        <f t="shared" si="758"/>
        <v>-10494.022745269984</v>
      </c>
      <c r="BZ747" s="41">
        <f t="shared" si="791"/>
        <v>15242.657658847682</v>
      </c>
      <c r="CA747" s="41">
        <f t="shared" si="792"/>
        <v>-43.508652533817028</v>
      </c>
      <c r="CB747" s="41">
        <f t="shared" si="793"/>
        <v>1317.3103816319456</v>
      </c>
      <c r="CC747" s="41">
        <f t="shared" si="794"/>
        <v>955.4062415515333</v>
      </c>
      <c r="CD747" s="41">
        <f t="shared" si="795"/>
        <v>-906.92092001435014</v>
      </c>
      <c r="CE747" s="2">
        <f>Paramètres!$F$16</f>
        <v>15000</v>
      </c>
      <c r="CF747" s="2">
        <f>Paramètres!$G$16</f>
        <v>15000</v>
      </c>
      <c r="CG747" s="111">
        <f>Paramètres!$F$20</f>
        <v>992600579172.61572</v>
      </c>
      <c r="CH747" s="2">
        <f>Paramètres!$F$21</f>
        <v>13332</v>
      </c>
      <c r="CI747" s="2"/>
      <c r="CJ747" s="2"/>
      <c r="CK747" s="2">
        <f>IF(CN747&gt;20000,Paramètres!$F$22,-2)</f>
        <v>1</v>
      </c>
      <c r="CL747" s="2">
        <f t="shared" si="759"/>
        <v>-7581.7358307171307</v>
      </c>
      <c r="CM747" s="2">
        <f t="shared" si="760"/>
        <v>53203.583003980879</v>
      </c>
      <c r="CN747" s="2">
        <f t="shared" si="761"/>
        <v>53741.082633942751</v>
      </c>
      <c r="CO747" s="2">
        <f t="shared" si="762"/>
        <v>98.110285579600188</v>
      </c>
      <c r="CP747" s="2">
        <f t="shared" si="763"/>
        <v>314.23560478719884</v>
      </c>
      <c r="CQ747" s="2">
        <f t="shared" si="764"/>
        <v>-44.332031052113969</v>
      </c>
      <c r="CR747" s="2">
        <f t="shared" si="765"/>
        <v>311.0927294855523</v>
      </c>
      <c r="CS747" s="2">
        <f>Paramètres!$F$22</f>
        <v>1</v>
      </c>
      <c r="CT747" s="2">
        <f t="shared" si="766"/>
        <v>-3944.9514190762529</v>
      </c>
      <c r="CU747" s="2">
        <f t="shared" si="767"/>
        <v>29505.977254730016</v>
      </c>
      <c r="CV747" s="2">
        <f t="shared" si="796"/>
        <v>29768.529279349976</v>
      </c>
      <c r="CW747" s="2">
        <f t="shared" si="797"/>
        <v>97.615288180558977</v>
      </c>
      <c r="CX747" s="2">
        <f t="shared" si="768"/>
        <v>851.48315552078782</v>
      </c>
      <c r="CY747" s="2">
        <f t="shared" si="798"/>
        <v>-112.83928914222133</v>
      </c>
      <c r="CZ747" s="2">
        <f t="shared" si="799"/>
        <v>843.97325725494193</v>
      </c>
      <c r="DA747" s="2"/>
      <c r="DB747" s="2"/>
      <c r="DC747" s="13">
        <f>Paramètres!$H$16</f>
        <v>-20000</v>
      </c>
      <c r="DD747" s="13">
        <f>Paramètres!$I$16</f>
        <v>0</v>
      </c>
      <c r="DE747" s="13"/>
      <c r="DF747" s="13"/>
      <c r="DG747" s="112">
        <f>Paramètres!$H$20</f>
        <v>1047197551196.5977</v>
      </c>
      <c r="DH747" s="13">
        <f>Paramètres!$H$21</f>
        <v>10000</v>
      </c>
      <c r="DI747" s="13">
        <f>IF(DL747&lt;66666,Paramètres!$H$22,5)</f>
        <v>1</v>
      </c>
      <c r="DJ747" s="13">
        <f t="shared" si="769"/>
        <v>-42581.735830717131</v>
      </c>
      <c r="DK747" s="13">
        <f t="shared" si="770"/>
        <v>38203.583003980879</v>
      </c>
      <c r="DL747" s="13">
        <f t="shared" si="800"/>
        <v>57207.674141665957</v>
      </c>
      <c r="DM747" s="13">
        <f t="shared" si="801"/>
        <v>138.10210475550124</v>
      </c>
      <c r="DN747" s="13">
        <f t="shared" si="802"/>
        <v>305.85308636096664</v>
      </c>
      <c r="DO747" s="13">
        <f t="shared" si="803"/>
        <v>-227.65748689906314</v>
      </c>
      <c r="DP747" s="13">
        <f t="shared" si="804"/>
        <v>204.25028542288945</v>
      </c>
      <c r="DQ747" s="13">
        <f>IF(DT747&lt;66666,Paramètres!$H$22,5)</f>
        <v>1</v>
      </c>
      <c r="DR747" s="13">
        <f t="shared" si="771"/>
        <v>-38944.951419076257</v>
      </c>
      <c r="DS747" s="13">
        <f t="shared" si="772"/>
        <v>14505.977254730016</v>
      </c>
      <c r="DT747" s="13">
        <f t="shared" si="805"/>
        <v>41558.785077874381</v>
      </c>
      <c r="DU747" s="13">
        <f t="shared" si="806"/>
        <v>159.57095177226014</v>
      </c>
      <c r="DV747" s="13">
        <f t="shared" si="807"/>
        <v>557.23239342148952</v>
      </c>
      <c r="DW747" s="13">
        <f t="shared" si="808"/>
        <v>-522.18534421231595</v>
      </c>
      <c r="DX747" s="13">
        <f t="shared" si="809"/>
        <v>194.50040248828978</v>
      </c>
    </row>
    <row r="748" spans="1:128" x14ac:dyDescent="0.35">
      <c r="A748" s="106">
        <f t="shared" si="810"/>
        <v>742</v>
      </c>
      <c r="B748" s="106">
        <f>A748*Paramètres!$D$25</f>
        <v>371</v>
      </c>
      <c r="C748" s="102">
        <f>Paramètres!$D$7</f>
        <v>155093840495.72119</v>
      </c>
      <c r="D748" s="28">
        <f>Paramètres!$D$8</f>
        <v>6666</v>
      </c>
      <c r="E748" s="28">
        <f t="shared" si="773"/>
        <v>25282.022778309227</v>
      </c>
      <c r="F748" s="28">
        <f t="shared" si="774"/>
        <v>-43726.735790201608</v>
      </c>
      <c r="G748" s="28">
        <f t="shared" si="748"/>
        <v>-61.188043955981286</v>
      </c>
      <c r="H748" s="28">
        <f t="shared" si="749"/>
        <v>89.492120546554233</v>
      </c>
      <c r="I748" s="28">
        <f t="shared" si="811"/>
        <v>5485.2492353379894</v>
      </c>
      <c r="J748" s="28">
        <f t="shared" si="812"/>
        <v>-9972.7013251008611</v>
      </c>
      <c r="K748" s="28">
        <f t="shared" si="813"/>
        <v>1385.8662836407323</v>
      </c>
      <c r="L748" s="28">
        <f t="shared" si="775"/>
        <v>12.28439161379697</v>
      </c>
      <c r="M748" s="28">
        <f t="shared" si="776"/>
        <v>1385.8118378246211</v>
      </c>
      <c r="N748" s="28">
        <f>Paramètres!$D$26*Calculs!K748</f>
        <v>27.717325672814646</v>
      </c>
      <c r="O748" s="28">
        <f>Paramètres!$D$26*I748</f>
        <v>109.70498470675979</v>
      </c>
      <c r="P748" s="28">
        <f>Paramètres!$D$26*J748</f>
        <v>-199.45402650201723</v>
      </c>
      <c r="Q748" s="105">
        <f>IF($T748&gt;25000,Paramètres!$D$9,-5)</f>
        <v>-5</v>
      </c>
      <c r="R748" s="105">
        <f t="shared" si="750"/>
        <v>1095.0414197041137</v>
      </c>
      <c r="S748" s="105">
        <f t="shared" si="751"/>
        <v>-19011.209697529946</v>
      </c>
      <c r="T748" s="105">
        <f t="shared" si="777"/>
        <v>19042.720653160995</v>
      </c>
      <c r="U748" s="105">
        <f t="shared" si="778"/>
        <v>-86.703418442624155</v>
      </c>
      <c r="V748" s="105">
        <f t="shared" si="752"/>
        <v>-1798.0620841497664</v>
      </c>
      <c r="W748" s="105">
        <f t="shared" si="779"/>
        <v>-103.3965940689603</v>
      </c>
      <c r="X748" s="105">
        <f t="shared" si="780"/>
        <v>1795.0867396290187</v>
      </c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44">
        <f t="shared" si="781"/>
        <v>24186.981358605113</v>
      </c>
      <c r="AL748" s="44">
        <f t="shared" si="782"/>
        <v>-24715.526092671662</v>
      </c>
      <c r="AM748" s="44">
        <f t="shared" si="753"/>
        <v>-62.868832136144043</v>
      </c>
      <c r="AN748" s="44">
        <f t="shared" si="754"/>
        <v>84.077370037526364</v>
      </c>
      <c r="AO748" s="44">
        <f t="shared" si="814"/>
        <v>10230.338467662223</v>
      </c>
      <c r="AP748" s="44">
        <f t="shared" si="815"/>
        <v>-19965.045657081846</v>
      </c>
      <c r="AQ748" s="44">
        <f t="shared" si="783"/>
        <v>1331.2243897901803</v>
      </c>
      <c r="AR748" s="44">
        <f t="shared" si="784"/>
        <v>137.36292634164695</v>
      </c>
      <c r="AS748" s="44">
        <f t="shared" si="785"/>
        <v>1324.1185001498534</v>
      </c>
      <c r="AT748" s="44">
        <f>Paramètres!$D$26*Calculs!AQ748</f>
        <v>26.624487795803606</v>
      </c>
      <c r="AU748" s="44">
        <f>Paramètres!$D$26*AO748</f>
        <v>204.60676935324446</v>
      </c>
      <c r="AV748" s="44">
        <f>Paramètres!$D$26*AP748</f>
        <v>-399.30091314163695</v>
      </c>
      <c r="AW748" s="44"/>
      <c r="AX748" s="44"/>
      <c r="AY748" s="44"/>
      <c r="AZ748" s="44"/>
      <c r="BA748" s="44"/>
      <c r="BB748" s="44"/>
      <c r="BC748" s="44"/>
      <c r="BD748" s="44"/>
      <c r="BE748" s="44"/>
      <c r="BF748" s="44"/>
      <c r="BG748" s="41">
        <f>Paramètres!$D$16</f>
        <v>30000</v>
      </c>
      <c r="BH748" s="41">
        <f>Paramètres!$E$16</f>
        <v>-25000</v>
      </c>
      <c r="BI748" s="100"/>
      <c r="BJ748" s="100"/>
      <c r="BK748" s="110">
        <f>Paramètres!$D$20</f>
        <v>523598775598.29883</v>
      </c>
      <c r="BL748" s="41">
        <f>Paramètres!$D$21</f>
        <v>10000</v>
      </c>
      <c r="BM748" s="41"/>
      <c r="BN748" s="41"/>
      <c r="BO748" s="41">
        <f>IF(AND($BR$6&gt;200,A748&lt;950),Paramètres!$D$22,0)</f>
        <v>1</v>
      </c>
      <c r="BP748" s="41">
        <f t="shared" si="755"/>
        <v>4717.9772216907731</v>
      </c>
      <c r="BQ748" s="41">
        <f t="shared" si="756"/>
        <v>18726.735790201608</v>
      </c>
      <c r="BR748" s="41">
        <f t="shared" si="786"/>
        <v>19311.9119307336</v>
      </c>
      <c r="BS748" s="41">
        <f t="shared" si="787"/>
        <v>75.859294304978405</v>
      </c>
      <c r="BT748" s="41">
        <f t="shared" si="788"/>
        <v>983.10777128698157</v>
      </c>
      <c r="BU748" s="41">
        <f t="shared" si="789"/>
        <v>240.17715532441159</v>
      </c>
      <c r="BV748" s="41">
        <f t="shared" si="790"/>
        <v>953.31832250572495</v>
      </c>
      <c r="BW748" s="41">
        <f>Paramètres!$D$22</f>
        <v>1</v>
      </c>
      <c r="BX748" s="41">
        <f t="shared" si="757"/>
        <v>5813.0186413948868</v>
      </c>
      <c r="BY748" s="41">
        <f t="shared" si="758"/>
        <v>-284.4739073283381</v>
      </c>
      <c r="BZ748" s="41">
        <f t="shared" si="791"/>
        <v>5819.9751828641938</v>
      </c>
      <c r="CA748" s="41">
        <f t="shared" si="792"/>
        <v>-2.8016702687138664</v>
      </c>
      <c r="CB748" s="41">
        <f t="shared" si="793"/>
        <v>1967.3633961290643</v>
      </c>
      <c r="CC748" s="41">
        <f t="shared" si="794"/>
        <v>1965.011831969364</v>
      </c>
      <c r="CD748" s="41">
        <f t="shared" si="795"/>
        <v>-96.16253245879922</v>
      </c>
      <c r="CE748" s="2">
        <f>Paramètres!$F$16</f>
        <v>15000</v>
      </c>
      <c r="CF748" s="2">
        <f>Paramètres!$G$16</f>
        <v>15000</v>
      </c>
      <c r="CG748" s="111">
        <f>Paramètres!$F$20</f>
        <v>992600579172.61572</v>
      </c>
      <c r="CH748" s="2">
        <f>Paramètres!$F$21</f>
        <v>13332</v>
      </c>
      <c r="CI748" s="2"/>
      <c r="CJ748" s="2"/>
      <c r="CK748" s="2">
        <f>IF(CN748&gt;20000,Paramètres!$F$22,-2)</f>
        <v>1</v>
      </c>
      <c r="CL748" s="2">
        <f t="shared" si="759"/>
        <v>-10282.022778309227</v>
      </c>
      <c r="CM748" s="2">
        <f t="shared" si="760"/>
        <v>58726.735790201608</v>
      </c>
      <c r="CN748" s="2">
        <f t="shared" si="761"/>
        <v>59620.042678497106</v>
      </c>
      <c r="CO748" s="2">
        <f t="shared" si="762"/>
        <v>99.930830993954828</v>
      </c>
      <c r="CP748" s="2">
        <f t="shared" si="763"/>
        <v>259.53948353016574</v>
      </c>
      <c r="CQ748" s="2">
        <f t="shared" si="764"/>
        <v>-44.759962617239864</v>
      </c>
      <c r="CR748" s="2">
        <f t="shared" si="765"/>
        <v>255.65071730313699</v>
      </c>
      <c r="CS748" s="2">
        <f>Paramètres!$F$22</f>
        <v>1</v>
      </c>
      <c r="CT748" s="2">
        <f t="shared" si="766"/>
        <v>-9186.9813586051132</v>
      </c>
      <c r="CU748" s="2">
        <f t="shared" si="767"/>
        <v>39715.526092671658</v>
      </c>
      <c r="CV748" s="2">
        <f t="shared" si="796"/>
        <v>40764.244618305405</v>
      </c>
      <c r="CW748" s="2">
        <f t="shared" si="797"/>
        <v>103.02455500121862</v>
      </c>
      <c r="CX748" s="2">
        <f t="shared" si="768"/>
        <v>512.88066190935922</v>
      </c>
      <c r="CY748" s="2">
        <f t="shared" si="798"/>
        <v>-115.5872045286095</v>
      </c>
      <c r="CZ748" s="2">
        <f t="shared" si="799"/>
        <v>499.68607295965717</v>
      </c>
      <c r="DA748" s="2"/>
      <c r="DB748" s="2"/>
      <c r="DC748" s="13">
        <f>Paramètres!$H$16</f>
        <v>-20000</v>
      </c>
      <c r="DD748" s="13">
        <f>Paramètres!$I$16</f>
        <v>0</v>
      </c>
      <c r="DE748" s="13"/>
      <c r="DF748" s="13"/>
      <c r="DG748" s="112">
        <f>Paramètres!$H$20</f>
        <v>1047197551196.5977</v>
      </c>
      <c r="DH748" s="13">
        <f>Paramètres!$H$21</f>
        <v>10000</v>
      </c>
      <c r="DI748" s="13">
        <f>IF(DL748&lt;66666,Paramètres!$H$22,5)</f>
        <v>1</v>
      </c>
      <c r="DJ748" s="13">
        <f t="shared" si="769"/>
        <v>-45282.022778309227</v>
      </c>
      <c r="DK748" s="13">
        <f t="shared" si="770"/>
        <v>43726.735790201608</v>
      </c>
      <c r="DL748" s="13">
        <f t="shared" si="800"/>
        <v>62948.304264383594</v>
      </c>
      <c r="DM748" s="13">
        <f t="shared" si="801"/>
        <v>136.00105106817557</v>
      </c>
      <c r="DN748" s="13">
        <f t="shared" si="802"/>
        <v>254.58004251383917</v>
      </c>
      <c r="DO748" s="13">
        <f t="shared" si="803"/>
        <v>-183.13280109337475</v>
      </c>
      <c r="DP748" s="13">
        <f t="shared" si="804"/>
        <v>176.8427980157592</v>
      </c>
      <c r="DQ748" s="13">
        <f>IF(DT748&lt;66666,Paramètres!$H$22,5)</f>
        <v>1</v>
      </c>
      <c r="DR748" s="13">
        <f t="shared" si="771"/>
        <v>-44186.981358605117</v>
      </c>
      <c r="DS748" s="13">
        <f t="shared" si="772"/>
        <v>24715.526092671662</v>
      </c>
      <c r="DT748" s="13">
        <f t="shared" si="805"/>
        <v>50629.502778747985</v>
      </c>
      <c r="DU748" s="13">
        <f t="shared" si="806"/>
        <v>150.77998904141617</v>
      </c>
      <c r="DV748" s="13">
        <f t="shared" si="807"/>
        <v>385.73652191360316</v>
      </c>
      <c r="DW748" s="13">
        <f t="shared" si="808"/>
        <v>-336.65218040189978</v>
      </c>
      <c r="DX748" s="13">
        <f t="shared" si="809"/>
        <v>188.30287774925364</v>
      </c>
    </row>
    <row r="749" spans="1:128" x14ac:dyDescent="0.35">
      <c r="A749" s="106">
        <f t="shared" si="810"/>
        <v>743</v>
      </c>
      <c r="B749" s="106">
        <f>A749*Paramètres!$D$25</f>
        <v>371.5</v>
      </c>
      <c r="C749" s="102">
        <f>Paramètres!$D$7</f>
        <v>155093840495.72119</v>
      </c>
      <c r="D749" s="28">
        <f>Paramètres!$D$8</f>
        <v>6666</v>
      </c>
      <c r="E749" s="28">
        <f t="shared" si="773"/>
        <v>28027.718493881672</v>
      </c>
      <c r="F749" s="28">
        <f t="shared" si="774"/>
        <v>-48366.633493295885</v>
      </c>
      <c r="G749" s="28">
        <f t="shared" si="748"/>
        <v>-57.284567580736429</v>
      </c>
      <c r="H749" s="28">
        <f t="shared" si="749"/>
        <v>113.46888873378418</v>
      </c>
      <c r="I749" s="28">
        <f t="shared" si="811"/>
        <v>5387.8286422450265</v>
      </c>
      <c r="J749" s="28">
        <f t="shared" si="812"/>
        <v>-8387.4354607742225</v>
      </c>
      <c r="K749" s="28">
        <f t="shared" si="813"/>
        <v>1887.4346731165128</v>
      </c>
      <c r="L749" s="28">
        <f t="shared" si="775"/>
        <v>-751.67284418795816</v>
      </c>
      <c r="M749" s="28">
        <f t="shared" si="776"/>
        <v>1731.299390802418</v>
      </c>
      <c r="N749" s="28">
        <f>Paramètres!$D$26*Calculs!K749</f>
        <v>37.748693462330259</v>
      </c>
      <c r="O749" s="28">
        <f>Paramètres!$D$26*I749</f>
        <v>107.75657284490053</v>
      </c>
      <c r="P749" s="28">
        <f>Paramètres!$D$26*J749</f>
        <v>-167.74870921548447</v>
      </c>
      <c r="Q749" s="105">
        <f>IF($T749&gt;25000,Paramètres!$D$9,-5)</f>
        <v>-5</v>
      </c>
      <c r="R749" s="105">
        <f t="shared" si="750"/>
        <v>-1308.7728301399657</v>
      </c>
      <c r="S749" s="105">
        <f t="shared" si="751"/>
        <v>-13999.614197120769</v>
      </c>
      <c r="T749" s="105">
        <f t="shared" si="777"/>
        <v>14060.657309995786</v>
      </c>
      <c r="U749" s="105">
        <f t="shared" si="778"/>
        <v>-95.3408502447666</v>
      </c>
      <c r="V749" s="105">
        <f t="shared" si="752"/>
        <v>-2893.8546930387556</v>
      </c>
      <c r="W749" s="105">
        <f t="shared" si="779"/>
        <v>269.36140417344978</v>
      </c>
      <c r="X749" s="105">
        <f t="shared" si="780"/>
        <v>2881.29127621005</v>
      </c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44">
        <f t="shared" si="781"/>
        <v>29336.491324021637</v>
      </c>
      <c r="AL749" s="44">
        <f t="shared" si="782"/>
        <v>-34367.019296175116</v>
      </c>
      <c r="AM749" s="44">
        <f t="shared" si="753"/>
        <v>-60.876179341388941</v>
      </c>
      <c r="AN749" s="44">
        <f t="shared" si="754"/>
        <v>59.439864409292021</v>
      </c>
      <c r="AO749" s="44">
        <f t="shared" si="814"/>
        <v>10163.094624650626</v>
      </c>
      <c r="AP749" s="44">
        <f t="shared" si="815"/>
        <v>-18241.626243790357</v>
      </c>
      <c r="AQ749" s="44">
        <f t="shared" si="783"/>
        <v>2771.9478202504356</v>
      </c>
      <c r="AR749" s="44">
        <f t="shared" si="784"/>
        <v>1409.3758529698946</v>
      </c>
      <c r="AS749" s="44">
        <f t="shared" si="785"/>
        <v>2386.9131578791303</v>
      </c>
      <c r="AT749" s="44">
        <f>Paramètres!$D$26*Calculs!AQ749</f>
        <v>55.43895640500871</v>
      </c>
      <c r="AU749" s="44">
        <f>Paramètres!$D$26*AO749</f>
        <v>203.26189249301254</v>
      </c>
      <c r="AV749" s="44">
        <f>Paramètres!$D$26*AP749</f>
        <v>-364.83252487580717</v>
      </c>
      <c r="AW749" s="44"/>
      <c r="AX749" s="44"/>
      <c r="AY749" s="44"/>
      <c r="AZ749" s="44"/>
      <c r="BA749" s="44"/>
      <c r="BB749" s="44"/>
      <c r="BC749" s="44"/>
      <c r="BD749" s="44"/>
      <c r="BE749" s="44"/>
      <c r="BF749" s="44"/>
      <c r="BG749" s="41">
        <f>Paramètres!$D$16</f>
        <v>30000</v>
      </c>
      <c r="BH749" s="41">
        <f>Paramètres!$E$16</f>
        <v>-25000</v>
      </c>
      <c r="BI749" s="100"/>
      <c r="BJ749" s="100"/>
      <c r="BK749" s="110">
        <f>Paramètres!$D$20</f>
        <v>523598775598.29883</v>
      </c>
      <c r="BL749" s="41">
        <f>Paramètres!$D$21</f>
        <v>10000</v>
      </c>
      <c r="BM749" s="41"/>
      <c r="BN749" s="41"/>
      <c r="BO749" s="41">
        <f>IF(AND($BR$6&gt;200,A749&lt;950),Paramètres!$D$22,0)</f>
        <v>1</v>
      </c>
      <c r="BP749" s="41">
        <f t="shared" si="755"/>
        <v>1972.2815061183283</v>
      </c>
      <c r="BQ749" s="41">
        <f t="shared" si="756"/>
        <v>23366.633493295885</v>
      </c>
      <c r="BR749" s="41">
        <f t="shared" si="786"/>
        <v>23449.721856546475</v>
      </c>
      <c r="BS749" s="41">
        <f t="shared" si="787"/>
        <v>85.175334568425626</v>
      </c>
      <c r="BT749" s="41">
        <f t="shared" si="788"/>
        <v>741.10045961858066</v>
      </c>
      <c r="BU749" s="41">
        <f t="shared" si="789"/>
        <v>62.33160203874516</v>
      </c>
      <c r="BV749" s="41">
        <f t="shared" si="790"/>
        <v>738.47455110799513</v>
      </c>
      <c r="BW749" s="41">
        <f>Paramètres!$D$22</f>
        <v>1</v>
      </c>
      <c r="BX749" s="41">
        <f t="shared" si="757"/>
        <v>663.50867597836259</v>
      </c>
      <c r="BY749" s="41">
        <f t="shared" si="758"/>
        <v>9367.0192961751163</v>
      </c>
      <c r="BZ749" s="41">
        <f t="shared" si="791"/>
        <v>9390.489564341975</v>
      </c>
      <c r="CA749" s="41">
        <f t="shared" si="792"/>
        <v>85.948246317734487</v>
      </c>
      <c r="CB749" s="41">
        <f t="shared" si="793"/>
        <v>1904.6806948172896</v>
      </c>
      <c r="CC749" s="41">
        <f t="shared" si="794"/>
        <v>134.58000856298477</v>
      </c>
      <c r="CD749" s="41">
        <f t="shared" si="795"/>
        <v>1899.9202010886827</v>
      </c>
      <c r="CE749" s="2">
        <f>Paramètres!$F$16</f>
        <v>15000</v>
      </c>
      <c r="CF749" s="2">
        <f>Paramètres!$G$16</f>
        <v>15000</v>
      </c>
      <c r="CG749" s="111">
        <f>Paramètres!$F$20</f>
        <v>992600579172.61572</v>
      </c>
      <c r="CH749" s="2">
        <f>Paramètres!$F$21</f>
        <v>13332</v>
      </c>
      <c r="CI749" s="2"/>
      <c r="CJ749" s="2"/>
      <c r="CK749" s="2">
        <f>IF(CN749&gt;20000,Paramètres!$F$22,-2)</f>
        <v>1</v>
      </c>
      <c r="CL749" s="2">
        <f t="shared" si="759"/>
        <v>-13027.718493881672</v>
      </c>
      <c r="CM749" s="2">
        <f t="shared" si="760"/>
        <v>63366.633493295885</v>
      </c>
      <c r="CN749" s="2">
        <f t="shared" si="761"/>
        <v>64691.975463959316</v>
      </c>
      <c r="CO749" s="2">
        <f t="shared" si="762"/>
        <v>101.61771311299734</v>
      </c>
      <c r="CP749" s="2">
        <f t="shared" si="763"/>
        <v>222.83216999347789</v>
      </c>
      <c r="CQ749" s="2">
        <f t="shared" si="764"/>
        <v>-44.87410936574517</v>
      </c>
      <c r="CR749" s="2">
        <f t="shared" si="765"/>
        <v>218.26701604372883</v>
      </c>
      <c r="CS749" s="2">
        <f>Paramètres!$F$22</f>
        <v>1</v>
      </c>
      <c r="CT749" s="2">
        <f t="shared" si="766"/>
        <v>-14336.491324021637</v>
      </c>
      <c r="CU749" s="2">
        <f t="shared" si="767"/>
        <v>49367.019296175116</v>
      </c>
      <c r="CV749" s="2">
        <f t="shared" si="796"/>
        <v>51406.590799941921</v>
      </c>
      <c r="CW749" s="2">
        <f t="shared" si="797"/>
        <v>106.19362780742161</v>
      </c>
      <c r="CX749" s="2">
        <f t="shared" si="768"/>
        <v>340.66846504715886</v>
      </c>
      <c r="CY749" s="2">
        <f t="shared" si="798"/>
        <v>-95.007087953435686</v>
      </c>
      <c r="CZ749" s="2">
        <f t="shared" si="799"/>
        <v>327.15234420097835</v>
      </c>
      <c r="DA749" s="2"/>
      <c r="DB749" s="2"/>
      <c r="DC749" s="13">
        <f>Paramètres!$H$16</f>
        <v>-20000</v>
      </c>
      <c r="DD749" s="13">
        <f>Paramètres!$I$16</f>
        <v>0</v>
      </c>
      <c r="DE749" s="13"/>
      <c r="DF749" s="13"/>
      <c r="DG749" s="112">
        <f>Paramètres!$H$20</f>
        <v>1047197551196.5977</v>
      </c>
      <c r="DH749" s="13">
        <f>Paramètres!$H$21</f>
        <v>10000</v>
      </c>
      <c r="DI749" s="13">
        <f>IF(DL749&lt;66666,Paramètres!$H$22,5)</f>
        <v>5</v>
      </c>
      <c r="DJ749" s="13">
        <f t="shared" si="769"/>
        <v>-48027.718493881672</v>
      </c>
      <c r="DK749" s="13">
        <f t="shared" si="770"/>
        <v>48366.633493295885</v>
      </c>
      <c r="DL749" s="13">
        <f t="shared" si="800"/>
        <v>68161.521250646649</v>
      </c>
      <c r="DM749" s="13">
        <f t="shared" si="801"/>
        <v>134.79855335229138</v>
      </c>
      <c r="DN749" s="13">
        <f t="shared" si="802"/>
        <v>1091.5591130389369</v>
      </c>
      <c r="DO749" s="13">
        <f t="shared" si="803"/>
        <v>-769.13033686095821</v>
      </c>
      <c r="DP749" s="13">
        <f t="shared" si="804"/>
        <v>774.55782365069399</v>
      </c>
      <c r="DQ749" s="13">
        <f>IF(DT749&lt;66666,Paramètres!$H$22,5)</f>
        <v>1</v>
      </c>
      <c r="DR749" s="13">
        <f t="shared" si="771"/>
        <v>-49336.491324021641</v>
      </c>
      <c r="DS749" s="13">
        <f t="shared" si="772"/>
        <v>34367.019296175116</v>
      </c>
      <c r="DT749" s="13">
        <f t="shared" si="805"/>
        <v>60126.378499531595</v>
      </c>
      <c r="DU749" s="13">
        <f t="shared" si="806"/>
        <v>145.13954111995608</v>
      </c>
      <c r="DV749" s="13">
        <f t="shared" si="807"/>
        <v>278.05046790293386</v>
      </c>
      <c r="DW749" s="13">
        <f t="shared" si="808"/>
        <v>-228.15334699461599</v>
      </c>
      <c r="DX749" s="13">
        <f t="shared" si="809"/>
        <v>158.92801186762136</v>
      </c>
    </row>
    <row r="750" spans="1:128" x14ac:dyDescent="0.35">
      <c r="A750" s="106">
        <f t="shared" si="810"/>
        <v>744</v>
      </c>
      <c r="B750" s="106">
        <f>A750*Paramètres!$D$25</f>
        <v>372</v>
      </c>
      <c r="C750" s="102">
        <f>Paramètres!$D$7</f>
        <v>155093840495.72119</v>
      </c>
      <c r="D750" s="28">
        <f>Paramètres!$D$8</f>
        <v>6666</v>
      </c>
      <c r="E750" s="28">
        <f t="shared" si="773"/>
        <v>30533.714603957196</v>
      </c>
      <c r="F750" s="28">
        <f t="shared" si="774"/>
        <v>-52127.526375982394</v>
      </c>
      <c r="G750" s="28">
        <f t="shared" si="748"/>
        <v>-55.087899324384523</v>
      </c>
      <c r="H750" s="28">
        <f t="shared" si="749"/>
        <v>116.30226024898998</v>
      </c>
      <c r="I750" s="28">
        <f t="shared" si="811"/>
        <v>4528.3992252121679</v>
      </c>
      <c r="J750" s="28">
        <f t="shared" si="812"/>
        <v>-6488.38736075632</v>
      </c>
      <c r="K750" s="28">
        <f t="shared" si="813"/>
        <v>1643.7944115540538</v>
      </c>
      <c r="L750" s="28">
        <f t="shared" si="775"/>
        <v>-728.37608011654129</v>
      </c>
      <c r="M750" s="28">
        <f t="shared" si="776"/>
        <v>1473.6106518922829</v>
      </c>
      <c r="N750" s="28">
        <f>Paramètres!$D$26*Calculs!K750</f>
        <v>32.875888231081078</v>
      </c>
      <c r="O750" s="28">
        <f>Paramètres!$D$26*I750</f>
        <v>90.567984504243356</v>
      </c>
      <c r="P750" s="28">
        <f>Paramètres!$D$26*J750</f>
        <v>-129.76774721512641</v>
      </c>
      <c r="Q750" s="105">
        <f>IF($T750&gt;25000,Paramètres!$D$9,-5)</f>
        <v>-5</v>
      </c>
      <c r="R750" s="105">
        <f t="shared" si="750"/>
        <v>-4236.6679956322259</v>
      </c>
      <c r="S750" s="105">
        <f t="shared" si="751"/>
        <v>-9236.4222473818882</v>
      </c>
      <c r="T750" s="105">
        <f t="shared" si="777"/>
        <v>10161.734676576902</v>
      </c>
      <c r="U750" s="105">
        <f t="shared" si="778"/>
        <v>-114.64051943271578</v>
      </c>
      <c r="V750" s="105">
        <f t="shared" si="752"/>
        <v>-4390.1312816553118</v>
      </c>
      <c r="W750" s="105">
        <f t="shared" si="779"/>
        <v>1830.3497670024185</v>
      </c>
      <c r="X750" s="105">
        <f t="shared" si="780"/>
        <v>3990.3724638939034</v>
      </c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44">
        <f t="shared" si="781"/>
        <v>34770.382599589422</v>
      </c>
      <c r="AL750" s="44">
        <f t="shared" si="782"/>
        <v>-42891.104128600506</v>
      </c>
      <c r="AM750" s="44">
        <f t="shared" si="753"/>
        <v>-53.722205344765975</v>
      </c>
      <c r="AN750" s="44">
        <f t="shared" si="754"/>
        <v>89.121361333788073</v>
      </c>
      <c r="AO750" s="44">
        <f t="shared" si="814"/>
        <v>11369.20858512751</v>
      </c>
      <c r="AP750" s="44">
        <f t="shared" si="815"/>
        <v>-15489.880561035419</v>
      </c>
      <c r="AQ750" s="44">
        <f t="shared" si="783"/>
        <v>5267.9112392133793</v>
      </c>
      <c r="AR750" s="44">
        <f t="shared" si="784"/>
        <v>80.78097778838287</v>
      </c>
      <c r="AS750" s="44">
        <f t="shared" si="785"/>
        <v>5267.2918333673324</v>
      </c>
      <c r="AT750" s="44">
        <f>Paramètres!$D$26*Calculs!AQ750</f>
        <v>105.35822478426759</v>
      </c>
      <c r="AU750" s="44">
        <f>Paramètres!$D$26*AO750</f>
        <v>227.38417170255019</v>
      </c>
      <c r="AV750" s="44">
        <f>Paramètres!$D$26*AP750</f>
        <v>-309.7976112207084</v>
      </c>
      <c r="AW750" s="44"/>
      <c r="AX750" s="44"/>
      <c r="AY750" s="44"/>
      <c r="AZ750" s="44"/>
      <c r="BA750" s="44"/>
      <c r="BB750" s="44"/>
      <c r="BC750" s="44"/>
      <c r="BD750" s="44"/>
      <c r="BE750" s="44"/>
      <c r="BF750" s="44"/>
      <c r="BG750" s="41">
        <f>Paramètres!$D$16</f>
        <v>30000</v>
      </c>
      <c r="BH750" s="41">
        <f>Paramètres!$E$16</f>
        <v>-25000</v>
      </c>
      <c r="BI750" s="100"/>
      <c r="BJ750" s="100"/>
      <c r="BK750" s="110">
        <f>Paramètres!$D$20</f>
        <v>523598775598.29883</v>
      </c>
      <c r="BL750" s="41">
        <f>Paramètres!$D$21</f>
        <v>10000</v>
      </c>
      <c r="BM750" s="41"/>
      <c r="BN750" s="41"/>
      <c r="BO750" s="41">
        <f>IF(AND($BR$6&gt;200,A750&lt;950),Paramètres!$D$22,0)</f>
        <v>1</v>
      </c>
      <c r="BP750" s="41">
        <f t="shared" si="755"/>
        <v>-533.71460395719623</v>
      </c>
      <c r="BQ750" s="41">
        <f t="shared" si="756"/>
        <v>27127.526375982394</v>
      </c>
      <c r="BR750" s="41">
        <f t="shared" si="786"/>
        <v>27132.776093833407</v>
      </c>
      <c r="BS750" s="41">
        <f t="shared" si="787"/>
        <v>91.127107912724014</v>
      </c>
      <c r="BT750" s="41">
        <f t="shared" si="788"/>
        <v>587.53983449433133</v>
      </c>
      <c r="BU750" s="41">
        <f t="shared" si="789"/>
        <v>-11.557187845127439</v>
      </c>
      <c r="BV750" s="41">
        <f t="shared" si="790"/>
        <v>587.42615580746713</v>
      </c>
      <c r="BW750" s="41">
        <f>Paramètres!$D$22</f>
        <v>1</v>
      </c>
      <c r="BX750" s="41">
        <f t="shared" si="757"/>
        <v>-4770.3825995894222</v>
      </c>
      <c r="BY750" s="41">
        <f t="shared" si="758"/>
        <v>17891.104128600506</v>
      </c>
      <c r="BZ750" s="41">
        <f t="shared" si="791"/>
        <v>18516.15935033212</v>
      </c>
      <c r="CA750" s="41">
        <f t="shared" si="792"/>
        <v>104.92968752566155</v>
      </c>
      <c r="CB750" s="41">
        <f t="shared" si="793"/>
        <v>1040.3207704048475</v>
      </c>
      <c r="CC750" s="41">
        <f t="shared" si="794"/>
        <v>-268.02146207721682</v>
      </c>
      <c r="CD750" s="41">
        <f t="shared" si="795"/>
        <v>1005.2023682829873</v>
      </c>
      <c r="CE750" s="2">
        <f>Paramètres!$F$16</f>
        <v>15000</v>
      </c>
      <c r="CF750" s="2">
        <f>Paramètres!$G$16</f>
        <v>15000</v>
      </c>
      <c r="CG750" s="111">
        <f>Paramètres!$F$20</f>
        <v>992600579172.61572</v>
      </c>
      <c r="CH750" s="2">
        <f>Paramètres!$F$21</f>
        <v>13332</v>
      </c>
      <c r="CI750" s="2"/>
      <c r="CJ750" s="2"/>
      <c r="CK750" s="2">
        <f>IF(CN750&gt;20000,Paramètres!$F$22,-2)</f>
        <v>1</v>
      </c>
      <c r="CL750" s="2">
        <f t="shared" si="759"/>
        <v>-15533.714603957196</v>
      </c>
      <c r="CM750" s="2">
        <f t="shared" si="760"/>
        <v>67127.526375982387</v>
      </c>
      <c r="CN750" s="2">
        <f t="shared" si="761"/>
        <v>68901.386682384007</v>
      </c>
      <c r="CO750" s="2">
        <f t="shared" si="762"/>
        <v>103.02925324983381</v>
      </c>
      <c r="CP750" s="2">
        <f t="shared" si="763"/>
        <v>197.86736880806856</v>
      </c>
      <c r="CQ750" s="2">
        <f t="shared" si="764"/>
        <v>-44.608902440076861</v>
      </c>
      <c r="CR750" s="2">
        <f t="shared" si="765"/>
        <v>192.77329032342612</v>
      </c>
      <c r="CS750" s="2">
        <f>Paramètres!$F$22</f>
        <v>1</v>
      </c>
      <c r="CT750" s="2">
        <f t="shared" si="766"/>
        <v>-19770.382599589422</v>
      </c>
      <c r="CU750" s="2">
        <f t="shared" si="767"/>
        <v>57891.104128600506</v>
      </c>
      <c r="CV750" s="2">
        <f t="shared" si="796"/>
        <v>61173.91572690614</v>
      </c>
      <c r="CW750" s="2">
        <f t="shared" si="797"/>
        <v>108.85554173799903</v>
      </c>
      <c r="CX750" s="2">
        <f t="shared" si="768"/>
        <v>247.4077698715362</v>
      </c>
      <c r="CY750" s="2">
        <f t="shared" si="798"/>
        <v>-79.958037839321733</v>
      </c>
      <c r="CZ750" s="2">
        <f t="shared" si="799"/>
        <v>234.13098209697199</v>
      </c>
      <c r="DA750" s="2"/>
      <c r="DB750" s="2"/>
      <c r="DC750" s="13">
        <f>Paramètres!$H$16</f>
        <v>-20000</v>
      </c>
      <c r="DD750" s="13">
        <f>Paramètres!$I$16</f>
        <v>0</v>
      </c>
      <c r="DE750" s="13"/>
      <c r="DF750" s="13"/>
      <c r="DG750" s="112">
        <f>Paramètres!$H$20</f>
        <v>1047197551196.5977</v>
      </c>
      <c r="DH750" s="13">
        <f>Paramètres!$H$21</f>
        <v>10000</v>
      </c>
      <c r="DI750" s="13">
        <f>IF(DL750&lt;66666,Paramètres!$H$22,5)</f>
        <v>5</v>
      </c>
      <c r="DJ750" s="13">
        <f t="shared" si="769"/>
        <v>-50533.714603957196</v>
      </c>
      <c r="DK750" s="13">
        <f t="shared" si="770"/>
        <v>52127.526375982394</v>
      </c>
      <c r="DL750" s="13">
        <f t="shared" si="800"/>
        <v>72601.207412500633</v>
      </c>
      <c r="DM750" s="13">
        <f t="shared" si="801"/>
        <v>134.11055670682833</v>
      </c>
      <c r="DN750" s="13">
        <f t="shared" si="802"/>
        <v>965.75637233440523</v>
      </c>
      <c r="DO750" s="13">
        <f t="shared" si="803"/>
        <v>-672.209989831337</v>
      </c>
      <c r="DP750" s="13">
        <f t="shared" si="804"/>
        <v>693.41120576138962</v>
      </c>
      <c r="DQ750" s="13">
        <f>IF(DT750&lt;66666,Paramètres!$H$22,5)</f>
        <v>5</v>
      </c>
      <c r="DR750" s="13">
        <f t="shared" si="771"/>
        <v>-54770.382599589422</v>
      </c>
      <c r="DS750" s="13">
        <f t="shared" si="772"/>
        <v>42891.104128600506</v>
      </c>
      <c r="DT750" s="13">
        <f t="shared" si="805"/>
        <v>69566.095358844585</v>
      </c>
      <c r="DU750" s="13">
        <f t="shared" si="806"/>
        <v>141.93523348128224</v>
      </c>
      <c r="DV750" s="13">
        <f t="shared" si="807"/>
        <v>1049.2511753766978</v>
      </c>
      <c r="DW750" s="13">
        <f t="shared" si="808"/>
        <v>-826.09046866886183</v>
      </c>
      <c r="DX750" s="13">
        <f t="shared" si="809"/>
        <v>646.91774330577925</v>
      </c>
    </row>
    <row r="751" spans="1:128" x14ac:dyDescent="0.35">
      <c r="A751" s="106">
        <f t="shared" si="810"/>
        <v>745</v>
      </c>
      <c r="B751" s="106">
        <f>A751*Paramètres!$D$25</f>
        <v>372.5</v>
      </c>
      <c r="C751" s="102">
        <f>Paramètres!$D$7</f>
        <v>155093840495.72119</v>
      </c>
      <c r="D751" s="28">
        <f>Paramètres!$D$8</f>
        <v>6666</v>
      </c>
      <c r="E751" s="28">
        <f t="shared" si="773"/>
        <v>32615.820196534143</v>
      </c>
      <c r="F751" s="28">
        <f t="shared" si="774"/>
        <v>-55003.317393387479</v>
      </c>
      <c r="G751" s="28">
        <f t="shared" si="748"/>
        <v>-52.788604710093281</v>
      </c>
      <c r="H751" s="28">
        <f t="shared" si="749"/>
        <v>118.09303286054939</v>
      </c>
      <c r="I751" s="28">
        <f t="shared" si="811"/>
        <v>3709.4551605913834</v>
      </c>
      <c r="J751" s="28">
        <f t="shared" si="812"/>
        <v>-4885.0089616489113</v>
      </c>
      <c r="K751" s="28">
        <f t="shared" si="813"/>
        <v>1477.8605008940553</v>
      </c>
      <c r="L751" s="28">
        <f t="shared" si="775"/>
        <v>-695.93132507107157</v>
      </c>
      <c r="M751" s="28">
        <f t="shared" si="776"/>
        <v>1303.7450866207132</v>
      </c>
      <c r="N751" s="28">
        <f>Paramètres!$D$26*Calculs!K751</f>
        <v>29.557210017881108</v>
      </c>
      <c r="O751" s="28">
        <f>Paramètres!$D$26*I751</f>
        <v>74.189103211827671</v>
      </c>
      <c r="P751" s="28">
        <f>Paramètres!$D$26*J751</f>
        <v>-97.700179232978229</v>
      </c>
      <c r="Q751" s="105">
        <f>IF($T751&gt;25000,Paramètres!$D$9,-5)</f>
        <v>-5</v>
      </c>
      <c r="R751" s="105">
        <f t="shared" si="750"/>
        <v>-7859.3619400661264</v>
      </c>
      <c r="S751" s="105">
        <f t="shared" si="751"/>
        <v>-5684.0959426111003</v>
      </c>
      <c r="T751" s="105">
        <f t="shared" si="777"/>
        <v>9699.4080638855467</v>
      </c>
      <c r="U751" s="105">
        <f t="shared" si="778"/>
        <v>-144.12456296840389</v>
      </c>
      <c r="V751" s="105">
        <f t="shared" si="752"/>
        <v>-4613.9080654993613</v>
      </c>
      <c r="W751" s="105">
        <f t="shared" si="779"/>
        <v>3738.6171615944199</v>
      </c>
      <c r="X751" s="105">
        <f t="shared" si="780"/>
        <v>2703.865632000181</v>
      </c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44">
        <f t="shared" si="781"/>
        <v>40475.18213660027</v>
      </c>
      <c r="AL751" s="44">
        <f t="shared" si="782"/>
        <v>-49319.221450776378</v>
      </c>
      <c r="AM751" s="44">
        <f t="shared" si="753"/>
        <v>-41.453770063237847</v>
      </c>
      <c r="AN751" s="44">
        <f t="shared" si="754"/>
        <v>83.627820069966489</v>
      </c>
      <c r="AO751" s="44">
        <f t="shared" si="814"/>
        <v>11222.605391213343</v>
      </c>
      <c r="AP751" s="44">
        <f t="shared" si="815"/>
        <v>-9912.791116447379</v>
      </c>
      <c r="AQ751" s="44">
        <f t="shared" si="783"/>
        <v>5913.1554699086246</v>
      </c>
      <c r="AR751" s="44">
        <f t="shared" si="784"/>
        <v>656.27979841701813</v>
      </c>
      <c r="AS751" s="44">
        <f t="shared" si="785"/>
        <v>5876.6235575796418</v>
      </c>
      <c r="AT751" s="44">
        <f>Paramètres!$D$26*Calculs!AQ751</f>
        <v>118.26310939817249</v>
      </c>
      <c r="AU751" s="44">
        <f>Paramètres!$D$26*AO751</f>
        <v>224.45210782426688</v>
      </c>
      <c r="AV751" s="44">
        <f>Paramètres!$D$26*AP751</f>
        <v>-198.25582232894757</v>
      </c>
      <c r="AW751" s="44"/>
      <c r="AX751" s="44"/>
      <c r="AY751" s="44"/>
      <c r="AZ751" s="44"/>
      <c r="BA751" s="44"/>
      <c r="BB751" s="44"/>
      <c r="BC751" s="44"/>
      <c r="BD751" s="44"/>
      <c r="BE751" s="44"/>
      <c r="BF751" s="44"/>
      <c r="BG751" s="41">
        <f>Paramètres!$D$16</f>
        <v>30000</v>
      </c>
      <c r="BH751" s="41">
        <f>Paramètres!$E$16</f>
        <v>-25000</v>
      </c>
      <c r="BI751" s="100"/>
      <c r="BJ751" s="100"/>
      <c r="BK751" s="110">
        <f>Paramètres!$D$20</f>
        <v>523598775598.29883</v>
      </c>
      <c r="BL751" s="41">
        <f>Paramètres!$D$21</f>
        <v>10000</v>
      </c>
      <c r="BM751" s="41"/>
      <c r="BN751" s="41"/>
      <c r="BO751" s="41">
        <f>IF(AND($BR$6&gt;200,A751&lt;950),Paramètres!$D$22,0)</f>
        <v>1</v>
      </c>
      <c r="BP751" s="41">
        <f t="shared" si="755"/>
        <v>-2615.8201965341432</v>
      </c>
      <c r="BQ751" s="41">
        <f t="shared" si="756"/>
        <v>30003.317393387479</v>
      </c>
      <c r="BR751" s="41">
        <f t="shared" si="786"/>
        <v>30117.130837929159</v>
      </c>
      <c r="BS751" s="41">
        <f t="shared" si="787"/>
        <v>94.982697001822416</v>
      </c>
      <c r="BT751" s="41">
        <f t="shared" si="788"/>
        <v>493.44769038495173</v>
      </c>
      <c r="BU751" s="41">
        <f t="shared" si="789"/>
        <v>-42.85834667944205</v>
      </c>
      <c r="BV751" s="41">
        <f t="shared" si="790"/>
        <v>491.5829383391453</v>
      </c>
      <c r="BW751" s="41">
        <f>Paramètres!$D$22</f>
        <v>1</v>
      </c>
      <c r="BX751" s="41">
        <f t="shared" si="757"/>
        <v>-10475.18213660027</v>
      </c>
      <c r="BY751" s="41">
        <f t="shared" si="758"/>
        <v>24319.221450776378</v>
      </c>
      <c r="BZ751" s="41">
        <f t="shared" si="791"/>
        <v>26479.312165667205</v>
      </c>
      <c r="CA751" s="41">
        <f t="shared" si="792"/>
        <v>113.30332024810707</v>
      </c>
      <c r="CB751" s="41">
        <f t="shared" si="793"/>
        <v>611.40830827063644</v>
      </c>
      <c r="CC751" s="41">
        <f t="shared" si="794"/>
        <v>-241.87234732138216</v>
      </c>
      <c r="CD751" s="41">
        <f t="shared" si="795"/>
        <v>561.53173287322443</v>
      </c>
      <c r="CE751" s="2">
        <f>Paramètres!$F$16</f>
        <v>15000</v>
      </c>
      <c r="CF751" s="2">
        <f>Paramètres!$G$16</f>
        <v>15000</v>
      </c>
      <c r="CG751" s="111">
        <f>Paramètres!$F$20</f>
        <v>992600579172.61572</v>
      </c>
      <c r="CH751" s="2">
        <f>Paramètres!$F$21</f>
        <v>13332</v>
      </c>
      <c r="CI751" s="2"/>
      <c r="CJ751" s="2"/>
      <c r="CK751" s="2">
        <f>IF(CN751&gt;20000,Paramètres!$F$22,-2)</f>
        <v>1</v>
      </c>
      <c r="CL751" s="2">
        <f t="shared" si="759"/>
        <v>-17615.820196534143</v>
      </c>
      <c r="CM751" s="2">
        <f t="shared" si="760"/>
        <v>70003.317393387479</v>
      </c>
      <c r="CN751" s="2">
        <f t="shared" si="761"/>
        <v>72185.743518204239</v>
      </c>
      <c r="CO751" s="2">
        <f t="shared" si="762"/>
        <v>104.12478971915047</v>
      </c>
      <c r="CP751" s="2">
        <f t="shared" si="763"/>
        <v>181.14287291243969</v>
      </c>
      <c r="CQ751" s="2">
        <f t="shared" si="764"/>
        <v>-44.205131423276853</v>
      </c>
      <c r="CR751" s="2">
        <f t="shared" si="765"/>
        <v>175.66629375843021</v>
      </c>
      <c r="CS751" s="2">
        <f>Paramètres!$F$22</f>
        <v>1</v>
      </c>
      <c r="CT751" s="2">
        <f t="shared" si="766"/>
        <v>-25475.18213660027</v>
      </c>
      <c r="CU751" s="2">
        <f t="shared" si="767"/>
        <v>64319.221450776378</v>
      </c>
      <c r="CV751" s="2">
        <f t="shared" si="796"/>
        <v>69180.540276344836</v>
      </c>
      <c r="CW751" s="2">
        <f t="shared" si="797"/>
        <v>111.60723910433468</v>
      </c>
      <c r="CX751" s="2">
        <f t="shared" si="768"/>
        <v>196.35934726449241</v>
      </c>
      <c r="CY751" s="2">
        <f t="shared" si="798"/>
        <v>-72.30776336531936</v>
      </c>
      <c r="CZ751" s="2">
        <f t="shared" si="799"/>
        <v>182.56116951652808</v>
      </c>
      <c r="DA751" s="2"/>
      <c r="DB751" s="2"/>
      <c r="DC751" s="13">
        <f>Paramètres!$H$16</f>
        <v>-20000</v>
      </c>
      <c r="DD751" s="13">
        <f>Paramètres!$I$16</f>
        <v>0</v>
      </c>
      <c r="DE751" s="13"/>
      <c r="DF751" s="13"/>
      <c r="DG751" s="112">
        <f>Paramètres!$H$20</f>
        <v>1047197551196.5977</v>
      </c>
      <c r="DH751" s="13">
        <f>Paramètres!$H$21</f>
        <v>10000</v>
      </c>
      <c r="DI751" s="13">
        <f>IF(DL751&lt;66666,Paramètres!$H$22,5)</f>
        <v>5</v>
      </c>
      <c r="DJ751" s="13">
        <f t="shared" si="769"/>
        <v>-52615.820196534143</v>
      </c>
      <c r="DK751" s="13">
        <f t="shared" si="770"/>
        <v>55003.317393387479</v>
      </c>
      <c r="DL751" s="13">
        <f t="shared" si="800"/>
        <v>76116.945939992438</v>
      </c>
      <c r="DM751" s="13">
        <f t="shared" si="801"/>
        <v>133.7291193628437</v>
      </c>
      <c r="DN751" s="13">
        <f t="shared" si="802"/>
        <v>880.82179122511297</v>
      </c>
      <c r="DO751" s="13">
        <f t="shared" si="803"/>
        <v>-608.86784696835264</v>
      </c>
      <c r="DP751" s="13">
        <f t="shared" si="804"/>
        <v>636.49585452313772</v>
      </c>
      <c r="DQ751" s="13">
        <f>IF(DT751&lt;66666,Paramètres!$H$22,5)</f>
        <v>5</v>
      </c>
      <c r="DR751" s="13">
        <f t="shared" si="771"/>
        <v>-60475.18213660027</v>
      </c>
      <c r="DS751" s="13">
        <f t="shared" si="772"/>
        <v>49319.221450776378</v>
      </c>
      <c r="DT751" s="13">
        <f t="shared" si="805"/>
        <v>78036.102279430241</v>
      </c>
      <c r="DU751" s="13">
        <f t="shared" si="806"/>
        <v>140.80178294213371</v>
      </c>
      <c r="DV751" s="13">
        <f t="shared" si="807"/>
        <v>839.06733713467645</v>
      </c>
      <c r="DW751" s="13">
        <f t="shared" si="808"/>
        <v>-650.24711070772139</v>
      </c>
      <c r="DX751" s="13">
        <f t="shared" si="809"/>
        <v>530.29490970830295</v>
      </c>
    </row>
    <row r="752" spans="1:128" x14ac:dyDescent="0.35">
      <c r="A752" s="106">
        <f t="shared" si="810"/>
        <v>746</v>
      </c>
      <c r="B752" s="106">
        <f>A752*Paramètres!$D$25</f>
        <v>373</v>
      </c>
      <c r="C752" s="102">
        <f>Paramètres!$D$7</f>
        <v>155093840495.72119</v>
      </c>
      <c r="D752" s="28">
        <f>Paramètres!$D$8</f>
        <v>6666</v>
      </c>
      <c r="E752" s="28">
        <f t="shared" si="773"/>
        <v>34296.564945562066</v>
      </c>
      <c r="F752" s="28">
        <f t="shared" si="774"/>
        <v>-57119.885602556758</v>
      </c>
      <c r="G752" s="28">
        <f t="shared" si="748"/>
        <v>-49.843252293884284</v>
      </c>
      <c r="H752" s="28">
        <f t="shared" si="749"/>
        <v>119.29382254779532</v>
      </c>
      <c r="I752" s="28">
        <f t="shared" si="811"/>
        <v>2939.334732308484</v>
      </c>
      <c r="J752" s="28">
        <f t="shared" si="812"/>
        <v>-3483.5636957952197</v>
      </c>
      <c r="K752" s="28">
        <f t="shared" si="813"/>
        <v>1366.6149938272017</v>
      </c>
      <c r="L752" s="28">
        <f t="shared" si="775"/>
        <v>-668.66889806991333</v>
      </c>
      <c r="M752" s="28">
        <f t="shared" si="776"/>
        <v>1191.8550440835038</v>
      </c>
      <c r="N752" s="28">
        <f>Paramètres!$D$26*Calculs!K752</f>
        <v>27.332299876544035</v>
      </c>
      <c r="O752" s="28">
        <f>Paramètres!$D$26*I752</f>
        <v>58.786694646169678</v>
      </c>
      <c r="P752" s="28">
        <f>Paramètres!$D$26*J752</f>
        <v>-69.671273915904393</v>
      </c>
      <c r="Q752" s="105">
        <f>IF($T752&gt;25000,Paramètres!$D$9,-5)</f>
        <v>-5</v>
      </c>
      <c r="R752" s="105">
        <f t="shared" si="750"/>
        <v>-11953.989836249137</v>
      </c>
      <c r="S752" s="105">
        <f t="shared" si="751"/>
        <v>-4313.4244829516028</v>
      </c>
      <c r="T752" s="105">
        <f t="shared" si="777"/>
        <v>12708.402880585505</v>
      </c>
      <c r="U752" s="105">
        <f t="shared" si="778"/>
        <v>-160.15875407517223</v>
      </c>
      <c r="V752" s="105">
        <f t="shared" si="752"/>
        <v>-3334.6283687197893</v>
      </c>
      <c r="W752" s="105">
        <f t="shared" si="779"/>
        <v>3136.6737427124958</v>
      </c>
      <c r="X752" s="105">
        <f t="shared" si="780"/>
        <v>1131.8233913684535</v>
      </c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44">
        <f t="shared" si="781"/>
        <v>46250.554781811203</v>
      </c>
      <c r="AL752" s="44">
        <f t="shared" si="782"/>
        <v>-52806.461119605156</v>
      </c>
      <c r="AM752" s="44">
        <f t="shared" si="753"/>
        <v>-18.227188324556433</v>
      </c>
      <c r="AN752" s="44">
        <f t="shared" si="754"/>
        <v>55.11044561875147</v>
      </c>
      <c r="AO752" s="44">
        <f t="shared" si="814"/>
        <v>11654.433081806093</v>
      </c>
      <c r="AP752" s="44">
        <f t="shared" si="815"/>
        <v>-3837.9117365387897</v>
      </c>
      <c r="AQ752" s="44">
        <f t="shared" si="783"/>
        <v>4850.013431918137</v>
      </c>
      <c r="AR752" s="44">
        <f t="shared" si="784"/>
        <v>2774.1899401999972</v>
      </c>
      <c r="AS752" s="44">
        <f t="shared" si="785"/>
        <v>3978.2534440982363</v>
      </c>
      <c r="AT752" s="44">
        <f>Paramètres!$D$26*Calculs!AQ752</f>
        <v>97.000268638362741</v>
      </c>
      <c r="AU752" s="44">
        <f>Paramètres!$D$26*AO752</f>
        <v>233.08866163612188</v>
      </c>
      <c r="AV752" s="44">
        <f>Paramètres!$D$26*AP752</f>
        <v>-76.758234730775797</v>
      </c>
      <c r="AW752" s="44"/>
      <c r="AX752" s="44"/>
      <c r="AY752" s="44"/>
      <c r="AZ752" s="44"/>
      <c r="BA752" s="44"/>
      <c r="BB752" s="44"/>
      <c r="BC752" s="44"/>
      <c r="BD752" s="44"/>
      <c r="BE752" s="44"/>
      <c r="BF752" s="44"/>
      <c r="BG752" s="41">
        <f>Paramètres!$D$16</f>
        <v>30000</v>
      </c>
      <c r="BH752" s="41">
        <f>Paramètres!$E$16</f>
        <v>-25000</v>
      </c>
      <c r="BI752" s="100"/>
      <c r="BJ752" s="100"/>
      <c r="BK752" s="110">
        <f>Paramètres!$D$20</f>
        <v>523598775598.29883</v>
      </c>
      <c r="BL752" s="41">
        <f>Paramètres!$D$21</f>
        <v>10000</v>
      </c>
      <c r="BM752" s="41"/>
      <c r="BN752" s="41"/>
      <c r="BO752" s="41">
        <f>IF(AND($BR$6&gt;200,A752&lt;950),Paramètres!$D$22,0)</f>
        <v>1</v>
      </c>
      <c r="BP752" s="41">
        <f t="shared" si="755"/>
        <v>-4296.564945562066</v>
      </c>
      <c r="BQ752" s="41">
        <f t="shared" si="756"/>
        <v>32119.885602556758</v>
      </c>
      <c r="BR752" s="41">
        <f t="shared" si="786"/>
        <v>32405.979717526912</v>
      </c>
      <c r="BS752" s="41">
        <f t="shared" si="787"/>
        <v>97.619027562049581</v>
      </c>
      <c r="BT752" s="41">
        <f t="shared" si="788"/>
        <v>435.00420623878972</v>
      </c>
      <c r="BU752" s="41">
        <f t="shared" si="789"/>
        <v>-57.675275982684411</v>
      </c>
      <c r="BV752" s="41">
        <f t="shared" si="790"/>
        <v>431.16379948432672</v>
      </c>
      <c r="BW752" s="41">
        <f>Paramètres!$D$22</f>
        <v>1</v>
      </c>
      <c r="BX752" s="41">
        <f t="shared" si="757"/>
        <v>-16250.554781811203</v>
      </c>
      <c r="BY752" s="41">
        <f t="shared" si="758"/>
        <v>27806.461119605156</v>
      </c>
      <c r="BZ752" s="41">
        <f t="shared" si="791"/>
        <v>32206.82863482153</v>
      </c>
      <c r="CA752" s="41">
        <f t="shared" si="792"/>
        <v>120.30271997292601</v>
      </c>
      <c r="CB752" s="41">
        <f t="shared" si="793"/>
        <v>439.68898971505752</v>
      </c>
      <c r="CC752" s="41">
        <f t="shared" si="794"/>
        <v>-221.85326271455645</v>
      </c>
      <c r="CD752" s="41">
        <f t="shared" si="795"/>
        <v>379.61498587325815</v>
      </c>
      <c r="CE752" s="2">
        <f>Paramètres!$F$16</f>
        <v>15000</v>
      </c>
      <c r="CF752" s="2">
        <f>Paramètres!$G$16</f>
        <v>15000</v>
      </c>
      <c r="CG752" s="111">
        <f>Paramètres!$F$20</f>
        <v>992600579172.61572</v>
      </c>
      <c r="CH752" s="2">
        <f>Paramètres!$F$21</f>
        <v>13332</v>
      </c>
      <c r="CI752" s="2"/>
      <c r="CJ752" s="2"/>
      <c r="CK752" s="2">
        <f>IF(CN752&gt;20000,Paramètres!$F$22,-2)</f>
        <v>1</v>
      </c>
      <c r="CL752" s="2">
        <f t="shared" si="759"/>
        <v>-19296.564945562066</v>
      </c>
      <c r="CM752" s="2">
        <f t="shared" si="760"/>
        <v>72119.885602556751</v>
      </c>
      <c r="CN752" s="2">
        <f t="shared" si="761"/>
        <v>74656.783469582762</v>
      </c>
      <c r="CO752" s="2">
        <f t="shared" si="762"/>
        <v>104.97931746171159</v>
      </c>
      <c r="CP752" s="2">
        <f t="shared" si="763"/>
        <v>169.89710674496536</v>
      </c>
      <c r="CQ752" s="2">
        <f t="shared" si="764"/>
        <v>-43.91336462684648</v>
      </c>
      <c r="CR752" s="2">
        <f t="shared" si="765"/>
        <v>164.1238656852189</v>
      </c>
      <c r="CS752" s="2">
        <f>Paramètres!$F$22</f>
        <v>1</v>
      </c>
      <c r="CT752" s="2">
        <f t="shared" si="766"/>
        <v>-31250.554781811203</v>
      </c>
      <c r="CU752" s="2">
        <f t="shared" si="767"/>
        <v>67806.461119605156</v>
      </c>
      <c r="CV752" s="2">
        <f t="shared" si="796"/>
        <v>74661.324283296155</v>
      </c>
      <c r="CW752" s="2">
        <f t="shared" si="797"/>
        <v>114.74397030376522</v>
      </c>
      <c r="CX752" s="2">
        <f t="shared" si="768"/>
        <v>169.87739934541833</v>
      </c>
      <c r="CY752" s="2">
        <f t="shared" si="798"/>
        <v>-71.104591639601139</v>
      </c>
      <c r="CZ752" s="2">
        <f t="shared" si="799"/>
        <v>154.28048436574309</v>
      </c>
      <c r="DA752" s="2"/>
      <c r="DB752" s="2"/>
      <c r="DC752" s="13">
        <f>Paramètres!$H$16</f>
        <v>-20000</v>
      </c>
      <c r="DD752" s="13">
        <f>Paramètres!$I$16</f>
        <v>0</v>
      </c>
      <c r="DE752" s="13"/>
      <c r="DF752" s="13"/>
      <c r="DG752" s="112">
        <f>Paramètres!$H$20</f>
        <v>1047197551196.5977</v>
      </c>
      <c r="DH752" s="13">
        <f>Paramètres!$H$21</f>
        <v>10000</v>
      </c>
      <c r="DI752" s="13">
        <f>IF(DL752&lt;66666,Paramètres!$H$22,5)</f>
        <v>5</v>
      </c>
      <c r="DJ752" s="13">
        <f t="shared" si="769"/>
        <v>-54296.564945562066</v>
      </c>
      <c r="DK752" s="13">
        <f t="shared" si="770"/>
        <v>57119.885602556758</v>
      </c>
      <c r="DL752" s="13">
        <f t="shared" si="800"/>
        <v>78808.618159036458</v>
      </c>
      <c r="DM752" s="13">
        <f t="shared" si="801"/>
        <v>133.54842129767735</v>
      </c>
      <c r="DN752" s="13">
        <f t="shared" si="802"/>
        <v>823.08727118429181</v>
      </c>
      <c r="DO752" s="13">
        <f t="shared" si="803"/>
        <v>-567.08025746038243</v>
      </c>
      <c r="DP752" s="13">
        <f t="shared" si="804"/>
        <v>596.56737891395824</v>
      </c>
      <c r="DQ752" s="13">
        <f>IF(DT752&lt;66666,Paramètres!$H$22,5)</f>
        <v>5</v>
      </c>
      <c r="DR752" s="13">
        <f t="shared" si="771"/>
        <v>-66250.554781811195</v>
      </c>
      <c r="DS752" s="13">
        <f t="shared" si="772"/>
        <v>52806.461119605156</v>
      </c>
      <c r="DT752" s="13">
        <f t="shared" si="805"/>
        <v>84721.061990948496</v>
      </c>
      <c r="DU752" s="13">
        <f t="shared" si="806"/>
        <v>141.44263245162236</v>
      </c>
      <c r="DV752" s="13">
        <f t="shared" si="807"/>
        <v>714.50046902761983</v>
      </c>
      <c r="DW752" s="13">
        <f t="shared" si="808"/>
        <v>-558.72827078113642</v>
      </c>
      <c r="DX752" s="13">
        <f t="shared" si="809"/>
        <v>445.34665112764662</v>
      </c>
    </row>
    <row r="753" spans="1:128" x14ac:dyDescent="0.35">
      <c r="A753" s="106">
        <f t="shared" si="810"/>
        <v>747</v>
      </c>
      <c r="B753" s="106">
        <f>A753*Paramètres!$D$25</f>
        <v>373.5</v>
      </c>
      <c r="C753" s="102">
        <f>Paramètres!$D$7</f>
        <v>155093840495.72119</v>
      </c>
      <c r="D753" s="28">
        <f>Paramètres!$D$8</f>
        <v>6666</v>
      </c>
      <c r="E753" s="28">
        <f t="shared" si="773"/>
        <v>35599.065087198833</v>
      </c>
      <c r="F753" s="28">
        <f t="shared" si="774"/>
        <v>-58563.703689433496</v>
      </c>
      <c r="G753" s="28">
        <f t="shared" si="748"/>
        <v>-45.131266151663233</v>
      </c>
      <c r="H753" s="28">
        <f t="shared" si="749"/>
        <v>120.13315650888526</v>
      </c>
      <c r="I753" s="28">
        <f t="shared" si="811"/>
        <v>2211.8791395924013</v>
      </c>
      <c r="J753" s="28">
        <f t="shared" si="812"/>
        <v>-2222.0373777958116</v>
      </c>
      <c r="K753" s="28">
        <f t="shared" si="813"/>
        <v>1294.6317640554396</v>
      </c>
      <c r="L753" s="28">
        <f t="shared" si="775"/>
        <v>-649.91978505571797</v>
      </c>
      <c r="M753" s="28">
        <f t="shared" si="776"/>
        <v>1119.6765950462789</v>
      </c>
      <c r="N753" s="28">
        <f>Paramètres!$D$26*Calculs!K753</f>
        <v>25.892635281108792</v>
      </c>
      <c r="O753" s="28">
        <f>Paramètres!$D$26*I753</f>
        <v>44.237582791848027</v>
      </c>
      <c r="P753" s="28">
        <f>Paramètres!$D$26*J753</f>
        <v>-44.440747555916232</v>
      </c>
      <c r="Q753" s="105">
        <f>IF($T753&gt;25000,Paramètres!$D$9,-5)</f>
        <v>-5</v>
      </c>
      <c r="R753" s="105">
        <f t="shared" si="750"/>
        <v>-17172.253720565415</v>
      </c>
      <c r="S753" s="105">
        <f t="shared" si="751"/>
        <v>-4832.8500625835004</v>
      </c>
      <c r="T753" s="105">
        <f t="shared" si="777"/>
        <v>17839.35922534456</v>
      </c>
      <c r="U753" s="105">
        <f t="shared" si="778"/>
        <v>-164.2816115313255</v>
      </c>
      <c r="V753" s="105">
        <f t="shared" si="752"/>
        <v>-2002.9101155985788</v>
      </c>
      <c r="W753" s="105">
        <f t="shared" si="779"/>
        <v>1928.0109924397514</v>
      </c>
      <c r="X753" s="105">
        <f t="shared" si="780"/>
        <v>542.6071730069533</v>
      </c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44">
        <f t="shared" si="781"/>
        <v>52771.318807764248</v>
      </c>
      <c r="AL753" s="44">
        <f t="shared" si="782"/>
        <v>-53730.853626849996</v>
      </c>
      <c r="AM753" s="44">
        <f t="shared" si="753"/>
        <v>0.8761868667727839</v>
      </c>
      <c r="AN753" s="44">
        <f t="shared" si="754"/>
        <v>42.73437492366115</v>
      </c>
      <c r="AO753" s="44">
        <f t="shared" si="814"/>
        <v>14195.534360369968</v>
      </c>
      <c r="AP753" s="44">
        <f t="shared" si="815"/>
        <v>217.0999422902224</v>
      </c>
      <c r="AQ753" s="44">
        <f t="shared" si="783"/>
        <v>3110.9108009617785</v>
      </c>
      <c r="AR753" s="44">
        <f t="shared" si="784"/>
        <v>2284.9876175772019</v>
      </c>
      <c r="AS753" s="44">
        <f t="shared" si="785"/>
        <v>2111.0655127351015</v>
      </c>
      <c r="AT753" s="44">
        <f>Paramètres!$D$26*Calculs!AQ753</f>
        <v>62.21821601923557</v>
      </c>
      <c r="AU753" s="44">
        <f>Paramètres!$D$26*AO753</f>
        <v>283.91068720739935</v>
      </c>
      <c r="AV753" s="44">
        <f>Paramètres!$D$26*AP753</f>
        <v>4.3419988458044481</v>
      </c>
      <c r="AW753" s="44"/>
      <c r="AX753" s="44"/>
      <c r="AY753" s="44"/>
      <c r="AZ753" s="44"/>
      <c r="BA753" s="44"/>
      <c r="BB753" s="44"/>
      <c r="BC753" s="44"/>
      <c r="BD753" s="44"/>
      <c r="BE753" s="44"/>
      <c r="BF753" s="44"/>
      <c r="BG753" s="41">
        <f>Paramètres!$D$16</f>
        <v>30000</v>
      </c>
      <c r="BH753" s="41">
        <f>Paramètres!$E$16</f>
        <v>-25000</v>
      </c>
      <c r="BI753" s="100"/>
      <c r="BJ753" s="100"/>
      <c r="BK753" s="110">
        <f>Paramètres!$D$20</f>
        <v>523598775598.29883</v>
      </c>
      <c r="BL753" s="41">
        <f>Paramètres!$D$21</f>
        <v>10000</v>
      </c>
      <c r="BM753" s="41"/>
      <c r="BN753" s="41"/>
      <c r="BO753" s="41">
        <f>IF(AND($BR$6&gt;200,A753&lt;950),Paramètres!$D$22,0)</f>
        <v>1</v>
      </c>
      <c r="BP753" s="41">
        <f t="shared" si="755"/>
        <v>-5599.0650871988328</v>
      </c>
      <c r="BQ753" s="41">
        <f t="shared" si="756"/>
        <v>33563.703689433496</v>
      </c>
      <c r="BR753" s="41">
        <f t="shared" si="786"/>
        <v>34027.514384726674</v>
      </c>
      <c r="BS753" s="41">
        <f t="shared" si="787"/>
        <v>99.470816821580968</v>
      </c>
      <c r="BT753" s="41">
        <f t="shared" si="788"/>
        <v>399.36896320104461</v>
      </c>
      <c r="BU753" s="41">
        <f t="shared" si="789"/>
        <v>-65.714256806645764</v>
      </c>
      <c r="BV753" s="41">
        <f t="shared" si="790"/>
        <v>393.9253802696997</v>
      </c>
      <c r="BW753" s="41">
        <f>Paramètres!$D$22</f>
        <v>1</v>
      </c>
      <c r="BX753" s="41">
        <f t="shared" si="757"/>
        <v>-22771.318807764248</v>
      </c>
      <c r="BY753" s="41">
        <f t="shared" si="758"/>
        <v>28730.853626849996</v>
      </c>
      <c r="BZ753" s="41">
        <f t="shared" si="791"/>
        <v>36660.536144092563</v>
      </c>
      <c r="CA753" s="41">
        <f t="shared" si="792"/>
        <v>128.39941799921294</v>
      </c>
      <c r="CB753" s="41">
        <f t="shared" si="793"/>
        <v>349.82346779037363</v>
      </c>
      <c r="CC753" s="41">
        <f t="shared" si="794"/>
        <v>-217.28928568263356</v>
      </c>
      <c r="CD753" s="41">
        <f t="shared" si="795"/>
        <v>274.15657012811755</v>
      </c>
      <c r="CE753" s="2">
        <f>Paramètres!$F$16</f>
        <v>15000</v>
      </c>
      <c r="CF753" s="2">
        <f>Paramètres!$G$16</f>
        <v>15000</v>
      </c>
      <c r="CG753" s="111">
        <f>Paramètres!$F$20</f>
        <v>992600579172.61572</v>
      </c>
      <c r="CH753" s="2">
        <f>Paramètres!$F$21</f>
        <v>13332</v>
      </c>
      <c r="CI753" s="2"/>
      <c r="CJ753" s="2"/>
      <c r="CK753" s="2">
        <f>IF(CN753&gt;20000,Paramètres!$F$22,-2)</f>
        <v>1</v>
      </c>
      <c r="CL753" s="2">
        <f t="shared" si="759"/>
        <v>-20599.065087198833</v>
      </c>
      <c r="CM753" s="2">
        <f t="shared" si="760"/>
        <v>73563.703689433489</v>
      </c>
      <c r="CN753" s="2">
        <f t="shared" si="761"/>
        <v>76393.32420423544</v>
      </c>
      <c r="CO753" s="2">
        <f t="shared" si="762"/>
        <v>105.64313339835756</v>
      </c>
      <c r="CP753" s="2">
        <f t="shared" si="763"/>
        <v>162.59950592788621</v>
      </c>
      <c r="CQ753" s="2">
        <f t="shared" si="764"/>
        <v>-43.844116493744636</v>
      </c>
      <c r="CR753" s="2">
        <f t="shared" si="765"/>
        <v>156.57679514179506</v>
      </c>
      <c r="CS753" s="2">
        <f>Paramètres!$F$22</f>
        <v>1</v>
      </c>
      <c r="CT753" s="2">
        <f t="shared" si="766"/>
        <v>-37771.318807764248</v>
      </c>
      <c r="CU753" s="2">
        <f t="shared" si="767"/>
        <v>68730.853626850003</v>
      </c>
      <c r="CV753" s="2">
        <f t="shared" si="796"/>
        <v>78425.778700330702</v>
      </c>
      <c r="CW753" s="2">
        <f t="shared" si="797"/>
        <v>118.79117301355743</v>
      </c>
      <c r="CX753" s="2">
        <f t="shared" si="768"/>
        <v>154.63156234803856</v>
      </c>
      <c r="CY753" s="2">
        <f t="shared" si="798"/>
        <v>-74.47344656286856</v>
      </c>
      <c r="CZ753" s="2">
        <f t="shared" si="799"/>
        <v>135.51614601678611</v>
      </c>
      <c r="DA753" s="2"/>
      <c r="DB753" s="2"/>
      <c r="DC753" s="13">
        <f>Paramètres!$H$16</f>
        <v>-20000</v>
      </c>
      <c r="DD753" s="13">
        <f>Paramètres!$I$16</f>
        <v>0</v>
      </c>
      <c r="DE753" s="13"/>
      <c r="DF753" s="13"/>
      <c r="DG753" s="112">
        <f>Paramètres!$H$20</f>
        <v>1047197551196.5977</v>
      </c>
      <c r="DH753" s="13">
        <f>Paramètres!$H$21</f>
        <v>10000</v>
      </c>
      <c r="DI753" s="13">
        <f>IF(DL753&lt;66666,Paramètres!$H$22,5)</f>
        <v>5</v>
      </c>
      <c r="DJ753" s="13">
        <f t="shared" si="769"/>
        <v>-55599.065087198833</v>
      </c>
      <c r="DK753" s="13">
        <f t="shared" si="770"/>
        <v>58563.703689433496</v>
      </c>
      <c r="DL753" s="13">
        <f t="shared" si="800"/>
        <v>80752.482490598006</v>
      </c>
      <c r="DM753" s="13">
        <f t="shared" si="801"/>
        <v>133.51244749789646</v>
      </c>
      <c r="DN753" s="13">
        <f t="shared" si="802"/>
        <v>784.82480546986028</v>
      </c>
      <c r="DO753" s="13">
        <f t="shared" si="803"/>
        <v>-540.36141175532759</v>
      </c>
      <c r="DP753" s="13">
        <f t="shared" si="804"/>
        <v>569.17441963478404</v>
      </c>
      <c r="DQ753" s="13">
        <f>IF(DT753&lt;66666,Paramètres!$H$22,5)</f>
        <v>5</v>
      </c>
      <c r="DR753" s="13">
        <f t="shared" si="771"/>
        <v>-72771.318807764241</v>
      </c>
      <c r="DS753" s="13">
        <f t="shared" si="772"/>
        <v>53730.853626849996</v>
      </c>
      <c r="DT753" s="13">
        <f t="shared" si="805"/>
        <v>90458.108937182857</v>
      </c>
      <c r="DU753" s="13">
        <f t="shared" si="806"/>
        <v>143.55961732818406</v>
      </c>
      <c r="DV753" s="13">
        <f t="shared" si="807"/>
        <v>628.33410116781522</v>
      </c>
      <c r="DW753" s="13">
        <f t="shared" si="808"/>
        <v>-505.47929567735974</v>
      </c>
      <c r="DX753" s="13">
        <f t="shared" si="809"/>
        <v>373.22168255861897</v>
      </c>
    </row>
    <row r="754" spans="1:128" x14ac:dyDescent="0.35">
      <c r="A754" s="106">
        <f t="shared" si="810"/>
        <v>748</v>
      </c>
      <c r="B754" s="106">
        <f>A754*Paramètres!$D$25</f>
        <v>374</v>
      </c>
      <c r="C754" s="102">
        <f>Paramètres!$D$7</f>
        <v>155093840495.72119</v>
      </c>
      <c r="D754" s="28">
        <f>Paramètres!$D$8</f>
        <v>6666</v>
      </c>
      <c r="E754" s="28">
        <f t="shared" si="773"/>
        <v>36542.524710731108</v>
      </c>
      <c r="F754" s="28">
        <f t="shared" si="774"/>
        <v>-59394.803229569836</v>
      </c>
      <c r="G754" s="28">
        <f t="shared" si="748"/>
        <v>-34.878223593727242</v>
      </c>
      <c r="H754" s="28">
        <f t="shared" si="749"/>
        <v>120.7303760142253</v>
      </c>
      <c r="I754" s="28">
        <f t="shared" si="811"/>
        <v>1517.7217717448352</v>
      </c>
      <c r="J754" s="28">
        <f t="shared" si="812"/>
        <v>-1057.9200351936165</v>
      </c>
      <c r="K754" s="28">
        <f t="shared" si="813"/>
        <v>1252.6647008258526</v>
      </c>
      <c r="L754" s="28">
        <f t="shared" si="775"/>
        <v>-640.11004202332049</v>
      </c>
      <c r="M754" s="28">
        <f t="shared" si="776"/>
        <v>1076.7673782187244</v>
      </c>
      <c r="N754" s="28">
        <f>Paramètres!$D$26*Calculs!K754</f>
        <v>25.053294016517054</v>
      </c>
      <c r="O754" s="28">
        <f>Paramètres!$D$26*I754</f>
        <v>30.354435434896704</v>
      </c>
      <c r="P754" s="28">
        <f>Paramètres!$D$26*J754</f>
        <v>-21.158400703872331</v>
      </c>
      <c r="Q754" s="105">
        <f>IF($T754&gt;25000,Paramètres!$D$9,-5)</f>
        <v>-5</v>
      </c>
      <c r="R754" s="105">
        <f t="shared" si="750"/>
        <v>-23897.808181612425</v>
      </c>
      <c r="S754" s="105">
        <f t="shared" si="751"/>
        <v>-6300.2659520487286</v>
      </c>
      <c r="T754" s="105">
        <f t="shared" si="777"/>
        <v>24714.339702927249</v>
      </c>
      <c r="U754" s="105">
        <f t="shared" si="778"/>
        <v>-165.23094784502243</v>
      </c>
      <c r="V754" s="105">
        <f t="shared" si="752"/>
        <v>-1142.6646369797836</v>
      </c>
      <c r="W754" s="105">
        <f t="shared" si="779"/>
        <v>1104.9123965557658</v>
      </c>
      <c r="X754" s="105">
        <f t="shared" si="780"/>
        <v>291.29206741951413</v>
      </c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44">
        <f t="shared" si="781"/>
        <v>60440.332892343533</v>
      </c>
      <c r="AL754" s="44">
        <f t="shared" si="782"/>
        <v>-53094.537277521107</v>
      </c>
      <c r="AM754" s="44">
        <f t="shared" si="753"/>
        <v>8.1648427273767901</v>
      </c>
      <c r="AN754" s="44">
        <f t="shared" si="754"/>
        <v>49.53291622422141</v>
      </c>
      <c r="AO754" s="44">
        <f t="shared" si="814"/>
        <v>16196.611290739771</v>
      </c>
      <c r="AP754" s="44">
        <f t="shared" si="815"/>
        <v>2323.8234561795193</v>
      </c>
      <c r="AQ754" s="44">
        <f t="shared" si="783"/>
        <v>1742.2952871776761</v>
      </c>
      <c r="AR754" s="44">
        <f t="shared" si="784"/>
        <v>1130.7689645168896</v>
      </c>
      <c r="AS754" s="44">
        <f t="shared" si="785"/>
        <v>1325.5015717104761</v>
      </c>
      <c r="AT754" s="44">
        <f>Paramètres!$D$26*Calculs!AQ754</f>
        <v>34.845905743553523</v>
      </c>
      <c r="AU754" s="44">
        <f>Paramètres!$D$26*AO754</f>
        <v>323.9322258147954</v>
      </c>
      <c r="AV754" s="44">
        <f>Paramètres!$D$26*AP754</f>
        <v>46.476469123590384</v>
      </c>
      <c r="AW754" s="44"/>
      <c r="AX754" s="44"/>
      <c r="AY754" s="44"/>
      <c r="AZ754" s="44"/>
      <c r="BA754" s="44"/>
      <c r="BB754" s="44"/>
      <c r="BC754" s="44"/>
      <c r="BD754" s="44"/>
      <c r="BE754" s="44"/>
      <c r="BF754" s="44"/>
      <c r="BG754" s="41">
        <f>Paramètres!$D$16</f>
        <v>30000</v>
      </c>
      <c r="BH754" s="41">
        <f>Paramètres!$E$16</f>
        <v>-25000</v>
      </c>
      <c r="BI754" s="100"/>
      <c r="BJ754" s="100"/>
      <c r="BK754" s="110">
        <f>Paramètres!$D$20</f>
        <v>523598775598.29883</v>
      </c>
      <c r="BL754" s="41">
        <f>Paramètres!$D$21</f>
        <v>10000</v>
      </c>
      <c r="BM754" s="41"/>
      <c r="BN754" s="41"/>
      <c r="BO754" s="41">
        <f>IF(AND($BR$6&gt;200,A754&lt;950),Paramètres!$D$22,0)</f>
        <v>1</v>
      </c>
      <c r="BP754" s="41">
        <f t="shared" si="755"/>
        <v>-6542.5247107311079</v>
      </c>
      <c r="BQ754" s="41">
        <f t="shared" si="756"/>
        <v>34394.803229569836</v>
      </c>
      <c r="BR754" s="41">
        <f t="shared" si="786"/>
        <v>35011.528369829197</v>
      </c>
      <c r="BS754" s="41">
        <f t="shared" si="787"/>
        <v>100.77004444591412</v>
      </c>
      <c r="BT754" s="41">
        <f t="shared" si="788"/>
        <v>379.74247097053467</v>
      </c>
      <c r="BU754" s="41">
        <f t="shared" si="789"/>
        <v>-70.961612237978727</v>
      </c>
      <c r="BV754" s="41">
        <f t="shared" si="790"/>
        <v>373.05333914521407</v>
      </c>
      <c r="BW754" s="41">
        <f>Paramètres!$D$22</f>
        <v>1</v>
      </c>
      <c r="BX754" s="41">
        <f t="shared" si="757"/>
        <v>-30440.332892343533</v>
      </c>
      <c r="BY754" s="41">
        <f t="shared" si="758"/>
        <v>28094.537277521107</v>
      </c>
      <c r="BZ754" s="41">
        <f t="shared" si="791"/>
        <v>41423.627212434149</v>
      </c>
      <c r="CA754" s="41">
        <f t="shared" si="792"/>
        <v>137.29491079836723</v>
      </c>
      <c r="CB754" s="41">
        <f t="shared" si="793"/>
        <v>280.28689623692219</v>
      </c>
      <c r="CC754" s="41">
        <f t="shared" si="794"/>
        <v>-205.97004658859515</v>
      </c>
      <c r="CD754" s="41">
        <f t="shared" si="795"/>
        <v>190.09756471459366</v>
      </c>
      <c r="CE754" s="2">
        <f>Paramètres!$F$16</f>
        <v>15000</v>
      </c>
      <c r="CF754" s="2">
        <f>Paramètres!$G$16</f>
        <v>15000</v>
      </c>
      <c r="CG754" s="111">
        <f>Paramètres!$F$20</f>
        <v>992600579172.61572</v>
      </c>
      <c r="CH754" s="2">
        <f>Paramètres!$F$21</f>
        <v>13332</v>
      </c>
      <c r="CI754" s="2"/>
      <c r="CJ754" s="2"/>
      <c r="CK754" s="2">
        <f>IF(CN754&gt;20000,Paramètres!$F$22,-2)</f>
        <v>1</v>
      </c>
      <c r="CL754" s="2">
        <f t="shared" si="759"/>
        <v>-21542.524710731108</v>
      </c>
      <c r="CM754" s="2">
        <f t="shared" si="760"/>
        <v>74394.803229569836</v>
      </c>
      <c r="CN754" s="2">
        <f t="shared" si="761"/>
        <v>77451.062733050188</v>
      </c>
      <c r="CO754" s="2">
        <f t="shared" si="762"/>
        <v>106.14944577394618</v>
      </c>
      <c r="CP754" s="2">
        <f t="shared" si="763"/>
        <v>158.37907372794371</v>
      </c>
      <c r="CQ754" s="2">
        <f t="shared" si="764"/>
        <v>-44.052140655663329</v>
      </c>
      <c r="CR754" s="2">
        <f t="shared" si="765"/>
        <v>152.12935252138254</v>
      </c>
      <c r="CS754" s="2">
        <f>Paramètres!$F$22</f>
        <v>1</v>
      </c>
      <c r="CT754" s="2">
        <f t="shared" si="766"/>
        <v>-45440.332892343533</v>
      </c>
      <c r="CU754" s="2">
        <f t="shared" si="767"/>
        <v>68094.5372775211</v>
      </c>
      <c r="CV754" s="2">
        <f t="shared" si="796"/>
        <v>81863.849533275119</v>
      </c>
      <c r="CW754" s="2">
        <f t="shared" si="797"/>
        <v>123.71567595991223</v>
      </c>
      <c r="CX754" s="2">
        <f t="shared" si="768"/>
        <v>142.40912100475123</v>
      </c>
      <c r="CY754" s="2">
        <f t="shared" si="798"/>
        <v>-79.047319448758827</v>
      </c>
      <c r="CZ754" s="2">
        <f t="shared" si="799"/>
        <v>118.4562325642334</v>
      </c>
      <c r="DA754" s="2"/>
      <c r="DB754" s="2"/>
      <c r="DC754" s="13">
        <f>Paramètres!$H$16</f>
        <v>-20000</v>
      </c>
      <c r="DD754" s="13">
        <f>Paramètres!$I$16</f>
        <v>0</v>
      </c>
      <c r="DE754" s="13"/>
      <c r="DF754" s="13"/>
      <c r="DG754" s="112">
        <f>Paramètres!$H$20</f>
        <v>1047197551196.5977</v>
      </c>
      <c r="DH754" s="13">
        <f>Paramètres!$H$21</f>
        <v>10000</v>
      </c>
      <c r="DI754" s="13">
        <f>IF(DL754&lt;66666,Paramètres!$H$22,5)</f>
        <v>5</v>
      </c>
      <c r="DJ754" s="13">
        <f t="shared" si="769"/>
        <v>-56542.524710731108</v>
      </c>
      <c r="DK754" s="13">
        <f t="shared" si="770"/>
        <v>59394.803229569836</v>
      </c>
      <c r="DL754" s="13">
        <f t="shared" si="800"/>
        <v>82004.876387584154</v>
      </c>
      <c r="DM754" s="13">
        <f t="shared" si="801"/>
        <v>133.59069925871316</v>
      </c>
      <c r="DN754" s="13">
        <f t="shared" si="802"/>
        <v>761.55878256150913</v>
      </c>
      <c r="DO754" s="13">
        <f t="shared" si="803"/>
        <v>-525.09628912967844</v>
      </c>
      <c r="DP754" s="13">
        <f t="shared" si="804"/>
        <v>551.58468655212789</v>
      </c>
      <c r="DQ754" s="13">
        <f>IF(DT754&lt;66666,Paramètres!$H$22,5)</f>
        <v>5</v>
      </c>
      <c r="DR754" s="13">
        <f t="shared" si="771"/>
        <v>-80440.332892343533</v>
      </c>
      <c r="DS754" s="13">
        <f t="shared" si="772"/>
        <v>53094.537277521107</v>
      </c>
      <c r="DT754" s="13">
        <f t="shared" si="805"/>
        <v>96382.970718613593</v>
      </c>
      <c r="DU754" s="13">
        <f t="shared" si="806"/>
        <v>146.573245148849</v>
      </c>
      <c r="DV754" s="13">
        <f t="shared" si="807"/>
        <v>554.65501961746986</v>
      </c>
      <c r="DW754" s="13">
        <f t="shared" si="808"/>
        <v>-462.90993197019395</v>
      </c>
      <c r="DX754" s="13">
        <f t="shared" si="809"/>
        <v>305.5430995296839</v>
      </c>
    </row>
    <row r="755" spans="1:128" x14ac:dyDescent="0.35">
      <c r="A755" s="106">
        <f t="shared" si="810"/>
        <v>749</v>
      </c>
      <c r="B755" s="106">
        <f>A755*Paramètres!$D$25</f>
        <v>374.5</v>
      </c>
      <c r="C755" s="102">
        <f>Paramètres!$D$7</f>
        <v>155093840495.72119</v>
      </c>
      <c r="D755" s="28">
        <f>Paramètres!$D$8</f>
        <v>6666</v>
      </c>
      <c r="E755" s="28">
        <f t="shared" si="773"/>
        <v>37141.358086097694</v>
      </c>
      <c r="F755" s="28">
        <f t="shared" si="774"/>
        <v>-59654.57140261196</v>
      </c>
      <c r="G755" s="28">
        <f t="shared" si="748"/>
        <v>2.7033807553046598</v>
      </c>
      <c r="H755" s="28">
        <f t="shared" si="749"/>
        <v>121.14782260588629</v>
      </c>
      <c r="I755" s="28">
        <f t="shared" si="811"/>
        <v>847.25729428661805</v>
      </c>
      <c r="J755" s="28">
        <f t="shared" si="812"/>
        <v>40.005743728980207</v>
      </c>
      <c r="K755" s="28">
        <f t="shared" si="813"/>
        <v>1235.5990958914738</v>
      </c>
      <c r="L755" s="28">
        <f t="shared" si="775"/>
        <v>-639.11096641700624</v>
      </c>
      <c r="M755" s="28">
        <f t="shared" si="776"/>
        <v>1057.4697623919785</v>
      </c>
      <c r="N755" s="28">
        <f>Paramètres!$D$26*Calculs!K755</f>
        <v>24.711981917829476</v>
      </c>
      <c r="O755" s="28">
        <f>Paramètres!$D$26*I755</f>
        <v>16.945145885732362</v>
      </c>
      <c r="P755" s="28">
        <f>Paramètres!$D$26*J755</f>
        <v>0.80011487457960417</v>
      </c>
      <c r="Q755" s="105">
        <f>IF($T755&gt;25000,Paramètres!$D$9,-5)</f>
        <v>6</v>
      </c>
      <c r="R755" s="105">
        <f t="shared" si="750"/>
        <v>-31679.972692744937</v>
      </c>
      <c r="S755" s="105">
        <f t="shared" si="751"/>
        <v>-8053.3212461082367</v>
      </c>
      <c r="T755" s="105">
        <f t="shared" si="777"/>
        <v>32687.561134261505</v>
      </c>
      <c r="U755" s="105">
        <f t="shared" si="778"/>
        <v>-165.73703207008057</v>
      </c>
      <c r="V755" s="105">
        <f t="shared" si="752"/>
        <v>819.28868883817574</v>
      </c>
      <c r="W755" s="105">
        <f t="shared" si="779"/>
        <v>-794.03425612758258</v>
      </c>
      <c r="X755" s="105">
        <f t="shared" si="780"/>
        <v>-201.85033008170623</v>
      </c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44">
        <f t="shared" si="781"/>
        <v>68821.330778842632</v>
      </c>
      <c r="AL755" s="44">
        <f t="shared" si="782"/>
        <v>-51601.250156503724</v>
      </c>
      <c r="AM755" s="44">
        <f t="shared" si="753"/>
        <v>11.96341593964115</v>
      </c>
      <c r="AN755" s="44">
        <f t="shared" si="754"/>
        <v>68.481217390350722</v>
      </c>
      <c r="AO755" s="44">
        <f t="shared" si="814"/>
        <v>17003.448029441864</v>
      </c>
      <c r="AP755" s="44">
        <f t="shared" si="815"/>
        <v>3602.8485587664049</v>
      </c>
      <c r="AQ755" s="44">
        <f t="shared" si="783"/>
        <v>973.22532700879549</v>
      </c>
      <c r="AR755" s="44">
        <f t="shared" si="784"/>
        <v>356.98509854821782</v>
      </c>
      <c r="AS755" s="44">
        <f t="shared" si="785"/>
        <v>905.38896422802509</v>
      </c>
      <c r="AT755" s="44">
        <f>Paramètres!$D$26*Calculs!AQ755</f>
        <v>19.464506540175911</v>
      </c>
      <c r="AU755" s="44">
        <f>Paramètres!$D$26*AO755</f>
        <v>340.06896058883729</v>
      </c>
      <c r="AV755" s="44">
        <f>Paramètres!$D$26*AP755</f>
        <v>72.056971175328101</v>
      </c>
      <c r="AW755" s="44"/>
      <c r="AX755" s="44"/>
      <c r="AY755" s="44"/>
      <c r="AZ755" s="44"/>
      <c r="BA755" s="44"/>
      <c r="BB755" s="44"/>
      <c r="BC755" s="44"/>
      <c r="BD755" s="44"/>
      <c r="BE755" s="44"/>
      <c r="BF755" s="44"/>
      <c r="BG755" s="41">
        <f>Paramètres!$D$16</f>
        <v>30000</v>
      </c>
      <c r="BH755" s="41">
        <f>Paramètres!$E$16</f>
        <v>-25000</v>
      </c>
      <c r="BI755" s="100"/>
      <c r="BJ755" s="100"/>
      <c r="BK755" s="110">
        <f>Paramètres!$D$20</f>
        <v>523598775598.29883</v>
      </c>
      <c r="BL755" s="41">
        <f>Paramètres!$D$21</f>
        <v>10000</v>
      </c>
      <c r="BM755" s="41"/>
      <c r="BN755" s="41"/>
      <c r="BO755" s="41">
        <f>IF(AND($BR$6&gt;200,A755&lt;950),Paramètres!$D$22,0)</f>
        <v>1</v>
      </c>
      <c r="BP755" s="41">
        <f t="shared" si="755"/>
        <v>-7141.3580860976945</v>
      </c>
      <c r="BQ755" s="41">
        <f t="shared" si="756"/>
        <v>34654.57140261196</v>
      </c>
      <c r="BR755" s="41">
        <f t="shared" si="786"/>
        <v>35382.740346284707</v>
      </c>
      <c r="BS755" s="41">
        <f t="shared" si="787"/>
        <v>101.64409143061268</v>
      </c>
      <c r="BT755" s="41">
        <f t="shared" si="788"/>
        <v>372.69603572781148</v>
      </c>
      <c r="BU755" s="41">
        <f t="shared" si="789"/>
        <v>-75.221868695108867</v>
      </c>
      <c r="BV755" s="41">
        <f t="shared" si="790"/>
        <v>365.02603402667313</v>
      </c>
      <c r="BW755" s="41">
        <f>Paramètres!$D$22</f>
        <v>1</v>
      </c>
      <c r="BX755" s="41">
        <f t="shared" si="757"/>
        <v>-38821.330778842632</v>
      </c>
      <c r="BY755" s="41">
        <f t="shared" si="758"/>
        <v>26601.250156503724</v>
      </c>
      <c r="BZ755" s="41">
        <f t="shared" si="791"/>
        <v>47060.835450820501</v>
      </c>
      <c r="CA755" s="41">
        <f t="shared" si="792"/>
        <v>145.5801797907508</v>
      </c>
      <c r="CB755" s="41">
        <f t="shared" si="793"/>
        <v>221.26357767673474</v>
      </c>
      <c r="CC755" s="41">
        <f t="shared" si="794"/>
        <v>-182.52431041678199</v>
      </c>
      <c r="CD755" s="41">
        <f t="shared" si="795"/>
        <v>125.06976818234948</v>
      </c>
      <c r="CE755" s="2">
        <f>Paramètres!$F$16</f>
        <v>15000</v>
      </c>
      <c r="CF755" s="2">
        <f>Paramètres!$G$16</f>
        <v>15000</v>
      </c>
      <c r="CG755" s="111">
        <f>Paramètres!$F$20</f>
        <v>992600579172.61572</v>
      </c>
      <c r="CH755" s="2">
        <f>Paramètres!$F$21</f>
        <v>13332</v>
      </c>
      <c r="CI755" s="2"/>
      <c r="CJ755" s="2"/>
      <c r="CK755" s="2">
        <f>IF(CN755&gt;20000,Paramètres!$F$22,-2)</f>
        <v>1</v>
      </c>
      <c r="CL755" s="2">
        <f t="shared" si="759"/>
        <v>-22141.358086097694</v>
      </c>
      <c r="CM755" s="2">
        <f t="shared" si="760"/>
        <v>74654.571402611968</v>
      </c>
      <c r="CN755" s="2">
        <f t="shared" si="761"/>
        <v>77868.76632645783</v>
      </c>
      <c r="CO755" s="2">
        <f t="shared" si="762"/>
        <v>106.51951873760734</v>
      </c>
      <c r="CP755" s="2">
        <f t="shared" si="763"/>
        <v>156.75687196592136</v>
      </c>
      <c r="CQ755" s="2">
        <f t="shared" si="764"/>
        <v>-44.572557116199491</v>
      </c>
      <c r="CR755" s="2">
        <f t="shared" si="765"/>
        <v>150.2864067727464</v>
      </c>
      <c r="CS755" s="2">
        <f>Paramètres!$F$22</f>
        <v>1</v>
      </c>
      <c r="CT755" s="2">
        <f t="shared" si="766"/>
        <v>-53821.330778842632</v>
      </c>
      <c r="CU755" s="2">
        <f t="shared" si="767"/>
        <v>66601.250156503724</v>
      </c>
      <c r="CV755" s="2">
        <f t="shared" si="796"/>
        <v>85629.79720409702</v>
      </c>
      <c r="CW755" s="2">
        <f t="shared" si="797"/>
        <v>128.94212533610474</v>
      </c>
      <c r="CX755" s="2">
        <f t="shared" si="768"/>
        <v>130.59357316827217</v>
      </c>
      <c r="CY755" s="2">
        <f t="shared" si="798"/>
        <v>-82.082640956485506</v>
      </c>
      <c r="CZ755" s="2">
        <f t="shared" si="799"/>
        <v>101.5732317417613</v>
      </c>
      <c r="DA755" s="2"/>
      <c r="DB755" s="2"/>
      <c r="DC755" s="13">
        <f>Paramètres!$H$16</f>
        <v>-20000</v>
      </c>
      <c r="DD755" s="13">
        <f>Paramètres!$I$16</f>
        <v>0</v>
      </c>
      <c r="DE755" s="13"/>
      <c r="DF755" s="13"/>
      <c r="DG755" s="112">
        <f>Paramètres!$H$20</f>
        <v>1047197551196.5977</v>
      </c>
      <c r="DH755" s="13">
        <f>Paramètres!$H$21</f>
        <v>10000</v>
      </c>
      <c r="DI755" s="13">
        <f>IF(DL755&lt;66666,Paramètres!$H$22,5)</f>
        <v>5</v>
      </c>
      <c r="DJ755" s="13">
        <f t="shared" si="769"/>
        <v>-57141.358086097694</v>
      </c>
      <c r="DK755" s="13">
        <f t="shared" si="770"/>
        <v>59654.57140261196</v>
      </c>
      <c r="DL755" s="13">
        <f t="shared" si="800"/>
        <v>82606.311460765341</v>
      </c>
      <c r="DM755" s="13">
        <f t="shared" si="801"/>
        <v>133.76730038237227</v>
      </c>
      <c r="DN755" s="13">
        <f t="shared" si="802"/>
        <v>750.74911302184501</v>
      </c>
      <c r="DO755" s="13">
        <f t="shared" si="803"/>
        <v>-519.31654060569792</v>
      </c>
      <c r="DP755" s="13">
        <f t="shared" si="804"/>
        <v>542.15732159255901</v>
      </c>
      <c r="DQ755" s="13">
        <f>IF(DT755&lt;66666,Paramètres!$H$22,5)</f>
        <v>5</v>
      </c>
      <c r="DR755" s="13">
        <f t="shared" si="771"/>
        <v>-88821.330778842632</v>
      </c>
      <c r="DS755" s="13">
        <f t="shared" si="772"/>
        <v>51601.250156503724</v>
      </c>
      <c r="DT755" s="13">
        <f t="shared" si="805"/>
        <v>102722.52829364478</v>
      </c>
      <c r="DU755" s="13">
        <f t="shared" si="806"/>
        <v>149.8453138762207</v>
      </c>
      <c r="DV755" s="13">
        <f t="shared" si="807"/>
        <v>489.24073694461191</v>
      </c>
      <c r="DW755" s="13">
        <f t="shared" si="808"/>
        <v>-423.03294173621487</v>
      </c>
      <c r="DX755" s="13">
        <f t="shared" si="809"/>
        <v>245.76335953943831</v>
      </c>
    </row>
    <row r="756" spans="1:128" x14ac:dyDescent="0.35">
      <c r="A756" s="106">
        <f t="shared" si="810"/>
        <v>750</v>
      </c>
      <c r="B756" s="106">
        <f>A756*Paramètres!$D$25</f>
        <v>375</v>
      </c>
      <c r="C756" s="102">
        <f>Paramètres!$D$7</f>
        <v>155093840495.72119</v>
      </c>
      <c r="D756" s="28">
        <f>Paramètres!$D$8</f>
        <v>6666</v>
      </c>
      <c r="E756" s="28">
        <f t="shared" si="773"/>
        <v>37405.208991636755</v>
      </c>
      <c r="F756" s="28">
        <f t="shared" si="774"/>
        <v>-59370.201090149472</v>
      </c>
      <c r="G756" s="28">
        <f t="shared" si="748"/>
        <v>80.110105641357777</v>
      </c>
      <c r="H756" s="28">
        <f t="shared" si="749"/>
        <v>121.41412857629007</v>
      </c>
      <c r="I756" s="28">
        <f t="shared" si="811"/>
        <v>191.20118198387945</v>
      </c>
      <c r="J756" s="28">
        <f t="shared" si="812"/>
        <v>1096.6753912463791</v>
      </c>
      <c r="K756" s="28">
        <f t="shared" si="813"/>
        <v>1241.2222164700124</v>
      </c>
      <c r="L756" s="28">
        <f t="shared" si="775"/>
        <v>-646.94995939803789</v>
      </c>
      <c r="M756" s="28">
        <f t="shared" si="776"/>
        <v>1059.2867131676899</v>
      </c>
      <c r="N756" s="28">
        <f>Paramètres!$D$26*Calculs!K756</f>
        <v>24.824444329400251</v>
      </c>
      <c r="O756" s="28">
        <f>Paramètres!$D$26*I756</f>
        <v>3.8240236396775891</v>
      </c>
      <c r="P756" s="28">
        <f>Paramètres!$D$26*J756</f>
        <v>21.933507824927585</v>
      </c>
      <c r="Q756" s="105">
        <f>IF($T756&gt;25000,Paramètres!$D$9,-5)</f>
        <v>6</v>
      </c>
      <c r="R756" s="105">
        <f t="shared" si="750"/>
        <v>-40007.092076563873</v>
      </c>
      <c r="S756" s="105">
        <f t="shared" si="751"/>
        <v>-9796.7224540859534</v>
      </c>
      <c r="T756" s="105">
        <f t="shared" si="777"/>
        <v>41189.114912377663</v>
      </c>
      <c r="U756" s="105">
        <f t="shared" si="778"/>
        <v>-166.24047513860648</v>
      </c>
      <c r="V756" s="105">
        <f t="shared" si="752"/>
        <v>527.64042026826939</v>
      </c>
      <c r="W756" s="105">
        <f t="shared" si="779"/>
        <v>-512.49848222997332</v>
      </c>
      <c r="X756" s="105">
        <f t="shared" si="780"/>
        <v>-125.49788369868891</v>
      </c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44">
        <f t="shared" si="781"/>
        <v>77412.301068200628</v>
      </c>
      <c r="AL756" s="44">
        <f t="shared" si="782"/>
        <v>-49573.478636063519</v>
      </c>
      <c r="AM756" s="44">
        <f t="shared" si="753"/>
        <v>14.608535670383111</v>
      </c>
      <c r="AN756" s="44">
        <f t="shared" si="754"/>
        <v>169.6517108764069</v>
      </c>
      <c r="AO756" s="44">
        <f t="shared" si="814"/>
        <v>17020.364167401247</v>
      </c>
      <c r="AP756" s="44">
        <f t="shared" si="815"/>
        <v>4436.1805518191022</v>
      </c>
      <c r="AQ756" s="44">
        <f t="shared" si="783"/>
        <v>1506.1735788255778</v>
      </c>
      <c r="AR756" s="44">
        <f t="shared" si="784"/>
        <v>-1481.674149237065</v>
      </c>
      <c r="AS756" s="44">
        <f t="shared" si="785"/>
        <v>270.55602938184279</v>
      </c>
      <c r="AT756" s="44">
        <f>Paramètres!$D$26*Calculs!AQ756</f>
        <v>30.123471576511555</v>
      </c>
      <c r="AU756" s="44">
        <f>Paramètres!$D$26*AO756</f>
        <v>340.40728334802492</v>
      </c>
      <c r="AV756" s="44">
        <f>Paramètres!$D$26*AP756</f>
        <v>88.723611036382053</v>
      </c>
      <c r="AW756" s="44"/>
      <c r="AX756" s="44"/>
      <c r="AY756" s="44"/>
      <c r="AZ756" s="44"/>
      <c r="BA756" s="44"/>
      <c r="BB756" s="44"/>
      <c r="BC756" s="44"/>
      <c r="BD756" s="44"/>
      <c r="BE756" s="44"/>
      <c r="BF756" s="44"/>
      <c r="BG756" s="41">
        <f>Paramètres!$D$16</f>
        <v>30000</v>
      </c>
      <c r="BH756" s="41">
        <f>Paramètres!$E$16</f>
        <v>-25000</v>
      </c>
      <c r="BI756" s="100"/>
      <c r="BJ756" s="100"/>
      <c r="BK756" s="110">
        <f>Paramètres!$D$20</f>
        <v>523598775598.29883</v>
      </c>
      <c r="BL756" s="41">
        <f>Paramètres!$D$21</f>
        <v>10000</v>
      </c>
      <c r="BM756" s="41"/>
      <c r="BN756" s="41"/>
      <c r="BO756" s="41">
        <f>IF(AND($BR$6&gt;200,A756&lt;950),Paramètres!$D$22,0)</f>
        <v>1</v>
      </c>
      <c r="BP756" s="41">
        <f t="shared" si="755"/>
        <v>-7405.2089916367549</v>
      </c>
      <c r="BQ756" s="41">
        <f t="shared" si="756"/>
        <v>34370.201090149472</v>
      </c>
      <c r="BR756" s="41">
        <f t="shared" si="786"/>
        <v>35158.894225887278</v>
      </c>
      <c r="BS756" s="41">
        <f t="shared" si="787"/>
        <v>102.15875945825708</v>
      </c>
      <c r="BT756" s="41">
        <f t="shared" si="788"/>
        <v>376.92249530547633</v>
      </c>
      <c r="BU756" s="41">
        <f t="shared" si="789"/>
        <v>-79.387873618935899</v>
      </c>
      <c r="BV756" s="41">
        <f t="shared" si="790"/>
        <v>368.46727533061971</v>
      </c>
      <c r="BW756" s="41">
        <f>Paramètres!$D$22</f>
        <v>1</v>
      </c>
      <c r="BX756" s="41">
        <f t="shared" si="757"/>
        <v>-47412.301068200628</v>
      </c>
      <c r="BY756" s="41">
        <f t="shared" si="758"/>
        <v>24573.478636063519</v>
      </c>
      <c r="BZ756" s="41">
        <f t="shared" si="791"/>
        <v>53402.079967532802</v>
      </c>
      <c r="CA756" s="41">
        <f t="shared" si="792"/>
        <v>152.60259467701812</v>
      </c>
      <c r="CB756" s="41">
        <f t="shared" si="793"/>
        <v>174.35336875863609</v>
      </c>
      <c r="CC756" s="41">
        <f t="shared" si="794"/>
        <v>-154.79723667814608</v>
      </c>
      <c r="CD756" s="41">
        <f t="shared" si="795"/>
        <v>80.230372766770628</v>
      </c>
      <c r="CE756" s="2">
        <f>Paramètres!$F$16</f>
        <v>15000</v>
      </c>
      <c r="CF756" s="2">
        <f>Paramètres!$G$16</f>
        <v>15000</v>
      </c>
      <c r="CG756" s="111">
        <f>Paramètres!$F$20</f>
        <v>992600579172.61572</v>
      </c>
      <c r="CH756" s="2">
        <f>Paramètres!$F$21</f>
        <v>13332</v>
      </c>
      <c r="CI756" s="2"/>
      <c r="CJ756" s="2"/>
      <c r="CK756" s="2">
        <f>IF(CN756&gt;20000,Paramètres!$F$22,-2)</f>
        <v>1</v>
      </c>
      <c r="CL756" s="2">
        <f t="shared" si="759"/>
        <v>-22405.208991636755</v>
      </c>
      <c r="CM756" s="2">
        <f t="shared" si="760"/>
        <v>74370.201090149465</v>
      </c>
      <c r="CN756" s="2">
        <f t="shared" si="761"/>
        <v>77671.875219722802</v>
      </c>
      <c r="CO756" s="2">
        <f t="shared" si="762"/>
        <v>106.76576540028954</v>
      </c>
      <c r="CP756" s="2">
        <f t="shared" si="763"/>
        <v>157.5184495647193</v>
      </c>
      <c r="CQ756" s="2">
        <f t="shared" si="764"/>
        <v>-45.437731129220502</v>
      </c>
      <c r="CR756" s="2">
        <f t="shared" si="765"/>
        <v>150.82265924953612</v>
      </c>
      <c r="CS756" s="2">
        <f>Paramètres!$F$22</f>
        <v>1</v>
      </c>
      <c r="CT756" s="2">
        <f t="shared" si="766"/>
        <v>-62412.301068200628</v>
      </c>
      <c r="CU756" s="2">
        <f t="shared" si="767"/>
        <v>64573.478636063519</v>
      </c>
      <c r="CV756" s="2">
        <f t="shared" si="796"/>
        <v>89805.50911714643</v>
      </c>
      <c r="CW756" s="2">
        <f t="shared" si="797"/>
        <v>134.02497428904667</v>
      </c>
      <c r="CX756" s="2">
        <f t="shared" si="768"/>
        <v>119.11531323954952</v>
      </c>
      <c r="CY756" s="2">
        <f t="shared" si="798"/>
        <v>-82.781789946117911</v>
      </c>
      <c r="CZ756" s="2">
        <f t="shared" si="799"/>
        <v>85.648310558193813</v>
      </c>
      <c r="DA756" s="2"/>
      <c r="DB756" s="2"/>
      <c r="DC756" s="13">
        <f>Paramètres!$H$16</f>
        <v>-20000</v>
      </c>
      <c r="DD756" s="13">
        <f>Paramètres!$I$16</f>
        <v>0</v>
      </c>
      <c r="DE756" s="13"/>
      <c r="DF756" s="13"/>
      <c r="DG756" s="112">
        <f>Paramètres!$H$20</f>
        <v>1047197551196.5977</v>
      </c>
      <c r="DH756" s="13">
        <f>Paramètres!$H$21</f>
        <v>10000</v>
      </c>
      <c r="DI756" s="13">
        <f>IF(DL756&lt;66666,Paramètres!$H$22,5)</f>
        <v>5</v>
      </c>
      <c r="DJ756" s="13">
        <f t="shared" si="769"/>
        <v>-57405.208991636755</v>
      </c>
      <c r="DK756" s="13">
        <f t="shared" si="770"/>
        <v>59370.201090149472</v>
      </c>
      <c r="DL756" s="13">
        <f t="shared" si="800"/>
        <v>82584.373805570984</v>
      </c>
      <c r="DM756" s="13">
        <f t="shared" si="801"/>
        <v>134.03596887843372</v>
      </c>
      <c r="DN756" s="13">
        <f t="shared" si="802"/>
        <v>751.13937628343615</v>
      </c>
      <c r="DO756" s="13">
        <f t="shared" si="803"/>
        <v>-522.12435464988152</v>
      </c>
      <c r="DP756" s="13">
        <f t="shared" si="804"/>
        <v>539.99677858753387</v>
      </c>
      <c r="DQ756" s="13">
        <f>IF(DT756&lt;66666,Paramètres!$H$22,5)</f>
        <v>5</v>
      </c>
      <c r="DR756" s="13">
        <f t="shared" si="771"/>
        <v>-97412.301068200628</v>
      </c>
      <c r="DS756" s="13">
        <f t="shared" si="772"/>
        <v>49573.478636063519</v>
      </c>
      <c r="DT756" s="13">
        <f t="shared" si="805"/>
        <v>109300.89745048761</v>
      </c>
      <c r="DU756" s="13">
        <f t="shared" si="806"/>
        <v>153.02828928546955</v>
      </c>
      <c r="DV756" s="13">
        <f t="shared" si="807"/>
        <v>432.83358776113187</v>
      </c>
      <c r="DW756" s="13">
        <f t="shared" si="808"/>
        <v>-385.7545248657857</v>
      </c>
      <c r="DX756" s="13">
        <f t="shared" si="809"/>
        <v>196.31189785579824</v>
      </c>
    </row>
    <row r="757" spans="1:128" x14ac:dyDescent="0.35">
      <c r="A757" s="106">
        <f t="shared" si="810"/>
        <v>751</v>
      </c>
      <c r="B757" s="106">
        <f>A757*Paramètres!$D$25</f>
        <v>375.5</v>
      </c>
      <c r="C757" s="102">
        <f>Paramètres!$D$7</f>
        <v>155093840495.72119</v>
      </c>
      <c r="D757" s="28">
        <f>Paramètres!$D$8</f>
        <v>6666</v>
      </c>
      <c r="E757" s="28">
        <f t="shared" si="773"/>
        <v>37339.072092779184</v>
      </c>
      <c r="F757" s="28">
        <f t="shared" si="774"/>
        <v>-58557.041716234366</v>
      </c>
      <c r="G757" s="28">
        <f t="shared" si="748"/>
        <v>102.15329628317502</v>
      </c>
      <c r="H757" s="28">
        <f t="shared" si="749"/>
        <v>121.53348239061896</v>
      </c>
      <c r="I757" s="28">
        <f t="shared" si="811"/>
        <v>-459.57280105383603</v>
      </c>
      <c r="J757" s="28">
        <f t="shared" si="812"/>
        <v>2134.0285965891412</v>
      </c>
      <c r="K757" s="28">
        <f t="shared" si="813"/>
        <v>1269.6984499431126</v>
      </c>
      <c r="L757" s="28">
        <f t="shared" si="775"/>
        <v>-664.04814958211784</v>
      </c>
      <c r="M757" s="28">
        <f t="shared" si="776"/>
        <v>1082.2080247459396</v>
      </c>
      <c r="N757" s="28">
        <f>Paramètres!$D$26*Calculs!K757</f>
        <v>25.393968998862253</v>
      </c>
      <c r="O757" s="28">
        <f>Paramètres!$D$26*I757</f>
        <v>-9.1914560210767213</v>
      </c>
      <c r="P757" s="28">
        <f>Paramètres!$D$26*J757</f>
        <v>42.680571931782822</v>
      </c>
      <c r="Q757" s="105">
        <f>IF($T757&gt;25000,Paramètres!$D$9,-5)</f>
        <v>6</v>
      </c>
      <c r="R757" s="105">
        <f t="shared" si="750"/>
        <v>-48212.992521812805</v>
      </c>
      <c r="S757" s="105">
        <f t="shared" si="751"/>
        <v>-11269.292363425855</v>
      </c>
      <c r="T757" s="105">
        <f t="shared" si="777"/>
        <v>49512.519611515891</v>
      </c>
      <c r="U757" s="105">
        <f t="shared" si="778"/>
        <v>-166.84389656489691</v>
      </c>
      <c r="V757" s="105">
        <f t="shared" si="752"/>
        <v>369.4991904186661</v>
      </c>
      <c r="W757" s="105">
        <f t="shared" si="779"/>
        <v>-359.80115421812633</v>
      </c>
      <c r="X757" s="105">
        <f t="shared" si="780"/>
        <v>-84.09982843831331</v>
      </c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44">
        <f t="shared" si="781"/>
        <v>85552.064614591989</v>
      </c>
      <c r="AL757" s="44">
        <f t="shared" si="782"/>
        <v>-47287.749352808511</v>
      </c>
      <c r="AM757" s="44">
        <f t="shared" si="753"/>
        <v>16.901455124393497</v>
      </c>
      <c r="AN757" s="44">
        <f t="shared" si="754"/>
        <v>168.22876087074545</v>
      </c>
      <c r="AO757" s="44">
        <f t="shared" si="814"/>
        <v>15198.282734816157</v>
      </c>
      <c r="AP757" s="44">
        <f t="shared" si="815"/>
        <v>4618.0129701645628</v>
      </c>
      <c r="AQ757" s="44">
        <f t="shared" si="783"/>
        <v>1160.2318052294136</v>
      </c>
      <c r="AR757" s="44">
        <f t="shared" si="784"/>
        <v>-1135.832033720023</v>
      </c>
      <c r="AS757" s="44">
        <f t="shared" si="785"/>
        <v>236.69269748207381</v>
      </c>
      <c r="AT757" s="44">
        <f>Paramètres!$D$26*Calculs!AQ757</f>
        <v>23.204636104588271</v>
      </c>
      <c r="AU757" s="44">
        <f>Paramètres!$D$26*AO757</f>
        <v>303.96565469632316</v>
      </c>
      <c r="AV757" s="44">
        <f>Paramètres!$D$26*AP757</f>
        <v>92.360259403291252</v>
      </c>
      <c r="AW757" s="44"/>
      <c r="AX757" s="44"/>
      <c r="AY757" s="44"/>
      <c r="AZ757" s="44"/>
      <c r="BA757" s="44"/>
      <c r="BB757" s="44"/>
      <c r="BC757" s="44"/>
      <c r="BD757" s="44"/>
      <c r="BE757" s="44"/>
      <c r="BF757" s="44"/>
      <c r="BG757" s="41">
        <f>Paramètres!$D$16</f>
        <v>30000</v>
      </c>
      <c r="BH757" s="41">
        <f>Paramètres!$E$16</f>
        <v>-25000</v>
      </c>
      <c r="BI757" s="100"/>
      <c r="BJ757" s="100"/>
      <c r="BK757" s="110">
        <f>Paramètres!$D$20</f>
        <v>523598775598.29883</v>
      </c>
      <c r="BL757" s="41">
        <f>Paramètres!$D$21</f>
        <v>10000</v>
      </c>
      <c r="BM757" s="41"/>
      <c r="BN757" s="41"/>
      <c r="BO757" s="41">
        <f>IF(AND($BR$6&gt;200,A757&lt;950),Paramètres!$D$22,0)</f>
        <v>1</v>
      </c>
      <c r="BP757" s="41">
        <f t="shared" si="755"/>
        <v>-7339.0720927791845</v>
      </c>
      <c r="BQ757" s="41">
        <f t="shared" si="756"/>
        <v>33557.041716234366</v>
      </c>
      <c r="BR757" s="41">
        <f t="shared" si="786"/>
        <v>34350.211468462658</v>
      </c>
      <c r="BS757" s="41">
        <f t="shared" si="787"/>
        <v>102.33659293135348</v>
      </c>
      <c r="BT757" s="41">
        <f t="shared" si="788"/>
        <v>392.7761714649904</v>
      </c>
      <c r="BU757" s="41">
        <f t="shared" si="789"/>
        <v>-83.918337485459858</v>
      </c>
      <c r="BV757" s="41">
        <f t="shared" si="790"/>
        <v>383.70670244911281</v>
      </c>
      <c r="BW757" s="41">
        <f>Paramètres!$D$22</f>
        <v>1</v>
      </c>
      <c r="BX757" s="41">
        <f t="shared" si="757"/>
        <v>-55552.064614591989</v>
      </c>
      <c r="BY757" s="41">
        <f t="shared" si="758"/>
        <v>22287.749352808511</v>
      </c>
      <c r="BZ757" s="41">
        <f t="shared" si="791"/>
        <v>59856.291683977717</v>
      </c>
      <c r="CA757" s="41">
        <f t="shared" si="792"/>
        <v>158.13911165862771</v>
      </c>
      <c r="CB757" s="41">
        <f t="shared" si="793"/>
        <v>140.23148539142187</v>
      </c>
      <c r="CC757" s="41">
        <f t="shared" si="794"/>
        <v>-130.14753033138103</v>
      </c>
      <c r="CD757" s="41">
        <f t="shared" si="795"/>
        <v>52.215800709429139</v>
      </c>
      <c r="CE757" s="2">
        <f>Paramètres!$F$16</f>
        <v>15000</v>
      </c>
      <c r="CF757" s="2">
        <f>Paramètres!$G$16</f>
        <v>15000</v>
      </c>
      <c r="CG757" s="111">
        <f>Paramètres!$F$20</f>
        <v>992600579172.61572</v>
      </c>
      <c r="CH757" s="2">
        <f>Paramètres!$F$21</f>
        <v>13332</v>
      </c>
      <c r="CI757" s="2"/>
      <c r="CJ757" s="2"/>
      <c r="CK757" s="2">
        <f>IF(CN757&gt;20000,Paramètres!$F$22,-2)</f>
        <v>1</v>
      </c>
      <c r="CL757" s="2">
        <f t="shared" si="759"/>
        <v>-22339.072092779184</v>
      </c>
      <c r="CM757" s="2">
        <f t="shared" si="760"/>
        <v>73557.041716234366</v>
      </c>
      <c r="CN757" s="2">
        <f t="shared" si="761"/>
        <v>76874.394488738762</v>
      </c>
      <c r="CO757" s="2">
        <f t="shared" si="762"/>
        <v>106.89339220892641</v>
      </c>
      <c r="CP757" s="2">
        <f t="shared" si="763"/>
        <v>160.65967854089115</v>
      </c>
      <c r="CQ757" s="2">
        <f t="shared" si="764"/>
        <v>-46.686392331238984</v>
      </c>
      <c r="CR757" s="2">
        <f t="shared" si="765"/>
        <v>153.72674809530093</v>
      </c>
      <c r="CS757" s="2">
        <f>Paramètres!$F$22</f>
        <v>1</v>
      </c>
      <c r="CT757" s="2">
        <f t="shared" si="766"/>
        <v>-70552.064614591989</v>
      </c>
      <c r="CU757" s="2">
        <f t="shared" si="767"/>
        <v>62287.749352808511</v>
      </c>
      <c r="CV757" s="2">
        <f t="shared" si="796"/>
        <v>94113.535375204461</v>
      </c>
      <c r="CW757" s="2">
        <f t="shared" si="797"/>
        <v>138.55993351842389</v>
      </c>
      <c r="CX757" s="2">
        <f t="shared" si="768"/>
        <v>108.77452205368462</v>
      </c>
      <c r="CY757" s="2">
        <f t="shared" si="798"/>
        <v>-81.542650350534103</v>
      </c>
      <c r="CZ757" s="2">
        <f t="shared" si="799"/>
        <v>71.990921801419248</v>
      </c>
      <c r="DA757" s="2"/>
      <c r="DB757" s="2"/>
      <c r="DC757" s="13">
        <f>Paramètres!$H$16</f>
        <v>-20000</v>
      </c>
      <c r="DD757" s="13">
        <f>Paramètres!$I$16</f>
        <v>0</v>
      </c>
      <c r="DE757" s="13"/>
      <c r="DF757" s="13"/>
      <c r="DG757" s="112">
        <f>Paramètres!$H$20</f>
        <v>1047197551196.5977</v>
      </c>
      <c r="DH757" s="13">
        <f>Paramètres!$H$21</f>
        <v>10000</v>
      </c>
      <c r="DI757" s="13">
        <f>IF(DL757&lt;66666,Paramètres!$H$22,5)</f>
        <v>5</v>
      </c>
      <c r="DJ757" s="13">
        <f t="shared" si="769"/>
        <v>-57339.072092779184</v>
      </c>
      <c r="DK757" s="13">
        <f t="shared" si="770"/>
        <v>58557.041716234366</v>
      </c>
      <c r="DL757" s="13">
        <f t="shared" si="800"/>
        <v>81955.453284194213</v>
      </c>
      <c r="DM757" s="13">
        <f t="shared" si="801"/>
        <v>134.39789223449105</v>
      </c>
      <c r="DN757" s="13">
        <f t="shared" si="802"/>
        <v>762.45735538945314</v>
      </c>
      <c r="DO757" s="13">
        <f t="shared" si="803"/>
        <v>-533.44341976541898</v>
      </c>
      <c r="DP757" s="13">
        <f t="shared" si="804"/>
        <v>544.77457420152587</v>
      </c>
      <c r="DQ757" s="13">
        <f>IF(DT757&lt;66666,Paramètres!$H$22,5)</f>
        <v>5</v>
      </c>
      <c r="DR757" s="13">
        <f t="shared" si="771"/>
        <v>-105552.06461459199</v>
      </c>
      <c r="DS757" s="13">
        <f t="shared" si="772"/>
        <v>47287.749352808511</v>
      </c>
      <c r="DT757" s="13">
        <f t="shared" si="805"/>
        <v>115660.57921027823</v>
      </c>
      <c r="DU757" s="13">
        <f t="shared" si="806"/>
        <v>155.8674285384281</v>
      </c>
      <c r="DV757" s="13">
        <f t="shared" si="807"/>
        <v>387.05820498150337</v>
      </c>
      <c r="DW757" s="13">
        <f t="shared" si="808"/>
        <v>-353.23005418759874</v>
      </c>
      <c r="DX757" s="13">
        <f t="shared" si="809"/>
        <v>158.24848454923523</v>
      </c>
    </row>
    <row r="758" spans="1:128" x14ac:dyDescent="0.35">
      <c r="A758" s="106">
        <f t="shared" si="810"/>
        <v>752</v>
      </c>
      <c r="B758" s="106">
        <f>A758*Paramètres!$D$25</f>
        <v>376</v>
      </c>
      <c r="C758" s="102">
        <f>Paramètres!$D$7</f>
        <v>155093840495.72119</v>
      </c>
      <c r="D758" s="28">
        <f>Paramètres!$D$8</f>
        <v>6666</v>
      </c>
      <c r="E758" s="28">
        <f t="shared" si="773"/>
        <v>36943.273654856741</v>
      </c>
      <c r="F758" s="28">
        <f t="shared" si="774"/>
        <v>-57219.475411753308</v>
      </c>
      <c r="G758" s="28">
        <f t="shared" si="748"/>
        <v>109.34929177589602</v>
      </c>
      <c r="H758" s="28">
        <f t="shared" si="749"/>
        <v>121.48630288218349</v>
      </c>
      <c r="I758" s="28">
        <f t="shared" si="811"/>
        <v>-1114.4294946148773</v>
      </c>
      <c r="J758" s="28">
        <f t="shared" si="812"/>
        <v>3173.5560494032979</v>
      </c>
      <c r="K758" s="28">
        <f t="shared" si="813"/>
        <v>1323.6160595362346</v>
      </c>
      <c r="L758" s="28">
        <f t="shared" si="775"/>
        <v>-691.31767628716943</v>
      </c>
      <c r="M758" s="28">
        <f t="shared" si="776"/>
        <v>1128.7335130645929</v>
      </c>
      <c r="N758" s="28">
        <f>Paramètres!$D$26*Calculs!K758</f>
        <v>26.472321190724692</v>
      </c>
      <c r="O758" s="28">
        <f>Paramètres!$D$26*I758</f>
        <v>-22.288589892297548</v>
      </c>
      <c r="P758" s="28">
        <f>Paramètres!$D$26*J758</f>
        <v>63.471120988065962</v>
      </c>
      <c r="Q758" s="105">
        <f>IF($T758&gt;25000,Paramètres!$D$9,-5)</f>
        <v>6</v>
      </c>
      <c r="R758" s="105">
        <f t="shared" si="750"/>
        <v>-55923.974318713321</v>
      </c>
      <c r="S758" s="105">
        <f t="shared" si="751"/>
        <v>-12299.905718397597</v>
      </c>
      <c r="T758" s="105">
        <f t="shared" si="777"/>
        <v>57260.619838433267</v>
      </c>
      <c r="U758" s="105">
        <f t="shared" si="778"/>
        <v>-167.59587344825786</v>
      </c>
      <c r="V758" s="105">
        <f t="shared" si="752"/>
        <v>278.14057931940414</v>
      </c>
      <c r="W758" s="105">
        <f t="shared" si="779"/>
        <v>-271.64789097183484</v>
      </c>
      <c r="X758" s="105">
        <f t="shared" si="780"/>
        <v>-59.7461730547478</v>
      </c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44">
        <f t="shared" si="781"/>
        <v>92867.247973570062</v>
      </c>
      <c r="AL758" s="44">
        <f t="shared" si="782"/>
        <v>-44919.569693355712</v>
      </c>
      <c r="AM758" s="44">
        <f t="shared" si="753"/>
        <v>19.092721804329312</v>
      </c>
      <c r="AN758" s="44">
        <f t="shared" si="754"/>
        <v>167.89334837236265</v>
      </c>
      <c r="AO758" s="44">
        <f t="shared" si="814"/>
        <v>13758.485046399812</v>
      </c>
      <c r="AP758" s="44">
        <f t="shared" si="815"/>
        <v>4762.3454082433454</v>
      </c>
      <c r="AQ758" s="44">
        <f t="shared" si="783"/>
        <v>945.75604870619827</v>
      </c>
      <c r="AR758" s="44">
        <f t="shared" si="784"/>
        <v>-924.72138908764032</v>
      </c>
      <c r="AS758" s="44">
        <f t="shared" si="785"/>
        <v>198.35537862177029</v>
      </c>
      <c r="AT758" s="44">
        <f>Paramètres!$D$26*Calculs!AQ758</f>
        <v>18.915120974123965</v>
      </c>
      <c r="AU758" s="44">
        <f>Paramètres!$D$26*AO758</f>
        <v>275.16970092799625</v>
      </c>
      <c r="AV758" s="44">
        <f>Paramètres!$D$26*AP758</f>
        <v>95.246908164866909</v>
      </c>
      <c r="AW758" s="44"/>
      <c r="AX758" s="44"/>
      <c r="AY758" s="44"/>
      <c r="AZ758" s="44"/>
      <c r="BA758" s="44"/>
      <c r="BB758" s="44"/>
      <c r="BC758" s="44"/>
      <c r="BD758" s="44"/>
      <c r="BE758" s="44"/>
      <c r="BF758" s="44"/>
      <c r="BG758" s="41">
        <f>Paramètres!$D$16</f>
        <v>30000</v>
      </c>
      <c r="BH758" s="41">
        <f>Paramètres!$E$16</f>
        <v>-25000</v>
      </c>
      <c r="BI758" s="100"/>
      <c r="BJ758" s="100"/>
      <c r="BK758" s="110">
        <f>Paramètres!$D$20</f>
        <v>523598775598.29883</v>
      </c>
      <c r="BL758" s="41">
        <f>Paramètres!$D$21</f>
        <v>10000</v>
      </c>
      <c r="BM758" s="41"/>
      <c r="BN758" s="41"/>
      <c r="BO758" s="41">
        <f>IF(AND($BR$6&gt;200,A758&lt;950),Paramètres!$D$22,0)</f>
        <v>1</v>
      </c>
      <c r="BP758" s="41">
        <f t="shared" si="755"/>
        <v>-6943.2736548567409</v>
      </c>
      <c r="BQ758" s="41">
        <f t="shared" si="756"/>
        <v>32219.475411753308</v>
      </c>
      <c r="BR758" s="41">
        <f t="shared" si="786"/>
        <v>32959.120814348244</v>
      </c>
      <c r="BS758" s="41">
        <f t="shared" si="787"/>
        <v>102.16121991585972</v>
      </c>
      <c r="BT758" s="41">
        <f t="shared" si="788"/>
        <v>422.35772658289602</v>
      </c>
      <c r="BU758" s="41">
        <f t="shared" si="789"/>
        <v>-88.975227598655124</v>
      </c>
      <c r="BV758" s="41">
        <f t="shared" si="790"/>
        <v>412.87947161131643</v>
      </c>
      <c r="BW758" s="41">
        <f>Paramètres!$D$22</f>
        <v>1</v>
      </c>
      <c r="BX758" s="41">
        <f t="shared" si="757"/>
        <v>-62867.247973570062</v>
      </c>
      <c r="BY758" s="41">
        <f t="shared" si="758"/>
        <v>19919.569693355712</v>
      </c>
      <c r="BZ758" s="41">
        <f t="shared" si="791"/>
        <v>65947.555864783979</v>
      </c>
      <c r="CA758" s="41">
        <f t="shared" si="792"/>
        <v>162.41912678180958</v>
      </c>
      <c r="CB758" s="41">
        <f t="shared" si="793"/>
        <v>116.35685817107864</v>
      </c>
      <c r="CC758" s="41">
        <f t="shared" si="794"/>
        <v>-110.9220100751748</v>
      </c>
      <c r="CD758" s="41">
        <f t="shared" si="795"/>
        <v>35.145783876979188</v>
      </c>
      <c r="CE758" s="2">
        <f>Paramètres!$F$16</f>
        <v>15000</v>
      </c>
      <c r="CF758" s="2">
        <f>Paramètres!$G$16</f>
        <v>15000</v>
      </c>
      <c r="CG758" s="111">
        <f>Paramètres!$F$20</f>
        <v>992600579172.61572</v>
      </c>
      <c r="CH758" s="2">
        <f>Paramètres!$F$21</f>
        <v>13332</v>
      </c>
      <c r="CI758" s="2"/>
      <c r="CJ758" s="2"/>
      <c r="CK758" s="2">
        <f>IF(CN758&gt;20000,Paramètres!$F$22,-2)</f>
        <v>1</v>
      </c>
      <c r="CL758" s="2">
        <f t="shared" si="759"/>
        <v>-21943.273654856741</v>
      </c>
      <c r="CM758" s="2">
        <f t="shared" si="760"/>
        <v>72219.475411753316</v>
      </c>
      <c r="CN758" s="2">
        <f t="shared" si="761"/>
        <v>75479.532904230204</v>
      </c>
      <c r="CO758" s="2">
        <f t="shared" si="762"/>
        <v>106.90095826717626</v>
      </c>
      <c r="CP758" s="2">
        <f t="shared" si="763"/>
        <v>166.38063447907527</v>
      </c>
      <c r="CQ758" s="2">
        <f t="shared" si="764"/>
        <v>-48.369877935988441</v>
      </c>
      <c r="CR758" s="2">
        <f t="shared" si="765"/>
        <v>159.19444223375774</v>
      </c>
      <c r="CS758" s="2">
        <f>Paramètres!$F$22</f>
        <v>1</v>
      </c>
      <c r="CT758" s="2">
        <f t="shared" si="766"/>
        <v>-77867.247973570062</v>
      </c>
      <c r="CU758" s="2">
        <f t="shared" si="767"/>
        <v>59919.569693355712</v>
      </c>
      <c r="CV758" s="2">
        <f t="shared" si="796"/>
        <v>98253.056640566472</v>
      </c>
      <c r="CW758" s="2">
        <f t="shared" si="797"/>
        <v>142.42138408832636</v>
      </c>
      <c r="CX758" s="2">
        <f t="shared" si="768"/>
        <v>100.04541493250468</v>
      </c>
      <c r="CY758" s="2">
        <f t="shared" si="798"/>
        <v>-79.287722942470026</v>
      </c>
      <c r="CZ758" s="2">
        <f t="shared" si="799"/>
        <v>61.012638359729557</v>
      </c>
      <c r="DA758" s="2"/>
      <c r="DB758" s="2"/>
      <c r="DC758" s="13">
        <f>Paramètres!$H$16</f>
        <v>-20000</v>
      </c>
      <c r="DD758" s="13">
        <f>Paramètres!$I$16</f>
        <v>0</v>
      </c>
      <c r="DE758" s="13"/>
      <c r="DF758" s="13"/>
      <c r="DG758" s="112">
        <f>Paramètres!$H$20</f>
        <v>1047197551196.5977</v>
      </c>
      <c r="DH758" s="13">
        <f>Paramètres!$H$21</f>
        <v>10000</v>
      </c>
      <c r="DI758" s="13">
        <f>IF(DL758&lt;66666,Paramètres!$H$22,5)</f>
        <v>5</v>
      </c>
      <c r="DJ758" s="13">
        <f t="shared" si="769"/>
        <v>-56943.273654856741</v>
      </c>
      <c r="DK758" s="13">
        <f t="shared" si="770"/>
        <v>57219.475411753308</v>
      </c>
      <c r="DL758" s="13">
        <f t="shared" si="800"/>
        <v>80725.490279887075</v>
      </c>
      <c r="DM758" s="13">
        <f t="shared" si="801"/>
        <v>134.86138066736305</v>
      </c>
      <c r="DN758" s="13">
        <f t="shared" si="802"/>
        <v>785.3378372072732</v>
      </c>
      <c r="DO758" s="13">
        <f t="shared" si="803"/>
        <v>-553.97257075252583</v>
      </c>
      <c r="DP758" s="13">
        <f t="shared" si="804"/>
        <v>556.65959921951878</v>
      </c>
      <c r="DQ758" s="13">
        <f>IF(DT758&lt;66666,Paramètres!$H$22,5)</f>
        <v>5</v>
      </c>
      <c r="DR758" s="13">
        <f t="shared" si="771"/>
        <v>-112867.24797357006</v>
      </c>
      <c r="DS758" s="13">
        <f t="shared" si="772"/>
        <v>44919.569693355712</v>
      </c>
      <c r="DT758" s="13">
        <f t="shared" si="805"/>
        <v>121477.50164768618</v>
      </c>
      <c r="DU758" s="13">
        <f t="shared" si="806"/>
        <v>158.29814338577808</v>
      </c>
      <c r="DV758" s="13">
        <f t="shared" si="807"/>
        <v>351.24268299854214</v>
      </c>
      <c r="DW758" s="13">
        <f t="shared" si="808"/>
        <v>-326.34680877678085</v>
      </c>
      <c r="DX758" s="13">
        <f t="shared" si="809"/>
        <v>129.88141807520265</v>
      </c>
    </row>
    <row r="759" spans="1:128" x14ac:dyDescent="0.35">
      <c r="A759" s="106">
        <f t="shared" si="810"/>
        <v>753</v>
      </c>
      <c r="B759" s="106">
        <f>A759*Paramètres!$D$25</f>
        <v>376.5</v>
      </c>
      <c r="C759" s="102">
        <f>Paramètres!$D$7</f>
        <v>155093840495.72119</v>
      </c>
      <c r="D759" s="28">
        <f>Paramètres!$D$8</f>
        <v>6666</v>
      </c>
      <c r="E759" s="28">
        <f t="shared" si="773"/>
        <v>36213.229488477511</v>
      </c>
      <c r="F759" s="28">
        <f t="shared" si="774"/>
        <v>-55350.514008785511</v>
      </c>
      <c r="G759" s="28">
        <f t="shared" si="748"/>
        <v>112.81864538834556</v>
      </c>
      <c r="H759" s="28">
        <f t="shared" si="749"/>
        <v>121.22159361113931</v>
      </c>
      <c r="I759" s="28">
        <f t="shared" si="811"/>
        <v>-1783.4585810097492</v>
      </c>
      <c r="J759" s="28">
        <f t="shared" si="812"/>
        <v>4238.8184414798252</v>
      </c>
      <c r="K759" s="28">
        <f t="shared" si="813"/>
        <v>1408.6481134576748</v>
      </c>
      <c r="L759" s="28">
        <f t="shared" si="775"/>
        <v>-730.17182261604955</v>
      </c>
      <c r="M759" s="28">
        <f t="shared" si="776"/>
        <v>1204.6321500796093</v>
      </c>
      <c r="N759" s="28">
        <f>Paramètres!$D$26*Calculs!K759</f>
        <v>28.172962269153494</v>
      </c>
      <c r="O759" s="28">
        <f>Paramètres!$D$26*I759</f>
        <v>-35.669171620194987</v>
      </c>
      <c r="P759" s="28">
        <f>Paramètres!$D$26*J759</f>
        <v>84.776368829596507</v>
      </c>
      <c r="Q759" s="105">
        <f>IF($T759&gt;25000,Paramètres!$D$9,-5)</f>
        <v>6</v>
      </c>
      <c r="R759" s="105">
        <f t="shared" si="750"/>
        <v>-63302.080661020555</v>
      </c>
      <c r="S759" s="105">
        <f t="shared" si="751"/>
        <v>-12861.705864206917</v>
      </c>
      <c r="T759" s="105">
        <f t="shared" si="777"/>
        <v>64595.486636077963</v>
      </c>
      <c r="U759" s="105">
        <f t="shared" si="778"/>
        <v>-168.51499173954664</v>
      </c>
      <c r="V759" s="105">
        <f t="shared" si="752"/>
        <v>219.50309606439524</v>
      </c>
      <c r="W759" s="105">
        <f t="shared" si="779"/>
        <v>-215.10794973485707</v>
      </c>
      <c r="X759" s="105">
        <f t="shared" si="780"/>
        <v>-43.70559624031376</v>
      </c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44">
        <f t="shared" si="781"/>
        <v>99515.310149498066</v>
      </c>
      <c r="AL759" s="44">
        <f t="shared" si="782"/>
        <v>-42488.808144578594</v>
      </c>
      <c r="AM759" s="44">
        <f t="shared" si="753"/>
        <v>21.177377660538781</v>
      </c>
      <c r="AN759" s="44">
        <f t="shared" si="754"/>
        <v>168.08657183498042</v>
      </c>
      <c r="AO759" s="44">
        <f t="shared" si="814"/>
        <v>12558.593956384175</v>
      </c>
      <c r="AP759" s="44">
        <f t="shared" si="815"/>
        <v>4865.4538787002484</v>
      </c>
      <c r="AQ759" s="44">
        <f t="shared" si="783"/>
        <v>805.55559187570589</v>
      </c>
      <c r="AR759" s="44">
        <f t="shared" si="784"/>
        <v>-788.20443276626054</v>
      </c>
      <c r="AS759" s="44">
        <f t="shared" si="785"/>
        <v>166.29366725716361</v>
      </c>
      <c r="AT759" s="44">
        <f>Paramètres!$D$26*Calculs!AQ759</f>
        <v>16.11111183751412</v>
      </c>
      <c r="AU759" s="44">
        <f>Paramètres!$D$26*AO759</f>
        <v>251.1718791276835</v>
      </c>
      <c r="AV759" s="44">
        <f>Paramètres!$D$26*AP759</f>
        <v>97.309077574004974</v>
      </c>
      <c r="AW759" s="44"/>
      <c r="AX759" s="44"/>
      <c r="AY759" s="44"/>
      <c r="AZ759" s="44"/>
      <c r="BA759" s="44"/>
      <c r="BB759" s="44"/>
      <c r="BC759" s="44"/>
      <c r="BD759" s="44"/>
      <c r="BE759" s="44"/>
      <c r="BF759" s="44"/>
      <c r="BG759" s="41">
        <f>Paramètres!$D$16</f>
        <v>30000</v>
      </c>
      <c r="BH759" s="41">
        <f>Paramètres!$E$16</f>
        <v>-25000</v>
      </c>
      <c r="BI759" s="100"/>
      <c r="BJ759" s="100"/>
      <c r="BK759" s="110">
        <f>Paramètres!$D$20</f>
        <v>523598775598.29883</v>
      </c>
      <c r="BL759" s="41">
        <f>Paramètres!$D$21</f>
        <v>10000</v>
      </c>
      <c r="BM759" s="41"/>
      <c r="BN759" s="41"/>
      <c r="BO759" s="41">
        <f>IF(AND($BR$6&gt;200,A759&lt;950),Paramètres!$D$22,0)</f>
        <v>1</v>
      </c>
      <c r="BP759" s="41">
        <f t="shared" si="755"/>
        <v>-6213.229488477511</v>
      </c>
      <c r="BQ759" s="41">
        <f t="shared" si="756"/>
        <v>30350.514008785511</v>
      </c>
      <c r="BR759" s="41">
        <f t="shared" si="786"/>
        <v>30979.959994712259</v>
      </c>
      <c r="BS759" s="41">
        <f t="shared" si="787"/>
        <v>101.56949812075818</v>
      </c>
      <c r="BT759" s="41">
        <f t="shared" si="788"/>
        <v>470.18575543142686</v>
      </c>
      <c r="BU759" s="41">
        <f t="shared" si="789"/>
        <v>-94.298766079983366</v>
      </c>
      <c r="BV759" s="41">
        <f t="shared" si="790"/>
        <v>460.63259472861245</v>
      </c>
      <c r="BW759" s="41">
        <f>Paramètres!$D$22</f>
        <v>1</v>
      </c>
      <c r="BX759" s="41">
        <f t="shared" si="757"/>
        <v>-69515.310149498066</v>
      </c>
      <c r="BY759" s="41">
        <f t="shared" si="758"/>
        <v>17488.808144578594</v>
      </c>
      <c r="BZ759" s="41">
        <f t="shared" si="791"/>
        <v>71681.495209703789</v>
      </c>
      <c r="CA759" s="41">
        <f t="shared" si="792"/>
        <v>165.87847256755927</v>
      </c>
      <c r="CB759" s="41">
        <f t="shared" si="793"/>
        <v>98.998358290966351</v>
      </c>
      <c r="CC759" s="41">
        <f t="shared" si="794"/>
        <v>-96.006668956258466</v>
      </c>
      <c r="CD759" s="41">
        <f t="shared" si="795"/>
        <v>24.153559990815889</v>
      </c>
      <c r="CE759" s="2">
        <f>Paramètres!$F$16</f>
        <v>15000</v>
      </c>
      <c r="CF759" s="2">
        <f>Paramètres!$G$16</f>
        <v>15000</v>
      </c>
      <c r="CG759" s="111">
        <f>Paramètres!$F$20</f>
        <v>992600579172.61572</v>
      </c>
      <c r="CH759" s="2">
        <f>Paramètres!$F$21</f>
        <v>13332</v>
      </c>
      <c r="CI759" s="2"/>
      <c r="CJ759" s="2"/>
      <c r="CK759" s="2">
        <f>IF(CN759&gt;20000,Paramètres!$F$22,-2)</f>
        <v>1</v>
      </c>
      <c r="CL759" s="2">
        <f t="shared" si="759"/>
        <v>-21213.229488477511</v>
      </c>
      <c r="CM759" s="2">
        <f t="shared" si="760"/>
        <v>70350.514008785511</v>
      </c>
      <c r="CN759" s="2">
        <f t="shared" si="761"/>
        <v>73479.221053513742</v>
      </c>
      <c r="CO759" s="2">
        <f t="shared" si="762"/>
        <v>106.77996241681015</v>
      </c>
      <c r="CP759" s="2">
        <f t="shared" si="763"/>
        <v>175.12386188196498</v>
      </c>
      <c r="CQ759" s="2">
        <f t="shared" si="764"/>
        <v>-50.557730712809658</v>
      </c>
      <c r="CR759" s="2">
        <f t="shared" si="765"/>
        <v>167.66717885628233</v>
      </c>
      <c r="CS759" s="2">
        <f>Paramètres!$F$22</f>
        <v>1</v>
      </c>
      <c r="CT759" s="2">
        <f t="shared" si="766"/>
        <v>-84515.310149498066</v>
      </c>
      <c r="CU759" s="2">
        <f t="shared" si="767"/>
        <v>57488.808144578594</v>
      </c>
      <c r="CV759" s="2">
        <f t="shared" si="796"/>
        <v>102214.48386383418</v>
      </c>
      <c r="CW759" s="2">
        <f t="shared" si="797"/>
        <v>145.77577020812984</v>
      </c>
      <c r="CX759" s="2">
        <f t="shared" si="768"/>
        <v>92.631835242072896</v>
      </c>
      <c r="CY759" s="2">
        <f t="shared" si="798"/>
        <v>-76.591966121261294</v>
      </c>
      <c r="CZ759" s="2">
        <f t="shared" si="799"/>
        <v>52.099209456517663</v>
      </c>
      <c r="DA759" s="2"/>
      <c r="DB759" s="2"/>
      <c r="DC759" s="13">
        <f>Paramètres!$H$16</f>
        <v>-20000</v>
      </c>
      <c r="DD759" s="13">
        <f>Paramètres!$I$16</f>
        <v>0</v>
      </c>
      <c r="DE759" s="13"/>
      <c r="DF759" s="13"/>
      <c r="DG759" s="112">
        <f>Paramètres!$H$20</f>
        <v>1047197551196.5977</v>
      </c>
      <c r="DH759" s="13">
        <f>Paramètres!$H$21</f>
        <v>10000</v>
      </c>
      <c r="DI759" s="13">
        <f>IF(DL759&lt;66666,Paramètres!$H$22,5)</f>
        <v>5</v>
      </c>
      <c r="DJ759" s="13">
        <f t="shared" si="769"/>
        <v>-56213.229488477511</v>
      </c>
      <c r="DK759" s="13">
        <f t="shared" si="770"/>
        <v>55350.514008785511</v>
      </c>
      <c r="DL759" s="13">
        <f t="shared" si="800"/>
        <v>78889.838195809469</v>
      </c>
      <c r="DM759" s="13">
        <f t="shared" si="801"/>
        <v>135.4430558631023</v>
      </c>
      <c r="DN759" s="13">
        <f t="shared" si="802"/>
        <v>821.43352673215782</v>
      </c>
      <c r="DO759" s="13">
        <f t="shared" si="803"/>
        <v>-585.31532582325656</v>
      </c>
      <c r="DP759" s="13">
        <f t="shared" si="804"/>
        <v>576.33237649471471</v>
      </c>
      <c r="DQ759" s="13">
        <f>IF(DT759&lt;66666,Paramètres!$H$22,5)</f>
        <v>5</v>
      </c>
      <c r="DR759" s="13">
        <f t="shared" si="771"/>
        <v>-119515.31014949807</v>
      </c>
      <c r="DS759" s="13">
        <f t="shared" si="772"/>
        <v>42488.808144578594</v>
      </c>
      <c r="DT759" s="13">
        <f t="shared" si="805"/>
        <v>126843.24253848733</v>
      </c>
      <c r="DU759" s="13">
        <f t="shared" si="806"/>
        <v>160.42922535344817</v>
      </c>
      <c r="DV759" s="13">
        <f t="shared" si="807"/>
        <v>322.42413713764785</v>
      </c>
      <c r="DW759" s="13">
        <f t="shared" si="808"/>
        <v>-303.79719075691349</v>
      </c>
      <c r="DX759" s="13">
        <f t="shared" si="809"/>
        <v>108.00273652627634</v>
      </c>
    </row>
    <row r="760" spans="1:128" x14ac:dyDescent="0.35">
      <c r="A760" s="106">
        <f t="shared" si="810"/>
        <v>754</v>
      </c>
      <c r="B760" s="106">
        <f>A760*Paramètres!$D$25</f>
        <v>377</v>
      </c>
      <c r="C760" s="102">
        <f>Paramètres!$D$7</f>
        <v>155093840495.72119</v>
      </c>
      <c r="D760" s="28">
        <f>Paramètres!$D$8</f>
        <v>6666</v>
      </c>
      <c r="E760" s="28">
        <f t="shared" si="773"/>
        <v>35138.957242318626</v>
      </c>
      <c r="F760" s="28">
        <f t="shared" si="774"/>
        <v>-52929.946750525691</v>
      </c>
      <c r="G760" s="28">
        <f t="shared" si="748"/>
        <v>114.81679254805356</v>
      </c>
      <c r="H760" s="28">
        <f t="shared" si="749"/>
        <v>120.63614702607539</v>
      </c>
      <c r="I760" s="28">
        <f t="shared" si="811"/>
        <v>-2477.961232005604</v>
      </c>
      <c r="J760" s="28">
        <f t="shared" si="812"/>
        <v>5358.6742227298382</v>
      </c>
      <c r="K760" s="28">
        <f t="shared" si="813"/>
        <v>1535.1078382406836</v>
      </c>
      <c r="L760" s="28">
        <f t="shared" si="775"/>
        <v>-782.26691967167062</v>
      </c>
      <c r="M760" s="28">
        <f t="shared" si="776"/>
        <v>1320.8385750784919</v>
      </c>
      <c r="N760" s="28">
        <f>Paramètres!$D$26*Calculs!K760</f>
        <v>30.702156764813672</v>
      </c>
      <c r="O760" s="28">
        <f>Paramètres!$D$26*I760</f>
        <v>-49.559224640112078</v>
      </c>
      <c r="P760" s="28">
        <f>Paramètres!$D$26*J760</f>
        <v>107.17348445459676</v>
      </c>
      <c r="Q760" s="105">
        <f>IF($T760&gt;25000,Paramètres!$D$9,-5)</f>
        <v>6</v>
      </c>
      <c r="R760" s="105">
        <f t="shared" si="750"/>
        <v>-70458.598777179956</v>
      </c>
      <c r="S760" s="105">
        <f t="shared" si="751"/>
        <v>-12915.438962111512</v>
      </c>
      <c r="T760" s="105">
        <f t="shared" si="777"/>
        <v>71632.553390394038</v>
      </c>
      <c r="U760" s="105">
        <f t="shared" si="778"/>
        <v>-169.61269271101676</v>
      </c>
      <c r="V760" s="105">
        <f t="shared" si="752"/>
        <v>179.02259304386067</v>
      </c>
      <c r="W760" s="105">
        <f t="shared" si="779"/>
        <v>-176.0886700015254</v>
      </c>
      <c r="X760" s="105">
        <f t="shared" si="780"/>
        <v>-32.277997416841657</v>
      </c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44">
        <f t="shared" si="781"/>
        <v>105597.55601949859</v>
      </c>
      <c r="AL760" s="44">
        <f t="shared" si="782"/>
        <v>-40014.507788414179</v>
      </c>
      <c r="AM760" s="44">
        <f t="shared" si="753"/>
        <v>23.188634573431905</v>
      </c>
      <c r="AN760" s="44">
        <f t="shared" si="754"/>
        <v>168.51099000529788</v>
      </c>
      <c r="AO760" s="44">
        <f t="shared" si="814"/>
        <v>11519.217644490231</v>
      </c>
      <c r="AP760" s="44">
        <f t="shared" si="815"/>
        <v>4934.4384683834069</v>
      </c>
      <c r="AQ760" s="44">
        <f t="shared" si="783"/>
        <v>705.64279118589548</v>
      </c>
      <c r="AR760" s="44">
        <f t="shared" si="784"/>
        <v>-691.50377556929038</v>
      </c>
      <c r="AS760" s="44">
        <f t="shared" si="785"/>
        <v>140.54990973329615</v>
      </c>
      <c r="AT760" s="44">
        <f>Paramètres!$D$26*Calculs!AQ760</f>
        <v>14.11285582371791</v>
      </c>
      <c r="AU760" s="44">
        <f>Paramètres!$D$26*AO760</f>
        <v>230.38435288980463</v>
      </c>
      <c r="AV760" s="44">
        <f>Paramètres!$D$26*AP760</f>
        <v>98.688769367668144</v>
      </c>
      <c r="AW760" s="44"/>
      <c r="AX760" s="44"/>
      <c r="AY760" s="44"/>
      <c r="AZ760" s="44"/>
      <c r="BA760" s="44"/>
      <c r="BB760" s="44"/>
      <c r="BC760" s="44"/>
      <c r="BD760" s="44"/>
      <c r="BE760" s="44"/>
      <c r="BF760" s="44"/>
      <c r="BG760" s="41">
        <f>Paramètres!$D$16</f>
        <v>30000</v>
      </c>
      <c r="BH760" s="41">
        <f>Paramètres!$E$16</f>
        <v>-25000</v>
      </c>
      <c r="BI760" s="100"/>
      <c r="BJ760" s="100"/>
      <c r="BK760" s="110">
        <f>Paramètres!$D$20</f>
        <v>523598775598.29883</v>
      </c>
      <c r="BL760" s="41">
        <f>Paramètres!$D$21</f>
        <v>10000</v>
      </c>
      <c r="BM760" s="41"/>
      <c r="BN760" s="41"/>
      <c r="BO760" s="41">
        <f>IF(AND($BR$6&gt;200,A760&lt;950),Paramètres!$D$22,0)</f>
        <v>1</v>
      </c>
      <c r="BP760" s="41">
        <f t="shared" si="755"/>
        <v>-5138.9572423186255</v>
      </c>
      <c r="BQ760" s="41">
        <f t="shared" si="756"/>
        <v>27929.946750525691</v>
      </c>
      <c r="BR760" s="41">
        <f t="shared" si="786"/>
        <v>28398.781787703141</v>
      </c>
      <c r="BS760" s="41">
        <f t="shared" si="787"/>
        <v>100.42550501788654</v>
      </c>
      <c r="BT760" s="41">
        <f t="shared" si="788"/>
        <v>544.82023192919587</v>
      </c>
      <c r="BU760" s="41">
        <f t="shared" si="789"/>
        <v>-98.589013344459246</v>
      </c>
      <c r="BV760" s="41">
        <f t="shared" si="790"/>
        <v>535.82580337937145</v>
      </c>
      <c r="BW760" s="41">
        <f>Paramètres!$D$22</f>
        <v>1</v>
      </c>
      <c r="BX760" s="41">
        <f t="shared" si="757"/>
        <v>-75597.556019498588</v>
      </c>
      <c r="BY760" s="41">
        <f t="shared" si="758"/>
        <v>15014.507788414179</v>
      </c>
      <c r="BZ760" s="41">
        <f t="shared" si="791"/>
        <v>77074.158576332033</v>
      </c>
      <c r="CA760" s="41">
        <f t="shared" si="792"/>
        <v>168.76660968805152</v>
      </c>
      <c r="CB760" s="41">
        <f t="shared" si="793"/>
        <v>85.961912804644086</v>
      </c>
      <c r="CC760" s="41">
        <f t="shared" si="794"/>
        <v>-84.315036827244711</v>
      </c>
      <c r="CD760" s="41">
        <f t="shared" si="795"/>
        <v>16.745895552451117</v>
      </c>
      <c r="CE760" s="2">
        <f>Paramètres!$F$16</f>
        <v>15000</v>
      </c>
      <c r="CF760" s="2">
        <f>Paramètres!$G$16</f>
        <v>15000</v>
      </c>
      <c r="CG760" s="111">
        <f>Paramètres!$F$20</f>
        <v>992600579172.61572</v>
      </c>
      <c r="CH760" s="2">
        <f>Paramètres!$F$21</f>
        <v>13332</v>
      </c>
      <c r="CI760" s="2"/>
      <c r="CJ760" s="2"/>
      <c r="CK760" s="2">
        <f>IF(CN760&gt;20000,Paramètres!$F$22,-2)</f>
        <v>1</v>
      </c>
      <c r="CL760" s="2">
        <f t="shared" si="759"/>
        <v>-20138.957242318626</v>
      </c>
      <c r="CM760" s="2">
        <f t="shared" si="760"/>
        <v>67929.946750525691</v>
      </c>
      <c r="CN760" s="2">
        <f t="shared" si="761"/>
        <v>70852.348333257047</v>
      </c>
      <c r="CO760" s="2">
        <f t="shared" si="762"/>
        <v>106.51332873327088</v>
      </c>
      <c r="CP760" s="2">
        <f t="shared" si="763"/>
        <v>187.6721118042025</v>
      </c>
      <c r="CQ760" s="2">
        <f t="shared" si="764"/>
        <v>-53.343618441880494</v>
      </c>
      <c r="CR760" s="2">
        <f t="shared" si="765"/>
        <v>179.93132001009761</v>
      </c>
      <c r="CS760" s="2">
        <f>Paramètres!$F$22</f>
        <v>1</v>
      </c>
      <c r="CT760" s="2">
        <f t="shared" si="766"/>
        <v>-90597.556019498588</v>
      </c>
      <c r="CU760" s="2">
        <f t="shared" si="767"/>
        <v>55014.507788414179</v>
      </c>
      <c r="CV760" s="2">
        <f t="shared" si="796"/>
        <v>105992.98667321187</v>
      </c>
      <c r="CW760" s="2">
        <f t="shared" si="797"/>
        <v>148.73217959002577</v>
      </c>
      <c r="CX760" s="2">
        <f t="shared" si="768"/>
        <v>86.296747556819696</v>
      </c>
      <c r="CY760" s="2">
        <f t="shared" si="798"/>
        <v>-73.762186220717666</v>
      </c>
      <c r="CZ760" s="2">
        <f t="shared" si="799"/>
        <v>44.791388936107303</v>
      </c>
      <c r="DA760" s="2"/>
      <c r="DB760" s="2"/>
      <c r="DC760" s="13">
        <f>Paramètres!$H$16</f>
        <v>-20000</v>
      </c>
      <c r="DD760" s="13">
        <f>Paramètres!$I$16</f>
        <v>0</v>
      </c>
      <c r="DE760" s="13"/>
      <c r="DF760" s="13"/>
      <c r="DG760" s="112">
        <f>Paramètres!$H$20</f>
        <v>1047197551196.5977</v>
      </c>
      <c r="DH760" s="13">
        <f>Paramètres!$H$21</f>
        <v>10000</v>
      </c>
      <c r="DI760" s="13">
        <f>IF(DL760&lt;66666,Paramètres!$H$22,5)</f>
        <v>5</v>
      </c>
      <c r="DJ760" s="13">
        <f t="shared" si="769"/>
        <v>-55138.957242318626</v>
      </c>
      <c r="DK760" s="13">
        <f t="shared" si="770"/>
        <v>52929.946750525691</v>
      </c>
      <c r="DL760" s="13">
        <f t="shared" si="800"/>
        <v>76432.217479173836</v>
      </c>
      <c r="DM760" s="13">
        <f t="shared" si="801"/>
        <v>136.17100618420955</v>
      </c>
      <c r="DN760" s="13">
        <f t="shared" si="802"/>
        <v>873.75332769724116</v>
      </c>
      <c r="DO760" s="13">
        <f t="shared" si="803"/>
        <v>-630.33428788533092</v>
      </c>
      <c r="DP760" s="13">
        <f t="shared" si="804"/>
        <v>605.08145168902286</v>
      </c>
      <c r="DQ760" s="13">
        <f>IF(DT760&lt;66666,Paramètres!$H$22,5)</f>
        <v>5</v>
      </c>
      <c r="DR760" s="13">
        <f t="shared" si="771"/>
        <v>-125597.55601949859</v>
      </c>
      <c r="DS760" s="13">
        <f t="shared" si="772"/>
        <v>40014.507788414179</v>
      </c>
      <c r="DT760" s="13">
        <f t="shared" si="805"/>
        <v>131817.70333160926</v>
      </c>
      <c r="DU760" s="13">
        <f t="shared" si="806"/>
        <v>162.32848284576582</v>
      </c>
      <c r="DV760" s="13">
        <f t="shared" si="807"/>
        <v>298.75334659276587</v>
      </c>
      <c r="DW760" s="13">
        <f t="shared" si="808"/>
        <v>-284.65592432833586</v>
      </c>
      <c r="DX760" s="13">
        <f t="shared" si="809"/>
        <v>90.689397644697195</v>
      </c>
    </row>
    <row r="761" spans="1:128" x14ac:dyDescent="0.35">
      <c r="A761" s="106">
        <f t="shared" si="810"/>
        <v>755</v>
      </c>
      <c r="B761" s="106">
        <f>A761*Paramètres!$D$25</f>
        <v>377.5</v>
      </c>
      <c r="C761" s="102">
        <f>Paramètres!$D$7</f>
        <v>155093840495.72119</v>
      </c>
      <c r="D761" s="28">
        <f>Paramètres!$D$8</f>
        <v>6666</v>
      </c>
      <c r="E761" s="28">
        <f t="shared" si="773"/>
        <v>33704.409896397905</v>
      </c>
      <c r="F761" s="28">
        <f t="shared" si="774"/>
        <v>-49920.399995391148</v>
      </c>
      <c r="G761" s="28">
        <f t="shared" si="748"/>
        <v>116.03608042444694</v>
      </c>
      <c r="H761" s="28">
        <f t="shared" si="749"/>
        <v>119.52596376889765</v>
      </c>
      <c r="I761" s="28">
        <f t="shared" si="811"/>
        <v>-3210.6689270371626</v>
      </c>
      <c r="J761" s="28">
        <f t="shared" si="812"/>
        <v>6572.3393133537329</v>
      </c>
      <c r="K761" s="28">
        <f t="shared" si="813"/>
        <v>1720.9737993855222</v>
      </c>
      <c r="L761" s="28">
        <f t="shared" si="775"/>
        <v>-848.12671794136122</v>
      </c>
      <c r="M761" s="28">
        <f t="shared" si="776"/>
        <v>1497.4751712417319</v>
      </c>
      <c r="N761" s="28">
        <f>Paramètres!$D$26*Calculs!K761</f>
        <v>34.419475987710442</v>
      </c>
      <c r="O761" s="28">
        <f>Paramètres!$D$26*I761</f>
        <v>-64.21337854074325</v>
      </c>
      <c r="P761" s="28">
        <f>Paramètres!$D$26*J761</f>
        <v>131.44678626707466</v>
      </c>
      <c r="Q761" s="105">
        <f>IF($T761&gt;25000,Paramètres!$D$9,-5)</f>
        <v>6</v>
      </c>
      <c r="R761" s="105">
        <f t="shared" si="750"/>
        <v>-77479.879001453475</v>
      </c>
      <c r="S761" s="105">
        <f t="shared" si="751"/>
        <v>-12408.248918601996</v>
      </c>
      <c r="T761" s="105">
        <f t="shared" si="777"/>
        <v>78467.166963678887</v>
      </c>
      <c r="U761" s="105">
        <f t="shared" si="778"/>
        <v>-170.90145425264762</v>
      </c>
      <c r="V761" s="105">
        <f t="shared" si="752"/>
        <v>149.51518619188371</v>
      </c>
      <c r="W761" s="105">
        <f t="shared" si="779"/>
        <v>-147.63395931433547</v>
      </c>
      <c r="X761" s="105">
        <f t="shared" si="780"/>
        <v>-23.643285710044442</v>
      </c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44">
        <f t="shared" si="781"/>
        <v>111184.28889785138</v>
      </c>
      <c r="AL761" s="44">
        <f t="shared" si="782"/>
        <v>-37512.151076789152</v>
      </c>
      <c r="AM761" s="44">
        <f t="shared" si="753"/>
        <v>25.153835973482849</v>
      </c>
      <c r="AN761" s="44">
        <f t="shared" si="754"/>
        <v>169.03016676615556</v>
      </c>
      <c r="AO761" s="44">
        <f t="shared" si="814"/>
        <v>10597.329516031135</v>
      </c>
      <c r="AP761" s="44">
        <f t="shared" si="815"/>
        <v>4976.2996087490346</v>
      </c>
      <c r="AQ761" s="44">
        <f t="shared" si="783"/>
        <v>630.33969304494076</v>
      </c>
      <c r="AR761" s="44">
        <f t="shared" si="784"/>
        <v>-618.82181737782366</v>
      </c>
      <c r="AS761" s="44">
        <f t="shared" si="785"/>
        <v>119.94868471641396</v>
      </c>
      <c r="AT761" s="44">
        <f>Paramètres!$D$26*Calculs!AQ761</f>
        <v>12.606793860898815</v>
      </c>
      <c r="AU761" s="44">
        <f>Paramètres!$D$26*AO761</f>
        <v>211.9465903206227</v>
      </c>
      <c r="AV761" s="44">
        <f>Paramètres!$D$26*AP761</f>
        <v>99.525992174980701</v>
      </c>
      <c r="AW761" s="44"/>
      <c r="AX761" s="44"/>
      <c r="AY761" s="44"/>
      <c r="AZ761" s="44"/>
      <c r="BA761" s="44"/>
      <c r="BB761" s="44"/>
      <c r="BC761" s="44"/>
      <c r="BD761" s="44"/>
      <c r="BE761" s="44"/>
      <c r="BF761" s="44"/>
      <c r="BG761" s="41">
        <f>Paramètres!$D$16</f>
        <v>30000</v>
      </c>
      <c r="BH761" s="41">
        <f>Paramètres!$E$16</f>
        <v>-25000</v>
      </c>
      <c r="BI761" s="100"/>
      <c r="BJ761" s="100"/>
      <c r="BK761" s="110">
        <f>Paramètres!$D$20</f>
        <v>523598775598.29883</v>
      </c>
      <c r="BL761" s="41">
        <f>Paramètres!$D$21</f>
        <v>10000</v>
      </c>
      <c r="BM761" s="41"/>
      <c r="BN761" s="41"/>
      <c r="BO761" s="41">
        <f>IF(AND($BR$6&gt;200,A761&lt;950),Paramètres!$D$22,0)</f>
        <v>1</v>
      </c>
      <c r="BP761" s="41">
        <f t="shared" si="755"/>
        <v>-3704.409896397905</v>
      </c>
      <c r="BQ761" s="41">
        <f t="shared" si="756"/>
        <v>24920.399995391148</v>
      </c>
      <c r="BR761" s="41">
        <f t="shared" si="786"/>
        <v>25194.225302851086</v>
      </c>
      <c r="BS761" s="41">
        <f t="shared" si="787"/>
        <v>98.455086417649881</v>
      </c>
      <c r="BT761" s="41">
        <f t="shared" si="788"/>
        <v>662.35548287568179</v>
      </c>
      <c r="BU761" s="41">
        <f t="shared" si="789"/>
        <v>-97.388833202996935</v>
      </c>
      <c r="BV761" s="41">
        <f t="shared" si="790"/>
        <v>655.15662315421673</v>
      </c>
      <c r="BW761" s="41">
        <f>Paramètres!$D$22</f>
        <v>1</v>
      </c>
      <c r="BX761" s="41">
        <f t="shared" si="757"/>
        <v>-81184.28889785138</v>
      </c>
      <c r="BY761" s="41">
        <f t="shared" si="758"/>
        <v>12512.151076789152</v>
      </c>
      <c r="BZ761" s="41">
        <f t="shared" si="791"/>
        <v>82142.81884874776</v>
      </c>
      <c r="CA761" s="41">
        <f t="shared" si="792"/>
        <v>171.23849129182932</v>
      </c>
      <c r="CB761" s="41">
        <f t="shared" si="793"/>
        <v>75.905914255709732</v>
      </c>
      <c r="CC761" s="41">
        <f t="shared" si="794"/>
        <v>-75.020163154347571</v>
      </c>
      <c r="CD761" s="41">
        <f t="shared" si="795"/>
        <v>11.562133855401806</v>
      </c>
      <c r="CE761" s="2">
        <f>Paramètres!$F$16</f>
        <v>15000</v>
      </c>
      <c r="CF761" s="2">
        <f>Paramètres!$G$16</f>
        <v>15000</v>
      </c>
      <c r="CG761" s="111">
        <f>Paramètres!$F$20</f>
        <v>992600579172.61572</v>
      </c>
      <c r="CH761" s="2">
        <f>Paramètres!$F$21</f>
        <v>13332</v>
      </c>
      <c r="CI761" s="2"/>
      <c r="CJ761" s="2"/>
      <c r="CK761" s="2">
        <f>IF(CN761&gt;20000,Paramètres!$F$22,-2)</f>
        <v>1</v>
      </c>
      <c r="CL761" s="2">
        <f t="shared" si="759"/>
        <v>-18704.409896397905</v>
      </c>
      <c r="CM761" s="2">
        <f t="shared" si="760"/>
        <v>64920.399995391148</v>
      </c>
      <c r="CN761" s="2">
        <f t="shared" si="761"/>
        <v>67561.181792017611</v>
      </c>
      <c r="CO761" s="2">
        <f t="shared" si="762"/>
        <v>106.07237782917871</v>
      </c>
      <c r="CP761" s="2">
        <f t="shared" si="763"/>
        <v>205.34982514699041</v>
      </c>
      <c r="CQ761" s="2">
        <f t="shared" si="764"/>
        <v>-56.851393060693319</v>
      </c>
      <c r="CR761" s="2">
        <f t="shared" si="765"/>
        <v>197.32326217392134</v>
      </c>
      <c r="CS761" s="2">
        <f>Paramètres!$F$22</f>
        <v>1</v>
      </c>
      <c r="CT761" s="2">
        <f t="shared" si="766"/>
        <v>-96184.28889785138</v>
      </c>
      <c r="CU761" s="2">
        <f t="shared" si="767"/>
        <v>52512.151076789152</v>
      </c>
      <c r="CV761" s="2">
        <f t="shared" si="796"/>
        <v>109585.32493676725</v>
      </c>
      <c r="CW761" s="2">
        <f t="shared" si="797"/>
        <v>151.36751129816309</v>
      </c>
      <c r="CX761" s="2">
        <f t="shared" si="768"/>
        <v>80.853441434383541</v>
      </c>
      <c r="CY761" s="2">
        <f t="shared" si="798"/>
        <v>-70.965987223176342</v>
      </c>
      <c r="CZ761" s="2">
        <f t="shared" si="799"/>
        <v>38.744130513192083</v>
      </c>
      <c r="DA761" s="2"/>
      <c r="DB761" s="2"/>
      <c r="DC761" s="13">
        <f>Paramètres!$H$16</f>
        <v>-20000</v>
      </c>
      <c r="DD761" s="13">
        <f>Paramètres!$I$16</f>
        <v>0</v>
      </c>
      <c r="DE761" s="13"/>
      <c r="DF761" s="13"/>
      <c r="DG761" s="112">
        <f>Paramètres!$H$20</f>
        <v>1047197551196.5977</v>
      </c>
      <c r="DH761" s="13">
        <f>Paramètres!$H$21</f>
        <v>10000</v>
      </c>
      <c r="DI761" s="13">
        <f>IF(DL761&lt;66666,Paramètres!$H$22,5)</f>
        <v>5</v>
      </c>
      <c r="DJ761" s="13">
        <f t="shared" si="769"/>
        <v>-53704.409896397905</v>
      </c>
      <c r="DK761" s="13">
        <f t="shared" si="770"/>
        <v>49920.399995391148</v>
      </c>
      <c r="DL761" s="13">
        <f t="shared" si="800"/>
        <v>73322.64301032915</v>
      </c>
      <c r="DM761" s="13">
        <f t="shared" si="801"/>
        <v>137.09130908610172</v>
      </c>
      <c r="DN761" s="13">
        <f t="shared" si="802"/>
        <v>947.3633844431107</v>
      </c>
      <c r="DO761" s="13">
        <f t="shared" si="803"/>
        <v>-693.88649167767096</v>
      </c>
      <c r="DP761" s="13">
        <f t="shared" si="804"/>
        <v>644.99528591359388</v>
      </c>
      <c r="DQ761" s="13">
        <f>IF(DT761&lt;66666,Paramètres!$H$22,5)</f>
        <v>5</v>
      </c>
      <c r="DR761" s="13">
        <f t="shared" si="771"/>
        <v>-131184.28889785137</v>
      </c>
      <c r="DS761" s="13">
        <f t="shared" si="772"/>
        <v>37512.151076789152</v>
      </c>
      <c r="DT761" s="13">
        <f t="shared" si="805"/>
        <v>136442.21902344882</v>
      </c>
      <c r="DU761" s="13">
        <f t="shared" si="806"/>
        <v>164.04211724063273</v>
      </c>
      <c r="DV761" s="13">
        <f t="shared" si="807"/>
        <v>279.00447218934073</v>
      </c>
      <c r="DW761" s="13">
        <f t="shared" si="808"/>
        <v>-268.25277062658142</v>
      </c>
      <c r="DX761" s="13">
        <f t="shared" si="809"/>
        <v>76.706887258024494</v>
      </c>
    </row>
    <row r="762" spans="1:128" x14ac:dyDescent="0.35">
      <c r="A762" s="106">
        <f t="shared" si="810"/>
        <v>756</v>
      </c>
      <c r="B762" s="106">
        <f>A762*Paramètres!$D$25</f>
        <v>378</v>
      </c>
      <c r="C762" s="102">
        <f>Paramètres!$D$7</f>
        <v>155093840495.72119</v>
      </c>
      <c r="D762" s="28">
        <f>Paramètres!$D$8</f>
        <v>6666</v>
      </c>
      <c r="E762" s="28">
        <f t="shared" si="773"/>
        <v>31887.043753393984</v>
      </c>
      <c r="F762" s="28">
        <f t="shared" si="774"/>
        <v>-46259.861545903848</v>
      </c>
      <c r="G762" s="28">
        <f t="shared" si="748"/>
        <v>116.7115154398915</v>
      </c>
      <c r="H762" s="28">
        <f t="shared" si="749"/>
        <v>117.46973867634465</v>
      </c>
      <c r="I762" s="28">
        <f t="shared" si="811"/>
        <v>-3994.5822664377806</v>
      </c>
      <c r="J762" s="28">
        <f t="shared" si="812"/>
        <v>7938.3676983283904</v>
      </c>
      <c r="K762" s="28">
        <f t="shared" si="813"/>
        <v>1996.6456642534902</v>
      </c>
      <c r="L762" s="28">
        <f t="shared" si="775"/>
        <v>-921.01284268386883</v>
      </c>
      <c r="M762" s="28">
        <f t="shared" si="776"/>
        <v>1771.5330231733305</v>
      </c>
      <c r="N762" s="28">
        <f>Paramètres!$D$26*Calculs!K762</f>
        <v>39.932913285069802</v>
      </c>
      <c r="O762" s="28">
        <f>Paramètres!$D$26*I762</f>
        <v>-79.891645328755615</v>
      </c>
      <c r="P762" s="28">
        <f>Paramètres!$D$26*J762</f>
        <v>158.76735396656781</v>
      </c>
      <c r="Q762" s="105">
        <f>IF($T762&gt;25000,Paramètres!$D$9,-5)</f>
        <v>6</v>
      </c>
      <c r="R762" s="105">
        <f t="shared" si="750"/>
        <v>-84441.204448128512</v>
      </c>
      <c r="S762" s="105">
        <f t="shared" si="751"/>
        <v>-11265.847444668318</v>
      </c>
      <c r="T762" s="105">
        <f t="shared" si="777"/>
        <v>85189.41440869974</v>
      </c>
      <c r="U762" s="105">
        <f t="shared" si="778"/>
        <v>-172.40067648898125</v>
      </c>
      <c r="V762" s="105">
        <f t="shared" si="752"/>
        <v>127.05681486193232</v>
      </c>
      <c r="W762" s="105">
        <f t="shared" si="779"/>
        <v>-125.94088778228283</v>
      </c>
      <c r="X762" s="105">
        <f t="shared" si="780"/>
        <v>-16.802588713343905</v>
      </c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44">
        <f t="shared" si="781"/>
        <v>116328.2482015225</v>
      </c>
      <c r="AL762" s="44">
        <f t="shared" si="782"/>
        <v>-34994.014101235531</v>
      </c>
      <c r="AM762" s="44">
        <f t="shared" si="753"/>
        <v>27.094980992691085</v>
      </c>
      <c r="AN762" s="44">
        <f t="shared" si="754"/>
        <v>169.57564573956512</v>
      </c>
      <c r="AO762" s="44">
        <f t="shared" si="814"/>
        <v>9766.5611083326894</v>
      </c>
      <c r="AP762" s="44">
        <f t="shared" si="815"/>
        <v>4996.7223012904687</v>
      </c>
      <c r="AQ762" s="44">
        <f t="shared" si="783"/>
        <v>571.30242675569946</v>
      </c>
      <c r="AR762" s="44">
        <f t="shared" si="784"/>
        <v>-561.87288031844082</v>
      </c>
      <c r="AS762" s="44">
        <f t="shared" si="785"/>
        <v>103.36986591657394</v>
      </c>
      <c r="AT762" s="44">
        <f>Paramètres!$D$26*Calculs!AQ762</f>
        <v>11.42604853511399</v>
      </c>
      <c r="AU762" s="44">
        <f>Paramètres!$D$26*AO762</f>
        <v>195.33122216665379</v>
      </c>
      <c r="AV762" s="44">
        <f>Paramètres!$D$26*AP762</f>
        <v>99.934446025809379</v>
      </c>
      <c r="AW762" s="44"/>
      <c r="AX762" s="44"/>
      <c r="AY762" s="44"/>
      <c r="AZ762" s="44"/>
      <c r="BA762" s="44"/>
      <c r="BB762" s="44"/>
      <c r="BC762" s="44"/>
      <c r="BD762" s="44"/>
      <c r="BE762" s="44"/>
      <c r="BF762" s="44"/>
      <c r="BG762" s="41">
        <f>Paramètres!$D$16</f>
        <v>30000</v>
      </c>
      <c r="BH762" s="41">
        <f>Paramètres!$E$16</f>
        <v>-25000</v>
      </c>
      <c r="BI762" s="100"/>
      <c r="BJ762" s="100"/>
      <c r="BK762" s="110">
        <f>Paramètres!$D$20</f>
        <v>523598775598.29883</v>
      </c>
      <c r="BL762" s="41">
        <f>Paramètres!$D$21</f>
        <v>10000</v>
      </c>
      <c r="BM762" s="41"/>
      <c r="BN762" s="41"/>
      <c r="BO762" s="41">
        <f>IF(AND($BR$6&gt;200,A762&lt;950),Paramètres!$D$22,0)</f>
        <v>1</v>
      </c>
      <c r="BP762" s="41">
        <f t="shared" si="755"/>
        <v>-1887.0437533939839</v>
      </c>
      <c r="BQ762" s="41">
        <f t="shared" si="756"/>
        <v>21259.861545903848</v>
      </c>
      <c r="BR762" s="41">
        <f t="shared" si="786"/>
        <v>21343.445061147566</v>
      </c>
      <c r="BS762" s="41">
        <f t="shared" si="787"/>
        <v>95.07233019357129</v>
      </c>
      <c r="BT762" s="41">
        <f t="shared" si="788"/>
        <v>853.46759677168859</v>
      </c>
      <c r="BU762" s="41">
        <f t="shared" si="789"/>
        <v>-75.457860368751582</v>
      </c>
      <c r="BV762" s="41">
        <f t="shared" si="790"/>
        <v>850.12531432007813</v>
      </c>
      <c r="BW762" s="41">
        <f>Paramètres!$D$22</f>
        <v>1</v>
      </c>
      <c r="BX762" s="41">
        <f t="shared" si="757"/>
        <v>-86328.248201522496</v>
      </c>
      <c r="BY762" s="41">
        <f t="shared" si="758"/>
        <v>9994.0141012355307</v>
      </c>
      <c r="BZ762" s="41">
        <f t="shared" si="791"/>
        <v>86904.814339594363</v>
      </c>
      <c r="CA762" s="41">
        <f t="shared" si="792"/>
        <v>173.39640119902575</v>
      </c>
      <c r="CB762" s="41">
        <f t="shared" si="793"/>
        <v>67.973867969670806</v>
      </c>
      <c r="CC762" s="41">
        <f t="shared" si="794"/>
        <v>-67.522898356043498</v>
      </c>
      <c r="CD762" s="41">
        <f t="shared" si="795"/>
        <v>7.8169638836096729</v>
      </c>
      <c r="CE762" s="2">
        <f>Paramètres!$F$16</f>
        <v>15000</v>
      </c>
      <c r="CF762" s="2">
        <f>Paramètres!$G$16</f>
        <v>15000</v>
      </c>
      <c r="CG762" s="111">
        <f>Paramètres!$F$20</f>
        <v>992600579172.61572</v>
      </c>
      <c r="CH762" s="2">
        <f>Paramètres!$F$21</f>
        <v>13332</v>
      </c>
      <c r="CI762" s="2"/>
      <c r="CJ762" s="2"/>
      <c r="CK762" s="2">
        <f>IF(CN762&gt;20000,Paramètres!$F$22,-2)</f>
        <v>1</v>
      </c>
      <c r="CL762" s="2">
        <f t="shared" si="759"/>
        <v>-16887.043753393984</v>
      </c>
      <c r="CM762" s="2">
        <f t="shared" si="760"/>
        <v>61259.861545903848</v>
      </c>
      <c r="CN762" s="2">
        <f t="shared" si="761"/>
        <v>63544.810042617581</v>
      </c>
      <c r="CO762" s="2">
        <f t="shared" si="762"/>
        <v>105.41153248057766</v>
      </c>
      <c r="CP762" s="2">
        <f t="shared" si="763"/>
        <v>230.43708068185666</v>
      </c>
      <c r="CQ762" s="2">
        <f t="shared" si="764"/>
        <v>-61.238692212142027</v>
      </c>
      <c r="CR762" s="2">
        <f t="shared" si="765"/>
        <v>222.15100884156041</v>
      </c>
      <c r="CS762" s="2">
        <f>Paramètres!$F$22</f>
        <v>1</v>
      </c>
      <c r="CT762" s="2">
        <f t="shared" si="766"/>
        <v>-101328.2482015225</v>
      </c>
      <c r="CU762" s="2">
        <f t="shared" si="767"/>
        <v>49994.014101235531</v>
      </c>
      <c r="CV762" s="2">
        <f t="shared" si="796"/>
        <v>112990.33290305806</v>
      </c>
      <c r="CW762" s="2">
        <f t="shared" si="797"/>
        <v>153.73887945485924</v>
      </c>
      <c r="CX762" s="2">
        <f t="shared" si="768"/>
        <v>76.15264571197838</v>
      </c>
      <c r="CY762" s="2">
        <f t="shared" si="798"/>
        <v>-68.292693610579761</v>
      </c>
      <c r="CZ762" s="2">
        <f t="shared" si="799"/>
        <v>33.694709500833767</v>
      </c>
      <c r="DA762" s="2"/>
      <c r="DB762" s="2"/>
      <c r="DC762" s="13">
        <f>Paramètres!$H$16</f>
        <v>-20000</v>
      </c>
      <c r="DD762" s="13">
        <f>Paramètres!$I$16</f>
        <v>0</v>
      </c>
      <c r="DE762" s="13"/>
      <c r="DF762" s="13"/>
      <c r="DG762" s="112">
        <f>Paramètres!$H$20</f>
        <v>1047197551196.5977</v>
      </c>
      <c r="DH762" s="13">
        <f>Paramètres!$H$21</f>
        <v>10000</v>
      </c>
      <c r="DI762" s="13">
        <f>IF(DL762&lt;66666,Paramètres!$H$22,5)</f>
        <v>5</v>
      </c>
      <c r="DJ762" s="13">
        <f t="shared" si="769"/>
        <v>-51887.043753393984</v>
      </c>
      <c r="DK762" s="13">
        <f t="shared" si="770"/>
        <v>46259.861545903848</v>
      </c>
      <c r="DL762" s="13">
        <f t="shared" si="800"/>
        <v>69514.315789719287</v>
      </c>
      <c r="DM762" s="13">
        <f t="shared" si="801"/>
        <v>138.28141986297456</v>
      </c>
      <c r="DN762" s="13">
        <f t="shared" si="802"/>
        <v>1050.7673269721208</v>
      </c>
      <c r="DO762" s="13">
        <f t="shared" si="803"/>
        <v>-784.31629010297524</v>
      </c>
      <c r="DP762" s="13">
        <f t="shared" si="804"/>
        <v>699.25670001169203</v>
      </c>
      <c r="DQ762" s="13">
        <f>IF(DT762&lt;66666,Paramètres!$H$22,5)</f>
        <v>5</v>
      </c>
      <c r="DR762" s="13">
        <f t="shared" si="771"/>
        <v>-136328.24820152251</v>
      </c>
      <c r="DS762" s="13">
        <f t="shared" si="772"/>
        <v>34994.014101235531</v>
      </c>
      <c r="DT762" s="13">
        <f t="shared" si="805"/>
        <v>140747.90329029204</v>
      </c>
      <c r="DU762" s="13">
        <f t="shared" si="806"/>
        <v>165.60360016783557</v>
      </c>
      <c r="DV762" s="13">
        <f t="shared" si="807"/>
        <v>262.32191442453302</v>
      </c>
      <c r="DW762" s="13">
        <f t="shared" si="808"/>
        <v>-254.08468774563218</v>
      </c>
      <c r="DX762" s="13">
        <f t="shared" si="809"/>
        <v>65.220842071814872</v>
      </c>
    </row>
    <row r="763" spans="1:128" x14ac:dyDescent="0.35">
      <c r="A763" s="106">
        <f t="shared" si="810"/>
        <v>757</v>
      </c>
      <c r="B763" s="106">
        <f>A763*Paramètres!$D$25</f>
        <v>378.5</v>
      </c>
      <c r="C763" s="102">
        <f>Paramètres!$D$7</f>
        <v>155093840495.72119</v>
      </c>
      <c r="D763" s="28">
        <f>Paramètres!$D$8</f>
        <v>6666</v>
      </c>
      <c r="E763" s="28">
        <f t="shared" si="773"/>
        <v>29659.499409504129</v>
      </c>
      <c r="F763" s="28">
        <f t="shared" si="774"/>
        <v>-41847.794440946316</v>
      </c>
      <c r="G763" s="28">
        <f t="shared" si="748"/>
        <v>116.85292476592723</v>
      </c>
      <c r="H763" s="28">
        <f t="shared" si="749"/>
        <v>98.123117580928891</v>
      </c>
      <c r="I763" s="28">
        <f t="shared" si="811"/>
        <v>-4835.7034637928937</v>
      </c>
      <c r="J763" s="28">
        <f t="shared" si="812"/>
        <v>9551.1333675351525</v>
      </c>
      <c r="K763" s="28">
        <f t="shared" si="813"/>
        <v>1601.6464058590693</v>
      </c>
      <c r="L763" s="28">
        <f t="shared" si="775"/>
        <v>-226.31371525840734</v>
      </c>
      <c r="M763" s="28">
        <f t="shared" si="776"/>
        <v>1585.5766495780679</v>
      </c>
      <c r="N763" s="28">
        <f>Paramètres!$D$26*Calculs!K763</f>
        <v>32.032928117181385</v>
      </c>
      <c r="O763" s="28">
        <f>Paramètres!$D$26*I763</f>
        <v>-96.714069275857881</v>
      </c>
      <c r="P763" s="28">
        <f>Paramètres!$D$26*J763</f>
        <v>191.02266735070305</v>
      </c>
      <c r="Q763" s="105">
        <f>IF($T763&gt;25000,Paramètres!$D$9,-5)</f>
        <v>6</v>
      </c>
      <c r="R763" s="105">
        <f t="shared" si="750"/>
        <v>-91411.561126105094</v>
      </c>
      <c r="S763" s="105">
        <f t="shared" si="751"/>
        <v>-9377.9839568351636</v>
      </c>
      <c r="T763" s="105">
        <f t="shared" si="777"/>
        <v>91891.349378525862</v>
      </c>
      <c r="U763" s="105">
        <f t="shared" si="778"/>
        <v>-174.14247345365584</v>
      </c>
      <c r="V763" s="105">
        <f t="shared" si="752"/>
        <v>109.33958067751217</v>
      </c>
      <c r="W763" s="105">
        <f t="shared" si="779"/>
        <v>-108.76869074403665</v>
      </c>
      <c r="X763" s="105">
        <f t="shared" si="780"/>
        <v>-11.158665536806412</v>
      </c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44">
        <f t="shared" si="781"/>
        <v>121071.06053560923</v>
      </c>
      <c r="AL763" s="44">
        <f t="shared" si="782"/>
        <v>-32469.810484111153</v>
      </c>
      <c r="AM763" s="44">
        <f t="shared" si="753"/>
        <v>29.030102485291664</v>
      </c>
      <c r="AN763" s="44">
        <f t="shared" si="754"/>
        <v>170.11064658447876</v>
      </c>
      <c r="AO763" s="44">
        <f t="shared" si="814"/>
        <v>9009.3570058475962</v>
      </c>
      <c r="AP763" s="44">
        <f t="shared" si="815"/>
        <v>5000.1577211812337</v>
      </c>
      <c r="AQ763" s="44">
        <f t="shared" si="783"/>
        <v>523.62152534642257</v>
      </c>
      <c r="AR763" s="44">
        <f t="shared" si="784"/>
        <v>-515.84116749453824</v>
      </c>
      <c r="AS763" s="44">
        <f t="shared" si="785"/>
        <v>89.929926742914404</v>
      </c>
      <c r="AT763" s="44">
        <f>Paramètres!$D$26*Calculs!AQ763</f>
        <v>10.472430506928452</v>
      </c>
      <c r="AU763" s="44">
        <f>Paramètres!$D$26*AO763</f>
        <v>180.18714011695192</v>
      </c>
      <c r="AV763" s="44">
        <f>Paramètres!$D$26*AP763</f>
        <v>100.00315442362468</v>
      </c>
      <c r="AW763" s="44"/>
      <c r="AX763" s="44"/>
      <c r="AY763" s="44"/>
      <c r="AZ763" s="44"/>
      <c r="BA763" s="44"/>
      <c r="BB763" s="44"/>
      <c r="BC763" s="44"/>
      <c r="BD763" s="44"/>
      <c r="BE763" s="44"/>
      <c r="BF763" s="44"/>
      <c r="BG763" s="41">
        <f>Paramètres!$D$16</f>
        <v>30000</v>
      </c>
      <c r="BH763" s="41">
        <f>Paramètres!$E$16</f>
        <v>-25000</v>
      </c>
      <c r="BI763" s="100"/>
      <c r="BJ763" s="100"/>
      <c r="BK763" s="110">
        <f>Paramètres!$D$20</f>
        <v>523598775598.29883</v>
      </c>
      <c r="BL763" s="41">
        <f>Paramètres!$D$21</f>
        <v>10000</v>
      </c>
      <c r="BM763" s="41"/>
      <c r="BN763" s="41"/>
      <c r="BO763" s="41">
        <f>IF(AND($BR$6&gt;200,A763&lt;950),Paramètres!$D$22,0)</f>
        <v>1</v>
      </c>
      <c r="BP763" s="41">
        <f t="shared" si="755"/>
        <v>340.50059049587071</v>
      </c>
      <c r="BQ763" s="41">
        <f t="shared" si="756"/>
        <v>16847.794440946316</v>
      </c>
      <c r="BR763" s="41">
        <f t="shared" si="786"/>
        <v>16851.234915474583</v>
      </c>
      <c r="BS763" s="41">
        <f t="shared" si="787"/>
        <v>88.842187253249662</v>
      </c>
      <c r="BT763" s="41">
        <f t="shared" si="788"/>
        <v>1172.7201671235646</v>
      </c>
      <c r="BU763" s="41">
        <f t="shared" si="789"/>
        <v>23.696299493475106</v>
      </c>
      <c r="BV763" s="41">
        <f t="shared" si="790"/>
        <v>1172.4807357771967</v>
      </c>
      <c r="BW763" s="41">
        <f>Paramètres!$D$22</f>
        <v>1</v>
      </c>
      <c r="BX763" s="41">
        <f t="shared" si="757"/>
        <v>-91071.060535609227</v>
      </c>
      <c r="BY763" s="41">
        <f t="shared" si="758"/>
        <v>7469.8104841111526</v>
      </c>
      <c r="BZ763" s="41">
        <f t="shared" si="791"/>
        <v>91376.890600135535</v>
      </c>
      <c r="CA763" s="41">
        <f t="shared" si="792"/>
        <v>175.31099459203477</v>
      </c>
      <c r="CB763" s="41">
        <f t="shared" si="793"/>
        <v>61.598519922349332</v>
      </c>
      <c r="CC763" s="41">
        <f t="shared" si="794"/>
        <v>-61.392355330855246</v>
      </c>
      <c r="CD763" s="41">
        <f t="shared" si="795"/>
        <v>5.0355102575684905</v>
      </c>
      <c r="CE763" s="2">
        <f>Paramètres!$F$16</f>
        <v>15000</v>
      </c>
      <c r="CF763" s="2">
        <f>Paramètres!$G$16</f>
        <v>15000</v>
      </c>
      <c r="CG763" s="111">
        <f>Paramètres!$F$20</f>
        <v>992600579172.61572</v>
      </c>
      <c r="CH763" s="2">
        <f>Paramètres!$F$21</f>
        <v>13332</v>
      </c>
      <c r="CI763" s="2"/>
      <c r="CJ763" s="2"/>
      <c r="CK763" s="2">
        <f>IF(CN763&gt;20000,Paramètres!$F$22,-2)</f>
        <v>1</v>
      </c>
      <c r="CL763" s="2">
        <f t="shared" si="759"/>
        <v>-14659.499409504129</v>
      </c>
      <c r="CM763" s="2">
        <f t="shared" si="760"/>
        <v>56847.794440946316</v>
      </c>
      <c r="CN763" s="2">
        <f t="shared" si="761"/>
        <v>58707.517880909756</v>
      </c>
      <c r="CO763" s="2">
        <f t="shared" si="762"/>
        <v>104.45999447200944</v>
      </c>
      <c r="CP763" s="2">
        <f t="shared" si="763"/>
        <v>267.07261590052656</v>
      </c>
      <c r="CQ763" s="2">
        <f t="shared" si="764"/>
        <v>-66.689088491707508</v>
      </c>
      <c r="CR763" s="2">
        <f t="shared" si="765"/>
        <v>258.61235013064515</v>
      </c>
      <c r="CS763" s="2">
        <f>Paramètres!$F$22</f>
        <v>1</v>
      </c>
      <c r="CT763" s="2">
        <f t="shared" si="766"/>
        <v>-106071.06053560923</v>
      </c>
      <c r="CU763" s="2">
        <f t="shared" si="767"/>
        <v>47469.810484111149</v>
      </c>
      <c r="CV763" s="2">
        <f t="shared" si="796"/>
        <v>116208.66056601077</v>
      </c>
      <c r="CW763" s="2">
        <f t="shared" si="797"/>
        <v>155.89012908947475</v>
      </c>
      <c r="CX763" s="2">
        <f t="shared" si="768"/>
        <v>72.074121152622837</v>
      </c>
      <c r="CY763" s="2">
        <f t="shared" si="798"/>
        <v>-65.786649898507903</v>
      </c>
      <c r="CZ763" s="2">
        <f t="shared" si="799"/>
        <v>29.441393225425074</v>
      </c>
      <c r="DA763" s="2"/>
      <c r="DB763" s="2"/>
      <c r="DC763" s="13">
        <f>Paramètres!$H$16</f>
        <v>-20000</v>
      </c>
      <c r="DD763" s="13">
        <f>Paramètres!$I$16</f>
        <v>0</v>
      </c>
      <c r="DE763" s="13"/>
      <c r="DF763" s="13"/>
      <c r="DG763" s="112">
        <f>Paramètres!$H$20</f>
        <v>1047197551196.5977</v>
      </c>
      <c r="DH763" s="13">
        <f>Paramètres!$H$21</f>
        <v>10000</v>
      </c>
      <c r="DI763" s="13">
        <f>IF(DL763&lt;66666,Paramètres!$H$22,5)</f>
        <v>1</v>
      </c>
      <c r="DJ763" s="13">
        <f t="shared" si="769"/>
        <v>-49659.499409504133</v>
      </c>
      <c r="DK763" s="13">
        <f t="shared" si="770"/>
        <v>41847.794440946316</v>
      </c>
      <c r="DL763" s="13">
        <f t="shared" si="800"/>
        <v>64940.771331839285</v>
      </c>
      <c r="DM763" s="13">
        <f t="shared" si="801"/>
        <v>139.87934011620911</v>
      </c>
      <c r="DN763" s="13">
        <f t="shared" si="802"/>
        <v>239.73262908736731</v>
      </c>
      <c r="DO763" s="13">
        <f t="shared" si="803"/>
        <v>-183.32092626017493</v>
      </c>
      <c r="DP763" s="13">
        <f t="shared" si="804"/>
        <v>154.48356367022589</v>
      </c>
      <c r="DQ763" s="13">
        <f>IF(DT763&lt;66666,Paramètres!$H$22,5)</f>
        <v>5</v>
      </c>
      <c r="DR763" s="13">
        <f t="shared" si="771"/>
        <v>-141071.06053560923</v>
      </c>
      <c r="DS763" s="13">
        <f t="shared" si="772"/>
        <v>32469.810484111153</v>
      </c>
      <c r="DT763" s="13">
        <f t="shared" si="805"/>
        <v>144759.56864233749</v>
      </c>
      <c r="DU763" s="13">
        <f t="shared" si="806"/>
        <v>167.0381837639745</v>
      </c>
      <c r="DV763" s="13">
        <f t="shared" si="807"/>
        <v>248.08627595460408</v>
      </c>
      <c r="DW763" s="13">
        <f t="shared" si="808"/>
        <v>-241.76497886447891</v>
      </c>
      <c r="DX763" s="13">
        <f t="shared" si="809"/>
        <v>55.646161697659139</v>
      </c>
    </row>
    <row r="764" spans="1:128" x14ac:dyDescent="0.35">
      <c r="A764" s="106">
        <f t="shared" si="810"/>
        <v>758</v>
      </c>
      <c r="B764" s="106">
        <f>A764*Paramètres!$D$25</f>
        <v>379</v>
      </c>
      <c r="C764" s="102">
        <f>Paramètres!$D$7</f>
        <v>155093840495.72119</v>
      </c>
      <c r="D764" s="28">
        <f>Paramètres!$D$8</f>
        <v>6666</v>
      </c>
      <c r="E764" s="28">
        <f t="shared" si="773"/>
        <v>27185.069248793079</v>
      </c>
      <c r="F764" s="28">
        <f t="shared" si="774"/>
        <v>-36675.833594784228</v>
      </c>
      <c r="G764" s="28">
        <f t="shared" si="748"/>
        <v>114.40051713089694</v>
      </c>
      <c r="H764" s="28">
        <f t="shared" si="749"/>
        <v>87.52293225495248</v>
      </c>
      <c r="I764" s="28">
        <f t="shared" si="811"/>
        <v>-4965.3031097754438</v>
      </c>
      <c r="J764" s="28">
        <f t="shared" si="812"/>
        <v>10945.687349762518</v>
      </c>
      <c r="K764" s="28">
        <f t="shared" si="813"/>
        <v>2088.8201678580117</v>
      </c>
      <c r="L764" s="28">
        <f t="shared" si="775"/>
        <v>90.27780809457505</v>
      </c>
      <c r="M764" s="28">
        <f t="shared" si="776"/>
        <v>2086.868374147256</v>
      </c>
      <c r="N764" s="28">
        <f>Paramètres!$D$26*Calculs!K764</f>
        <v>41.776403357160234</v>
      </c>
      <c r="O764" s="28">
        <f>Paramètres!$D$26*I764</f>
        <v>-99.306062195508872</v>
      </c>
      <c r="P764" s="28">
        <f>Paramètres!$D$26*J764</f>
        <v>218.91374699525036</v>
      </c>
      <c r="Q764" s="105">
        <f>IF($T764&gt;25000,Paramètres!$D$9,-5)</f>
        <v>6</v>
      </c>
      <c r="R764" s="105">
        <f t="shared" si="750"/>
        <v>-98261.709497866308</v>
      </c>
      <c r="S764" s="105">
        <f t="shared" si="751"/>
        <v>-6728.5844529494207</v>
      </c>
      <c r="T764" s="105">
        <f t="shared" si="777"/>
        <v>98491.813884117</v>
      </c>
      <c r="U764" s="105">
        <f t="shared" si="778"/>
        <v>-176.08272013731414</v>
      </c>
      <c r="V764" s="105">
        <f t="shared" si="752"/>
        <v>95.272660714184326</v>
      </c>
      <c r="W764" s="105">
        <f t="shared" si="779"/>
        <v>-95.050077168856376</v>
      </c>
      <c r="X764" s="105">
        <f t="shared" si="780"/>
        <v>-6.5086642066195548</v>
      </c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44">
        <f t="shared" si="781"/>
        <v>125446.77874665939</v>
      </c>
      <c r="AL764" s="44">
        <f t="shared" si="782"/>
        <v>-29947.249141834807</v>
      </c>
      <c r="AM764" s="44">
        <f t="shared" si="753"/>
        <v>30.97433298992274</v>
      </c>
      <c r="AN764" s="44">
        <f t="shared" si="754"/>
        <v>170.61405830165273</v>
      </c>
      <c r="AO764" s="44">
        <f t="shared" si="814"/>
        <v>8313.328698236106</v>
      </c>
      <c r="AP764" s="44">
        <f t="shared" si="815"/>
        <v>4990.0844935005234</v>
      </c>
      <c r="AQ764" s="44">
        <f t="shared" si="783"/>
        <v>484.19497737158929</v>
      </c>
      <c r="AR764" s="44">
        <f t="shared" si="784"/>
        <v>-477.71267483787869</v>
      </c>
      <c r="AS764" s="44">
        <f t="shared" si="785"/>
        <v>78.964399643846292</v>
      </c>
      <c r="AT764" s="44">
        <f>Paramètres!$D$26*Calculs!AQ764</f>
        <v>9.6838995474317855</v>
      </c>
      <c r="AU764" s="44">
        <f>Paramètres!$D$26*AO764</f>
        <v>166.26657396472211</v>
      </c>
      <c r="AV764" s="44">
        <f>Paramètres!$D$26*AP764</f>
        <v>99.801689870010478</v>
      </c>
      <c r="AW764" s="44"/>
      <c r="AX764" s="44"/>
      <c r="AY764" s="44"/>
      <c r="AZ764" s="44"/>
      <c r="BA764" s="44"/>
      <c r="BB764" s="44"/>
      <c r="BC764" s="44"/>
      <c r="BD764" s="44"/>
      <c r="BE764" s="44"/>
      <c r="BF764" s="44"/>
      <c r="BG764" s="41">
        <f>Paramètres!$D$16</f>
        <v>30000</v>
      </c>
      <c r="BH764" s="41">
        <f>Paramètres!$E$16</f>
        <v>-25000</v>
      </c>
      <c r="BI764" s="100"/>
      <c r="BJ764" s="100"/>
      <c r="BK764" s="110">
        <f>Paramètres!$D$20</f>
        <v>523598775598.29883</v>
      </c>
      <c r="BL764" s="41">
        <f>Paramètres!$D$21</f>
        <v>10000</v>
      </c>
      <c r="BM764" s="41"/>
      <c r="BN764" s="41"/>
      <c r="BO764" s="41">
        <f>IF(AND($BR$6&gt;200,A764&lt;950),Paramètres!$D$22,0)</f>
        <v>1</v>
      </c>
      <c r="BP764" s="41">
        <f t="shared" si="755"/>
        <v>2814.9307512069208</v>
      </c>
      <c r="BQ764" s="41">
        <f t="shared" si="756"/>
        <v>11675.833594784228</v>
      </c>
      <c r="BR764" s="41">
        <f t="shared" si="786"/>
        <v>12010.367407668358</v>
      </c>
      <c r="BS764" s="41">
        <f t="shared" si="787"/>
        <v>76.445211595233204</v>
      </c>
      <c r="BT764" s="41">
        <f t="shared" si="788"/>
        <v>1647.4260280493436</v>
      </c>
      <c r="BU764" s="41">
        <f t="shared" si="789"/>
        <v>386.11559740744434</v>
      </c>
      <c r="BV764" s="41">
        <f t="shared" si="790"/>
        <v>1601.5390296003181</v>
      </c>
      <c r="BW764" s="41">
        <f>Paramètres!$D$22</f>
        <v>1</v>
      </c>
      <c r="BX764" s="41">
        <f t="shared" si="757"/>
        <v>-95446.778746659387</v>
      </c>
      <c r="BY764" s="41">
        <f t="shared" si="758"/>
        <v>4947.2491418348072</v>
      </c>
      <c r="BZ764" s="41">
        <f t="shared" si="791"/>
        <v>95574.90699543021</v>
      </c>
      <c r="CA764" s="41">
        <f t="shared" si="792"/>
        <v>177.03286939336468</v>
      </c>
      <c r="CB764" s="41">
        <f t="shared" si="793"/>
        <v>56.392064518664263</v>
      </c>
      <c r="CC764" s="41">
        <f t="shared" si="794"/>
        <v>-56.316465005167551</v>
      </c>
      <c r="CD764" s="41">
        <f t="shared" si="795"/>
        <v>2.9190255221445711</v>
      </c>
      <c r="CE764" s="2">
        <f>Paramètres!$F$16</f>
        <v>15000</v>
      </c>
      <c r="CF764" s="2">
        <f>Paramètres!$G$16</f>
        <v>15000</v>
      </c>
      <c r="CG764" s="111">
        <f>Paramètres!$F$20</f>
        <v>992600579172.61572</v>
      </c>
      <c r="CH764" s="2">
        <f>Paramètres!$F$21</f>
        <v>13332</v>
      </c>
      <c r="CI764" s="2"/>
      <c r="CJ764" s="2"/>
      <c r="CK764" s="2">
        <f>IF(CN764&gt;20000,Paramètres!$F$22,-2)</f>
        <v>1</v>
      </c>
      <c r="CL764" s="2">
        <f t="shared" si="759"/>
        <v>-12185.069248793079</v>
      </c>
      <c r="CM764" s="2">
        <f t="shared" si="760"/>
        <v>51675.833594784228</v>
      </c>
      <c r="CN764" s="2">
        <f t="shared" si="761"/>
        <v>53093.009806505725</v>
      </c>
      <c r="CO764" s="2">
        <f t="shared" si="762"/>
        <v>103.26788425789111</v>
      </c>
      <c r="CP764" s="2">
        <f t="shared" si="763"/>
        <v>321.26732122285279</v>
      </c>
      <c r="CQ764" s="2">
        <f t="shared" si="764"/>
        <v>-73.732202614646795</v>
      </c>
      <c r="CR764" s="2">
        <f t="shared" si="765"/>
        <v>312.69194742317933</v>
      </c>
      <c r="CS764" s="2">
        <f>Paramètres!$F$22</f>
        <v>1</v>
      </c>
      <c r="CT764" s="2">
        <f t="shared" si="766"/>
        <v>-110446.77874665939</v>
      </c>
      <c r="CU764" s="2">
        <f t="shared" si="767"/>
        <v>44947.249141834807</v>
      </c>
      <c r="CV764" s="2">
        <f t="shared" si="796"/>
        <v>119242.38399550598</v>
      </c>
      <c r="CW764" s="2">
        <f t="shared" si="797"/>
        <v>157.85571953750301</v>
      </c>
      <c r="CX764" s="2">
        <f t="shared" si="768"/>
        <v>68.520467692790746</v>
      </c>
      <c r="CY764" s="2">
        <f t="shared" si="798"/>
        <v>-63.466233073371797</v>
      </c>
      <c r="CZ764" s="2">
        <f t="shared" si="799"/>
        <v>25.828119411122998</v>
      </c>
      <c r="DA764" s="2"/>
      <c r="DB764" s="2"/>
      <c r="DC764" s="13">
        <f>Paramètres!$H$16</f>
        <v>-20000</v>
      </c>
      <c r="DD764" s="13">
        <f>Paramètres!$I$16</f>
        <v>0</v>
      </c>
      <c r="DE764" s="13"/>
      <c r="DF764" s="13"/>
      <c r="DG764" s="112">
        <f>Paramètres!$H$20</f>
        <v>1047197551196.5977</v>
      </c>
      <c r="DH764" s="13">
        <f>Paramètres!$H$21</f>
        <v>10000</v>
      </c>
      <c r="DI764" s="13">
        <f>IF(DL764&lt;66666,Paramètres!$H$22,5)</f>
        <v>1</v>
      </c>
      <c r="DJ764" s="13">
        <f t="shared" si="769"/>
        <v>-47185.069248793079</v>
      </c>
      <c r="DK764" s="13">
        <f t="shared" si="770"/>
        <v>36675.833594784228</v>
      </c>
      <c r="DL764" s="13">
        <f t="shared" si="800"/>
        <v>59762.425736291043</v>
      </c>
      <c r="DM764" s="13">
        <f t="shared" si="801"/>
        <v>142.14292514696407</v>
      </c>
      <c r="DN764" s="13">
        <f t="shared" si="802"/>
        <v>281.3086605993991</v>
      </c>
      <c r="DO764" s="13">
        <f t="shared" si="803"/>
        <v>-222.10558669822251</v>
      </c>
      <c r="DP764" s="13">
        <f t="shared" si="804"/>
        <v>172.63739712375846</v>
      </c>
      <c r="DQ764" s="13">
        <f>IF(DT764&lt;66666,Paramètres!$H$22,5)</f>
        <v>5</v>
      </c>
      <c r="DR764" s="13">
        <f t="shared" si="771"/>
        <v>-145446.7787466594</v>
      </c>
      <c r="DS764" s="13">
        <f t="shared" si="772"/>
        <v>29947.249141834807</v>
      </c>
      <c r="DT764" s="13">
        <f t="shared" si="805"/>
        <v>148497.82213535262</v>
      </c>
      <c r="DU764" s="13">
        <f t="shared" si="806"/>
        <v>168.36548769914731</v>
      </c>
      <c r="DV764" s="13">
        <f t="shared" si="807"/>
        <v>235.83646814669547</v>
      </c>
      <c r="DW764" s="13">
        <f t="shared" si="808"/>
        <v>-230.99096074056069</v>
      </c>
      <c r="DX764" s="13">
        <f t="shared" si="809"/>
        <v>47.560653528521307</v>
      </c>
    </row>
    <row r="765" spans="1:128" x14ac:dyDescent="0.35">
      <c r="A765" s="106">
        <f t="shared" si="810"/>
        <v>759</v>
      </c>
      <c r="B765" s="106">
        <f>A765*Paramètres!$D$25</f>
        <v>379.5</v>
      </c>
      <c r="C765" s="102">
        <f>Paramètres!$D$7</f>
        <v>155093840495.72119</v>
      </c>
      <c r="D765" s="28">
        <f>Paramètres!$D$8</f>
        <v>6666</v>
      </c>
      <c r="E765" s="28">
        <f t="shared" si="773"/>
        <v>24724.987145929001</v>
      </c>
      <c r="F765" s="28">
        <f t="shared" si="774"/>
        <v>-30681.272826366156</v>
      </c>
      <c r="G765" s="28">
        <f t="shared" si="748"/>
        <v>110.44071850639796</v>
      </c>
      <c r="H765" s="28">
        <f t="shared" si="749"/>
        <v>64.059757025780698</v>
      </c>
      <c r="I765" s="28">
        <f t="shared" si="811"/>
        <v>-4775.7192394853591</v>
      </c>
      <c r="J765" s="28">
        <f t="shared" si="812"/>
        <v>12813.641976914523</v>
      </c>
      <c r="K765" s="28">
        <f t="shared" si="813"/>
        <v>2285.9723443617463</v>
      </c>
      <c r="L765" s="28">
        <f t="shared" si="775"/>
        <v>999.96089522365787</v>
      </c>
      <c r="M765" s="28">
        <f t="shared" si="776"/>
        <v>2055.6623670268032</v>
      </c>
      <c r="N765" s="28">
        <f>Paramètres!$D$26*Calculs!K765</f>
        <v>45.71944688723493</v>
      </c>
      <c r="O765" s="28">
        <f>Paramètres!$D$26*I765</f>
        <v>-95.514384789707179</v>
      </c>
      <c r="P765" s="28">
        <f>Paramètres!$D$26*J765</f>
        <v>256.27283953829044</v>
      </c>
      <c r="Q765" s="105">
        <f>IF($T765&gt;25000,Paramètres!$D$9,-5)</f>
        <v>6</v>
      </c>
      <c r="R765" s="105">
        <f t="shared" si="750"/>
        <v>-104759.02778113898</v>
      </c>
      <c r="S765" s="105">
        <f t="shared" si="751"/>
        <v>-3248.807031192573</v>
      </c>
      <c r="T765" s="105">
        <f t="shared" si="777"/>
        <v>104809.39198743296</v>
      </c>
      <c r="U765" s="105">
        <f t="shared" si="778"/>
        <v>-178.22370162268649</v>
      </c>
      <c r="V765" s="105">
        <f t="shared" si="752"/>
        <v>84.200672505098851</v>
      </c>
      <c r="W765" s="105">
        <f t="shared" si="779"/>
        <v>-84.160211436107573</v>
      </c>
      <c r="X765" s="105">
        <f t="shared" si="780"/>
        <v>-2.6099925939701181</v>
      </c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44">
        <f t="shared" si="781"/>
        <v>129484.01492706798</v>
      </c>
      <c r="AL765" s="44">
        <f t="shared" si="782"/>
        <v>-27432.465795173583</v>
      </c>
      <c r="AM765" s="44">
        <f t="shared" si="753"/>
        <v>32.940652758065148</v>
      </c>
      <c r="AN765" s="44">
        <f t="shared" si="754"/>
        <v>171.10188158136685</v>
      </c>
      <c r="AO765" s="44">
        <f t="shared" si="814"/>
        <v>7669.3494494335055</v>
      </c>
      <c r="AP765" s="44">
        <f t="shared" si="815"/>
        <v>4969.247203274359</v>
      </c>
      <c r="AQ765" s="44">
        <f t="shared" si="783"/>
        <v>451.25460963078285</v>
      </c>
      <c r="AR765" s="44">
        <f t="shared" si="784"/>
        <v>-445.82373598795641</v>
      </c>
      <c r="AS765" s="44">
        <f t="shared" si="785"/>
        <v>69.799134255169321</v>
      </c>
      <c r="AT765" s="44">
        <f>Paramètres!$D$26*Calculs!AQ765</f>
        <v>9.0250921926156575</v>
      </c>
      <c r="AU765" s="44">
        <f>Paramètres!$D$26*AO765</f>
        <v>153.38698898867011</v>
      </c>
      <c r="AV765" s="44">
        <f>Paramètres!$D$26*AP765</f>
        <v>99.384944065487176</v>
      </c>
      <c r="AW765" s="44"/>
      <c r="AX765" s="44"/>
      <c r="AY765" s="44"/>
      <c r="AZ765" s="44"/>
      <c r="BA765" s="44"/>
      <c r="BB765" s="44"/>
      <c r="BC765" s="44"/>
      <c r="BD765" s="44"/>
      <c r="BE765" s="44"/>
      <c r="BF765" s="44"/>
      <c r="BG765" s="41">
        <f>Paramètres!$D$16</f>
        <v>30000</v>
      </c>
      <c r="BH765" s="41">
        <f>Paramètres!$E$16</f>
        <v>-25000</v>
      </c>
      <c r="BI765" s="100"/>
      <c r="BJ765" s="100"/>
      <c r="BK765" s="110">
        <f>Paramètres!$D$20</f>
        <v>523598775598.29883</v>
      </c>
      <c r="BL765" s="41">
        <f>Paramètres!$D$21</f>
        <v>10000</v>
      </c>
      <c r="BM765" s="41"/>
      <c r="BN765" s="41"/>
      <c r="BO765" s="41">
        <f>IF(AND($BR$6&gt;200,A765&lt;950),Paramètres!$D$22,0)</f>
        <v>1</v>
      </c>
      <c r="BP765" s="41">
        <f t="shared" si="755"/>
        <v>5275.0128540709993</v>
      </c>
      <c r="BQ765" s="41">
        <f t="shared" si="756"/>
        <v>5681.2728263661556</v>
      </c>
      <c r="BR765" s="41">
        <f t="shared" si="786"/>
        <v>7752.588054206205</v>
      </c>
      <c r="BS765" s="41">
        <f t="shared" si="787"/>
        <v>47.123559313394345</v>
      </c>
      <c r="BT765" s="41">
        <f t="shared" si="788"/>
        <v>2003.7690545231942</v>
      </c>
      <c r="BU765" s="41">
        <f t="shared" si="789"/>
        <v>1363.4037363129059</v>
      </c>
      <c r="BV765" s="41">
        <f t="shared" si="790"/>
        <v>1468.4075305148717</v>
      </c>
      <c r="BW765" s="41">
        <f>Paramètres!$D$22</f>
        <v>1</v>
      </c>
      <c r="BX765" s="41">
        <f t="shared" si="757"/>
        <v>-99484.014927067983</v>
      </c>
      <c r="BY765" s="41">
        <f t="shared" si="758"/>
        <v>2432.4657951735826</v>
      </c>
      <c r="BZ765" s="41">
        <f t="shared" si="791"/>
        <v>99513.748376059957</v>
      </c>
      <c r="CA765" s="41">
        <f t="shared" si="792"/>
        <v>178.59935025588192</v>
      </c>
      <c r="CB765" s="41">
        <f t="shared" si="793"/>
        <v>52.081946654465561</v>
      </c>
      <c r="CC765" s="41">
        <f t="shared" si="794"/>
        <v>-52.06638522773283</v>
      </c>
      <c r="CD765" s="41">
        <f t="shared" si="795"/>
        <v>1.2730658411568865</v>
      </c>
      <c r="CE765" s="2">
        <f>Paramètres!$F$16</f>
        <v>15000</v>
      </c>
      <c r="CF765" s="2">
        <f>Paramètres!$G$16</f>
        <v>15000</v>
      </c>
      <c r="CG765" s="111">
        <f>Paramètres!$F$20</f>
        <v>992600579172.61572</v>
      </c>
      <c r="CH765" s="2">
        <f>Paramètres!$F$21</f>
        <v>13332</v>
      </c>
      <c r="CI765" s="2"/>
      <c r="CJ765" s="2"/>
      <c r="CK765" s="2">
        <f>IF(CN765&gt;20000,Paramètres!$F$22,-2)</f>
        <v>1</v>
      </c>
      <c r="CL765" s="2">
        <f t="shared" si="759"/>
        <v>-9724.9871459290007</v>
      </c>
      <c r="CM765" s="2">
        <f t="shared" si="760"/>
        <v>45681.272826366156</v>
      </c>
      <c r="CN765" s="2">
        <f t="shared" si="761"/>
        <v>46704.968279888417</v>
      </c>
      <c r="CO765" s="2">
        <f t="shared" si="762"/>
        <v>102.01815871039204</v>
      </c>
      <c r="CP765" s="2">
        <f t="shared" si="763"/>
        <v>404.59369011323002</v>
      </c>
      <c r="CQ765" s="2">
        <f t="shared" si="764"/>
        <v>-84.245179487027926</v>
      </c>
      <c r="CR765" s="2">
        <f t="shared" si="765"/>
        <v>395.72566736647104</v>
      </c>
      <c r="CS765" s="2">
        <f>Paramètres!$F$22</f>
        <v>1</v>
      </c>
      <c r="CT765" s="2">
        <f t="shared" si="766"/>
        <v>-114484.01492706798</v>
      </c>
      <c r="CU765" s="2">
        <f t="shared" si="767"/>
        <v>42432.465795173586</v>
      </c>
      <c r="CV765" s="2">
        <f t="shared" si="796"/>
        <v>122094.65110020054</v>
      </c>
      <c r="CW765" s="2">
        <f t="shared" si="797"/>
        <v>159.66323062722242</v>
      </c>
      <c r="CX765" s="2">
        <f t="shared" si="768"/>
        <v>65.412363115702121</v>
      </c>
      <c r="CY765" s="2">
        <f t="shared" si="798"/>
        <v>-61.334955199692054</v>
      </c>
      <c r="CZ765" s="2">
        <f t="shared" si="799"/>
        <v>22.733246997123757</v>
      </c>
      <c r="DA765" s="2"/>
      <c r="DB765" s="2"/>
      <c r="DC765" s="13">
        <f>Paramètres!$H$16</f>
        <v>-20000</v>
      </c>
      <c r="DD765" s="13">
        <f>Paramètres!$I$16</f>
        <v>0</v>
      </c>
      <c r="DE765" s="13"/>
      <c r="DF765" s="13"/>
      <c r="DG765" s="112">
        <f>Paramètres!$H$20</f>
        <v>1047197551196.5977</v>
      </c>
      <c r="DH765" s="13">
        <f>Paramètres!$H$21</f>
        <v>10000</v>
      </c>
      <c r="DI765" s="13">
        <f>IF(DL765&lt;66666,Paramètres!$H$22,5)</f>
        <v>1</v>
      </c>
      <c r="DJ765" s="13">
        <f t="shared" si="769"/>
        <v>-44724.987145929001</v>
      </c>
      <c r="DK765" s="13">
        <f t="shared" si="770"/>
        <v>30681.272826366156</v>
      </c>
      <c r="DL765" s="13">
        <f t="shared" si="800"/>
        <v>54237.118078391926</v>
      </c>
      <c r="DM765" s="13">
        <f t="shared" si="801"/>
        <v>145.5499370610803</v>
      </c>
      <c r="DN765" s="13">
        <f t="shared" si="802"/>
        <v>338.57754928184227</v>
      </c>
      <c r="DO765" s="13">
        <f t="shared" si="803"/>
        <v>-279.19766160222031</v>
      </c>
      <c r="DP765" s="13">
        <f t="shared" si="804"/>
        <v>191.52916914546046</v>
      </c>
      <c r="DQ765" s="13">
        <f>IF(DT765&lt;66666,Paramètres!$H$22,5)</f>
        <v>5</v>
      </c>
      <c r="DR765" s="13">
        <f t="shared" si="771"/>
        <v>-149484.01492706797</v>
      </c>
      <c r="DS765" s="13">
        <f t="shared" si="772"/>
        <v>27432.465795173583</v>
      </c>
      <c r="DT765" s="13">
        <f t="shared" si="805"/>
        <v>151980.29773072313</v>
      </c>
      <c r="DU765" s="13">
        <f t="shared" si="806"/>
        <v>169.60110680882994</v>
      </c>
      <c r="DV765" s="13">
        <f t="shared" si="807"/>
        <v>225.22147121098808</v>
      </c>
      <c r="DW765" s="13">
        <f t="shared" si="808"/>
        <v>-221.52219904220976</v>
      </c>
      <c r="DX765" s="13">
        <f t="shared" si="809"/>
        <v>40.652508236830009</v>
      </c>
    </row>
    <row r="766" spans="1:128" x14ac:dyDescent="0.35">
      <c r="A766" s="106">
        <f t="shared" si="810"/>
        <v>760</v>
      </c>
      <c r="B766" s="106">
        <f>A766*Paramètres!$D$25</f>
        <v>380</v>
      </c>
      <c r="C766" s="102">
        <f>Paramètres!$D$7</f>
        <v>155093840495.72119</v>
      </c>
      <c r="D766" s="28">
        <f>Paramètres!$D$8</f>
        <v>6666</v>
      </c>
      <c r="E766" s="28">
        <f t="shared" si="773"/>
        <v>22587.117749992234</v>
      </c>
      <c r="F766" s="28">
        <f t="shared" si="774"/>
        <v>-23760.536246152195</v>
      </c>
      <c r="G766" s="28">
        <f t="shared" si="748"/>
        <v>104.13578495509057</v>
      </c>
      <c r="H766" s="28">
        <f t="shared" si="749"/>
        <v>14.814577392561725</v>
      </c>
      <c r="I766" s="28">
        <f t="shared" si="811"/>
        <v>-3680.2439594719945</v>
      </c>
      <c r="J766" s="28">
        <f t="shared" si="812"/>
        <v>14613.031504403036</v>
      </c>
      <c r="K766" s="28">
        <f t="shared" si="813"/>
        <v>1569.4653214159357</v>
      </c>
      <c r="L766" s="28">
        <f t="shared" si="775"/>
        <v>1517.2937294850649</v>
      </c>
      <c r="M766" s="28">
        <f t="shared" si="776"/>
        <v>401.29930674314483</v>
      </c>
      <c r="N766" s="28">
        <f>Paramètres!$D$26*Calculs!K766</f>
        <v>31.389306428318715</v>
      </c>
      <c r="O766" s="28">
        <f>Paramètres!$D$26*I766</f>
        <v>-73.604879189439885</v>
      </c>
      <c r="P766" s="28">
        <f>Paramètres!$D$26*J766</f>
        <v>292.26063008806074</v>
      </c>
      <c r="Q766" s="105">
        <f>IF($T766&gt;25000,Paramètres!$D$9,-5)</f>
        <v>6</v>
      </c>
      <c r="R766" s="105">
        <f t="shared" si="750"/>
        <v>-110620.11596779551</v>
      </c>
      <c r="S766" s="105">
        <f t="shared" si="751"/>
        <v>1169.8561638204155</v>
      </c>
      <c r="T766" s="105">
        <f t="shared" si="777"/>
        <v>110626.30166543831</v>
      </c>
      <c r="U766" s="105">
        <f t="shared" si="778"/>
        <v>179.39409463088217</v>
      </c>
      <c r="V766" s="105">
        <f t="shared" si="752"/>
        <v>75.625451339039287</v>
      </c>
      <c r="W766" s="105">
        <f t="shared" si="779"/>
        <v>-75.621222722796674</v>
      </c>
      <c r="X766" s="105">
        <f t="shared" si="780"/>
        <v>0.79972754271616708</v>
      </c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44">
        <f t="shared" si="781"/>
        <v>133207.23371778775</v>
      </c>
      <c r="AL766" s="44">
        <f t="shared" si="782"/>
        <v>-24930.39240997261</v>
      </c>
      <c r="AM766" s="44">
        <f t="shared" si="753"/>
        <v>34.940668424974177</v>
      </c>
      <c r="AN766" s="44">
        <f t="shared" si="754"/>
        <v>171.57806830218939</v>
      </c>
      <c r="AO766" s="44">
        <f t="shared" si="814"/>
        <v>7070.1387244568787</v>
      </c>
      <c r="AP766" s="44">
        <f t="shared" si="815"/>
        <v>4939.6613934640409</v>
      </c>
      <c r="AQ766" s="44">
        <f t="shared" si="783"/>
        <v>423.6522717856098</v>
      </c>
      <c r="AR766" s="44">
        <f t="shared" si="784"/>
        <v>-419.08375090574225</v>
      </c>
      <c r="AS766" s="44">
        <f t="shared" si="785"/>
        <v>62.048828481140532</v>
      </c>
      <c r="AT766" s="44">
        <f>Paramètres!$D$26*Calculs!AQ766</f>
        <v>8.473045435712196</v>
      </c>
      <c r="AU766" s="44">
        <f>Paramètres!$D$26*AO766</f>
        <v>141.40277448913758</v>
      </c>
      <c r="AV766" s="44">
        <f>Paramètres!$D$26*AP766</f>
        <v>98.793227869280827</v>
      </c>
      <c r="AW766" s="44"/>
      <c r="AX766" s="44"/>
      <c r="AY766" s="44"/>
      <c r="AZ766" s="44"/>
      <c r="BA766" s="44"/>
      <c r="BB766" s="44"/>
      <c r="BC766" s="44"/>
      <c r="BD766" s="44"/>
      <c r="BE766" s="44"/>
      <c r="BF766" s="44"/>
      <c r="BG766" s="41">
        <f>Paramètres!$D$16</f>
        <v>30000</v>
      </c>
      <c r="BH766" s="41">
        <f>Paramètres!$E$16</f>
        <v>-25000</v>
      </c>
      <c r="BI766" s="100"/>
      <c r="BJ766" s="100"/>
      <c r="BK766" s="110">
        <f>Paramètres!$D$20</f>
        <v>523598775598.29883</v>
      </c>
      <c r="BL766" s="41">
        <f>Paramètres!$D$21</f>
        <v>10000</v>
      </c>
      <c r="BM766" s="41"/>
      <c r="BN766" s="41"/>
      <c r="BO766" s="41">
        <f>IF(AND($BR$6&gt;200,A766&lt;950),Paramètres!$D$22,0)</f>
        <v>1</v>
      </c>
      <c r="BP766" s="41">
        <f t="shared" si="755"/>
        <v>7412.8822500077658</v>
      </c>
      <c r="BQ766" s="41">
        <f t="shared" si="756"/>
        <v>-1239.4637538478055</v>
      </c>
      <c r="BR766" s="41">
        <f t="shared" si="786"/>
        <v>7515.789622493613</v>
      </c>
      <c r="BS766" s="41">
        <f t="shared" si="787"/>
        <v>-9.4922758778425802</v>
      </c>
      <c r="BT766" s="41">
        <f t="shared" si="788"/>
        <v>2010.2749008513899</v>
      </c>
      <c r="BU766" s="41">
        <f t="shared" si="789"/>
        <v>1982.7499010294514</v>
      </c>
      <c r="BV766" s="41">
        <f t="shared" si="790"/>
        <v>-331.52376530313217</v>
      </c>
      <c r="BW766" s="41">
        <f>Paramètres!$D$22</f>
        <v>1</v>
      </c>
      <c r="BX766" s="41">
        <f t="shared" si="757"/>
        <v>-103207.23371778775</v>
      </c>
      <c r="BY766" s="41">
        <f t="shared" si="758"/>
        <v>-69.607590027389961</v>
      </c>
      <c r="BZ766" s="41">
        <f t="shared" si="791"/>
        <v>103207.25719102632</v>
      </c>
      <c r="CA766" s="41">
        <f t="shared" si="792"/>
        <v>-179.96135716090564</v>
      </c>
      <c r="CB766" s="41">
        <f t="shared" si="793"/>
        <v>48.471990382217058</v>
      </c>
      <c r="CC766" s="41">
        <f t="shared" si="794"/>
        <v>-48.471979357850891</v>
      </c>
      <c r="CD766" s="41">
        <f t="shared" si="795"/>
        <v>-3.2691678145194365E-2</v>
      </c>
      <c r="CE766" s="2">
        <f>Paramètres!$F$16</f>
        <v>15000</v>
      </c>
      <c r="CF766" s="2">
        <f>Paramètres!$G$16</f>
        <v>15000</v>
      </c>
      <c r="CG766" s="111">
        <f>Paramètres!$F$20</f>
        <v>992600579172.61572</v>
      </c>
      <c r="CH766" s="2">
        <f>Paramètres!$F$21</f>
        <v>13332</v>
      </c>
      <c r="CI766" s="2"/>
      <c r="CJ766" s="2"/>
      <c r="CK766" s="2">
        <f>IF(CN766&gt;20000,Paramètres!$F$22,-2)</f>
        <v>1</v>
      </c>
      <c r="CL766" s="2">
        <f t="shared" si="759"/>
        <v>-7587.1177499922342</v>
      </c>
      <c r="CM766" s="2">
        <f t="shared" si="760"/>
        <v>38760.536246152195</v>
      </c>
      <c r="CN766" s="2">
        <f t="shared" si="761"/>
        <v>39496.120389748728</v>
      </c>
      <c r="CO766" s="2">
        <f t="shared" si="762"/>
        <v>101.07523466048821</v>
      </c>
      <c r="CP766" s="2">
        <f t="shared" si="763"/>
        <v>541.21783893263353</v>
      </c>
      <c r="CQ766" s="2">
        <f t="shared" si="764"/>
        <v>-103.9667550092847</v>
      </c>
      <c r="CR766" s="2">
        <f t="shared" si="765"/>
        <v>531.13808282945536</v>
      </c>
      <c r="CS766" s="2">
        <f>Paramètres!$F$22</f>
        <v>1</v>
      </c>
      <c r="CT766" s="2">
        <f t="shared" si="766"/>
        <v>-118207.23371778775</v>
      </c>
      <c r="CU766" s="2">
        <f t="shared" si="767"/>
        <v>39930.392409972614</v>
      </c>
      <c r="CV766" s="2">
        <f t="shared" si="796"/>
        <v>124769.33253498672</v>
      </c>
      <c r="CW766" s="2">
        <f t="shared" si="797"/>
        <v>161.33503645360864</v>
      </c>
      <c r="CX766" s="2">
        <f t="shared" si="768"/>
        <v>62.68491759779058</v>
      </c>
      <c r="CY766" s="2">
        <f t="shared" si="798"/>
        <v>-59.388076817550527</v>
      </c>
      <c r="CZ766" s="2">
        <f t="shared" si="799"/>
        <v>20.06128675221289</v>
      </c>
      <c r="DA766" s="2"/>
      <c r="DB766" s="2"/>
      <c r="DC766" s="13">
        <f>Paramètres!$H$16</f>
        <v>-20000</v>
      </c>
      <c r="DD766" s="13">
        <f>Paramètres!$I$16</f>
        <v>0</v>
      </c>
      <c r="DE766" s="13"/>
      <c r="DF766" s="13"/>
      <c r="DG766" s="112">
        <f>Paramètres!$H$20</f>
        <v>1047197551196.5977</v>
      </c>
      <c r="DH766" s="13">
        <f>Paramètres!$H$21</f>
        <v>10000</v>
      </c>
      <c r="DI766" s="13">
        <f>IF(DL766&lt;66666,Paramètres!$H$22,5)</f>
        <v>1</v>
      </c>
      <c r="DJ766" s="13">
        <f t="shared" si="769"/>
        <v>-42587.117749992234</v>
      </c>
      <c r="DK766" s="13">
        <f t="shared" si="770"/>
        <v>23760.536246152195</v>
      </c>
      <c r="DL766" s="13">
        <f t="shared" si="800"/>
        <v>48767.055282807632</v>
      </c>
      <c r="DM766" s="13">
        <f t="shared" si="801"/>
        <v>150.84163810741134</v>
      </c>
      <c r="DN766" s="13">
        <f t="shared" si="802"/>
        <v>413.94617179323916</v>
      </c>
      <c r="DO766" s="13">
        <f t="shared" si="803"/>
        <v>-361.4894165351019</v>
      </c>
      <c r="DP766" s="13">
        <f t="shared" si="804"/>
        <v>201.68498921682166</v>
      </c>
      <c r="DQ766" s="13">
        <f>IF(DT766&lt;66666,Paramètres!$H$22,5)</f>
        <v>5</v>
      </c>
      <c r="DR766" s="13">
        <f t="shared" si="771"/>
        <v>-153207.23371778775</v>
      </c>
      <c r="DS766" s="13">
        <f t="shared" si="772"/>
        <v>24930.39240997261</v>
      </c>
      <c r="DT766" s="13">
        <f t="shared" si="805"/>
        <v>155222.35963021585</v>
      </c>
      <c r="DU766" s="13">
        <f t="shared" si="806"/>
        <v>170.75764710639331</v>
      </c>
      <c r="DV766" s="13">
        <f t="shared" si="807"/>
        <v>215.96924122848202</v>
      </c>
      <c r="DW766" s="13">
        <f t="shared" si="808"/>
        <v>-213.16548785607014</v>
      </c>
      <c r="DX766" s="13">
        <f t="shared" si="809"/>
        <v>34.686999638046963</v>
      </c>
    </row>
    <row r="767" spans="1:128" x14ac:dyDescent="0.35">
      <c r="A767" s="106">
        <f t="shared" si="810"/>
        <v>761</v>
      </c>
      <c r="B767" s="106">
        <f>A767*Paramètres!$D$25</f>
        <v>380.5</v>
      </c>
      <c r="C767" s="102">
        <f>Paramètres!$D$7</f>
        <v>155093840495.72119</v>
      </c>
      <c r="D767" s="28">
        <f>Paramètres!$D$8</f>
        <v>6666</v>
      </c>
      <c r="E767" s="28">
        <f t="shared" si="773"/>
        <v>21126.319202627506</v>
      </c>
      <c r="F767" s="28">
        <f t="shared" si="774"/>
        <v>-16353.69566726489</v>
      </c>
      <c r="G767" s="28">
        <f t="shared" si="748"/>
        <v>98.077433630372596</v>
      </c>
      <c r="H767" s="28">
        <f t="shared" si="749"/>
        <v>-19.088462620795944</v>
      </c>
      <c r="I767" s="28">
        <f t="shared" si="811"/>
        <v>-2089.3453507974896</v>
      </c>
      <c r="J767" s="28">
        <f t="shared" si="812"/>
        <v>14722.070181058119</v>
      </c>
      <c r="K767" s="28">
        <f t="shared" si="813"/>
        <v>575.1655662446733</v>
      </c>
      <c r="L767" s="28">
        <f t="shared" si="775"/>
        <v>543.5399629547303</v>
      </c>
      <c r="M767" s="28">
        <f t="shared" si="776"/>
        <v>-188.09502190309598</v>
      </c>
      <c r="N767" s="28">
        <f>Paramètres!$D$26*Calculs!K767</f>
        <v>11.503311324893467</v>
      </c>
      <c r="O767" s="28">
        <f>Paramètres!$D$26*I767</f>
        <v>-41.786907015949794</v>
      </c>
      <c r="P767" s="28">
        <f>Paramètres!$D$26*J767</f>
        <v>294.44140362116241</v>
      </c>
      <c r="Q767" s="105">
        <f>IF($T767&gt;25000,Paramètres!$D$9,-5)</f>
        <v>6</v>
      </c>
      <c r="R767" s="105">
        <f t="shared" si="750"/>
        <v>-115511.21293966226</v>
      </c>
      <c r="S767" s="105">
        <f t="shared" si="751"/>
        <v>6091.3538388554134</v>
      </c>
      <c r="T767" s="105">
        <f t="shared" si="777"/>
        <v>115671.71178115303</v>
      </c>
      <c r="U767" s="105">
        <f t="shared" si="778"/>
        <v>176.98136759868046</v>
      </c>
      <c r="V767" s="105">
        <f t="shared" si="752"/>
        <v>69.204061779186958</v>
      </c>
      <c r="W767" s="105">
        <f t="shared" si="779"/>
        <v>-69.108038546099252</v>
      </c>
      <c r="X767" s="105">
        <f t="shared" si="780"/>
        <v>3.6443346509870089</v>
      </c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44">
        <f t="shared" si="781"/>
        <v>136637.53214228977</v>
      </c>
      <c r="AL767" s="44">
        <f t="shared" si="782"/>
        <v>-22445.049506120304</v>
      </c>
      <c r="AM767" s="44">
        <f t="shared" si="753"/>
        <v>36.986199817522525</v>
      </c>
      <c r="AN767" s="44">
        <f t="shared" si="754"/>
        <v>172.03254661025389</v>
      </c>
      <c r="AO767" s="44">
        <f t="shared" si="814"/>
        <v>6509.6521990619995</v>
      </c>
      <c r="AP767" s="44">
        <f t="shared" si="815"/>
        <v>4902.9169940759011</v>
      </c>
      <c r="AQ767" s="44">
        <f t="shared" si="783"/>
        <v>400.51293185323317</v>
      </c>
      <c r="AR767" s="44">
        <f t="shared" si="784"/>
        <v>-396.64676675426824</v>
      </c>
      <c r="AS767" s="44">
        <f t="shared" si="785"/>
        <v>55.515322254830828</v>
      </c>
      <c r="AT767" s="44">
        <f>Paramètres!$D$26*Calculs!AQ767</f>
        <v>8.0102586370646627</v>
      </c>
      <c r="AU767" s="44">
        <f>Paramètres!$D$26*AO767</f>
        <v>130.19304398123998</v>
      </c>
      <c r="AV767" s="44">
        <f>Paramètres!$D$26*AP767</f>
        <v>98.058339881518023</v>
      </c>
      <c r="AW767" s="44"/>
      <c r="AX767" s="44"/>
      <c r="AY767" s="44"/>
      <c r="AZ767" s="44"/>
      <c r="BA767" s="44"/>
      <c r="BB767" s="44"/>
      <c r="BC767" s="44"/>
      <c r="BD767" s="44"/>
      <c r="BE767" s="44"/>
      <c r="BF767" s="44"/>
      <c r="BG767" s="41">
        <f>Paramètres!$D$16</f>
        <v>30000</v>
      </c>
      <c r="BH767" s="41">
        <f>Paramètres!$E$16</f>
        <v>-25000</v>
      </c>
      <c r="BI767" s="100"/>
      <c r="BJ767" s="100"/>
      <c r="BK767" s="110">
        <f>Paramètres!$D$20</f>
        <v>523598775598.29883</v>
      </c>
      <c r="BL767" s="41">
        <f>Paramètres!$D$21</f>
        <v>10000</v>
      </c>
      <c r="BM767" s="41"/>
      <c r="BN767" s="41"/>
      <c r="BO767" s="41">
        <f>IF(AND($BR$6&gt;200,A767&lt;950),Paramètres!$D$22,0)</f>
        <v>1</v>
      </c>
      <c r="BP767" s="41">
        <f t="shared" si="755"/>
        <v>8873.6807973724935</v>
      </c>
      <c r="BQ767" s="41">
        <f t="shared" si="756"/>
        <v>-8646.3043327351097</v>
      </c>
      <c r="BR767" s="41">
        <f t="shared" si="786"/>
        <v>12389.543555269955</v>
      </c>
      <c r="BS767" s="41">
        <f t="shared" si="787"/>
        <v>-44.256450257496375</v>
      </c>
      <c r="BT767" s="41">
        <f t="shared" si="788"/>
        <v>1607.2556263070296</v>
      </c>
      <c r="BU767" s="41">
        <f t="shared" si="789"/>
        <v>1151.1540618107001</v>
      </c>
      <c r="BV767" s="41">
        <f t="shared" si="790"/>
        <v>-1121.6572445592856</v>
      </c>
      <c r="BW767" s="41">
        <f>Paramètres!$D$22</f>
        <v>1</v>
      </c>
      <c r="BX767" s="41">
        <f t="shared" si="757"/>
        <v>-106637.53214228977</v>
      </c>
      <c r="BY767" s="41">
        <f t="shared" si="758"/>
        <v>-2554.9504938796963</v>
      </c>
      <c r="BZ767" s="41">
        <f t="shared" si="791"/>
        <v>106668.13504240177</v>
      </c>
      <c r="CA767" s="41">
        <f t="shared" si="792"/>
        <v>-178.62750125716778</v>
      </c>
      <c r="CB767" s="41">
        <f t="shared" si="793"/>
        <v>45.418085874506922</v>
      </c>
      <c r="CC767" s="41">
        <f t="shared" si="794"/>
        <v>-45.405055505646125</v>
      </c>
      <c r="CD767" s="41">
        <f t="shared" si="795"/>
        <v>-1.0878690331467158</v>
      </c>
      <c r="CE767" s="2">
        <f>Paramètres!$F$16</f>
        <v>15000</v>
      </c>
      <c r="CF767" s="2">
        <f>Paramètres!$G$16</f>
        <v>15000</v>
      </c>
      <c r="CG767" s="111">
        <f>Paramètres!$F$20</f>
        <v>992600579172.61572</v>
      </c>
      <c r="CH767" s="2">
        <f>Paramètres!$F$21</f>
        <v>13332</v>
      </c>
      <c r="CI767" s="2"/>
      <c r="CJ767" s="2"/>
      <c r="CK767" s="2">
        <f>IF(CN767&gt;20000,Paramètres!$F$22,-2)</f>
        <v>1</v>
      </c>
      <c r="CL767" s="2">
        <f t="shared" si="759"/>
        <v>-6126.3192026275065</v>
      </c>
      <c r="CM767" s="2">
        <f t="shared" si="760"/>
        <v>31353.695667264888</v>
      </c>
      <c r="CN767" s="2">
        <f t="shared" si="761"/>
        <v>31946.612010789933</v>
      </c>
      <c r="CO767" s="2">
        <f t="shared" si="762"/>
        <v>101.05594651380564</v>
      </c>
      <c r="CP767" s="2">
        <f t="shared" si="763"/>
        <v>764.42633227471856</v>
      </c>
      <c r="CQ767" s="2">
        <f t="shared" si="764"/>
        <v>-146.59206168175226</v>
      </c>
      <c r="CR767" s="2">
        <f t="shared" si="765"/>
        <v>750.23888524047572</v>
      </c>
      <c r="CS767" s="2">
        <f>Paramètres!$F$22</f>
        <v>1</v>
      </c>
      <c r="CT767" s="2">
        <f t="shared" si="766"/>
        <v>-121637.53214228977</v>
      </c>
      <c r="CU767" s="2">
        <f t="shared" si="767"/>
        <v>37445.049506120304</v>
      </c>
      <c r="CV767" s="2">
        <f t="shared" si="796"/>
        <v>127270.66024100911</v>
      </c>
      <c r="CW767" s="2">
        <f t="shared" si="797"/>
        <v>162.88947583450147</v>
      </c>
      <c r="CX767" s="2">
        <f t="shared" si="768"/>
        <v>60.284887369065444</v>
      </c>
      <c r="CY767" s="2">
        <f t="shared" si="798"/>
        <v>-57.616617303335168</v>
      </c>
      <c r="CZ767" s="2">
        <f t="shared" si="799"/>
        <v>17.736771285155736</v>
      </c>
      <c r="DA767" s="2"/>
      <c r="DB767" s="2"/>
      <c r="DC767" s="13">
        <f>Paramètres!$H$16</f>
        <v>-20000</v>
      </c>
      <c r="DD767" s="13">
        <f>Paramètres!$I$16</f>
        <v>0</v>
      </c>
      <c r="DE767" s="13"/>
      <c r="DF767" s="13"/>
      <c r="DG767" s="112">
        <f>Paramètres!$H$20</f>
        <v>1047197551196.5977</v>
      </c>
      <c r="DH767" s="13">
        <f>Paramètres!$H$21</f>
        <v>10000</v>
      </c>
      <c r="DI767" s="13">
        <f>IF(DL767&lt;66666,Paramètres!$H$22,5)</f>
        <v>1</v>
      </c>
      <c r="DJ767" s="13">
        <f t="shared" si="769"/>
        <v>-41126.319202627506</v>
      </c>
      <c r="DK767" s="13">
        <f t="shared" si="770"/>
        <v>16353.69566726489</v>
      </c>
      <c r="DL767" s="13">
        <f t="shared" si="800"/>
        <v>44258.530173673033</v>
      </c>
      <c r="DM767" s="13">
        <f t="shared" si="801"/>
        <v>158.31498057936903</v>
      </c>
      <c r="DN767" s="13">
        <f t="shared" si="802"/>
        <v>496.13381743386657</v>
      </c>
      <c r="DO767" s="13">
        <f t="shared" si="803"/>
        <v>-461.02203717421747</v>
      </c>
      <c r="DP767" s="13">
        <f t="shared" si="804"/>
        <v>183.32333741571387</v>
      </c>
      <c r="DQ767" s="13">
        <f>IF(DT767&lt;66666,Paramètres!$H$22,5)</f>
        <v>5</v>
      </c>
      <c r="DR767" s="13">
        <f t="shared" si="771"/>
        <v>-156637.53214228977</v>
      </c>
      <c r="DS767" s="13">
        <f t="shared" si="772"/>
        <v>22445.049506120304</v>
      </c>
      <c r="DT767" s="13">
        <f t="shared" si="805"/>
        <v>158237.46940266408</v>
      </c>
      <c r="DU767" s="13">
        <f t="shared" si="806"/>
        <v>171.84543026121955</v>
      </c>
      <c r="DV767" s="13">
        <f t="shared" si="807"/>
        <v>207.8659946820278</v>
      </c>
      <c r="DW767" s="13">
        <f t="shared" si="808"/>
        <v>-205.76426396482168</v>
      </c>
      <c r="DX767" s="13">
        <f t="shared" si="809"/>
        <v>29.484562404146292</v>
      </c>
    </row>
    <row r="768" spans="1:128" x14ac:dyDescent="0.35">
      <c r="A768" s="106">
        <f t="shared" si="810"/>
        <v>762</v>
      </c>
      <c r="B768" s="106">
        <f>A768*Paramètres!$D$25</f>
        <v>381</v>
      </c>
      <c r="C768" s="102">
        <f>Paramètres!$D$7</f>
        <v>155093840495.72119</v>
      </c>
      <c r="D768" s="28">
        <f>Paramètres!$D$8</f>
        <v>6666</v>
      </c>
      <c r="E768" s="28">
        <f t="shared" si="773"/>
        <v>20217.531517967444</v>
      </c>
      <c r="F768" s="28">
        <f t="shared" si="774"/>
        <v>-9039.6843322116038</v>
      </c>
      <c r="G768" s="28">
        <f t="shared" si="748"/>
        <v>96.029381588489699</v>
      </c>
      <c r="H768" s="28">
        <f t="shared" si="749"/>
        <v>126.66224918403852</v>
      </c>
      <c r="I768" s="28">
        <f t="shared" si="811"/>
        <v>-1504.0184808268095</v>
      </c>
      <c r="J768" s="28">
        <f t="shared" si="812"/>
        <v>14239.533755533861</v>
      </c>
      <c r="K768" s="28">
        <f t="shared" si="813"/>
        <v>422.87000204844958</v>
      </c>
      <c r="L768" s="28">
        <f t="shared" si="775"/>
        <v>-252.49430243140631</v>
      </c>
      <c r="M768" s="28">
        <f t="shared" si="776"/>
        <v>339.21330438550501</v>
      </c>
      <c r="N768" s="28">
        <f>Paramètres!$D$26*Calculs!K768</f>
        <v>8.4574000409689916</v>
      </c>
      <c r="O768" s="28">
        <f>Paramètres!$D$26*I768</f>
        <v>-30.080369616536192</v>
      </c>
      <c r="P768" s="28">
        <f>Paramètres!$D$26*J768</f>
        <v>284.79067511067723</v>
      </c>
      <c r="Q768" s="105">
        <f>IF($T768&gt;25000,Paramètres!$D$9,-5)</f>
        <v>6</v>
      </c>
      <c r="R768" s="105">
        <f t="shared" si="750"/>
        <v>-119575.66503216478</v>
      </c>
      <c r="S768" s="105">
        <f t="shared" si="751"/>
        <v>10940.027846307043</v>
      </c>
      <c r="T768" s="105">
        <f t="shared" si="777"/>
        <v>120075.07600315083</v>
      </c>
      <c r="U768" s="105">
        <f t="shared" si="778"/>
        <v>174.77253812328541</v>
      </c>
      <c r="V768" s="105">
        <f t="shared" si="752"/>
        <v>64.244424076425844</v>
      </c>
      <c r="W768" s="105">
        <f t="shared" si="779"/>
        <v>-63.977221495537158</v>
      </c>
      <c r="X768" s="105">
        <f t="shared" si="780"/>
        <v>5.8533028815040096</v>
      </c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44">
        <f t="shared" si="781"/>
        <v>139793.19655013221</v>
      </c>
      <c r="AL768" s="44">
        <f t="shared" si="782"/>
        <v>-19979.712178518646</v>
      </c>
      <c r="AM768" s="44">
        <f t="shared" si="753"/>
        <v>39.090045140415747</v>
      </c>
      <c r="AN768" s="44">
        <f t="shared" si="754"/>
        <v>172.49595914303808</v>
      </c>
      <c r="AO768" s="44">
        <f t="shared" si="814"/>
        <v>5982.8123883264907</v>
      </c>
      <c r="AP768" s="44">
        <f t="shared" si="815"/>
        <v>4860.3739764492138</v>
      </c>
      <c r="AQ768" s="44">
        <f t="shared" si="783"/>
        <v>381.15834752362571</v>
      </c>
      <c r="AR768" s="44">
        <f t="shared" si="784"/>
        <v>-377.89397531990221</v>
      </c>
      <c r="AS768" s="44">
        <f t="shared" si="785"/>
        <v>49.777799307142317</v>
      </c>
      <c r="AT768" s="44">
        <f>Paramètres!$D$26*Calculs!AQ768</f>
        <v>7.6231669504725144</v>
      </c>
      <c r="AU768" s="44">
        <f>Paramètres!$D$26*AO768</f>
        <v>119.65624776652982</v>
      </c>
      <c r="AV768" s="44">
        <f>Paramètres!$D$26*AP768</f>
        <v>97.20747952898428</v>
      </c>
      <c r="AW768" s="44"/>
      <c r="AX768" s="44"/>
      <c r="AY768" s="44"/>
      <c r="AZ768" s="44"/>
      <c r="BA768" s="44"/>
      <c r="BB768" s="44"/>
      <c r="BC768" s="44"/>
      <c r="BD768" s="44"/>
      <c r="BE768" s="44"/>
      <c r="BF768" s="44"/>
      <c r="BG768" s="41">
        <f>Paramètres!$D$16</f>
        <v>30000</v>
      </c>
      <c r="BH768" s="41">
        <f>Paramètres!$E$16</f>
        <v>-25000</v>
      </c>
      <c r="BI768" s="100"/>
      <c r="BJ768" s="100"/>
      <c r="BK768" s="110">
        <f>Paramètres!$D$20</f>
        <v>523598775598.29883</v>
      </c>
      <c r="BL768" s="41">
        <f>Paramètres!$D$21</f>
        <v>10000</v>
      </c>
      <c r="BM768" s="41"/>
      <c r="BN768" s="41"/>
      <c r="BO768" s="41">
        <f>IF(AND($BR$6&gt;200,A768&lt;950),Paramètres!$D$22,0)</f>
        <v>1</v>
      </c>
      <c r="BP768" s="41">
        <f t="shared" si="755"/>
        <v>9782.4684820325565</v>
      </c>
      <c r="BQ768" s="41">
        <f t="shared" si="756"/>
        <v>-15960.315667788396</v>
      </c>
      <c r="BR768" s="41">
        <f t="shared" si="786"/>
        <v>18719.731991067929</v>
      </c>
      <c r="BS768" s="41">
        <f t="shared" si="787"/>
        <v>-58.494847268179832</v>
      </c>
      <c r="BT768" s="41">
        <f t="shared" si="788"/>
        <v>1025.3205227373589</v>
      </c>
      <c r="BU768" s="41">
        <f t="shared" si="789"/>
        <v>535.80712065991258</v>
      </c>
      <c r="BV768" s="41">
        <f t="shared" si="790"/>
        <v>-874.18127627886474</v>
      </c>
      <c r="BW768" s="41">
        <f>Paramètres!$D$22</f>
        <v>1</v>
      </c>
      <c r="BX768" s="41">
        <f t="shared" si="757"/>
        <v>-109793.19655013221</v>
      </c>
      <c r="BY768" s="41">
        <f t="shared" si="758"/>
        <v>-5020.2878214813536</v>
      </c>
      <c r="BZ768" s="41">
        <f t="shared" si="791"/>
        <v>109907.91281116422</v>
      </c>
      <c r="CA768" s="41">
        <f t="shared" si="792"/>
        <v>-177.38197720574823</v>
      </c>
      <c r="CB768" s="41">
        <f t="shared" si="793"/>
        <v>42.812447789012367</v>
      </c>
      <c r="CC768" s="41">
        <f t="shared" si="794"/>
        <v>-42.767762344531022</v>
      </c>
      <c r="CD768" s="41">
        <f t="shared" si="795"/>
        <v>-1.9555535606636616</v>
      </c>
      <c r="CE768" s="2">
        <f>Paramètres!$F$16</f>
        <v>15000</v>
      </c>
      <c r="CF768" s="2">
        <f>Paramètres!$G$16</f>
        <v>15000</v>
      </c>
      <c r="CG768" s="111">
        <f>Paramètres!$F$20</f>
        <v>992600579172.61572</v>
      </c>
      <c r="CH768" s="2">
        <f>Paramètres!$F$21</f>
        <v>13332</v>
      </c>
      <c r="CI768" s="2"/>
      <c r="CJ768" s="2"/>
      <c r="CK768" s="2">
        <f>IF(CN768&gt;20000,Paramètres!$F$22,-2)</f>
        <v>1</v>
      </c>
      <c r="CL768" s="2">
        <f t="shared" si="759"/>
        <v>-5217.5315179674435</v>
      </c>
      <c r="CM768" s="2">
        <f t="shared" si="760"/>
        <v>24039.684332211604</v>
      </c>
      <c r="CN768" s="2">
        <f t="shared" si="761"/>
        <v>24599.371088167351</v>
      </c>
      <c r="CO768" s="2">
        <f t="shared" si="762"/>
        <v>102.24545776635973</v>
      </c>
      <c r="CP768" s="2">
        <f t="shared" si="763"/>
        <v>1114.7127923024677</v>
      </c>
      <c r="CQ768" s="2">
        <f t="shared" si="764"/>
        <v>-236.43080575003916</v>
      </c>
      <c r="CR768" s="2">
        <f t="shared" si="765"/>
        <v>1089.3507623420253</v>
      </c>
      <c r="CS768" s="2">
        <f>Paramètres!$F$22</f>
        <v>1</v>
      </c>
      <c r="CT768" s="2">
        <f t="shared" si="766"/>
        <v>-124793.19655013221</v>
      </c>
      <c r="CU768" s="2">
        <f t="shared" si="767"/>
        <v>34979.712178518646</v>
      </c>
      <c r="CV768" s="2">
        <f t="shared" si="796"/>
        <v>129602.9404345902</v>
      </c>
      <c r="CW768" s="2">
        <f t="shared" si="797"/>
        <v>164.34173940102909</v>
      </c>
      <c r="CX768" s="2">
        <f t="shared" si="768"/>
        <v>58.168462443163172</v>
      </c>
      <c r="CY768" s="2">
        <f t="shared" si="798"/>
        <v>-56.009750568523806</v>
      </c>
      <c r="CZ768" s="2">
        <f t="shared" si="799"/>
        <v>15.699613506498556</v>
      </c>
      <c r="DA768" s="2"/>
      <c r="DB768" s="2"/>
      <c r="DC768" s="13">
        <f>Paramètres!$H$16</f>
        <v>-20000</v>
      </c>
      <c r="DD768" s="13">
        <f>Paramètres!$I$16</f>
        <v>0</v>
      </c>
      <c r="DE768" s="13"/>
      <c r="DF768" s="13"/>
      <c r="DG768" s="112">
        <f>Paramètres!$H$20</f>
        <v>1047197551196.5977</v>
      </c>
      <c r="DH768" s="13">
        <f>Paramètres!$H$21</f>
        <v>10000</v>
      </c>
      <c r="DI768" s="13">
        <f>IF(DL768&lt;66666,Paramètres!$H$22,5)</f>
        <v>1</v>
      </c>
      <c r="DJ768" s="13">
        <f t="shared" si="769"/>
        <v>-40217.531517967444</v>
      </c>
      <c r="DK768" s="13">
        <f t="shared" si="770"/>
        <v>9039.6843322116038</v>
      </c>
      <c r="DL768" s="13">
        <f t="shared" si="800"/>
        <v>41220.938056098828</v>
      </c>
      <c r="DM768" s="13">
        <f t="shared" si="801"/>
        <v>167.33217403310795</v>
      </c>
      <c r="DN768" s="13">
        <f t="shared" si="802"/>
        <v>565.63950281838697</v>
      </c>
      <c r="DO768" s="13">
        <f t="shared" si="803"/>
        <v>-551.87061734127974</v>
      </c>
      <c r="DP768" s="13">
        <f t="shared" si="804"/>
        <v>124.04381832234444</v>
      </c>
      <c r="DQ768" s="13">
        <f>IF(DT768&lt;66666,Paramètres!$H$22,5)</f>
        <v>5</v>
      </c>
      <c r="DR768" s="13">
        <f t="shared" si="771"/>
        <v>-159793.19655013221</v>
      </c>
      <c r="DS768" s="13">
        <f t="shared" si="772"/>
        <v>19979.712178518646</v>
      </c>
      <c r="DT768" s="13">
        <f t="shared" si="805"/>
        <v>161037.43217788104</v>
      </c>
      <c r="DU768" s="13">
        <f t="shared" si="806"/>
        <v>172.87301980388344</v>
      </c>
      <c r="DV768" s="13">
        <f t="shared" si="807"/>
        <v>200.74177793070598</v>
      </c>
      <c r="DW768" s="13">
        <f t="shared" si="808"/>
        <v>-199.19077162924475</v>
      </c>
      <c r="DX768" s="13">
        <f t="shared" si="809"/>
        <v>24.905780544422406</v>
      </c>
    </row>
    <row r="769" spans="1:128" x14ac:dyDescent="0.35">
      <c r="A769" s="106">
        <f t="shared" si="810"/>
        <v>763</v>
      </c>
      <c r="B769" s="106">
        <f>A769*Paramètres!$D$25</f>
        <v>381.5</v>
      </c>
      <c r="C769" s="102">
        <f>Paramètres!$D$7</f>
        <v>155093840495.72119</v>
      </c>
      <c r="D769" s="28">
        <f>Paramètres!$D$8</f>
        <v>6666</v>
      </c>
      <c r="E769" s="28">
        <f t="shared" si="773"/>
        <v>19402.398701946186</v>
      </c>
      <c r="F769" s="28">
        <f t="shared" si="774"/>
        <v>-1835.1141283482971</v>
      </c>
      <c r="G769" s="28">
        <f t="shared" si="748"/>
        <v>96.886858670740608</v>
      </c>
      <c r="H769" s="28">
        <f t="shared" si="749"/>
        <v>-82.55724541730379</v>
      </c>
      <c r="I769" s="28">
        <f t="shared" si="811"/>
        <v>-1726.4324136416797</v>
      </c>
      <c r="J769" s="28">
        <f t="shared" si="812"/>
        <v>14293.956384808689</v>
      </c>
      <c r="K769" s="28">
        <f t="shared" si="813"/>
        <v>3767.6603839923027</v>
      </c>
      <c r="L769" s="28">
        <f t="shared" si="775"/>
        <v>488.04597452747385</v>
      </c>
      <c r="M769" s="28">
        <f t="shared" si="776"/>
        <v>-3735.9170086944591</v>
      </c>
      <c r="N769" s="28">
        <f>Paramètres!$D$26*Calculs!K769</f>
        <v>75.353207679846051</v>
      </c>
      <c r="O769" s="28">
        <f>Paramètres!$D$26*I769</f>
        <v>-34.528648272833593</v>
      </c>
      <c r="P769" s="28">
        <f>Paramètres!$D$26*J769</f>
        <v>285.87912769617378</v>
      </c>
      <c r="Q769" s="105">
        <f>IF($T769&gt;25000,Paramètres!$D$9,-5)</f>
        <v>6</v>
      </c>
      <c r="R769" s="105">
        <f t="shared" si="750"/>
        <v>-123287.73054851929</v>
      </c>
      <c r="S769" s="105">
        <f t="shared" si="751"/>
        <v>15701.966612118958</v>
      </c>
      <c r="T769" s="105">
        <f t="shared" si="777"/>
        <v>124283.61219119918</v>
      </c>
      <c r="U769" s="105">
        <f t="shared" si="778"/>
        <v>172.74186592460131</v>
      </c>
      <c r="V769" s="105">
        <f t="shared" si="752"/>
        <v>59.985560128367119</v>
      </c>
      <c r="W769" s="105">
        <f t="shared" si="779"/>
        <v>-59.504897254924003</v>
      </c>
      <c r="X769" s="105">
        <f t="shared" si="780"/>
        <v>7.5785636234635572</v>
      </c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44">
        <f t="shared" si="781"/>
        <v>142690.12925046548</v>
      </c>
      <c r="AL769" s="44">
        <f t="shared" si="782"/>
        <v>-17537.080740467256</v>
      </c>
      <c r="AM769" s="44">
        <f t="shared" si="753"/>
        <v>41.264748721745633</v>
      </c>
      <c r="AN769" s="44">
        <f t="shared" si="754"/>
        <v>172.99035894933124</v>
      </c>
      <c r="AO769" s="44">
        <f t="shared" si="814"/>
        <v>5485.2621652400585</v>
      </c>
      <c r="AP769" s="44">
        <f t="shared" si="815"/>
        <v>4812.9442962273715</v>
      </c>
      <c r="AQ769" s="44">
        <f t="shared" si="783"/>
        <v>364.67119314658407</v>
      </c>
      <c r="AR769" s="44">
        <f t="shared" si="784"/>
        <v>-361.94550603783671</v>
      </c>
      <c r="AS769" s="44">
        <f t="shared" si="785"/>
        <v>44.503143371761311</v>
      </c>
      <c r="AT769" s="44">
        <f>Paramètres!$D$26*Calculs!AQ769</f>
        <v>7.2934238629316814</v>
      </c>
      <c r="AU769" s="44">
        <f>Paramètres!$D$26*AO769</f>
        <v>109.70524330480117</v>
      </c>
      <c r="AV769" s="44">
        <f>Paramètres!$D$26*AP769</f>
        <v>96.258885924547428</v>
      </c>
      <c r="AW769" s="44"/>
      <c r="AX769" s="44"/>
      <c r="AY769" s="44"/>
      <c r="AZ769" s="44"/>
      <c r="BA769" s="44"/>
      <c r="BB769" s="44"/>
      <c r="BC769" s="44"/>
      <c r="BD769" s="44"/>
      <c r="BE769" s="44"/>
      <c r="BF769" s="44"/>
      <c r="BG769" s="41">
        <f>Paramètres!$D$16</f>
        <v>30000</v>
      </c>
      <c r="BH769" s="41">
        <f>Paramètres!$E$16</f>
        <v>-25000</v>
      </c>
      <c r="BI769" s="100"/>
      <c r="BJ769" s="100"/>
      <c r="BK769" s="110">
        <f>Paramètres!$D$20</f>
        <v>523598775598.29883</v>
      </c>
      <c r="BL769" s="41">
        <f>Paramètres!$D$21</f>
        <v>10000</v>
      </c>
      <c r="BM769" s="41"/>
      <c r="BN769" s="41"/>
      <c r="BO769" s="41">
        <f>IF(AND($BR$6&gt;200,A769&lt;950),Paramètres!$D$22,0)</f>
        <v>1</v>
      </c>
      <c r="BP769" s="41">
        <f t="shared" si="755"/>
        <v>10597.601298053814</v>
      </c>
      <c r="BQ769" s="41">
        <f t="shared" si="756"/>
        <v>-23164.885871651702</v>
      </c>
      <c r="BR769" s="41">
        <f t="shared" si="786"/>
        <v>25473.92962852729</v>
      </c>
      <c r="BS769" s="41">
        <f t="shared" si="787"/>
        <v>-65.416588413074223</v>
      </c>
      <c r="BT769" s="41">
        <f t="shared" si="788"/>
        <v>650.78940717000933</v>
      </c>
      <c r="BU769" s="41">
        <f t="shared" si="789"/>
        <v>270.73980209402345</v>
      </c>
      <c r="BV769" s="41">
        <f t="shared" si="790"/>
        <v>-591.79963843076246</v>
      </c>
      <c r="BW769" s="41">
        <f>Paramètres!$D$22</f>
        <v>1</v>
      </c>
      <c r="BX769" s="41">
        <f t="shared" si="757"/>
        <v>-112690.12925046548</v>
      </c>
      <c r="BY769" s="41">
        <f t="shared" si="758"/>
        <v>-7462.919259532744</v>
      </c>
      <c r="BZ769" s="41">
        <f t="shared" si="791"/>
        <v>112936.97531969288</v>
      </c>
      <c r="CA769" s="41">
        <f t="shared" si="792"/>
        <v>-176.21111174574645</v>
      </c>
      <c r="CB769" s="41">
        <f t="shared" si="793"/>
        <v>40.573156440886478</v>
      </c>
      <c r="CC769" s="41">
        <f t="shared" si="794"/>
        <v>-40.48447579262907</v>
      </c>
      <c r="CD769" s="41">
        <f t="shared" si="795"/>
        <v>-2.6810899598258437</v>
      </c>
      <c r="CE769" s="2">
        <f>Paramètres!$F$16</f>
        <v>15000</v>
      </c>
      <c r="CF769" s="2">
        <f>Paramètres!$G$16</f>
        <v>15000</v>
      </c>
      <c r="CG769" s="111">
        <f>Paramètres!$F$20</f>
        <v>992600579172.61572</v>
      </c>
      <c r="CH769" s="2">
        <f>Paramètres!$F$21</f>
        <v>13332</v>
      </c>
      <c r="CI769" s="2"/>
      <c r="CJ769" s="2"/>
      <c r="CK769" s="2">
        <f>IF(CN769&gt;20000,Paramètres!$F$22,-2)</f>
        <v>-2</v>
      </c>
      <c r="CL769" s="2">
        <f t="shared" si="759"/>
        <v>-4402.3987019461856</v>
      </c>
      <c r="CM769" s="2">
        <f t="shared" si="760"/>
        <v>16835.114128348298</v>
      </c>
      <c r="CN769" s="2">
        <f t="shared" si="761"/>
        <v>17401.212085524672</v>
      </c>
      <c r="CO769" s="2">
        <f t="shared" si="762"/>
        <v>104.65474060575734</v>
      </c>
      <c r="CP769" s="2">
        <f t="shared" si="763"/>
        <v>-3279.3194968017265</v>
      </c>
      <c r="CQ769" s="2">
        <f t="shared" si="764"/>
        <v>829.64748806183195</v>
      </c>
      <c r="CR769" s="2">
        <f t="shared" si="765"/>
        <v>-3172.6363497344951</v>
      </c>
      <c r="CS769" s="2">
        <f>Paramètres!$F$22</f>
        <v>1</v>
      </c>
      <c r="CT769" s="2">
        <f t="shared" si="766"/>
        <v>-127690.12925046548</v>
      </c>
      <c r="CU769" s="2">
        <f t="shared" si="767"/>
        <v>32537.080740467256</v>
      </c>
      <c r="CV769" s="2">
        <f t="shared" si="796"/>
        <v>131770.37121869341</v>
      </c>
      <c r="CW769" s="2">
        <f t="shared" si="797"/>
        <v>165.70451893490056</v>
      </c>
      <c r="CX769" s="2">
        <f t="shared" si="768"/>
        <v>56.299475339321717</v>
      </c>
      <c r="CY769" s="2">
        <f t="shared" si="798"/>
        <v>-54.556173867646677</v>
      </c>
      <c r="CZ769" s="2">
        <f t="shared" si="799"/>
        <v>13.90161200746156</v>
      </c>
      <c r="DA769" s="2"/>
      <c r="DB769" s="2"/>
      <c r="DC769" s="13">
        <f>Paramètres!$H$16</f>
        <v>-20000</v>
      </c>
      <c r="DD769" s="13">
        <f>Paramètres!$I$16</f>
        <v>0</v>
      </c>
      <c r="DE769" s="13"/>
      <c r="DF769" s="13"/>
      <c r="DG769" s="112">
        <f>Paramètres!$H$20</f>
        <v>1047197551196.5977</v>
      </c>
      <c r="DH769" s="13">
        <f>Paramètres!$H$21</f>
        <v>10000</v>
      </c>
      <c r="DI769" s="13">
        <f>IF(DL769&lt;66666,Paramètres!$H$22,5)</f>
        <v>1</v>
      </c>
      <c r="DJ769" s="13">
        <f t="shared" si="769"/>
        <v>-39402.398701946186</v>
      </c>
      <c r="DK769" s="13">
        <f t="shared" si="770"/>
        <v>1835.1141283482971</v>
      </c>
      <c r="DL769" s="13">
        <f t="shared" si="800"/>
        <v>39445.109548982036</v>
      </c>
      <c r="DM769" s="13">
        <f t="shared" si="801"/>
        <v>177.33345243745859</v>
      </c>
      <c r="DN769" s="13">
        <f t="shared" si="802"/>
        <v>613.00507258549919</v>
      </c>
      <c r="DO769" s="13">
        <f t="shared" si="803"/>
        <v>-612.34131562838161</v>
      </c>
      <c r="DP769" s="13">
        <f t="shared" si="804"/>
        <v>28.518979470798531</v>
      </c>
      <c r="DQ769" s="13">
        <f>IF(DT769&lt;66666,Paramètres!$H$22,5)</f>
        <v>5</v>
      </c>
      <c r="DR769" s="13">
        <f t="shared" si="771"/>
        <v>-162690.12925046548</v>
      </c>
      <c r="DS769" s="13">
        <f t="shared" si="772"/>
        <v>17537.080740467256</v>
      </c>
      <c r="DT769" s="13">
        <f t="shared" si="805"/>
        <v>163632.59869729757</v>
      </c>
      <c r="DU769" s="13">
        <f t="shared" si="806"/>
        <v>173.84759344406987</v>
      </c>
      <c r="DV769" s="13">
        <f t="shared" si="807"/>
        <v>194.46011299674717</v>
      </c>
      <c r="DW769" s="13">
        <f t="shared" si="808"/>
        <v>-193.34008730146391</v>
      </c>
      <c r="DX769" s="13">
        <f t="shared" si="809"/>
        <v>20.840973800904756</v>
      </c>
    </row>
    <row r="770" spans="1:128" x14ac:dyDescent="0.35">
      <c r="A770" s="106">
        <f t="shared" si="810"/>
        <v>764</v>
      </c>
      <c r="B770" s="106">
        <f>A770*Paramètres!$D$25</f>
        <v>382</v>
      </c>
      <c r="C770" s="102">
        <f>Paramètres!$D$7</f>
        <v>155093840495.72119</v>
      </c>
      <c r="D770" s="28">
        <f>Paramètres!$D$8</f>
        <v>6666</v>
      </c>
      <c r="E770" s="28">
        <f t="shared" si="773"/>
        <v>18661.193988757215</v>
      </c>
      <c r="F770" s="28">
        <f t="shared" si="774"/>
        <v>4377.8848118824335</v>
      </c>
      <c r="G770" s="28">
        <f t="shared" si="748"/>
        <v>96.684353868930373</v>
      </c>
      <c r="H770" s="28">
        <f t="shared" si="749"/>
        <v>-78.488971744429463</v>
      </c>
      <c r="I770" s="28">
        <f t="shared" si="811"/>
        <v>-1203.8577908413722</v>
      </c>
      <c r="J770" s="28">
        <f t="shared" si="812"/>
        <v>10272.160248418055</v>
      </c>
      <c r="K770" s="28">
        <f t="shared" si="813"/>
        <v>4567.9212870526007</v>
      </c>
      <c r="L770" s="28">
        <f t="shared" si="775"/>
        <v>911.55859450416472</v>
      </c>
      <c r="M770" s="28">
        <f t="shared" si="776"/>
        <v>-4476.0435446378178</v>
      </c>
      <c r="N770" s="28">
        <f>Paramètres!$D$26*Calculs!K770</f>
        <v>91.358425741052017</v>
      </c>
      <c r="O770" s="28">
        <f>Paramètres!$D$26*I770</f>
        <v>-24.077155816827446</v>
      </c>
      <c r="P770" s="28">
        <f>Paramètres!$D$26*J770</f>
        <v>205.4432049683611</v>
      </c>
      <c r="Q770" s="105">
        <f>IF($T770&gt;25000,Paramètres!$D$9,-5)</f>
        <v>6</v>
      </c>
      <c r="R770" s="105">
        <f t="shared" si="750"/>
        <v>-126681.07996781886</v>
      </c>
      <c r="S770" s="105">
        <f t="shared" si="751"/>
        <v>19497.367618393066</v>
      </c>
      <c r="T770" s="105">
        <f t="shared" si="777"/>
        <v>128172.7091305309</v>
      </c>
      <c r="U770" s="105">
        <f t="shared" si="778"/>
        <v>171.25031610644973</v>
      </c>
      <c r="V770" s="105">
        <f t="shared" si="752"/>
        <v>56.415054810250638</v>
      </c>
      <c r="W770" s="105">
        <f t="shared" si="779"/>
        <v>-55.758516132541409</v>
      </c>
      <c r="X770" s="105">
        <f t="shared" si="780"/>
        <v>8.5817415447391845</v>
      </c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44">
        <f t="shared" si="781"/>
        <v>145342.27395657607</v>
      </c>
      <c r="AL770" s="44">
        <f t="shared" si="782"/>
        <v>-15119.48280651063</v>
      </c>
      <c r="AM770" s="44">
        <f t="shared" si="753"/>
        <v>43.520731773789244</v>
      </c>
      <c r="AN770" s="44">
        <f t="shared" si="754"/>
        <v>173.49943125357635</v>
      </c>
      <c r="AO770" s="44">
        <f t="shared" si="814"/>
        <v>5013.6114158974206</v>
      </c>
      <c r="AP770" s="44">
        <f t="shared" si="815"/>
        <v>4761.1885536745858</v>
      </c>
      <c r="AQ770" s="44">
        <f t="shared" si="783"/>
        <v>350.13675729530928</v>
      </c>
      <c r="AR770" s="44">
        <f t="shared" si="784"/>
        <v>-347.88563421666368</v>
      </c>
      <c r="AS770" s="44">
        <f t="shared" si="785"/>
        <v>39.640059472004033</v>
      </c>
      <c r="AT770" s="44">
        <f>Paramètres!$D$26*Calculs!AQ770</f>
        <v>7.0027351459061862</v>
      </c>
      <c r="AU770" s="44">
        <f>Paramètres!$D$26*AO770</f>
        <v>100.27222831794842</v>
      </c>
      <c r="AV770" s="44">
        <f>Paramètres!$D$26*AP770</f>
        <v>95.223771073491719</v>
      </c>
      <c r="AW770" s="44"/>
      <c r="AX770" s="44"/>
      <c r="AY770" s="44"/>
      <c r="AZ770" s="44"/>
      <c r="BA770" s="44"/>
      <c r="BB770" s="44"/>
      <c r="BC770" s="44"/>
      <c r="BD770" s="44"/>
      <c r="BE770" s="44"/>
      <c r="BF770" s="44"/>
      <c r="BG770" s="41">
        <f>Paramètres!$D$16</f>
        <v>30000</v>
      </c>
      <c r="BH770" s="41">
        <f>Paramètres!$E$16</f>
        <v>-25000</v>
      </c>
      <c r="BI770" s="100"/>
      <c r="BJ770" s="100"/>
      <c r="BK770" s="110">
        <f>Paramètres!$D$20</f>
        <v>523598775598.29883</v>
      </c>
      <c r="BL770" s="41">
        <f>Paramètres!$D$21</f>
        <v>10000</v>
      </c>
      <c r="BM770" s="41"/>
      <c r="BN770" s="41"/>
      <c r="BO770" s="41">
        <f>IF(AND($BR$6&gt;200,A770&lt;950),Paramètres!$D$22,0)</f>
        <v>1</v>
      </c>
      <c r="BP770" s="41">
        <f t="shared" si="755"/>
        <v>11338.806011242785</v>
      </c>
      <c r="BQ770" s="41">
        <f t="shared" si="756"/>
        <v>-29377.884811882432</v>
      </c>
      <c r="BR770" s="41">
        <f t="shared" si="786"/>
        <v>31490.135563074797</v>
      </c>
      <c r="BS770" s="41">
        <f t="shared" si="787"/>
        <v>-68.895206775995618</v>
      </c>
      <c r="BT770" s="41">
        <f t="shared" si="788"/>
        <v>457.15215559277408</v>
      </c>
      <c r="BU770" s="41">
        <f t="shared" si="789"/>
        <v>164.60899634761066</v>
      </c>
      <c r="BV770" s="41">
        <f t="shared" si="790"/>
        <v>-426.48795022198721</v>
      </c>
      <c r="BW770" s="41">
        <f>Paramètres!$D$22</f>
        <v>1</v>
      </c>
      <c r="BX770" s="41">
        <f t="shared" si="757"/>
        <v>-115342.27395657607</v>
      </c>
      <c r="BY770" s="41">
        <f t="shared" si="758"/>
        <v>-9880.5171934893697</v>
      </c>
      <c r="BZ770" s="41">
        <f t="shared" si="791"/>
        <v>115764.6957473853</v>
      </c>
      <c r="CA770" s="41">
        <f t="shared" si="792"/>
        <v>-175.10384826290792</v>
      </c>
      <c r="CB770" s="41">
        <f t="shared" si="793"/>
        <v>38.637002422764603</v>
      </c>
      <c r="CC770" s="41">
        <f t="shared" si="794"/>
        <v>-38.49601719709149</v>
      </c>
      <c r="CD770" s="41">
        <f t="shared" si="795"/>
        <v>-3.2976682941062996</v>
      </c>
      <c r="CE770" s="2">
        <f>Paramètres!$F$16</f>
        <v>15000</v>
      </c>
      <c r="CF770" s="2">
        <f>Paramètres!$G$16</f>
        <v>15000</v>
      </c>
      <c r="CG770" s="111">
        <f>Paramètres!$F$20</f>
        <v>992600579172.61572</v>
      </c>
      <c r="CH770" s="2">
        <f>Paramètres!$F$21</f>
        <v>13332</v>
      </c>
      <c r="CI770" s="2"/>
      <c r="CJ770" s="2"/>
      <c r="CK770" s="2">
        <f>IF(CN770&gt;20000,Paramètres!$F$22,-2)</f>
        <v>-2</v>
      </c>
      <c r="CL770" s="2">
        <f t="shared" si="759"/>
        <v>-3661.1939887572153</v>
      </c>
      <c r="CM770" s="2">
        <f t="shared" si="760"/>
        <v>10622.115188117567</v>
      </c>
      <c r="CN770" s="2">
        <f t="shared" si="761"/>
        <v>11235.375939101898</v>
      </c>
      <c r="CO770" s="2">
        <f t="shared" si="762"/>
        <v>109.01787143747606</v>
      </c>
      <c r="CP770" s="2">
        <f t="shared" si="763"/>
        <v>-4208.5588706768176</v>
      </c>
      <c r="CQ770" s="2">
        <f t="shared" si="764"/>
        <v>1371.4138736584616</v>
      </c>
      <c r="CR770" s="2">
        <f t="shared" si="765"/>
        <v>-3978.8430171457662</v>
      </c>
      <c r="CS770" s="2">
        <f>Paramètres!$F$22</f>
        <v>1</v>
      </c>
      <c r="CT770" s="2">
        <f t="shared" si="766"/>
        <v>-130342.27395657607</v>
      </c>
      <c r="CU770" s="2">
        <f t="shared" si="767"/>
        <v>30119.48280651063</v>
      </c>
      <c r="CV770" s="2">
        <f t="shared" si="796"/>
        <v>133777.02203556043</v>
      </c>
      <c r="CW770" s="2">
        <f t="shared" si="797"/>
        <v>166.98848300005091</v>
      </c>
      <c r="CX770" s="2">
        <f t="shared" si="768"/>
        <v>54.647891666476653</v>
      </c>
      <c r="CY770" s="2">
        <f t="shared" si="798"/>
        <v>-53.244797636830206</v>
      </c>
      <c r="CZ770" s="2">
        <f t="shared" si="799"/>
        <v>12.303803810365677</v>
      </c>
      <c r="DA770" s="2"/>
      <c r="DB770" s="2"/>
      <c r="DC770" s="13">
        <f>Paramètres!$H$16</f>
        <v>-20000</v>
      </c>
      <c r="DD770" s="13">
        <f>Paramètres!$I$16</f>
        <v>0</v>
      </c>
      <c r="DE770" s="13"/>
      <c r="DF770" s="13"/>
      <c r="DG770" s="112">
        <f>Paramètres!$H$20</f>
        <v>1047197551196.5977</v>
      </c>
      <c r="DH770" s="13">
        <f>Paramètres!$H$21</f>
        <v>10000</v>
      </c>
      <c r="DI770" s="13">
        <f>IF(DL770&lt;66666,Paramètres!$H$22,5)</f>
        <v>1</v>
      </c>
      <c r="DJ770" s="13">
        <f t="shared" si="769"/>
        <v>-38661.193988757215</v>
      </c>
      <c r="DK770" s="13">
        <f t="shared" si="770"/>
        <v>-4377.8848118824335</v>
      </c>
      <c r="DL770" s="13">
        <f t="shared" si="800"/>
        <v>38908.274133690742</v>
      </c>
      <c r="DM770" s="13">
        <f t="shared" si="801"/>
        <v>-173.53950693945282</v>
      </c>
      <c r="DN770" s="13">
        <f t="shared" si="802"/>
        <v>628.45516941329811</v>
      </c>
      <c r="DO770" s="13">
        <f t="shared" si="803"/>
        <v>-624.46427550190754</v>
      </c>
      <c r="DP770" s="13">
        <f t="shared" si="804"/>
        <v>-70.71257727006514</v>
      </c>
      <c r="DQ770" s="13">
        <f>IF(DT770&lt;66666,Paramètres!$H$22,5)</f>
        <v>5</v>
      </c>
      <c r="DR770" s="13">
        <f t="shared" si="771"/>
        <v>-165342.27395657607</v>
      </c>
      <c r="DS770" s="13">
        <f t="shared" si="772"/>
        <v>15119.48280651063</v>
      </c>
      <c r="DT770" s="13">
        <f t="shared" si="805"/>
        <v>166032.12435389674</v>
      </c>
      <c r="DU770" s="13">
        <f t="shared" si="806"/>
        <v>174.77520189090131</v>
      </c>
      <c r="DV770" s="13">
        <f t="shared" si="807"/>
        <v>188.91023954097037</v>
      </c>
      <c r="DW770" s="13">
        <f t="shared" si="808"/>
        <v>-188.12533237729704</v>
      </c>
      <c r="DX770" s="13">
        <f t="shared" si="809"/>
        <v>17.202846315604926</v>
      </c>
    </row>
    <row r="771" spans="1:128" x14ac:dyDescent="0.35">
      <c r="A771" s="106">
        <f t="shared" si="810"/>
        <v>765</v>
      </c>
      <c r="B771" s="106">
        <f>A771*Paramètres!$D$25</f>
        <v>382.5</v>
      </c>
      <c r="C771" s="102">
        <f>Paramètres!$D$7</f>
        <v>155093840495.72119</v>
      </c>
      <c r="D771" s="28">
        <f>Paramètres!$D$8</f>
        <v>6666</v>
      </c>
      <c r="E771" s="28">
        <f t="shared" si="773"/>
        <v>18287.154741962571</v>
      </c>
      <c r="F771" s="28">
        <f t="shared" si="774"/>
        <v>8394.9540499320065</v>
      </c>
      <c r="G771" s="28">
        <f t="shared" si="748"/>
        <v>92.746756002792509</v>
      </c>
      <c r="H771" s="28">
        <f t="shared" si="749"/>
        <v>-71.993408649741085</v>
      </c>
      <c r="I771" s="28">
        <f t="shared" si="811"/>
        <v>-268.22204052038006</v>
      </c>
      <c r="J771" s="28">
        <f t="shared" si="812"/>
        <v>5590.673498811876</v>
      </c>
      <c r="K771" s="28">
        <f t="shared" si="813"/>
        <v>4406.6740042040619</v>
      </c>
      <c r="L771" s="28">
        <f t="shared" si="775"/>
        <v>1362.2192823429868</v>
      </c>
      <c r="M771" s="28">
        <f t="shared" si="776"/>
        <v>-4190.839343871442</v>
      </c>
      <c r="N771" s="28">
        <f>Paramètres!$D$26*Calculs!K771</f>
        <v>88.133480084081242</v>
      </c>
      <c r="O771" s="28">
        <f>Paramètres!$D$26*I771</f>
        <v>-5.3644408104076016</v>
      </c>
      <c r="P771" s="28">
        <f>Paramètres!$D$26*J771</f>
        <v>111.81346997623753</v>
      </c>
      <c r="Q771" s="105">
        <f>IF($T771&gt;25000,Paramètres!$D$9,-5)</f>
        <v>6</v>
      </c>
      <c r="R771" s="105">
        <f t="shared" si="750"/>
        <v>-129474.95351400804</v>
      </c>
      <c r="S771" s="105">
        <f t="shared" si="751"/>
        <v>21123.932564737341</v>
      </c>
      <c r="T771" s="105">
        <f t="shared" si="777"/>
        <v>131186.82904336895</v>
      </c>
      <c r="U771" s="105">
        <f t="shared" si="778"/>
        <v>170.73379289058195</v>
      </c>
      <c r="V771" s="105">
        <f t="shared" si="752"/>
        <v>53.862375092692602</v>
      </c>
      <c r="W771" s="105">
        <f t="shared" si="779"/>
        <v>-53.159517324524749</v>
      </c>
      <c r="X771" s="105">
        <f t="shared" si="780"/>
        <v>8.6730138042934826</v>
      </c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44">
        <f t="shared" si="781"/>
        <v>147762.10825597061</v>
      </c>
      <c r="AL771" s="44">
        <f t="shared" si="782"/>
        <v>-12728.978514805336</v>
      </c>
      <c r="AM771" s="44">
        <f t="shared" si="753"/>
        <v>45.866078648636062</v>
      </c>
      <c r="AN771" s="44">
        <f t="shared" si="754"/>
        <v>174.0818785178667</v>
      </c>
      <c r="AO771" s="44">
        <f t="shared" si="814"/>
        <v>4565.4535533628086</v>
      </c>
      <c r="AP771" s="44">
        <f t="shared" si="815"/>
        <v>4705.6048420730986</v>
      </c>
      <c r="AQ771" s="44">
        <f t="shared" si="783"/>
        <v>337.42304171126142</v>
      </c>
      <c r="AR771" s="44">
        <f t="shared" si="784"/>
        <v>-335.62466334376012</v>
      </c>
      <c r="AS771" s="44">
        <f t="shared" si="785"/>
        <v>34.790723376603488</v>
      </c>
      <c r="AT771" s="44">
        <f>Paramètres!$D$26*Calculs!AQ771</f>
        <v>6.7484608342252281</v>
      </c>
      <c r="AU771" s="44">
        <f>Paramètres!$D$26*AO771</f>
        <v>91.30907106725617</v>
      </c>
      <c r="AV771" s="44">
        <f>Paramètres!$D$26*AP771</f>
        <v>94.112096841461977</v>
      </c>
      <c r="AW771" s="44"/>
      <c r="AX771" s="44"/>
      <c r="AY771" s="44"/>
      <c r="AZ771" s="44"/>
      <c r="BA771" s="44"/>
      <c r="BB771" s="44"/>
      <c r="BC771" s="44"/>
      <c r="BD771" s="44"/>
      <c r="BE771" s="44"/>
      <c r="BF771" s="44"/>
      <c r="BG771" s="41">
        <f>Paramètres!$D$16</f>
        <v>30000</v>
      </c>
      <c r="BH771" s="41">
        <f>Paramètres!$E$16</f>
        <v>-25000</v>
      </c>
      <c r="BI771" s="100"/>
      <c r="BJ771" s="100"/>
      <c r="BK771" s="110">
        <f>Paramètres!$D$20</f>
        <v>523598775598.29883</v>
      </c>
      <c r="BL771" s="41">
        <f>Paramètres!$D$21</f>
        <v>10000</v>
      </c>
      <c r="BM771" s="41"/>
      <c r="BN771" s="41"/>
      <c r="BO771" s="41">
        <f>IF(AND($BR$6&gt;200,A771&lt;950),Paramètres!$D$22,0)</f>
        <v>1</v>
      </c>
      <c r="BP771" s="41">
        <f t="shared" si="755"/>
        <v>11712.845258037429</v>
      </c>
      <c r="BQ771" s="41">
        <f t="shared" si="756"/>
        <v>-33394.954049932006</v>
      </c>
      <c r="BR771" s="41">
        <f t="shared" si="786"/>
        <v>35389.457470209964</v>
      </c>
      <c r="BS771" s="41">
        <f t="shared" si="787"/>
        <v>-70.672344861519932</v>
      </c>
      <c r="BT771" s="41">
        <f t="shared" si="788"/>
        <v>372.57025995886164</v>
      </c>
      <c r="BU771" s="41">
        <f t="shared" si="789"/>
        <v>123.30954229287975</v>
      </c>
      <c r="BV771" s="41">
        <f t="shared" si="790"/>
        <v>-351.57268862261503</v>
      </c>
      <c r="BW771" s="41">
        <f>Paramètres!$D$22</f>
        <v>1</v>
      </c>
      <c r="BX771" s="41">
        <f t="shared" si="757"/>
        <v>-117762.10825597061</v>
      </c>
      <c r="BY771" s="41">
        <f t="shared" si="758"/>
        <v>-12271.021485194664</v>
      </c>
      <c r="BZ771" s="41">
        <f t="shared" si="791"/>
        <v>118399.71329855935</v>
      </c>
      <c r="CA771" s="41">
        <f t="shared" si="792"/>
        <v>-174.05114661235629</v>
      </c>
      <c r="CB771" s="41">
        <f t="shared" si="793"/>
        <v>36.954454844438423</v>
      </c>
      <c r="CC771" s="41">
        <f t="shared" si="794"/>
        <v>-36.75544805549869</v>
      </c>
      <c r="CD771" s="41">
        <f t="shared" si="795"/>
        <v>-3.8299831708737448</v>
      </c>
      <c r="CE771" s="2">
        <f>Paramètres!$F$16</f>
        <v>15000</v>
      </c>
      <c r="CF771" s="2">
        <f>Paramètres!$G$16</f>
        <v>15000</v>
      </c>
      <c r="CG771" s="111">
        <f>Paramètres!$F$20</f>
        <v>992600579172.61572</v>
      </c>
      <c r="CH771" s="2">
        <f>Paramètres!$F$21</f>
        <v>13332</v>
      </c>
      <c r="CI771" s="2"/>
      <c r="CJ771" s="2"/>
      <c r="CK771" s="2">
        <f>IF(CN771&gt;20000,Paramètres!$F$22,-2)</f>
        <v>-2</v>
      </c>
      <c r="CL771" s="2">
        <f t="shared" si="759"/>
        <v>-3287.1547419625713</v>
      </c>
      <c r="CM771" s="2">
        <f t="shared" si="760"/>
        <v>6605.0459500679935</v>
      </c>
      <c r="CN771" s="2">
        <f t="shared" si="761"/>
        <v>7377.8057917050528</v>
      </c>
      <c r="CO771" s="2">
        <f t="shared" si="762"/>
        <v>116.45830198506782</v>
      </c>
      <c r="CP771" s="2">
        <f t="shared" si="763"/>
        <v>-4140.0985924495262</v>
      </c>
      <c r="CQ771" s="2">
        <f t="shared" si="764"/>
        <v>1844.6059851106313</v>
      </c>
      <c r="CR771" s="2">
        <f t="shared" si="765"/>
        <v>-3706.4599168069508</v>
      </c>
      <c r="CS771" s="2">
        <f>Paramètres!$F$22</f>
        <v>1</v>
      </c>
      <c r="CT771" s="2">
        <f t="shared" si="766"/>
        <v>-132762.10825597061</v>
      </c>
      <c r="CU771" s="2">
        <f t="shared" si="767"/>
        <v>27728.978514805334</v>
      </c>
      <c r="CV771" s="2">
        <f t="shared" si="796"/>
        <v>135626.96501081411</v>
      </c>
      <c r="CW771" s="2">
        <f t="shared" si="797"/>
        <v>168.20267588249982</v>
      </c>
      <c r="CX771" s="2">
        <f t="shared" si="768"/>
        <v>53.188527639406345</v>
      </c>
      <c r="CY771" s="2">
        <f t="shared" si="798"/>
        <v>-52.065023086489575</v>
      </c>
      <c r="CZ771" s="2">
        <f t="shared" si="799"/>
        <v>10.874412326705318</v>
      </c>
      <c r="DA771" s="2"/>
      <c r="DB771" s="2"/>
      <c r="DC771" s="13">
        <f>Paramètres!$H$16</f>
        <v>-20000</v>
      </c>
      <c r="DD771" s="13">
        <f>Paramètres!$I$16</f>
        <v>0</v>
      </c>
      <c r="DE771" s="13"/>
      <c r="DF771" s="13"/>
      <c r="DG771" s="112">
        <f>Paramètres!$H$20</f>
        <v>1047197551196.5977</v>
      </c>
      <c r="DH771" s="13">
        <f>Paramètres!$H$21</f>
        <v>10000</v>
      </c>
      <c r="DI771" s="13">
        <f>IF(DL771&lt;66666,Paramètres!$H$22,5)</f>
        <v>1</v>
      </c>
      <c r="DJ771" s="13">
        <f t="shared" si="769"/>
        <v>-38287.154741962571</v>
      </c>
      <c r="DK771" s="13">
        <f t="shared" si="770"/>
        <v>-8394.9540499320065</v>
      </c>
      <c r="DL771" s="13">
        <f t="shared" si="800"/>
        <v>39196.70230689639</v>
      </c>
      <c r="DM771" s="13">
        <f t="shared" si="801"/>
        <v>-167.63286862188318</v>
      </c>
      <c r="DN771" s="13">
        <f t="shared" si="802"/>
        <v>620.08513210363901</v>
      </c>
      <c r="DO771" s="13">
        <f t="shared" si="803"/>
        <v>-605.69624506052412</v>
      </c>
      <c r="DP771" s="13">
        <f t="shared" si="804"/>
        <v>-132.80673844187615</v>
      </c>
      <c r="DQ771" s="13">
        <f>IF(DT771&lt;66666,Paramètres!$H$22,5)</f>
        <v>5</v>
      </c>
      <c r="DR771" s="13">
        <f t="shared" si="771"/>
        <v>-167762.10825597061</v>
      </c>
      <c r="DS771" s="13">
        <f t="shared" si="772"/>
        <v>12728.978514805336</v>
      </c>
      <c r="DT771" s="13">
        <f t="shared" si="805"/>
        <v>168244.32192653153</v>
      </c>
      <c r="DU771" s="13">
        <f t="shared" si="806"/>
        <v>175.66098685990852</v>
      </c>
      <c r="DV771" s="13">
        <f t="shared" si="807"/>
        <v>184.00110526218427</v>
      </c>
      <c r="DW771" s="13">
        <f t="shared" si="808"/>
        <v>-183.47373026765405</v>
      </c>
      <c r="DX771" s="13">
        <f t="shared" si="809"/>
        <v>13.921100508851321</v>
      </c>
    </row>
    <row r="772" spans="1:128" x14ac:dyDescent="0.35">
      <c r="A772" s="106">
        <f t="shared" si="810"/>
        <v>766</v>
      </c>
      <c r="B772" s="106">
        <f>A772*Paramètres!$D$25</f>
        <v>383</v>
      </c>
      <c r="C772" s="102">
        <f>Paramètres!$D$7</f>
        <v>155093840495.72119</v>
      </c>
      <c r="D772" s="28">
        <f>Paramètres!$D$8</f>
        <v>6666</v>
      </c>
      <c r="E772" s="28">
        <f t="shared" si="773"/>
        <v>18493.598542288128</v>
      </c>
      <c r="F772" s="28">
        <f t="shared" si="774"/>
        <v>10142.580963370085</v>
      </c>
      <c r="G772" s="28">
        <f t="shared" si="748"/>
        <v>49.518316080977485</v>
      </c>
      <c r="H772" s="28">
        <f t="shared" si="749"/>
        <v>-63.93547738585513</v>
      </c>
      <c r="I772" s="28">
        <f t="shared" si="811"/>
        <v>1099.3616826330144</v>
      </c>
      <c r="J772" s="28">
        <f t="shared" si="812"/>
        <v>1288.0206849641966</v>
      </c>
      <c r="K772" s="28">
        <f t="shared" si="813"/>
        <v>3975.4533965631331</v>
      </c>
      <c r="L772" s="28">
        <f t="shared" si="775"/>
        <v>1746.7467566191294</v>
      </c>
      <c r="M772" s="28">
        <f t="shared" si="776"/>
        <v>-3571.1490414831337</v>
      </c>
      <c r="N772" s="28">
        <f>Paramètres!$D$26*Calculs!K772</f>
        <v>79.509067931262663</v>
      </c>
      <c r="O772" s="28">
        <f>Paramètres!$D$26*I772</f>
        <v>21.98723365266029</v>
      </c>
      <c r="P772" s="28">
        <f>Paramètres!$D$26*J772</f>
        <v>25.76041369928393</v>
      </c>
      <c r="Q772" s="105">
        <f>IF($T772&gt;25000,Paramètres!$D$9,-5)</f>
        <v>6</v>
      </c>
      <c r="R772" s="105">
        <f t="shared" si="750"/>
        <v>-131467.33032452795</v>
      </c>
      <c r="S772" s="105">
        <f t="shared" si="751"/>
        <v>20510.059376294721</v>
      </c>
      <c r="T772" s="105">
        <f t="shared" si="777"/>
        <v>133057.58707521221</v>
      </c>
      <c r="U772" s="105">
        <f t="shared" si="778"/>
        <v>171.13283218632091</v>
      </c>
      <c r="V772" s="105">
        <f t="shared" si="752"/>
        <v>52.364086028268744</v>
      </c>
      <c r="W772" s="105">
        <f t="shared" si="779"/>
        <v>-51.73824917724577</v>
      </c>
      <c r="X772" s="105">
        <f t="shared" si="780"/>
        <v>8.0716217483946604</v>
      </c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44">
        <f t="shared" si="781"/>
        <v>149960.92886681607</v>
      </c>
      <c r="AL772" s="44">
        <f t="shared" si="782"/>
        <v>-10367.478412924636</v>
      </c>
      <c r="AM772" s="44">
        <f t="shared" si="753"/>
        <v>48.308028610384902</v>
      </c>
      <c r="AN772" s="44">
        <f t="shared" si="754"/>
        <v>174.79651934375735</v>
      </c>
      <c r="AO772" s="44">
        <f t="shared" si="814"/>
        <v>4138.5198189517923</v>
      </c>
      <c r="AP772" s="44">
        <f t="shared" si="815"/>
        <v>4646.2834686082406</v>
      </c>
      <c r="AQ772" s="44">
        <f t="shared" si="783"/>
        <v>326.80049922982175</v>
      </c>
      <c r="AR772" s="44">
        <f t="shared" si="784"/>
        <v>-325.45371873416707</v>
      </c>
      <c r="AS772" s="44">
        <f t="shared" si="785"/>
        <v>29.638543468976376</v>
      </c>
      <c r="AT772" s="44">
        <f>Paramètres!$D$26*Calculs!AQ772</f>
        <v>6.5360099845964355</v>
      </c>
      <c r="AU772" s="44">
        <f>Paramètres!$D$26*AO772</f>
        <v>82.770396379035844</v>
      </c>
      <c r="AV772" s="44">
        <f>Paramètres!$D$26*AP772</f>
        <v>92.925669372164819</v>
      </c>
      <c r="AW772" s="44"/>
      <c r="AX772" s="44"/>
      <c r="AY772" s="44"/>
      <c r="AZ772" s="44"/>
      <c r="BA772" s="44"/>
      <c r="BB772" s="44"/>
      <c r="BC772" s="44"/>
      <c r="BD772" s="44"/>
      <c r="BE772" s="44"/>
      <c r="BF772" s="44"/>
      <c r="BG772" s="41">
        <f>Paramètres!$D$16</f>
        <v>30000</v>
      </c>
      <c r="BH772" s="41">
        <f>Paramètres!$E$16</f>
        <v>-25000</v>
      </c>
      <c r="BI772" s="100"/>
      <c r="BJ772" s="100"/>
      <c r="BK772" s="110">
        <f>Paramètres!$D$20</f>
        <v>523598775598.29883</v>
      </c>
      <c r="BL772" s="41">
        <f>Paramètres!$D$21</f>
        <v>10000</v>
      </c>
      <c r="BM772" s="41"/>
      <c r="BN772" s="41"/>
      <c r="BO772" s="41">
        <f>IF(AND($BR$6&gt;200,A772&lt;950),Paramètres!$D$22,0)</f>
        <v>1</v>
      </c>
      <c r="BP772" s="41">
        <f t="shared" si="755"/>
        <v>11506.401457711872</v>
      </c>
      <c r="BQ772" s="41">
        <f t="shared" si="756"/>
        <v>-35142.580963370085</v>
      </c>
      <c r="BR772" s="41">
        <f t="shared" si="786"/>
        <v>36978.348682344586</v>
      </c>
      <c r="BS772" s="41">
        <f t="shared" si="787"/>
        <v>-71.870492410855874</v>
      </c>
      <c r="BT772" s="41">
        <f t="shared" si="788"/>
        <v>344.44836761322625</v>
      </c>
      <c r="BU772" s="41">
        <f t="shared" si="789"/>
        <v>107.18058919444442</v>
      </c>
      <c r="BV772" s="41">
        <f t="shared" si="790"/>
        <v>-327.34843706874176</v>
      </c>
      <c r="BW772" s="41">
        <f>Paramètres!$D$22</f>
        <v>1</v>
      </c>
      <c r="BX772" s="41">
        <f t="shared" si="757"/>
        <v>-119960.92886681607</v>
      </c>
      <c r="BY772" s="41">
        <f t="shared" si="758"/>
        <v>-14632.521587075364</v>
      </c>
      <c r="BZ772" s="41">
        <f t="shared" si="791"/>
        <v>120850.05230692096</v>
      </c>
      <c r="CA772" s="41">
        <f t="shared" si="792"/>
        <v>-173.04556477741639</v>
      </c>
      <c r="CB772" s="41">
        <f t="shared" si="793"/>
        <v>35.48621301945164</v>
      </c>
      <c r="CC772" s="41">
        <f t="shared" si="794"/>
        <v>-35.22513225702037</v>
      </c>
      <c r="CD772" s="41">
        <f t="shared" si="795"/>
        <v>-4.2966698659918121</v>
      </c>
      <c r="CE772" s="2">
        <f>Paramètres!$F$16</f>
        <v>15000</v>
      </c>
      <c r="CF772" s="2">
        <f>Paramètres!$G$16</f>
        <v>15000</v>
      </c>
      <c r="CG772" s="111">
        <f>Paramètres!$F$20</f>
        <v>992600579172.61572</v>
      </c>
      <c r="CH772" s="2">
        <f>Paramètres!$F$21</f>
        <v>13332</v>
      </c>
      <c r="CI772" s="2"/>
      <c r="CJ772" s="2"/>
      <c r="CK772" s="2">
        <f>IF(CN772&gt;20000,Paramètres!$F$22,-2)</f>
        <v>-2</v>
      </c>
      <c r="CL772" s="2">
        <f t="shared" si="759"/>
        <v>-3493.5985422881276</v>
      </c>
      <c r="CM772" s="2">
        <f t="shared" si="760"/>
        <v>4857.4190366299154</v>
      </c>
      <c r="CN772" s="2">
        <f t="shared" si="761"/>
        <v>5983.2892686291234</v>
      </c>
      <c r="CO772" s="2">
        <f t="shared" si="762"/>
        <v>125.7247982793963</v>
      </c>
      <c r="CP772" s="2">
        <f t="shared" si="763"/>
        <v>-3806.4456986553887</v>
      </c>
      <c r="CQ772" s="2">
        <f t="shared" si="764"/>
        <v>2222.55561231928</v>
      </c>
      <c r="CR772" s="2">
        <f t="shared" si="765"/>
        <v>-3090.1901894479211</v>
      </c>
      <c r="CS772" s="2">
        <f>Paramètres!$F$22</f>
        <v>1</v>
      </c>
      <c r="CT772" s="2">
        <f t="shared" si="766"/>
        <v>-134960.92886681607</v>
      </c>
      <c r="CU772" s="2">
        <f t="shared" si="767"/>
        <v>25367.478412924636</v>
      </c>
      <c r="CV772" s="2">
        <f t="shared" si="796"/>
        <v>137324.29239440479</v>
      </c>
      <c r="CW772" s="2">
        <f t="shared" si="797"/>
        <v>169.35479477718104</v>
      </c>
      <c r="CX772" s="2">
        <f t="shared" si="768"/>
        <v>51.90013607641594</v>
      </c>
      <c r="CY772" s="2">
        <f t="shared" si="798"/>
        <v>-51.006930027135105</v>
      </c>
      <c r="CZ772" s="2">
        <f t="shared" si="799"/>
        <v>9.5873465545705159</v>
      </c>
      <c r="DA772" s="2"/>
      <c r="DB772" s="2"/>
      <c r="DC772" s="13">
        <f>Paramètres!$H$16</f>
        <v>-20000</v>
      </c>
      <c r="DD772" s="13">
        <f>Paramètres!$I$16</f>
        <v>0</v>
      </c>
      <c r="DE772" s="13"/>
      <c r="DF772" s="13"/>
      <c r="DG772" s="112">
        <f>Paramètres!$H$20</f>
        <v>1047197551196.5977</v>
      </c>
      <c r="DH772" s="13">
        <f>Paramètres!$H$21</f>
        <v>10000</v>
      </c>
      <c r="DI772" s="13">
        <f>IF(DL772&lt;66666,Paramètres!$H$22,5)</f>
        <v>1</v>
      </c>
      <c r="DJ772" s="13">
        <f t="shared" si="769"/>
        <v>-38493.598542288128</v>
      </c>
      <c r="DK772" s="13">
        <f t="shared" si="770"/>
        <v>-10142.580963370085</v>
      </c>
      <c r="DL772" s="13">
        <f t="shared" si="800"/>
        <v>39807.399781113105</v>
      </c>
      <c r="DM772" s="13">
        <f t="shared" si="801"/>
        <v>-165.23877823407636</v>
      </c>
      <c r="DN772" s="13">
        <f t="shared" si="802"/>
        <v>602.88709759347137</v>
      </c>
      <c r="DO772" s="13">
        <f t="shared" si="803"/>
        <v>-582.98944489459529</v>
      </c>
      <c r="DP772" s="13">
        <f t="shared" si="804"/>
        <v>-153.61041496647104</v>
      </c>
      <c r="DQ772" s="13">
        <f>IF(DT772&lt;66666,Paramètres!$H$22,5)</f>
        <v>5</v>
      </c>
      <c r="DR772" s="13">
        <f t="shared" si="771"/>
        <v>-169960.92886681607</v>
      </c>
      <c r="DS772" s="13">
        <f t="shared" si="772"/>
        <v>10367.478412924636</v>
      </c>
      <c r="DT772" s="13">
        <f t="shared" si="805"/>
        <v>170276.8391470589</v>
      </c>
      <c r="DU772" s="13">
        <f t="shared" si="806"/>
        <v>176.50932924696622</v>
      </c>
      <c r="DV772" s="13">
        <f t="shared" si="807"/>
        <v>179.65715932610067</v>
      </c>
      <c r="DW772" s="13">
        <f t="shared" si="808"/>
        <v>-179.32384597688281</v>
      </c>
      <c r="DX772" s="13">
        <f t="shared" si="809"/>
        <v>10.93860874074657</v>
      </c>
    </row>
    <row r="773" spans="1:128" x14ac:dyDescent="0.35">
      <c r="A773" s="106">
        <f t="shared" si="810"/>
        <v>767</v>
      </c>
      <c r="B773" s="106">
        <f>A773*Paramètres!$D$25</f>
        <v>383.5</v>
      </c>
      <c r="C773" s="102">
        <f>Paramètres!$D$7</f>
        <v>155093840495.72119</v>
      </c>
      <c r="D773" s="28">
        <f>Paramètres!$D$8</f>
        <v>6666</v>
      </c>
      <c r="E773" s="28">
        <f t="shared" si="773"/>
        <v>19479.966072759416</v>
      </c>
      <c r="F773" s="28">
        <f t="shared" si="774"/>
        <v>9893.8040454814</v>
      </c>
      <c r="G773" s="28">
        <f t="shared" si="748"/>
        <v>-39.268061984475402</v>
      </c>
      <c r="H773" s="28">
        <f t="shared" si="749"/>
        <v>-57.94078639836858</v>
      </c>
      <c r="I773" s="28">
        <f t="shared" si="811"/>
        <v>2824.1212055994833</v>
      </c>
      <c r="J773" s="28">
        <f t="shared" si="812"/>
        <v>-2308.888770218221</v>
      </c>
      <c r="K773" s="28">
        <f t="shared" si="813"/>
        <v>4135.9037154189409</v>
      </c>
      <c r="L773" s="28">
        <f t="shared" si="775"/>
        <v>2195.3187303013274</v>
      </c>
      <c r="M773" s="28">
        <f t="shared" si="776"/>
        <v>-3505.1783429098678</v>
      </c>
      <c r="N773" s="28">
        <f>Paramètres!$D$26*Calculs!K773</f>
        <v>82.718074308378817</v>
      </c>
      <c r="O773" s="28">
        <f>Paramètres!$D$26*I773</f>
        <v>56.482424111989666</v>
      </c>
      <c r="P773" s="28">
        <f>Paramètres!$D$26*J773</f>
        <v>-46.177775404364418</v>
      </c>
      <c r="Q773" s="105">
        <f>IF($T773&gt;25000,Paramètres!$D$9,-5)</f>
        <v>6</v>
      </c>
      <c r="R773" s="105">
        <f t="shared" si="750"/>
        <v>-132468.859273849</v>
      </c>
      <c r="S773" s="105">
        <f t="shared" si="751"/>
        <v>17930.731088234672</v>
      </c>
      <c r="T773" s="105">
        <f t="shared" si="777"/>
        <v>133676.88579060102</v>
      </c>
      <c r="U773" s="105">
        <f t="shared" si="778"/>
        <v>172.29140366426216</v>
      </c>
      <c r="V773" s="105">
        <f t="shared" si="752"/>
        <v>51.881825973771683</v>
      </c>
      <c r="W773" s="105">
        <f t="shared" si="779"/>
        <v>-51.412974375807259</v>
      </c>
      <c r="X773" s="105">
        <f t="shared" si="780"/>
        <v>6.9591617458797623</v>
      </c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44">
        <f t="shared" si="781"/>
        <v>151948.82534660841</v>
      </c>
      <c r="AL773" s="44">
        <f t="shared" si="782"/>
        <v>-8036.927042753272</v>
      </c>
      <c r="AM773" s="44">
        <f t="shared" si="753"/>
        <v>50.856390754214608</v>
      </c>
      <c r="AN773" s="44">
        <f t="shared" si="754"/>
        <v>175.62038388146524</v>
      </c>
      <c r="AO773" s="44">
        <f t="shared" si="814"/>
        <v>3730.2957038385894</v>
      </c>
      <c r="AP773" s="44">
        <f t="shared" si="815"/>
        <v>4582.9963427050525</v>
      </c>
      <c r="AQ773" s="44">
        <f t="shared" si="783"/>
        <v>318.22337505929818</v>
      </c>
      <c r="AR773" s="44">
        <f t="shared" si="784"/>
        <v>-317.29415743828406</v>
      </c>
      <c r="AS773" s="44">
        <f t="shared" si="785"/>
        <v>24.300907177719935</v>
      </c>
      <c r="AT773" s="44">
        <f>Paramètres!$D$26*Calculs!AQ773</f>
        <v>6.3644675011859633</v>
      </c>
      <c r="AU773" s="44">
        <f>Paramètres!$D$26*AO773</f>
        <v>74.605914076771782</v>
      </c>
      <c r="AV773" s="44">
        <f>Paramètres!$D$26*AP773</f>
        <v>91.659926854101045</v>
      </c>
      <c r="AW773" s="44"/>
      <c r="AX773" s="44"/>
      <c r="AY773" s="44"/>
      <c r="AZ773" s="44"/>
      <c r="BA773" s="44"/>
      <c r="BB773" s="44"/>
      <c r="BC773" s="44"/>
      <c r="BD773" s="44"/>
      <c r="BE773" s="44"/>
      <c r="BF773" s="44"/>
      <c r="BG773" s="41">
        <f>Paramètres!$D$16</f>
        <v>30000</v>
      </c>
      <c r="BH773" s="41">
        <f>Paramètres!$E$16</f>
        <v>-25000</v>
      </c>
      <c r="BI773" s="100"/>
      <c r="BJ773" s="100"/>
      <c r="BK773" s="110">
        <f>Paramètres!$D$20</f>
        <v>523598775598.29883</v>
      </c>
      <c r="BL773" s="41">
        <f>Paramètres!$D$21</f>
        <v>10000</v>
      </c>
      <c r="BM773" s="41"/>
      <c r="BN773" s="41"/>
      <c r="BO773" s="41">
        <f>IF(AND($BR$6&gt;200,A773&lt;950),Paramètres!$D$22,0)</f>
        <v>1</v>
      </c>
      <c r="BP773" s="41">
        <f t="shared" si="755"/>
        <v>10520.033927240584</v>
      </c>
      <c r="BQ773" s="41">
        <f t="shared" si="756"/>
        <v>-34893.804045481404</v>
      </c>
      <c r="BR773" s="41">
        <f t="shared" si="786"/>
        <v>36445.14610472494</v>
      </c>
      <c r="BS773" s="41">
        <f t="shared" si="787"/>
        <v>-73.222615262726009</v>
      </c>
      <c r="BT773" s="41">
        <f t="shared" si="788"/>
        <v>353.53512853396484</v>
      </c>
      <c r="BU773" s="41">
        <f t="shared" si="789"/>
        <v>102.04929720851065</v>
      </c>
      <c r="BV773" s="41">
        <f t="shared" si="790"/>
        <v>-338.48637793384847</v>
      </c>
      <c r="BW773" s="41">
        <f>Paramètres!$D$22</f>
        <v>1</v>
      </c>
      <c r="BX773" s="41">
        <f t="shared" si="757"/>
        <v>-121948.82534660841</v>
      </c>
      <c r="BY773" s="41">
        <f t="shared" si="758"/>
        <v>-16963.072957246728</v>
      </c>
      <c r="BZ773" s="41">
        <f t="shared" si="791"/>
        <v>123122.95418633553</v>
      </c>
      <c r="CA773" s="41">
        <f t="shared" si="792"/>
        <v>-172.08097476235133</v>
      </c>
      <c r="CB773" s="41">
        <f t="shared" si="793"/>
        <v>34.200886345569423</v>
      </c>
      <c r="CC773" s="41">
        <f t="shared" si="794"/>
        <v>-33.874738818750096</v>
      </c>
      <c r="CD773" s="41">
        <f t="shared" si="795"/>
        <v>-4.7119737673317195</v>
      </c>
      <c r="CE773" s="2">
        <f>Paramètres!$F$16</f>
        <v>15000</v>
      </c>
      <c r="CF773" s="2">
        <f>Paramètres!$G$16</f>
        <v>15000</v>
      </c>
      <c r="CG773" s="111">
        <f>Paramètres!$F$20</f>
        <v>992600579172.61572</v>
      </c>
      <c r="CH773" s="2">
        <f>Paramètres!$F$21</f>
        <v>13332</v>
      </c>
      <c r="CI773" s="2"/>
      <c r="CJ773" s="2"/>
      <c r="CK773" s="2">
        <f>IF(CN773&gt;20000,Paramètres!$F$22,-2)</f>
        <v>-2</v>
      </c>
      <c r="CL773" s="2">
        <f t="shared" si="759"/>
        <v>-4479.9660727594164</v>
      </c>
      <c r="CM773" s="2">
        <f t="shared" si="760"/>
        <v>5106.1959545186</v>
      </c>
      <c r="CN773" s="2">
        <f t="shared" si="761"/>
        <v>6792.8884238604678</v>
      </c>
      <c r="CO773" s="2">
        <f t="shared" si="762"/>
        <v>131.26238121971889</v>
      </c>
      <c r="CP773" s="2">
        <f t="shared" si="763"/>
        <v>-4025.5004905172941</v>
      </c>
      <c r="CQ773" s="2">
        <f t="shared" si="764"/>
        <v>2654.8508525545471</v>
      </c>
      <c r="CR773" s="2">
        <f t="shared" si="765"/>
        <v>-3025.9578896351759</v>
      </c>
      <c r="CS773" s="2">
        <f>Paramètres!$F$22</f>
        <v>1</v>
      </c>
      <c r="CT773" s="2">
        <f t="shared" si="766"/>
        <v>-136948.82534660841</v>
      </c>
      <c r="CU773" s="2">
        <f t="shared" si="767"/>
        <v>23036.927042753272</v>
      </c>
      <c r="CV773" s="2">
        <f t="shared" si="796"/>
        <v>138872.89430046812</v>
      </c>
      <c r="CW773" s="2">
        <f t="shared" si="797"/>
        <v>170.45135149999535</v>
      </c>
      <c r="CX773" s="2">
        <f t="shared" si="768"/>
        <v>50.764858426345214</v>
      </c>
      <c r="CY773" s="2">
        <f t="shared" si="798"/>
        <v>-50.061516794868282</v>
      </c>
      <c r="CZ773" s="2">
        <f t="shared" si="799"/>
        <v>8.4211274330693584</v>
      </c>
      <c r="DA773" s="2"/>
      <c r="DB773" s="2"/>
      <c r="DC773" s="13">
        <f>Paramètres!$H$16</f>
        <v>-20000</v>
      </c>
      <c r="DD773" s="13">
        <f>Paramètres!$I$16</f>
        <v>0</v>
      </c>
      <c r="DE773" s="13"/>
      <c r="DF773" s="13"/>
      <c r="DG773" s="112">
        <f>Paramètres!$H$20</f>
        <v>1047197551196.5977</v>
      </c>
      <c r="DH773" s="13">
        <f>Paramètres!$H$21</f>
        <v>10000</v>
      </c>
      <c r="DI773" s="13">
        <f>IF(DL773&lt;66666,Paramètres!$H$22,5)</f>
        <v>1</v>
      </c>
      <c r="DJ773" s="13">
        <f t="shared" si="769"/>
        <v>-39479.966072759416</v>
      </c>
      <c r="DK773" s="13">
        <f t="shared" si="770"/>
        <v>-9893.8040454814</v>
      </c>
      <c r="DL773" s="13">
        <f t="shared" si="800"/>
        <v>40700.799495791463</v>
      </c>
      <c r="DM773" s="13">
        <f t="shared" si="801"/>
        <v>-165.93123576829177</v>
      </c>
      <c r="DN773" s="13">
        <f t="shared" si="802"/>
        <v>578.9471224962557</v>
      </c>
      <c r="DO773" s="13">
        <f t="shared" si="803"/>
        <v>-561.58141946173066</v>
      </c>
      <c r="DP773" s="13">
        <f t="shared" si="804"/>
        <v>-140.7340753408433</v>
      </c>
      <c r="DQ773" s="13">
        <f>IF(DT773&lt;66666,Paramètres!$H$22,5)</f>
        <v>5</v>
      </c>
      <c r="DR773" s="13">
        <f t="shared" si="771"/>
        <v>-171948.82534660841</v>
      </c>
      <c r="DS773" s="13">
        <f t="shared" si="772"/>
        <v>8036.927042753272</v>
      </c>
      <c r="DT773" s="13">
        <f t="shared" si="805"/>
        <v>172136.54677136109</v>
      </c>
      <c r="DU773" s="13">
        <f t="shared" si="806"/>
        <v>177.32392991193166</v>
      </c>
      <c r="DV773" s="13">
        <f t="shared" si="807"/>
        <v>175.81569278648939</v>
      </c>
      <c r="DW773" s="13">
        <f t="shared" si="808"/>
        <v>-175.62395911364189</v>
      </c>
      <c r="DX773" s="13">
        <f t="shared" si="809"/>
        <v>8.2087036274346215</v>
      </c>
    </row>
    <row r="774" spans="1:128" x14ac:dyDescent="0.35">
      <c r="A774" s="106">
        <f t="shared" si="810"/>
        <v>768</v>
      </c>
      <c r="B774" s="106">
        <f>A774*Paramètres!$D$25</f>
        <v>384</v>
      </c>
      <c r="C774" s="102">
        <f>Paramètres!$D$7</f>
        <v>155093840495.72119</v>
      </c>
      <c r="D774" s="28">
        <f>Paramètres!$D$8</f>
        <v>6666</v>
      </c>
      <c r="E774" s="28">
        <f t="shared" si="773"/>
        <v>21440.85635813449</v>
      </c>
      <c r="F774" s="28">
        <f t="shared" si="774"/>
        <v>7863.0650746448218</v>
      </c>
      <c r="G774" s="28">
        <f t="shared" ref="G774:G837" si="816">IFERROR(DEGREES(ATAN2(I774,J774)),0)</f>
        <v>-49.289781505522342</v>
      </c>
      <c r="H774" s="28">
        <f t="shared" ref="H774:H837" si="817">IFERROR(DEGREES(ATAN2(L774,M774)),0)</f>
        <v>-56.367192752913418</v>
      </c>
      <c r="I774" s="28">
        <f t="shared" si="811"/>
        <v>4962.9575117888216</v>
      </c>
      <c r="J774" s="28">
        <f t="shared" si="812"/>
        <v>-5767.8893377237246</v>
      </c>
      <c r="K774" s="28">
        <f t="shared" si="813"/>
        <v>4419.3463417603252</v>
      </c>
      <c r="L774" s="28">
        <f t="shared" si="775"/>
        <v>2447.7362193138811</v>
      </c>
      <c r="M774" s="28">
        <f t="shared" si="776"/>
        <v>-3679.5664811346132</v>
      </c>
      <c r="N774" s="28">
        <f>Paramètres!$D$26*Calculs!K774</f>
        <v>88.386926835206509</v>
      </c>
      <c r="O774" s="28">
        <f>Paramètres!$D$26*I774</f>
        <v>99.259150235776431</v>
      </c>
      <c r="P774" s="28">
        <f>Paramètres!$D$26*J774</f>
        <v>-115.35778675447449</v>
      </c>
      <c r="Q774" s="105">
        <f>IF($T774&gt;25000,Paramètres!$D$9,-5)</f>
        <v>6</v>
      </c>
      <c r="R774" s="105">
        <f t="shared" ref="R774:R837" si="818">E774-AK774</f>
        <v>-132293.79330103364</v>
      </c>
      <c r="S774" s="105">
        <f t="shared" ref="S774:S837" si="819">F774-AL774</f>
        <v>13602.418719251138</v>
      </c>
      <c r="T774" s="105">
        <f t="shared" si="777"/>
        <v>132991.25362590747</v>
      </c>
      <c r="U774" s="105">
        <f t="shared" si="778"/>
        <v>174.12949005144529</v>
      </c>
      <c r="V774" s="105">
        <f t="shared" ref="V774:V837" si="820">Q774*C774*(T774)/(ABS(T774)^2+D774^2)^(3/2)</f>
        <v>52.416139018178036</v>
      </c>
      <c r="W774" s="105">
        <f t="shared" si="779"/>
        <v>-52.141247426802522</v>
      </c>
      <c r="X774" s="105">
        <f t="shared" si="780"/>
        <v>5.361151588038271</v>
      </c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44">
        <f t="shared" si="781"/>
        <v>153734.64965916812</v>
      </c>
      <c r="AL774" s="44">
        <f t="shared" si="782"/>
        <v>-5739.3536446063154</v>
      </c>
      <c r="AM774" s="44">
        <f t="shared" ref="AM774:AM837" si="821">IFERROR(DEGREES(ATAN2(AO774,AP774)),0)</f>
        <v>53.524606591692624</v>
      </c>
      <c r="AN774" s="44">
        <f t="shared" ref="AN774:AN837" si="822">IFERROR(DEGREES(ATAN2(AR774,AS774)),0)</f>
        <v>176.52623439614752</v>
      </c>
      <c r="AO774" s="44">
        <f t="shared" si="814"/>
        <v>3338.3956323235338</v>
      </c>
      <c r="AP774" s="44">
        <f t="shared" si="815"/>
        <v>4515.6373230286708</v>
      </c>
      <c r="AQ774" s="44">
        <f t="shared" si="783"/>
        <v>311.54560852102043</v>
      </c>
      <c r="AR774" s="44">
        <f t="shared" si="784"/>
        <v>-310.97318910306751</v>
      </c>
      <c r="AS774" s="44">
        <f t="shared" si="785"/>
        <v>18.877019039052023</v>
      </c>
      <c r="AT774" s="44">
        <f>Paramètres!$D$26*Calculs!AQ774</f>
        <v>6.2309121704204085</v>
      </c>
      <c r="AU774" s="44">
        <f>Paramètres!$D$26*AO774</f>
        <v>66.767912646470677</v>
      </c>
      <c r="AV774" s="44">
        <f>Paramètres!$D$26*AP774</f>
        <v>90.312746460573422</v>
      </c>
      <c r="AW774" s="44"/>
      <c r="AX774" s="44"/>
      <c r="AY774" s="44"/>
      <c r="AZ774" s="44"/>
      <c r="BA774" s="44"/>
      <c r="BB774" s="44"/>
      <c r="BC774" s="44"/>
      <c r="BD774" s="44"/>
      <c r="BE774" s="44"/>
      <c r="BF774" s="44"/>
      <c r="BG774" s="41">
        <f>Paramètres!$D$16</f>
        <v>30000</v>
      </c>
      <c r="BH774" s="41">
        <f>Paramètres!$E$16</f>
        <v>-25000</v>
      </c>
      <c r="BI774" s="100"/>
      <c r="BJ774" s="100"/>
      <c r="BK774" s="110">
        <f>Paramètres!$D$20</f>
        <v>523598775598.29883</v>
      </c>
      <c r="BL774" s="41">
        <f>Paramètres!$D$21</f>
        <v>10000</v>
      </c>
      <c r="BM774" s="41"/>
      <c r="BN774" s="41"/>
      <c r="BO774" s="41">
        <f>IF(AND($BR$6&gt;200,A774&lt;950),Paramètres!$D$22,0)</f>
        <v>1</v>
      </c>
      <c r="BP774" s="41">
        <f t="shared" ref="BP774:BP837" si="823">BG774-$E774</f>
        <v>8559.1436418655103</v>
      </c>
      <c r="BQ774" s="41">
        <f t="shared" ref="BQ774:BQ837" si="824">BH774-$F774</f>
        <v>-32863.065074644823</v>
      </c>
      <c r="BR774" s="41">
        <f t="shared" si="786"/>
        <v>33959.38730281256</v>
      </c>
      <c r="BS774" s="41">
        <f t="shared" si="787"/>
        <v>-75.401703938324417</v>
      </c>
      <c r="BT774" s="41">
        <f t="shared" si="788"/>
        <v>400.78098083000509</v>
      </c>
      <c r="BU774" s="41">
        <f t="shared" si="789"/>
        <v>101.01307050282549</v>
      </c>
      <c r="BV774" s="41">
        <f t="shared" si="790"/>
        <v>-387.84243473690719</v>
      </c>
      <c r="BW774" s="41">
        <f>Paramètres!$D$22</f>
        <v>1</v>
      </c>
      <c r="BX774" s="41">
        <f t="shared" ref="BX774:BX837" si="825">BG774-$AK774</f>
        <v>-123734.64965916812</v>
      </c>
      <c r="BY774" s="41">
        <f t="shared" ref="BY774:BY837" si="826">BH774-$AL774</f>
        <v>-19260.646355393685</v>
      </c>
      <c r="BZ774" s="41">
        <f t="shared" si="791"/>
        <v>125224.74206124208</v>
      </c>
      <c r="CA774" s="41">
        <f t="shared" si="792"/>
        <v>-171.15229260121762</v>
      </c>
      <c r="CB774" s="41">
        <f t="shared" si="793"/>
        <v>33.073278299908985</v>
      </c>
      <c r="CC774" s="41">
        <f t="shared" si="794"/>
        <v>-32.679727952787722</v>
      </c>
      <c r="CD774" s="41">
        <f t="shared" si="795"/>
        <v>-5.086955713883822</v>
      </c>
      <c r="CE774" s="2">
        <f>Paramètres!$F$16</f>
        <v>15000</v>
      </c>
      <c r="CF774" s="2">
        <f>Paramètres!$G$16</f>
        <v>15000</v>
      </c>
      <c r="CG774" s="111">
        <f>Paramètres!$F$20</f>
        <v>992600579172.61572</v>
      </c>
      <c r="CH774" s="2">
        <f>Paramètres!$F$21</f>
        <v>13332</v>
      </c>
      <c r="CI774" s="2"/>
      <c r="CJ774" s="2"/>
      <c r="CK774" s="2">
        <f>IF(CN774&gt;20000,Paramètres!$F$22,-2)</f>
        <v>-2</v>
      </c>
      <c r="CL774" s="2">
        <f t="shared" ref="CL774:CL837" si="827">CE774-$E774</f>
        <v>-6440.8563581344897</v>
      </c>
      <c r="CM774" s="2">
        <f t="shared" ref="CM774:CM837" si="828">CF774-$F774</f>
        <v>7136.9349253551782</v>
      </c>
      <c r="CN774" s="2">
        <f t="shared" ref="CN774:CN837" si="829">SQRT((CL774)^2+(CM774)^2)</f>
        <v>9613.5566131830728</v>
      </c>
      <c r="CO774" s="2">
        <f t="shared" ref="CO774:CO837" si="830">DEGREES(ATAN2(CL774,CM774))</f>
        <v>132.06524583602499</v>
      </c>
      <c r="CP774" s="2">
        <f t="shared" ref="CP774:CP837" si="831">CK774*$CG774*(CN774)/(ABS(CN774)^2+$CH774^2)^(3/2)</f>
        <v>-4297.8429216553377</v>
      </c>
      <c r="CQ774" s="2">
        <f t="shared" ref="CQ774:CQ837" si="832">CP774*COS(RADIANS(CO774))</f>
        <v>2879.4534657701024</v>
      </c>
      <c r="CR774" s="2">
        <f t="shared" ref="CR774:CR837" si="833">CP774*SIN(RADIANS(CO774))</f>
        <v>-3190.6428063459934</v>
      </c>
      <c r="CS774" s="2">
        <f>Paramètres!$F$22</f>
        <v>1</v>
      </c>
      <c r="CT774" s="2">
        <f t="shared" ref="CT774:CT837" si="834">$CE774-AK774</f>
        <v>-138734.64965916812</v>
      </c>
      <c r="CU774" s="2">
        <f t="shared" ref="CU774:CU837" si="835">$CE774-AL774</f>
        <v>20739.353644606315</v>
      </c>
      <c r="CV774" s="2">
        <f t="shared" si="796"/>
        <v>140276.24105901955</v>
      </c>
      <c r="CW774" s="2">
        <f t="shared" si="797"/>
        <v>171.49785037817648</v>
      </c>
      <c r="CX774" s="2">
        <f t="shared" ref="CX774:CX837" si="836">CS774*$CG774*(CV774)/(ABS(CV774)^2+$CH774^2)^(3/2)</f>
        <v>49.767790421541136</v>
      </c>
      <c r="CY774" s="2">
        <f t="shared" si="798"/>
        <v>-49.220858188938919</v>
      </c>
      <c r="CZ774" s="2">
        <f t="shared" si="799"/>
        <v>7.3579944677069316</v>
      </c>
      <c r="DA774" s="2"/>
      <c r="DB774" s="2"/>
      <c r="DC774" s="13">
        <f>Paramètres!$H$16</f>
        <v>-20000</v>
      </c>
      <c r="DD774" s="13">
        <f>Paramètres!$I$16</f>
        <v>0</v>
      </c>
      <c r="DE774" s="13"/>
      <c r="DF774" s="13"/>
      <c r="DG774" s="112">
        <f>Paramètres!$H$20</f>
        <v>1047197551196.5977</v>
      </c>
      <c r="DH774" s="13">
        <f>Paramètres!$H$21</f>
        <v>10000</v>
      </c>
      <c r="DI774" s="13">
        <f>IF(DL774&lt;66666,Paramètres!$H$22,5)</f>
        <v>1</v>
      </c>
      <c r="DJ774" s="13">
        <f t="shared" ref="DJ774:DJ837" si="837">DC774-$E774</f>
        <v>-41440.856358134493</v>
      </c>
      <c r="DK774" s="13">
        <f t="shared" ref="DK774:DK837" si="838">DD774-$F774</f>
        <v>-7863.0650746448218</v>
      </c>
      <c r="DL774" s="13">
        <f t="shared" si="800"/>
        <v>42180.236699947942</v>
      </c>
      <c r="DM774" s="13">
        <f t="shared" si="801"/>
        <v>-169.25630871303832</v>
      </c>
      <c r="DN774" s="13">
        <f t="shared" si="802"/>
        <v>542.23519592302227</v>
      </c>
      <c r="DO774" s="13">
        <f t="shared" si="803"/>
        <v>-532.73031695904672</v>
      </c>
      <c r="DP774" s="13">
        <f t="shared" si="804"/>
        <v>-101.0812400517127</v>
      </c>
      <c r="DQ774" s="13">
        <f>IF(DT774&lt;66666,Paramètres!$H$22,5)</f>
        <v>5</v>
      </c>
      <c r="DR774" s="13">
        <f t="shared" ref="DR774:DR837" si="839">DC774-AK774</f>
        <v>-173734.64965916812</v>
      </c>
      <c r="DS774" s="13">
        <f t="shared" ref="DS774:DS837" si="840">DD774-AL774</f>
        <v>5739.3536446063154</v>
      </c>
      <c r="DT774" s="13">
        <f t="shared" si="805"/>
        <v>173829.42406983848</v>
      </c>
      <c r="DU774" s="13">
        <f t="shared" si="806"/>
        <v>178.10791228968054</v>
      </c>
      <c r="DV774" s="13">
        <f t="shared" si="807"/>
        <v>172.42478671917669</v>
      </c>
      <c r="DW774" s="13">
        <f t="shared" si="808"/>
        <v>-172.33077813786937</v>
      </c>
      <c r="DX774" s="13">
        <f t="shared" si="809"/>
        <v>5.692976510579614</v>
      </c>
    </row>
    <row r="775" spans="1:128" x14ac:dyDescent="0.35">
      <c r="A775" s="106">
        <f t="shared" si="810"/>
        <v>769</v>
      </c>
      <c r="B775" s="106">
        <f>A775*Paramètres!$D$25</f>
        <v>384.5</v>
      </c>
      <c r="C775" s="102">
        <f>Paramètres!$D$7</f>
        <v>155093840495.72119</v>
      </c>
      <c r="D775" s="28">
        <f>Paramètres!$D$8</f>
        <v>6666</v>
      </c>
      <c r="E775" s="28">
        <f t="shared" ref="E775:E838" si="841">$E774+$I774*($B775-$B774)+$L774*($B775-$B774)^2</f>
        <v>24534.269168857372</v>
      </c>
      <c r="F775" s="28">
        <f t="shared" ref="F775:F838" si="842">$F774+$J774*($B775-$B774)+$M774*($B775-$B774)^2</f>
        <v>4059.2287854993065</v>
      </c>
      <c r="G775" s="28">
        <f t="shared" si="816"/>
        <v>-51.922305850615409</v>
      </c>
      <c r="H775" s="28">
        <f t="shared" si="817"/>
        <v>-58.379406579087124</v>
      </c>
      <c r="I775" s="28">
        <f t="shared" si="811"/>
        <v>7311.4345808669268</v>
      </c>
      <c r="J775" s="28">
        <f t="shared" si="812"/>
        <v>-9332.0980321038642</v>
      </c>
      <c r="K775" s="28">
        <f t="shared" si="813"/>
        <v>3972.3064059796798</v>
      </c>
      <c r="L775" s="28">
        <f t="shared" ref="L775:L838" si="843">BU775+CQ775+DO775</f>
        <v>2082.6484796067762</v>
      </c>
      <c r="M775" s="28">
        <f t="shared" ref="M775:M838" si="844">BV775+CR775+DP775</f>
        <v>-3382.5720233838015</v>
      </c>
      <c r="N775" s="28">
        <f>Paramètres!$D$26*Calculs!K775</f>
        <v>79.446128119593595</v>
      </c>
      <c r="O775" s="28">
        <f>Paramètres!$D$26*I775</f>
        <v>146.22869161733854</v>
      </c>
      <c r="P775" s="28">
        <f>Paramètres!$D$26*J775</f>
        <v>-186.64196064207729</v>
      </c>
      <c r="Q775" s="105">
        <f>IF($T775&gt;25000,Paramètres!$D$9,-5)</f>
        <v>6</v>
      </c>
      <c r="R775" s="105">
        <f t="shared" si="818"/>
        <v>-130791.83500919674</v>
      </c>
      <c r="S775" s="105">
        <f t="shared" si="819"/>
        <v>7536.0445138315235</v>
      </c>
      <c r="T775" s="105">
        <f t="shared" ref="T775:T838" si="845">SQRT((R775)^2+(S775)^2)</f>
        <v>131008.76334042464</v>
      </c>
      <c r="U775" s="105">
        <f t="shared" ref="U775:U838" si="846">DEGREES(ATAN2(R775,S775))</f>
        <v>176.70234256123402</v>
      </c>
      <c r="V775" s="105">
        <f t="shared" si="820"/>
        <v>54.008325391460417</v>
      </c>
      <c r="W775" s="105">
        <f t="shared" ref="W775:W838" si="847">V775*COS(RADIANS(U775))</f>
        <v>-53.918896748666967</v>
      </c>
      <c r="X775" s="105">
        <f t="shared" ref="X775:X838" si="848">V775*SIN(RADIANS(U775))</f>
        <v>3.1067322054627513</v>
      </c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44">
        <f t="shared" ref="AK775:AK838" si="849">AK774+AO774*($B775-$B774)+AR774*($B775-$B774)^2</f>
        <v>155326.10417805411</v>
      </c>
      <c r="AL775" s="44">
        <f t="shared" ref="AL775:AL838" si="850">AL774+AP774*($B775-$B774)+AS774*($B775-$B774)^2</f>
        <v>-3476.8157283322171</v>
      </c>
      <c r="AM775" s="44">
        <f t="shared" si="821"/>
        <v>56.329095427683555</v>
      </c>
      <c r="AN775" s="44">
        <f t="shared" si="822"/>
        <v>177.50958498366001</v>
      </c>
      <c r="AO775" s="44">
        <f t="shared" si="814"/>
        <v>2960.6545305739955</v>
      </c>
      <c r="AP775" s="44">
        <f t="shared" si="815"/>
        <v>4444.20159560715</v>
      </c>
      <c r="AQ775" s="44">
        <f t="shared" ref="AQ775:AQ838" si="851">SQRT(AR775^2+AS775^2)</f>
        <v>306.66225277240272</v>
      </c>
      <c r="AR775" s="44">
        <f t="shared" ref="AR775:AR838" si="852">CC774+CY774+DW774+W774</f>
        <v>-306.37261170639852</v>
      </c>
      <c r="AS775" s="44">
        <f t="shared" ref="AS775:AS838" si="853">CD774+CZ774+DX774+X774</f>
        <v>13.325166852440994</v>
      </c>
      <c r="AT775" s="44">
        <f>Paramètres!$D$26*Calculs!AQ775</f>
        <v>6.1332450554480547</v>
      </c>
      <c r="AU775" s="44">
        <f>Paramètres!$D$26*AO775</f>
        <v>59.213090611479913</v>
      </c>
      <c r="AV775" s="44">
        <f>Paramètres!$D$26*AP775</f>
        <v>88.884031912143001</v>
      </c>
      <c r="AW775" s="44"/>
      <c r="AX775" s="44"/>
      <c r="AY775" s="44"/>
      <c r="AZ775" s="44"/>
      <c r="BA775" s="44"/>
      <c r="BB775" s="44"/>
      <c r="BC775" s="44"/>
      <c r="BD775" s="44"/>
      <c r="BE775" s="44"/>
      <c r="BF775" s="44"/>
      <c r="BG775" s="41">
        <f>Paramètres!$D$16</f>
        <v>30000</v>
      </c>
      <c r="BH775" s="41">
        <f>Paramètres!$E$16</f>
        <v>-25000</v>
      </c>
      <c r="BI775" s="100"/>
      <c r="BJ775" s="100"/>
      <c r="BK775" s="110">
        <f>Paramètres!$D$20</f>
        <v>523598775598.29883</v>
      </c>
      <c r="BL775" s="41">
        <f>Paramètres!$D$21</f>
        <v>10000</v>
      </c>
      <c r="BM775" s="41"/>
      <c r="BN775" s="41"/>
      <c r="BO775" s="41">
        <f>IF(AND($BR$6&gt;200,A775&lt;950),Paramètres!$D$22,0)</f>
        <v>1</v>
      </c>
      <c r="BP775" s="41">
        <f t="shared" si="823"/>
        <v>5465.7308311426277</v>
      </c>
      <c r="BQ775" s="41">
        <f t="shared" si="824"/>
        <v>-29059.228785499305</v>
      </c>
      <c r="BR775" s="41">
        <f t="shared" ref="BR775:BR838" si="854">SQRT((BP775)^2+(BQ775)^2)</f>
        <v>29568.784065742278</v>
      </c>
      <c r="BS775" s="41">
        <f t="shared" ref="BS775:BS838" si="855">DEGREES(ATAN2(BP775,BQ775))</f>
        <v>-79.34772894011752</v>
      </c>
      <c r="BT775" s="41">
        <f t="shared" ref="BT775:BT838" si="856">BO775*BK775*(BR775)/(BR775^2+BL775^2)^(3/2)</f>
        <v>509.07802208696137</v>
      </c>
      <c r="BU775" s="41">
        <f t="shared" ref="BU775:BU838" si="857">BT775*COS(RADIANS(BS775))</f>
        <v>94.102058258172804</v>
      </c>
      <c r="BV775" s="41">
        <f t="shared" ref="BV775:BV838" si="858">BT775*SIN(RADIANS(BS775))</f>
        <v>-500.30514209185196</v>
      </c>
      <c r="BW775" s="41">
        <f>Paramètres!$D$22</f>
        <v>1</v>
      </c>
      <c r="BX775" s="41">
        <f t="shared" si="825"/>
        <v>-125326.10417805411</v>
      </c>
      <c r="BY775" s="41">
        <f t="shared" si="826"/>
        <v>-21523.184271667782</v>
      </c>
      <c r="BZ775" s="41">
        <f t="shared" ref="BZ775:BZ838" si="859">SQRT((BX775)^2+(BY775)^2)</f>
        <v>127160.8424383884</v>
      </c>
      <c r="CA775" s="41">
        <f t="shared" ref="CA775:CA838" si="860">DEGREES(ATAN2(BX775,BY775))</f>
        <v>-170.25523070267374</v>
      </c>
      <c r="CB775" s="41">
        <f t="shared" ref="CB775:CB838" si="861">BW775*BK775*(BZ775)/(BZ775^2+BL775^2)^(3/2)</f>
        <v>32.083039067099435</v>
      </c>
      <c r="CC775" s="41">
        <f t="shared" ref="CC775:CC838" si="862">CB775*COS(RADIANS(CA775))</f>
        <v>-31.620129431118315</v>
      </c>
      <c r="CD775" s="41">
        <f t="shared" ref="CD775:CD838" si="863">CB775*SIN(RADIANS(CA775))</f>
        <v>-5.4303600746501122</v>
      </c>
      <c r="CE775" s="2">
        <f>Paramètres!$F$16</f>
        <v>15000</v>
      </c>
      <c r="CF775" s="2">
        <f>Paramètres!$G$16</f>
        <v>15000</v>
      </c>
      <c r="CG775" s="111">
        <f>Paramètres!$F$20</f>
        <v>992600579172.61572</v>
      </c>
      <c r="CH775" s="2">
        <f>Paramètres!$F$21</f>
        <v>13332</v>
      </c>
      <c r="CI775" s="2"/>
      <c r="CJ775" s="2"/>
      <c r="CK775" s="2">
        <f>IF(CN775&gt;20000,Paramètres!$F$22,-2)</f>
        <v>-2</v>
      </c>
      <c r="CL775" s="2">
        <f t="shared" si="827"/>
        <v>-9534.2691688573723</v>
      </c>
      <c r="CM775" s="2">
        <f t="shared" si="828"/>
        <v>10940.771214500694</v>
      </c>
      <c r="CN775" s="2">
        <f t="shared" si="829"/>
        <v>14512.159155421057</v>
      </c>
      <c r="CO775" s="2">
        <f t="shared" si="830"/>
        <v>131.07032611538074</v>
      </c>
      <c r="CP775" s="2">
        <f t="shared" si="831"/>
        <v>-3764.5233645243889</v>
      </c>
      <c r="CQ775" s="2">
        <f t="shared" si="832"/>
        <v>2473.2349380567912</v>
      </c>
      <c r="CR775" s="2">
        <f t="shared" si="833"/>
        <v>-2838.0882831979075</v>
      </c>
      <c r="CS775" s="2">
        <f>Paramètres!$F$22</f>
        <v>1</v>
      </c>
      <c r="CT775" s="2">
        <f t="shared" si="834"/>
        <v>-140326.10417805411</v>
      </c>
      <c r="CU775" s="2">
        <f t="shared" si="835"/>
        <v>18476.815728332218</v>
      </c>
      <c r="CV775" s="2">
        <f t="shared" ref="CV775:CV838" si="864">SQRT((CT775)^2+(CU775)^2)</f>
        <v>141537.30332759925</v>
      </c>
      <c r="CW775" s="2">
        <f t="shared" ref="CW775:CW838" si="865">DEGREES(ATAN2(CT775,CU775))</f>
        <v>172.49898313194817</v>
      </c>
      <c r="CX775" s="2">
        <f t="shared" si="836"/>
        <v>48.89655115027039</v>
      </c>
      <c r="CY775" s="2">
        <f t="shared" ref="CY775:CY838" si="866">CX775*COS(RADIANS(CW775))</f>
        <v>-48.478121098428709</v>
      </c>
      <c r="CZ775" s="2">
        <f t="shared" ref="CZ775:CZ838" si="867">CX775*SIN(RADIANS(CW775))</f>
        <v>6.3831410102777335</v>
      </c>
      <c r="DA775" s="2"/>
      <c r="DB775" s="2"/>
      <c r="DC775" s="13">
        <f>Paramètres!$H$16</f>
        <v>-20000</v>
      </c>
      <c r="DD775" s="13">
        <f>Paramètres!$I$16</f>
        <v>0</v>
      </c>
      <c r="DE775" s="13"/>
      <c r="DF775" s="13"/>
      <c r="DG775" s="112">
        <f>Paramètres!$H$20</f>
        <v>1047197551196.5977</v>
      </c>
      <c r="DH775" s="13">
        <f>Paramètres!$H$21</f>
        <v>10000</v>
      </c>
      <c r="DI775" s="13">
        <f>IF(DL775&lt;66666,Paramètres!$H$22,5)</f>
        <v>1</v>
      </c>
      <c r="DJ775" s="13">
        <f t="shared" si="837"/>
        <v>-44534.269168857369</v>
      </c>
      <c r="DK775" s="13">
        <f t="shared" si="838"/>
        <v>-4059.2287854993065</v>
      </c>
      <c r="DL775" s="13">
        <f t="shared" ref="DL775:DL838" si="868">SQRT((DJ775)^2+(DK775)^2)</f>
        <v>44718.882686592988</v>
      </c>
      <c r="DM775" s="13">
        <f t="shared" ref="DM775:DM838" si="869">DEGREES(ATAN2(DJ775,DK775))</f>
        <v>-174.79197058009794</v>
      </c>
      <c r="DN775" s="13">
        <f t="shared" ref="DN775:DN838" si="870">DI775*DG775*(DL775)/(ABS(DL775)^2+DH775^2)^(3/2)</f>
        <v>486.69775709195318</v>
      </c>
      <c r="DO775" s="13">
        <f t="shared" ref="DO775:DO838" si="871">DN775*COS(RADIANS(DM775))</f>
        <v>-484.68851670818754</v>
      </c>
      <c r="DP775" s="13">
        <f t="shared" ref="DP775:DP838" si="872">DN775*SIN(RADIANS(DM775))</f>
        <v>-44.178598094042066</v>
      </c>
      <c r="DQ775" s="13">
        <f>IF(DT775&lt;66666,Paramètres!$H$22,5)</f>
        <v>5</v>
      </c>
      <c r="DR775" s="13">
        <f t="shared" si="839"/>
        <v>-175326.10417805411</v>
      </c>
      <c r="DS775" s="13">
        <f t="shared" si="840"/>
        <v>3476.8157283322171</v>
      </c>
      <c r="DT775" s="13">
        <f t="shared" ref="DT775:DT838" si="873">SQRT((DR775)^2+(DS775)^2)</f>
        <v>175360.57439989943</v>
      </c>
      <c r="DU775" s="13">
        <f t="shared" ref="DU775:DU838" si="874">DEGREES(ATAN2(DR775,DS775))</f>
        <v>178.86394121580409</v>
      </c>
      <c r="DV775" s="13">
        <f t="shared" ref="DV775:DV838" si="875">DQ775*DG775*(DT775)/(ABS(DT775)^2+DH775^2)^(3/2)</f>
        <v>169.44147471646207</v>
      </c>
      <c r="DW775" s="13">
        <f t="shared" ref="DW775:DW838" si="876">DV775*COS(RADIANS(DU775))</f>
        <v>-169.40816799832854</v>
      </c>
      <c r="DX775" s="13">
        <f t="shared" ref="DX775:DX838" si="877">DV775*SIN(RADIANS(DU775))</f>
        <v>3.3594597094701188</v>
      </c>
    </row>
    <row r="776" spans="1:128" x14ac:dyDescent="0.35">
      <c r="A776" s="106">
        <f t="shared" ref="A776:A839" si="878">A775+1</f>
        <v>770</v>
      </c>
      <c r="B776" s="106">
        <f>A776*Paramètres!$D$25</f>
        <v>385</v>
      </c>
      <c r="C776" s="102">
        <f>Paramètres!$D$7</f>
        <v>155093840495.72119</v>
      </c>
      <c r="D776" s="28">
        <f>Paramètres!$D$8</f>
        <v>6666</v>
      </c>
      <c r="E776" s="28">
        <f t="shared" si="841"/>
        <v>28710.64857919253</v>
      </c>
      <c r="F776" s="28">
        <f t="shared" si="842"/>
        <v>-1452.4632363985761</v>
      </c>
      <c r="G776" s="28">
        <f t="shared" si="816"/>
        <v>-53.566251044765231</v>
      </c>
      <c r="H776" s="28">
        <f t="shared" si="817"/>
        <v>166.38290086361894</v>
      </c>
      <c r="I776" s="28">
        <f t="shared" ref="I776:I839" si="879">I775+L775-O775</f>
        <v>9247.8543688563641</v>
      </c>
      <c r="J776" s="28">
        <f t="shared" ref="J776:J839" si="880">J775+M775-P775</f>
        <v>-12528.028094845589</v>
      </c>
      <c r="K776" s="28">
        <f t="shared" ref="K776:K839" si="881">SQRT(L776^2+M776^2)</f>
        <v>1257.1631678375379</v>
      </c>
      <c r="L776" s="28">
        <f t="shared" si="843"/>
        <v>-1221.8252947571214</v>
      </c>
      <c r="M776" s="28">
        <f t="shared" si="844"/>
        <v>295.97665390869417</v>
      </c>
      <c r="N776" s="28">
        <f>Paramètres!$D$26*Calculs!K776</f>
        <v>25.143263356750758</v>
      </c>
      <c r="O776" s="28">
        <f>Paramètres!$D$26*I776</f>
        <v>184.95708737712729</v>
      </c>
      <c r="P776" s="28">
        <f>Paramètres!$D$26*J776</f>
        <v>-250.56056189691179</v>
      </c>
      <c r="Q776" s="105">
        <f>IF($T776&gt;25000,Paramètres!$D$9,-5)</f>
        <v>6</v>
      </c>
      <c r="R776" s="105">
        <f t="shared" si="818"/>
        <v>-128019.18971122199</v>
      </c>
      <c r="S776" s="105">
        <f t="shared" si="819"/>
        <v>-201.07959758304423</v>
      </c>
      <c r="T776" s="105">
        <f t="shared" si="845"/>
        <v>128019.3476288737</v>
      </c>
      <c r="U776" s="105">
        <f t="shared" si="846"/>
        <v>-179.91000565743914</v>
      </c>
      <c r="V776" s="105">
        <f t="shared" si="820"/>
        <v>56.549752684848087</v>
      </c>
      <c r="W776" s="105">
        <f t="shared" si="847"/>
        <v>-56.549682928172125</v>
      </c>
      <c r="X776" s="105">
        <f t="shared" si="848"/>
        <v>-8.8822523500548867E-2</v>
      </c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44">
        <f t="shared" si="849"/>
        <v>156729.83829041451</v>
      </c>
      <c r="AL776" s="44">
        <f t="shared" si="850"/>
        <v>-1251.3836388155319</v>
      </c>
      <c r="AM776" s="44">
        <f t="shared" si="821"/>
        <v>59.288766770810767</v>
      </c>
      <c r="AN776" s="44">
        <f t="shared" si="822"/>
        <v>178.5993549887782</v>
      </c>
      <c r="AO776" s="44">
        <f t="shared" ref="AO776:AO839" si="882">AO775+AR775-AU775</f>
        <v>2595.0688282561173</v>
      </c>
      <c r="AP776" s="44">
        <f t="shared" ref="AP776:AP839" si="883">AP775+AS775-AV775</f>
        <v>4368.6427305474481</v>
      </c>
      <c r="AQ776" s="44">
        <f t="shared" si="851"/>
        <v>303.51600140491206</v>
      </c>
      <c r="AR776" s="44">
        <f t="shared" si="852"/>
        <v>-303.42531527654251</v>
      </c>
      <c r="AS776" s="44">
        <f t="shared" si="853"/>
        <v>7.4189728505604915</v>
      </c>
      <c r="AT776" s="44">
        <f>Paramètres!$D$26*Calculs!AQ776</f>
        <v>6.0703200280982417</v>
      </c>
      <c r="AU776" s="44">
        <f>Paramètres!$D$26*AO776</f>
        <v>51.901376565122348</v>
      </c>
      <c r="AV776" s="44">
        <f>Paramètres!$D$26*AP776</f>
        <v>87.372854610948963</v>
      </c>
      <c r="AW776" s="44"/>
      <c r="AX776" s="44"/>
      <c r="AY776" s="44"/>
      <c r="AZ776" s="44"/>
      <c r="BA776" s="44"/>
      <c r="BB776" s="44"/>
      <c r="BC776" s="44"/>
      <c r="BD776" s="44"/>
      <c r="BE776" s="44"/>
      <c r="BF776" s="44"/>
      <c r="BG776" s="41">
        <f>Paramètres!$D$16</f>
        <v>30000</v>
      </c>
      <c r="BH776" s="41">
        <f>Paramètres!$E$16</f>
        <v>-25000</v>
      </c>
      <c r="BI776" s="100"/>
      <c r="BJ776" s="100"/>
      <c r="BK776" s="110">
        <f>Paramètres!$D$20</f>
        <v>523598775598.29883</v>
      </c>
      <c r="BL776" s="41">
        <f>Paramètres!$D$21</f>
        <v>10000</v>
      </c>
      <c r="BM776" s="41"/>
      <c r="BN776" s="41"/>
      <c r="BO776" s="41">
        <f>IF(AND($BR$6&gt;200,A776&lt;950),Paramètres!$D$22,0)</f>
        <v>1</v>
      </c>
      <c r="BP776" s="41">
        <f t="shared" si="823"/>
        <v>1289.3514208074703</v>
      </c>
      <c r="BQ776" s="41">
        <f t="shared" si="824"/>
        <v>-23547.536763601423</v>
      </c>
      <c r="BR776" s="41">
        <f t="shared" si="854"/>
        <v>23582.809729111985</v>
      </c>
      <c r="BS776" s="41">
        <f t="shared" si="855"/>
        <v>-86.86588455341456</v>
      </c>
      <c r="BT776" s="41">
        <f t="shared" si="856"/>
        <v>734.66702466861636</v>
      </c>
      <c r="BU776" s="41">
        <f t="shared" si="857"/>
        <v>40.166713930933511</v>
      </c>
      <c r="BV776" s="41">
        <f t="shared" si="858"/>
        <v>-733.56817830889304</v>
      </c>
      <c r="BW776" s="41">
        <f>Paramètres!$D$22</f>
        <v>1</v>
      </c>
      <c r="BX776" s="41">
        <f t="shared" si="825"/>
        <v>-126729.83829041451</v>
      </c>
      <c r="BY776" s="41">
        <f t="shared" si="826"/>
        <v>-23748.616361184468</v>
      </c>
      <c r="BZ776" s="41">
        <f t="shared" si="859"/>
        <v>128935.83168454505</v>
      </c>
      <c r="CA776" s="41">
        <f t="shared" si="860"/>
        <v>-169.38612236664355</v>
      </c>
      <c r="CB776" s="41">
        <f t="shared" si="861"/>
        <v>31.213648289919863</v>
      </c>
      <c r="CC776" s="41">
        <f t="shared" si="862"/>
        <v>-30.679606658244172</v>
      </c>
      <c r="CD776" s="41">
        <f t="shared" si="863"/>
        <v>-5.7492238486805514</v>
      </c>
      <c r="CE776" s="2">
        <f>Paramètres!$F$16</f>
        <v>15000</v>
      </c>
      <c r="CF776" s="2">
        <f>Paramètres!$G$16</f>
        <v>15000</v>
      </c>
      <c r="CG776" s="111">
        <f>Paramètres!$F$20</f>
        <v>992600579172.61572</v>
      </c>
      <c r="CH776" s="2">
        <f>Paramètres!$F$21</f>
        <v>13332</v>
      </c>
      <c r="CI776" s="2"/>
      <c r="CJ776" s="2"/>
      <c r="CK776" s="2">
        <f>IF(CN776&gt;20000,Paramètres!$F$22,-2)</f>
        <v>1</v>
      </c>
      <c r="CL776" s="2">
        <f t="shared" si="827"/>
        <v>-13710.64857919253</v>
      </c>
      <c r="CM776" s="2">
        <f t="shared" si="828"/>
        <v>16452.463236398577</v>
      </c>
      <c r="CN776" s="2">
        <f t="shared" si="829"/>
        <v>21416.475690625684</v>
      </c>
      <c r="CO776" s="2">
        <f t="shared" si="830"/>
        <v>129.80611069121807</v>
      </c>
      <c r="CP776" s="2">
        <f t="shared" si="831"/>
        <v>1324.0958869239955</v>
      </c>
      <c r="CQ776" s="2">
        <f t="shared" si="832"/>
        <v>-847.6751101823686</v>
      </c>
      <c r="CR776" s="2">
        <f t="shared" si="833"/>
        <v>1017.1906533911682</v>
      </c>
      <c r="CS776" s="2">
        <f>Paramètres!$F$22</f>
        <v>1</v>
      </c>
      <c r="CT776" s="2">
        <f t="shared" si="834"/>
        <v>-141729.83829041451</v>
      </c>
      <c r="CU776" s="2">
        <f t="shared" si="835"/>
        <v>16251.383638815532</v>
      </c>
      <c r="CV776" s="2">
        <f t="shared" si="864"/>
        <v>142658.52421780833</v>
      </c>
      <c r="CW776" s="2">
        <f t="shared" si="865"/>
        <v>173.45877511683699</v>
      </c>
      <c r="CX776" s="2">
        <f t="shared" si="836"/>
        <v>48.140912238092973</v>
      </c>
      <c r="CY776" s="2">
        <f t="shared" si="866"/>
        <v>-47.827522008013496</v>
      </c>
      <c r="CZ776" s="2">
        <f t="shared" si="867"/>
        <v>5.4841197733779312</v>
      </c>
      <c r="DA776" s="2"/>
      <c r="DB776" s="2"/>
      <c r="DC776" s="13">
        <f>Paramètres!$H$16</f>
        <v>-20000</v>
      </c>
      <c r="DD776" s="13">
        <f>Paramètres!$I$16</f>
        <v>0</v>
      </c>
      <c r="DE776" s="13"/>
      <c r="DF776" s="13"/>
      <c r="DG776" s="112">
        <f>Paramètres!$H$20</f>
        <v>1047197551196.5977</v>
      </c>
      <c r="DH776" s="13">
        <f>Paramètres!$H$21</f>
        <v>10000</v>
      </c>
      <c r="DI776" s="13">
        <f>IF(DL776&lt;66666,Paramètres!$H$22,5)</f>
        <v>1</v>
      </c>
      <c r="DJ776" s="13">
        <f t="shared" si="837"/>
        <v>-48710.64857919253</v>
      </c>
      <c r="DK776" s="13">
        <f t="shared" si="838"/>
        <v>1452.4632363985761</v>
      </c>
      <c r="DL776" s="13">
        <f t="shared" si="868"/>
        <v>48732.298678173189</v>
      </c>
      <c r="DM776" s="13">
        <f t="shared" si="869"/>
        <v>178.29204979592748</v>
      </c>
      <c r="DN776" s="13">
        <f t="shared" si="870"/>
        <v>414.50104719028923</v>
      </c>
      <c r="DO776" s="13">
        <f t="shared" si="871"/>
        <v>-414.31689850568637</v>
      </c>
      <c r="DP776" s="13">
        <f t="shared" si="872"/>
        <v>12.354178826418982</v>
      </c>
      <c r="DQ776" s="13">
        <f>IF(DT776&lt;66666,Paramètres!$H$22,5)</f>
        <v>5</v>
      </c>
      <c r="DR776" s="13">
        <f t="shared" si="839"/>
        <v>-176729.83829041451</v>
      </c>
      <c r="DS776" s="13">
        <f t="shared" si="840"/>
        <v>1251.3836388155319</v>
      </c>
      <c r="DT776" s="13">
        <f t="shared" si="873"/>
        <v>176734.26861581643</v>
      </c>
      <c r="DU776" s="13">
        <f t="shared" si="874"/>
        <v>179.59430844547802</v>
      </c>
      <c r="DV776" s="13">
        <f t="shared" si="875"/>
        <v>166.83025181693642</v>
      </c>
      <c r="DW776" s="13">
        <f t="shared" si="876"/>
        <v>-166.82606976266806</v>
      </c>
      <c r="DX776" s="13">
        <f t="shared" si="877"/>
        <v>1.1812573148279379</v>
      </c>
    </row>
    <row r="777" spans="1:128" x14ac:dyDescent="0.35">
      <c r="A777" s="106">
        <f t="shared" si="878"/>
        <v>771</v>
      </c>
      <c r="B777" s="106">
        <f>A777*Paramètres!$D$25</f>
        <v>385.5</v>
      </c>
      <c r="C777" s="102">
        <f>Paramètres!$D$7</f>
        <v>155093840495.72119</v>
      </c>
      <c r="D777" s="28">
        <f>Paramètres!$D$8</f>
        <v>6666</v>
      </c>
      <c r="E777" s="28">
        <f t="shared" si="841"/>
        <v>33029.119439931434</v>
      </c>
      <c r="F777" s="28">
        <f t="shared" si="842"/>
        <v>-7642.4831203441963</v>
      </c>
      <c r="G777" s="28">
        <f t="shared" si="816"/>
        <v>-56.797977526223939</v>
      </c>
      <c r="H777" s="28">
        <f t="shared" si="817"/>
        <v>-162.19940632719678</v>
      </c>
      <c r="I777" s="28">
        <f t="shared" si="879"/>
        <v>7841.0719867221151</v>
      </c>
      <c r="J777" s="28">
        <f t="shared" si="880"/>
        <v>-11981.490879039984</v>
      </c>
      <c r="K777" s="28">
        <f t="shared" si="881"/>
        <v>1141.4006906433178</v>
      </c>
      <c r="L777" s="28">
        <f t="shared" si="843"/>
        <v>-1086.757531040404</v>
      </c>
      <c r="M777" s="28">
        <f t="shared" si="844"/>
        <v>-348.93209271720514</v>
      </c>
      <c r="N777" s="28">
        <f>Paramètres!$D$26*Calculs!K777</f>
        <v>22.828013812866356</v>
      </c>
      <c r="O777" s="28">
        <f>Paramètres!$D$26*I777</f>
        <v>156.82143973444229</v>
      </c>
      <c r="P777" s="28">
        <f>Paramètres!$D$26*J777</f>
        <v>-239.62981758079968</v>
      </c>
      <c r="Q777" s="105">
        <f>IF($T777&gt;25000,Paramètres!$D$9,-5)</f>
        <v>6</v>
      </c>
      <c r="R777" s="105">
        <f t="shared" si="818"/>
        <v>-124922.396935792</v>
      </c>
      <c r="S777" s="105">
        <f t="shared" si="819"/>
        <v>-8577.2755900150278</v>
      </c>
      <c r="T777" s="105">
        <f t="shared" si="845"/>
        <v>125216.51214089394</v>
      </c>
      <c r="U777" s="105">
        <f t="shared" si="846"/>
        <v>-176.07218872901393</v>
      </c>
      <c r="V777" s="105">
        <f t="shared" si="820"/>
        <v>59.098844391283379</v>
      </c>
      <c r="W777" s="105">
        <f t="shared" si="847"/>
        <v>-58.960029881581399</v>
      </c>
      <c r="X777" s="105">
        <f t="shared" si="848"/>
        <v>-4.0482446502349427</v>
      </c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44">
        <f t="shared" si="849"/>
        <v>157951.51637572344</v>
      </c>
      <c r="AL777" s="44">
        <f t="shared" si="850"/>
        <v>934.79246967083225</v>
      </c>
      <c r="AM777" s="44">
        <f t="shared" si="821"/>
        <v>62.424454415022069</v>
      </c>
      <c r="AN777" s="44">
        <f t="shared" si="822"/>
        <v>179.84297738446949</v>
      </c>
      <c r="AO777" s="44">
        <f t="shared" si="882"/>
        <v>2239.742136414452</v>
      </c>
      <c r="AP777" s="44">
        <f t="shared" si="883"/>
        <v>4288.6888487870601</v>
      </c>
      <c r="AQ777" s="44">
        <f t="shared" si="851"/>
        <v>301.88401503321984</v>
      </c>
      <c r="AR777" s="44">
        <f t="shared" si="852"/>
        <v>-301.88288135709786</v>
      </c>
      <c r="AS777" s="44">
        <f t="shared" si="853"/>
        <v>0.82733071602476893</v>
      </c>
      <c r="AT777" s="44">
        <f>Paramètres!$D$26*Calculs!AQ777</f>
        <v>6.0376803006643973</v>
      </c>
      <c r="AU777" s="44">
        <f>Paramètres!$D$26*AO777</f>
        <v>44.794842728289041</v>
      </c>
      <c r="AV777" s="44">
        <f>Paramètres!$D$26*AP777</f>
        <v>85.7737769757412</v>
      </c>
      <c r="AW777" s="44"/>
      <c r="AX777" s="44"/>
      <c r="AY777" s="44"/>
      <c r="AZ777" s="44"/>
      <c r="BA777" s="44"/>
      <c r="BB777" s="44"/>
      <c r="BC777" s="44"/>
      <c r="BD777" s="44"/>
      <c r="BE777" s="44"/>
      <c r="BF777" s="44"/>
      <c r="BG777" s="41">
        <f>Paramètres!$D$16</f>
        <v>30000</v>
      </c>
      <c r="BH777" s="41">
        <f>Paramètres!$E$16</f>
        <v>-25000</v>
      </c>
      <c r="BI777" s="100"/>
      <c r="BJ777" s="100"/>
      <c r="BK777" s="110">
        <f>Paramètres!$D$20</f>
        <v>523598775598.29883</v>
      </c>
      <c r="BL777" s="41">
        <f>Paramètres!$D$21</f>
        <v>10000</v>
      </c>
      <c r="BM777" s="41"/>
      <c r="BN777" s="41"/>
      <c r="BO777" s="41">
        <f>IF(AND($BR$6&gt;200,A777&lt;950),Paramètres!$D$22,0)</f>
        <v>1</v>
      </c>
      <c r="BP777" s="41">
        <f t="shared" si="823"/>
        <v>-3029.1194399314336</v>
      </c>
      <c r="BQ777" s="41">
        <f t="shared" si="824"/>
        <v>-17357.516879655803</v>
      </c>
      <c r="BR777" s="41">
        <f t="shared" si="854"/>
        <v>17619.845538735764</v>
      </c>
      <c r="BS777" s="41">
        <f t="shared" si="855"/>
        <v>-99.899192096767976</v>
      </c>
      <c r="BT777" s="41">
        <f t="shared" si="856"/>
        <v>1109.4203138175592</v>
      </c>
      <c r="BU777" s="41">
        <f t="shared" si="857"/>
        <v>-190.72622584866991</v>
      </c>
      <c r="BV777" s="41">
        <f t="shared" si="858"/>
        <v>-1092.9029872246547</v>
      </c>
      <c r="BW777" s="41">
        <f>Paramètres!$D$22</f>
        <v>1</v>
      </c>
      <c r="BX777" s="41">
        <f t="shared" si="825"/>
        <v>-127951.51637572344</v>
      </c>
      <c r="BY777" s="41">
        <f t="shared" si="826"/>
        <v>-25934.792469670832</v>
      </c>
      <c r="BZ777" s="41">
        <f t="shared" si="859"/>
        <v>130553.45266706629</v>
      </c>
      <c r="CA777" s="41">
        <f t="shared" si="860"/>
        <v>-168.54181787157873</v>
      </c>
      <c r="CB777" s="41">
        <f t="shared" si="861"/>
        <v>30.451661628420812</v>
      </c>
      <c r="CC777" s="41">
        <f t="shared" si="862"/>
        <v>-29.844758617400956</v>
      </c>
      <c r="CD777" s="41">
        <f t="shared" si="863"/>
        <v>-6.0493040096285347</v>
      </c>
      <c r="CE777" s="2">
        <f>Paramètres!$F$16</f>
        <v>15000</v>
      </c>
      <c r="CF777" s="2">
        <f>Paramètres!$G$16</f>
        <v>15000</v>
      </c>
      <c r="CG777" s="111">
        <f>Paramètres!$F$20</f>
        <v>992600579172.61572</v>
      </c>
      <c r="CH777" s="2">
        <f>Paramètres!$F$21</f>
        <v>13332</v>
      </c>
      <c r="CI777" s="2"/>
      <c r="CJ777" s="2"/>
      <c r="CK777" s="2">
        <f>IF(CN777&gt;20000,Paramètres!$F$22,-2)</f>
        <v>1</v>
      </c>
      <c r="CL777" s="2">
        <f t="shared" si="827"/>
        <v>-18029.119439931434</v>
      </c>
      <c r="CM777" s="2">
        <f t="shared" si="828"/>
        <v>22642.483120344197</v>
      </c>
      <c r="CN777" s="2">
        <f t="shared" si="829"/>
        <v>28943.586329865644</v>
      </c>
      <c r="CO777" s="2">
        <f t="shared" si="830"/>
        <v>128.52862213510718</v>
      </c>
      <c r="CP777" s="2">
        <f t="shared" si="831"/>
        <v>887.81817302974275</v>
      </c>
      <c r="CQ777" s="2">
        <f t="shared" si="832"/>
        <v>-553.02683295948168</v>
      </c>
      <c r="CR777" s="2">
        <f t="shared" si="833"/>
        <v>694.53756585851841</v>
      </c>
      <c r="CS777" s="2">
        <f>Paramètres!$F$22</f>
        <v>1</v>
      </c>
      <c r="CT777" s="2">
        <f t="shared" si="834"/>
        <v>-142951.51637572344</v>
      </c>
      <c r="CU777" s="2">
        <f t="shared" si="835"/>
        <v>14065.207530329168</v>
      </c>
      <c r="CV777" s="2">
        <f t="shared" si="864"/>
        <v>143641.79787579225</v>
      </c>
      <c r="CW777" s="2">
        <f t="shared" si="865"/>
        <v>174.38067172026931</v>
      </c>
      <c r="CX777" s="2">
        <f t="shared" si="836"/>
        <v>47.492503471758219</v>
      </c>
      <c r="CY777" s="2">
        <f t="shared" si="866"/>
        <v>-47.264274662154648</v>
      </c>
      <c r="CZ777" s="2">
        <f t="shared" si="867"/>
        <v>4.6504007005173724</v>
      </c>
      <c r="DA777" s="2"/>
      <c r="DB777" s="2"/>
      <c r="DC777" s="13">
        <f>Paramètres!$H$16</f>
        <v>-20000</v>
      </c>
      <c r="DD777" s="13">
        <f>Paramètres!$I$16</f>
        <v>0</v>
      </c>
      <c r="DE777" s="13"/>
      <c r="DF777" s="13"/>
      <c r="DG777" s="112">
        <f>Paramètres!$H$20</f>
        <v>1047197551196.5977</v>
      </c>
      <c r="DH777" s="13">
        <f>Paramètres!$H$21</f>
        <v>10000</v>
      </c>
      <c r="DI777" s="13">
        <f>IF(DL777&lt;66666,Paramètres!$H$22,5)</f>
        <v>1</v>
      </c>
      <c r="DJ777" s="13">
        <f t="shared" si="837"/>
        <v>-53029.119439931434</v>
      </c>
      <c r="DK777" s="13">
        <f t="shared" si="838"/>
        <v>7642.4831203441963</v>
      </c>
      <c r="DL777" s="13">
        <f t="shared" si="868"/>
        <v>53577.001192855685</v>
      </c>
      <c r="DM777" s="13">
        <f t="shared" si="869"/>
        <v>171.79907883530257</v>
      </c>
      <c r="DN777" s="13">
        <f t="shared" si="870"/>
        <v>346.54829671005371</v>
      </c>
      <c r="DO777" s="13">
        <f t="shared" si="871"/>
        <v>-343.00447223225262</v>
      </c>
      <c r="DP777" s="13">
        <f t="shared" si="872"/>
        <v>49.433328648931123</v>
      </c>
      <c r="DQ777" s="13">
        <f>IF(DT777&lt;66666,Paramètres!$H$22,5)</f>
        <v>5</v>
      </c>
      <c r="DR777" s="13">
        <f t="shared" si="839"/>
        <v>-177951.51637572344</v>
      </c>
      <c r="DS777" s="13">
        <f t="shared" si="840"/>
        <v>-934.79246967083225</v>
      </c>
      <c r="DT777" s="13">
        <f t="shared" si="873"/>
        <v>177953.971625757</v>
      </c>
      <c r="DU777" s="13">
        <f t="shared" si="874"/>
        <v>-179.69902380335992</v>
      </c>
      <c r="DV777" s="13">
        <f t="shared" si="875"/>
        <v>164.5619293524062</v>
      </c>
      <c r="DW777" s="13">
        <f t="shared" si="876"/>
        <v>-164.55965887381629</v>
      </c>
      <c r="DX777" s="13">
        <f t="shared" si="877"/>
        <v>-0.86444405228928833</v>
      </c>
    </row>
    <row r="778" spans="1:128" x14ac:dyDescent="0.35">
      <c r="A778" s="106">
        <f t="shared" si="878"/>
        <v>772</v>
      </c>
      <c r="B778" s="106">
        <f>A778*Paramètres!$D$25</f>
        <v>386</v>
      </c>
      <c r="C778" s="102">
        <f>Paramètres!$D$7</f>
        <v>155093840495.72119</v>
      </c>
      <c r="D778" s="28">
        <f>Paramètres!$D$8</f>
        <v>6666</v>
      </c>
      <c r="E778" s="28">
        <f t="shared" si="841"/>
        <v>36677.966050532392</v>
      </c>
      <c r="F778" s="28">
        <f t="shared" si="842"/>
        <v>-13720.46158304349</v>
      </c>
      <c r="G778" s="28">
        <f t="shared" si="816"/>
        <v>-61.380356124091534</v>
      </c>
      <c r="H778" s="28">
        <f t="shared" si="817"/>
        <v>-152.79979243091276</v>
      </c>
      <c r="I778" s="28">
        <f t="shared" si="879"/>
        <v>6597.4930159472688</v>
      </c>
      <c r="J778" s="28">
        <f t="shared" si="880"/>
        <v>-12090.79315417639</v>
      </c>
      <c r="K778" s="28">
        <f t="shared" si="881"/>
        <v>1627.5555640987307</v>
      </c>
      <c r="L778" s="28">
        <f t="shared" si="843"/>
        <v>-1447.5718719777494</v>
      </c>
      <c r="M778" s="28">
        <f t="shared" si="844"/>
        <v>-743.95751873851725</v>
      </c>
      <c r="N778" s="28">
        <f>Paramètres!$D$26*Calculs!K778</f>
        <v>32.551111281974613</v>
      </c>
      <c r="O778" s="28">
        <f>Paramètres!$D$26*I778</f>
        <v>131.94986031894538</v>
      </c>
      <c r="P778" s="28">
        <f>Paramètres!$D$26*J778</f>
        <v>-241.8158630835278</v>
      </c>
      <c r="Q778" s="105">
        <f>IF($T778&gt;25000,Paramètres!$D$9,-5)</f>
        <v>6</v>
      </c>
      <c r="R778" s="105">
        <f t="shared" si="818"/>
        <v>-122317.95067305901</v>
      </c>
      <c r="S778" s="105">
        <f t="shared" si="819"/>
        <v>-16799.805309786858</v>
      </c>
      <c r="T778" s="105">
        <f t="shared" si="845"/>
        <v>123466.24848639259</v>
      </c>
      <c r="U778" s="105">
        <f t="shared" si="846"/>
        <v>-172.17961840959114</v>
      </c>
      <c r="V778" s="105">
        <f t="shared" si="820"/>
        <v>60.778940490217522</v>
      </c>
      <c r="W778" s="105">
        <f t="shared" si="847"/>
        <v>-60.213665969307947</v>
      </c>
      <c r="X778" s="105">
        <f t="shared" si="848"/>
        <v>-8.2700687814557856</v>
      </c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44">
        <f t="shared" si="849"/>
        <v>158995.91672359139</v>
      </c>
      <c r="AL778" s="44">
        <f t="shared" si="850"/>
        <v>3079.3437267433687</v>
      </c>
      <c r="AM778" s="44">
        <f t="shared" si="821"/>
        <v>65.756611273732162</v>
      </c>
      <c r="AN778" s="44">
        <f t="shared" si="822"/>
        <v>-178.7972723838582</v>
      </c>
      <c r="AO778" s="44">
        <f t="shared" si="882"/>
        <v>1893.0644123290651</v>
      </c>
      <c r="AP778" s="44">
        <f t="shared" si="883"/>
        <v>4203.7424025273431</v>
      </c>
      <c r="AQ778" s="44">
        <f t="shared" si="851"/>
        <v>300.69496953905053</v>
      </c>
      <c r="AR778" s="44">
        <f t="shared" si="852"/>
        <v>-300.62872203495328</v>
      </c>
      <c r="AS778" s="44">
        <f t="shared" si="853"/>
        <v>-6.3115920116353932</v>
      </c>
      <c r="AT778" s="44">
        <f>Paramètres!$D$26*Calculs!AQ778</f>
        <v>6.0138993907810105</v>
      </c>
      <c r="AU778" s="44">
        <f>Paramètres!$D$26*AO778</f>
        <v>37.861288246581303</v>
      </c>
      <c r="AV778" s="44">
        <f>Paramètres!$D$26*AP778</f>
        <v>84.074848050546862</v>
      </c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1">
        <f>Paramètres!$D$16</f>
        <v>30000</v>
      </c>
      <c r="BH778" s="41">
        <f>Paramètres!$E$16</f>
        <v>-25000</v>
      </c>
      <c r="BI778" s="100"/>
      <c r="BJ778" s="100"/>
      <c r="BK778" s="110">
        <f>Paramètres!$D$20</f>
        <v>523598775598.29883</v>
      </c>
      <c r="BL778" s="41">
        <f>Paramètres!$D$21</f>
        <v>10000</v>
      </c>
      <c r="BM778" s="41"/>
      <c r="BN778" s="41"/>
      <c r="BO778" s="41">
        <f>IF(AND($BR$6&gt;200,A778&lt;950),Paramètres!$D$22,0)</f>
        <v>1</v>
      </c>
      <c r="BP778" s="41">
        <f t="shared" si="823"/>
        <v>-6677.9660505323918</v>
      </c>
      <c r="BQ778" s="41">
        <f t="shared" si="824"/>
        <v>-11279.53841695651</v>
      </c>
      <c r="BR778" s="41">
        <f t="shared" si="854"/>
        <v>13108.135545212408</v>
      </c>
      <c r="BS778" s="41">
        <f t="shared" si="855"/>
        <v>-120.62733554797832</v>
      </c>
      <c r="BT778" s="41">
        <f t="shared" si="856"/>
        <v>1531.4743336509985</v>
      </c>
      <c r="BU778" s="41">
        <f t="shared" si="857"/>
        <v>-780.21268334522381</v>
      </c>
      <c r="BV778" s="41">
        <f t="shared" si="858"/>
        <v>-1317.8322364318665</v>
      </c>
      <c r="BW778" s="41">
        <f>Paramètres!$D$22</f>
        <v>1</v>
      </c>
      <c r="BX778" s="41">
        <f t="shared" si="825"/>
        <v>-128995.91672359139</v>
      </c>
      <c r="BY778" s="41">
        <f t="shared" si="826"/>
        <v>-28079.343726743369</v>
      </c>
      <c r="BZ778" s="41">
        <f t="shared" si="859"/>
        <v>132016.65075089707</v>
      </c>
      <c r="CA778" s="41">
        <f t="shared" si="860"/>
        <v>-167.71963931764361</v>
      </c>
      <c r="CB778" s="41">
        <f t="shared" si="861"/>
        <v>29.786128979028099</v>
      </c>
      <c r="CC778" s="41">
        <f t="shared" si="862"/>
        <v>-29.104578789435415</v>
      </c>
      <c r="CD778" s="41">
        <f t="shared" si="863"/>
        <v>-6.3353747359444972</v>
      </c>
      <c r="CE778" s="2">
        <f>Paramètres!$F$16</f>
        <v>15000</v>
      </c>
      <c r="CF778" s="2">
        <f>Paramètres!$G$16</f>
        <v>15000</v>
      </c>
      <c r="CG778" s="111">
        <f>Paramètres!$F$20</f>
        <v>992600579172.61572</v>
      </c>
      <c r="CH778" s="2">
        <f>Paramètres!$F$21</f>
        <v>13332</v>
      </c>
      <c r="CI778" s="2"/>
      <c r="CJ778" s="2"/>
      <c r="CK778" s="2">
        <f>IF(CN778&gt;20000,Paramètres!$F$22,-2)</f>
        <v>1</v>
      </c>
      <c r="CL778" s="2">
        <f t="shared" si="827"/>
        <v>-21677.966050532392</v>
      </c>
      <c r="CM778" s="2">
        <f t="shared" si="828"/>
        <v>28720.461583043492</v>
      </c>
      <c r="CN778" s="2">
        <f t="shared" si="829"/>
        <v>35983.317323880969</v>
      </c>
      <c r="CO778" s="2">
        <f t="shared" si="830"/>
        <v>127.04520220874308</v>
      </c>
      <c r="CP778" s="2">
        <f t="shared" si="831"/>
        <v>632.08353082667861</v>
      </c>
      <c r="CQ778" s="2">
        <f t="shared" si="832"/>
        <v>-380.79550028778522</v>
      </c>
      <c r="CR778" s="2">
        <f t="shared" si="833"/>
        <v>504.50409007548808</v>
      </c>
      <c r="CS778" s="2">
        <f>Paramètres!$F$22</f>
        <v>1</v>
      </c>
      <c r="CT778" s="2">
        <f t="shared" si="834"/>
        <v>-143995.91672359139</v>
      </c>
      <c r="CU778" s="2">
        <f t="shared" si="835"/>
        <v>11920.656273256631</v>
      </c>
      <c r="CV778" s="2">
        <f t="shared" si="864"/>
        <v>144488.49808566979</v>
      </c>
      <c r="CW778" s="2">
        <f t="shared" si="865"/>
        <v>175.267578294944</v>
      </c>
      <c r="CX778" s="2">
        <f t="shared" si="836"/>
        <v>46.944551598417291</v>
      </c>
      <c r="CY778" s="2">
        <f t="shared" si="866"/>
        <v>-46.78451110055844</v>
      </c>
      <c r="CZ778" s="2">
        <f t="shared" si="867"/>
        <v>3.8730409058241495</v>
      </c>
      <c r="DA778" s="2"/>
      <c r="DB778" s="2"/>
      <c r="DC778" s="13">
        <f>Paramètres!$H$16</f>
        <v>-20000</v>
      </c>
      <c r="DD778" s="13">
        <f>Paramètres!$I$16</f>
        <v>0</v>
      </c>
      <c r="DE778" s="13"/>
      <c r="DF778" s="13"/>
      <c r="DG778" s="112">
        <f>Paramètres!$H$20</f>
        <v>1047197551196.5977</v>
      </c>
      <c r="DH778" s="13">
        <f>Paramètres!$H$21</f>
        <v>10000</v>
      </c>
      <c r="DI778" s="13">
        <f>IF(DL778&lt;66666,Paramètres!$H$22,5)</f>
        <v>1</v>
      </c>
      <c r="DJ778" s="13">
        <f t="shared" si="837"/>
        <v>-56677.966050532392</v>
      </c>
      <c r="DK778" s="13">
        <f t="shared" si="838"/>
        <v>13720.46158304349</v>
      </c>
      <c r="DL778" s="13">
        <f t="shared" si="868"/>
        <v>58315.031524274033</v>
      </c>
      <c r="DM778" s="13">
        <f t="shared" si="869"/>
        <v>166.39176954879031</v>
      </c>
      <c r="DN778" s="13">
        <f t="shared" si="870"/>
        <v>294.84068826035093</v>
      </c>
      <c r="DO778" s="13">
        <f t="shared" si="871"/>
        <v>-286.56368834474034</v>
      </c>
      <c r="DP778" s="13">
        <f t="shared" si="872"/>
        <v>69.370627617861174</v>
      </c>
      <c r="DQ778" s="13">
        <f>IF(DT778&lt;66666,Paramètres!$H$22,5)</f>
        <v>5</v>
      </c>
      <c r="DR778" s="13">
        <f t="shared" si="839"/>
        <v>-178995.91672359139</v>
      </c>
      <c r="DS778" s="13">
        <f t="shared" si="840"/>
        <v>-3079.3437267433687</v>
      </c>
      <c r="DT778" s="13">
        <f t="shared" si="873"/>
        <v>179022.40240122547</v>
      </c>
      <c r="DU778" s="13">
        <f t="shared" si="874"/>
        <v>-179.01441328994409</v>
      </c>
      <c r="DV778" s="13">
        <f t="shared" si="875"/>
        <v>162.61267105437037</v>
      </c>
      <c r="DW778" s="13">
        <f t="shared" si="876"/>
        <v>-162.58861313353481</v>
      </c>
      <c r="DX778" s="13">
        <f t="shared" si="877"/>
        <v>-2.7970818276585416</v>
      </c>
    </row>
    <row r="779" spans="1:128" x14ac:dyDescent="0.35">
      <c r="A779" s="106">
        <f t="shared" si="878"/>
        <v>773</v>
      </c>
      <c r="B779" s="106">
        <f>A779*Paramètres!$D$25</f>
        <v>386.5</v>
      </c>
      <c r="C779" s="102">
        <f>Paramètres!$D$7</f>
        <v>155093840495.72119</v>
      </c>
      <c r="D779" s="28">
        <f>Paramètres!$D$8</f>
        <v>6666</v>
      </c>
      <c r="E779" s="28">
        <f t="shared" si="841"/>
        <v>39614.819590511594</v>
      </c>
      <c r="F779" s="28">
        <f t="shared" si="842"/>
        <v>-19951.847539816314</v>
      </c>
      <c r="G779" s="28">
        <f t="shared" si="816"/>
        <v>-68.273948069532608</v>
      </c>
      <c r="H779" s="28">
        <f t="shared" si="817"/>
        <v>-170.33011595079802</v>
      </c>
      <c r="I779" s="28">
        <f t="shared" si="879"/>
        <v>5017.9712836505742</v>
      </c>
      <c r="J779" s="28">
        <f t="shared" si="880"/>
        <v>-12592.93480983138</v>
      </c>
      <c r="K779" s="28">
        <f t="shared" si="881"/>
        <v>2108.9243335248002</v>
      </c>
      <c r="L779" s="28">
        <f t="shared" si="843"/>
        <v>-2078.960514585287</v>
      </c>
      <c r="M779" s="28">
        <f t="shared" si="844"/>
        <v>-354.23865306922886</v>
      </c>
      <c r="N779" s="28">
        <f>Paramètres!$D$26*Calculs!K779</f>
        <v>42.178486670496007</v>
      </c>
      <c r="O779" s="28">
        <f>Paramètres!$D$26*I779</f>
        <v>100.35942567301149</v>
      </c>
      <c r="P779" s="28">
        <f>Paramètres!$D$26*J779</f>
        <v>-251.85869619662762</v>
      </c>
      <c r="Q779" s="105">
        <f>IF($T779&gt;25000,Paramètres!$D$9,-5)</f>
        <v>6</v>
      </c>
      <c r="R779" s="105">
        <f t="shared" si="818"/>
        <v>-120252.47215873559</v>
      </c>
      <c r="S779" s="105">
        <f t="shared" si="819"/>
        <v>-25131.484569820444</v>
      </c>
      <c r="T779" s="105">
        <f t="shared" si="845"/>
        <v>122850.51313271183</v>
      </c>
      <c r="U779" s="105">
        <f t="shared" si="846"/>
        <v>-168.1956929723315</v>
      </c>
      <c r="V779" s="105">
        <f t="shared" si="820"/>
        <v>61.387034376999438</v>
      </c>
      <c r="W779" s="105">
        <f t="shared" si="847"/>
        <v>-60.088822212349832</v>
      </c>
      <c r="X779" s="105">
        <f t="shared" si="848"/>
        <v>-12.557923185603755</v>
      </c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44">
        <f t="shared" si="849"/>
        <v>159867.29174924718</v>
      </c>
      <c r="AL779" s="44">
        <f t="shared" si="850"/>
        <v>5179.6370300041317</v>
      </c>
      <c r="AM779" s="44">
        <f t="shared" si="821"/>
        <v>69.296749234795371</v>
      </c>
      <c r="AN779" s="44">
        <f t="shared" si="822"/>
        <v>-177.40651073911215</v>
      </c>
      <c r="AO779" s="44">
        <f t="shared" si="882"/>
        <v>1554.5744020475304</v>
      </c>
      <c r="AP779" s="44">
        <f t="shared" si="883"/>
        <v>4113.3559624651607</v>
      </c>
      <c r="AQ779" s="44">
        <f t="shared" si="851"/>
        <v>298.99762684678012</v>
      </c>
      <c r="AR779" s="44">
        <f t="shared" si="852"/>
        <v>-298.6913689928366</v>
      </c>
      <c r="AS779" s="44">
        <f t="shared" si="853"/>
        <v>-13.529484439234675</v>
      </c>
      <c r="AT779" s="44">
        <f>Paramètres!$D$26*Calculs!AQ779</f>
        <v>5.9799525369356026</v>
      </c>
      <c r="AU779" s="44">
        <f>Paramètres!$D$26*AO779</f>
        <v>31.091488040950608</v>
      </c>
      <c r="AV779" s="44">
        <f>Paramètres!$D$26*AP779</f>
        <v>82.267119249303221</v>
      </c>
      <c r="AW779" s="44"/>
      <c r="AX779" s="44"/>
      <c r="AY779" s="44"/>
      <c r="AZ779" s="44"/>
      <c r="BA779" s="44"/>
      <c r="BB779" s="44"/>
      <c r="BC779" s="44"/>
      <c r="BD779" s="44"/>
      <c r="BE779" s="44"/>
      <c r="BF779" s="44"/>
      <c r="BG779" s="41">
        <f>Paramètres!$D$16</f>
        <v>30000</v>
      </c>
      <c r="BH779" s="41">
        <f>Paramètres!$E$16</f>
        <v>-25000</v>
      </c>
      <c r="BI779" s="100"/>
      <c r="BJ779" s="100"/>
      <c r="BK779" s="110">
        <f>Paramètres!$D$20</f>
        <v>523598775598.29883</v>
      </c>
      <c r="BL779" s="41">
        <f>Paramètres!$D$21</f>
        <v>10000</v>
      </c>
      <c r="BM779" s="41"/>
      <c r="BN779" s="41"/>
      <c r="BO779" s="41">
        <f>IF(AND($BR$6&gt;200,A779&lt;950),Paramètres!$D$22,0)</f>
        <v>1</v>
      </c>
      <c r="BP779" s="41">
        <f t="shared" si="823"/>
        <v>-9614.8195905115936</v>
      </c>
      <c r="BQ779" s="41">
        <f t="shared" si="824"/>
        <v>-5048.1524601836863</v>
      </c>
      <c r="BR779" s="41">
        <f t="shared" si="854"/>
        <v>10859.493497366446</v>
      </c>
      <c r="BS779" s="41">
        <f t="shared" si="855"/>
        <v>-152.29878859488238</v>
      </c>
      <c r="BT779" s="41">
        <f t="shared" si="856"/>
        <v>1767.4081425647109</v>
      </c>
      <c r="BU779" s="41">
        <f t="shared" si="857"/>
        <v>-1564.8345328151784</v>
      </c>
      <c r="BV779" s="41">
        <f t="shared" si="858"/>
        <v>-821.59870211262137</v>
      </c>
      <c r="BW779" s="41">
        <f>Paramètres!$D$22</f>
        <v>1</v>
      </c>
      <c r="BX779" s="41">
        <f t="shared" si="825"/>
        <v>-129867.29174924718</v>
      </c>
      <c r="BY779" s="41">
        <f t="shared" si="826"/>
        <v>-30179.637030004131</v>
      </c>
      <c r="BZ779" s="41">
        <f t="shared" si="859"/>
        <v>133327.88139600391</v>
      </c>
      <c r="CA779" s="41">
        <f t="shared" si="860"/>
        <v>-166.91733997340197</v>
      </c>
      <c r="CB779" s="41">
        <f t="shared" si="861"/>
        <v>29.208030660955338</v>
      </c>
      <c r="CC779" s="41">
        <f t="shared" si="862"/>
        <v>-28.449922098446642</v>
      </c>
      <c r="CD779" s="41">
        <f t="shared" si="863"/>
        <v>-6.6114285660229708</v>
      </c>
      <c r="CE779" s="2">
        <f>Paramètres!$F$16</f>
        <v>15000</v>
      </c>
      <c r="CF779" s="2">
        <f>Paramètres!$G$16</f>
        <v>15000</v>
      </c>
      <c r="CG779" s="111">
        <f>Paramètres!$F$20</f>
        <v>992600579172.61572</v>
      </c>
      <c r="CH779" s="2">
        <f>Paramètres!$F$21</f>
        <v>13332</v>
      </c>
      <c r="CI779" s="2"/>
      <c r="CJ779" s="2"/>
      <c r="CK779" s="2">
        <f>IF(CN779&gt;20000,Paramètres!$F$22,-2)</f>
        <v>1</v>
      </c>
      <c r="CL779" s="2">
        <f t="shared" si="827"/>
        <v>-24614.819590511594</v>
      </c>
      <c r="CM779" s="2">
        <f t="shared" si="828"/>
        <v>34951.847539816314</v>
      </c>
      <c r="CN779" s="2">
        <f t="shared" si="829"/>
        <v>42749.514499231416</v>
      </c>
      <c r="CO779" s="2">
        <f t="shared" si="830"/>
        <v>125.15510079719546</v>
      </c>
      <c r="CP779" s="2">
        <f t="shared" si="831"/>
        <v>472.55093939662129</v>
      </c>
      <c r="CQ779" s="2">
        <f t="shared" si="832"/>
        <v>-272.09095253663611</v>
      </c>
      <c r="CR779" s="2">
        <f t="shared" si="833"/>
        <v>386.35592899855345</v>
      </c>
      <c r="CS779" s="2">
        <f>Paramètres!$F$22</f>
        <v>1</v>
      </c>
      <c r="CT779" s="2">
        <f t="shared" si="834"/>
        <v>-144867.29174924718</v>
      </c>
      <c r="CU779" s="2">
        <f t="shared" si="835"/>
        <v>9820.3629699958692</v>
      </c>
      <c r="CV779" s="2">
        <f t="shared" si="864"/>
        <v>145199.76497096667</v>
      </c>
      <c r="CW779" s="2">
        <f t="shared" si="865"/>
        <v>176.12192759197194</v>
      </c>
      <c r="CX779" s="2">
        <f t="shared" si="836"/>
        <v>46.491511989376399</v>
      </c>
      <c r="CY779" s="2">
        <f t="shared" si="866"/>
        <v>-46.385057390246637</v>
      </c>
      <c r="CZ779" s="2">
        <f t="shared" si="867"/>
        <v>3.144381968186269</v>
      </c>
      <c r="DA779" s="2"/>
      <c r="DB779" s="2"/>
      <c r="DC779" s="13">
        <f>Paramètres!$H$16</f>
        <v>-20000</v>
      </c>
      <c r="DD779" s="13">
        <f>Paramètres!$I$16</f>
        <v>0</v>
      </c>
      <c r="DE779" s="13"/>
      <c r="DF779" s="13"/>
      <c r="DG779" s="112">
        <f>Paramètres!$H$20</f>
        <v>1047197551196.5977</v>
      </c>
      <c r="DH779" s="13">
        <f>Paramètres!$H$21</f>
        <v>10000</v>
      </c>
      <c r="DI779" s="13">
        <f>IF(DL779&lt;66666,Paramètres!$H$22,5)</f>
        <v>1</v>
      </c>
      <c r="DJ779" s="13">
        <f t="shared" si="837"/>
        <v>-59614.819590511594</v>
      </c>
      <c r="DK779" s="13">
        <f t="shared" si="838"/>
        <v>19951.847539816314</v>
      </c>
      <c r="DL779" s="13">
        <f t="shared" si="868"/>
        <v>62864.957926187461</v>
      </c>
      <c r="DM779" s="13">
        <f t="shared" si="869"/>
        <v>161.49567158394353</v>
      </c>
      <c r="DN779" s="13">
        <f t="shared" si="870"/>
        <v>255.23052881715873</v>
      </c>
      <c r="DO779" s="13">
        <f t="shared" si="871"/>
        <v>-242.03502923347233</v>
      </c>
      <c r="DP779" s="13">
        <f t="shared" si="872"/>
        <v>81.004120044839041</v>
      </c>
      <c r="DQ779" s="13">
        <f>IF(DT779&lt;66666,Paramètres!$H$22,5)</f>
        <v>5</v>
      </c>
      <c r="DR779" s="13">
        <f t="shared" si="839"/>
        <v>-179867.29174924718</v>
      </c>
      <c r="DS779" s="13">
        <f t="shared" si="840"/>
        <v>-5179.6370300041317</v>
      </c>
      <c r="DT779" s="13">
        <f t="shared" si="873"/>
        <v>179941.85527822978</v>
      </c>
      <c r="DU779" s="13">
        <f t="shared" si="874"/>
        <v>-178.35050972896488</v>
      </c>
      <c r="DV779" s="13">
        <f t="shared" si="875"/>
        <v>160.96276092086185</v>
      </c>
      <c r="DW779" s="13">
        <f t="shared" si="876"/>
        <v>-160.89606186704538</v>
      </c>
      <c r="DX779" s="13">
        <f t="shared" si="877"/>
        <v>-4.6333226676375867</v>
      </c>
    </row>
    <row r="780" spans="1:128" x14ac:dyDescent="0.35">
      <c r="A780" s="106">
        <f t="shared" si="878"/>
        <v>774</v>
      </c>
      <c r="B780" s="106">
        <f>A780*Paramètres!$D$25</f>
        <v>387</v>
      </c>
      <c r="C780" s="102">
        <f>Paramètres!$D$7</f>
        <v>155093840495.72119</v>
      </c>
      <c r="D780" s="28">
        <f>Paramètres!$D$8</f>
        <v>6666</v>
      </c>
      <c r="E780" s="28">
        <f t="shared" si="841"/>
        <v>41604.065103690562</v>
      </c>
      <c r="F780" s="28">
        <f t="shared" si="842"/>
        <v>-26336.874607999311</v>
      </c>
      <c r="G780" s="28">
        <f t="shared" si="816"/>
        <v>-77.396078716164567</v>
      </c>
      <c r="H780" s="28">
        <f t="shared" si="817"/>
        <v>161.97171146049766</v>
      </c>
      <c r="I780" s="28">
        <f t="shared" si="879"/>
        <v>2838.6513433922755</v>
      </c>
      <c r="J780" s="28">
        <f t="shared" si="880"/>
        <v>-12695.314766703981</v>
      </c>
      <c r="K780" s="28">
        <f t="shared" si="881"/>
        <v>3058.9168480174635</v>
      </c>
      <c r="L780" s="28">
        <f t="shared" si="843"/>
        <v>-2908.7357464085749</v>
      </c>
      <c r="M780" s="28">
        <f t="shared" si="844"/>
        <v>946.69353047860477</v>
      </c>
      <c r="N780" s="28">
        <f>Paramètres!$D$26*Calculs!K780</f>
        <v>61.17833696034927</v>
      </c>
      <c r="O780" s="28">
        <f>Paramètres!$D$26*I780</f>
        <v>56.773026867845509</v>
      </c>
      <c r="P780" s="28">
        <f>Paramètres!$D$26*J780</f>
        <v>-253.90629533407963</v>
      </c>
      <c r="Q780" s="105">
        <f>IF($T780&gt;25000,Paramètres!$D$9,-5)</f>
        <v>6</v>
      </c>
      <c r="R780" s="105">
        <f t="shared" si="818"/>
        <v>-118965.84100433219</v>
      </c>
      <c r="S780" s="105">
        <f t="shared" si="819"/>
        <v>-33569.807248126213</v>
      </c>
      <c r="T780" s="105">
        <f t="shared" si="845"/>
        <v>123611.50142500654</v>
      </c>
      <c r="U780" s="105">
        <f t="shared" si="846"/>
        <v>-164.24198333644424</v>
      </c>
      <c r="V780" s="105">
        <f t="shared" si="820"/>
        <v>60.636805558851833</v>
      </c>
      <c r="W780" s="105">
        <f t="shared" si="847"/>
        <v>-58.357907524498714</v>
      </c>
      <c r="X780" s="105">
        <f t="shared" si="848"/>
        <v>-16.467447213944858</v>
      </c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44">
        <f t="shared" si="849"/>
        <v>160569.90610802275</v>
      </c>
      <c r="AL780" s="44">
        <f t="shared" si="850"/>
        <v>7232.9326401269036</v>
      </c>
      <c r="AM780" s="44">
        <f t="shared" si="821"/>
        <v>73.04565401660075</v>
      </c>
      <c r="AN780" s="44">
        <f t="shared" si="822"/>
        <v>-176.00529032993492</v>
      </c>
      <c r="AO780" s="44">
        <f t="shared" si="882"/>
        <v>1224.7915450137432</v>
      </c>
      <c r="AP780" s="44">
        <f t="shared" si="883"/>
        <v>4017.559358776623</v>
      </c>
      <c r="AQ780" s="44">
        <f t="shared" si="851"/>
        <v>296.54031214733141</v>
      </c>
      <c r="AR780" s="44">
        <f t="shared" si="852"/>
        <v>-295.81986356808846</v>
      </c>
      <c r="AS780" s="44">
        <f t="shared" si="853"/>
        <v>-20.658292451078044</v>
      </c>
      <c r="AT780" s="44">
        <f>Paramètres!$D$26*Calculs!AQ780</f>
        <v>5.9308062429466286</v>
      </c>
      <c r="AU780" s="44">
        <f>Paramètres!$D$26*AO780</f>
        <v>24.495830900274864</v>
      </c>
      <c r="AV780" s="44">
        <f>Paramètres!$D$26*AP780</f>
        <v>80.351187175532459</v>
      </c>
      <c r="AW780" s="44"/>
      <c r="AX780" s="44"/>
      <c r="AY780" s="44"/>
      <c r="AZ780" s="44"/>
      <c r="BA780" s="44"/>
      <c r="BB780" s="44"/>
      <c r="BC780" s="44"/>
      <c r="BD780" s="44"/>
      <c r="BE780" s="44"/>
      <c r="BF780" s="44"/>
      <c r="BG780" s="41">
        <f>Paramètres!$D$16</f>
        <v>30000</v>
      </c>
      <c r="BH780" s="41">
        <f>Paramètres!$E$16</f>
        <v>-25000</v>
      </c>
      <c r="BI780" s="100"/>
      <c r="BJ780" s="100"/>
      <c r="BK780" s="110">
        <f>Paramètres!$D$20</f>
        <v>523598775598.29883</v>
      </c>
      <c r="BL780" s="41">
        <f>Paramètres!$D$21</f>
        <v>10000</v>
      </c>
      <c r="BM780" s="41"/>
      <c r="BN780" s="41"/>
      <c r="BO780" s="41">
        <f>IF(AND($BR$6&gt;200,A780&lt;950),Paramètres!$D$22,0)</f>
        <v>1</v>
      </c>
      <c r="BP780" s="41">
        <f t="shared" si="823"/>
        <v>-11604.065103690562</v>
      </c>
      <c r="BQ780" s="41">
        <f t="shared" si="824"/>
        <v>1336.8746079993107</v>
      </c>
      <c r="BR780" s="41">
        <f t="shared" si="854"/>
        <v>11680.820204429241</v>
      </c>
      <c r="BS780" s="41">
        <f t="shared" si="855"/>
        <v>173.42807370014708</v>
      </c>
      <c r="BT780" s="41">
        <f t="shared" si="856"/>
        <v>1682.2333384347166</v>
      </c>
      <c r="BU780" s="41">
        <f t="shared" si="857"/>
        <v>-1671.1793210714018</v>
      </c>
      <c r="BV780" s="41">
        <f t="shared" si="858"/>
        <v>192.53228758974507</v>
      </c>
      <c r="BW780" s="41">
        <f>Paramètres!$D$22</f>
        <v>1</v>
      </c>
      <c r="BX780" s="41">
        <f t="shared" si="825"/>
        <v>-130569.90610802275</v>
      </c>
      <c r="BY780" s="41">
        <f t="shared" si="826"/>
        <v>-32232.932640126903</v>
      </c>
      <c r="BZ780" s="41">
        <f t="shared" si="859"/>
        <v>134489.6365064641</v>
      </c>
      <c r="CA780" s="41">
        <f t="shared" si="860"/>
        <v>-166.1330228015517</v>
      </c>
      <c r="CB780" s="41">
        <f t="shared" si="861"/>
        <v>28.709741486575911</v>
      </c>
      <c r="CC780" s="41">
        <f t="shared" si="862"/>
        <v>-27.872989679079463</v>
      </c>
      <c r="CD780" s="41">
        <f t="shared" si="863"/>
        <v>-6.8808213591073315</v>
      </c>
      <c r="CE780" s="2">
        <f>Paramètres!$F$16</f>
        <v>15000</v>
      </c>
      <c r="CF780" s="2">
        <f>Paramètres!$G$16</f>
        <v>15000</v>
      </c>
      <c r="CG780" s="111">
        <f>Paramètres!$F$20</f>
        <v>992600579172.61572</v>
      </c>
      <c r="CH780" s="2">
        <f>Paramètres!$F$21</f>
        <v>13332</v>
      </c>
      <c r="CI780" s="2"/>
      <c r="CJ780" s="2"/>
      <c r="CK780" s="2">
        <f>IF(CN780&gt;20000,Paramètres!$F$22,-2)</f>
        <v>1</v>
      </c>
      <c r="CL780" s="2">
        <f t="shared" si="827"/>
        <v>-26604.065103690562</v>
      </c>
      <c r="CM780" s="2">
        <f t="shared" si="828"/>
        <v>41336.874607999314</v>
      </c>
      <c r="CN780" s="2">
        <f t="shared" si="829"/>
        <v>49158.045957898532</v>
      </c>
      <c r="CO780" s="2">
        <f t="shared" si="830"/>
        <v>122.76499209807865</v>
      </c>
      <c r="CP780" s="2">
        <f t="shared" si="831"/>
        <v>369.27504904474364</v>
      </c>
      <c r="CQ780" s="2">
        <f t="shared" si="832"/>
        <v>-199.84963304621277</v>
      </c>
      <c r="CR780" s="2">
        <f t="shared" si="833"/>
        <v>310.52244044238074</v>
      </c>
      <c r="CS780" s="2">
        <f>Paramètres!$F$22</f>
        <v>1</v>
      </c>
      <c r="CT780" s="2">
        <f t="shared" si="834"/>
        <v>-145569.90610802275</v>
      </c>
      <c r="CU780" s="2">
        <f t="shared" si="835"/>
        <v>7767.0673598730964</v>
      </c>
      <c r="CV780" s="2">
        <f t="shared" si="864"/>
        <v>145776.96971631481</v>
      </c>
      <c r="CW780" s="2">
        <f t="shared" si="865"/>
        <v>176.94580698291935</v>
      </c>
      <c r="CX780" s="2">
        <f t="shared" si="836"/>
        <v>46.128645755048666</v>
      </c>
      <c r="CY780" s="2">
        <f t="shared" si="866"/>
        <v>-46.063123993591731</v>
      </c>
      <c r="CZ780" s="2">
        <f t="shared" si="867"/>
        <v>2.4577565269494648</v>
      </c>
      <c r="DA780" s="2"/>
      <c r="DB780" s="2"/>
      <c r="DC780" s="13">
        <f>Paramètres!$H$16</f>
        <v>-20000</v>
      </c>
      <c r="DD780" s="13">
        <f>Paramètres!$I$16</f>
        <v>0</v>
      </c>
      <c r="DE780" s="13"/>
      <c r="DF780" s="13"/>
      <c r="DG780" s="112">
        <f>Paramètres!$H$20</f>
        <v>1047197551196.5977</v>
      </c>
      <c r="DH780" s="13">
        <f>Paramètres!$H$21</f>
        <v>10000</v>
      </c>
      <c r="DI780" s="13">
        <f>IF(DL780&lt;66666,Paramètres!$H$22,5)</f>
        <v>5</v>
      </c>
      <c r="DJ780" s="13">
        <f t="shared" si="837"/>
        <v>-61604.065103690562</v>
      </c>
      <c r="DK780" s="13">
        <f t="shared" si="838"/>
        <v>26336.874607999311</v>
      </c>
      <c r="DL780" s="13">
        <f t="shared" si="868"/>
        <v>66997.699971097696</v>
      </c>
      <c r="DM780" s="13">
        <f t="shared" si="869"/>
        <v>156.85239825577622</v>
      </c>
      <c r="DN780" s="13">
        <f t="shared" si="870"/>
        <v>1128.561373520705</v>
      </c>
      <c r="DO780" s="13">
        <f t="shared" si="871"/>
        <v>-1037.7067922909603</v>
      </c>
      <c r="DP780" s="13">
        <f t="shared" si="872"/>
        <v>443.63880244647902</v>
      </c>
      <c r="DQ780" s="13">
        <f>IF(DT780&lt;66666,Paramètres!$H$22,5)</f>
        <v>5</v>
      </c>
      <c r="DR780" s="13">
        <f t="shared" si="839"/>
        <v>-180569.90610802275</v>
      </c>
      <c r="DS780" s="13">
        <f t="shared" si="840"/>
        <v>-7232.9326401269036</v>
      </c>
      <c r="DT780" s="13">
        <f t="shared" si="873"/>
        <v>180714.70971239937</v>
      </c>
      <c r="DU780" s="13">
        <f t="shared" si="874"/>
        <v>-177.70617877085081</v>
      </c>
      <c r="DV780" s="13">
        <f t="shared" si="875"/>
        <v>159.59523140825482</v>
      </c>
      <c r="DW780" s="13">
        <f t="shared" si="876"/>
        <v>-159.46735048043212</v>
      </c>
      <c r="DX780" s="13">
        <f t="shared" si="877"/>
        <v>-6.3876458108942682</v>
      </c>
    </row>
    <row r="781" spans="1:128" x14ac:dyDescent="0.35">
      <c r="A781" s="106">
        <f t="shared" si="878"/>
        <v>775</v>
      </c>
      <c r="B781" s="106">
        <f>A781*Paramètres!$D$25</f>
        <v>387.5</v>
      </c>
      <c r="C781" s="102">
        <f>Paramètres!$D$7</f>
        <v>155093840495.72119</v>
      </c>
      <c r="D781" s="28">
        <f>Paramètres!$D$8</f>
        <v>6666</v>
      </c>
      <c r="E781" s="28">
        <f t="shared" si="841"/>
        <v>42296.206838784557</v>
      </c>
      <c r="F781" s="28">
        <f t="shared" si="842"/>
        <v>-32447.858608731651</v>
      </c>
      <c r="G781" s="28">
        <f t="shared" si="816"/>
        <v>-90.632299304715147</v>
      </c>
      <c r="H781" s="28">
        <f t="shared" si="817"/>
        <v>147.0860148039996</v>
      </c>
      <c r="I781" s="28">
        <f t="shared" si="879"/>
        <v>-126.85742988414486</v>
      </c>
      <c r="J781" s="28">
        <f t="shared" si="880"/>
        <v>-11494.714940891296</v>
      </c>
      <c r="K781" s="28">
        <f t="shared" si="881"/>
        <v>2696.5370914168261</v>
      </c>
      <c r="L781" s="28">
        <f t="shared" si="843"/>
        <v>-2263.708527115396</v>
      </c>
      <c r="M781" s="28">
        <f t="shared" si="844"/>
        <v>1465.2426384908952</v>
      </c>
      <c r="N781" s="28">
        <f>Paramètres!$D$26*Calculs!K781</f>
        <v>53.930741828336522</v>
      </c>
      <c r="O781" s="28">
        <f>Paramètres!$D$26*I781</f>
        <v>-2.5371485976828971</v>
      </c>
      <c r="P781" s="28">
        <f>Paramètres!$D$26*J781</f>
        <v>-229.89429881782593</v>
      </c>
      <c r="Q781" s="105">
        <f>IF($T781&gt;25000,Paramètres!$D$9,-5)</f>
        <v>6</v>
      </c>
      <c r="R781" s="105">
        <f t="shared" si="818"/>
        <v>-118812.14007585304</v>
      </c>
      <c r="S781" s="105">
        <f t="shared" si="819"/>
        <v>-41684.406355134095</v>
      </c>
      <c r="T781" s="105">
        <f t="shared" si="845"/>
        <v>125912.32808023234</v>
      </c>
      <c r="U781" s="105">
        <f t="shared" si="846"/>
        <v>-160.66693639873603</v>
      </c>
      <c r="V781" s="105">
        <f t="shared" si="820"/>
        <v>58.450196758863918</v>
      </c>
      <c r="W781" s="105">
        <f t="shared" si="847"/>
        <v>-55.154193959070959</v>
      </c>
      <c r="X781" s="105">
        <f t="shared" si="848"/>
        <v>-19.350462265152377</v>
      </c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44">
        <f t="shared" si="849"/>
        <v>161108.3469146376</v>
      </c>
      <c r="AL781" s="44">
        <f t="shared" si="850"/>
        <v>9236.5477464024443</v>
      </c>
      <c r="AM781" s="44">
        <f t="shared" si="821"/>
        <v>76.996263055171639</v>
      </c>
      <c r="AN781" s="44">
        <f t="shared" si="822"/>
        <v>-174.65867236725057</v>
      </c>
      <c r="AO781" s="44">
        <f t="shared" si="882"/>
        <v>904.47585054537979</v>
      </c>
      <c r="AP781" s="44">
        <f t="shared" si="883"/>
        <v>3916.5498791500122</v>
      </c>
      <c r="AQ781" s="44">
        <f t="shared" si="851"/>
        <v>293.03377945088016</v>
      </c>
      <c r="AR781" s="44">
        <f t="shared" si="852"/>
        <v>-291.76137167760203</v>
      </c>
      <c r="AS781" s="44">
        <f t="shared" si="853"/>
        <v>-27.278157856996991</v>
      </c>
      <c r="AT781" s="44">
        <f>Paramètres!$D$26*Calculs!AQ781</f>
        <v>5.8606755890176032</v>
      </c>
      <c r="AU781" s="44">
        <f>Paramètres!$D$26*AO781</f>
        <v>18.089517010907596</v>
      </c>
      <c r="AV781" s="44">
        <f>Paramètres!$D$26*AP781</f>
        <v>78.33099758300024</v>
      </c>
      <c r="AW781" s="44"/>
      <c r="AX781" s="44"/>
      <c r="AY781" s="44"/>
      <c r="AZ781" s="44"/>
      <c r="BA781" s="44"/>
      <c r="BB781" s="44"/>
      <c r="BC781" s="44"/>
      <c r="BD781" s="44"/>
      <c r="BE781" s="44"/>
      <c r="BF781" s="44"/>
      <c r="BG781" s="41">
        <f>Paramètres!$D$16</f>
        <v>30000</v>
      </c>
      <c r="BH781" s="41">
        <f>Paramètres!$E$16</f>
        <v>-25000</v>
      </c>
      <c r="BI781" s="100"/>
      <c r="BJ781" s="100"/>
      <c r="BK781" s="110">
        <f>Paramètres!$D$20</f>
        <v>523598775598.29883</v>
      </c>
      <c r="BL781" s="41">
        <f>Paramètres!$D$21</f>
        <v>10000</v>
      </c>
      <c r="BM781" s="41"/>
      <c r="BN781" s="41"/>
      <c r="BO781" s="41">
        <f>IF(AND($BR$6&gt;200,A781&lt;950),Paramètres!$D$22,0)</f>
        <v>1</v>
      </c>
      <c r="BP781" s="41">
        <f t="shared" si="823"/>
        <v>-12296.206838784557</v>
      </c>
      <c r="BQ781" s="41">
        <f t="shared" si="824"/>
        <v>7447.8586087316507</v>
      </c>
      <c r="BR781" s="41">
        <f t="shared" si="854"/>
        <v>14375.927812765001</v>
      </c>
      <c r="BS781" s="41">
        <f t="shared" si="855"/>
        <v>148.79655325532119</v>
      </c>
      <c r="BT781" s="41">
        <f t="shared" si="856"/>
        <v>1401.6297286411975</v>
      </c>
      <c r="BU781" s="41">
        <f t="shared" si="857"/>
        <v>-1198.8602947392503</v>
      </c>
      <c r="BV781" s="41">
        <f t="shared" si="858"/>
        <v>726.15417778080359</v>
      </c>
      <c r="BW781" s="41">
        <f>Paramètres!$D$22</f>
        <v>1</v>
      </c>
      <c r="BX781" s="41">
        <f t="shared" si="825"/>
        <v>-131108.3469146376</v>
      </c>
      <c r="BY781" s="41">
        <f t="shared" si="826"/>
        <v>-34236.547746402444</v>
      </c>
      <c r="BZ781" s="41">
        <f t="shared" si="859"/>
        <v>135504.75944512303</v>
      </c>
      <c r="CA781" s="41">
        <f t="shared" si="860"/>
        <v>-165.36506375857002</v>
      </c>
      <c r="CB781" s="41">
        <f t="shared" si="861"/>
        <v>28.284681283105105</v>
      </c>
      <c r="CC781" s="41">
        <f t="shared" si="862"/>
        <v>-27.366993020913917</v>
      </c>
      <c r="CD781" s="41">
        <f t="shared" si="863"/>
        <v>-7.1463898774195957</v>
      </c>
      <c r="CE781" s="2">
        <f>Paramètres!$F$16</f>
        <v>15000</v>
      </c>
      <c r="CF781" s="2">
        <f>Paramètres!$G$16</f>
        <v>15000</v>
      </c>
      <c r="CG781" s="111">
        <f>Paramètres!$F$20</f>
        <v>992600579172.61572</v>
      </c>
      <c r="CH781" s="2">
        <f>Paramètres!$F$21</f>
        <v>13332</v>
      </c>
      <c r="CI781" s="2"/>
      <c r="CJ781" s="2"/>
      <c r="CK781" s="2">
        <f>IF(CN781&gt;20000,Paramètres!$F$22,-2)</f>
        <v>1</v>
      </c>
      <c r="CL781" s="2">
        <f t="shared" si="827"/>
        <v>-27296.206838784557</v>
      </c>
      <c r="CM781" s="2">
        <f t="shared" si="828"/>
        <v>47447.858608731651</v>
      </c>
      <c r="CN781" s="2">
        <f t="shared" si="829"/>
        <v>54739.219891590517</v>
      </c>
      <c r="CO781" s="2">
        <f t="shared" si="830"/>
        <v>119.91132238187537</v>
      </c>
      <c r="CP781" s="2">
        <f t="shared" si="831"/>
        <v>303.83458610554004</v>
      </c>
      <c r="CQ781" s="2">
        <f t="shared" si="832"/>
        <v>-151.50986301117226</v>
      </c>
      <c r="CR781" s="2">
        <f t="shared" si="833"/>
        <v>263.3632797568041</v>
      </c>
      <c r="CS781" s="2">
        <f>Paramètres!$F$22</f>
        <v>1</v>
      </c>
      <c r="CT781" s="2">
        <f t="shared" si="834"/>
        <v>-146108.3469146376</v>
      </c>
      <c r="CU781" s="2">
        <f t="shared" si="835"/>
        <v>5763.4522535975557</v>
      </c>
      <c r="CV781" s="2">
        <f t="shared" si="864"/>
        <v>146221.97652886377</v>
      </c>
      <c r="CW781" s="2">
        <f t="shared" si="865"/>
        <v>177.74105737894493</v>
      </c>
      <c r="CX781" s="2">
        <f t="shared" si="836"/>
        <v>45.851767459490688</v>
      </c>
      <c r="CY781" s="2">
        <f t="shared" si="866"/>
        <v>-45.816135889109191</v>
      </c>
      <c r="CZ781" s="2">
        <f t="shared" si="867"/>
        <v>1.8072828638290599</v>
      </c>
      <c r="DA781" s="2"/>
      <c r="DB781" s="2"/>
      <c r="DC781" s="13">
        <f>Paramètres!$H$16</f>
        <v>-20000</v>
      </c>
      <c r="DD781" s="13">
        <f>Paramètres!$I$16</f>
        <v>0</v>
      </c>
      <c r="DE781" s="13"/>
      <c r="DF781" s="13"/>
      <c r="DG781" s="112">
        <f>Paramètres!$H$20</f>
        <v>1047197551196.5977</v>
      </c>
      <c r="DH781" s="13">
        <f>Paramètres!$H$21</f>
        <v>10000</v>
      </c>
      <c r="DI781" s="13">
        <f>IF(DL781&lt;66666,Paramètres!$H$22,5)</f>
        <v>5</v>
      </c>
      <c r="DJ781" s="13">
        <f t="shared" si="837"/>
        <v>-62296.206838784557</v>
      </c>
      <c r="DK781" s="13">
        <f t="shared" si="838"/>
        <v>32447.858608731651</v>
      </c>
      <c r="DL781" s="13">
        <f t="shared" si="868"/>
        <v>70240.165965015127</v>
      </c>
      <c r="DM781" s="13">
        <f t="shared" si="869"/>
        <v>152.48661009449845</v>
      </c>
      <c r="DN781" s="13">
        <f t="shared" si="870"/>
        <v>1029.8064986915294</v>
      </c>
      <c r="DO781" s="13">
        <f t="shared" si="871"/>
        <v>-913.33836936497357</v>
      </c>
      <c r="DP781" s="13">
        <f t="shared" si="872"/>
        <v>475.72518095328741</v>
      </c>
      <c r="DQ781" s="13">
        <f>IF(DT781&lt;66666,Paramètres!$H$22,5)</f>
        <v>5</v>
      </c>
      <c r="DR781" s="13">
        <f t="shared" si="839"/>
        <v>-181108.3469146376</v>
      </c>
      <c r="DS781" s="13">
        <f t="shared" si="840"/>
        <v>-9236.5477464024443</v>
      </c>
      <c r="DT781" s="13">
        <f t="shared" si="873"/>
        <v>181343.72648764084</v>
      </c>
      <c r="DU781" s="13">
        <f t="shared" si="874"/>
        <v>-177.08043778708003</v>
      </c>
      <c r="DV781" s="13">
        <f t="shared" si="875"/>
        <v>158.49501962320815</v>
      </c>
      <c r="DW781" s="13">
        <f t="shared" si="876"/>
        <v>-158.28929709414896</v>
      </c>
      <c r="DX781" s="13">
        <f t="shared" si="877"/>
        <v>-8.0727734268576228</v>
      </c>
    </row>
    <row r="782" spans="1:128" x14ac:dyDescent="0.35">
      <c r="A782" s="106">
        <f t="shared" si="878"/>
        <v>776</v>
      </c>
      <c r="B782" s="106">
        <f>A782*Paramètres!$D$25</f>
        <v>388</v>
      </c>
      <c r="C782" s="102">
        <f>Paramètres!$D$7</f>
        <v>155093840495.72119</v>
      </c>
      <c r="D782" s="28">
        <f>Paramètres!$D$8</f>
        <v>6666</v>
      </c>
      <c r="E782" s="28">
        <f t="shared" si="841"/>
        <v>41666.850992063635</v>
      </c>
      <c r="F782" s="28">
        <f t="shared" si="842"/>
        <v>-37828.905419554576</v>
      </c>
      <c r="G782" s="28">
        <f t="shared" si="816"/>
        <v>-103.69530447984141</v>
      </c>
      <c r="H782" s="28">
        <f t="shared" si="817"/>
        <v>137.23184527393471</v>
      </c>
      <c r="I782" s="28">
        <f t="shared" si="879"/>
        <v>-2388.028808401858</v>
      </c>
      <c r="J782" s="28">
        <f t="shared" si="880"/>
        <v>-9799.5780035825737</v>
      </c>
      <c r="K782" s="28">
        <f t="shared" si="881"/>
        <v>2328.0882180106496</v>
      </c>
      <c r="L782" s="28">
        <f t="shared" si="843"/>
        <v>-1709.0667606301893</v>
      </c>
      <c r="M782" s="28">
        <f t="shared" si="844"/>
        <v>1580.8496318590942</v>
      </c>
      <c r="N782" s="28">
        <f>Paramètres!$D$26*Calculs!K782</f>
        <v>46.56176436021299</v>
      </c>
      <c r="O782" s="28">
        <f>Paramètres!$D$26*I782</f>
        <v>-47.760576168037161</v>
      </c>
      <c r="P782" s="28">
        <f>Paramètres!$D$26*J782</f>
        <v>-195.99156007165149</v>
      </c>
      <c r="Q782" s="105">
        <f>IF($T782&gt;25000,Paramètres!$D$9,-5)</f>
        <v>6</v>
      </c>
      <c r="R782" s="105">
        <f t="shared" si="818"/>
        <v>-119820.79350492725</v>
      </c>
      <c r="S782" s="105">
        <f t="shared" si="819"/>
        <v>-49016.908566067781</v>
      </c>
      <c r="T782" s="105">
        <f t="shared" si="845"/>
        <v>129459.18229899595</v>
      </c>
      <c r="U782" s="105">
        <f t="shared" si="846"/>
        <v>-157.75125848416104</v>
      </c>
      <c r="V782" s="105">
        <f t="shared" si="820"/>
        <v>55.303825783343918</v>
      </c>
      <c r="W782" s="105">
        <f t="shared" si="847"/>
        <v>-51.186390733675417</v>
      </c>
      <c r="X782" s="105">
        <f t="shared" si="848"/>
        <v>-20.939592878897216</v>
      </c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44">
        <f t="shared" si="849"/>
        <v>161487.64449699089</v>
      </c>
      <c r="AL782" s="44">
        <f t="shared" si="850"/>
        <v>11188.003146513202</v>
      </c>
      <c r="AM782" s="44">
        <f t="shared" si="821"/>
        <v>81.131588968395022</v>
      </c>
      <c r="AN782" s="44">
        <f t="shared" si="822"/>
        <v>-173.47920874932905</v>
      </c>
      <c r="AO782" s="44">
        <f t="shared" si="882"/>
        <v>594.62496185687019</v>
      </c>
      <c r="AP782" s="44">
        <f t="shared" si="883"/>
        <v>3810.9407237100149</v>
      </c>
      <c r="AQ782" s="44">
        <f t="shared" si="851"/>
        <v>288.4929641622349</v>
      </c>
      <c r="AR782" s="44">
        <f t="shared" si="852"/>
        <v>-286.626619963243</v>
      </c>
      <c r="AS782" s="44">
        <f t="shared" si="853"/>
        <v>-32.762342705600531</v>
      </c>
      <c r="AT782" s="44">
        <f>Paramètres!$D$26*Calculs!AQ782</f>
        <v>5.7698592832446982</v>
      </c>
      <c r="AU782" s="44">
        <f>Paramètres!$D$26*AO782</f>
        <v>11.892499237137404</v>
      </c>
      <c r="AV782" s="44">
        <f>Paramètres!$D$26*AP782</f>
        <v>76.2188144742003</v>
      </c>
      <c r="AW782" s="44"/>
      <c r="AX782" s="44"/>
      <c r="AY782" s="44"/>
      <c r="AZ782" s="44"/>
      <c r="BA782" s="44"/>
      <c r="BB782" s="44"/>
      <c r="BC782" s="44"/>
      <c r="BD782" s="44"/>
      <c r="BE782" s="44"/>
      <c r="BF782" s="44"/>
      <c r="BG782" s="41">
        <f>Paramètres!$D$16</f>
        <v>30000</v>
      </c>
      <c r="BH782" s="41">
        <f>Paramètres!$E$16</f>
        <v>-25000</v>
      </c>
      <c r="BI782" s="100"/>
      <c r="BJ782" s="100"/>
      <c r="BK782" s="110">
        <f>Paramètres!$D$20</f>
        <v>523598775598.29883</v>
      </c>
      <c r="BL782" s="41">
        <f>Paramètres!$D$21</f>
        <v>10000</v>
      </c>
      <c r="BM782" s="41"/>
      <c r="BN782" s="41"/>
      <c r="BO782" s="41">
        <f>IF(AND($BR$6&gt;200,A782&lt;950),Paramètres!$D$22,0)</f>
        <v>1</v>
      </c>
      <c r="BP782" s="41">
        <f t="shared" si="823"/>
        <v>-11666.850992063635</v>
      </c>
      <c r="BQ782" s="41">
        <f t="shared" si="824"/>
        <v>12828.905419554576</v>
      </c>
      <c r="BR782" s="41">
        <f t="shared" si="854"/>
        <v>17340.594751475306</v>
      </c>
      <c r="BS782" s="41">
        <f t="shared" si="855"/>
        <v>132.28398116546222</v>
      </c>
      <c r="BT782" s="41">
        <f t="shared" si="856"/>
        <v>1131.9825516062647</v>
      </c>
      <c r="BU782" s="41">
        <f t="shared" si="857"/>
        <v>-761.60431314402706</v>
      </c>
      <c r="BV782" s="41">
        <f t="shared" si="858"/>
        <v>837.46245727282883</v>
      </c>
      <c r="BW782" s="41">
        <f>Paramètres!$D$22</f>
        <v>1</v>
      </c>
      <c r="BX782" s="41">
        <f t="shared" si="825"/>
        <v>-131487.64449699089</v>
      </c>
      <c r="BY782" s="41">
        <f t="shared" si="826"/>
        <v>-36188.003146513205</v>
      </c>
      <c r="BZ782" s="41">
        <f t="shared" si="859"/>
        <v>136376.58239998209</v>
      </c>
      <c r="CA782" s="41">
        <f t="shared" si="860"/>
        <v>-164.61204125825046</v>
      </c>
      <c r="CB782" s="41">
        <f t="shared" si="861"/>
        <v>27.927094575366681</v>
      </c>
      <c r="CC782" s="41">
        <f t="shared" si="862"/>
        <v>-26.925941527041367</v>
      </c>
      <c r="CD782" s="41">
        <f t="shared" si="863"/>
        <v>-7.4105522266444028</v>
      </c>
      <c r="CE782" s="2">
        <f>Paramètres!$F$16</f>
        <v>15000</v>
      </c>
      <c r="CF782" s="2">
        <f>Paramètres!$G$16</f>
        <v>15000</v>
      </c>
      <c r="CG782" s="111">
        <f>Paramètres!$F$20</f>
        <v>992600579172.61572</v>
      </c>
      <c r="CH782" s="2">
        <f>Paramètres!$F$21</f>
        <v>13332</v>
      </c>
      <c r="CI782" s="2"/>
      <c r="CJ782" s="2"/>
      <c r="CK782" s="2">
        <f>IF(CN782&gt;20000,Paramètres!$F$22,-2)</f>
        <v>1</v>
      </c>
      <c r="CL782" s="2">
        <f t="shared" si="827"/>
        <v>-26666.850992063635</v>
      </c>
      <c r="CM782" s="2">
        <f t="shared" si="828"/>
        <v>52828.905419554576</v>
      </c>
      <c r="CN782" s="2">
        <f t="shared" si="829"/>
        <v>59177.818392208144</v>
      </c>
      <c r="CO782" s="2">
        <f t="shared" si="830"/>
        <v>116.78362398096844</v>
      </c>
      <c r="CP782" s="2">
        <f t="shared" si="831"/>
        <v>263.1509054041573</v>
      </c>
      <c r="CQ782" s="2">
        <f t="shared" si="832"/>
        <v>-118.5816945182161</v>
      </c>
      <c r="CR782" s="2">
        <f t="shared" si="833"/>
        <v>234.91866835187074</v>
      </c>
      <c r="CS782" s="2">
        <f>Paramètres!$F$22</f>
        <v>1</v>
      </c>
      <c r="CT782" s="2">
        <f t="shared" si="834"/>
        <v>-146487.64449699089</v>
      </c>
      <c r="CU782" s="2">
        <f t="shared" si="835"/>
        <v>3811.9968534867985</v>
      </c>
      <c r="CV782" s="2">
        <f t="shared" si="864"/>
        <v>146537.23523489782</v>
      </c>
      <c r="CW782" s="2">
        <f t="shared" si="865"/>
        <v>178.50934834230821</v>
      </c>
      <c r="CX782" s="2">
        <f t="shared" si="836"/>
        <v>45.657116513421812</v>
      </c>
      <c r="CY782" s="2">
        <f t="shared" si="866"/>
        <v>-45.64166535457489</v>
      </c>
      <c r="CZ782" s="2">
        <f t="shared" si="867"/>
        <v>1.1877171301168155</v>
      </c>
      <c r="DA782" s="2"/>
      <c r="DB782" s="2"/>
      <c r="DC782" s="13">
        <f>Paramètres!$H$16</f>
        <v>-20000</v>
      </c>
      <c r="DD782" s="13">
        <f>Paramètres!$I$16</f>
        <v>0</v>
      </c>
      <c r="DE782" s="13"/>
      <c r="DF782" s="13"/>
      <c r="DG782" s="112">
        <f>Paramètres!$H$20</f>
        <v>1047197551196.5977</v>
      </c>
      <c r="DH782" s="13">
        <f>Paramètres!$H$21</f>
        <v>10000</v>
      </c>
      <c r="DI782" s="13">
        <f>IF(DL782&lt;66666,Paramètres!$H$22,5)</f>
        <v>5</v>
      </c>
      <c r="DJ782" s="13">
        <f t="shared" si="837"/>
        <v>-61666.850992063635</v>
      </c>
      <c r="DK782" s="13">
        <f t="shared" si="838"/>
        <v>37828.905419554576</v>
      </c>
      <c r="DL782" s="13">
        <f t="shared" si="868"/>
        <v>72345.190555550987</v>
      </c>
      <c r="DM782" s="13">
        <f t="shared" si="869"/>
        <v>148.4733871712275</v>
      </c>
      <c r="DN782" s="13">
        <f t="shared" si="870"/>
        <v>972.41119104674328</v>
      </c>
      <c r="DO782" s="13">
        <f t="shared" si="871"/>
        <v>-828.88075296794614</v>
      </c>
      <c r="DP782" s="13">
        <f t="shared" si="872"/>
        <v>508.46850623439462</v>
      </c>
      <c r="DQ782" s="13">
        <f>IF(DT782&lt;66666,Paramètres!$H$22,5)</f>
        <v>5</v>
      </c>
      <c r="DR782" s="13">
        <f t="shared" si="839"/>
        <v>-181487.64449699089</v>
      </c>
      <c r="DS782" s="13">
        <f t="shared" si="840"/>
        <v>-11188.003146513202</v>
      </c>
      <c r="DT782" s="13">
        <f t="shared" si="873"/>
        <v>181832.1657998731</v>
      </c>
      <c r="DU782" s="13">
        <f t="shared" si="874"/>
        <v>-176.4724034355049</v>
      </c>
      <c r="DV782" s="13">
        <f t="shared" si="875"/>
        <v>157.64850787626864</v>
      </c>
      <c r="DW782" s="13">
        <f t="shared" si="876"/>
        <v>-157.34980786853325</v>
      </c>
      <c r="DX782" s="13">
        <f t="shared" si="877"/>
        <v>-9.6999999664747847</v>
      </c>
    </row>
    <row r="783" spans="1:128" x14ac:dyDescent="0.35">
      <c r="A783" s="106">
        <f t="shared" si="878"/>
        <v>777</v>
      </c>
      <c r="B783" s="106">
        <f>A783*Paramètres!$D$25</f>
        <v>388.5</v>
      </c>
      <c r="C783" s="102">
        <f>Paramètres!$D$7</f>
        <v>155093840495.72119</v>
      </c>
      <c r="D783" s="28">
        <f>Paramètres!$D$8</f>
        <v>6666</v>
      </c>
      <c r="E783" s="28">
        <f t="shared" si="841"/>
        <v>40045.569897705158</v>
      </c>
      <c r="F783" s="28">
        <f t="shared" si="842"/>
        <v>-42333.482013381086</v>
      </c>
      <c r="G783" s="28">
        <f t="shared" si="816"/>
        <v>-116.78155633397435</v>
      </c>
      <c r="H783" s="28">
        <f t="shared" si="817"/>
        <v>130.37751687341802</v>
      </c>
      <c r="I783" s="28">
        <f t="shared" si="879"/>
        <v>-4049.33499286401</v>
      </c>
      <c r="J783" s="28">
        <f t="shared" si="880"/>
        <v>-8022.7368116518273</v>
      </c>
      <c r="K783" s="28">
        <f t="shared" si="881"/>
        <v>2060.4473686205388</v>
      </c>
      <c r="L783" s="28">
        <f t="shared" si="843"/>
        <v>-1334.8011160951396</v>
      </c>
      <c r="M783" s="28">
        <f t="shared" si="844"/>
        <v>1569.6335047795301</v>
      </c>
      <c r="N783" s="28">
        <f>Paramètres!$D$26*Calculs!K783</f>
        <v>41.208947372410776</v>
      </c>
      <c r="O783" s="28">
        <f>Paramètres!$D$26*I783</f>
        <v>-80.9866998572802</v>
      </c>
      <c r="P783" s="28">
        <f>Paramètres!$D$26*J783</f>
        <v>-160.45473623303656</v>
      </c>
      <c r="Q783" s="105">
        <f>IF($T783&gt;25000,Paramètres!$D$9,-5)</f>
        <v>6</v>
      </c>
      <c r="R783" s="105">
        <f t="shared" si="818"/>
        <v>-121667.73042522336</v>
      </c>
      <c r="S783" s="105">
        <f t="shared" si="819"/>
        <v>-55418.764936072897</v>
      </c>
      <c r="T783" s="105">
        <f t="shared" si="845"/>
        <v>133694.71243794396</v>
      </c>
      <c r="U783" s="105">
        <f t="shared" si="846"/>
        <v>-155.51108071568169</v>
      </c>
      <c r="V783" s="105">
        <f t="shared" si="820"/>
        <v>51.868042672446251</v>
      </c>
      <c r="W783" s="105">
        <f t="shared" si="847"/>
        <v>-47.202068941091035</v>
      </c>
      <c r="X783" s="105">
        <f t="shared" si="848"/>
        <v>-21.500198565389898</v>
      </c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44">
        <f t="shared" si="849"/>
        <v>161713.30032292852</v>
      </c>
      <c r="AL783" s="44">
        <f t="shared" si="850"/>
        <v>13085.282922691809</v>
      </c>
      <c r="AM783" s="44">
        <f t="shared" si="821"/>
        <v>85.426861866635093</v>
      </c>
      <c r="AN783" s="44">
        <f t="shared" si="822"/>
        <v>-172.5291711835132</v>
      </c>
      <c r="AO783" s="44">
        <f t="shared" si="882"/>
        <v>296.10584265648976</v>
      </c>
      <c r="AP783" s="44">
        <f t="shared" si="883"/>
        <v>3701.959566530214</v>
      </c>
      <c r="AQ783" s="44">
        <f t="shared" si="851"/>
        <v>283.5104725601152</v>
      </c>
      <c r="AR783" s="44">
        <f t="shared" si="852"/>
        <v>-281.10380548382494</v>
      </c>
      <c r="AS783" s="44">
        <f t="shared" si="853"/>
        <v>-36.86242794189959</v>
      </c>
      <c r="AT783" s="44">
        <f>Paramètres!$D$26*Calculs!AQ783</f>
        <v>5.6702094512023038</v>
      </c>
      <c r="AU783" s="44">
        <f>Paramètres!$D$26*AO783</f>
        <v>5.9221168531297952</v>
      </c>
      <c r="AV783" s="44">
        <f>Paramètres!$D$26*AP783</f>
        <v>74.039191330604282</v>
      </c>
      <c r="AW783" s="44"/>
      <c r="AX783" s="44"/>
      <c r="AY783" s="44"/>
      <c r="AZ783" s="44"/>
      <c r="BA783" s="44"/>
      <c r="BB783" s="44"/>
      <c r="BC783" s="44"/>
      <c r="BD783" s="44"/>
      <c r="BE783" s="44"/>
      <c r="BF783" s="44"/>
      <c r="BG783" s="41">
        <f>Paramètres!$D$16</f>
        <v>30000</v>
      </c>
      <c r="BH783" s="41">
        <f>Paramètres!$E$16</f>
        <v>-25000</v>
      </c>
      <c r="BI783" s="100"/>
      <c r="BJ783" s="100"/>
      <c r="BK783" s="110">
        <f>Paramètres!$D$20</f>
        <v>523598775598.29883</v>
      </c>
      <c r="BL783" s="41">
        <f>Paramètres!$D$21</f>
        <v>10000</v>
      </c>
      <c r="BM783" s="41"/>
      <c r="BN783" s="41"/>
      <c r="BO783" s="41">
        <f>IF(AND($BR$6&gt;200,A783&lt;950),Paramètres!$D$22,0)</f>
        <v>1</v>
      </c>
      <c r="BP783" s="41">
        <f t="shared" si="823"/>
        <v>-10045.569897705158</v>
      </c>
      <c r="BQ783" s="41">
        <f t="shared" si="824"/>
        <v>17333.482013381086</v>
      </c>
      <c r="BR783" s="41">
        <f t="shared" si="854"/>
        <v>20034.047850543975</v>
      </c>
      <c r="BS783" s="41">
        <f t="shared" si="855"/>
        <v>120.09431369305054</v>
      </c>
      <c r="BT783" s="41">
        <f t="shared" si="856"/>
        <v>934.41287378000618</v>
      </c>
      <c r="BU783" s="41">
        <f t="shared" si="857"/>
        <v>-468.53785649801802</v>
      </c>
      <c r="BV783" s="41">
        <f t="shared" si="858"/>
        <v>808.45512906657507</v>
      </c>
      <c r="BW783" s="41">
        <f>Paramètres!$D$22</f>
        <v>1</v>
      </c>
      <c r="BX783" s="41">
        <f t="shared" si="825"/>
        <v>-131713.30032292852</v>
      </c>
      <c r="BY783" s="41">
        <f t="shared" si="826"/>
        <v>-38085.282922691811</v>
      </c>
      <c r="BZ783" s="41">
        <f t="shared" si="859"/>
        <v>137109.0159590515</v>
      </c>
      <c r="CA783" s="41">
        <f t="shared" si="860"/>
        <v>-163.87262114608114</v>
      </c>
      <c r="CB783" s="41">
        <f t="shared" si="861"/>
        <v>27.631881467235765</v>
      </c>
      <c r="CC783" s="41">
        <f t="shared" si="862"/>
        <v>-26.544471030763891</v>
      </c>
      <c r="CD783" s="41">
        <f t="shared" si="863"/>
        <v>-7.6754108109145447</v>
      </c>
      <c r="CE783" s="2">
        <f>Paramètres!$F$16</f>
        <v>15000</v>
      </c>
      <c r="CF783" s="2">
        <f>Paramètres!$G$16</f>
        <v>15000</v>
      </c>
      <c r="CG783" s="111">
        <f>Paramètres!$F$20</f>
        <v>992600579172.61572</v>
      </c>
      <c r="CH783" s="2">
        <f>Paramètres!$F$21</f>
        <v>13332</v>
      </c>
      <c r="CI783" s="2"/>
      <c r="CJ783" s="2"/>
      <c r="CK783" s="2">
        <f>IF(CN783&gt;20000,Paramètres!$F$22,-2)</f>
        <v>1</v>
      </c>
      <c r="CL783" s="2">
        <f t="shared" si="827"/>
        <v>-25045.569897705158</v>
      </c>
      <c r="CM783" s="2">
        <f t="shared" si="828"/>
        <v>57333.482013381086</v>
      </c>
      <c r="CN783" s="2">
        <f t="shared" si="829"/>
        <v>62565.235804554657</v>
      </c>
      <c r="CO783" s="2">
        <f t="shared" si="830"/>
        <v>113.597639803494</v>
      </c>
      <c r="CP783" s="2">
        <f t="shared" si="831"/>
        <v>237.23575316174882</v>
      </c>
      <c r="CQ783" s="2">
        <f t="shared" si="832"/>
        <v>-94.968149031011251</v>
      </c>
      <c r="CR783" s="2">
        <f t="shared" si="833"/>
        <v>217.3979145434607</v>
      </c>
      <c r="CS783" s="2">
        <f>Paramètres!$F$22</f>
        <v>1</v>
      </c>
      <c r="CT783" s="2">
        <f t="shared" si="834"/>
        <v>-146713.30032292852</v>
      </c>
      <c r="CU783" s="2">
        <f t="shared" si="835"/>
        <v>1914.7170773081907</v>
      </c>
      <c r="CV783" s="2">
        <f t="shared" si="864"/>
        <v>146725.79402794846</v>
      </c>
      <c r="CW783" s="2">
        <f t="shared" si="865"/>
        <v>179.25229015031312</v>
      </c>
      <c r="CX783" s="2">
        <f t="shared" si="836"/>
        <v>45.5412835335718</v>
      </c>
      <c r="CY783" s="2">
        <f t="shared" si="866"/>
        <v>-45.537405692143395</v>
      </c>
      <c r="CZ783" s="2">
        <f t="shared" si="867"/>
        <v>0.59429682341780232</v>
      </c>
      <c r="DA783" s="2"/>
      <c r="DB783" s="2"/>
      <c r="DC783" s="13">
        <f>Paramètres!$H$16</f>
        <v>-20000</v>
      </c>
      <c r="DD783" s="13">
        <f>Paramètres!$I$16</f>
        <v>0</v>
      </c>
      <c r="DE783" s="13"/>
      <c r="DF783" s="13"/>
      <c r="DG783" s="112">
        <f>Paramètres!$H$20</f>
        <v>1047197551196.5977</v>
      </c>
      <c r="DH783" s="13">
        <f>Paramètres!$H$21</f>
        <v>10000</v>
      </c>
      <c r="DI783" s="13">
        <f>IF(DL783&lt;66666,Paramètres!$H$22,5)</f>
        <v>5</v>
      </c>
      <c r="DJ783" s="13">
        <f t="shared" si="837"/>
        <v>-60045.569897705158</v>
      </c>
      <c r="DK783" s="13">
        <f t="shared" si="838"/>
        <v>42333.482013381086</v>
      </c>
      <c r="DL783" s="13">
        <f t="shared" si="868"/>
        <v>73468.320817325453</v>
      </c>
      <c r="DM783" s="13">
        <f t="shared" si="869"/>
        <v>144.81529955973608</v>
      </c>
      <c r="DN783" s="13">
        <f t="shared" si="870"/>
        <v>943.71252907487485</v>
      </c>
      <c r="DO783" s="13">
        <f t="shared" si="871"/>
        <v>-771.29511056611034</v>
      </c>
      <c r="DP783" s="13">
        <f t="shared" si="872"/>
        <v>543.78046116949452</v>
      </c>
      <c r="DQ783" s="13">
        <f>IF(DT783&lt;66666,Paramètres!$H$22,5)</f>
        <v>5</v>
      </c>
      <c r="DR783" s="13">
        <f t="shared" si="839"/>
        <v>-181713.30032292852</v>
      </c>
      <c r="DS783" s="13">
        <f t="shared" si="840"/>
        <v>-13085.282922691809</v>
      </c>
      <c r="DT783" s="13">
        <f t="shared" si="873"/>
        <v>182183.83063109004</v>
      </c>
      <c r="DU783" s="13">
        <f t="shared" si="874"/>
        <v>-175.88120636364633</v>
      </c>
      <c r="DV783" s="13">
        <f t="shared" si="875"/>
        <v>157.043225021859</v>
      </c>
      <c r="DW783" s="13">
        <f t="shared" si="876"/>
        <v>-156.63762592556026</v>
      </c>
      <c r="DX783" s="13">
        <f t="shared" si="877"/>
        <v>-11.279568682821862</v>
      </c>
    </row>
    <row r="784" spans="1:128" x14ac:dyDescent="0.35">
      <c r="A784" s="106">
        <f t="shared" si="878"/>
        <v>778</v>
      </c>
      <c r="B784" s="106">
        <f>A784*Paramètres!$D$25</f>
        <v>389</v>
      </c>
      <c r="C784" s="102">
        <f>Paramètres!$D$7</f>
        <v>155093840495.72119</v>
      </c>
      <c r="D784" s="28">
        <f>Paramètres!$D$8</f>
        <v>6666</v>
      </c>
      <c r="E784" s="28">
        <f t="shared" si="841"/>
        <v>37687.202122249371</v>
      </c>
      <c r="F784" s="28">
        <f t="shared" si="842"/>
        <v>-45952.442043012117</v>
      </c>
      <c r="G784" s="28">
        <f t="shared" si="816"/>
        <v>-130.12261983768303</v>
      </c>
      <c r="H784" s="28">
        <f t="shared" si="817"/>
        <v>125.15381220181554</v>
      </c>
      <c r="I784" s="28">
        <f t="shared" si="879"/>
        <v>-5303.1494091018703</v>
      </c>
      <c r="J784" s="28">
        <f t="shared" si="880"/>
        <v>-6292.6485706392605</v>
      </c>
      <c r="K784" s="28">
        <f t="shared" si="881"/>
        <v>1883.9910282986596</v>
      </c>
      <c r="L784" s="28">
        <f t="shared" si="843"/>
        <v>-1084.7519286391796</v>
      </c>
      <c r="M784" s="28">
        <f t="shared" si="844"/>
        <v>1540.3686078414544</v>
      </c>
      <c r="N784" s="28">
        <f>Paramètres!$D$26*Calculs!K784</f>
        <v>37.679820565973195</v>
      </c>
      <c r="O784" s="28">
        <f>Paramètres!$D$26*I784</f>
        <v>-106.06298818203742</v>
      </c>
      <c r="P784" s="28">
        <f>Paramètres!$D$26*J784</f>
        <v>-125.85297141278521</v>
      </c>
      <c r="Q784" s="105">
        <f>IF($T784&gt;25000,Paramètres!$D$9,-5)</f>
        <v>6</v>
      </c>
      <c r="R784" s="105">
        <f t="shared" si="818"/>
        <v>-124103.87517063646</v>
      </c>
      <c r="S784" s="105">
        <f t="shared" si="819"/>
        <v>-60879.489141983562</v>
      </c>
      <c r="T784" s="105">
        <f t="shared" si="845"/>
        <v>138231.99351292668</v>
      </c>
      <c r="U784" s="105">
        <f t="shared" si="846"/>
        <v>-153.86961612831803</v>
      </c>
      <c r="V784" s="105">
        <f t="shared" si="820"/>
        <v>48.530581954500228</v>
      </c>
      <c r="W784" s="105">
        <f t="shared" si="847"/>
        <v>-43.570472593064466</v>
      </c>
      <c r="X784" s="105">
        <f t="shared" si="848"/>
        <v>-21.37361230254449</v>
      </c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44">
        <f t="shared" si="849"/>
        <v>161791.07729288584</v>
      </c>
      <c r="AL784" s="44">
        <f t="shared" si="850"/>
        <v>14927.047098971441</v>
      </c>
      <c r="AM784" s="44">
        <f t="shared" si="821"/>
        <v>89.855129042304924</v>
      </c>
      <c r="AN784" s="44">
        <f t="shared" si="822"/>
        <v>-171.77966323738872</v>
      </c>
      <c r="AO784" s="44">
        <f t="shared" si="882"/>
        <v>9.0799203195350184</v>
      </c>
      <c r="AP784" s="44">
        <f t="shared" si="883"/>
        <v>3591.0579472577101</v>
      </c>
      <c r="AQ784" s="44">
        <f t="shared" si="851"/>
        <v>278.78594570268274</v>
      </c>
      <c r="AR784" s="44">
        <f t="shared" si="852"/>
        <v>-275.9215715895586</v>
      </c>
      <c r="AS784" s="44">
        <f t="shared" si="853"/>
        <v>-39.860881235708504</v>
      </c>
      <c r="AT784" s="44">
        <f>Paramètres!$D$26*Calculs!AQ784</f>
        <v>5.5757189140536552</v>
      </c>
      <c r="AU784" s="44">
        <f>Paramètres!$D$26*AO784</f>
        <v>0.18159840639070038</v>
      </c>
      <c r="AV784" s="44">
        <f>Paramètres!$D$26*AP784</f>
        <v>71.82115894515421</v>
      </c>
      <c r="AW784" s="44"/>
      <c r="AX784" s="44"/>
      <c r="AY784" s="44"/>
      <c r="AZ784" s="44"/>
      <c r="BA784" s="44"/>
      <c r="BB784" s="44"/>
      <c r="BC784" s="44"/>
      <c r="BD784" s="44"/>
      <c r="BE784" s="44"/>
      <c r="BF784" s="44"/>
      <c r="BG784" s="41">
        <f>Paramètres!$D$16</f>
        <v>30000</v>
      </c>
      <c r="BH784" s="41">
        <f>Paramètres!$E$16</f>
        <v>-25000</v>
      </c>
      <c r="BI784" s="100"/>
      <c r="BJ784" s="100"/>
      <c r="BK784" s="110">
        <f>Paramètres!$D$20</f>
        <v>523598775598.29883</v>
      </c>
      <c r="BL784" s="41">
        <f>Paramètres!$D$21</f>
        <v>10000</v>
      </c>
      <c r="BM784" s="41"/>
      <c r="BN784" s="41"/>
      <c r="BO784" s="41">
        <f>IF(AND($BR$6&gt;200,A784&lt;950),Paramètres!$D$22,0)</f>
        <v>1</v>
      </c>
      <c r="BP784" s="41">
        <f t="shared" si="823"/>
        <v>-7687.2021222493713</v>
      </c>
      <c r="BQ784" s="41">
        <f t="shared" si="824"/>
        <v>20952.442043012117</v>
      </c>
      <c r="BR784" s="41">
        <f t="shared" si="854"/>
        <v>22318.107088955752</v>
      </c>
      <c r="BS784" s="41">
        <f t="shared" si="855"/>
        <v>110.14748738215552</v>
      </c>
      <c r="BT784" s="41">
        <f t="shared" si="856"/>
        <v>798.90945077593847</v>
      </c>
      <c r="BU784" s="41">
        <f t="shared" si="857"/>
        <v>-275.17470012181144</v>
      </c>
      <c r="BV784" s="41">
        <f t="shared" si="858"/>
        <v>750.02346293431572</v>
      </c>
      <c r="BW784" s="41">
        <f>Paramètres!$D$22</f>
        <v>1</v>
      </c>
      <c r="BX784" s="41">
        <f t="shared" si="825"/>
        <v>-131791.07729288584</v>
      </c>
      <c r="BY784" s="41">
        <f t="shared" si="826"/>
        <v>-39927.047098971438</v>
      </c>
      <c r="BZ784" s="41">
        <f t="shared" si="859"/>
        <v>137706.41649561175</v>
      </c>
      <c r="CA784" s="41">
        <f t="shared" si="860"/>
        <v>-163.1454409842591</v>
      </c>
      <c r="CB784" s="41">
        <f t="shared" si="861"/>
        <v>27.394537621782369</v>
      </c>
      <c r="CC784" s="41">
        <f t="shared" si="862"/>
        <v>-26.21777341239752</v>
      </c>
      <c r="CD784" s="41">
        <f t="shared" si="863"/>
        <v>-7.9428614999527341</v>
      </c>
      <c r="CE784" s="2">
        <f>Paramètres!$F$16</f>
        <v>15000</v>
      </c>
      <c r="CF784" s="2">
        <f>Paramètres!$G$16</f>
        <v>15000</v>
      </c>
      <c r="CG784" s="111">
        <f>Paramètres!$F$20</f>
        <v>992600579172.61572</v>
      </c>
      <c r="CH784" s="2">
        <f>Paramètres!$F$21</f>
        <v>13332</v>
      </c>
      <c r="CI784" s="2"/>
      <c r="CJ784" s="2"/>
      <c r="CK784" s="2">
        <f>IF(CN784&gt;20000,Paramètres!$F$22,-2)</f>
        <v>1</v>
      </c>
      <c r="CL784" s="2">
        <f t="shared" si="827"/>
        <v>-22687.202122249371</v>
      </c>
      <c r="CM784" s="2">
        <f t="shared" si="828"/>
        <v>60952.442043012117</v>
      </c>
      <c r="CN784" s="2">
        <f t="shared" si="829"/>
        <v>65037.753121879505</v>
      </c>
      <c r="CO784" s="2">
        <f t="shared" si="830"/>
        <v>110.41584711990417</v>
      </c>
      <c r="CP784" s="2">
        <f t="shared" si="831"/>
        <v>220.61202042959766</v>
      </c>
      <c r="CQ784" s="2">
        <f t="shared" si="832"/>
        <v>-76.956371612418479</v>
      </c>
      <c r="CR784" s="2">
        <f t="shared" si="833"/>
        <v>206.75439638924385</v>
      </c>
      <c r="CS784" s="2">
        <f>Paramètres!$F$22</f>
        <v>1</v>
      </c>
      <c r="CT784" s="2">
        <f t="shared" si="834"/>
        <v>-146791.07729288584</v>
      </c>
      <c r="CU784" s="2">
        <f t="shared" si="835"/>
        <v>72.952901028558699</v>
      </c>
      <c r="CV784" s="2">
        <f t="shared" si="864"/>
        <v>146791.09542111793</v>
      </c>
      <c r="CW784" s="2">
        <f t="shared" si="865"/>
        <v>179.97152488376594</v>
      </c>
      <c r="CX784" s="2">
        <f t="shared" si="836"/>
        <v>45.501270751378371</v>
      </c>
      <c r="CY784" s="2">
        <f t="shared" si="866"/>
        <v>-45.501265132116558</v>
      </c>
      <c r="CZ784" s="2">
        <f t="shared" si="867"/>
        <v>2.2613426872233704E-2</v>
      </c>
      <c r="DA784" s="2"/>
      <c r="DB784" s="2"/>
      <c r="DC784" s="13">
        <f>Paramètres!$H$16</f>
        <v>-20000</v>
      </c>
      <c r="DD784" s="13">
        <f>Paramètres!$I$16</f>
        <v>0</v>
      </c>
      <c r="DE784" s="13"/>
      <c r="DF784" s="13"/>
      <c r="DG784" s="112">
        <f>Paramètres!$H$20</f>
        <v>1047197551196.5977</v>
      </c>
      <c r="DH784" s="13">
        <f>Paramètres!$H$21</f>
        <v>10000</v>
      </c>
      <c r="DI784" s="13">
        <f>IF(DL784&lt;66666,Paramètres!$H$22,5)</f>
        <v>5</v>
      </c>
      <c r="DJ784" s="13">
        <f t="shared" si="837"/>
        <v>-57687.202122249371</v>
      </c>
      <c r="DK784" s="13">
        <f t="shared" si="838"/>
        <v>45952.442043012117</v>
      </c>
      <c r="DL784" s="13">
        <f t="shared" si="868"/>
        <v>73752.560758319712</v>
      </c>
      <c r="DM784" s="13">
        <f t="shared" si="869"/>
        <v>141.45989177811924</v>
      </c>
      <c r="DN784" s="13">
        <f t="shared" si="870"/>
        <v>936.64907074518544</v>
      </c>
      <c r="DO784" s="13">
        <f t="shared" si="871"/>
        <v>-732.62085690494973</v>
      </c>
      <c r="DP784" s="13">
        <f t="shared" si="872"/>
        <v>583.59074851789478</v>
      </c>
      <c r="DQ784" s="13">
        <f>IF(DT784&lt;66666,Paramètres!$H$22,5)</f>
        <v>5</v>
      </c>
      <c r="DR784" s="13">
        <f t="shared" si="839"/>
        <v>-181791.07729288584</v>
      </c>
      <c r="DS784" s="13">
        <f t="shared" si="840"/>
        <v>-14927.047098971441</v>
      </c>
      <c r="DT784" s="13">
        <f t="shared" si="873"/>
        <v>182402.88517017188</v>
      </c>
      <c r="DU784" s="13">
        <f t="shared" si="874"/>
        <v>-175.30591687109595</v>
      </c>
      <c r="DV784" s="13">
        <f t="shared" si="875"/>
        <v>156.66794766498353</v>
      </c>
      <c r="DW784" s="13">
        <f t="shared" si="876"/>
        <v>-156.14245880327914</v>
      </c>
      <c r="DX784" s="13">
        <f t="shared" si="877"/>
        <v>-12.821013393031652</v>
      </c>
    </row>
    <row r="785" spans="1:128" x14ac:dyDescent="0.35">
      <c r="A785" s="106">
        <f t="shared" si="878"/>
        <v>779</v>
      </c>
      <c r="B785" s="106">
        <f>A785*Paramètres!$D$25</f>
        <v>389.5</v>
      </c>
      <c r="C785" s="102">
        <f>Paramètres!$D$7</f>
        <v>155093840495.72119</v>
      </c>
      <c r="D785" s="28">
        <f>Paramètres!$D$8</f>
        <v>6666</v>
      </c>
      <c r="E785" s="28">
        <f t="shared" si="841"/>
        <v>34764.439435538639</v>
      </c>
      <c r="F785" s="28">
        <f t="shared" si="842"/>
        <v>-48713.67417637138</v>
      </c>
      <c r="G785" s="28">
        <f t="shared" si="816"/>
        <v>-143.62922306863283</v>
      </c>
      <c r="H785" s="28">
        <f t="shared" si="817"/>
        <v>120.84530631564535</v>
      </c>
      <c r="I785" s="28">
        <f t="shared" si="879"/>
        <v>-6281.8383495590124</v>
      </c>
      <c r="J785" s="28">
        <f t="shared" si="880"/>
        <v>-4626.4269913850203</v>
      </c>
      <c r="K785" s="28">
        <f t="shared" si="881"/>
        <v>1774.4866315764391</v>
      </c>
      <c r="L785" s="28">
        <f t="shared" si="843"/>
        <v>-909.81819706230658</v>
      </c>
      <c r="M785" s="28">
        <f t="shared" si="844"/>
        <v>1523.4938969151767</v>
      </c>
      <c r="N785" s="28">
        <f>Paramètres!$D$26*Calculs!K785</f>
        <v>35.489732631528781</v>
      </c>
      <c r="O785" s="28">
        <f>Paramètres!$D$26*I785</f>
        <v>-125.63676699118025</v>
      </c>
      <c r="P785" s="28">
        <f>Paramètres!$D$26*J785</f>
        <v>-92.528539827700413</v>
      </c>
      <c r="Q785" s="105">
        <f>IF($T785&gt;25000,Paramètres!$D$9,-5)</f>
        <v>6</v>
      </c>
      <c r="R785" s="105">
        <f t="shared" si="818"/>
        <v>-126962.19742460959</v>
      </c>
      <c r="S785" s="105">
        <f t="shared" si="819"/>
        <v>-65426.285028662751</v>
      </c>
      <c r="T785" s="105">
        <f t="shared" si="845"/>
        <v>142828.56278608058</v>
      </c>
      <c r="U785" s="105">
        <f t="shared" si="846"/>
        <v>-152.73699850976189</v>
      </c>
      <c r="V785" s="105">
        <f t="shared" si="820"/>
        <v>45.467202342682867</v>
      </c>
      <c r="W785" s="105">
        <f t="shared" si="847"/>
        <v>-40.416397165756173</v>
      </c>
      <c r="X785" s="105">
        <f t="shared" si="848"/>
        <v>-20.827417723047731</v>
      </c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44">
        <f t="shared" si="849"/>
        <v>161726.63686014822</v>
      </c>
      <c r="AL785" s="44">
        <f t="shared" si="850"/>
        <v>16712.610852291367</v>
      </c>
      <c r="AM785" s="44">
        <f t="shared" si="821"/>
        <v>94.388538370523122</v>
      </c>
      <c r="AN785" s="44">
        <f t="shared" si="822"/>
        <v>-171.18042024920973</v>
      </c>
      <c r="AO785" s="44">
        <f t="shared" si="882"/>
        <v>-267.02324967641431</v>
      </c>
      <c r="AP785" s="44">
        <f t="shared" si="883"/>
        <v>3479.3759070768474</v>
      </c>
      <c r="AQ785" s="44">
        <f t="shared" si="851"/>
        <v>274.67977154957106</v>
      </c>
      <c r="AR785" s="44">
        <f t="shared" si="852"/>
        <v>-271.4319699408577</v>
      </c>
      <c r="AS785" s="44">
        <f t="shared" si="853"/>
        <v>-42.114873768656643</v>
      </c>
      <c r="AT785" s="44">
        <f>Paramètres!$D$26*Calculs!AQ785</f>
        <v>5.4935954309914212</v>
      </c>
      <c r="AU785" s="44">
        <f>Paramètres!$D$26*AO785</f>
        <v>-5.3404649935282862</v>
      </c>
      <c r="AV785" s="44">
        <f>Paramètres!$D$26*AP785</f>
        <v>69.587518141536947</v>
      </c>
      <c r="AW785" s="44"/>
      <c r="AX785" s="44"/>
      <c r="AY785" s="44"/>
      <c r="AZ785" s="44"/>
      <c r="BA785" s="44"/>
      <c r="BB785" s="44"/>
      <c r="BC785" s="44"/>
      <c r="BD785" s="44"/>
      <c r="BE785" s="44"/>
      <c r="BF785" s="44"/>
      <c r="BG785" s="41">
        <f>Paramètres!$D$16</f>
        <v>30000</v>
      </c>
      <c r="BH785" s="41">
        <f>Paramètres!$E$16</f>
        <v>-25000</v>
      </c>
      <c r="BI785" s="100"/>
      <c r="BJ785" s="100"/>
      <c r="BK785" s="110">
        <f>Paramètres!$D$20</f>
        <v>523598775598.29883</v>
      </c>
      <c r="BL785" s="41">
        <f>Paramètres!$D$21</f>
        <v>10000</v>
      </c>
      <c r="BM785" s="41"/>
      <c r="BN785" s="41"/>
      <c r="BO785" s="41">
        <f>IF(AND($BR$6&gt;200,A785&lt;950),Paramètres!$D$22,0)</f>
        <v>1</v>
      </c>
      <c r="BP785" s="41">
        <f t="shared" si="823"/>
        <v>-4764.4394355386394</v>
      </c>
      <c r="BQ785" s="41">
        <f t="shared" si="824"/>
        <v>23713.67417637138</v>
      </c>
      <c r="BR785" s="41">
        <f t="shared" si="854"/>
        <v>24187.563458893881</v>
      </c>
      <c r="BS785" s="41">
        <f t="shared" si="855"/>
        <v>101.36034816093331</v>
      </c>
      <c r="BT785" s="41">
        <f t="shared" si="856"/>
        <v>706.34769860244705</v>
      </c>
      <c r="BU785" s="41">
        <f t="shared" si="857"/>
        <v>-139.13558660601677</v>
      </c>
      <c r="BV785" s="41">
        <f t="shared" si="858"/>
        <v>692.50874352658752</v>
      </c>
      <c r="BW785" s="41">
        <f>Paramètres!$D$22</f>
        <v>1</v>
      </c>
      <c r="BX785" s="41">
        <f t="shared" si="825"/>
        <v>-131726.63686014822</v>
      </c>
      <c r="BY785" s="41">
        <f t="shared" si="826"/>
        <v>-41712.610852291371</v>
      </c>
      <c r="BZ785" s="41">
        <f t="shared" si="859"/>
        <v>138173.25632190931</v>
      </c>
      <c r="CA785" s="41">
        <f t="shared" si="860"/>
        <v>-162.42906702501983</v>
      </c>
      <c r="CB785" s="41">
        <f t="shared" si="861"/>
        <v>27.211181312385982</v>
      </c>
      <c r="CC785" s="41">
        <f t="shared" si="862"/>
        <v>-25.94161485867766</v>
      </c>
      <c r="CD785" s="41">
        <f t="shared" si="863"/>
        <v>-8.2146824004083481</v>
      </c>
      <c r="CE785" s="2">
        <f>Paramètres!$F$16</f>
        <v>15000</v>
      </c>
      <c r="CF785" s="2">
        <f>Paramètres!$G$16</f>
        <v>15000</v>
      </c>
      <c r="CG785" s="111">
        <f>Paramètres!$F$20</f>
        <v>992600579172.61572</v>
      </c>
      <c r="CH785" s="2">
        <f>Paramètres!$F$21</f>
        <v>13332</v>
      </c>
      <c r="CI785" s="2"/>
      <c r="CJ785" s="2"/>
      <c r="CK785" s="2">
        <f>IF(CN785&gt;20000,Paramètres!$F$22,-2)</f>
        <v>1</v>
      </c>
      <c r="CL785" s="2">
        <f t="shared" si="827"/>
        <v>-19764.439435538639</v>
      </c>
      <c r="CM785" s="2">
        <f t="shared" si="828"/>
        <v>63713.67417637138</v>
      </c>
      <c r="CN785" s="2">
        <f t="shared" si="829"/>
        <v>66708.810087228267</v>
      </c>
      <c r="CO785" s="2">
        <f t="shared" si="830"/>
        <v>107.23426555105061</v>
      </c>
      <c r="CP785" s="2">
        <f t="shared" si="831"/>
        <v>210.32688044938769</v>
      </c>
      <c r="CQ785" s="2">
        <f t="shared" si="832"/>
        <v>-62.315500529420682</v>
      </c>
      <c r="CR785" s="2">
        <f t="shared" si="833"/>
        <v>200.88348621362283</v>
      </c>
      <c r="CS785" s="2">
        <f>Paramètres!$F$22</f>
        <v>1</v>
      </c>
      <c r="CT785" s="2">
        <f t="shared" si="834"/>
        <v>-146726.63686014822</v>
      </c>
      <c r="CU785" s="2">
        <f t="shared" si="835"/>
        <v>-1712.6108522913673</v>
      </c>
      <c r="CV785" s="2">
        <f t="shared" si="864"/>
        <v>146736.63141908767</v>
      </c>
      <c r="CW785" s="2">
        <f t="shared" si="865"/>
        <v>-179.3312671775121</v>
      </c>
      <c r="CX785" s="2">
        <f t="shared" si="836"/>
        <v>45.534639392802909</v>
      </c>
      <c r="CY785" s="2">
        <f t="shared" si="866"/>
        <v>-45.531537927048937</v>
      </c>
      <c r="CZ785" s="2">
        <f t="shared" si="867"/>
        <v>-0.53144955574566188</v>
      </c>
      <c r="DA785" s="2"/>
      <c r="DB785" s="2"/>
      <c r="DC785" s="13">
        <f>Paramètres!$H$16</f>
        <v>-20000</v>
      </c>
      <c r="DD785" s="13">
        <f>Paramètres!$I$16</f>
        <v>0</v>
      </c>
      <c r="DE785" s="13"/>
      <c r="DF785" s="13"/>
      <c r="DG785" s="112">
        <f>Paramètres!$H$20</f>
        <v>1047197551196.5977</v>
      </c>
      <c r="DH785" s="13">
        <f>Paramètres!$H$21</f>
        <v>10000</v>
      </c>
      <c r="DI785" s="13">
        <f>IF(DL785&lt;66666,Paramètres!$H$22,5)</f>
        <v>5</v>
      </c>
      <c r="DJ785" s="13">
        <f t="shared" si="837"/>
        <v>-54764.439435538639</v>
      </c>
      <c r="DK785" s="13">
        <f t="shared" si="838"/>
        <v>48713.67417637138</v>
      </c>
      <c r="DL785" s="13">
        <f t="shared" si="868"/>
        <v>73295.060395980661</v>
      </c>
      <c r="DM785" s="13">
        <f t="shared" si="869"/>
        <v>138.3464950511048</v>
      </c>
      <c r="DN785" s="13">
        <f t="shared" si="870"/>
        <v>948.05699902633353</v>
      </c>
      <c r="DO785" s="13">
        <f t="shared" si="871"/>
        <v>-708.36710992686915</v>
      </c>
      <c r="DP785" s="13">
        <f t="shared" si="872"/>
        <v>630.10166717496645</v>
      </c>
      <c r="DQ785" s="13">
        <f>IF(DT785&lt;66666,Paramètres!$H$22,5)</f>
        <v>5</v>
      </c>
      <c r="DR785" s="13">
        <f t="shared" si="839"/>
        <v>-181726.63686014822</v>
      </c>
      <c r="DS785" s="13">
        <f t="shared" si="840"/>
        <v>-16712.610852291367</v>
      </c>
      <c r="DT785" s="13">
        <f t="shared" si="873"/>
        <v>182493.51195590573</v>
      </c>
      <c r="DU785" s="13">
        <f t="shared" si="874"/>
        <v>-174.74553585258067</v>
      </c>
      <c r="DV785" s="13">
        <f t="shared" si="875"/>
        <v>156.51308138804623</v>
      </c>
      <c r="DW785" s="13">
        <f t="shared" si="876"/>
        <v>-155.85538138002752</v>
      </c>
      <c r="DX785" s="13">
        <f t="shared" si="877"/>
        <v>-14.333343659710216</v>
      </c>
    </row>
    <row r="786" spans="1:128" x14ac:dyDescent="0.35">
      <c r="A786" s="106">
        <f t="shared" si="878"/>
        <v>780</v>
      </c>
      <c r="B786" s="106">
        <f>A786*Paramètres!$D$25</f>
        <v>390</v>
      </c>
      <c r="C786" s="102">
        <f>Paramètres!$D$7</f>
        <v>155093840495.72119</v>
      </c>
      <c r="D786" s="28">
        <f>Paramètres!$D$8</f>
        <v>6666</v>
      </c>
      <c r="E786" s="28">
        <f t="shared" si="841"/>
        <v>31396.065711493557</v>
      </c>
      <c r="F786" s="28">
        <f t="shared" si="842"/>
        <v>-50646.014197835095</v>
      </c>
      <c r="G786" s="28">
        <f t="shared" si="816"/>
        <v>-156.92407289182449</v>
      </c>
      <c r="H786" s="28">
        <f t="shared" si="817"/>
        <v>117.09394060845105</v>
      </c>
      <c r="I786" s="28">
        <f t="shared" si="879"/>
        <v>-7066.0197796301381</v>
      </c>
      <c r="J786" s="28">
        <f t="shared" si="880"/>
        <v>-3010.404554642143</v>
      </c>
      <c r="K786" s="28">
        <f t="shared" si="881"/>
        <v>1714.100308797061</v>
      </c>
      <c r="L786" s="28">
        <f t="shared" si="843"/>
        <v>-780.68828671953963</v>
      </c>
      <c r="M786" s="28">
        <f t="shared" si="844"/>
        <v>1525.9966145431285</v>
      </c>
      <c r="N786" s="28">
        <f>Paramètres!$D$26*Calculs!K786</f>
        <v>34.28200617594122</v>
      </c>
      <c r="O786" s="28">
        <f>Paramètres!$D$26*I786</f>
        <v>-141.32039559260278</v>
      </c>
      <c r="P786" s="28">
        <f>Paramètres!$D$26*J786</f>
        <v>-60.208091092842864</v>
      </c>
      <c r="Q786" s="105">
        <f>IF($T786&gt;25000,Paramètres!$D$9,-5)</f>
        <v>6</v>
      </c>
      <c r="R786" s="105">
        <f t="shared" si="818"/>
        <v>-130129.20153133124</v>
      </c>
      <c r="S786" s="105">
        <f t="shared" si="819"/>
        <v>-69087.784285222719</v>
      </c>
      <c r="T786" s="105">
        <f t="shared" si="845"/>
        <v>147332.04345499078</v>
      </c>
      <c r="U786" s="105">
        <f t="shared" si="846"/>
        <v>-152.0354148503711</v>
      </c>
      <c r="V786" s="105">
        <f t="shared" si="820"/>
        <v>42.73849072374464</v>
      </c>
      <c r="W786" s="105">
        <f t="shared" si="847"/>
        <v>-37.748242283995175</v>
      </c>
      <c r="X786" s="105">
        <f t="shared" si="848"/>
        <v>-20.041177455738602</v>
      </c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44">
        <f t="shared" si="849"/>
        <v>161525.2672428248</v>
      </c>
      <c r="AL786" s="44">
        <f t="shared" si="850"/>
        <v>18441.770087387627</v>
      </c>
      <c r="AM786" s="44">
        <f t="shared" si="821"/>
        <v>98.995480047718686</v>
      </c>
      <c r="AN786" s="44">
        <f t="shared" si="822"/>
        <v>-170.68708364943683</v>
      </c>
      <c r="AO786" s="44">
        <f t="shared" si="882"/>
        <v>-533.11475462374369</v>
      </c>
      <c r="AP786" s="44">
        <f t="shared" si="883"/>
        <v>3367.6735151666539</v>
      </c>
      <c r="AQ786" s="44">
        <f t="shared" si="851"/>
        <v>271.32114465406079</v>
      </c>
      <c r="AR786" s="44">
        <f t="shared" si="852"/>
        <v>-267.74493133151032</v>
      </c>
      <c r="AS786" s="44">
        <f t="shared" si="853"/>
        <v>-43.906893338911956</v>
      </c>
      <c r="AT786" s="44">
        <f>Paramètres!$D$26*Calculs!AQ786</f>
        <v>5.4264228930812157</v>
      </c>
      <c r="AU786" s="44">
        <f>Paramètres!$D$26*AO786</f>
        <v>-10.662295092474874</v>
      </c>
      <c r="AV786" s="44">
        <f>Paramètres!$D$26*AP786</f>
        <v>67.353470303333083</v>
      </c>
      <c r="AW786" s="44"/>
      <c r="AX786" s="44"/>
      <c r="AY786" s="44"/>
      <c r="AZ786" s="44"/>
      <c r="BA786" s="44"/>
      <c r="BB786" s="44"/>
      <c r="BC786" s="44"/>
      <c r="BD786" s="44"/>
      <c r="BE786" s="44"/>
      <c r="BF786" s="44"/>
      <c r="BG786" s="41">
        <f>Paramètres!$D$16</f>
        <v>30000</v>
      </c>
      <c r="BH786" s="41">
        <f>Paramètres!$E$16</f>
        <v>-25000</v>
      </c>
      <c r="BI786" s="100"/>
      <c r="BJ786" s="100"/>
      <c r="BK786" s="110">
        <f>Paramètres!$D$20</f>
        <v>523598775598.29883</v>
      </c>
      <c r="BL786" s="41">
        <f>Paramètres!$D$21</f>
        <v>10000</v>
      </c>
      <c r="BM786" s="41"/>
      <c r="BN786" s="41"/>
      <c r="BO786" s="41">
        <f>IF(AND($BR$6&gt;200,A786&lt;950),Paramètres!$D$22,0)</f>
        <v>1</v>
      </c>
      <c r="BP786" s="41">
        <f t="shared" si="823"/>
        <v>-1396.0657114935566</v>
      </c>
      <c r="BQ786" s="41">
        <f t="shared" si="824"/>
        <v>25646.014197835095</v>
      </c>
      <c r="BR786" s="41">
        <f t="shared" si="854"/>
        <v>25683.984186772253</v>
      </c>
      <c r="BS786" s="41">
        <f t="shared" si="855"/>
        <v>93.115876146470711</v>
      </c>
      <c r="BT786" s="41">
        <f t="shared" si="856"/>
        <v>642.28249706215672</v>
      </c>
      <c r="BU786" s="41">
        <f t="shared" si="857"/>
        <v>-34.911583994150604</v>
      </c>
      <c r="BV786" s="41">
        <f t="shared" si="858"/>
        <v>641.33297695925376</v>
      </c>
      <c r="BW786" s="41">
        <f>Paramètres!$D$22</f>
        <v>1</v>
      </c>
      <c r="BX786" s="41">
        <f t="shared" si="825"/>
        <v>-131525.2672428248</v>
      </c>
      <c r="BY786" s="41">
        <f t="shared" si="826"/>
        <v>-43441.770087387631</v>
      </c>
      <c r="BZ786" s="41">
        <f t="shared" si="859"/>
        <v>138513.83797881685</v>
      </c>
      <c r="CA786" s="41">
        <f t="shared" si="860"/>
        <v>-161.7220135982661</v>
      </c>
      <c r="CB786" s="41">
        <f t="shared" si="861"/>
        <v>27.078570107979953</v>
      </c>
      <c r="CC786" s="41">
        <f t="shared" si="862"/>
        <v>-25.712349191784714</v>
      </c>
      <c r="CD786" s="41">
        <f t="shared" si="863"/>
        <v>-8.4925884235910889</v>
      </c>
      <c r="CE786" s="2">
        <f>Paramètres!$F$16</f>
        <v>15000</v>
      </c>
      <c r="CF786" s="2">
        <f>Paramètres!$G$16</f>
        <v>15000</v>
      </c>
      <c r="CG786" s="111">
        <f>Paramètres!$F$20</f>
        <v>992600579172.61572</v>
      </c>
      <c r="CH786" s="2">
        <f>Paramètres!$F$21</f>
        <v>13332</v>
      </c>
      <c r="CI786" s="2"/>
      <c r="CJ786" s="2"/>
      <c r="CK786" s="2">
        <f>IF(CN786&gt;20000,Paramètres!$F$22,-2)</f>
        <v>1</v>
      </c>
      <c r="CL786" s="2">
        <f t="shared" si="827"/>
        <v>-16396.065711493557</v>
      </c>
      <c r="CM786" s="2">
        <f t="shared" si="828"/>
        <v>65646.014197835088</v>
      </c>
      <c r="CN786" s="2">
        <f t="shared" si="829"/>
        <v>67662.620041482136</v>
      </c>
      <c r="CO786" s="2">
        <f t="shared" si="830"/>
        <v>104.02356123181829</v>
      </c>
      <c r="CP786" s="2">
        <f t="shared" si="831"/>
        <v>204.76906621706055</v>
      </c>
      <c r="CQ786" s="2">
        <f t="shared" si="832"/>
        <v>-49.619820564408585</v>
      </c>
      <c r="CR786" s="2">
        <f t="shared" si="833"/>
        <v>198.66616190625626</v>
      </c>
      <c r="CS786" s="2">
        <f>Paramètres!$F$22</f>
        <v>1</v>
      </c>
      <c r="CT786" s="2">
        <f t="shared" si="834"/>
        <v>-146525.2672428248</v>
      </c>
      <c r="CU786" s="2">
        <f t="shared" si="835"/>
        <v>-3441.7700873876274</v>
      </c>
      <c r="CV786" s="2">
        <f t="shared" si="864"/>
        <v>146565.68398474337</v>
      </c>
      <c r="CW786" s="2">
        <f t="shared" si="865"/>
        <v>-178.65441198015984</v>
      </c>
      <c r="CX786" s="2">
        <f t="shared" si="836"/>
        <v>45.639612078037672</v>
      </c>
      <c r="CY786" s="2">
        <f t="shared" si="866"/>
        <v>-45.627026564345293</v>
      </c>
      <c r="CZ786" s="2">
        <f t="shared" si="867"/>
        <v>-1.0717450864318185</v>
      </c>
      <c r="DA786" s="2"/>
      <c r="DB786" s="2"/>
      <c r="DC786" s="13">
        <f>Paramètres!$H$16</f>
        <v>-20000</v>
      </c>
      <c r="DD786" s="13">
        <f>Paramètres!$I$16</f>
        <v>0</v>
      </c>
      <c r="DE786" s="13"/>
      <c r="DF786" s="13"/>
      <c r="DG786" s="112">
        <f>Paramètres!$H$20</f>
        <v>1047197551196.5977</v>
      </c>
      <c r="DH786" s="13">
        <f>Paramètres!$H$21</f>
        <v>10000</v>
      </c>
      <c r="DI786" s="13">
        <f>IF(DL786&lt;66666,Paramètres!$H$22,5)</f>
        <v>5</v>
      </c>
      <c r="DJ786" s="13">
        <f t="shared" si="837"/>
        <v>-51396.06571149356</v>
      </c>
      <c r="DK786" s="13">
        <f t="shared" si="838"/>
        <v>50646.014197835095</v>
      </c>
      <c r="DL786" s="13">
        <f t="shared" si="868"/>
        <v>72156.595850604528</v>
      </c>
      <c r="DM786" s="13">
        <f t="shared" si="869"/>
        <v>135.42114010472642</v>
      </c>
      <c r="DN786" s="13">
        <f t="shared" si="870"/>
        <v>977.35712061465131</v>
      </c>
      <c r="DO786" s="13">
        <f t="shared" si="871"/>
        <v>-696.15688216098044</v>
      </c>
      <c r="DP786" s="13">
        <f t="shared" si="872"/>
        <v>685.99747567761858</v>
      </c>
      <c r="DQ786" s="13">
        <f>IF(DT786&lt;66666,Paramètres!$H$22,5)</f>
        <v>5</v>
      </c>
      <c r="DR786" s="13">
        <f t="shared" si="839"/>
        <v>-181525.2672428248</v>
      </c>
      <c r="DS786" s="13">
        <f t="shared" si="840"/>
        <v>-18441.770087387627</v>
      </c>
      <c r="DT786" s="13">
        <f t="shared" si="873"/>
        <v>182459.64356957137</v>
      </c>
      <c r="DU786" s="13">
        <f t="shared" si="874"/>
        <v>-174.19902969916771</v>
      </c>
      <c r="DV786" s="13">
        <f t="shared" si="875"/>
        <v>156.57093004913048</v>
      </c>
      <c r="DW786" s="13">
        <f t="shared" si="876"/>
        <v>-155.76912989413444</v>
      </c>
      <c r="DX786" s="13">
        <f t="shared" si="877"/>
        <v>-15.825116381056322</v>
      </c>
    </row>
    <row r="787" spans="1:128" x14ac:dyDescent="0.35">
      <c r="A787" s="106">
        <f t="shared" si="878"/>
        <v>781</v>
      </c>
      <c r="B787" s="106">
        <f>A787*Paramètres!$D$25</f>
        <v>390.5</v>
      </c>
      <c r="C787" s="102">
        <f>Paramètres!$D$7</f>
        <v>155093840495.72119</v>
      </c>
      <c r="D787" s="28">
        <f>Paramètres!$D$8</f>
        <v>6666</v>
      </c>
      <c r="E787" s="28">
        <f t="shared" si="841"/>
        <v>27667.883749998604</v>
      </c>
      <c r="F787" s="28">
        <f t="shared" si="842"/>
        <v>-51769.71732152038</v>
      </c>
      <c r="G787" s="28">
        <f t="shared" si="816"/>
        <v>-169.52810629354721</v>
      </c>
      <c r="H787" s="28">
        <f t="shared" si="817"/>
        <v>113.73345253423714</v>
      </c>
      <c r="I787" s="28">
        <f t="shared" si="879"/>
        <v>-7705.3876707570753</v>
      </c>
      <c r="J787" s="28">
        <f t="shared" si="880"/>
        <v>-1424.1998490061717</v>
      </c>
      <c r="K787" s="28">
        <f t="shared" si="881"/>
        <v>1692.1205431625851</v>
      </c>
      <c r="L787" s="28">
        <f t="shared" si="843"/>
        <v>-681.04860871291612</v>
      </c>
      <c r="M787" s="28">
        <f t="shared" si="844"/>
        <v>1549.0141139328082</v>
      </c>
      <c r="N787" s="28">
        <f>Paramètres!$D$26*Calculs!K787</f>
        <v>33.8424108632517</v>
      </c>
      <c r="O787" s="28">
        <f>Paramètres!$D$26*I787</f>
        <v>-154.1077534151415</v>
      </c>
      <c r="P787" s="28">
        <f>Paramètres!$D$26*J787</f>
        <v>-28.483996980123436</v>
      </c>
      <c r="Q787" s="105">
        <f>IF($T787&gt;25000,Paramètres!$D$9,-5)</f>
        <v>6</v>
      </c>
      <c r="R787" s="105">
        <f t="shared" si="818"/>
        <v>-133523.88988268145</v>
      </c>
      <c r="S787" s="105">
        <f t="shared" si="819"/>
        <v>-71884.347443156614</v>
      </c>
      <c r="T787" s="105">
        <f t="shared" si="845"/>
        <v>151644.28303345595</v>
      </c>
      <c r="U787" s="105">
        <f t="shared" si="846"/>
        <v>-151.70361274522929</v>
      </c>
      <c r="V787" s="105">
        <f t="shared" si="820"/>
        <v>40.349312441859119</v>
      </c>
      <c r="W787" s="105">
        <f t="shared" si="847"/>
        <v>-35.527861938191812</v>
      </c>
      <c r="X787" s="105">
        <f t="shared" si="848"/>
        <v>-19.126893125428111</v>
      </c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44">
        <f t="shared" si="849"/>
        <v>161191.77363268007</v>
      </c>
      <c r="AL787" s="44">
        <f t="shared" si="850"/>
        <v>20114.630121636226</v>
      </c>
      <c r="AM787" s="44">
        <f t="shared" si="821"/>
        <v>103.63968874739375</v>
      </c>
      <c r="AN787" s="44">
        <f t="shared" si="822"/>
        <v>-170.26682869181005</v>
      </c>
      <c r="AO787" s="44">
        <f t="shared" si="882"/>
        <v>-790.19739086277912</v>
      </c>
      <c r="AP787" s="44">
        <f t="shared" si="883"/>
        <v>3256.4131515244089</v>
      </c>
      <c r="AQ787" s="44">
        <f t="shared" si="851"/>
        <v>268.72483850109086</v>
      </c>
      <c r="AR787" s="44">
        <f t="shared" si="852"/>
        <v>-264.8567479342596</v>
      </c>
      <c r="AS787" s="44">
        <f t="shared" si="853"/>
        <v>-45.430627346817829</v>
      </c>
      <c r="AT787" s="44">
        <f>Paramètres!$D$26*Calculs!AQ787</f>
        <v>5.3744967700218176</v>
      </c>
      <c r="AU787" s="44">
        <f>Paramètres!$D$26*AO787</f>
        <v>-15.803947817255583</v>
      </c>
      <c r="AV787" s="44">
        <f>Paramètres!$D$26*AP787</f>
        <v>65.128263030488185</v>
      </c>
      <c r="AW787" s="44"/>
      <c r="AX787" s="44"/>
      <c r="AY787" s="44"/>
      <c r="AZ787" s="44"/>
      <c r="BA787" s="44"/>
      <c r="BB787" s="44"/>
      <c r="BC787" s="44"/>
      <c r="BD787" s="44"/>
      <c r="BE787" s="44"/>
      <c r="BF787" s="44"/>
      <c r="BG787" s="41">
        <f>Paramètres!$D$16</f>
        <v>30000</v>
      </c>
      <c r="BH787" s="41">
        <f>Paramètres!$E$16</f>
        <v>-25000</v>
      </c>
      <c r="BI787" s="100"/>
      <c r="BJ787" s="100"/>
      <c r="BK787" s="110">
        <f>Paramètres!$D$20</f>
        <v>523598775598.29883</v>
      </c>
      <c r="BL787" s="41">
        <f>Paramètres!$D$21</f>
        <v>10000</v>
      </c>
      <c r="BM787" s="41"/>
      <c r="BN787" s="41"/>
      <c r="BO787" s="41">
        <f>IF(AND($BR$6&gt;200,A787&lt;950),Paramètres!$D$22,0)</f>
        <v>1</v>
      </c>
      <c r="BP787" s="41">
        <f t="shared" si="823"/>
        <v>2332.1162500013961</v>
      </c>
      <c r="BQ787" s="41">
        <f t="shared" si="824"/>
        <v>26769.71732152038</v>
      </c>
      <c r="BR787" s="41">
        <f t="shared" si="854"/>
        <v>26871.109610092935</v>
      </c>
      <c r="BS787" s="41">
        <f t="shared" si="855"/>
        <v>85.021093769460123</v>
      </c>
      <c r="BT787" s="41">
        <f t="shared" si="856"/>
        <v>596.94139504956217</v>
      </c>
      <c r="BU787" s="41">
        <f t="shared" si="857"/>
        <v>51.807936028465797</v>
      </c>
      <c r="BV787" s="41">
        <f t="shared" si="858"/>
        <v>594.68896650954264</v>
      </c>
      <c r="BW787" s="41">
        <f>Paramètres!$D$22</f>
        <v>1</v>
      </c>
      <c r="BX787" s="41">
        <f t="shared" si="825"/>
        <v>-131191.77363268007</v>
      </c>
      <c r="BY787" s="41">
        <f t="shared" si="826"/>
        <v>-45114.630121636226</v>
      </c>
      <c r="BZ787" s="41">
        <f t="shared" si="859"/>
        <v>138732.15676223164</v>
      </c>
      <c r="CA787" s="41">
        <f t="shared" si="860"/>
        <v>-161.02277374225937</v>
      </c>
      <c r="CB787" s="41">
        <f t="shared" si="861"/>
        <v>26.994071902417975</v>
      </c>
      <c r="CC787" s="41">
        <f t="shared" si="862"/>
        <v>-25.526887587538873</v>
      </c>
      <c r="CD787" s="41">
        <f t="shared" si="863"/>
        <v>-8.7782645190302482</v>
      </c>
      <c r="CE787" s="2">
        <f>Paramètres!$F$16</f>
        <v>15000</v>
      </c>
      <c r="CF787" s="2">
        <f>Paramètres!$G$16</f>
        <v>15000</v>
      </c>
      <c r="CG787" s="111">
        <f>Paramètres!$F$20</f>
        <v>992600579172.61572</v>
      </c>
      <c r="CH787" s="2">
        <f>Paramètres!$F$21</f>
        <v>13332</v>
      </c>
      <c r="CI787" s="2"/>
      <c r="CJ787" s="2"/>
      <c r="CK787" s="2">
        <f>IF(CN787&gt;20000,Paramètres!$F$22,-2)</f>
        <v>1</v>
      </c>
      <c r="CL787" s="2">
        <f t="shared" si="827"/>
        <v>-12667.883749998604</v>
      </c>
      <c r="CM787" s="2">
        <f t="shared" si="828"/>
        <v>66769.71732152038</v>
      </c>
      <c r="CN787" s="2">
        <f t="shared" si="829"/>
        <v>67960.800686125061</v>
      </c>
      <c r="CO787" s="2">
        <f t="shared" si="830"/>
        <v>100.74275824827346</v>
      </c>
      <c r="CP787" s="2">
        <f t="shared" si="831"/>
        <v>203.07581323277975</v>
      </c>
      <c r="CQ787" s="2">
        <f t="shared" si="832"/>
        <v>-37.853303205629992</v>
      </c>
      <c r="CR787" s="2">
        <f t="shared" si="833"/>
        <v>199.51669944287241</v>
      </c>
      <c r="CS787" s="2">
        <f>Paramètres!$F$22</f>
        <v>1</v>
      </c>
      <c r="CT787" s="2">
        <f t="shared" si="834"/>
        <v>-146191.77363268007</v>
      </c>
      <c r="CU787" s="2">
        <f t="shared" si="835"/>
        <v>-5114.6301216362262</v>
      </c>
      <c r="CV787" s="2">
        <f t="shared" si="864"/>
        <v>146281.2158793805</v>
      </c>
      <c r="CW787" s="2">
        <f t="shared" si="865"/>
        <v>-177.99628093423556</v>
      </c>
      <c r="CX787" s="2">
        <f t="shared" si="836"/>
        <v>45.81509670477211</v>
      </c>
      <c r="CY787" s="2">
        <f t="shared" si="866"/>
        <v>-45.787083503231244</v>
      </c>
      <c r="CZ787" s="2">
        <f t="shared" si="867"/>
        <v>-1.6018958567115344</v>
      </c>
      <c r="DA787" s="2"/>
      <c r="DB787" s="2"/>
      <c r="DC787" s="13">
        <f>Paramètres!$H$16</f>
        <v>-20000</v>
      </c>
      <c r="DD787" s="13">
        <f>Paramètres!$I$16</f>
        <v>0</v>
      </c>
      <c r="DE787" s="13"/>
      <c r="DF787" s="13"/>
      <c r="DG787" s="112">
        <f>Paramètres!$H$20</f>
        <v>1047197551196.5977</v>
      </c>
      <c r="DH787" s="13">
        <f>Paramètres!$H$21</f>
        <v>10000</v>
      </c>
      <c r="DI787" s="13">
        <f>IF(DL787&lt;66666,Paramètres!$H$22,5)</f>
        <v>5</v>
      </c>
      <c r="DJ787" s="13">
        <f t="shared" si="837"/>
        <v>-47667.883749998604</v>
      </c>
      <c r="DK787" s="13">
        <f t="shared" si="838"/>
        <v>51769.71732152038</v>
      </c>
      <c r="DL787" s="13">
        <f t="shared" si="868"/>
        <v>70372.798528646774</v>
      </c>
      <c r="DM787" s="13">
        <f t="shared" si="869"/>
        <v>132.63786953761846</v>
      </c>
      <c r="DN787" s="13">
        <f t="shared" si="870"/>
        <v>1026.043517053625</v>
      </c>
      <c r="DO787" s="13">
        <f t="shared" si="871"/>
        <v>-695.00324153575195</v>
      </c>
      <c r="DP787" s="13">
        <f t="shared" si="872"/>
        <v>754.80844798039311</v>
      </c>
      <c r="DQ787" s="13">
        <f>IF(DT787&lt;66666,Paramètres!$H$22,5)</f>
        <v>5</v>
      </c>
      <c r="DR787" s="13">
        <f t="shared" si="839"/>
        <v>-181191.77363268007</v>
      </c>
      <c r="DS787" s="13">
        <f t="shared" si="840"/>
        <v>-20114.630121636226</v>
      </c>
      <c r="DT787" s="13">
        <f t="shared" si="873"/>
        <v>182304.84682829093</v>
      </c>
      <c r="DU787" s="13">
        <f t="shared" si="874"/>
        <v>-173.66536493819711</v>
      </c>
      <c r="DV787" s="13">
        <f t="shared" si="875"/>
        <v>156.83573764393606</v>
      </c>
      <c r="DW787" s="13">
        <f t="shared" si="876"/>
        <v>-155.87816762469382</v>
      </c>
      <c r="DX787" s="13">
        <f t="shared" si="877"/>
        <v>-17.304492488524424</v>
      </c>
    </row>
    <row r="788" spans="1:128" x14ac:dyDescent="0.35">
      <c r="A788" s="106">
        <f t="shared" si="878"/>
        <v>782</v>
      </c>
      <c r="B788" s="106">
        <f>A788*Paramètres!$D$25</f>
        <v>391</v>
      </c>
      <c r="C788" s="102">
        <f>Paramètres!$D$7</f>
        <v>155093840495.72119</v>
      </c>
      <c r="D788" s="28">
        <f>Paramètres!$D$8</f>
        <v>6666</v>
      </c>
      <c r="E788" s="28">
        <f t="shared" si="841"/>
        <v>23644.927762441839</v>
      </c>
      <c r="F788" s="28">
        <f t="shared" si="842"/>
        <v>-52094.563717540259</v>
      </c>
      <c r="G788" s="28">
        <f t="shared" si="816"/>
        <v>178.9331902438355</v>
      </c>
      <c r="H788" s="28">
        <f t="shared" si="817"/>
        <v>110.71511715943568</v>
      </c>
      <c r="I788" s="28">
        <f t="shared" si="879"/>
        <v>-8232.328526054851</v>
      </c>
      <c r="J788" s="28">
        <f t="shared" si="880"/>
        <v>153.29826190675993</v>
      </c>
      <c r="K788" s="28">
        <f t="shared" si="881"/>
        <v>1703.3671231477113</v>
      </c>
      <c r="L788" s="28">
        <f t="shared" si="843"/>
        <v>-602.51781736441717</v>
      </c>
      <c r="M788" s="28">
        <f t="shared" si="844"/>
        <v>1593.2456922831861</v>
      </c>
      <c r="N788" s="28">
        <f>Paramètres!$D$26*Calculs!K788</f>
        <v>34.067342462954223</v>
      </c>
      <c r="O788" s="28">
        <f>Paramètres!$D$26*I788</f>
        <v>-164.64657052109703</v>
      </c>
      <c r="P788" s="28">
        <f>Paramètres!$D$26*J788</f>
        <v>3.0659652381351989</v>
      </c>
      <c r="Q788" s="105">
        <f>IF($T788&gt;25000,Paramètres!$D$9,-5)</f>
        <v>6</v>
      </c>
      <c r="R788" s="105">
        <f t="shared" si="818"/>
        <v>-137085.53298782327</v>
      </c>
      <c r="S788" s="105">
        <f t="shared" si="819"/>
        <v>-73826.042758101976</v>
      </c>
      <c r="T788" s="105">
        <f t="shared" si="845"/>
        <v>155700.76410819791</v>
      </c>
      <c r="U788" s="105">
        <f t="shared" si="846"/>
        <v>-151.6957593503235</v>
      </c>
      <c r="V788" s="105">
        <f t="shared" si="820"/>
        <v>38.279948942816901</v>
      </c>
      <c r="W788" s="105">
        <f t="shared" si="847"/>
        <v>-33.703284846605456</v>
      </c>
      <c r="X788" s="105">
        <f t="shared" si="848"/>
        <v>-18.150566977734982</v>
      </c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44">
        <f t="shared" si="849"/>
        <v>160730.46075026511</v>
      </c>
      <c r="AL788" s="44">
        <f t="shared" si="850"/>
        <v>21731.479040561724</v>
      </c>
      <c r="AM788" s="44">
        <f t="shared" si="821"/>
        <v>108.2812552459898</v>
      </c>
      <c r="AN788" s="44">
        <f t="shared" si="822"/>
        <v>-169.89704361784484</v>
      </c>
      <c r="AO788" s="44">
        <f t="shared" si="882"/>
        <v>-1039.2501909797832</v>
      </c>
      <c r="AP788" s="44">
        <f t="shared" si="883"/>
        <v>3145.854261147103</v>
      </c>
      <c r="AQ788" s="44">
        <f t="shared" si="851"/>
        <v>266.85786400517065</v>
      </c>
      <c r="AR788" s="44">
        <f t="shared" si="852"/>
        <v>-262.72000065365575</v>
      </c>
      <c r="AS788" s="44">
        <f t="shared" si="853"/>
        <v>-46.811545989694316</v>
      </c>
      <c r="AT788" s="44">
        <f>Paramètres!$D$26*Calculs!AQ788</f>
        <v>5.3371572801034128</v>
      </c>
      <c r="AU788" s="44">
        <f>Paramètres!$D$26*AO788</f>
        <v>-20.785003819595662</v>
      </c>
      <c r="AV788" s="44">
        <f>Paramètres!$D$26*AP788</f>
        <v>62.917085222942063</v>
      </c>
      <c r="AW788" s="44"/>
      <c r="AX788" s="44"/>
      <c r="AY788" s="44"/>
      <c r="AZ788" s="44"/>
      <c r="BA788" s="44"/>
      <c r="BB788" s="44"/>
      <c r="BC788" s="44"/>
      <c r="BD788" s="44"/>
      <c r="BE788" s="44"/>
      <c r="BF788" s="44"/>
      <c r="BG788" s="41">
        <f>Paramètres!$D$16</f>
        <v>30000</v>
      </c>
      <c r="BH788" s="41">
        <f>Paramètres!$E$16</f>
        <v>-25000</v>
      </c>
      <c r="BI788" s="100"/>
      <c r="BJ788" s="100"/>
      <c r="BK788" s="110">
        <f>Paramètres!$D$20</f>
        <v>523598775598.29883</v>
      </c>
      <c r="BL788" s="41">
        <f>Paramètres!$D$21</f>
        <v>10000</v>
      </c>
      <c r="BM788" s="41"/>
      <c r="BN788" s="41"/>
      <c r="BO788" s="41">
        <f>IF(AND($BR$6&gt;200,A788&lt;950),Paramètres!$D$22,0)</f>
        <v>1</v>
      </c>
      <c r="BP788" s="41">
        <f t="shared" si="823"/>
        <v>6355.0722375581609</v>
      </c>
      <c r="BQ788" s="41">
        <f t="shared" si="824"/>
        <v>27094.563717540259</v>
      </c>
      <c r="BR788" s="41">
        <f t="shared" si="854"/>
        <v>27829.8818931815</v>
      </c>
      <c r="BS788" s="41">
        <f t="shared" si="855"/>
        <v>76.799800181299318</v>
      </c>
      <c r="BT788" s="41">
        <f t="shared" si="856"/>
        <v>563.46705934637873</v>
      </c>
      <c r="BU788" s="41">
        <f t="shared" si="857"/>
        <v>128.67010644799203</v>
      </c>
      <c r="BV788" s="41">
        <f t="shared" si="858"/>
        <v>548.57919271069511</v>
      </c>
      <c r="BW788" s="41">
        <f>Paramètres!$D$22</f>
        <v>1</v>
      </c>
      <c r="BX788" s="41">
        <f t="shared" si="825"/>
        <v>-130730.46075026511</v>
      </c>
      <c r="BY788" s="41">
        <f t="shared" si="826"/>
        <v>-46731.479040561724</v>
      </c>
      <c r="BZ788" s="41">
        <f t="shared" si="859"/>
        <v>138831.856939591</v>
      </c>
      <c r="CA788" s="41">
        <f t="shared" si="860"/>
        <v>-160.32984120625019</v>
      </c>
      <c r="CB788" s="41">
        <f t="shared" si="861"/>
        <v>26.955615050416792</v>
      </c>
      <c r="CC788" s="41">
        <f t="shared" si="862"/>
        <v>-25.382646699605175</v>
      </c>
      <c r="CD788" s="41">
        <f t="shared" si="863"/>
        <v>-9.0733912772060439</v>
      </c>
      <c r="CE788" s="2">
        <f>Paramètres!$F$16</f>
        <v>15000</v>
      </c>
      <c r="CF788" s="2">
        <f>Paramètres!$G$16</f>
        <v>15000</v>
      </c>
      <c r="CG788" s="111">
        <f>Paramètres!$F$20</f>
        <v>992600579172.61572</v>
      </c>
      <c r="CH788" s="2">
        <f>Paramètres!$F$21</f>
        <v>13332</v>
      </c>
      <c r="CI788" s="2"/>
      <c r="CJ788" s="2"/>
      <c r="CK788" s="2">
        <f>IF(CN788&gt;20000,Paramètres!$F$22,-2)</f>
        <v>1</v>
      </c>
      <c r="CL788" s="2">
        <f t="shared" si="827"/>
        <v>-8644.9277624418391</v>
      </c>
      <c r="CM788" s="2">
        <f t="shared" si="828"/>
        <v>67094.563717540266</v>
      </c>
      <c r="CN788" s="2">
        <f t="shared" si="829"/>
        <v>67649.207360211614</v>
      </c>
      <c r="CO788" s="2">
        <f t="shared" si="830"/>
        <v>97.341933828764454</v>
      </c>
      <c r="CP788" s="2">
        <f t="shared" si="831"/>
        <v>204.8457185813094</v>
      </c>
      <c r="CQ788" s="2">
        <f t="shared" si="832"/>
        <v>-26.177342036714869</v>
      </c>
      <c r="CR788" s="2">
        <f t="shared" si="833"/>
        <v>203.16622550263085</v>
      </c>
      <c r="CS788" s="2">
        <f>Paramètres!$F$22</f>
        <v>1</v>
      </c>
      <c r="CT788" s="2">
        <f t="shared" si="834"/>
        <v>-145730.46075026511</v>
      </c>
      <c r="CU788" s="2">
        <f t="shared" si="835"/>
        <v>-6731.4790405617241</v>
      </c>
      <c r="CV788" s="2">
        <f t="shared" si="864"/>
        <v>145885.84578552534</v>
      </c>
      <c r="CW788" s="2">
        <f t="shared" si="865"/>
        <v>-177.35531347728619</v>
      </c>
      <c r="CX788" s="2">
        <f t="shared" si="836"/>
        <v>46.060673978487905</v>
      </c>
      <c r="CY788" s="2">
        <f t="shared" si="866"/>
        <v>-46.011614116568339</v>
      </c>
      <c r="CZ788" s="2">
        <f t="shared" si="867"/>
        <v>-2.1253361476627886</v>
      </c>
      <c r="DA788" s="2"/>
      <c r="DB788" s="2"/>
      <c r="DC788" s="13">
        <f>Paramètres!$H$16</f>
        <v>-20000</v>
      </c>
      <c r="DD788" s="13">
        <f>Paramètres!$I$16</f>
        <v>0</v>
      </c>
      <c r="DE788" s="13"/>
      <c r="DF788" s="13"/>
      <c r="DG788" s="112">
        <f>Paramètres!$H$20</f>
        <v>1047197551196.5977</v>
      </c>
      <c r="DH788" s="13">
        <f>Paramètres!$H$21</f>
        <v>10000</v>
      </c>
      <c r="DI788" s="13">
        <f>IF(DL788&lt;66666,Paramètres!$H$22,5)</f>
        <v>5</v>
      </c>
      <c r="DJ788" s="13">
        <f t="shared" si="837"/>
        <v>-43644.927762441839</v>
      </c>
      <c r="DK788" s="13">
        <f t="shared" si="838"/>
        <v>52094.563717540259</v>
      </c>
      <c r="DL788" s="13">
        <f t="shared" si="868"/>
        <v>67961.18957397397</v>
      </c>
      <c r="DM788" s="13">
        <f t="shared" si="869"/>
        <v>129.95634121840789</v>
      </c>
      <c r="DN788" s="13">
        <f t="shared" si="870"/>
        <v>1097.7989942040176</v>
      </c>
      <c r="DO788" s="13">
        <f t="shared" si="871"/>
        <v>-705.01058177569428</v>
      </c>
      <c r="DP788" s="13">
        <f t="shared" si="872"/>
        <v>841.5002740698601</v>
      </c>
      <c r="DQ788" s="13">
        <f>IF(DT788&lt;66666,Paramètres!$H$22,5)</f>
        <v>5</v>
      </c>
      <c r="DR788" s="13">
        <f t="shared" si="839"/>
        <v>-180730.46075026511</v>
      </c>
      <c r="DS788" s="13">
        <f t="shared" si="840"/>
        <v>-21731.479040561724</v>
      </c>
      <c r="DT788" s="13">
        <f t="shared" si="873"/>
        <v>182032.29555299657</v>
      </c>
      <c r="DU788" s="13">
        <f t="shared" si="874"/>
        <v>-173.14353104887067</v>
      </c>
      <c r="DV788" s="13">
        <f t="shared" si="875"/>
        <v>157.30361853723429</v>
      </c>
      <c r="DW788" s="13">
        <f t="shared" si="876"/>
        <v>-156.17863505787281</v>
      </c>
      <c r="DX788" s="13">
        <f t="shared" si="877"/>
        <v>-18.779306599752129</v>
      </c>
    </row>
    <row r="789" spans="1:128" x14ac:dyDescent="0.35">
      <c r="A789" s="106">
        <f t="shared" si="878"/>
        <v>783</v>
      </c>
      <c r="B789" s="106">
        <f>A789*Paramètres!$D$25</f>
        <v>391.5</v>
      </c>
      <c r="C789" s="102">
        <f>Paramètres!$D$7</f>
        <v>155093840495.72119</v>
      </c>
      <c r="D789" s="28">
        <f>Paramètres!$D$8</f>
        <v>6666</v>
      </c>
      <c r="E789" s="28">
        <f t="shared" si="841"/>
        <v>19378.134045073308</v>
      </c>
      <c r="F789" s="28">
        <f t="shared" si="842"/>
        <v>-51619.603163516083</v>
      </c>
      <c r="G789" s="28">
        <f t="shared" si="816"/>
        <v>168.63010903696281</v>
      </c>
      <c r="H789" s="28">
        <f t="shared" si="817"/>
        <v>87.476688736725279</v>
      </c>
      <c r="I789" s="28">
        <f t="shared" si="879"/>
        <v>-8670.1997728981696</v>
      </c>
      <c r="J789" s="28">
        <f t="shared" si="880"/>
        <v>1743.4779889518109</v>
      </c>
      <c r="K789" s="28">
        <f t="shared" si="881"/>
        <v>899.43850116029125</v>
      </c>
      <c r="L789" s="28">
        <f t="shared" si="843"/>
        <v>39.598548855303761</v>
      </c>
      <c r="M789" s="28">
        <f t="shared" si="844"/>
        <v>898.56639838023398</v>
      </c>
      <c r="N789" s="28">
        <f>Paramètres!$D$26*Calculs!K789</f>
        <v>17.988770023205827</v>
      </c>
      <c r="O789" s="28">
        <f>Paramètres!$D$26*I789</f>
        <v>-173.40399545796339</v>
      </c>
      <c r="P789" s="28">
        <f>Paramètres!$D$26*J789</f>
        <v>34.869559779036216</v>
      </c>
      <c r="Q789" s="105">
        <f>IF($T789&gt;25000,Paramètres!$D$9,-5)</f>
        <v>6</v>
      </c>
      <c r="R789" s="105">
        <f t="shared" si="818"/>
        <v>-140767.0216095385</v>
      </c>
      <c r="S789" s="105">
        <f t="shared" si="819"/>
        <v>-74912.306448153933</v>
      </c>
      <c r="T789" s="105">
        <f t="shared" si="845"/>
        <v>159459.11084100025</v>
      </c>
      <c r="U789" s="105">
        <f t="shared" si="846"/>
        <v>-151.97932977243917</v>
      </c>
      <c r="V789" s="105">
        <f t="shared" si="820"/>
        <v>36.50141369573744</v>
      </c>
      <c r="W789" s="105">
        <f t="shared" si="847"/>
        <v>-32.222651082069376</v>
      </c>
      <c r="X789" s="105">
        <f t="shared" si="848"/>
        <v>-17.148001604577203</v>
      </c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44">
        <f t="shared" si="849"/>
        <v>160145.15565461179</v>
      </c>
      <c r="AL789" s="44">
        <f t="shared" si="850"/>
        <v>23292.703284637853</v>
      </c>
      <c r="AM789" s="44">
        <f t="shared" si="821"/>
        <v>112.8787864297407</v>
      </c>
      <c r="AN789" s="44">
        <f t="shared" si="822"/>
        <v>-169.56278377856557</v>
      </c>
      <c r="AO789" s="44">
        <f t="shared" si="882"/>
        <v>-1281.1851878138432</v>
      </c>
      <c r="AP789" s="44">
        <f t="shared" si="883"/>
        <v>3036.1256299344664</v>
      </c>
      <c r="AQ789" s="44">
        <f t="shared" si="851"/>
        <v>265.67198731972979</v>
      </c>
      <c r="AR789" s="44">
        <f t="shared" si="852"/>
        <v>-261.27618072065178</v>
      </c>
      <c r="AS789" s="44">
        <f t="shared" si="853"/>
        <v>-48.128601002355943</v>
      </c>
      <c r="AT789" s="44">
        <f>Paramètres!$D$26*Calculs!AQ789</f>
        <v>5.3134397463945957</v>
      </c>
      <c r="AU789" s="44">
        <f>Paramètres!$D$26*AO789</f>
        <v>-25.623703756276864</v>
      </c>
      <c r="AV789" s="44">
        <f>Paramètres!$D$26*AP789</f>
        <v>60.722512598689327</v>
      </c>
      <c r="AW789" s="44"/>
      <c r="AX789" s="44"/>
      <c r="AY789" s="44"/>
      <c r="AZ789" s="44"/>
      <c r="BA789" s="44"/>
      <c r="BB789" s="44"/>
      <c r="BC789" s="44"/>
      <c r="BD789" s="44"/>
      <c r="BE789" s="44"/>
      <c r="BF789" s="44"/>
      <c r="BG789" s="41">
        <f>Paramètres!$D$16</f>
        <v>30000</v>
      </c>
      <c r="BH789" s="41">
        <f>Paramètres!$E$16</f>
        <v>-25000</v>
      </c>
      <c r="BI789" s="100"/>
      <c r="BJ789" s="100"/>
      <c r="BK789" s="110">
        <f>Paramètres!$D$20</f>
        <v>523598775598.29883</v>
      </c>
      <c r="BL789" s="41">
        <f>Paramètres!$D$21</f>
        <v>10000</v>
      </c>
      <c r="BM789" s="41"/>
      <c r="BN789" s="41"/>
      <c r="BO789" s="41">
        <f>IF(AND($BR$6&gt;200,A789&lt;950),Paramètres!$D$22,0)</f>
        <v>1</v>
      </c>
      <c r="BP789" s="41">
        <f t="shared" si="823"/>
        <v>10621.865954926692</v>
      </c>
      <c r="BQ789" s="41">
        <f t="shared" si="824"/>
        <v>26619.603163516083</v>
      </c>
      <c r="BR789" s="41">
        <f t="shared" si="854"/>
        <v>28660.553186348414</v>
      </c>
      <c r="BS789" s="41">
        <f t="shared" si="855"/>
        <v>68.246804147764124</v>
      </c>
      <c r="BT789" s="41">
        <f t="shared" si="856"/>
        <v>536.52698690607349</v>
      </c>
      <c r="BU789" s="41">
        <f t="shared" si="857"/>
        <v>198.84186111353648</v>
      </c>
      <c r="BV789" s="41">
        <f t="shared" si="858"/>
        <v>498.3203005571969</v>
      </c>
      <c r="BW789" s="41">
        <f>Paramètres!$D$22</f>
        <v>1</v>
      </c>
      <c r="BX789" s="41">
        <f t="shared" si="825"/>
        <v>-130145.15565461179</v>
      </c>
      <c r="BY789" s="41">
        <f t="shared" si="826"/>
        <v>-48292.703284637857</v>
      </c>
      <c r="BZ789" s="41">
        <f t="shared" si="859"/>
        <v>138816.23367207887</v>
      </c>
      <c r="CA789" s="41">
        <f t="shared" si="860"/>
        <v>-159.6417212886023</v>
      </c>
      <c r="CB789" s="41">
        <f t="shared" si="861"/>
        <v>26.961635917587031</v>
      </c>
      <c r="CC789" s="41">
        <f t="shared" si="862"/>
        <v>-25.277492483237658</v>
      </c>
      <c r="CD789" s="41">
        <f t="shared" si="863"/>
        <v>-9.3796687101615053</v>
      </c>
      <c r="CE789" s="2">
        <f>Paramètres!$F$16</f>
        <v>15000</v>
      </c>
      <c r="CF789" s="2">
        <f>Paramètres!$G$16</f>
        <v>15000</v>
      </c>
      <c r="CG789" s="111">
        <f>Paramètres!$F$20</f>
        <v>992600579172.61572</v>
      </c>
      <c r="CH789" s="2">
        <f>Paramètres!$F$21</f>
        <v>13332</v>
      </c>
      <c r="CI789" s="2"/>
      <c r="CJ789" s="2"/>
      <c r="CK789" s="2">
        <f>IF(CN789&gt;20000,Paramètres!$F$22,-2)</f>
        <v>1</v>
      </c>
      <c r="CL789" s="2">
        <f t="shared" si="827"/>
        <v>-4378.1340450733078</v>
      </c>
      <c r="CM789" s="2">
        <f t="shared" si="828"/>
        <v>66619.603163516091</v>
      </c>
      <c r="CN789" s="2">
        <f t="shared" si="829"/>
        <v>66763.310158956272</v>
      </c>
      <c r="CO789" s="2">
        <f t="shared" si="830"/>
        <v>93.759980444611784</v>
      </c>
      <c r="CP789" s="2">
        <f t="shared" si="831"/>
        <v>210.0033776239093</v>
      </c>
      <c r="CQ789" s="2">
        <f t="shared" si="832"/>
        <v>-13.771380342984481</v>
      </c>
      <c r="CR789" s="2">
        <f t="shared" si="833"/>
        <v>209.55134859241329</v>
      </c>
      <c r="CS789" s="2">
        <f>Paramètres!$F$22</f>
        <v>1</v>
      </c>
      <c r="CT789" s="2">
        <f t="shared" si="834"/>
        <v>-145145.15565461179</v>
      </c>
      <c r="CU789" s="2">
        <f t="shared" si="835"/>
        <v>-8292.7032846378534</v>
      </c>
      <c r="CV789" s="2">
        <f t="shared" si="864"/>
        <v>145381.85972730067</v>
      </c>
      <c r="CW789" s="2">
        <f t="shared" si="865"/>
        <v>-176.730025786738</v>
      </c>
      <c r="CX789" s="2">
        <f t="shared" si="836"/>
        <v>46.376577092345016</v>
      </c>
      <c r="CY789" s="2">
        <f t="shared" si="866"/>
        <v>-46.301068877663219</v>
      </c>
      <c r="CZ789" s="2">
        <f t="shared" si="867"/>
        <v>-2.6453588769970238</v>
      </c>
      <c r="DA789" s="2"/>
      <c r="DB789" s="2"/>
      <c r="DC789" s="13">
        <f>Paramètres!$H$16</f>
        <v>-20000</v>
      </c>
      <c r="DD789" s="13">
        <f>Paramètres!$I$16</f>
        <v>0</v>
      </c>
      <c r="DE789" s="13"/>
      <c r="DF789" s="13"/>
      <c r="DG789" s="112">
        <f>Paramètres!$H$20</f>
        <v>1047197551196.5977</v>
      </c>
      <c r="DH789" s="13">
        <f>Paramètres!$H$21</f>
        <v>10000</v>
      </c>
      <c r="DI789" s="13">
        <f>IF(DL789&lt;66666,Paramètres!$H$22,5)</f>
        <v>1</v>
      </c>
      <c r="DJ789" s="13">
        <f t="shared" si="837"/>
        <v>-39378.134045073311</v>
      </c>
      <c r="DK789" s="13">
        <f t="shared" si="838"/>
        <v>51619.603163516083</v>
      </c>
      <c r="DL789" s="13">
        <f t="shared" si="868"/>
        <v>64924.732357019704</v>
      </c>
      <c r="DM789" s="13">
        <f t="shared" si="869"/>
        <v>127.33828319727499</v>
      </c>
      <c r="DN789" s="13">
        <f t="shared" si="870"/>
        <v>239.84697279574974</v>
      </c>
      <c r="DO789" s="13">
        <f t="shared" si="871"/>
        <v>-145.47193191524823</v>
      </c>
      <c r="DP789" s="13">
        <f t="shared" si="872"/>
        <v>190.69474923062381</v>
      </c>
      <c r="DQ789" s="13">
        <f>IF(DT789&lt;66666,Paramètres!$H$22,5)</f>
        <v>5</v>
      </c>
      <c r="DR789" s="13">
        <f t="shared" si="839"/>
        <v>-180145.15565461179</v>
      </c>
      <c r="DS789" s="13">
        <f t="shared" si="840"/>
        <v>-23292.703284637853</v>
      </c>
      <c r="DT789" s="13">
        <f t="shared" si="873"/>
        <v>181644.782837632</v>
      </c>
      <c r="DU789" s="13">
        <f t="shared" si="874"/>
        <v>-172.63255233657304</v>
      </c>
      <c r="DV789" s="13">
        <f t="shared" si="875"/>
        <v>157.97245796271278</v>
      </c>
      <c r="DW789" s="13">
        <f t="shared" si="876"/>
        <v>-156.66826530477579</v>
      </c>
      <c r="DX789" s="13">
        <f t="shared" si="877"/>
        <v>-20.257149877844245</v>
      </c>
    </row>
    <row r="790" spans="1:128" x14ac:dyDescent="0.35">
      <c r="A790" s="106">
        <f t="shared" si="878"/>
        <v>784</v>
      </c>
      <c r="B790" s="106">
        <f>A790*Paramètres!$D$25</f>
        <v>392</v>
      </c>
      <c r="C790" s="102">
        <f>Paramètres!$D$7</f>
        <v>155093840495.72119</v>
      </c>
      <c r="D790" s="28">
        <f>Paramètres!$D$8</f>
        <v>6666</v>
      </c>
      <c r="E790" s="28">
        <f t="shared" si="841"/>
        <v>15052.933795838049</v>
      </c>
      <c r="F790" s="28">
        <f t="shared" si="842"/>
        <v>-50523.222569445119</v>
      </c>
      <c r="G790" s="28">
        <f t="shared" si="816"/>
        <v>162.86657748373671</v>
      </c>
      <c r="H790" s="28">
        <f t="shared" si="817"/>
        <v>83.151003056136489</v>
      </c>
      <c r="I790" s="28">
        <f t="shared" si="879"/>
        <v>-8457.1972285849024</v>
      </c>
      <c r="J790" s="28">
        <f t="shared" si="880"/>
        <v>2607.1748275530085</v>
      </c>
      <c r="K790" s="28">
        <f t="shared" si="881"/>
        <v>881.70780651375537</v>
      </c>
      <c r="L790" s="28">
        <f t="shared" si="843"/>
        <v>105.14636038977216</v>
      </c>
      <c r="M790" s="28">
        <f t="shared" si="844"/>
        <v>875.41584345046101</v>
      </c>
      <c r="N790" s="28">
        <f>Paramètres!$D$26*Calculs!K790</f>
        <v>17.634156130275109</v>
      </c>
      <c r="O790" s="28">
        <f>Paramètres!$D$26*I790</f>
        <v>-169.14394457169806</v>
      </c>
      <c r="P790" s="28">
        <f>Paramètres!$D$26*J790</f>
        <v>52.143496551060174</v>
      </c>
      <c r="Q790" s="105">
        <f>IF($T790&gt;25000,Paramètres!$D$9,-5)</f>
        <v>6</v>
      </c>
      <c r="R790" s="105">
        <f t="shared" si="818"/>
        <v>-144386.31021968665</v>
      </c>
      <c r="S790" s="105">
        <f t="shared" si="819"/>
        <v>-75321.95651879962</v>
      </c>
      <c r="T790" s="105">
        <f t="shared" si="845"/>
        <v>162852.09152072787</v>
      </c>
      <c r="U790" s="105">
        <f t="shared" si="846"/>
        <v>-152.45031747032507</v>
      </c>
      <c r="V790" s="105">
        <f t="shared" si="820"/>
        <v>35.000040223246671</v>
      </c>
      <c r="W790" s="105">
        <f t="shared" si="847"/>
        <v>-31.031389392576454</v>
      </c>
      <c r="X790" s="105">
        <f t="shared" si="848"/>
        <v>-16.188134172756865</v>
      </c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44">
        <f t="shared" si="849"/>
        <v>159439.24401552472</v>
      </c>
      <c r="AL790" s="44">
        <f t="shared" si="850"/>
        <v>24798.733949354497</v>
      </c>
      <c r="AM790" s="44">
        <f t="shared" si="821"/>
        <v>117.39201826621026</v>
      </c>
      <c r="AN790" s="44">
        <f t="shared" si="822"/>
        <v>-169.25456414711562</v>
      </c>
      <c r="AO790" s="44">
        <f t="shared" si="882"/>
        <v>-1516.8376647782181</v>
      </c>
      <c r="AP790" s="44">
        <f t="shared" si="883"/>
        <v>2927.2745163334212</v>
      </c>
      <c r="AQ790" s="44">
        <f t="shared" si="851"/>
        <v>265.1182593504912</v>
      </c>
      <c r="AR790" s="44">
        <f t="shared" si="852"/>
        <v>-260.46947774774605</v>
      </c>
      <c r="AS790" s="44">
        <f t="shared" si="853"/>
        <v>-49.430179069579978</v>
      </c>
      <c r="AT790" s="44">
        <f>Paramètres!$D$26*Calculs!AQ790</f>
        <v>5.3023651870098245</v>
      </c>
      <c r="AU790" s="44">
        <f>Paramètres!$D$26*AO790</f>
        <v>-30.336753295564364</v>
      </c>
      <c r="AV790" s="44">
        <f>Paramètres!$D$26*AP790</f>
        <v>58.545490326668421</v>
      </c>
      <c r="AW790" s="44"/>
      <c r="AX790" s="44"/>
      <c r="AY790" s="44"/>
      <c r="AZ790" s="44"/>
      <c r="BA790" s="44"/>
      <c r="BB790" s="44"/>
      <c r="BC790" s="44"/>
      <c r="BD790" s="44"/>
      <c r="BE790" s="44"/>
      <c r="BF790" s="44"/>
      <c r="BG790" s="41">
        <f>Paramètres!$D$16</f>
        <v>30000</v>
      </c>
      <c r="BH790" s="41">
        <f>Paramètres!$E$16</f>
        <v>-25000</v>
      </c>
      <c r="BI790" s="100"/>
      <c r="BJ790" s="100"/>
      <c r="BK790" s="110">
        <f>Paramètres!$D$20</f>
        <v>523598775598.29883</v>
      </c>
      <c r="BL790" s="41">
        <f>Paramètres!$D$21</f>
        <v>10000</v>
      </c>
      <c r="BM790" s="41"/>
      <c r="BN790" s="41"/>
      <c r="BO790" s="41">
        <f>IF(AND($BR$6&gt;200,A790&lt;950),Paramètres!$D$22,0)</f>
        <v>1</v>
      </c>
      <c r="BP790" s="41">
        <f t="shared" si="823"/>
        <v>14947.066204161951</v>
      </c>
      <c r="BQ790" s="41">
        <f t="shared" si="824"/>
        <v>25523.222569445119</v>
      </c>
      <c r="BR790" s="41">
        <f t="shared" si="854"/>
        <v>29577.857908256865</v>
      </c>
      <c r="BS790" s="41">
        <f t="shared" si="855"/>
        <v>59.64564521675986</v>
      </c>
      <c r="BT790" s="41">
        <f t="shared" si="856"/>
        <v>508.81377624928894</v>
      </c>
      <c r="BU790" s="41">
        <f t="shared" si="857"/>
        <v>257.12724778033038</v>
      </c>
      <c r="BV790" s="41">
        <f t="shared" si="858"/>
        <v>439.06381922218787</v>
      </c>
      <c r="BW790" s="41">
        <f>Paramètres!$D$22</f>
        <v>1</v>
      </c>
      <c r="BX790" s="41">
        <f t="shared" si="825"/>
        <v>-129439.24401552472</v>
      </c>
      <c r="BY790" s="41">
        <f t="shared" si="826"/>
        <v>-49798.733949354501</v>
      </c>
      <c r="BZ790" s="41">
        <f t="shared" si="859"/>
        <v>138688.25398810508</v>
      </c>
      <c r="CA790" s="41">
        <f t="shared" si="860"/>
        <v>-158.95693288592074</v>
      </c>
      <c r="CB790" s="41">
        <f t="shared" si="861"/>
        <v>27.011032335701326</v>
      </c>
      <c r="CC790" s="41">
        <f t="shared" si="862"/>
        <v>-25.209687951742037</v>
      </c>
      <c r="CD790" s="41">
        <f t="shared" si="863"/>
        <v>-9.6988401995339117</v>
      </c>
      <c r="CE790" s="2">
        <f>Paramètres!$F$16</f>
        <v>15000</v>
      </c>
      <c r="CF790" s="2">
        <f>Paramètres!$G$16</f>
        <v>15000</v>
      </c>
      <c r="CG790" s="111">
        <f>Paramètres!$F$20</f>
        <v>992600579172.61572</v>
      </c>
      <c r="CH790" s="2">
        <f>Paramètres!$F$21</f>
        <v>13332</v>
      </c>
      <c r="CI790" s="2"/>
      <c r="CJ790" s="2"/>
      <c r="CK790" s="2">
        <f>IF(CN790&gt;20000,Paramètres!$F$22,-2)</f>
        <v>1</v>
      </c>
      <c r="CL790" s="2">
        <f t="shared" si="827"/>
        <v>-52.933795838049264</v>
      </c>
      <c r="CM790" s="2">
        <f t="shared" si="828"/>
        <v>65523.222569445119</v>
      </c>
      <c r="CN790" s="2">
        <f t="shared" si="829"/>
        <v>65523.243951072691</v>
      </c>
      <c r="CO790" s="2">
        <f t="shared" si="830"/>
        <v>90.046287137848211</v>
      </c>
      <c r="CP790" s="2">
        <f t="shared" si="831"/>
        <v>217.54916152441055</v>
      </c>
      <c r="CQ790" s="2">
        <f t="shared" si="832"/>
        <v>-0.17574988975621925</v>
      </c>
      <c r="CR790" s="2">
        <f t="shared" si="833"/>
        <v>217.54909053349391</v>
      </c>
      <c r="CS790" s="2">
        <f>Paramètres!$F$22</f>
        <v>1</v>
      </c>
      <c r="CT790" s="2">
        <f t="shared" si="834"/>
        <v>-144439.24401552472</v>
      </c>
      <c r="CU790" s="2">
        <f t="shared" si="835"/>
        <v>-9798.7339493544969</v>
      </c>
      <c r="CV790" s="2">
        <f t="shared" si="864"/>
        <v>144771.2347076812</v>
      </c>
      <c r="CW790" s="2">
        <f t="shared" si="865"/>
        <v>-176.1190104454391</v>
      </c>
      <c r="CX790" s="2">
        <f t="shared" si="836"/>
        <v>46.763676973901241</v>
      </c>
      <c r="CY790" s="2">
        <f t="shared" si="866"/>
        <v>-46.656438090999558</v>
      </c>
      <c r="CZ790" s="2">
        <f t="shared" si="867"/>
        <v>-3.1651648898764368</v>
      </c>
      <c r="DA790" s="2"/>
      <c r="DB790" s="2"/>
      <c r="DC790" s="13">
        <f>Paramètres!$H$16</f>
        <v>-20000</v>
      </c>
      <c r="DD790" s="13">
        <f>Paramètres!$I$16</f>
        <v>0</v>
      </c>
      <c r="DE790" s="13"/>
      <c r="DF790" s="13"/>
      <c r="DG790" s="112">
        <f>Paramètres!$H$20</f>
        <v>1047197551196.5977</v>
      </c>
      <c r="DH790" s="13">
        <f>Paramètres!$H$21</f>
        <v>10000</v>
      </c>
      <c r="DI790" s="13">
        <f>IF(DL790&lt;66666,Paramètres!$H$22,5)</f>
        <v>1</v>
      </c>
      <c r="DJ790" s="13">
        <f t="shared" si="837"/>
        <v>-35052.933795838049</v>
      </c>
      <c r="DK790" s="13">
        <f t="shared" si="838"/>
        <v>50523.222569445119</v>
      </c>
      <c r="DL790" s="13">
        <f t="shared" si="868"/>
        <v>61492.309978541984</v>
      </c>
      <c r="DM790" s="13">
        <f t="shared" si="869"/>
        <v>124.75285342456796</v>
      </c>
      <c r="DN790" s="13">
        <f t="shared" si="870"/>
        <v>266.30719773426961</v>
      </c>
      <c r="DO790" s="13">
        <f t="shared" si="871"/>
        <v>-151.805137500802</v>
      </c>
      <c r="DP790" s="13">
        <f t="shared" si="872"/>
        <v>218.80293369477923</v>
      </c>
      <c r="DQ790" s="13">
        <f>IF(DT790&lt;66666,Paramètres!$H$22,5)</f>
        <v>5</v>
      </c>
      <c r="DR790" s="13">
        <f t="shared" si="839"/>
        <v>-179439.24401552472</v>
      </c>
      <c r="DS790" s="13">
        <f t="shared" si="840"/>
        <v>-24798.733949354497</v>
      </c>
      <c r="DT790" s="13">
        <f t="shared" si="873"/>
        <v>181144.74736617092</v>
      </c>
      <c r="DU790" s="13">
        <f t="shared" si="874"/>
        <v>-172.13149217493378</v>
      </c>
      <c r="DV790" s="13">
        <f t="shared" si="875"/>
        <v>158.84182199640395</v>
      </c>
      <c r="DW790" s="13">
        <f t="shared" si="876"/>
        <v>-157.3463038344006</v>
      </c>
      <c r="DX790" s="13">
        <f t="shared" si="877"/>
        <v>-21.745461245735104</v>
      </c>
    </row>
    <row r="791" spans="1:128" x14ac:dyDescent="0.35">
      <c r="A791" s="106">
        <f t="shared" si="878"/>
        <v>785</v>
      </c>
      <c r="B791" s="106">
        <f>A791*Paramètres!$D$25</f>
        <v>392.5</v>
      </c>
      <c r="C791" s="102">
        <f>Paramètres!$D$7</f>
        <v>155093840495.72119</v>
      </c>
      <c r="D791" s="28">
        <f>Paramètres!$D$8</f>
        <v>6666</v>
      </c>
      <c r="E791" s="28">
        <f t="shared" si="841"/>
        <v>10850.62177164304</v>
      </c>
      <c r="F791" s="28">
        <f t="shared" si="842"/>
        <v>-49000.781194805997</v>
      </c>
      <c r="G791" s="28">
        <f t="shared" si="816"/>
        <v>157.25554102324739</v>
      </c>
      <c r="H791" s="28">
        <f t="shared" si="817"/>
        <v>79.808078318593516</v>
      </c>
      <c r="I791" s="28">
        <f t="shared" si="879"/>
        <v>-8182.9069236234327</v>
      </c>
      <c r="J791" s="28">
        <f t="shared" si="880"/>
        <v>3430.4471744524094</v>
      </c>
      <c r="K791" s="28">
        <f t="shared" si="881"/>
        <v>865.79270188555711</v>
      </c>
      <c r="L791" s="28">
        <f t="shared" si="843"/>
        <v>153.19853258401685</v>
      </c>
      <c r="M791" s="28">
        <f t="shared" si="844"/>
        <v>852.1309830374654</v>
      </c>
      <c r="N791" s="28">
        <f>Paramètres!$D$26*Calculs!K791</f>
        <v>17.315854037711144</v>
      </c>
      <c r="O791" s="28">
        <f>Paramètres!$D$26*I791</f>
        <v>-163.65813847246866</v>
      </c>
      <c r="P791" s="28">
        <f>Paramètres!$D$26*J791</f>
        <v>68.608943489048187</v>
      </c>
      <c r="Q791" s="105">
        <f>IF($T791&gt;25000,Paramètres!$D$9,-5)</f>
        <v>6</v>
      </c>
      <c r="R791" s="105">
        <f t="shared" si="818"/>
        <v>-147765.08604205563</v>
      </c>
      <c r="S791" s="105">
        <f t="shared" si="819"/>
        <v>-75250.794857559813</v>
      </c>
      <c r="T791" s="105">
        <f t="shared" si="845"/>
        <v>165822.80536678497</v>
      </c>
      <c r="U791" s="105">
        <f t="shared" si="846"/>
        <v>-153.01209199267473</v>
      </c>
      <c r="V791" s="105">
        <f t="shared" si="820"/>
        <v>33.760230436731199</v>
      </c>
      <c r="W791" s="105">
        <f t="shared" si="847"/>
        <v>-30.083819558165825</v>
      </c>
      <c r="X791" s="105">
        <f t="shared" si="848"/>
        <v>-15.320475186263351</v>
      </c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44">
        <f t="shared" si="849"/>
        <v>158615.70781369865</v>
      </c>
      <c r="AL791" s="44">
        <f t="shared" si="850"/>
        <v>26250.013662753812</v>
      </c>
      <c r="AM791" s="44">
        <f t="shared" si="821"/>
        <v>121.78430565077747</v>
      </c>
      <c r="AN791" s="44">
        <f t="shared" si="822"/>
        <v>-168.95517470918287</v>
      </c>
      <c r="AO791" s="44">
        <f t="shared" si="882"/>
        <v>-1746.9703892303996</v>
      </c>
      <c r="AP791" s="44">
        <f t="shared" si="883"/>
        <v>2819.2988469371726</v>
      </c>
      <c r="AQ791" s="44">
        <f t="shared" si="851"/>
        <v>265.15512758657036</v>
      </c>
      <c r="AR791" s="44">
        <f t="shared" si="852"/>
        <v>-260.24381926971864</v>
      </c>
      <c r="AS791" s="44">
        <f t="shared" si="853"/>
        <v>-50.797600507902317</v>
      </c>
      <c r="AT791" s="44">
        <f>Paramètres!$D$26*Calculs!AQ791</f>
        <v>5.3031025517314072</v>
      </c>
      <c r="AU791" s="44">
        <f>Paramètres!$D$26*AO791</f>
        <v>-34.939407784607994</v>
      </c>
      <c r="AV791" s="44">
        <f>Paramètres!$D$26*AP791</f>
        <v>56.385976938743454</v>
      </c>
      <c r="AW791" s="44"/>
      <c r="AX791" s="44"/>
      <c r="AY791" s="44"/>
      <c r="AZ791" s="44"/>
      <c r="BA791" s="44"/>
      <c r="BB791" s="44"/>
      <c r="BC791" s="44"/>
      <c r="BD791" s="44"/>
      <c r="BE791" s="44"/>
      <c r="BF791" s="44"/>
      <c r="BG791" s="41">
        <f>Paramètres!$D$16</f>
        <v>30000</v>
      </c>
      <c r="BH791" s="41">
        <f>Paramètres!$E$16</f>
        <v>-25000</v>
      </c>
      <c r="BI791" s="100"/>
      <c r="BJ791" s="100"/>
      <c r="BK791" s="110">
        <f>Paramètres!$D$20</f>
        <v>523598775598.29883</v>
      </c>
      <c r="BL791" s="41">
        <f>Paramètres!$D$21</f>
        <v>10000</v>
      </c>
      <c r="BM791" s="41"/>
      <c r="BN791" s="41"/>
      <c r="BO791" s="41">
        <f>IF(AND($BR$6&gt;200,A791&lt;950),Paramètres!$D$22,0)</f>
        <v>1</v>
      </c>
      <c r="BP791" s="41">
        <f t="shared" si="823"/>
        <v>19149.37822835696</v>
      </c>
      <c r="BQ791" s="41">
        <f t="shared" si="824"/>
        <v>24000.781194805997</v>
      </c>
      <c r="BR791" s="41">
        <f t="shared" si="854"/>
        <v>30704.009257646219</v>
      </c>
      <c r="BS791" s="41">
        <f t="shared" si="855"/>
        <v>51.414866169752045</v>
      </c>
      <c r="BT791" s="41">
        <f t="shared" si="856"/>
        <v>477.45455830569227</v>
      </c>
      <c r="BU791" s="41">
        <f t="shared" si="857"/>
        <v>297.77733087322923</v>
      </c>
      <c r="BV791" s="41">
        <f t="shared" si="858"/>
        <v>373.2177869085275</v>
      </c>
      <c r="BW791" s="41">
        <f>Paramètres!$D$22</f>
        <v>1</v>
      </c>
      <c r="BX791" s="41">
        <f t="shared" si="825"/>
        <v>-128615.70781369865</v>
      </c>
      <c r="BY791" s="41">
        <f t="shared" si="826"/>
        <v>-51250.013662753816</v>
      </c>
      <c r="BZ791" s="41">
        <f t="shared" si="859"/>
        <v>138450.58395272717</v>
      </c>
      <c r="CA791" s="41">
        <f t="shared" si="860"/>
        <v>-158.27400446647857</v>
      </c>
      <c r="CB791" s="41">
        <f t="shared" si="861"/>
        <v>27.103125915759289</v>
      </c>
      <c r="CC791" s="41">
        <f t="shared" si="862"/>
        <v>-25.177847749702579</v>
      </c>
      <c r="CD791" s="41">
        <f t="shared" si="863"/>
        <v>-10.032717333718697</v>
      </c>
      <c r="CE791" s="2">
        <f>Paramètres!$F$16</f>
        <v>15000</v>
      </c>
      <c r="CF791" s="2">
        <f>Paramètres!$G$16</f>
        <v>15000</v>
      </c>
      <c r="CG791" s="111">
        <f>Paramètres!$F$20</f>
        <v>992600579172.61572</v>
      </c>
      <c r="CH791" s="2">
        <f>Paramètres!$F$21</f>
        <v>13332</v>
      </c>
      <c r="CI791" s="2"/>
      <c r="CJ791" s="2"/>
      <c r="CK791" s="2">
        <f>IF(CN791&gt;20000,Paramètres!$F$22,-2)</f>
        <v>1</v>
      </c>
      <c r="CL791" s="2">
        <f t="shared" si="827"/>
        <v>4149.3782283569599</v>
      </c>
      <c r="CM791" s="2">
        <f t="shared" si="828"/>
        <v>64000.781194805997</v>
      </c>
      <c r="CN791" s="2">
        <f t="shared" si="829"/>
        <v>64135.148968622474</v>
      </c>
      <c r="CO791" s="2">
        <f t="shared" si="830"/>
        <v>86.290520378122125</v>
      </c>
      <c r="CP791" s="2">
        <f t="shared" si="831"/>
        <v>226.47685140888066</v>
      </c>
      <c r="CQ791" s="2">
        <f t="shared" si="832"/>
        <v>14.652466417792233</v>
      </c>
      <c r="CR791" s="2">
        <f t="shared" si="833"/>
        <v>226.00236603176455</v>
      </c>
      <c r="CS791" s="2">
        <f>Paramètres!$F$22</f>
        <v>1</v>
      </c>
      <c r="CT791" s="2">
        <f t="shared" si="834"/>
        <v>-143615.70781369865</v>
      </c>
      <c r="CU791" s="2">
        <f t="shared" si="835"/>
        <v>-11250.013662753812</v>
      </c>
      <c r="CV791" s="2">
        <f t="shared" si="864"/>
        <v>144055.66402693721</v>
      </c>
      <c r="CW791" s="2">
        <f t="shared" si="865"/>
        <v>-175.52093070879994</v>
      </c>
      <c r="CX791" s="2">
        <f t="shared" si="836"/>
        <v>47.223478576968397</v>
      </c>
      <c r="CY791" s="2">
        <f t="shared" si="866"/>
        <v>-47.079254724674811</v>
      </c>
      <c r="CZ791" s="2">
        <f t="shared" si="867"/>
        <v>-3.6879131603899755</v>
      </c>
      <c r="DA791" s="2"/>
      <c r="DB791" s="2"/>
      <c r="DC791" s="13">
        <f>Paramètres!$H$16</f>
        <v>-20000</v>
      </c>
      <c r="DD791" s="13">
        <f>Paramètres!$I$16</f>
        <v>0</v>
      </c>
      <c r="DE791" s="13"/>
      <c r="DF791" s="13"/>
      <c r="DG791" s="112">
        <f>Paramètres!$H$20</f>
        <v>1047197551196.5977</v>
      </c>
      <c r="DH791" s="13">
        <f>Paramètres!$H$21</f>
        <v>10000</v>
      </c>
      <c r="DI791" s="13">
        <f>IF(DL791&lt;66666,Paramètres!$H$22,5)</f>
        <v>1</v>
      </c>
      <c r="DJ791" s="13">
        <f t="shared" si="837"/>
        <v>-30850.62177164304</v>
      </c>
      <c r="DK791" s="13">
        <f t="shared" si="838"/>
        <v>49000.781194805997</v>
      </c>
      <c r="DL791" s="13">
        <f t="shared" si="868"/>
        <v>57903.690913431667</v>
      </c>
      <c r="DM791" s="13">
        <f t="shared" si="869"/>
        <v>122.19429206777386</v>
      </c>
      <c r="DN791" s="13">
        <f t="shared" si="870"/>
        <v>298.86198092201931</v>
      </c>
      <c r="DO791" s="13">
        <f t="shared" si="871"/>
        <v>-159.23126470700464</v>
      </c>
      <c r="DP791" s="13">
        <f t="shared" si="872"/>
        <v>252.91083009717329</v>
      </c>
      <c r="DQ791" s="13">
        <f>IF(DT791&lt;66666,Paramètres!$H$22,5)</f>
        <v>5</v>
      </c>
      <c r="DR791" s="13">
        <f t="shared" si="839"/>
        <v>-178615.70781369865</v>
      </c>
      <c r="DS791" s="13">
        <f t="shared" si="840"/>
        <v>-26250.013662753812</v>
      </c>
      <c r="DT791" s="13">
        <f t="shared" si="873"/>
        <v>180534.30226714071</v>
      </c>
      <c r="DU791" s="13">
        <f t="shared" si="874"/>
        <v>-171.63945240723609</v>
      </c>
      <c r="DV791" s="13">
        <f t="shared" si="875"/>
        <v>159.91289274858212</v>
      </c>
      <c r="DW791" s="13">
        <f t="shared" si="876"/>
        <v>-158.21344845900154</v>
      </c>
      <c r="DX791" s="13">
        <f t="shared" si="877"/>
        <v>-23.251623468704068</v>
      </c>
    </row>
    <row r="792" spans="1:128" x14ac:dyDescent="0.35">
      <c r="A792" s="106">
        <f t="shared" si="878"/>
        <v>786</v>
      </c>
      <c r="B792" s="106">
        <f>A792*Paramètres!$D$25</f>
        <v>393</v>
      </c>
      <c r="C792" s="102">
        <f>Paramètres!$D$7</f>
        <v>155093840495.72119</v>
      </c>
      <c r="D792" s="28">
        <f>Paramètres!$D$8</f>
        <v>6666</v>
      </c>
      <c r="E792" s="28">
        <f t="shared" si="841"/>
        <v>6797.4679429773287</v>
      </c>
      <c r="F792" s="28">
        <f t="shared" si="842"/>
        <v>-47072.524861820428</v>
      </c>
      <c r="G792" s="28">
        <f t="shared" si="816"/>
        <v>151.82133223068143</v>
      </c>
      <c r="H792" s="28">
        <f t="shared" si="817"/>
        <v>77.531218345934349</v>
      </c>
      <c r="I792" s="28">
        <f t="shared" si="879"/>
        <v>-7866.0502525669472</v>
      </c>
      <c r="J792" s="28">
        <f t="shared" si="880"/>
        <v>4213.9692140008265</v>
      </c>
      <c r="K792" s="28">
        <f t="shared" si="881"/>
        <v>856.08713254263625</v>
      </c>
      <c r="L792" s="28">
        <f t="shared" si="843"/>
        <v>184.83574757609492</v>
      </c>
      <c r="M792" s="28">
        <f t="shared" si="844"/>
        <v>835.8952834674086</v>
      </c>
      <c r="N792" s="28">
        <f>Paramètres!$D$26*Calculs!K792</f>
        <v>17.121742650852724</v>
      </c>
      <c r="O792" s="28">
        <f>Paramètres!$D$26*I792</f>
        <v>-157.32100505133894</v>
      </c>
      <c r="P792" s="28">
        <f>Paramètres!$D$26*J792</f>
        <v>84.279384280016529</v>
      </c>
      <c r="Q792" s="105">
        <f>IF($T792&gt;25000,Paramètres!$D$9,-5)</f>
        <v>6</v>
      </c>
      <c r="R792" s="105">
        <f t="shared" si="818"/>
        <v>-150879.6937212887</v>
      </c>
      <c r="S792" s="105">
        <f t="shared" si="819"/>
        <v>-74719.488547915855</v>
      </c>
      <c r="T792" s="105">
        <f t="shared" si="845"/>
        <v>168367.70458223874</v>
      </c>
      <c r="U792" s="105">
        <f t="shared" si="846"/>
        <v>-153.65420834696576</v>
      </c>
      <c r="V792" s="105">
        <f t="shared" si="820"/>
        <v>32.749741040641034</v>
      </c>
      <c r="W792" s="105">
        <f t="shared" si="847"/>
        <v>-29.348092081696628</v>
      </c>
      <c r="X792" s="105">
        <f t="shared" si="848"/>
        <v>-14.533926840097394</v>
      </c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44">
        <f t="shared" si="849"/>
        <v>157677.16166426602</v>
      </c>
      <c r="AL792" s="44">
        <f t="shared" si="850"/>
        <v>27646.963686095423</v>
      </c>
      <c r="AM792" s="44">
        <f t="shared" si="821"/>
        <v>126.02498748006929</v>
      </c>
      <c r="AN792" s="44">
        <f t="shared" si="822"/>
        <v>-168.6516209254647</v>
      </c>
      <c r="AO792" s="44">
        <f t="shared" si="882"/>
        <v>-1972.2748007155103</v>
      </c>
      <c r="AP792" s="44">
        <f t="shared" si="883"/>
        <v>2712.1152694905268</v>
      </c>
      <c r="AQ792" s="44">
        <f t="shared" si="851"/>
        <v>265.75008843668104</v>
      </c>
      <c r="AR792" s="44">
        <f t="shared" si="852"/>
        <v>-260.55437049154477</v>
      </c>
      <c r="AS792" s="44">
        <f t="shared" si="853"/>
        <v>-52.292729149076095</v>
      </c>
      <c r="AT792" s="44">
        <f>Paramètres!$D$26*Calculs!AQ792</f>
        <v>5.3150017687336213</v>
      </c>
      <c r="AU792" s="44">
        <f>Paramètres!$D$26*AO792</f>
        <v>-39.445496014310208</v>
      </c>
      <c r="AV792" s="44">
        <f>Paramètres!$D$26*AP792</f>
        <v>54.242305389810539</v>
      </c>
      <c r="AW792" s="44"/>
      <c r="AX792" s="44"/>
      <c r="AY792" s="44"/>
      <c r="AZ792" s="44"/>
      <c r="BA792" s="44"/>
      <c r="BB792" s="44"/>
      <c r="BC792" s="44"/>
      <c r="BD792" s="44"/>
      <c r="BE792" s="44"/>
      <c r="BF792" s="44"/>
      <c r="BG792" s="41">
        <f>Paramètres!$D$16</f>
        <v>30000</v>
      </c>
      <c r="BH792" s="41">
        <f>Paramètres!$E$16</f>
        <v>-25000</v>
      </c>
      <c r="BI792" s="100"/>
      <c r="BJ792" s="100"/>
      <c r="BK792" s="110">
        <f>Paramètres!$D$20</f>
        <v>523598775598.29883</v>
      </c>
      <c r="BL792" s="41">
        <f>Paramètres!$D$21</f>
        <v>10000</v>
      </c>
      <c r="BM792" s="41"/>
      <c r="BN792" s="41"/>
      <c r="BO792" s="41">
        <f>IF(AND($BR$6&gt;200,A792&lt;950),Paramètres!$D$22,0)</f>
        <v>1</v>
      </c>
      <c r="BP792" s="41">
        <f t="shared" si="823"/>
        <v>23202.532057022672</v>
      </c>
      <c r="BQ792" s="41">
        <f t="shared" si="824"/>
        <v>22072.524861820428</v>
      </c>
      <c r="BR792" s="41">
        <f t="shared" si="854"/>
        <v>32024.26966587756</v>
      </c>
      <c r="BS792" s="41">
        <f t="shared" si="855"/>
        <v>43.570267856540127</v>
      </c>
      <c r="BT792" s="41">
        <f t="shared" si="856"/>
        <v>444.04648958871292</v>
      </c>
      <c r="BU792" s="41">
        <f t="shared" si="857"/>
        <v>321.72483610043201</v>
      </c>
      <c r="BV792" s="41">
        <f t="shared" si="858"/>
        <v>306.0562280892338</v>
      </c>
      <c r="BW792" s="41">
        <f>Paramètres!$D$22</f>
        <v>1</v>
      </c>
      <c r="BX792" s="41">
        <f t="shared" si="825"/>
        <v>-127677.16166426602</v>
      </c>
      <c r="BY792" s="41">
        <f t="shared" si="826"/>
        <v>-52646.96368609542</v>
      </c>
      <c r="BZ792" s="41">
        <f t="shared" si="859"/>
        <v>138105.6131951492</v>
      </c>
      <c r="CA792" s="41">
        <f t="shared" si="860"/>
        <v>-157.59147136120214</v>
      </c>
      <c r="CB792" s="41">
        <f t="shared" si="861"/>
        <v>27.237634928591689</v>
      </c>
      <c r="CC792" s="41">
        <f t="shared" si="862"/>
        <v>-25.180902047884373</v>
      </c>
      <c r="CD792" s="41">
        <f t="shared" si="863"/>
        <v>-10.383204156621915</v>
      </c>
      <c r="CE792" s="2">
        <f>Paramètres!$F$16</f>
        <v>15000</v>
      </c>
      <c r="CF792" s="2">
        <f>Paramètres!$G$16</f>
        <v>15000</v>
      </c>
      <c r="CG792" s="111">
        <f>Paramètres!$F$20</f>
        <v>992600579172.61572</v>
      </c>
      <c r="CH792" s="2">
        <f>Paramètres!$F$21</f>
        <v>13332</v>
      </c>
      <c r="CI792" s="2"/>
      <c r="CJ792" s="2"/>
      <c r="CK792" s="2">
        <f>IF(CN792&gt;20000,Paramètres!$F$22,-2)</f>
        <v>1</v>
      </c>
      <c r="CL792" s="2">
        <f t="shared" si="827"/>
        <v>8202.5320570226722</v>
      </c>
      <c r="CM792" s="2">
        <f t="shared" si="828"/>
        <v>62072.524861820428</v>
      </c>
      <c r="CN792" s="2">
        <f t="shared" si="829"/>
        <v>62612.138398778552</v>
      </c>
      <c r="CO792" s="2">
        <f t="shared" si="830"/>
        <v>82.472302085500203</v>
      </c>
      <c r="CP792" s="2">
        <f t="shared" si="831"/>
        <v>236.90357622912825</v>
      </c>
      <c r="CQ792" s="2">
        <f t="shared" si="832"/>
        <v>31.035662223615205</v>
      </c>
      <c r="CR792" s="2">
        <f t="shared" si="833"/>
        <v>234.86185748327046</v>
      </c>
      <c r="CS792" s="2">
        <f>Paramètres!$F$22</f>
        <v>1</v>
      </c>
      <c r="CT792" s="2">
        <f t="shared" si="834"/>
        <v>-142677.16166426602</v>
      </c>
      <c r="CU792" s="2">
        <f t="shared" si="835"/>
        <v>-12646.963686095423</v>
      </c>
      <c r="CV792" s="2">
        <f t="shared" si="864"/>
        <v>143236.5810505421</v>
      </c>
      <c r="CW792" s="2">
        <f t="shared" si="865"/>
        <v>-174.93451700551108</v>
      </c>
      <c r="CX792" s="2">
        <f t="shared" si="836"/>
        <v>47.758129738265445</v>
      </c>
      <c r="CY792" s="2">
        <f t="shared" si="866"/>
        <v>-47.571607388793517</v>
      </c>
      <c r="CZ792" s="2">
        <f t="shared" si="867"/>
        <v>-4.2167673096200859</v>
      </c>
      <c r="DA792" s="2"/>
      <c r="DB792" s="2"/>
      <c r="DC792" s="13">
        <f>Paramètres!$H$16</f>
        <v>-20000</v>
      </c>
      <c r="DD792" s="13">
        <f>Paramètres!$I$16</f>
        <v>0</v>
      </c>
      <c r="DE792" s="13"/>
      <c r="DF792" s="13"/>
      <c r="DG792" s="112">
        <f>Paramètres!$H$20</f>
        <v>1047197551196.5977</v>
      </c>
      <c r="DH792" s="13">
        <f>Paramètres!$H$21</f>
        <v>10000</v>
      </c>
      <c r="DI792" s="13">
        <f>IF(DL792&lt;66666,Paramètres!$H$22,5)</f>
        <v>1</v>
      </c>
      <c r="DJ792" s="13">
        <f t="shared" si="837"/>
        <v>-26797.467942977328</v>
      </c>
      <c r="DK792" s="13">
        <f t="shared" si="838"/>
        <v>47072.524861820428</v>
      </c>
      <c r="DL792" s="13">
        <f t="shared" si="868"/>
        <v>54165.735340910862</v>
      </c>
      <c r="DM792" s="13">
        <f t="shared" si="869"/>
        <v>119.65201316907175</v>
      </c>
      <c r="DN792" s="13">
        <f t="shared" si="870"/>
        <v>339.42638258051107</v>
      </c>
      <c r="DO792" s="13">
        <f t="shared" si="871"/>
        <v>-167.92475074795229</v>
      </c>
      <c r="DP792" s="13">
        <f t="shared" si="872"/>
        <v>294.97719789490441</v>
      </c>
      <c r="DQ792" s="13">
        <f>IF(DT792&lt;66666,Paramètres!$H$22,5)</f>
        <v>5</v>
      </c>
      <c r="DR792" s="13">
        <f t="shared" si="839"/>
        <v>-177677.16166426602</v>
      </c>
      <c r="DS792" s="13">
        <f t="shared" si="840"/>
        <v>-27646.963686095423</v>
      </c>
      <c r="DT792" s="13">
        <f t="shared" si="873"/>
        <v>179815.26180535957</v>
      </c>
      <c r="DU792" s="13">
        <f t="shared" si="874"/>
        <v>-171.15557404120659</v>
      </c>
      <c r="DV792" s="13">
        <f t="shared" si="875"/>
        <v>161.18843403449799</v>
      </c>
      <c r="DW792" s="13">
        <f t="shared" si="876"/>
        <v>-159.27181689037116</v>
      </c>
      <c r="DX792" s="13">
        <f t="shared" si="877"/>
        <v>-24.783050880264774</v>
      </c>
    </row>
    <row r="793" spans="1:128" x14ac:dyDescent="0.35">
      <c r="A793" s="106">
        <f t="shared" si="878"/>
        <v>787</v>
      </c>
      <c r="B793" s="106">
        <f>A793*Paramètres!$D$25</f>
        <v>393.5</v>
      </c>
      <c r="C793" s="102">
        <f>Paramètres!$D$7</f>
        <v>155093840495.72119</v>
      </c>
      <c r="D793" s="28">
        <f>Paramètres!$D$8</f>
        <v>6666</v>
      </c>
      <c r="E793" s="28">
        <f t="shared" si="841"/>
        <v>2910.6517535878788</v>
      </c>
      <c r="F793" s="28">
        <f t="shared" si="842"/>
        <v>-44756.566433953165</v>
      </c>
      <c r="G793" s="28">
        <f t="shared" si="816"/>
        <v>146.5761680267286</v>
      </c>
      <c r="H793" s="28">
        <f t="shared" si="817"/>
        <v>76.346522370866637</v>
      </c>
      <c r="I793" s="28">
        <f t="shared" si="879"/>
        <v>-7523.8934999395133</v>
      </c>
      <c r="J793" s="28">
        <f t="shared" si="880"/>
        <v>4965.5851131882182</v>
      </c>
      <c r="K793" s="28">
        <f t="shared" si="881"/>
        <v>857.67243238608614</v>
      </c>
      <c r="L793" s="28">
        <f t="shared" si="843"/>
        <v>202.45289217150332</v>
      </c>
      <c r="M793" s="28">
        <f t="shared" si="844"/>
        <v>833.43555703273137</v>
      </c>
      <c r="N793" s="28">
        <f>Paramètres!$D$26*Calculs!K793</f>
        <v>17.153448647721724</v>
      </c>
      <c r="O793" s="28">
        <f>Paramètres!$D$26*I793</f>
        <v>-150.47786999879028</v>
      </c>
      <c r="P793" s="28">
        <f>Paramètres!$D$26*J793</f>
        <v>99.31170226376436</v>
      </c>
      <c r="Q793" s="105">
        <f>IF($T793&gt;25000,Paramètres!$D$9,-5)</f>
        <v>6</v>
      </c>
      <c r="R793" s="105">
        <f t="shared" si="818"/>
        <v>-153715.23391769751</v>
      </c>
      <c r="S793" s="105">
        <f t="shared" si="819"/>
        <v>-73746.514572506581</v>
      </c>
      <c r="T793" s="105">
        <f t="shared" si="845"/>
        <v>170490.23887004613</v>
      </c>
      <c r="U793" s="105">
        <f t="shared" si="846"/>
        <v>-154.3701427856976</v>
      </c>
      <c r="V793" s="105">
        <f t="shared" si="820"/>
        <v>31.941230460861686</v>
      </c>
      <c r="W793" s="105">
        <f t="shared" si="847"/>
        <v>-28.798444676078542</v>
      </c>
      <c r="X793" s="105">
        <f t="shared" si="848"/>
        <v>-13.816359418917921</v>
      </c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44">
        <f t="shared" si="849"/>
        <v>156625.88567128539</v>
      </c>
      <c r="AL793" s="44">
        <f t="shared" si="850"/>
        <v>28989.948138553416</v>
      </c>
      <c r="AM793" s="44">
        <f t="shared" si="821"/>
        <v>130.0907528503173</v>
      </c>
      <c r="AN793" s="44">
        <f t="shared" si="822"/>
        <v>-168.34429059930383</v>
      </c>
      <c r="AO793" s="44">
        <f t="shared" si="882"/>
        <v>-2193.3836751927447</v>
      </c>
      <c r="AP793" s="44">
        <f t="shared" si="883"/>
        <v>2605.5802349516403</v>
      </c>
      <c r="AQ793" s="44">
        <f t="shared" si="851"/>
        <v>266.875586209056</v>
      </c>
      <c r="AR793" s="44">
        <f t="shared" si="852"/>
        <v>-261.37241840874566</v>
      </c>
      <c r="AS793" s="44">
        <f t="shared" si="853"/>
        <v>-53.916949186604171</v>
      </c>
      <c r="AT793" s="44">
        <f>Paramètres!$D$26*Calculs!AQ793</f>
        <v>5.3375117241811196</v>
      </c>
      <c r="AU793" s="44">
        <f>Paramètres!$D$26*AO793</f>
        <v>-43.867673503854896</v>
      </c>
      <c r="AV793" s="44">
        <f>Paramètres!$D$26*AP793</f>
        <v>52.111604699032803</v>
      </c>
      <c r="AW793" s="44"/>
      <c r="AX793" s="44"/>
      <c r="AY793" s="44"/>
      <c r="AZ793" s="44"/>
      <c r="BA793" s="44"/>
      <c r="BB793" s="44"/>
      <c r="BC793" s="44"/>
      <c r="BD793" s="44"/>
      <c r="BE793" s="44"/>
      <c r="BF793" s="44"/>
      <c r="BG793" s="41">
        <f>Paramètres!$D$16</f>
        <v>30000</v>
      </c>
      <c r="BH793" s="41">
        <f>Paramètres!$E$16</f>
        <v>-25000</v>
      </c>
      <c r="BI793" s="100"/>
      <c r="BJ793" s="100"/>
      <c r="BK793" s="110">
        <f>Paramètres!$D$20</f>
        <v>523598775598.29883</v>
      </c>
      <c r="BL793" s="41">
        <f>Paramètres!$D$21</f>
        <v>10000</v>
      </c>
      <c r="BM793" s="41"/>
      <c r="BN793" s="41"/>
      <c r="BO793" s="41">
        <f>IF(AND($BR$6&gt;200,A793&lt;950),Paramètres!$D$22,0)</f>
        <v>1</v>
      </c>
      <c r="BP793" s="41">
        <f t="shared" si="823"/>
        <v>27089.348246412123</v>
      </c>
      <c r="BQ793" s="41">
        <f t="shared" si="824"/>
        <v>19756.566433953165</v>
      </c>
      <c r="BR793" s="41">
        <f t="shared" si="854"/>
        <v>33528.416390795974</v>
      </c>
      <c r="BS793" s="41">
        <f t="shared" si="855"/>
        <v>36.103692034390455</v>
      </c>
      <c r="BT793" s="41">
        <f t="shared" si="856"/>
        <v>409.88044983539459</v>
      </c>
      <c r="BU793" s="41">
        <f t="shared" si="857"/>
        <v>331.1636945679038</v>
      </c>
      <c r="BV793" s="41">
        <f t="shared" si="858"/>
        <v>241.5214080726625</v>
      </c>
      <c r="BW793" s="41">
        <f>Paramètres!$D$22</f>
        <v>1</v>
      </c>
      <c r="BX793" s="41">
        <f t="shared" si="825"/>
        <v>-126625.88567128539</v>
      </c>
      <c r="BY793" s="41">
        <f t="shared" si="826"/>
        <v>-53989.948138553416</v>
      </c>
      <c r="BZ793" s="41">
        <f t="shared" si="859"/>
        <v>137655.47363632557</v>
      </c>
      <c r="CA793" s="41">
        <f t="shared" si="860"/>
        <v>-156.90787496763676</v>
      </c>
      <c r="CB793" s="41">
        <f t="shared" si="861"/>
        <v>27.414657752944716</v>
      </c>
      <c r="CC793" s="41">
        <f t="shared" si="862"/>
        <v>-25.218069624408557</v>
      </c>
      <c r="CD793" s="41">
        <f t="shared" si="863"/>
        <v>-10.752321801805149</v>
      </c>
      <c r="CE793" s="2">
        <f>Paramètres!$F$16</f>
        <v>15000</v>
      </c>
      <c r="CF793" s="2">
        <f>Paramètres!$G$16</f>
        <v>15000</v>
      </c>
      <c r="CG793" s="111">
        <f>Paramètres!$F$20</f>
        <v>992600579172.61572</v>
      </c>
      <c r="CH793" s="2">
        <f>Paramètres!$F$21</f>
        <v>13332</v>
      </c>
      <c r="CI793" s="2"/>
      <c r="CJ793" s="2"/>
      <c r="CK793" s="2">
        <f>IF(CN793&gt;20000,Paramètres!$F$22,-2)</f>
        <v>1</v>
      </c>
      <c r="CL793" s="2">
        <f t="shared" si="827"/>
        <v>12089.348246412121</v>
      </c>
      <c r="CM793" s="2">
        <f t="shared" si="828"/>
        <v>59756.566433953165</v>
      </c>
      <c r="CN793" s="2">
        <f t="shared" si="829"/>
        <v>60967.200796809477</v>
      </c>
      <c r="CO793" s="2">
        <f t="shared" si="830"/>
        <v>78.562863998038523</v>
      </c>
      <c r="CP793" s="2">
        <f t="shared" si="831"/>
        <v>248.973298432391</v>
      </c>
      <c r="CQ793" s="2">
        <f t="shared" si="832"/>
        <v>49.369576911337923</v>
      </c>
      <c r="CR793" s="2">
        <f t="shared" si="833"/>
        <v>244.02940029410374</v>
      </c>
      <c r="CS793" s="2">
        <f>Paramètres!$F$22</f>
        <v>1</v>
      </c>
      <c r="CT793" s="2">
        <f t="shared" si="834"/>
        <v>-141625.88567128539</v>
      </c>
      <c r="CU793" s="2">
        <f t="shared" si="835"/>
        <v>-13989.948138553416</v>
      </c>
      <c r="CV793" s="2">
        <f t="shared" si="864"/>
        <v>142315.17888509086</v>
      </c>
      <c r="CW793" s="2">
        <f t="shared" si="865"/>
        <v>-174.35856659955525</v>
      </c>
      <c r="CX793" s="2">
        <f t="shared" si="836"/>
        <v>48.370444298720869</v>
      </c>
      <c r="CY793" s="2">
        <f t="shared" si="866"/>
        <v>-48.136165571286</v>
      </c>
      <c r="CZ793" s="2">
        <f t="shared" si="867"/>
        <v>-4.754939089977734</v>
      </c>
      <c r="DA793" s="2"/>
      <c r="DB793" s="2"/>
      <c r="DC793" s="13">
        <f>Paramètres!$H$16</f>
        <v>-20000</v>
      </c>
      <c r="DD793" s="13">
        <f>Paramètres!$I$16</f>
        <v>0</v>
      </c>
      <c r="DE793" s="13"/>
      <c r="DF793" s="13"/>
      <c r="DG793" s="112">
        <f>Paramètres!$H$20</f>
        <v>1047197551196.5977</v>
      </c>
      <c r="DH793" s="13">
        <f>Paramètres!$H$21</f>
        <v>10000</v>
      </c>
      <c r="DI793" s="13">
        <f>IF(DL793&lt;66666,Paramètres!$H$22,5)</f>
        <v>1</v>
      </c>
      <c r="DJ793" s="13">
        <f t="shared" si="837"/>
        <v>-22910.651753587877</v>
      </c>
      <c r="DK793" s="13">
        <f t="shared" si="838"/>
        <v>44756.566433953165</v>
      </c>
      <c r="DL793" s="13">
        <f t="shared" si="868"/>
        <v>50279.699708043627</v>
      </c>
      <c r="DM793" s="13">
        <f t="shared" si="869"/>
        <v>117.10766871075887</v>
      </c>
      <c r="DN793" s="13">
        <f t="shared" si="870"/>
        <v>390.8150711638047</v>
      </c>
      <c r="DO793" s="13">
        <f t="shared" si="871"/>
        <v>-178.08037930773838</v>
      </c>
      <c r="DP793" s="13">
        <f t="shared" si="872"/>
        <v>347.88474866596516</v>
      </c>
      <c r="DQ793" s="13">
        <f>IF(DT793&lt;66666,Paramètres!$H$22,5)</f>
        <v>5</v>
      </c>
      <c r="DR793" s="13">
        <f t="shared" si="839"/>
        <v>-176625.88567128539</v>
      </c>
      <c r="DS793" s="13">
        <f t="shared" si="840"/>
        <v>-28989.948138553416</v>
      </c>
      <c r="DT793" s="13">
        <f t="shared" si="873"/>
        <v>178989.16330951994</v>
      </c>
      <c r="DU793" s="13">
        <f t="shared" si="874"/>
        <v>-170.67903999572187</v>
      </c>
      <c r="DV793" s="13">
        <f t="shared" si="875"/>
        <v>162.67279054580456</v>
      </c>
      <c r="DW793" s="13">
        <f t="shared" si="876"/>
        <v>-160.52494560850346</v>
      </c>
      <c r="DX793" s="13">
        <f t="shared" si="877"/>
        <v>-26.34726971331575</v>
      </c>
    </row>
    <row r="794" spans="1:128" x14ac:dyDescent="0.35">
      <c r="A794" s="106">
        <f t="shared" si="878"/>
        <v>788</v>
      </c>
      <c r="B794" s="106">
        <f>A794*Paramètres!$D$25</f>
        <v>394</v>
      </c>
      <c r="C794" s="102">
        <f>Paramètres!$D$7</f>
        <v>155093840495.72119</v>
      </c>
      <c r="D794" s="28">
        <f>Paramètres!$D$8</f>
        <v>6666</v>
      </c>
      <c r="E794" s="28">
        <f t="shared" si="841"/>
        <v>-800.68177333900201</v>
      </c>
      <c r="F794" s="28">
        <f t="shared" si="842"/>
        <v>-42065.414988100871</v>
      </c>
      <c r="G794" s="28">
        <f t="shared" si="816"/>
        <v>141.52120729822119</v>
      </c>
      <c r="H794" s="28">
        <f t="shared" si="817"/>
        <v>76.205776352098539</v>
      </c>
      <c r="I794" s="28">
        <f t="shared" si="879"/>
        <v>-7170.9627377692195</v>
      </c>
      <c r="J794" s="28">
        <f t="shared" si="880"/>
        <v>5699.7089679571855</v>
      </c>
      <c r="K794" s="28">
        <f t="shared" si="881"/>
        <v>876.83894003995863</v>
      </c>
      <c r="L794" s="28">
        <f t="shared" si="843"/>
        <v>209.06957505309683</v>
      </c>
      <c r="M794" s="28">
        <f t="shared" si="844"/>
        <v>851.54943459409083</v>
      </c>
      <c r="N794" s="28">
        <f>Paramètres!$D$26*Calculs!K794</f>
        <v>17.536778800799173</v>
      </c>
      <c r="O794" s="28">
        <f>Paramètres!$D$26*I794</f>
        <v>-143.4192547553844</v>
      </c>
      <c r="P794" s="28">
        <f>Paramètres!$D$26*J794</f>
        <v>113.99417935914371</v>
      </c>
      <c r="Q794" s="105">
        <f>IF($T794&gt;25000,Paramètres!$D$9,-5)</f>
        <v>6</v>
      </c>
      <c r="R794" s="105">
        <f t="shared" si="818"/>
        <v>-156264.53250242583</v>
      </c>
      <c r="S794" s="105">
        <f t="shared" si="819"/>
        <v>-72344.674006833462</v>
      </c>
      <c r="T794" s="105">
        <f t="shared" si="845"/>
        <v>172198.59458008566</v>
      </c>
      <c r="U794" s="105">
        <f t="shared" si="846"/>
        <v>-155.15761601745083</v>
      </c>
      <c r="V794" s="105">
        <f t="shared" si="820"/>
        <v>31.312021595173825</v>
      </c>
      <c r="W794" s="105">
        <f t="shared" si="847"/>
        <v>-28.414624568843941</v>
      </c>
      <c r="X794" s="105">
        <f t="shared" si="848"/>
        <v>-13.154915696737937</v>
      </c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44">
        <f t="shared" si="849"/>
        <v>155463.85072908684</v>
      </c>
      <c r="AL794" s="44">
        <f t="shared" si="850"/>
        <v>30279.259018732584</v>
      </c>
      <c r="AM794" s="44">
        <f t="shared" si="821"/>
        <v>133.96557567389914</v>
      </c>
      <c r="AN794" s="44">
        <f t="shared" si="822"/>
        <v>-168.03401353459046</v>
      </c>
      <c r="AO794" s="44">
        <f t="shared" si="882"/>
        <v>-2410.8884200976354</v>
      </c>
      <c r="AP794" s="44">
        <f t="shared" si="883"/>
        <v>2499.5516810660033</v>
      </c>
      <c r="AQ794" s="44">
        <f t="shared" si="851"/>
        <v>268.51216531848718</v>
      </c>
      <c r="AR794" s="44">
        <f t="shared" si="852"/>
        <v>-262.67762548027656</v>
      </c>
      <c r="AS794" s="44">
        <f t="shared" si="853"/>
        <v>-55.670890024016551</v>
      </c>
      <c r="AT794" s="44">
        <f>Paramètres!$D$26*Calculs!AQ794</f>
        <v>5.3702433063697432</v>
      </c>
      <c r="AU794" s="44">
        <f>Paramètres!$D$26*AO794</f>
        <v>-48.217768401952711</v>
      </c>
      <c r="AV794" s="44">
        <f>Paramètres!$D$26*AP794</f>
        <v>49.991033621320071</v>
      </c>
      <c r="AW794" s="44"/>
      <c r="AX794" s="44"/>
      <c r="AY794" s="44"/>
      <c r="AZ794" s="44"/>
      <c r="BA794" s="44"/>
      <c r="BB794" s="44"/>
      <c r="BC794" s="44"/>
      <c r="BD794" s="44"/>
      <c r="BE794" s="44"/>
      <c r="BF794" s="44"/>
      <c r="BG794" s="41">
        <f>Paramètres!$D$16</f>
        <v>30000</v>
      </c>
      <c r="BH794" s="41">
        <f>Paramètres!$E$16</f>
        <v>-25000</v>
      </c>
      <c r="BI794" s="100"/>
      <c r="BJ794" s="100"/>
      <c r="BK794" s="110">
        <f>Paramètres!$D$20</f>
        <v>523598775598.29883</v>
      </c>
      <c r="BL794" s="41">
        <f>Paramètres!$D$21</f>
        <v>10000</v>
      </c>
      <c r="BM794" s="41"/>
      <c r="BN794" s="41"/>
      <c r="BO794" s="41">
        <f>IF(AND($BR$6&gt;200,A794&lt;950),Paramètres!$D$22,0)</f>
        <v>1</v>
      </c>
      <c r="BP794" s="41">
        <f t="shared" si="823"/>
        <v>30800.681773339002</v>
      </c>
      <c r="BQ794" s="41">
        <f t="shared" si="824"/>
        <v>17065.414988100871</v>
      </c>
      <c r="BR794" s="41">
        <f t="shared" si="854"/>
        <v>35212.361272976217</v>
      </c>
      <c r="BS794" s="41">
        <f t="shared" si="855"/>
        <v>28.989067873716358</v>
      </c>
      <c r="BT794" s="41">
        <f t="shared" si="856"/>
        <v>375.90676443705411</v>
      </c>
      <c r="BU794" s="41">
        <f t="shared" si="857"/>
        <v>328.8102305356303</v>
      </c>
      <c r="BV794" s="41">
        <f t="shared" si="858"/>
        <v>182.18048151391119</v>
      </c>
      <c r="BW794" s="41">
        <f>Paramètres!$D$22</f>
        <v>1</v>
      </c>
      <c r="BX794" s="41">
        <f t="shared" si="825"/>
        <v>-125463.85072908684</v>
      </c>
      <c r="BY794" s="41">
        <f t="shared" si="826"/>
        <v>-55279.259018732584</v>
      </c>
      <c r="BZ794" s="41">
        <f t="shared" si="859"/>
        <v>137102.05803499345</v>
      </c>
      <c r="CA794" s="41">
        <f t="shared" si="860"/>
        <v>-156.22175382965833</v>
      </c>
      <c r="CB794" s="41">
        <f t="shared" si="861"/>
        <v>27.634663909076348</v>
      </c>
      <c r="CC794" s="41">
        <f t="shared" si="862"/>
        <v>-25.288835173808227</v>
      </c>
      <c r="CD794" s="41">
        <f t="shared" si="863"/>
        <v>-11.142237877534598</v>
      </c>
      <c r="CE794" s="2">
        <f>Paramètres!$F$16</f>
        <v>15000</v>
      </c>
      <c r="CF794" s="2">
        <f>Paramètres!$G$16</f>
        <v>15000</v>
      </c>
      <c r="CG794" s="111">
        <f>Paramètres!$F$20</f>
        <v>992600579172.61572</v>
      </c>
      <c r="CH794" s="2">
        <f>Paramètres!$F$21</f>
        <v>13332</v>
      </c>
      <c r="CI794" s="2"/>
      <c r="CJ794" s="2"/>
      <c r="CK794" s="2">
        <f>IF(CN794&gt;20000,Paramètres!$F$22,-2)</f>
        <v>1</v>
      </c>
      <c r="CL794" s="2">
        <f t="shared" si="827"/>
        <v>15800.681773339002</v>
      </c>
      <c r="CM794" s="2">
        <f t="shared" si="828"/>
        <v>57065.414988100871</v>
      </c>
      <c r="CN794" s="2">
        <f t="shared" si="829"/>
        <v>59212.52512996296</v>
      </c>
      <c r="CO794" s="2">
        <f t="shared" si="830"/>
        <v>74.523272158403628</v>
      </c>
      <c r="CP794" s="2">
        <f t="shared" si="831"/>
        <v>262.86482997353846</v>
      </c>
      <c r="CQ794" s="2">
        <f t="shared" si="832"/>
        <v>70.144678320989257</v>
      </c>
      <c r="CR794" s="2">
        <f t="shared" si="833"/>
        <v>253.33306720651811</v>
      </c>
      <c r="CS794" s="2">
        <f>Paramètres!$F$22</f>
        <v>1</v>
      </c>
      <c r="CT794" s="2">
        <f t="shared" si="834"/>
        <v>-140463.85072908684</v>
      </c>
      <c r="CU794" s="2">
        <f t="shared" si="835"/>
        <v>-15279.259018732584</v>
      </c>
      <c r="CV794" s="2">
        <f t="shared" si="864"/>
        <v>141292.42413450452</v>
      </c>
      <c r="CW794" s="2">
        <f t="shared" si="865"/>
        <v>-173.79193651322976</v>
      </c>
      <c r="CX794" s="2">
        <f t="shared" si="836"/>
        <v>49.063941435720444</v>
      </c>
      <c r="CY794" s="2">
        <f t="shared" si="866"/>
        <v>-48.776218457736093</v>
      </c>
      <c r="CZ794" s="2">
        <f t="shared" si="867"/>
        <v>-5.305738607490043</v>
      </c>
      <c r="DA794" s="2"/>
      <c r="DB794" s="2"/>
      <c r="DC794" s="13">
        <f>Paramètres!$H$16</f>
        <v>-20000</v>
      </c>
      <c r="DD794" s="13">
        <f>Paramètres!$I$16</f>
        <v>0</v>
      </c>
      <c r="DE794" s="13"/>
      <c r="DF794" s="13"/>
      <c r="DG794" s="112">
        <f>Paramètres!$H$20</f>
        <v>1047197551196.5977</v>
      </c>
      <c r="DH794" s="13">
        <f>Paramètres!$H$21</f>
        <v>10000</v>
      </c>
      <c r="DI794" s="13">
        <f>IF(DL794&lt;66666,Paramètres!$H$22,5)</f>
        <v>1</v>
      </c>
      <c r="DJ794" s="13">
        <f t="shared" si="837"/>
        <v>-19199.318226660998</v>
      </c>
      <c r="DK794" s="13">
        <f t="shared" si="838"/>
        <v>42065.414988100871</v>
      </c>
      <c r="DL794" s="13">
        <f t="shared" si="868"/>
        <v>46239.733546915457</v>
      </c>
      <c r="DM794" s="13">
        <f t="shared" si="869"/>
        <v>114.53270322892251</v>
      </c>
      <c r="DN794" s="13">
        <f t="shared" si="870"/>
        <v>457.3207827426582</v>
      </c>
      <c r="DO794" s="13">
        <f t="shared" si="871"/>
        <v>-189.88533380352274</v>
      </c>
      <c r="DP794" s="13">
        <f t="shared" si="872"/>
        <v>416.03588587366153</v>
      </c>
      <c r="DQ794" s="13">
        <f>IF(DT794&lt;66666,Paramètres!$H$22,5)</f>
        <v>5</v>
      </c>
      <c r="DR794" s="13">
        <f t="shared" si="839"/>
        <v>-175463.85072908684</v>
      </c>
      <c r="DS794" s="13">
        <f t="shared" si="840"/>
        <v>-30279.259018732584</v>
      </c>
      <c r="DT794" s="13">
        <f t="shared" si="873"/>
        <v>178057.28415148528</v>
      </c>
      <c r="DU794" s="13">
        <f t="shared" si="874"/>
        <v>-170.2090720743318</v>
      </c>
      <c r="DV794" s="13">
        <f t="shared" si="875"/>
        <v>164.37192066157556</v>
      </c>
      <c r="DW794" s="13">
        <f t="shared" si="876"/>
        <v>-161.9778167933795</v>
      </c>
      <c r="DX794" s="13">
        <f t="shared" si="877"/>
        <v>-27.952015469831025</v>
      </c>
    </row>
    <row r="795" spans="1:128" x14ac:dyDescent="0.35">
      <c r="A795" s="106">
        <f t="shared" si="878"/>
        <v>789</v>
      </c>
      <c r="B795" s="106">
        <f>A795*Paramètres!$D$25</f>
        <v>394.5</v>
      </c>
      <c r="C795" s="102">
        <f>Paramètres!$D$7</f>
        <v>155093840495.72119</v>
      </c>
      <c r="D795" s="28">
        <f>Paramètres!$D$8</f>
        <v>6666</v>
      </c>
      <c r="E795" s="28">
        <f t="shared" si="841"/>
        <v>-4333.895748460337</v>
      </c>
      <c r="F795" s="28">
        <f t="shared" si="842"/>
        <v>-39002.67314547376</v>
      </c>
      <c r="G795" s="28">
        <f t="shared" si="816"/>
        <v>136.64726306338568</v>
      </c>
      <c r="H795" s="28">
        <f t="shared" si="817"/>
        <v>76.968096840599216</v>
      </c>
      <c r="I795" s="28">
        <f t="shared" si="879"/>
        <v>-6818.473907960738</v>
      </c>
      <c r="J795" s="28">
        <f t="shared" si="880"/>
        <v>6437.2642231921327</v>
      </c>
      <c r="K795" s="28">
        <f t="shared" si="881"/>
        <v>922.12067605973255</v>
      </c>
      <c r="L795" s="28">
        <f t="shared" si="843"/>
        <v>207.93227720336807</v>
      </c>
      <c r="M795" s="28">
        <f t="shared" si="844"/>
        <v>898.37114229803706</v>
      </c>
      <c r="N795" s="28">
        <f>Paramètres!$D$26*Calculs!K795</f>
        <v>18.442413521194652</v>
      </c>
      <c r="O795" s="28">
        <f>Paramètres!$D$26*I795</f>
        <v>-136.36947815921476</v>
      </c>
      <c r="P795" s="28">
        <f>Paramètres!$D$26*J795</f>
        <v>128.74528446384267</v>
      </c>
      <c r="Q795" s="105">
        <f>IF($T795&gt;25000,Paramètres!$D$9,-5)</f>
        <v>6</v>
      </c>
      <c r="R795" s="105">
        <f t="shared" si="818"/>
        <v>-158526.63286112831</v>
      </c>
      <c r="S795" s="105">
        <f t="shared" si="819"/>
        <v>-70517.790282233342</v>
      </c>
      <c r="T795" s="105">
        <f t="shared" si="845"/>
        <v>173503.46415151487</v>
      </c>
      <c r="U795" s="105">
        <f t="shared" si="846"/>
        <v>-156.01894966202804</v>
      </c>
      <c r="V795" s="105">
        <f t="shared" si="820"/>
        <v>30.843852613858139</v>
      </c>
      <c r="W795" s="105">
        <f t="shared" si="847"/>
        <v>-28.181409075901442</v>
      </c>
      <c r="X795" s="105">
        <f t="shared" si="848"/>
        <v>-12.536005207485491</v>
      </c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44">
        <f t="shared" si="849"/>
        <v>154192.73711266796</v>
      </c>
      <c r="AL795" s="44">
        <f t="shared" si="850"/>
        <v>31515.117136759582</v>
      </c>
      <c r="AM795" s="44">
        <f t="shared" si="821"/>
        <v>137.64028281207331</v>
      </c>
      <c r="AN795" s="44">
        <f t="shared" si="822"/>
        <v>-167.72195620778896</v>
      </c>
      <c r="AO795" s="44">
        <f t="shared" si="882"/>
        <v>-2625.3482771759595</v>
      </c>
      <c r="AP795" s="44">
        <f t="shared" si="883"/>
        <v>2393.8897574206667</v>
      </c>
      <c r="AQ795" s="44">
        <f t="shared" si="851"/>
        <v>270.64798919105635</v>
      </c>
      <c r="AR795" s="44">
        <f t="shared" si="852"/>
        <v>-264.45749499376774</v>
      </c>
      <c r="AS795" s="44">
        <f t="shared" si="853"/>
        <v>-57.554907651593602</v>
      </c>
      <c r="AT795" s="44">
        <f>Paramètres!$D$26*Calculs!AQ795</f>
        <v>5.412959783821127</v>
      </c>
      <c r="AU795" s="44">
        <f>Paramètres!$D$26*AO795</f>
        <v>-52.506965543519193</v>
      </c>
      <c r="AV795" s="44">
        <f>Paramètres!$D$26*AP795</f>
        <v>47.877795148413334</v>
      </c>
      <c r="AW795" s="44"/>
      <c r="AX795" s="44"/>
      <c r="AY795" s="44"/>
      <c r="AZ795" s="44"/>
      <c r="BA795" s="44"/>
      <c r="BB795" s="44"/>
      <c r="BC795" s="44"/>
      <c r="BD795" s="44"/>
      <c r="BE795" s="44"/>
      <c r="BF795" s="44"/>
      <c r="BG795" s="41">
        <f>Paramètres!$D$16</f>
        <v>30000</v>
      </c>
      <c r="BH795" s="41">
        <f>Paramètres!$E$16</f>
        <v>-25000</v>
      </c>
      <c r="BI795" s="100"/>
      <c r="BJ795" s="100"/>
      <c r="BK795" s="110">
        <f>Paramètres!$D$20</f>
        <v>523598775598.29883</v>
      </c>
      <c r="BL795" s="41">
        <f>Paramètres!$D$21</f>
        <v>10000</v>
      </c>
      <c r="BM795" s="41"/>
      <c r="BN795" s="41"/>
      <c r="BO795" s="41">
        <f>IF(AND($BR$6&gt;200,A795&lt;950),Paramètres!$D$22,0)</f>
        <v>1</v>
      </c>
      <c r="BP795" s="41">
        <f t="shared" si="823"/>
        <v>34333.895748460338</v>
      </c>
      <c r="BQ795" s="41">
        <f t="shared" si="824"/>
        <v>14002.67314547376</v>
      </c>
      <c r="BR795" s="41">
        <f t="shared" si="854"/>
        <v>37079.526055292496</v>
      </c>
      <c r="BS795" s="41">
        <f t="shared" si="855"/>
        <v>22.187510024698156</v>
      </c>
      <c r="BT795" s="41">
        <f t="shared" si="856"/>
        <v>342.76210158094437</v>
      </c>
      <c r="BU795" s="41">
        <f t="shared" si="857"/>
        <v>317.38157183170301</v>
      </c>
      <c r="BV795" s="41">
        <f t="shared" si="858"/>
        <v>129.44031884163138</v>
      </c>
      <c r="BW795" s="41">
        <f>Paramètres!$D$22</f>
        <v>1</v>
      </c>
      <c r="BX795" s="41">
        <f t="shared" si="825"/>
        <v>-124192.73711266796</v>
      </c>
      <c r="BY795" s="41">
        <f t="shared" si="826"/>
        <v>-56515.117136759582</v>
      </c>
      <c r="BZ795" s="41">
        <f t="shared" si="859"/>
        <v>136447.03887046399</v>
      </c>
      <c r="CA795" s="41">
        <f t="shared" si="860"/>
        <v>-155.53162823292845</v>
      </c>
      <c r="CB795" s="41">
        <f t="shared" si="861"/>
        <v>27.898491942014115</v>
      </c>
      <c r="CC795" s="41">
        <f t="shared" si="862"/>
        <v>-25.392929771702434</v>
      </c>
      <c r="CD795" s="41">
        <f t="shared" si="863"/>
        <v>-11.555300526079563</v>
      </c>
      <c r="CE795" s="2">
        <f>Paramètres!$F$16</f>
        <v>15000</v>
      </c>
      <c r="CF795" s="2">
        <f>Paramètres!$G$16</f>
        <v>15000</v>
      </c>
      <c r="CG795" s="111">
        <f>Paramètres!$F$20</f>
        <v>992600579172.61572</v>
      </c>
      <c r="CH795" s="2">
        <f>Paramètres!$F$21</f>
        <v>13332</v>
      </c>
      <c r="CI795" s="2"/>
      <c r="CJ795" s="2"/>
      <c r="CK795" s="2">
        <f>IF(CN795&gt;20000,Paramètres!$F$22,-2)</f>
        <v>1</v>
      </c>
      <c r="CL795" s="2">
        <f t="shared" si="827"/>
        <v>19333.895748460338</v>
      </c>
      <c r="CM795" s="2">
        <f t="shared" si="828"/>
        <v>54002.67314547376</v>
      </c>
      <c r="CN795" s="2">
        <f t="shared" si="829"/>
        <v>57359.290717975287</v>
      </c>
      <c r="CO795" s="2">
        <f t="shared" si="830"/>
        <v>70.301749756299657</v>
      </c>
      <c r="CP795" s="2">
        <f t="shared" si="831"/>
        <v>278.7991928117475</v>
      </c>
      <c r="CQ795" s="2">
        <f t="shared" si="832"/>
        <v>93.973869988737732</v>
      </c>
      <c r="CR795" s="2">
        <f t="shared" si="833"/>
        <v>262.48409794085012</v>
      </c>
      <c r="CS795" s="2">
        <f>Paramètres!$F$22</f>
        <v>1</v>
      </c>
      <c r="CT795" s="2">
        <f t="shared" si="834"/>
        <v>-139192.73711266796</v>
      </c>
      <c r="CU795" s="2">
        <f t="shared" si="835"/>
        <v>-16515.117136759582</v>
      </c>
      <c r="CV795" s="2">
        <f t="shared" si="864"/>
        <v>140169.06634117666</v>
      </c>
      <c r="CW795" s="2">
        <f t="shared" si="865"/>
        <v>-173.23353105225547</v>
      </c>
      <c r="CX795" s="2">
        <f t="shared" si="836"/>
        <v>49.842901571206333</v>
      </c>
      <c r="CY795" s="2">
        <f t="shared" si="866"/>
        <v>-49.4957273842912</v>
      </c>
      <c r="CZ795" s="2">
        <f t="shared" si="867"/>
        <v>-5.8726320961633975</v>
      </c>
      <c r="DA795" s="2"/>
      <c r="DB795" s="2"/>
      <c r="DC795" s="13">
        <f>Paramètres!$H$16</f>
        <v>-20000</v>
      </c>
      <c r="DD795" s="13">
        <f>Paramètres!$I$16</f>
        <v>0</v>
      </c>
      <c r="DE795" s="13"/>
      <c r="DF795" s="13"/>
      <c r="DG795" s="112">
        <f>Paramètres!$H$20</f>
        <v>1047197551196.5977</v>
      </c>
      <c r="DH795" s="13">
        <f>Paramètres!$H$21</f>
        <v>10000</v>
      </c>
      <c r="DI795" s="13">
        <f>IF(DL795&lt;66666,Paramètres!$H$22,5)</f>
        <v>1</v>
      </c>
      <c r="DJ795" s="13">
        <f t="shared" si="837"/>
        <v>-15666.104251539662</v>
      </c>
      <c r="DK795" s="13">
        <f t="shared" si="838"/>
        <v>39002.67314547376</v>
      </c>
      <c r="DL795" s="13">
        <f t="shared" si="868"/>
        <v>42031.361325952421</v>
      </c>
      <c r="DM795" s="13">
        <f t="shared" si="869"/>
        <v>111.8837222969461</v>
      </c>
      <c r="DN795" s="13">
        <f t="shared" si="870"/>
        <v>545.7740097222046</v>
      </c>
      <c r="DO795" s="13">
        <f t="shared" si="871"/>
        <v>-203.4231646170727</v>
      </c>
      <c r="DP795" s="13">
        <f t="shared" si="872"/>
        <v>506.4467255155555</v>
      </c>
      <c r="DQ795" s="13">
        <f>IF(DT795&lt;66666,Paramètres!$H$22,5)</f>
        <v>5</v>
      </c>
      <c r="DR795" s="13">
        <f t="shared" si="839"/>
        <v>-174192.73711266796</v>
      </c>
      <c r="DS795" s="13">
        <f t="shared" si="840"/>
        <v>-31515.117136759582</v>
      </c>
      <c r="DT795" s="13">
        <f t="shared" si="873"/>
        <v>177020.6549274596</v>
      </c>
      <c r="DU795" s="13">
        <f t="shared" si="874"/>
        <v>-169.74492340425502</v>
      </c>
      <c r="DV795" s="13">
        <f t="shared" si="875"/>
        <v>166.29346178259414</v>
      </c>
      <c r="DW795" s="13">
        <f t="shared" si="876"/>
        <v>-163.63691165712387</v>
      </c>
      <c r="DX795" s="13">
        <f t="shared" si="877"/>
        <v>-29.605347067003539</v>
      </c>
    </row>
    <row r="796" spans="1:128" x14ac:dyDescent="0.35">
      <c r="A796" s="106">
        <f t="shared" si="878"/>
        <v>790</v>
      </c>
      <c r="B796" s="106">
        <f>A796*Paramètres!$D$25</f>
        <v>395</v>
      </c>
      <c r="C796" s="102">
        <f>Paramètres!$D$7</f>
        <v>155093840495.72119</v>
      </c>
      <c r="D796" s="28">
        <f>Paramètres!$D$8</f>
        <v>6666</v>
      </c>
      <c r="E796" s="28">
        <f t="shared" si="841"/>
        <v>-7691.1496331398639</v>
      </c>
      <c r="F796" s="28">
        <f t="shared" si="842"/>
        <v>-35559.448248303182</v>
      </c>
      <c r="G796" s="28">
        <f t="shared" si="816"/>
        <v>131.93433349150894</v>
      </c>
      <c r="H796" s="28">
        <f t="shared" si="817"/>
        <v>78.388258106491179</v>
      </c>
      <c r="I796" s="28">
        <f t="shared" si="879"/>
        <v>-6474.1721525981548</v>
      </c>
      <c r="J796" s="28">
        <f t="shared" si="880"/>
        <v>7206.8900810263267</v>
      </c>
      <c r="K796" s="28">
        <f t="shared" si="881"/>
        <v>1006.3238810967594</v>
      </c>
      <c r="L796" s="28">
        <f t="shared" si="843"/>
        <v>202.55152823447398</v>
      </c>
      <c r="M796" s="28">
        <f t="shared" si="844"/>
        <v>985.72847786574766</v>
      </c>
      <c r="N796" s="28">
        <f>Paramètres!$D$26*Calculs!K796</f>
        <v>20.126477621935187</v>
      </c>
      <c r="O796" s="28">
        <f>Paramètres!$D$26*I796</f>
        <v>-129.48344305196309</v>
      </c>
      <c r="P796" s="28">
        <f>Paramètres!$D$26*J796</f>
        <v>144.13780162052655</v>
      </c>
      <c r="Q796" s="105">
        <f>IF($T796&gt;25000,Paramètres!$D$9,-5)</f>
        <v>6</v>
      </c>
      <c r="R796" s="105">
        <f t="shared" si="818"/>
        <v>-160505.09823347139</v>
      </c>
      <c r="S796" s="105">
        <f t="shared" si="819"/>
        <v>-68257.121536860199</v>
      </c>
      <c r="T796" s="105">
        <f t="shared" si="845"/>
        <v>174415.94307698481</v>
      </c>
      <c r="U796" s="105">
        <f t="shared" si="846"/>
        <v>-156.96167265846694</v>
      </c>
      <c r="V796" s="105">
        <f t="shared" si="820"/>
        <v>30.522674055735063</v>
      </c>
      <c r="W796" s="105">
        <f t="shared" si="847"/>
        <v>-28.088285458523785</v>
      </c>
      <c r="X796" s="105">
        <f t="shared" si="848"/>
        <v>-11.944950879477219</v>
      </c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44">
        <f t="shared" si="849"/>
        <v>152813.94860033153</v>
      </c>
      <c r="AL796" s="44">
        <f t="shared" si="850"/>
        <v>32697.673288557016</v>
      </c>
      <c r="AM796" s="44">
        <f t="shared" si="821"/>
        <v>141.1116756848904</v>
      </c>
      <c r="AN796" s="44">
        <f t="shared" si="822"/>
        <v>-167.40957332876235</v>
      </c>
      <c r="AO796" s="44">
        <f t="shared" si="882"/>
        <v>-2837.2988066262083</v>
      </c>
      <c r="AP796" s="44">
        <f t="shared" si="883"/>
        <v>2288.4570546206596</v>
      </c>
      <c r="AQ796" s="44">
        <f t="shared" si="851"/>
        <v>273.27845095762979</v>
      </c>
      <c r="AR796" s="44">
        <f t="shared" si="852"/>
        <v>-266.70697788901896</v>
      </c>
      <c r="AS796" s="44">
        <f t="shared" si="853"/>
        <v>-59.569284896731986</v>
      </c>
      <c r="AT796" s="44">
        <f>Paramètres!$D$26*Calculs!AQ796</f>
        <v>5.4655690191525954</v>
      </c>
      <c r="AU796" s="44">
        <f>Paramètres!$D$26*AO796</f>
        <v>-56.745976132524163</v>
      </c>
      <c r="AV796" s="44">
        <f>Paramètres!$D$26*AP796</f>
        <v>45.769141092413193</v>
      </c>
      <c r="AW796" s="44"/>
      <c r="AX796" s="44"/>
      <c r="AY796" s="44"/>
      <c r="AZ796" s="44"/>
      <c r="BA796" s="44"/>
      <c r="BB796" s="44"/>
      <c r="BC796" s="44"/>
      <c r="BD796" s="44"/>
      <c r="BE796" s="44"/>
      <c r="BF796" s="44"/>
      <c r="BG796" s="41">
        <f>Paramètres!$D$16</f>
        <v>30000</v>
      </c>
      <c r="BH796" s="41">
        <f>Paramètres!$E$16</f>
        <v>-25000</v>
      </c>
      <c r="BI796" s="100"/>
      <c r="BJ796" s="100"/>
      <c r="BK796" s="110">
        <f>Paramètres!$D$20</f>
        <v>523598775598.29883</v>
      </c>
      <c r="BL796" s="41">
        <f>Paramètres!$D$21</f>
        <v>10000</v>
      </c>
      <c r="BM796" s="41"/>
      <c r="BN796" s="41"/>
      <c r="BO796" s="41">
        <f>IF(AND($BR$6&gt;200,A796&lt;950),Paramètres!$D$22,0)</f>
        <v>1</v>
      </c>
      <c r="BP796" s="41">
        <f t="shared" si="823"/>
        <v>37691.149633139867</v>
      </c>
      <c r="BQ796" s="41">
        <f t="shared" si="824"/>
        <v>10559.448248303182</v>
      </c>
      <c r="BR796" s="41">
        <f t="shared" si="854"/>
        <v>39142.364619122498</v>
      </c>
      <c r="BS796" s="41">
        <f t="shared" si="855"/>
        <v>15.650600044358823</v>
      </c>
      <c r="BT796" s="41">
        <f t="shared" si="856"/>
        <v>310.82480606650046</v>
      </c>
      <c r="BU796" s="41">
        <f t="shared" si="857"/>
        <v>299.30088253842405</v>
      </c>
      <c r="BV796" s="41">
        <f t="shared" si="858"/>
        <v>83.851307550914754</v>
      </c>
      <c r="BW796" s="41">
        <f>Paramètres!$D$22</f>
        <v>1</v>
      </c>
      <c r="BX796" s="41">
        <f t="shared" si="825"/>
        <v>-122813.94860033153</v>
      </c>
      <c r="BY796" s="41">
        <f t="shared" si="826"/>
        <v>-57697.673288557016</v>
      </c>
      <c r="BZ796" s="41">
        <f t="shared" si="859"/>
        <v>135691.88433254932</v>
      </c>
      <c r="CA796" s="41">
        <f t="shared" si="860"/>
        <v>-154.83598423057191</v>
      </c>
      <c r="CB796" s="41">
        <f t="shared" si="861"/>
        <v>28.207355186379768</v>
      </c>
      <c r="CC796" s="41">
        <f t="shared" si="862"/>
        <v>-25.5303158847824</v>
      </c>
      <c r="CD796" s="41">
        <f t="shared" si="863"/>
        <v>-11.994075930800715</v>
      </c>
      <c r="CE796" s="2">
        <f>Paramètres!$F$16</f>
        <v>15000</v>
      </c>
      <c r="CF796" s="2">
        <f>Paramètres!$G$16</f>
        <v>15000</v>
      </c>
      <c r="CG796" s="111">
        <f>Paramètres!$F$20</f>
        <v>992600579172.61572</v>
      </c>
      <c r="CH796" s="2">
        <f>Paramètres!$F$21</f>
        <v>13332</v>
      </c>
      <c r="CI796" s="2"/>
      <c r="CJ796" s="2"/>
      <c r="CK796" s="2">
        <f>IF(CN796&gt;20000,Paramètres!$F$22,-2)</f>
        <v>1</v>
      </c>
      <c r="CL796" s="2">
        <f t="shared" si="827"/>
        <v>22691.149633139863</v>
      </c>
      <c r="CM796" s="2">
        <f t="shared" si="828"/>
        <v>50559.448248303182</v>
      </c>
      <c r="CN796" s="2">
        <f t="shared" si="829"/>
        <v>55417.922000435843</v>
      </c>
      <c r="CO796" s="2">
        <f t="shared" si="830"/>
        <v>65.829391683531199</v>
      </c>
      <c r="CP796" s="2">
        <f t="shared" si="831"/>
        <v>297.04523531378578</v>
      </c>
      <c r="CQ796" s="2">
        <f t="shared" si="832"/>
        <v>121.62668030503464</v>
      </c>
      <c r="CR796" s="2">
        <f t="shared" si="833"/>
        <v>271.0033624525704</v>
      </c>
      <c r="CS796" s="2">
        <f>Paramètres!$F$22</f>
        <v>1</v>
      </c>
      <c r="CT796" s="2">
        <f t="shared" si="834"/>
        <v>-137813.94860033153</v>
      </c>
      <c r="CU796" s="2">
        <f t="shared" si="835"/>
        <v>-17697.673288557016</v>
      </c>
      <c r="CV796" s="2">
        <f t="shared" si="864"/>
        <v>138945.64429532623</v>
      </c>
      <c r="CW796" s="2">
        <f t="shared" si="865"/>
        <v>-172.68228977351654</v>
      </c>
      <c r="CX796" s="2">
        <f t="shared" si="836"/>
        <v>50.712440048747311</v>
      </c>
      <c r="CY796" s="2">
        <f t="shared" si="866"/>
        <v>-50.299393275119336</v>
      </c>
      <c r="CZ796" s="2">
        <f t="shared" si="867"/>
        <v>-6.4593042854993223</v>
      </c>
      <c r="DA796" s="2"/>
      <c r="DB796" s="2"/>
      <c r="DC796" s="13">
        <f>Paramètres!$H$16</f>
        <v>-20000</v>
      </c>
      <c r="DD796" s="13">
        <f>Paramètres!$I$16</f>
        <v>0</v>
      </c>
      <c r="DE796" s="13"/>
      <c r="DF796" s="13"/>
      <c r="DG796" s="112">
        <f>Paramètres!$H$20</f>
        <v>1047197551196.5977</v>
      </c>
      <c r="DH796" s="13">
        <f>Paramètres!$H$21</f>
        <v>10000</v>
      </c>
      <c r="DI796" s="13">
        <f>IF(DL796&lt;66666,Paramètres!$H$22,5)</f>
        <v>1</v>
      </c>
      <c r="DJ796" s="13">
        <f t="shared" si="837"/>
        <v>-12308.850366860137</v>
      </c>
      <c r="DK796" s="13">
        <f t="shared" si="838"/>
        <v>35559.448248303182</v>
      </c>
      <c r="DL796" s="13">
        <f t="shared" si="868"/>
        <v>37629.538358548925</v>
      </c>
      <c r="DM796" s="13">
        <f t="shared" si="869"/>
        <v>109.09321946361726</v>
      </c>
      <c r="DN796" s="13">
        <f t="shared" si="870"/>
        <v>667.6000703551307</v>
      </c>
      <c r="DO796" s="13">
        <f t="shared" si="871"/>
        <v>-218.37603460898472</v>
      </c>
      <c r="DP796" s="13">
        <f t="shared" si="872"/>
        <v>630.87380786226254</v>
      </c>
      <c r="DQ796" s="13">
        <f>IF(DT796&lt;66666,Paramètres!$H$22,5)</f>
        <v>5</v>
      </c>
      <c r="DR796" s="13">
        <f t="shared" si="839"/>
        <v>-172813.94860033153</v>
      </c>
      <c r="DS796" s="13">
        <f t="shared" si="840"/>
        <v>-32697.673288557016</v>
      </c>
      <c r="DT796" s="13">
        <f t="shared" si="873"/>
        <v>175880.06899396886</v>
      </c>
      <c r="DU796" s="13">
        <f t="shared" si="874"/>
        <v>-169.28587110903084</v>
      </c>
      <c r="DV796" s="13">
        <f t="shared" si="875"/>
        <v>168.44682988822052</v>
      </c>
      <c r="DW796" s="13">
        <f t="shared" si="876"/>
        <v>-165.51029328507909</v>
      </c>
      <c r="DX796" s="13">
        <f t="shared" si="877"/>
        <v>-31.315767850688392</v>
      </c>
    </row>
    <row r="797" spans="1:128" x14ac:dyDescent="0.35">
      <c r="A797" s="106">
        <f t="shared" si="878"/>
        <v>791</v>
      </c>
      <c r="B797" s="106">
        <f>A797*Paramètres!$D$25</f>
        <v>395.5</v>
      </c>
      <c r="C797" s="102">
        <f>Paramètres!$D$7</f>
        <v>155093840495.72119</v>
      </c>
      <c r="D797" s="28">
        <f>Paramètres!$D$8</f>
        <v>6666</v>
      </c>
      <c r="E797" s="28">
        <f t="shared" si="841"/>
        <v>-10877.597827380323</v>
      </c>
      <c r="F797" s="28">
        <f t="shared" si="842"/>
        <v>-31709.571088323581</v>
      </c>
      <c r="G797" s="28">
        <f t="shared" si="816"/>
        <v>127.34878917722752</v>
      </c>
      <c r="H797" s="28">
        <f t="shared" si="817"/>
        <v>80.115251809382471</v>
      </c>
      <c r="I797" s="28">
        <f t="shared" si="879"/>
        <v>-6142.1371813117175</v>
      </c>
      <c r="J797" s="28">
        <f t="shared" si="880"/>
        <v>8048.4807572715481</v>
      </c>
      <c r="K797" s="28">
        <f t="shared" si="881"/>
        <v>1150.7938483023795</v>
      </c>
      <c r="L797" s="28">
        <f t="shared" si="843"/>
        <v>197.55317071812263</v>
      </c>
      <c r="M797" s="28">
        <f t="shared" si="844"/>
        <v>1133.7103801367509</v>
      </c>
      <c r="N797" s="28">
        <f>Paramètres!$D$26*Calculs!K797</f>
        <v>23.015876966047589</v>
      </c>
      <c r="O797" s="28">
        <f>Paramètres!$D$26*I797</f>
        <v>-122.84274362623435</v>
      </c>
      <c r="P797" s="28">
        <f>Paramètres!$D$26*J797</f>
        <v>160.96961514543096</v>
      </c>
      <c r="Q797" s="105">
        <f>IF($T797&gt;25000,Paramètres!$D$9,-5)</f>
        <v>6</v>
      </c>
      <c r="R797" s="105">
        <f t="shared" si="818"/>
        <v>-162206.22027992646</v>
      </c>
      <c r="S797" s="105">
        <f t="shared" si="819"/>
        <v>-65536.580582966737</v>
      </c>
      <c r="T797" s="105">
        <f t="shared" si="845"/>
        <v>174945.42375268842</v>
      </c>
      <c r="U797" s="105">
        <f t="shared" si="846"/>
        <v>-157.99969221254466</v>
      </c>
      <c r="V797" s="105">
        <f t="shared" si="820"/>
        <v>30.338598154623355</v>
      </c>
      <c r="W797" s="105">
        <f t="shared" si="847"/>
        <v>-28.129397326847094</v>
      </c>
      <c r="X797" s="105">
        <f t="shared" si="848"/>
        <v>-11.365190012317575</v>
      </c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44">
        <f t="shared" si="849"/>
        <v>151328.62245254614</v>
      </c>
      <c r="AL797" s="44">
        <f t="shared" si="850"/>
        <v>33827.009494643156</v>
      </c>
      <c r="AM797" s="44">
        <f t="shared" si="821"/>
        <v>144.38142164270687</v>
      </c>
      <c r="AN797" s="44">
        <f t="shared" si="822"/>
        <v>-167.09862935502372</v>
      </c>
      <c r="AO797" s="44">
        <f t="shared" si="882"/>
        <v>-3047.2598083827033</v>
      </c>
      <c r="AP797" s="44">
        <f t="shared" si="883"/>
        <v>2183.1186286315146</v>
      </c>
      <c r="AQ797" s="44">
        <f t="shared" si="851"/>
        <v>276.40591949411635</v>
      </c>
      <c r="AR797" s="44">
        <f t="shared" si="852"/>
        <v>-269.42828790350461</v>
      </c>
      <c r="AS797" s="44">
        <f t="shared" si="853"/>
        <v>-61.714098946465647</v>
      </c>
      <c r="AT797" s="44">
        <f>Paramètres!$D$26*Calculs!AQ797</f>
        <v>5.5281183898823274</v>
      </c>
      <c r="AU797" s="44">
        <f>Paramètres!$D$26*AO797</f>
        <v>-60.945196167654068</v>
      </c>
      <c r="AV797" s="44">
        <f>Paramètres!$D$26*AP797</f>
        <v>43.662372572630296</v>
      </c>
      <c r="AW797" s="44"/>
      <c r="AX797" s="44"/>
      <c r="AY797" s="44"/>
      <c r="AZ797" s="44"/>
      <c r="BA797" s="44"/>
      <c r="BB797" s="44"/>
      <c r="BC797" s="44"/>
      <c r="BD797" s="44"/>
      <c r="BE797" s="44"/>
      <c r="BF797" s="44"/>
      <c r="BG797" s="41">
        <f>Paramètres!$D$16</f>
        <v>30000</v>
      </c>
      <c r="BH797" s="41">
        <f>Paramètres!$E$16</f>
        <v>-25000</v>
      </c>
      <c r="BI797" s="100"/>
      <c r="BJ797" s="100"/>
      <c r="BK797" s="110">
        <f>Paramètres!$D$20</f>
        <v>523598775598.29883</v>
      </c>
      <c r="BL797" s="41">
        <f>Paramètres!$D$21</f>
        <v>10000</v>
      </c>
      <c r="BM797" s="41"/>
      <c r="BN797" s="41"/>
      <c r="BO797" s="41">
        <f>IF(AND($BR$6&gt;200,A797&lt;950),Paramètres!$D$22,0)</f>
        <v>1</v>
      </c>
      <c r="BP797" s="41">
        <f t="shared" si="823"/>
        <v>40877.597827380319</v>
      </c>
      <c r="BQ797" s="41">
        <f t="shared" si="824"/>
        <v>6709.5710883235806</v>
      </c>
      <c r="BR797" s="41">
        <f t="shared" si="854"/>
        <v>41424.586278275805</v>
      </c>
      <c r="BS797" s="41">
        <f t="shared" si="855"/>
        <v>9.3213038376297401</v>
      </c>
      <c r="BT797" s="41">
        <f t="shared" si="856"/>
        <v>280.27498993049443</v>
      </c>
      <c r="BU797" s="41">
        <f t="shared" si="857"/>
        <v>276.57411573136631</v>
      </c>
      <c r="BV797" s="41">
        <f t="shared" si="858"/>
        <v>45.396348839433742</v>
      </c>
      <c r="BW797" s="41">
        <f>Paramètres!$D$22</f>
        <v>1</v>
      </c>
      <c r="BX797" s="41">
        <f t="shared" si="825"/>
        <v>-121328.62245254614</v>
      </c>
      <c r="BY797" s="41">
        <f t="shared" si="826"/>
        <v>-58827.009494643156</v>
      </c>
      <c r="BZ797" s="41">
        <f t="shared" si="859"/>
        <v>134837.87180282595</v>
      </c>
      <c r="CA797" s="41">
        <f t="shared" si="860"/>
        <v>-154.13325675120021</v>
      </c>
      <c r="CB797" s="41">
        <f t="shared" si="861"/>
        <v>28.562855339876705</v>
      </c>
      <c r="CC797" s="41">
        <f t="shared" si="862"/>
        <v>-25.701176126290378</v>
      </c>
      <c r="CD797" s="41">
        <f t="shared" si="863"/>
        <v>-12.461390407660163</v>
      </c>
      <c r="CE797" s="2">
        <f>Paramètres!$F$16</f>
        <v>15000</v>
      </c>
      <c r="CF797" s="2">
        <f>Paramètres!$G$16</f>
        <v>15000</v>
      </c>
      <c r="CG797" s="111">
        <f>Paramètres!$F$20</f>
        <v>992600579172.61572</v>
      </c>
      <c r="CH797" s="2">
        <f>Paramètres!$F$21</f>
        <v>13332</v>
      </c>
      <c r="CI797" s="2"/>
      <c r="CJ797" s="2"/>
      <c r="CK797" s="2">
        <f>IF(CN797&gt;20000,Paramètres!$F$22,-2)</f>
        <v>1</v>
      </c>
      <c r="CL797" s="2">
        <f t="shared" si="827"/>
        <v>25877.597827380323</v>
      </c>
      <c r="CM797" s="2">
        <f t="shared" si="828"/>
        <v>46709.571088323581</v>
      </c>
      <c r="CN797" s="2">
        <f t="shared" si="829"/>
        <v>53398.821153381214</v>
      </c>
      <c r="CO797" s="2">
        <f t="shared" si="830"/>
        <v>61.01308216852761</v>
      </c>
      <c r="CP797" s="2">
        <f t="shared" si="831"/>
        <v>317.92110781213523</v>
      </c>
      <c r="CQ797" s="2">
        <f t="shared" si="832"/>
        <v>154.0677189327188</v>
      </c>
      <c r="CR797" s="2">
        <f t="shared" si="833"/>
        <v>278.09525126359864</v>
      </c>
      <c r="CS797" s="2">
        <f>Paramètres!$F$22</f>
        <v>1</v>
      </c>
      <c r="CT797" s="2">
        <f t="shared" si="834"/>
        <v>-136328.62245254614</v>
      </c>
      <c r="CU797" s="2">
        <f t="shared" si="835"/>
        <v>-18827.009494643156</v>
      </c>
      <c r="CV797" s="2">
        <f t="shared" si="864"/>
        <v>137622.48939152443</v>
      </c>
      <c r="CW797" s="2">
        <f t="shared" si="865"/>
        <v>-172.13717562129818</v>
      </c>
      <c r="CX797" s="2">
        <f t="shared" si="836"/>
        <v>51.678601118359445</v>
      </c>
      <c r="CY797" s="2">
        <f t="shared" si="866"/>
        <v>-51.192741330941523</v>
      </c>
      <c r="CZ797" s="2">
        <f t="shared" si="867"/>
        <v>-7.0697276166634371</v>
      </c>
      <c r="DA797" s="2"/>
      <c r="DB797" s="2"/>
      <c r="DC797" s="13">
        <f>Paramètres!$H$16</f>
        <v>-20000</v>
      </c>
      <c r="DD797" s="13">
        <f>Paramètres!$I$16</f>
        <v>0</v>
      </c>
      <c r="DE797" s="13"/>
      <c r="DF797" s="13"/>
      <c r="DG797" s="112">
        <f>Paramètres!$H$20</f>
        <v>1047197551196.5977</v>
      </c>
      <c r="DH797" s="13">
        <f>Paramètres!$H$21</f>
        <v>10000</v>
      </c>
      <c r="DI797" s="13">
        <f>IF(DL797&lt;66666,Paramètres!$H$22,5)</f>
        <v>1</v>
      </c>
      <c r="DJ797" s="13">
        <f t="shared" si="837"/>
        <v>-9122.402172619677</v>
      </c>
      <c r="DK797" s="13">
        <f t="shared" si="838"/>
        <v>31709.571088323581</v>
      </c>
      <c r="DL797" s="13">
        <f t="shared" si="868"/>
        <v>32995.683354106535</v>
      </c>
      <c r="DM797" s="13">
        <f t="shared" si="869"/>
        <v>106.04979039597973</v>
      </c>
      <c r="DN797" s="13">
        <f t="shared" si="870"/>
        <v>843.08053991267104</v>
      </c>
      <c r="DO797" s="13">
        <f t="shared" si="871"/>
        <v>-233.08866394596245</v>
      </c>
      <c r="DP797" s="13">
        <f t="shared" si="872"/>
        <v>810.21878003371853</v>
      </c>
      <c r="DQ797" s="13">
        <f>IF(DT797&lt;66666,Paramètres!$H$22,5)</f>
        <v>5</v>
      </c>
      <c r="DR797" s="13">
        <f t="shared" si="839"/>
        <v>-171328.62245254614</v>
      </c>
      <c r="DS797" s="13">
        <f t="shared" si="840"/>
        <v>-33827.009494643156</v>
      </c>
      <c r="DT797" s="13">
        <f t="shared" si="873"/>
        <v>174636.08860381</v>
      </c>
      <c r="DU797" s="13">
        <f t="shared" si="874"/>
        <v>-168.83120907701567</v>
      </c>
      <c r="DV797" s="13">
        <f t="shared" si="875"/>
        <v>170.84335600356624</v>
      </c>
      <c r="DW797" s="13">
        <f t="shared" si="876"/>
        <v>-167.60772113755615</v>
      </c>
      <c r="DX797" s="13">
        <f t="shared" si="877"/>
        <v>-33.092357208825256</v>
      </c>
    </row>
    <row r="798" spans="1:128" x14ac:dyDescent="0.35">
      <c r="A798" s="106">
        <f t="shared" si="878"/>
        <v>792</v>
      </c>
      <c r="B798" s="106">
        <f>A798*Paramètres!$D$25</f>
        <v>396</v>
      </c>
      <c r="C798" s="102">
        <f>Paramètres!$D$7</f>
        <v>155093840495.72119</v>
      </c>
      <c r="D798" s="28">
        <f>Paramètres!$D$8</f>
        <v>6666</v>
      </c>
      <c r="E798" s="28">
        <f t="shared" si="841"/>
        <v>-13899.278125356652</v>
      </c>
      <c r="F798" s="28">
        <f t="shared" si="842"/>
        <v>-27401.903114653618</v>
      </c>
      <c r="G798" s="28">
        <f t="shared" si="816"/>
        <v>122.83570915127405</v>
      </c>
      <c r="H798" s="28">
        <f t="shared" si="817"/>
        <v>81.680192062640671</v>
      </c>
      <c r="I798" s="28">
        <f t="shared" si="879"/>
        <v>-5821.7412669673604</v>
      </c>
      <c r="J798" s="28">
        <f t="shared" si="880"/>
        <v>9021.2215222628674</v>
      </c>
      <c r="K798" s="28">
        <f t="shared" si="881"/>
        <v>1395.0793631251024</v>
      </c>
      <c r="L798" s="28">
        <f t="shared" si="843"/>
        <v>201.86559130269609</v>
      </c>
      <c r="M798" s="28">
        <f t="shared" si="844"/>
        <v>1380.3973023972317</v>
      </c>
      <c r="N798" s="28">
        <f>Paramètres!$D$26*Calculs!K798</f>
        <v>27.901587262502048</v>
      </c>
      <c r="O798" s="28">
        <f>Paramètres!$D$26*I798</f>
        <v>-116.43482533934721</v>
      </c>
      <c r="P798" s="28">
        <f>Paramètres!$D$26*J798</f>
        <v>180.42443044525734</v>
      </c>
      <c r="Q798" s="105">
        <f>IF($T798&gt;25000,Paramètres!$D$9,-5)</f>
        <v>6</v>
      </c>
      <c r="R798" s="105">
        <f t="shared" si="818"/>
        <v>-163636.91360173555</v>
      </c>
      <c r="S798" s="105">
        <f t="shared" si="819"/>
        <v>-62305.043398875918</v>
      </c>
      <c r="T798" s="105">
        <f t="shared" si="845"/>
        <v>175096.99576531196</v>
      </c>
      <c r="U798" s="105">
        <f t="shared" si="846"/>
        <v>-159.15558043944097</v>
      </c>
      <c r="V798" s="105">
        <f t="shared" si="820"/>
        <v>30.286209892884106</v>
      </c>
      <c r="W798" s="105">
        <f t="shared" si="847"/>
        <v>-28.303980259081722</v>
      </c>
      <c r="X798" s="105">
        <f t="shared" si="848"/>
        <v>-10.776790392753465</v>
      </c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44">
        <f t="shared" si="849"/>
        <v>149737.6354763789</v>
      </c>
      <c r="AL798" s="44">
        <f t="shared" si="850"/>
        <v>34903.140284222303</v>
      </c>
      <c r="AM798" s="44">
        <f t="shared" si="821"/>
        <v>147.45489343662388</v>
      </c>
      <c r="AN798" s="44">
        <f t="shared" si="822"/>
        <v>-166.79130859597075</v>
      </c>
      <c r="AO798" s="44">
        <f t="shared" si="882"/>
        <v>-3255.7429001185537</v>
      </c>
      <c r="AP798" s="44">
        <f t="shared" si="883"/>
        <v>2077.7421571124187</v>
      </c>
      <c r="AQ798" s="44">
        <f t="shared" si="851"/>
        <v>280.03969544977065</v>
      </c>
      <c r="AR798" s="44">
        <f t="shared" si="852"/>
        <v>-272.63103592163515</v>
      </c>
      <c r="AS798" s="44">
        <f t="shared" si="853"/>
        <v>-63.988665245466429</v>
      </c>
      <c r="AT798" s="44">
        <f>Paramètres!$D$26*Calculs!AQ798</f>
        <v>5.6007939089954126</v>
      </c>
      <c r="AU798" s="44">
        <f>Paramètres!$D$26*AO798</f>
        <v>-65.114858002371079</v>
      </c>
      <c r="AV798" s="44">
        <f>Paramètres!$D$26*AP798</f>
        <v>41.554843142248373</v>
      </c>
      <c r="AW798" s="44"/>
      <c r="AX798" s="44"/>
      <c r="AY798" s="44"/>
      <c r="AZ798" s="44"/>
      <c r="BA798" s="44"/>
      <c r="BB798" s="44"/>
      <c r="BC798" s="44"/>
      <c r="BD798" s="44"/>
      <c r="BE798" s="44"/>
      <c r="BF798" s="44"/>
      <c r="BG798" s="41">
        <f>Paramètres!$D$16</f>
        <v>30000</v>
      </c>
      <c r="BH798" s="41">
        <f>Paramètres!$E$16</f>
        <v>-25000</v>
      </c>
      <c r="BI798" s="100"/>
      <c r="BJ798" s="100"/>
      <c r="BK798" s="110">
        <f>Paramètres!$D$20</f>
        <v>523598775598.29883</v>
      </c>
      <c r="BL798" s="41">
        <f>Paramètres!$D$21</f>
        <v>10000</v>
      </c>
      <c r="BM798" s="41"/>
      <c r="BN798" s="41"/>
      <c r="BO798" s="41">
        <f>IF(AND($BR$6&gt;200,A798&lt;950),Paramètres!$D$22,0)</f>
        <v>1</v>
      </c>
      <c r="BP798" s="41">
        <f t="shared" si="823"/>
        <v>43899.27812535665</v>
      </c>
      <c r="BQ798" s="41">
        <f t="shared" si="824"/>
        <v>2401.9031146536181</v>
      </c>
      <c r="BR798" s="41">
        <f t="shared" si="854"/>
        <v>43964.937831180876</v>
      </c>
      <c r="BS798" s="41">
        <f t="shared" si="855"/>
        <v>3.1317560829704338</v>
      </c>
      <c r="BT798" s="41">
        <f t="shared" si="856"/>
        <v>251.1458534399579</v>
      </c>
      <c r="BU798" s="41">
        <f t="shared" si="857"/>
        <v>250.77077812609841</v>
      </c>
      <c r="BV798" s="41">
        <f t="shared" si="858"/>
        <v>13.72066099413323</v>
      </c>
      <c r="BW798" s="41">
        <f>Paramètres!$D$22</f>
        <v>1</v>
      </c>
      <c r="BX798" s="41">
        <f t="shared" si="825"/>
        <v>-119737.6354763789</v>
      </c>
      <c r="BY798" s="41">
        <f t="shared" si="826"/>
        <v>-59903.140284222303</v>
      </c>
      <c r="BZ798" s="41">
        <f t="shared" si="859"/>
        <v>133886.09922387538</v>
      </c>
      <c r="CA798" s="41">
        <f t="shared" si="860"/>
        <v>-153.42181135594677</v>
      </c>
      <c r="CB798" s="41">
        <f t="shared" si="861"/>
        <v>28.967004040637431</v>
      </c>
      <c r="CC798" s="41">
        <f t="shared" si="862"/>
        <v>-25.905905024994002</v>
      </c>
      <c r="CD798" s="41">
        <f t="shared" si="863"/>
        <v>-12.960378386694414</v>
      </c>
      <c r="CE798" s="2">
        <f>Paramètres!$F$16</f>
        <v>15000</v>
      </c>
      <c r="CF798" s="2">
        <f>Paramètres!$G$16</f>
        <v>15000</v>
      </c>
      <c r="CG798" s="111">
        <f>Paramètres!$F$20</f>
        <v>992600579172.61572</v>
      </c>
      <c r="CH798" s="2">
        <f>Paramètres!$F$21</f>
        <v>13332</v>
      </c>
      <c r="CI798" s="2"/>
      <c r="CJ798" s="2"/>
      <c r="CK798" s="2">
        <f>IF(CN798&gt;20000,Paramètres!$F$22,-2)</f>
        <v>1</v>
      </c>
      <c r="CL798" s="2">
        <f t="shared" si="827"/>
        <v>28899.27812535665</v>
      </c>
      <c r="CM798" s="2">
        <f t="shared" si="828"/>
        <v>42401.903114653614</v>
      </c>
      <c r="CN798" s="2">
        <f t="shared" si="829"/>
        <v>51313.640135067297</v>
      </c>
      <c r="CO798" s="2">
        <f t="shared" si="830"/>
        <v>55.723372874438738</v>
      </c>
      <c r="CP798" s="2">
        <f t="shared" si="831"/>
        <v>341.78660693147788</v>
      </c>
      <c r="CQ798" s="2">
        <f t="shared" si="832"/>
        <v>192.49046037731026</v>
      </c>
      <c r="CR798" s="2">
        <f t="shared" si="833"/>
        <v>282.42787989407793</v>
      </c>
      <c r="CS798" s="2">
        <f>Paramètres!$F$22</f>
        <v>1</v>
      </c>
      <c r="CT798" s="2">
        <f t="shared" si="834"/>
        <v>-134737.6354763789</v>
      </c>
      <c r="CU798" s="2">
        <f t="shared" si="835"/>
        <v>-19903.140284222303</v>
      </c>
      <c r="CV798" s="2">
        <f t="shared" si="864"/>
        <v>136199.72616323055</v>
      </c>
      <c r="CW798" s="2">
        <f t="shared" si="865"/>
        <v>-171.59716289805428</v>
      </c>
      <c r="CX798" s="2">
        <f t="shared" si="836"/>
        <v>52.74847565847044</v>
      </c>
      <c r="CY798" s="2">
        <f t="shared" si="866"/>
        <v>-52.182225951672635</v>
      </c>
      <c r="CZ798" s="2">
        <f t="shared" si="867"/>
        <v>-7.7082409809781973</v>
      </c>
      <c r="DA798" s="2"/>
      <c r="DB798" s="2"/>
      <c r="DC798" s="13">
        <f>Paramètres!$H$16</f>
        <v>-20000</v>
      </c>
      <c r="DD798" s="13">
        <f>Paramètres!$I$16</f>
        <v>0</v>
      </c>
      <c r="DE798" s="13"/>
      <c r="DF798" s="13"/>
      <c r="DG798" s="112">
        <f>Paramètres!$H$20</f>
        <v>1047197551196.5977</v>
      </c>
      <c r="DH798" s="13">
        <f>Paramètres!$H$21</f>
        <v>10000</v>
      </c>
      <c r="DI798" s="13">
        <f>IF(DL798&lt;66666,Paramètres!$H$22,5)</f>
        <v>1</v>
      </c>
      <c r="DJ798" s="13">
        <f t="shared" si="837"/>
        <v>-6100.7218746433482</v>
      </c>
      <c r="DK798" s="13">
        <f t="shared" si="838"/>
        <v>27401.903114653618</v>
      </c>
      <c r="DL798" s="13">
        <f t="shared" si="868"/>
        <v>28072.81784389689</v>
      </c>
      <c r="DM798" s="13">
        <f t="shared" si="869"/>
        <v>102.55154077680008</v>
      </c>
      <c r="DN798" s="13">
        <f t="shared" si="870"/>
        <v>1110.7957667011949</v>
      </c>
      <c r="DO798" s="13">
        <f t="shared" si="871"/>
        <v>-241.39564720071257</v>
      </c>
      <c r="DP798" s="13">
        <f t="shared" si="872"/>
        <v>1084.2487615090204</v>
      </c>
      <c r="DQ798" s="13">
        <f>IF(DT798&lt;66666,Paramètres!$H$22,5)</f>
        <v>5</v>
      </c>
      <c r="DR798" s="13">
        <f t="shared" si="839"/>
        <v>-169737.6354763789</v>
      </c>
      <c r="DS798" s="13">
        <f t="shared" si="840"/>
        <v>-34903.140284222303</v>
      </c>
      <c r="DT798" s="13">
        <f t="shared" si="873"/>
        <v>173289.04783283963</v>
      </c>
      <c r="DU798" s="13">
        <f t="shared" si="874"/>
        <v>-168.38024064219621</v>
      </c>
      <c r="DV798" s="13">
        <f t="shared" si="875"/>
        <v>173.49646363815009</v>
      </c>
      <c r="DW798" s="13">
        <f t="shared" si="876"/>
        <v>-169.94080047032466</v>
      </c>
      <c r="DX798" s="13">
        <f t="shared" si="877"/>
        <v>-34.94491709031859</v>
      </c>
    </row>
    <row r="799" spans="1:128" x14ac:dyDescent="0.35">
      <c r="A799" s="106">
        <f t="shared" si="878"/>
        <v>793</v>
      </c>
      <c r="B799" s="106">
        <f>A799*Paramètres!$D$25</f>
        <v>396.5</v>
      </c>
      <c r="C799" s="102">
        <f>Paramètres!$D$7</f>
        <v>155093840495.72119</v>
      </c>
      <c r="D799" s="28">
        <f>Paramètres!$D$8</f>
        <v>6666</v>
      </c>
      <c r="E799" s="28">
        <f t="shared" si="841"/>
        <v>-16759.682361014657</v>
      </c>
      <c r="F799" s="28">
        <f t="shared" si="842"/>
        <v>-22546.193027922876</v>
      </c>
      <c r="G799" s="28">
        <f t="shared" si="816"/>
        <v>118.29954242141733</v>
      </c>
      <c r="H799" s="28">
        <f t="shared" si="817"/>
        <v>82.391334659558936</v>
      </c>
      <c r="I799" s="28">
        <f t="shared" si="879"/>
        <v>-5503.4408503253171</v>
      </c>
      <c r="J799" s="28">
        <f t="shared" si="880"/>
        <v>10221.194394214843</v>
      </c>
      <c r="K799" s="28">
        <f t="shared" si="881"/>
        <v>1819.7710951765614</v>
      </c>
      <c r="L799" s="28">
        <f t="shared" si="843"/>
        <v>240.94915558488336</v>
      </c>
      <c r="M799" s="28">
        <f t="shared" si="844"/>
        <v>1803.7489690261871</v>
      </c>
      <c r="N799" s="28">
        <f>Paramètres!$D$26*Calculs!K799</f>
        <v>36.395421903531229</v>
      </c>
      <c r="O799" s="28">
        <f>Paramètres!$D$26*I799</f>
        <v>-110.06881700650635</v>
      </c>
      <c r="P799" s="28">
        <f>Paramètres!$D$26*J799</f>
        <v>204.42388788429685</v>
      </c>
      <c r="Q799" s="105">
        <f>IF($T799&gt;25000,Paramètres!$D$9,-5)</f>
        <v>6</v>
      </c>
      <c r="R799" s="105">
        <f t="shared" si="818"/>
        <v>-164801.28862835385</v>
      </c>
      <c r="S799" s="105">
        <f t="shared" si="819"/>
        <v>-58472.207224390018</v>
      </c>
      <c r="T799" s="105">
        <f t="shared" si="845"/>
        <v>174866.9887407512</v>
      </c>
      <c r="U799" s="105">
        <f t="shared" si="846"/>
        <v>-160.46509571000971</v>
      </c>
      <c r="V799" s="105">
        <f t="shared" si="820"/>
        <v>30.365761216359516</v>
      </c>
      <c r="W799" s="105">
        <f t="shared" si="847"/>
        <v>-28.61784613936528</v>
      </c>
      <c r="X799" s="105">
        <f t="shared" si="848"/>
        <v>-10.15373510549589</v>
      </c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44">
        <f t="shared" si="849"/>
        <v>148041.6062673392</v>
      </c>
      <c r="AL799" s="44">
        <f t="shared" si="850"/>
        <v>35926.014196467142</v>
      </c>
      <c r="AM799" s="44">
        <f t="shared" si="821"/>
        <v>150.34007864597811</v>
      </c>
      <c r="AN799" s="44">
        <f t="shared" si="822"/>
        <v>-166.49046004549254</v>
      </c>
      <c r="AO799" s="44">
        <f t="shared" si="882"/>
        <v>-3463.2590780378177</v>
      </c>
      <c r="AP799" s="44">
        <f t="shared" si="883"/>
        <v>1972.1986487247041</v>
      </c>
      <c r="AQ799" s="44">
        <f t="shared" si="851"/>
        <v>284.19632930652892</v>
      </c>
      <c r="AR799" s="44">
        <f t="shared" si="852"/>
        <v>-276.33291170607299</v>
      </c>
      <c r="AS799" s="44">
        <f t="shared" si="853"/>
        <v>-66.390326850744671</v>
      </c>
      <c r="AT799" s="44">
        <f>Paramètres!$D$26*Calculs!AQ799</f>
        <v>5.6839265861305783</v>
      </c>
      <c r="AU799" s="44">
        <f>Paramètres!$D$26*AO799</f>
        <v>-69.265181560756361</v>
      </c>
      <c r="AV799" s="44">
        <f>Paramètres!$D$26*AP799</f>
        <v>39.443972974494081</v>
      </c>
      <c r="AW799" s="44"/>
      <c r="AX799" s="44"/>
      <c r="AY799" s="44"/>
      <c r="AZ799" s="44"/>
      <c r="BA799" s="44"/>
      <c r="BB799" s="44"/>
      <c r="BC799" s="44"/>
      <c r="BD799" s="44"/>
      <c r="BE799" s="44"/>
      <c r="BF799" s="44"/>
      <c r="BG799" s="41">
        <f>Paramètres!$D$16</f>
        <v>30000</v>
      </c>
      <c r="BH799" s="41">
        <f>Paramètres!$E$16</f>
        <v>-25000</v>
      </c>
      <c r="BI799" s="100"/>
      <c r="BJ799" s="100"/>
      <c r="BK799" s="110">
        <f>Paramètres!$D$20</f>
        <v>523598775598.29883</v>
      </c>
      <c r="BL799" s="41">
        <f>Paramètres!$D$21</f>
        <v>10000</v>
      </c>
      <c r="BM799" s="41"/>
      <c r="BN799" s="41"/>
      <c r="BO799" s="41">
        <f>IF(AND($BR$6&gt;200,A799&lt;950),Paramètres!$D$22,0)</f>
        <v>1</v>
      </c>
      <c r="BP799" s="41">
        <f t="shared" si="823"/>
        <v>46759.682361014653</v>
      </c>
      <c r="BQ799" s="41">
        <f t="shared" si="824"/>
        <v>-2453.8069720771236</v>
      </c>
      <c r="BR799" s="41">
        <f t="shared" si="854"/>
        <v>46824.022287274718</v>
      </c>
      <c r="BS799" s="41">
        <f t="shared" si="855"/>
        <v>-3.003954103065007</v>
      </c>
      <c r="BT799" s="41">
        <f t="shared" si="856"/>
        <v>223.36053000230666</v>
      </c>
      <c r="BU799" s="41">
        <f t="shared" si="857"/>
        <v>223.05361489062344</v>
      </c>
      <c r="BV799" s="41">
        <f t="shared" si="858"/>
        <v>-11.705180354731151</v>
      </c>
      <c r="BW799" s="41">
        <f>Paramètres!$D$22</f>
        <v>1</v>
      </c>
      <c r="BX799" s="41">
        <f t="shared" si="825"/>
        <v>-118041.6062673392</v>
      </c>
      <c r="BY799" s="41">
        <f t="shared" si="826"/>
        <v>-60926.014196467142</v>
      </c>
      <c r="BZ799" s="41">
        <f t="shared" si="859"/>
        <v>132837.49476725934</v>
      </c>
      <c r="CA799" s="41">
        <f t="shared" si="860"/>
        <v>-152.69992408432049</v>
      </c>
      <c r="CB799" s="41">
        <f t="shared" si="861"/>
        <v>29.422252910505101</v>
      </c>
      <c r="CC799" s="41">
        <f t="shared" si="862"/>
        <v>-26.145103079856685</v>
      </c>
      <c r="CD799" s="41">
        <f t="shared" si="863"/>
        <v>-13.494537831040914</v>
      </c>
      <c r="CE799" s="2">
        <f>Paramètres!$F$16</f>
        <v>15000</v>
      </c>
      <c r="CF799" s="2">
        <f>Paramètres!$G$16</f>
        <v>15000</v>
      </c>
      <c r="CG799" s="111">
        <f>Paramètres!$F$20</f>
        <v>992600579172.61572</v>
      </c>
      <c r="CH799" s="2">
        <f>Paramètres!$F$21</f>
        <v>13332</v>
      </c>
      <c r="CI799" s="2"/>
      <c r="CJ799" s="2"/>
      <c r="CK799" s="2">
        <f>IF(CN799&gt;20000,Paramètres!$F$22,-2)</f>
        <v>1</v>
      </c>
      <c r="CL799" s="2">
        <f t="shared" si="827"/>
        <v>31759.682361014657</v>
      </c>
      <c r="CM799" s="2">
        <f t="shared" si="828"/>
        <v>37546.193027922876</v>
      </c>
      <c r="CN799" s="2">
        <f t="shared" si="829"/>
        <v>49177.169851086284</v>
      </c>
      <c r="CO799" s="2">
        <f t="shared" si="830"/>
        <v>49.772689936078244</v>
      </c>
      <c r="CP799" s="2">
        <f t="shared" si="831"/>
        <v>369.01738896925917</v>
      </c>
      <c r="CQ799" s="2">
        <f t="shared" si="832"/>
        <v>238.31942941905149</v>
      </c>
      <c r="CR799" s="2">
        <f t="shared" si="833"/>
        <v>281.74045311787808</v>
      </c>
      <c r="CS799" s="2">
        <f>Paramètres!$F$22</f>
        <v>1</v>
      </c>
      <c r="CT799" s="2">
        <f t="shared" si="834"/>
        <v>-133041.6062673392</v>
      </c>
      <c r="CU799" s="2">
        <f t="shared" si="835"/>
        <v>-20926.014196467142</v>
      </c>
      <c r="CV799" s="2">
        <f t="shared" si="864"/>
        <v>134677.27005083099</v>
      </c>
      <c r="CW799" s="2">
        <f t="shared" si="865"/>
        <v>-171.06122463810399</v>
      </c>
      <c r="CX799" s="2">
        <f t="shared" si="836"/>
        <v>53.930347184960638</v>
      </c>
      <c r="CY799" s="2">
        <f t="shared" si="866"/>
        <v>-53.275359779229262</v>
      </c>
      <c r="CZ799" s="2">
        <f t="shared" si="867"/>
        <v>-8.3796412741878683</v>
      </c>
      <c r="DA799" s="2"/>
      <c r="DB799" s="2"/>
      <c r="DC799" s="13">
        <f>Paramètres!$H$16</f>
        <v>-20000</v>
      </c>
      <c r="DD799" s="13">
        <f>Paramètres!$I$16</f>
        <v>0</v>
      </c>
      <c r="DE799" s="13"/>
      <c r="DF799" s="13"/>
      <c r="DG799" s="112">
        <f>Paramètres!$H$20</f>
        <v>1047197551196.5977</v>
      </c>
      <c r="DH799" s="13">
        <f>Paramètres!$H$21</f>
        <v>10000</v>
      </c>
      <c r="DI799" s="13">
        <f>IF(DL799&lt;66666,Paramètres!$H$22,5)</f>
        <v>1</v>
      </c>
      <c r="DJ799" s="13">
        <f t="shared" si="837"/>
        <v>-3240.3176389853434</v>
      </c>
      <c r="DK799" s="13">
        <f t="shared" si="838"/>
        <v>22546.193027922876</v>
      </c>
      <c r="DL799" s="13">
        <f t="shared" si="868"/>
        <v>22777.850610930735</v>
      </c>
      <c r="DM799" s="13">
        <f t="shared" si="869"/>
        <v>98.178492960091901</v>
      </c>
      <c r="DN799" s="13">
        <f t="shared" si="870"/>
        <v>1549.4722949525094</v>
      </c>
      <c r="DO799" s="13">
        <f t="shared" si="871"/>
        <v>-220.42388872479157</v>
      </c>
      <c r="DP799" s="13">
        <f t="shared" si="872"/>
        <v>1533.7136962630402</v>
      </c>
      <c r="DQ799" s="13">
        <f>IF(DT799&lt;66666,Paramètres!$H$22,5)</f>
        <v>5</v>
      </c>
      <c r="DR799" s="13">
        <f t="shared" si="839"/>
        <v>-168041.6062673392</v>
      </c>
      <c r="DS799" s="13">
        <f t="shared" si="840"/>
        <v>-35926.014196467142</v>
      </c>
      <c r="DT799" s="13">
        <f t="shared" si="873"/>
        <v>171839.05240937581</v>
      </c>
      <c r="DU799" s="13">
        <f t="shared" si="874"/>
        <v>-167.9322709234844</v>
      </c>
      <c r="DV799" s="13">
        <f t="shared" si="875"/>
        <v>176.42189289194079</v>
      </c>
      <c r="DW799" s="13">
        <f t="shared" si="876"/>
        <v>-172.52317122687217</v>
      </c>
      <c r="DX799" s="13">
        <f t="shared" si="877"/>
        <v>-36.88413861538293</v>
      </c>
    </row>
    <row r="800" spans="1:128" x14ac:dyDescent="0.35">
      <c r="A800" s="106">
        <f t="shared" si="878"/>
        <v>794</v>
      </c>
      <c r="B800" s="106">
        <f>A800*Paramètres!$D$25</f>
        <v>397</v>
      </c>
      <c r="C800" s="102">
        <f>Paramètres!$D$7</f>
        <v>155093840495.72119</v>
      </c>
      <c r="D800" s="28">
        <f>Paramètres!$D$8</f>
        <v>6666</v>
      </c>
      <c r="E800" s="28">
        <f t="shared" si="841"/>
        <v>-19451.165497281094</v>
      </c>
      <c r="F800" s="28">
        <f t="shared" si="842"/>
        <v>-16984.658588558908</v>
      </c>
      <c r="G800" s="28">
        <f t="shared" si="816"/>
        <v>113.55181051643072</v>
      </c>
      <c r="H800" s="28">
        <f t="shared" si="817"/>
        <v>80.852689576159804</v>
      </c>
      <c r="I800" s="28">
        <f t="shared" si="879"/>
        <v>-5152.4228777339276</v>
      </c>
      <c r="J800" s="28">
        <f t="shared" si="880"/>
        <v>11820.519475356732</v>
      </c>
      <c r="K800" s="28">
        <f t="shared" si="881"/>
        <v>2593.8501526709829</v>
      </c>
      <c r="L800" s="28">
        <f t="shared" si="843"/>
        <v>412.35303054500088</v>
      </c>
      <c r="M800" s="28">
        <f t="shared" si="844"/>
        <v>2560.8638372064288</v>
      </c>
      <c r="N800" s="28">
        <f>Paramètres!$D$26*Calculs!K800</f>
        <v>51.877003053419656</v>
      </c>
      <c r="O800" s="28">
        <f>Paramètres!$D$26*I800</f>
        <v>-103.04845755467855</v>
      </c>
      <c r="P800" s="28">
        <f>Paramètres!$D$26*J800</f>
        <v>236.41038950713465</v>
      </c>
      <c r="Q800" s="105">
        <f>IF($T800&gt;25000,Paramètres!$D$9,-5)</f>
        <v>6</v>
      </c>
      <c r="R800" s="105">
        <f t="shared" si="818"/>
        <v>-165692.05899767487</v>
      </c>
      <c r="S800" s="105">
        <f t="shared" si="819"/>
        <v>-53880.174527675714</v>
      </c>
      <c r="T800" s="105">
        <f t="shared" si="845"/>
        <v>174232.40692254057</v>
      </c>
      <c r="U800" s="105">
        <f t="shared" si="846"/>
        <v>-161.98637619669586</v>
      </c>
      <c r="V800" s="105">
        <f t="shared" si="820"/>
        <v>30.586871943209882</v>
      </c>
      <c r="W800" s="105">
        <f t="shared" si="847"/>
        <v>-29.08759558617454</v>
      </c>
      <c r="X800" s="105">
        <f t="shared" si="848"/>
        <v>-9.4587799575568585</v>
      </c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44">
        <f t="shared" si="849"/>
        <v>146240.89350039378</v>
      </c>
      <c r="AL800" s="44">
        <f t="shared" si="850"/>
        <v>36895.515939116805</v>
      </c>
      <c r="AM800" s="44">
        <f t="shared" si="821"/>
        <v>153.04662437551778</v>
      </c>
      <c r="AN800" s="44">
        <f t="shared" si="822"/>
        <v>-166.20008788566867</v>
      </c>
      <c r="AO800" s="44">
        <f t="shared" si="882"/>
        <v>-3670.3268081831343</v>
      </c>
      <c r="AP800" s="44">
        <f t="shared" si="883"/>
        <v>1866.3643488994653</v>
      </c>
      <c r="AQ800" s="44">
        <f t="shared" si="851"/>
        <v>288.90070129879018</v>
      </c>
      <c r="AR800" s="44">
        <f t="shared" si="852"/>
        <v>-280.56148022532341</v>
      </c>
      <c r="AS800" s="44">
        <f t="shared" si="853"/>
        <v>-68.912052826107612</v>
      </c>
      <c r="AT800" s="44">
        <f>Paramètres!$D$26*Calculs!AQ800</f>
        <v>5.7780140259758035</v>
      </c>
      <c r="AU800" s="44">
        <f>Paramètres!$D$26*AO800</f>
        <v>-73.406536163662693</v>
      </c>
      <c r="AV800" s="44">
        <f>Paramètres!$D$26*AP800</f>
        <v>37.32728697798931</v>
      </c>
      <c r="AW800" s="44"/>
      <c r="AX800" s="44"/>
      <c r="AY800" s="44"/>
      <c r="AZ800" s="44"/>
      <c r="BA800" s="44"/>
      <c r="BB800" s="44"/>
      <c r="BC800" s="44"/>
      <c r="BD800" s="44"/>
      <c r="BE800" s="44"/>
      <c r="BF800" s="44"/>
      <c r="BG800" s="41">
        <f>Paramètres!$D$16</f>
        <v>30000</v>
      </c>
      <c r="BH800" s="41">
        <f>Paramètres!$E$16</f>
        <v>-25000</v>
      </c>
      <c r="BI800" s="100"/>
      <c r="BJ800" s="100"/>
      <c r="BK800" s="110">
        <f>Paramètres!$D$20</f>
        <v>523598775598.29883</v>
      </c>
      <c r="BL800" s="41">
        <f>Paramètres!$D$21</f>
        <v>10000</v>
      </c>
      <c r="BM800" s="41"/>
      <c r="BN800" s="41"/>
      <c r="BO800" s="41">
        <f>IF(AND($BR$6&gt;200,A800&lt;950),Paramètres!$D$22,0)</f>
        <v>1</v>
      </c>
      <c r="BP800" s="41">
        <f t="shared" si="823"/>
        <v>49451.165497281094</v>
      </c>
      <c r="BQ800" s="41">
        <f t="shared" si="824"/>
        <v>-8015.3414114410916</v>
      </c>
      <c r="BR800" s="41">
        <f t="shared" si="854"/>
        <v>50096.541467265444</v>
      </c>
      <c r="BS800" s="41">
        <f t="shared" si="855"/>
        <v>-9.2067743060543101</v>
      </c>
      <c r="BT800" s="41">
        <f t="shared" si="856"/>
        <v>196.75673529716951</v>
      </c>
      <c r="BU800" s="41">
        <f t="shared" si="857"/>
        <v>194.22198808360508</v>
      </c>
      <c r="BV800" s="41">
        <f t="shared" si="858"/>
        <v>-31.480664377557112</v>
      </c>
      <c r="BW800" s="41">
        <f>Paramètres!$D$22</f>
        <v>1</v>
      </c>
      <c r="BX800" s="41">
        <f t="shared" si="825"/>
        <v>-116240.89350039378</v>
      </c>
      <c r="BY800" s="41">
        <f t="shared" si="826"/>
        <v>-61895.515939116805</v>
      </c>
      <c r="BZ800" s="41">
        <f t="shared" si="859"/>
        <v>131692.82522271041</v>
      </c>
      <c r="CA800" s="41">
        <f t="shared" si="860"/>
        <v>-151.9657586289301</v>
      </c>
      <c r="CB800" s="41">
        <f t="shared" si="861"/>
        <v>29.931532807549001</v>
      </c>
      <c r="CC800" s="41">
        <f t="shared" si="862"/>
        <v>-26.419572300176046</v>
      </c>
      <c r="CD800" s="41">
        <f t="shared" si="863"/>
        <v>-14.067794983050923</v>
      </c>
      <c r="CE800" s="2">
        <f>Paramètres!$F$16</f>
        <v>15000</v>
      </c>
      <c r="CF800" s="2">
        <f>Paramètres!$G$16</f>
        <v>15000</v>
      </c>
      <c r="CG800" s="111">
        <f>Paramètres!$F$20</f>
        <v>992600579172.61572</v>
      </c>
      <c r="CH800" s="2">
        <f>Paramètres!$F$21</f>
        <v>13332</v>
      </c>
      <c r="CI800" s="2"/>
      <c r="CJ800" s="2"/>
      <c r="CK800" s="2">
        <f>IF(CN800&gt;20000,Paramètres!$F$22,-2)</f>
        <v>1</v>
      </c>
      <c r="CL800" s="2">
        <f t="shared" si="827"/>
        <v>34451.165497281094</v>
      </c>
      <c r="CM800" s="2">
        <f t="shared" si="828"/>
        <v>31984.658588558908</v>
      </c>
      <c r="CN800" s="2">
        <f t="shared" si="829"/>
        <v>47009.586140996034</v>
      </c>
      <c r="CO800" s="2">
        <f t="shared" si="830"/>
        <v>42.873804354086019</v>
      </c>
      <c r="CP800" s="2">
        <f t="shared" si="831"/>
        <v>399.95096762545381</v>
      </c>
      <c r="CQ800" s="2">
        <f t="shared" si="832"/>
        <v>293.10568561772664</v>
      </c>
      <c r="CR800" s="2">
        <f t="shared" si="833"/>
        <v>272.12099066977396</v>
      </c>
      <c r="CS800" s="2">
        <f>Paramètres!$F$22</f>
        <v>1</v>
      </c>
      <c r="CT800" s="2">
        <f t="shared" si="834"/>
        <v>-131240.89350039378</v>
      </c>
      <c r="CU800" s="2">
        <f t="shared" si="835"/>
        <v>-21895.515939116805</v>
      </c>
      <c r="CV800" s="2">
        <f t="shared" si="864"/>
        <v>133054.8223290754</v>
      </c>
      <c r="CW800" s="2">
        <f t="shared" si="865"/>
        <v>-170.52831878826302</v>
      </c>
      <c r="CX800" s="2">
        <f t="shared" si="836"/>
        <v>55.233872157254794</v>
      </c>
      <c r="CY800" s="2">
        <f t="shared" si="866"/>
        <v>-54.480871918165633</v>
      </c>
      <c r="CZ800" s="2">
        <f t="shared" si="867"/>
        <v>-9.0892919702470607</v>
      </c>
      <c r="DA800" s="2"/>
      <c r="DB800" s="2"/>
      <c r="DC800" s="13">
        <f>Paramètres!$H$16</f>
        <v>-20000</v>
      </c>
      <c r="DD800" s="13">
        <f>Paramètres!$I$16</f>
        <v>0</v>
      </c>
      <c r="DE800" s="13"/>
      <c r="DF800" s="13"/>
      <c r="DG800" s="112">
        <f>Paramètres!$H$20</f>
        <v>1047197551196.5977</v>
      </c>
      <c r="DH800" s="13">
        <f>Paramètres!$H$21</f>
        <v>10000</v>
      </c>
      <c r="DI800" s="13">
        <f>IF(DL800&lt;66666,Paramètres!$H$22,5)</f>
        <v>1</v>
      </c>
      <c r="DJ800" s="13">
        <f t="shared" si="837"/>
        <v>-548.83450271890615</v>
      </c>
      <c r="DK800" s="13">
        <f t="shared" si="838"/>
        <v>16984.658588558908</v>
      </c>
      <c r="DL800" s="13">
        <f t="shared" si="868"/>
        <v>16993.523668776957</v>
      </c>
      <c r="DM800" s="13">
        <f t="shared" si="869"/>
        <v>91.850785662899014</v>
      </c>
      <c r="DN800" s="13">
        <f t="shared" si="870"/>
        <v>2321.4345430607109</v>
      </c>
      <c r="DO800" s="13">
        <f t="shared" si="871"/>
        <v>-74.974643156330828</v>
      </c>
      <c r="DP800" s="13">
        <f t="shared" si="872"/>
        <v>2320.2235109142121</v>
      </c>
      <c r="DQ800" s="13">
        <f>IF(DT800&lt;66666,Paramètres!$H$22,5)</f>
        <v>5</v>
      </c>
      <c r="DR800" s="13">
        <f t="shared" si="839"/>
        <v>-166240.89350039378</v>
      </c>
      <c r="DS800" s="13">
        <f t="shared" si="840"/>
        <v>-36895.515939116805</v>
      </c>
      <c r="DT800" s="13">
        <f t="shared" si="873"/>
        <v>170285.97642854473</v>
      </c>
      <c r="DU800" s="13">
        <f t="shared" si="874"/>
        <v>-167.48659845239655</v>
      </c>
      <c r="DV800" s="13">
        <f t="shared" si="875"/>
        <v>179.63797898335858</v>
      </c>
      <c r="DW800" s="13">
        <f t="shared" si="876"/>
        <v>-175.37074255395103</v>
      </c>
      <c r="DX800" s="13">
        <f t="shared" si="877"/>
        <v>-38.921795299053322</v>
      </c>
    </row>
    <row r="801" spans="1:128" x14ac:dyDescent="0.35">
      <c r="A801" s="106">
        <f t="shared" si="878"/>
        <v>795</v>
      </c>
      <c r="B801" s="106">
        <f>A801*Paramètres!$D$25</f>
        <v>397.5</v>
      </c>
      <c r="C801" s="102">
        <f>Paramètres!$D$7</f>
        <v>155093840495.72119</v>
      </c>
      <c r="D801" s="28">
        <f>Paramètres!$D$8</f>
        <v>6666</v>
      </c>
      <c r="E801" s="28">
        <f t="shared" si="841"/>
        <v>-21924.28867851181</v>
      </c>
      <c r="F801" s="28">
        <f t="shared" si="842"/>
        <v>-10434.182891578934</v>
      </c>
      <c r="G801" s="28">
        <f t="shared" si="816"/>
        <v>108.15023835528183</v>
      </c>
      <c r="H801" s="28">
        <f t="shared" si="817"/>
        <v>72.524228553152028</v>
      </c>
      <c r="I801" s="28">
        <f t="shared" si="879"/>
        <v>-4637.0213896342475</v>
      </c>
      <c r="J801" s="28">
        <f t="shared" si="880"/>
        <v>14144.972923056026</v>
      </c>
      <c r="K801" s="28">
        <f t="shared" si="881"/>
        <v>3906.2213790100286</v>
      </c>
      <c r="L801" s="28">
        <f t="shared" si="843"/>
        <v>1173.0479528065312</v>
      </c>
      <c r="M801" s="28">
        <f t="shared" si="844"/>
        <v>3725.9259201239379</v>
      </c>
      <c r="N801" s="28">
        <f>Paramètres!$D$26*Calculs!K801</f>
        <v>78.124427580200575</v>
      </c>
      <c r="O801" s="28">
        <f>Paramètres!$D$26*I801</f>
        <v>-92.740427792684955</v>
      </c>
      <c r="P801" s="28">
        <f>Paramètres!$D$26*J801</f>
        <v>282.8994584611205</v>
      </c>
      <c r="Q801" s="105">
        <f>IF($T801&gt;25000,Paramètres!$D$9,-5)</f>
        <v>6</v>
      </c>
      <c r="R801" s="105">
        <f t="shared" si="818"/>
        <v>-166259.87840475768</v>
      </c>
      <c r="S801" s="105">
        <f t="shared" si="819"/>
        <v>-48245.652991938943</v>
      </c>
      <c r="T801" s="105">
        <f t="shared" si="845"/>
        <v>173118.42825009531</v>
      </c>
      <c r="U801" s="105">
        <f t="shared" si="846"/>
        <v>-163.81821336492624</v>
      </c>
      <c r="V801" s="105">
        <f t="shared" si="820"/>
        <v>30.980900935102042</v>
      </c>
      <c r="W801" s="105">
        <f t="shared" si="847"/>
        <v>-29.753509631560977</v>
      </c>
      <c r="X801" s="105">
        <f t="shared" si="848"/>
        <v>-8.6339381139324107</v>
      </c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44">
        <f t="shared" si="849"/>
        <v>144335.58972624587</v>
      </c>
      <c r="AL801" s="44">
        <f t="shared" si="850"/>
        <v>37811.470100360013</v>
      </c>
      <c r="AM801" s="44">
        <f t="shared" si="821"/>
        <v>155.58503519057183</v>
      </c>
      <c r="AN801" s="44">
        <f t="shared" si="822"/>
        <v>-165.92635206498593</v>
      </c>
      <c r="AO801" s="44">
        <f t="shared" si="882"/>
        <v>-3877.4817522447952</v>
      </c>
      <c r="AP801" s="44">
        <f t="shared" si="883"/>
        <v>1760.1250090953683</v>
      </c>
      <c r="AQ801" s="44">
        <f t="shared" si="851"/>
        <v>294.18917686340194</v>
      </c>
      <c r="AR801" s="44">
        <f t="shared" si="852"/>
        <v>-285.35878235846724</v>
      </c>
      <c r="AS801" s="44">
        <f t="shared" si="853"/>
        <v>-71.537662209908163</v>
      </c>
      <c r="AT801" s="44">
        <f>Paramètres!$D$26*Calculs!AQ801</f>
        <v>5.8837835372680392</v>
      </c>
      <c r="AU801" s="44">
        <f>Paramètres!$D$26*AO801</f>
        <v>-77.549635044895908</v>
      </c>
      <c r="AV801" s="44">
        <f>Paramètres!$D$26*AP801</f>
        <v>35.202500181907368</v>
      </c>
      <c r="AW801" s="44"/>
      <c r="AX801" s="44"/>
      <c r="AY801" s="44"/>
      <c r="AZ801" s="44"/>
      <c r="BA801" s="44"/>
      <c r="BB801" s="44"/>
      <c r="BC801" s="44"/>
      <c r="BD801" s="44"/>
      <c r="BE801" s="44"/>
      <c r="BF801" s="44"/>
      <c r="BG801" s="41">
        <f>Paramètres!$D$16</f>
        <v>30000</v>
      </c>
      <c r="BH801" s="41">
        <f>Paramètres!$E$16</f>
        <v>-25000</v>
      </c>
      <c r="BI801" s="100"/>
      <c r="BJ801" s="100"/>
      <c r="BK801" s="110">
        <f>Paramètres!$D$20</f>
        <v>523598775598.29883</v>
      </c>
      <c r="BL801" s="41">
        <f>Paramètres!$D$21</f>
        <v>10000</v>
      </c>
      <c r="BM801" s="41"/>
      <c r="BN801" s="41"/>
      <c r="BO801" s="41">
        <f>IF(AND($BR$6&gt;200,A801&lt;950),Paramètres!$D$22,0)</f>
        <v>1</v>
      </c>
      <c r="BP801" s="41">
        <f t="shared" si="823"/>
        <v>51924.28867851181</v>
      </c>
      <c r="BQ801" s="41">
        <f t="shared" si="824"/>
        <v>-14565.817108421066</v>
      </c>
      <c r="BR801" s="41">
        <f t="shared" si="854"/>
        <v>53928.60820385968</v>
      </c>
      <c r="BS801" s="41">
        <f t="shared" si="855"/>
        <v>-15.669886519736361</v>
      </c>
      <c r="BT801" s="41">
        <f t="shared" si="856"/>
        <v>171.13437324011744</v>
      </c>
      <c r="BU801" s="41">
        <f t="shared" si="857"/>
        <v>164.77396496763419</v>
      </c>
      <c r="BV801" s="41">
        <f t="shared" si="858"/>
        <v>-46.222442310339744</v>
      </c>
      <c r="BW801" s="41">
        <f>Paramètres!$D$22</f>
        <v>1</v>
      </c>
      <c r="BX801" s="41">
        <f t="shared" si="825"/>
        <v>-114335.58972624587</v>
      </c>
      <c r="BY801" s="41">
        <f t="shared" si="826"/>
        <v>-62811.470100360013</v>
      </c>
      <c r="BZ801" s="41">
        <f t="shared" si="859"/>
        <v>130452.70351440342</v>
      </c>
      <c r="CA801" s="41">
        <f t="shared" si="860"/>
        <v>-151.21733972824276</v>
      </c>
      <c r="CB801" s="41">
        <f t="shared" si="861"/>
        <v>30.498303353222962</v>
      </c>
      <c r="CC801" s="41">
        <f t="shared" si="862"/>
        <v>-26.730312255703321</v>
      </c>
      <c r="CD801" s="41">
        <f t="shared" si="863"/>
        <v>-14.684580829489406</v>
      </c>
      <c r="CE801" s="2">
        <f>Paramètres!$F$16</f>
        <v>15000</v>
      </c>
      <c r="CF801" s="2">
        <f>Paramètres!$G$16</f>
        <v>15000</v>
      </c>
      <c r="CG801" s="111">
        <f>Paramètres!$F$20</f>
        <v>992600579172.61572</v>
      </c>
      <c r="CH801" s="2">
        <f>Paramètres!$F$21</f>
        <v>13332</v>
      </c>
      <c r="CI801" s="2"/>
      <c r="CJ801" s="2"/>
      <c r="CK801" s="2">
        <f>IF(CN801&gt;20000,Paramètres!$F$22,-2)</f>
        <v>1</v>
      </c>
      <c r="CL801" s="2">
        <f t="shared" si="827"/>
        <v>36924.28867851181</v>
      </c>
      <c r="CM801" s="2">
        <f t="shared" si="828"/>
        <v>25434.182891578934</v>
      </c>
      <c r="CN801" s="2">
        <f t="shared" si="829"/>
        <v>44836.377571971199</v>
      </c>
      <c r="CO801" s="2">
        <f t="shared" si="830"/>
        <v>34.559841886328741</v>
      </c>
      <c r="CP801" s="2">
        <f t="shared" si="831"/>
        <v>434.83177239541396</v>
      </c>
      <c r="CQ801" s="2">
        <f t="shared" si="832"/>
        <v>358.09881975287607</v>
      </c>
      <c r="CR801" s="2">
        <f t="shared" si="833"/>
        <v>246.66557436361947</v>
      </c>
      <c r="CS801" s="2">
        <f>Paramètres!$F$22</f>
        <v>1</v>
      </c>
      <c r="CT801" s="2">
        <f t="shared" si="834"/>
        <v>-129335.58972624587</v>
      </c>
      <c r="CU801" s="2">
        <f t="shared" si="835"/>
        <v>-22811.470100360013</v>
      </c>
      <c r="CV801" s="2">
        <f t="shared" si="864"/>
        <v>131331.86185376122</v>
      </c>
      <c r="CW801" s="2">
        <f t="shared" si="865"/>
        <v>-169.99737229783884</v>
      </c>
      <c r="CX801" s="2">
        <f t="shared" si="836"/>
        <v>56.670302588917949</v>
      </c>
      <c r="CY801" s="2">
        <f t="shared" si="866"/>
        <v>-55.808901981941958</v>
      </c>
      <c r="CZ801" s="2">
        <f t="shared" si="867"/>
        <v>-9.8432542936528566</v>
      </c>
      <c r="DA801" s="2"/>
      <c r="DB801" s="2"/>
      <c r="DC801" s="13">
        <f>Paramètres!$H$16</f>
        <v>-20000</v>
      </c>
      <c r="DD801" s="13">
        <f>Paramètres!$I$16</f>
        <v>0</v>
      </c>
      <c r="DE801" s="13"/>
      <c r="DF801" s="13"/>
      <c r="DG801" s="112">
        <f>Paramètres!$H$20</f>
        <v>1047197551196.5977</v>
      </c>
      <c r="DH801" s="13">
        <f>Paramètres!$H$21</f>
        <v>10000</v>
      </c>
      <c r="DI801" s="13">
        <f>IF(DL801&lt;66666,Paramètres!$H$22,5)</f>
        <v>1</v>
      </c>
      <c r="DJ801" s="13">
        <f t="shared" si="837"/>
        <v>1924.2886785118098</v>
      </c>
      <c r="DK801" s="13">
        <f t="shared" si="838"/>
        <v>10434.182891578934</v>
      </c>
      <c r="DL801" s="13">
        <f t="shared" si="868"/>
        <v>10610.139468129872</v>
      </c>
      <c r="DM801" s="13">
        <f t="shared" si="869"/>
        <v>79.550828501500916</v>
      </c>
      <c r="DN801" s="13">
        <f t="shared" si="870"/>
        <v>3584.9346769750418</v>
      </c>
      <c r="DO801" s="13">
        <f t="shared" si="871"/>
        <v>650.1751680860209</v>
      </c>
      <c r="DP801" s="13">
        <f t="shared" si="872"/>
        <v>3525.482788070658</v>
      </c>
      <c r="DQ801" s="13">
        <f>IF(DT801&lt;66666,Paramètres!$H$22,5)</f>
        <v>5</v>
      </c>
      <c r="DR801" s="13">
        <f t="shared" si="839"/>
        <v>-164335.58972624587</v>
      </c>
      <c r="DS801" s="13">
        <f t="shared" si="840"/>
        <v>-37811.470100360013</v>
      </c>
      <c r="DT801" s="13">
        <f t="shared" si="873"/>
        <v>168629.45567670977</v>
      </c>
      <c r="DU801" s="13">
        <f t="shared" si="874"/>
        <v>-167.04250550383827</v>
      </c>
      <c r="DV801" s="13">
        <f t="shared" si="875"/>
        <v>183.16599576065309</v>
      </c>
      <c r="DW801" s="13">
        <f t="shared" si="876"/>
        <v>-178.50198122462021</v>
      </c>
      <c r="DX801" s="13">
        <f t="shared" si="877"/>
        <v>-41.07097152341197</v>
      </c>
    </row>
    <row r="802" spans="1:128" x14ac:dyDescent="0.35">
      <c r="A802" s="106">
        <f t="shared" si="878"/>
        <v>796</v>
      </c>
      <c r="B802" s="106">
        <f>A802*Paramètres!$D$25</f>
        <v>398</v>
      </c>
      <c r="C802" s="102">
        <f>Paramètres!$D$7</f>
        <v>155093840495.72119</v>
      </c>
      <c r="D802" s="28">
        <f>Paramètres!$D$8</f>
        <v>6666</v>
      </c>
      <c r="E802" s="28">
        <f t="shared" si="841"/>
        <v>-23949.5373851273</v>
      </c>
      <c r="F802" s="28">
        <f t="shared" si="842"/>
        <v>-2430.2149500199362</v>
      </c>
      <c r="G802" s="28">
        <f t="shared" si="816"/>
        <v>100.85073242601013</v>
      </c>
      <c r="H802" s="28">
        <f t="shared" si="817"/>
        <v>29.127106860179261</v>
      </c>
      <c r="I802" s="28">
        <f t="shared" si="879"/>
        <v>-3371.2330090350315</v>
      </c>
      <c r="J802" s="28">
        <f t="shared" si="880"/>
        <v>17587.999384718842</v>
      </c>
      <c r="K802" s="28">
        <f t="shared" si="881"/>
        <v>4185.2721952974343</v>
      </c>
      <c r="L802" s="28">
        <f t="shared" si="843"/>
        <v>3656.0112033269261</v>
      </c>
      <c r="M802" s="28">
        <f t="shared" si="844"/>
        <v>2037.1758465772684</v>
      </c>
      <c r="N802" s="28">
        <f>Paramètres!$D$26*Calculs!K802</f>
        <v>83.705443905948684</v>
      </c>
      <c r="O802" s="28">
        <f>Paramètres!$D$26*I802</f>
        <v>-67.424660180700627</v>
      </c>
      <c r="P802" s="28">
        <f>Paramètres!$D$26*J802</f>
        <v>351.75998769437683</v>
      </c>
      <c r="Q802" s="105">
        <f>IF($T802&gt;25000,Paramètres!$D$9,-5)</f>
        <v>6</v>
      </c>
      <c r="R802" s="105">
        <f t="shared" si="818"/>
        <v>-166275.04653966115</v>
      </c>
      <c r="S802" s="105">
        <f t="shared" si="819"/>
        <v>-41103.863139375157</v>
      </c>
      <c r="T802" s="105">
        <f t="shared" si="845"/>
        <v>171280.23431425754</v>
      </c>
      <c r="U802" s="105">
        <f t="shared" si="846"/>
        <v>-166.1146288481298</v>
      </c>
      <c r="V802" s="105">
        <f t="shared" si="820"/>
        <v>31.647931903623224</v>
      </c>
      <c r="W802" s="105">
        <f t="shared" si="847"/>
        <v>-30.723109243907327</v>
      </c>
      <c r="X802" s="105">
        <f t="shared" si="848"/>
        <v>-7.5948767049445181</v>
      </c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44">
        <f t="shared" si="849"/>
        <v>142325.50915453385</v>
      </c>
      <c r="AL802" s="44">
        <f t="shared" si="850"/>
        <v>38673.648189355219</v>
      </c>
      <c r="AM802" s="44">
        <f t="shared" si="821"/>
        <v>157.96600582501847</v>
      </c>
      <c r="AN802" s="44">
        <f t="shared" si="822"/>
        <v>-165.6796314057564</v>
      </c>
      <c r="AO802" s="44">
        <f t="shared" si="882"/>
        <v>-4085.2908995583666</v>
      </c>
      <c r="AP802" s="44">
        <f t="shared" si="883"/>
        <v>1653.3848467035527</v>
      </c>
      <c r="AQ802" s="44">
        <f t="shared" si="851"/>
        <v>300.12007747780063</v>
      </c>
      <c r="AR802" s="44">
        <f t="shared" si="852"/>
        <v>-290.79470509382645</v>
      </c>
      <c r="AS802" s="44">
        <f t="shared" si="853"/>
        <v>-74.232744760486653</v>
      </c>
      <c r="AT802" s="44">
        <f>Paramètres!$D$26*Calculs!AQ802</f>
        <v>6.002401549556013</v>
      </c>
      <c r="AU802" s="44">
        <f>Paramètres!$D$26*AO802</f>
        <v>-81.705817991167336</v>
      </c>
      <c r="AV802" s="44">
        <f>Paramètres!$D$26*AP802</f>
        <v>33.067696934071058</v>
      </c>
      <c r="AW802" s="44"/>
      <c r="AX802" s="44"/>
      <c r="AY802" s="44"/>
      <c r="AZ802" s="44"/>
      <c r="BA802" s="44"/>
      <c r="BB802" s="44"/>
      <c r="BC802" s="44"/>
      <c r="BD802" s="44"/>
      <c r="BE802" s="44"/>
      <c r="BF802" s="44"/>
      <c r="BG802" s="41">
        <f>Paramètres!$D$16</f>
        <v>30000</v>
      </c>
      <c r="BH802" s="41">
        <f>Paramètres!$E$16</f>
        <v>-25000</v>
      </c>
      <c r="BI802" s="100"/>
      <c r="BJ802" s="100"/>
      <c r="BK802" s="110">
        <f>Paramètres!$D$20</f>
        <v>523598775598.29883</v>
      </c>
      <c r="BL802" s="41">
        <f>Paramètres!$D$21</f>
        <v>10000</v>
      </c>
      <c r="BM802" s="41"/>
      <c r="BN802" s="41"/>
      <c r="BO802" s="41">
        <f>IF(AND($BR$6&gt;200,A802&lt;950),Paramètres!$D$22,0)</f>
        <v>1</v>
      </c>
      <c r="BP802" s="41">
        <f t="shared" si="823"/>
        <v>53949.537385127303</v>
      </c>
      <c r="BQ802" s="41">
        <f t="shared" si="824"/>
        <v>-22569.785049980062</v>
      </c>
      <c r="BR802" s="41">
        <f t="shared" si="854"/>
        <v>58480.319606441553</v>
      </c>
      <c r="BS802" s="41">
        <f t="shared" si="855"/>
        <v>-22.701992724098222</v>
      </c>
      <c r="BT802" s="41">
        <f t="shared" si="856"/>
        <v>146.62365073962869</v>
      </c>
      <c r="BU802" s="41">
        <f t="shared" si="857"/>
        <v>135.26393460835561</v>
      </c>
      <c r="BV802" s="41">
        <f t="shared" si="858"/>
        <v>-56.587657227377015</v>
      </c>
      <c r="BW802" s="41">
        <f>Paramètres!$D$22</f>
        <v>1</v>
      </c>
      <c r="BX802" s="41">
        <f t="shared" si="825"/>
        <v>-112325.50915453385</v>
      </c>
      <c r="BY802" s="41">
        <f t="shared" si="826"/>
        <v>-63673.648189355219</v>
      </c>
      <c r="BZ802" s="41">
        <f t="shared" si="859"/>
        <v>129117.59554982057</v>
      </c>
      <c r="CA802" s="41">
        <f t="shared" si="860"/>
        <v>-150.45252096868657</v>
      </c>
      <c r="CB802" s="41">
        <f t="shared" si="861"/>
        <v>31.126614256558813</v>
      </c>
      <c r="CC802" s="41">
        <f t="shared" si="862"/>
        <v>-27.078515362189137</v>
      </c>
      <c r="CD802" s="41">
        <f t="shared" si="863"/>
        <v>-15.349922503266823</v>
      </c>
      <c r="CE802" s="2">
        <f>Paramètres!$F$16</f>
        <v>15000</v>
      </c>
      <c r="CF802" s="2">
        <f>Paramètres!$G$16</f>
        <v>15000</v>
      </c>
      <c r="CG802" s="111">
        <f>Paramètres!$F$20</f>
        <v>992600579172.61572</v>
      </c>
      <c r="CH802" s="2">
        <f>Paramètres!$F$21</f>
        <v>13332</v>
      </c>
      <c r="CI802" s="2"/>
      <c r="CJ802" s="2"/>
      <c r="CK802" s="2">
        <f>IF(CN802&gt;20000,Paramètres!$F$22,-2)</f>
        <v>1</v>
      </c>
      <c r="CL802" s="2">
        <f t="shared" si="827"/>
        <v>38949.537385127303</v>
      </c>
      <c r="CM802" s="2">
        <f t="shared" si="828"/>
        <v>17430.214950019938</v>
      </c>
      <c r="CN802" s="2">
        <f t="shared" si="829"/>
        <v>42671.757120129565</v>
      </c>
      <c r="CO802" s="2">
        <f t="shared" si="830"/>
        <v>24.108879863576561</v>
      </c>
      <c r="CP802" s="2">
        <f t="shared" si="831"/>
        <v>474.04476532113443</v>
      </c>
      <c r="CQ802" s="2">
        <f t="shared" si="832"/>
        <v>432.69425857294914</v>
      </c>
      <c r="CR802" s="2">
        <f t="shared" si="833"/>
        <v>193.63397978241122</v>
      </c>
      <c r="CS802" s="2">
        <f>Paramètres!$F$22</f>
        <v>1</v>
      </c>
      <c r="CT802" s="2">
        <f t="shared" si="834"/>
        <v>-127325.50915453385</v>
      </c>
      <c r="CU802" s="2">
        <f t="shared" si="835"/>
        <v>-23673.648189355219</v>
      </c>
      <c r="CV802" s="2">
        <f t="shared" si="864"/>
        <v>129507.63259381527</v>
      </c>
      <c r="CW802" s="2">
        <f t="shared" si="865"/>
        <v>-169.46726161826777</v>
      </c>
      <c r="CX802" s="2">
        <f t="shared" si="836"/>
        <v>58.252761972057712</v>
      </c>
      <c r="CY802" s="2">
        <f t="shared" si="866"/>
        <v>-57.271238993402172</v>
      </c>
      <c r="CZ802" s="2">
        <f t="shared" si="867"/>
        <v>-10.648448785331313</v>
      </c>
      <c r="DA802" s="2"/>
      <c r="DB802" s="2"/>
      <c r="DC802" s="13">
        <f>Paramètres!$H$16</f>
        <v>-20000</v>
      </c>
      <c r="DD802" s="13">
        <f>Paramètres!$I$16</f>
        <v>0</v>
      </c>
      <c r="DE802" s="13"/>
      <c r="DF802" s="13"/>
      <c r="DG802" s="112">
        <f>Paramètres!$H$20</f>
        <v>1047197551196.5977</v>
      </c>
      <c r="DH802" s="13">
        <f>Paramètres!$H$21</f>
        <v>10000</v>
      </c>
      <c r="DI802" s="13">
        <f>IF(DL802&lt;66666,Paramètres!$H$22,5)</f>
        <v>1</v>
      </c>
      <c r="DJ802" s="13">
        <f t="shared" si="837"/>
        <v>3949.5373851272998</v>
      </c>
      <c r="DK802" s="13">
        <f t="shared" si="838"/>
        <v>2430.2149500199362</v>
      </c>
      <c r="DL802" s="13">
        <f t="shared" si="868"/>
        <v>4637.3257659796327</v>
      </c>
      <c r="DM802" s="13">
        <f t="shared" si="869"/>
        <v>31.60466542659799</v>
      </c>
      <c r="DN802" s="13">
        <f t="shared" si="870"/>
        <v>3625.8190249280774</v>
      </c>
      <c r="DO802" s="13">
        <f t="shared" si="871"/>
        <v>3088.0530101456211</v>
      </c>
      <c r="DP802" s="13">
        <f t="shared" si="872"/>
        <v>1900.1295240222341</v>
      </c>
      <c r="DQ802" s="13">
        <f>IF(DT802&lt;66666,Paramètres!$H$22,5)</f>
        <v>5</v>
      </c>
      <c r="DR802" s="13">
        <f t="shared" si="839"/>
        <v>-162325.50915453385</v>
      </c>
      <c r="DS802" s="13">
        <f t="shared" si="840"/>
        <v>-38673.648189355219</v>
      </c>
      <c r="DT802" s="13">
        <f t="shared" si="873"/>
        <v>166868.87662638791</v>
      </c>
      <c r="DU802" s="13">
        <f t="shared" si="874"/>
        <v>-166.59924610553315</v>
      </c>
      <c r="DV802" s="13">
        <f t="shared" si="875"/>
        <v>187.03057920319191</v>
      </c>
      <c r="DW802" s="13">
        <f t="shared" si="876"/>
        <v>-181.93826560359622</v>
      </c>
      <c r="DX802" s="13">
        <f t="shared" si="877"/>
        <v>-43.346338556292324</v>
      </c>
    </row>
    <row r="803" spans="1:128" x14ac:dyDescent="0.35">
      <c r="A803" s="106">
        <f t="shared" si="878"/>
        <v>797</v>
      </c>
      <c r="B803" s="106">
        <f>A803*Paramètres!$D$25</f>
        <v>398.5</v>
      </c>
      <c r="C803" s="102">
        <f>Paramètres!$D$7</f>
        <v>155093840495.72119</v>
      </c>
      <c r="D803" s="28">
        <f>Paramètres!$D$8</f>
        <v>6666</v>
      </c>
      <c r="E803" s="28">
        <f t="shared" si="841"/>
        <v>-24721.151088813083</v>
      </c>
      <c r="F803" s="28">
        <f t="shared" si="842"/>
        <v>6873.0787039838024</v>
      </c>
      <c r="G803" s="28">
        <f t="shared" si="816"/>
        <v>88.953092069300254</v>
      </c>
      <c r="H803" s="28">
        <f t="shared" si="817"/>
        <v>-48.434172503996159</v>
      </c>
      <c r="I803" s="28">
        <f t="shared" si="879"/>
        <v>352.20285447259522</v>
      </c>
      <c r="J803" s="28">
        <f t="shared" si="880"/>
        <v>19273.415243601732</v>
      </c>
      <c r="K803" s="28">
        <f t="shared" si="881"/>
        <v>4304.1077795297369</v>
      </c>
      <c r="L803" s="28">
        <f t="shared" si="843"/>
        <v>2855.6898205057732</v>
      </c>
      <c r="M803" s="28">
        <f t="shared" si="844"/>
        <v>-3220.3073497522109</v>
      </c>
      <c r="N803" s="28">
        <f>Paramètres!$D$26*Calculs!K803</f>
        <v>86.082155590594738</v>
      </c>
      <c r="O803" s="28">
        <f>Paramètres!$D$26*I803</f>
        <v>7.0440570894519041</v>
      </c>
      <c r="P803" s="28">
        <f>Paramètres!$D$26*J803</f>
        <v>385.46830487203465</v>
      </c>
      <c r="Q803" s="105">
        <f>IF($T803&gt;25000,Paramètres!$D$9,-5)</f>
        <v>6</v>
      </c>
      <c r="R803" s="105">
        <f t="shared" si="818"/>
        <v>-164931.31611729431</v>
      </c>
      <c r="S803" s="105">
        <f t="shared" si="819"/>
        <v>-32608.703722533071</v>
      </c>
      <c r="T803" s="105">
        <f t="shared" si="845"/>
        <v>168123.9619883103</v>
      </c>
      <c r="U803" s="105">
        <f t="shared" si="846"/>
        <v>-168.81623926853405</v>
      </c>
      <c r="V803" s="105">
        <f t="shared" si="820"/>
        <v>32.844545916142756</v>
      </c>
      <c r="W803" s="105">
        <f t="shared" si="847"/>
        <v>-32.220833491902724</v>
      </c>
      <c r="X803" s="105">
        <f t="shared" si="848"/>
        <v>-6.3704070140525397</v>
      </c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44">
        <f t="shared" si="849"/>
        <v>140210.16502848122</v>
      </c>
      <c r="AL803" s="44">
        <f t="shared" si="850"/>
        <v>39481.782426516875</v>
      </c>
      <c r="AM803" s="44">
        <f t="shared" si="821"/>
        <v>160.19985179405529</v>
      </c>
      <c r="AN803" s="44">
        <f t="shared" si="822"/>
        <v>-165.47698728430245</v>
      </c>
      <c r="AO803" s="44">
        <f t="shared" si="882"/>
        <v>-4294.3797866610257</v>
      </c>
      <c r="AP803" s="44">
        <f t="shared" si="883"/>
        <v>1546.084405008995</v>
      </c>
      <c r="AQ803" s="44">
        <f t="shared" si="851"/>
        <v>306.81478264411749</v>
      </c>
      <c r="AR803" s="44">
        <f t="shared" si="852"/>
        <v>-297.01112920309487</v>
      </c>
      <c r="AS803" s="44">
        <f t="shared" si="853"/>
        <v>-76.939586549834985</v>
      </c>
      <c r="AT803" s="44">
        <f>Paramètres!$D$26*Calculs!AQ803</f>
        <v>6.1362956528823496</v>
      </c>
      <c r="AU803" s="44">
        <f>Paramètres!$D$26*AO803</f>
        <v>-85.887595733220522</v>
      </c>
      <c r="AV803" s="44">
        <f>Paramètres!$D$26*AP803</f>
        <v>30.9216881001799</v>
      </c>
      <c r="AW803" s="44"/>
      <c r="AX803" s="44"/>
      <c r="AY803" s="44"/>
      <c r="AZ803" s="44"/>
      <c r="BA803" s="44"/>
      <c r="BB803" s="44"/>
      <c r="BC803" s="44"/>
      <c r="BD803" s="44"/>
      <c r="BE803" s="44"/>
      <c r="BF803" s="44"/>
      <c r="BG803" s="41">
        <f>Paramètres!$D$16</f>
        <v>30000</v>
      </c>
      <c r="BH803" s="41">
        <f>Paramètres!$E$16</f>
        <v>-25000</v>
      </c>
      <c r="BI803" s="100"/>
      <c r="BJ803" s="100"/>
      <c r="BK803" s="110">
        <f>Paramètres!$D$20</f>
        <v>523598775598.29883</v>
      </c>
      <c r="BL803" s="41">
        <f>Paramètres!$D$21</f>
        <v>10000</v>
      </c>
      <c r="BM803" s="41"/>
      <c r="BN803" s="41"/>
      <c r="BO803" s="41">
        <f>IF(AND($BR$6&gt;200,A803&lt;950),Paramètres!$D$22,0)</f>
        <v>1</v>
      </c>
      <c r="BP803" s="41">
        <f t="shared" si="823"/>
        <v>54721.151088813087</v>
      </c>
      <c r="BQ803" s="41">
        <f t="shared" si="824"/>
        <v>-31873.078703983803</v>
      </c>
      <c r="BR803" s="41">
        <f t="shared" si="854"/>
        <v>63326.909940048834</v>
      </c>
      <c r="BS803" s="41">
        <f t="shared" si="855"/>
        <v>-30.219242735070665</v>
      </c>
      <c r="BT803" s="41">
        <f t="shared" si="856"/>
        <v>125.82792371540614</v>
      </c>
      <c r="BU803" s="41">
        <f t="shared" si="857"/>
        <v>108.72864049960428</v>
      </c>
      <c r="BV803" s="41">
        <f t="shared" si="858"/>
        <v>-63.330475457222633</v>
      </c>
      <c r="BW803" s="41">
        <f>Paramètres!$D$22</f>
        <v>1</v>
      </c>
      <c r="BX803" s="41">
        <f t="shared" si="825"/>
        <v>-110210.16502848122</v>
      </c>
      <c r="BY803" s="41">
        <f t="shared" si="826"/>
        <v>-64481.782426516875</v>
      </c>
      <c r="BZ803" s="41">
        <f t="shared" si="859"/>
        <v>127687.82534175184</v>
      </c>
      <c r="CA803" s="41">
        <f t="shared" si="860"/>
        <v>-149.66894364035457</v>
      </c>
      <c r="CB803" s="41">
        <f t="shared" si="861"/>
        <v>31.821181034387646</v>
      </c>
      <c r="CC803" s="41">
        <f t="shared" si="862"/>
        <v>-27.465559882585779</v>
      </c>
      <c r="CD803" s="41">
        <f t="shared" si="863"/>
        <v>-16.069554528964595</v>
      </c>
      <c r="CE803" s="2">
        <f>Paramètres!$F$16</f>
        <v>15000</v>
      </c>
      <c r="CF803" s="2">
        <f>Paramètres!$G$16</f>
        <v>15000</v>
      </c>
      <c r="CG803" s="111">
        <f>Paramètres!$F$20</f>
        <v>992600579172.61572</v>
      </c>
      <c r="CH803" s="2">
        <f>Paramètres!$F$21</f>
        <v>13332</v>
      </c>
      <c r="CI803" s="2"/>
      <c r="CJ803" s="2"/>
      <c r="CK803" s="2">
        <f>IF(CN803&gt;20000,Paramètres!$F$22,-2)</f>
        <v>1</v>
      </c>
      <c r="CL803" s="2">
        <f t="shared" si="827"/>
        <v>39721.151088813087</v>
      </c>
      <c r="CM803" s="2">
        <f t="shared" si="828"/>
        <v>8126.9212960161976</v>
      </c>
      <c r="CN803" s="2">
        <f t="shared" si="829"/>
        <v>40544.009342589176</v>
      </c>
      <c r="CO803" s="2">
        <f t="shared" si="830"/>
        <v>11.563094184698947</v>
      </c>
      <c r="CP803" s="2">
        <f t="shared" si="831"/>
        <v>517.6501965228822</v>
      </c>
      <c r="CQ803" s="2">
        <f t="shared" si="832"/>
        <v>507.14426127660573</v>
      </c>
      <c r="CR803" s="2">
        <f t="shared" si="833"/>
        <v>103.76138113182775</v>
      </c>
      <c r="CS803" s="2">
        <f>Paramètres!$F$22</f>
        <v>1</v>
      </c>
      <c r="CT803" s="2">
        <f t="shared" si="834"/>
        <v>-125210.16502848122</v>
      </c>
      <c r="CU803" s="2">
        <f t="shared" si="835"/>
        <v>-24481.782426516875</v>
      </c>
      <c r="CV803" s="2">
        <f t="shared" si="864"/>
        <v>127581.12359294697</v>
      </c>
      <c r="CW803" s="2">
        <f t="shared" si="865"/>
        <v>-168.93678686703643</v>
      </c>
      <c r="CX803" s="2">
        <f t="shared" si="836"/>
        <v>59.996591061698233</v>
      </c>
      <c r="CY803" s="2">
        <f t="shared" si="866"/>
        <v>-58.881618662878985</v>
      </c>
      <c r="CZ803" s="2">
        <f t="shared" si="867"/>
        <v>-11.512859013466173</v>
      </c>
      <c r="DA803" s="2"/>
      <c r="DB803" s="2"/>
      <c r="DC803" s="13">
        <f>Paramètres!$H$16</f>
        <v>-20000</v>
      </c>
      <c r="DD803" s="13">
        <f>Paramètres!$I$16</f>
        <v>0</v>
      </c>
      <c r="DE803" s="13"/>
      <c r="DF803" s="13"/>
      <c r="DG803" s="112">
        <f>Paramètres!$H$20</f>
        <v>1047197551196.5977</v>
      </c>
      <c r="DH803" s="13">
        <f>Paramètres!$H$21</f>
        <v>10000</v>
      </c>
      <c r="DI803" s="13">
        <f>IF(DL803&lt;66666,Paramètres!$H$22,5)</f>
        <v>1</v>
      </c>
      <c r="DJ803" s="13">
        <f t="shared" si="837"/>
        <v>4721.1510888130833</v>
      </c>
      <c r="DK803" s="13">
        <f t="shared" si="838"/>
        <v>-6873.0787039838024</v>
      </c>
      <c r="DL803" s="13">
        <f t="shared" si="868"/>
        <v>8338.3738507311264</v>
      </c>
      <c r="DM803" s="13">
        <f t="shared" si="869"/>
        <v>-55.514638642782714</v>
      </c>
      <c r="DN803" s="13">
        <f t="shared" si="870"/>
        <v>3955.9061919907949</v>
      </c>
      <c r="DO803" s="13">
        <f t="shared" si="871"/>
        <v>2239.8169187295634</v>
      </c>
      <c r="DP803" s="13">
        <f t="shared" si="872"/>
        <v>-3260.7382554268161</v>
      </c>
      <c r="DQ803" s="13">
        <f>IF(DT803&lt;66666,Paramètres!$H$22,5)</f>
        <v>5</v>
      </c>
      <c r="DR803" s="13">
        <f t="shared" si="839"/>
        <v>-160210.16502848122</v>
      </c>
      <c r="DS803" s="13">
        <f t="shared" si="840"/>
        <v>-39481.782426516875</v>
      </c>
      <c r="DT803" s="13">
        <f t="shared" si="873"/>
        <v>165003.35791137101</v>
      </c>
      <c r="DU803" s="13">
        <f t="shared" si="874"/>
        <v>-166.15602976788887</v>
      </c>
      <c r="DV803" s="13">
        <f t="shared" si="875"/>
        <v>191.2602553084765</v>
      </c>
      <c r="DW803" s="13">
        <f t="shared" si="876"/>
        <v>-185.70432416787094</v>
      </c>
      <c r="DX803" s="13">
        <f t="shared" si="877"/>
        <v>-45.764497659407652</v>
      </c>
    </row>
    <row r="804" spans="1:128" x14ac:dyDescent="0.35">
      <c r="A804" s="106">
        <f t="shared" si="878"/>
        <v>798</v>
      </c>
      <c r="B804" s="106">
        <f>A804*Paramètres!$D$25</f>
        <v>399</v>
      </c>
      <c r="C804" s="102">
        <f>Paramètres!$D$7</f>
        <v>155093840495.72119</v>
      </c>
      <c r="D804" s="28">
        <f>Paramètres!$D$8</f>
        <v>6666</v>
      </c>
      <c r="E804" s="28">
        <f t="shared" si="841"/>
        <v>-23831.127206450343</v>
      </c>
      <c r="F804" s="28">
        <f t="shared" si="842"/>
        <v>15704.709488346616</v>
      </c>
      <c r="G804" s="28">
        <f t="shared" si="816"/>
        <v>78.453544642689394</v>
      </c>
      <c r="H804" s="28">
        <f t="shared" si="817"/>
        <v>-63.551448818617871</v>
      </c>
      <c r="I804" s="28">
        <f t="shared" si="879"/>
        <v>3200.8486178889166</v>
      </c>
      <c r="J804" s="28">
        <f t="shared" si="880"/>
        <v>15667.639588977487</v>
      </c>
      <c r="K804" s="28">
        <f t="shared" si="881"/>
        <v>2760.7482414747174</v>
      </c>
      <c r="L804" s="28">
        <f t="shared" si="843"/>
        <v>1229.6207736920771</v>
      </c>
      <c r="M804" s="28">
        <f t="shared" si="844"/>
        <v>-2471.7936009526852</v>
      </c>
      <c r="N804" s="28">
        <f>Paramètres!$D$26*Calculs!K804</f>
        <v>55.214964829494349</v>
      </c>
      <c r="O804" s="28">
        <f>Paramètres!$D$26*I804</f>
        <v>64.016972357778329</v>
      </c>
      <c r="P804" s="28">
        <f>Paramètres!$D$26*J804</f>
        <v>313.35279177954976</v>
      </c>
      <c r="Q804" s="105">
        <f>IF($T804&gt;25000,Paramètres!$D$9,-5)</f>
        <v>6</v>
      </c>
      <c r="R804" s="105">
        <f t="shared" si="818"/>
        <v>-161819.84955930029</v>
      </c>
      <c r="S804" s="105">
        <f t="shared" si="819"/>
        <v>-24530.8802440373</v>
      </c>
      <c r="T804" s="105">
        <f t="shared" si="845"/>
        <v>163668.65245654673</v>
      </c>
      <c r="U804" s="105">
        <f t="shared" si="846"/>
        <v>-171.37994872920265</v>
      </c>
      <c r="V804" s="105">
        <f t="shared" si="820"/>
        <v>34.652538690622713</v>
      </c>
      <c r="W804" s="105">
        <f t="shared" si="847"/>
        <v>-34.261103232661839</v>
      </c>
      <c r="X804" s="105">
        <f t="shared" si="848"/>
        <v>-5.1937696315867363</v>
      </c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44">
        <f t="shared" si="849"/>
        <v>137988.72235284993</v>
      </c>
      <c r="AL804" s="44">
        <f t="shared" si="850"/>
        <v>40235.589732383916</v>
      </c>
      <c r="AM804" s="44">
        <f t="shared" si="821"/>
        <v>162.29614983513179</v>
      </c>
      <c r="AN804" s="44">
        <f t="shared" si="822"/>
        <v>-165.31885890036577</v>
      </c>
      <c r="AO804" s="44">
        <f t="shared" si="882"/>
        <v>-4505.5033201309006</v>
      </c>
      <c r="AP804" s="44">
        <f t="shared" si="883"/>
        <v>1438.2231303589801</v>
      </c>
      <c r="AQ804" s="44">
        <f t="shared" si="851"/>
        <v>314.54173873005675</v>
      </c>
      <c r="AR804" s="44">
        <f t="shared" si="852"/>
        <v>-304.27233620523845</v>
      </c>
      <c r="AS804" s="44">
        <f t="shared" si="853"/>
        <v>-79.71731821589097</v>
      </c>
      <c r="AT804" s="44">
        <f>Paramètres!$D$26*Calculs!AQ804</f>
        <v>6.2908347746011355</v>
      </c>
      <c r="AU804" s="44">
        <f>Paramètres!$D$26*AO804</f>
        <v>-90.110066402618017</v>
      </c>
      <c r="AV804" s="44">
        <f>Paramètres!$D$26*AP804</f>
        <v>28.764462607179603</v>
      </c>
      <c r="AW804" s="44"/>
      <c r="AX804" s="44"/>
      <c r="AY804" s="44"/>
      <c r="AZ804" s="44"/>
      <c r="BA804" s="44"/>
      <c r="BB804" s="44"/>
      <c r="BC804" s="44"/>
      <c r="BD804" s="44"/>
      <c r="BE804" s="44"/>
      <c r="BF804" s="44"/>
      <c r="BG804" s="41">
        <f>Paramètres!$D$16</f>
        <v>30000</v>
      </c>
      <c r="BH804" s="41">
        <f>Paramètres!$E$16</f>
        <v>-25000</v>
      </c>
      <c r="BI804" s="100"/>
      <c r="BJ804" s="100"/>
      <c r="BK804" s="110">
        <f>Paramètres!$D$20</f>
        <v>523598775598.29883</v>
      </c>
      <c r="BL804" s="41">
        <f>Paramètres!$D$21</f>
        <v>10000</v>
      </c>
      <c r="BM804" s="41"/>
      <c r="BN804" s="41"/>
      <c r="BO804" s="41">
        <f>IF(AND($BR$6&gt;200,A804&lt;950),Paramètres!$D$22,0)</f>
        <v>1</v>
      </c>
      <c r="BP804" s="41">
        <f t="shared" si="823"/>
        <v>53831.127206450343</v>
      </c>
      <c r="BQ804" s="41">
        <f t="shared" si="824"/>
        <v>-40704.70948834662</v>
      </c>
      <c r="BR804" s="41">
        <f t="shared" si="854"/>
        <v>67488.248094373688</v>
      </c>
      <c r="BS804" s="41">
        <f t="shared" si="855"/>
        <v>-37.094953863188337</v>
      </c>
      <c r="BT804" s="41">
        <f t="shared" si="856"/>
        <v>111.27415977440987</v>
      </c>
      <c r="BU804" s="41">
        <f t="shared" si="857"/>
        <v>88.756392686781098</v>
      </c>
      <c r="BV804" s="41">
        <f t="shared" si="858"/>
        <v>-67.113645339310878</v>
      </c>
      <c r="BW804" s="41">
        <f>Paramètres!$D$22</f>
        <v>1</v>
      </c>
      <c r="BX804" s="41">
        <f t="shared" si="825"/>
        <v>-107988.72235284993</v>
      </c>
      <c r="BY804" s="41">
        <f t="shared" si="826"/>
        <v>-65235.589732383916</v>
      </c>
      <c r="BZ804" s="41">
        <f t="shared" si="859"/>
        <v>126163.56971460828</v>
      </c>
      <c r="CA804" s="41">
        <f t="shared" si="860"/>
        <v>-148.86398043032577</v>
      </c>
      <c r="CB804" s="41">
        <f t="shared" si="861"/>
        <v>32.587482365596834</v>
      </c>
      <c r="CC804" s="41">
        <f t="shared" si="862"/>
        <v>-27.893001072474899</v>
      </c>
      <c r="CD804" s="41">
        <f t="shared" si="863"/>
        <v>-16.850059290667161</v>
      </c>
      <c r="CE804" s="2">
        <f>Paramètres!$F$16</f>
        <v>15000</v>
      </c>
      <c r="CF804" s="2">
        <f>Paramètres!$G$16</f>
        <v>15000</v>
      </c>
      <c r="CG804" s="111">
        <f>Paramètres!$F$20</f>
        <v>992600579172.61572</v>
      </c>
      <c r="CH804" s="2">
        <f>Paramètres!$F$21</f>
        <v>13332</v>
      </c>
      <c r="CI804" s="2"/>
      <c r="CJ804" s="2"/>
      <c r="CK804" s="2">
        <f>IF(CN804&gt;20000,Paramètres!$F$22,-2)</f>
        <v>1</v>
      </c>
      <c r="CL804" s="2">
        <f t="shared" si="827"/>
        <v>38831.127206450343</v>
      </c>
      <c r="CM804" s="2">
        <f t="shared" si="828"/>
        <v>-704.70948834661613</v>
      </c>
      <c r="CN804" s="2">
        <f t="shared" si="829"/>
        <v>38837.521233808082</v>
      </c>
      <c r="CO804" s="2">
        <f t="shared" si="830"/>
        <v>-1.039692909028701</v>
      </c>
      <c r="CP804" s="2">
        <f t="shared" si="831"/>
        <v>556.80465725964859</v>
      </c>
      <c r="CQ804" s="2">
        <f t="shared" si="832"/>
        <v>556.71298755215105</v>
      </c>
      <c r="CR804" s="2">
        <f t="shared" si="833"/>
        <v>-10.103258721488334</v>
      </c>
      <c r="CS804" s="2">
        <f>Paramètres!$F$22</f>
        <v>1</v>
      </c>
      <c r="CT804" s="2">
        <f t="shared" si="834"/>
        <v>-122988.72235284993</v>
      </c>
      <c r="CU804" s="2">
        <f t="shared" si="835"/>
        <v>-25235.589732383916</v>
      </c>
      <c r="CV804" s="2">
        <f t="shared" si="864"/>
        <v>125551.02872986588</v>
      </c>
      <c r="CW804" s="2">
        <f t="shared" si="865"/>
        <v>-168.40463542297397</v>
      </c>
      <c r="CX804" s="2">
        <f t="shared" si="836"/>
        <v>61.919794474758127</v>
      </c>
      <c r="CY804" s="2">
        <f t="shared" si="866"/>
        <v>-60.656105233409448</v>
      </c>
      <c r="CZ804" s="2">
        <f t="shared" si="867"/>
        <v>-12.44579630677949</v>
      </c>
      <c r="DA804" s="2"/>
      <c r="DB804" s="2"/>
      <c r="DC804" s="13">
        <f>Paramètres!$H$16</f>
        <v>-20000</v>
      </c>
      <c r="DD804" s="13">
        <f>Paramètres!$I$16</f>
        <v>0</v>
      </c>
      <c r="DE804" s="13"/>
      <c r="DF804" s="13"/>
      <c r="DG804" s="112">
        <f>Paramètres!$H$20</f>
        <v>1047197551196.5977</v>
      </c>
      <c r="DH804" s="13">
        <f>Paramètres!$H$21</f>
        <v>10000</v>
      </c>
      <c r="DI804" s="13">
        <f>IF(DL804&lt;66666,Paramètres!$H$22,5)</f>
        <v>1</v>
      </c>
      <c r="DJ804" s="13">
        <f t="shared" si="837"/>
        <v>3831.1272064503428</v>
      </c>
      <c r="DK804" s="13">
        <f t="shared" si="838"/>
        <v>-15704.709488346616</v>
      </c>
      <c r="DL804" s="13">
        <f t="shared" si="868"/>
        <v>16165.253966002769</v>
      </c>
      <c r="DM804" s="13">
        <f t="shared" si="869"/>
        <v>-76.290593267803644</v>
      </c>
      <c r="DN804" s="13">
        <f t="shared" si="870"/>
        <v>2464.7982488980524</v>
      </c>
      <c r="DO804" s="13">
        <f t="shared" si="871"/>
        <v>584.15139345314503</v>
      </c>
      <c r="DP804" s="13">
        <f t="shared" si="872"/>
        <v>-2394.5766968918861</v>
      </c>
      <c r="DQ804" s="13">
        <f>IF(DT804&lt;66666,Paramètres!$H$22,5)</f>
        <v>5</v>
      </c>
      <c r="DR804" s="13">
        <f t="shared" si="839"/>
        <v>-157988.72235284993</v>
      </c>
      <c r="DS804" s="13">
        <f t="shared" si="840"/>
        <v>-40235.589732383916</v>
      </c>
      <c r="DT804" s="13">
        <f t="shared" si="873"/>
        <v>163031.71185937605</v>
      </c>
      <c r="DU804" s="13">
        <f t="shared" si="874"/>
        <v>-165.71199780270655</v>
      </c>
      <c r="DV804" s="13">
        <f t="shared" si="875"/>
        <v>195.88812585116051</v>
      </c>
      <c r="DW804" s="13">
        <f t="shared" si="876"/>
        <v>-189.82880308595176</v>
      </c>
      <c r="DX804" s="13">
        <f t="shared" si="877"/>
        <v>-48.344424377947192</v>
      </c>
    </row>
    <row r="805" spans="1:128" x14ac:dyDescent="0.35">
      <c r="A805" s="106">
        <f t="shared" si="878"/>
        <v>799</v>
      </c>
      <c r="B805" s="106">
        <f>A805*Paramètres!$D$25</f>
        <v>399.5</v>
      </c>
      <c r="C805" s="102">
        <f>Paramètres!$D$7</f>
        <v>155093840495.72119</v>
      </c>
      <c r="D805" s="28">
        <f>Paramètres!$D$8</f>
        <v>6666</v>
      </c>
      <c r="E805" s="28">
        <f t="shared" si="841"/>
        <v>-21923.297704082866</v>
      </c>
      <c r="F805" s="28">
        <f t="shared" si="842"/>
        <v>22920.580882597187</v>
      </c>
      <c r="G805" s="28">
        <f t="shared" si="816"/>
        <v>71.276184533428761</v>
      </c>
      <c r="H805" s="28">
        <f t="shared" si="817"/>
        <v>-65.707297233268463</v>
      </c>
      <c r="I805" s="28">
        <f t="shared" si="879"/>
        <v>4366.4524192232157</v>
      </c>
      <c r="J805" s="28">
        <f t="shared" si="880"/>
        <v>12882.493196245252</v>
      </c>
      <c r="K805" s="28">
        <f t="shared" si="881"/>
        <v>1879.1749959537131</v>
      </c>
      <c r="L805" s="28">
        <f t="shared" si="843"/>
        <v>773.08935789572047</v>
      </c>
      <c r="M805" s="28">
        <f t="shared" si="844"/>
        <v>-1712.7847238126631</v>
      </c>
      <c r="N805" s="28">
        <f>Paramètres!$D$26*Calculs!K805</f>
        <v>37.583499919074264</v>
      </c>
      <c r="O805" s="28">
        <f>Paramètres!$D$26*I805</f>
        <v>87.329048384464315</v>
      </c>
      <c r="P805" s="28">
        <f>Paramètres!$D$26*J805</f>
        <v>257.64986392490505</v>
      </c>
      <c r="Q805" s="105">
        <f>IF($T805&gt;25000,Paramètres!$D$9,-5)</f>
        <v>6</v>
      </c>
      <c r="R805" s="105">
        <f t="shared" si="818"/>
        <v>-157583.20031281601</v>
      </c>
      <c r="S805" s="105">
        <f t="shared" si="819"/>
        <v>-18014.191085412243</v>
      </c>
      <c r="T805" s="105">
        <f t="shared" si="845"/>
        <v>158609.50823103526</v>
      </c>
      <c r="U805" s="105">
        <f t="shared" si="846"/>
        <v>-173.47851769874356</v>
      </c>
      <c r="V805" s="105">
        <f t="shared" si="820"/>
        <v>36.89246862059187</v>
      </c>
      <c r="W805" s="105">
        <f t="shared" si="847"/>
        <v>-36.653750065252702</v>
      </c>
      <c r="X805" s="105">
        <f t="shared" si="848"/>
        <v>-4.190089148853926</v>
      </c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44">
        <f t="shared" si="849"/>
        <v>135659.90260873316</v>
      </c>
      <c r="AL805" s="44">
        <f t="shared" si="850"/>
        <v>40934.771968009431</v>
      </c>
      <c r="AM805" s="44">
        <f t="shared" si="821"/>
        <v>164.26509249220265</v>
      </c>
      <c r="AN805" s="44">
        <f t="shared" si="822"/>
        <v>-165.16039101225394</v>
      </c>
      <c r="AO805" s="44">
        <f t="shared" si="882"/>
        <v>-4719.665589933521</v>
      </c>
      <c r="AP805" s="44">
        <f t="shared" si="883"/>
        <v>1329.7413495359094</v>
      </c>
      <c r="AQ805" s="44">
        <f t="shared" si="851"/>
        <v>323.426393463973</v>
      </c>
      <c r="AR805" s="44">
        <f t="shared" si="852"/>
        <v>-312.63901262449792</v>
      </c>
      <c r="AS805" s="44">
        <f t="shared" si="853"/>
        <v>-82.834049606980571</v>
      </c>
      <c r="AT805" s="44">
        <f>Paramètres!$D$26*Calculs!AQ805</f>
        <v>6.4685278692794599</v>
      </c>
      <c r="AU805" s="44">
        <f>Paramètres!$D$26*AO805</f>
        <v>-94.393311798670425</v>
      </c>
      <c r="AV805" s="44">
        <f>Paramètres!$D$26*AP805</f>
        <v>26.59482699071819</v>
      </c>
      <c r="AW805" s="44"/>
      <c r="AX805" s="44"/>
      <c r="AY805" s="44"/>
      <c r="AZ805" s="44"/>
      <c r="BA805" s="44"/>
      <c r="BB805" s="44"/>
      <c r="BC805" s="44"/>
      <c r="BD805" s="44"/>
      <c r="BE805" s="44"/>
      <c r="BF805" s="44"/>
      <c r="BG805" s="41">
        <f>Paramètres!$D$16</f>
        <v>30000</v>
      </c>
      <c r="BH805" s="41">
        <f>Paramètres!$E$16</f>
        <v>-25000</v>
      </c>
      <c r="BI805" s="100"/>
      <c r="BJ805" s="100"/>
      <c r="BK805" s="110">
        <f>Paramètres!$D$20</f>
        <v>523598775598.29883</v>
      </c>
      <c r="BL805" s="41">
        <f>Paramètres!$D$21</f>
        <v>10000</v>
      </c>
      <c r="BM805" s="41"/>
      <c r="BN805" s="41"/>
      <c r="BO805" s="41">
        <f>IF(AND($BR$6&gt;200,A805&lt;950),Paramètres!$D$22,0)</f>
        <v>1</v>
      </c>
      <c r="BP805" s="41">
        <f t="shared" si="823"/>
        <v>51923.29770408287</v>
      </c>
      <c r="BQ805" s="41">
        <f t="shared" si="824"/>
        <v>-47920.580882597191</v>
      </c>
      <c r="BR805" s="41">
        <f t="shared" si="854"/>
        <v>70656.994817161278</v>
      </c>
      <c r="BS805" s="41">
        <f t="shared" si="855"/>
        <v>-42.704255498821269</v>
      </c>
      <c r="BT805" s="41">
        <f t="shared" si="856"/>
        <v>101.80488641335144</v>
      </c>
      <c r="BU805" s="41">
        <f t="shared" si="857"/>
        <v>74.812768907727502</v>
      </c>
      <c r="BV805" s="41">
        <f t="shared" si="858"/>
        <v>-69.045524880287118</v>
      </c>
      <c r="BW805" s="41">
        <f>Paramètres!$D$22</f>
        <v>1</v>
      </c>
      <c r="BX805" s="41">
        <f t="shared" si="825"/>
        <v>-105659.90260873316</v>
      </c>
      <c r="BY805" s="41">
        <f t="shared" si="826"/>
        <v>-65934.771968009431</v>
      </c>
      <c r="BZ805" s="41">
        <f t="shared" si="859"/>
        <v>124544.807895634</v>
      </c>
      <c r="CA805" s="41">
        <f t="shared" si="860"/>
        <v>-148.03466873435622</v>
      </c>
      <c r="CB805" s="41">
        <f t="shared" si="861"/>
        <v>33.431902330014552</v>
      </c>
      <c r="CC805" s="41">
        <f t="shared" si="862"/>
        <v>-28.362575717922375</v>
      </c>
      <c r="CD805" s="41">
        <f t="shared" si="863"/>
        <v>-17.699050597383817</v>
      </c>
      <c r="CE805" s="2">
        <f>Paramètres!$F$16</f>
        <v>15000</v>
      </c>
      <c r="CF805" s="2">
        <f>Paramètres!$G$16</f>
        <v>15000</v>
      </c>
      <c r="CG805" s="111">
        <f>Paramètres!$F$20</f>
        <v>992600579172.61572</v>
      </c>
      <c r="CH805" s="2">
        <f>Paramètres!$F$21</f>
        <v>13332</v>
      </c>
      <c r="CI805" s="2"/>
      <c r="CJ805" s="2"/>
      <c r="CK805" s="2">
        <f>IF(CN805&gt;20000,Paramètres!$F$22,-2)</f>
        <v>1</v>
      </c>
      <c r="CL805" s="2">
        <f t="shared" si="827"/>
        <v>36923.29770408287</v>
      </c>
      <c r="CM805" s="2">
        <f t="shared" si="828"/>
        <v>-7920.5808825971872</v>
      </c>
      <c r="CN805" s="2">
        <f t="shared" si="829"/>
        <v>37763.282628263332</v>
      </c>
      <c r="CO805" s="2">
        <f t="shared" si="830"/>
        <v>-12.107286688680533</v>
      </c>
      <c r="CP805" s="2">
        <f t="shared" si="831"/>
        <v>583.60070262691511</v>
      </c>
      <c r="CQ805" s="2">
        <f t="shared" si="832"/>
        <v>570.61942139738449</v>
      </c>
      <c r="CR805" s="2">
        <f t="shared" si="833"/>
        <v>-122.40611108414141</v>
      </c>
      <c r="CS805" s="2">
        <f>Paramètres!$F$22</f>
        <v>1</v>
      </c>
      <c r="CT805" s="2">
        <f t="shared" si="834"/>
        <v>-120659.90260873316</v>
      </c>
      <c r="CU805" s="2">
        <f t="shared" si="835"/>
        <v>-25934.771968009431</v>
      </c>
      <c r="CV805" s="2">
        <f t="shared" si="864"/>
        <v>123415.65741258934</v>
      </c>
      <c r="CW805" s="2">
        <f t="shared" si="865"/>
        <v>-167.86934558760672</v>
      </c>
      <c r="CX805" s="2">
        <f t="shared" si="836"/>
        <v>64.043646871539195</v>
      </c>
      <c r="CY805" s="2">
        <f t="shared" si="866"/>
        <v>-62.613612861083816</v>
      </c>
      <c r="CZ805" s="2">
        <f t="shared" si="867"/>
        <v>-13.458238706782261</v>
      </c>
      <c r="DA805" s="2"/>
      <c r="DB805" s="2"/>
      <c r="DC805" s="13">
        <f>Paramètres!$H$16</f>
        <v>-20000</v>
      </c>
      <c r="DD805" s="13">
        <f>Paramètres!$I$16</f>
        <v>0</v>
      </c>
      <c r="DE805" s="13"/>
      <c r="DF805" s="13"/>
      <c r="DG805" s="112">
        <f>Paramètres!$H$20</f>
        <v>1047197551196.5977</v>
      </c>
      <c r="DH805" s="13">
        <f>Paramètres!$H$21</f>
        <v>10000</v>
      </c>
      <c r="DI805" s="13">
        <f>IF(DL805&lt;66666,Paramètres!$H$22,5)</f>
        <v>1</v>
      </c>
      <c r="DJ805" s="13">
        <f t="shared" si="837"/>
        <v>1923.2977040828664</v>
      </c>
      <c r="DK805" s="13">
        <f t="shared" si="838"/>
        <v>-22920.580882597187</v>
      </c>
      <c r="DL805" s="13">
        <f t="shared" si="868"/>
        <v>23001.132625464557</v>
      </c>
      <c r="DM805" s="13">
        <f t="shared" si="869"/>
        <v>-85.203468335962938</v>
      </c>
      <c r="DN805" s="13">
        <f t="shared" si="870"/>
        <v>1526.6796378478036</v>
      </c>
      <c r="DO805" s="13">
        <f t="shared" si="871"/>
        <v>127.65716759060845</v>
      </c>
      <c r="DP805" s="13">
        <f t="shared" si="872"/>
        <v>-1521.3330878482345</v>
      </c>
      <c r="DQ805" s="13">
        <f>IF(DT805&lt;66666,Paramètres!$H$22,5)</f>
        <v>5</v>
      </c>
      <c r="DR805" s="13">
        <f t="shared" si="839"/>
        <v>-155659.90260873316</v>
      </c>
      <c r="DS805" s="13">
        <f t="shared" si="840"/>
        <v>-40934.771968009431</v>
      </c>
      <c r="DT805" s="13">
        <f t="shared" si="873"/>
        <v>160952.35579584792</v>
      </c>
      <c r="DU805" s="13">
        <f t="shared" si="874"/>
        <v>-165.26620044987709</v>
      </c>
      <c r="DV805" s="13">
        <f t="shared" si="875"/>
        <v>200.9528262764685</v>
      </c>
      <c r="DW805" s="13">
        <f t="shared" si="876"/>
        <v>-194.34507318936485</v>
      </c>
      <c r="DX805" s="13">
        <f t="shared" si="877"/>
        <v>-51.10803181028345</v>
      </c>
    </row>
    <row r="806" spans="1:128" x14ac:dyDescent="0.35">
      <c r="A806" s="106">
        <f t="shared" si="878"/>
        <v>800</v>
      </c>
      <c r="B806" s="106">
        <f>A806*Paramètres!$D$25</f>
        <v>400</v>
      </c>
      <c r="C806" s="102">
        <f>Paramètres!$D$7</f>
        <v>155093840495.72119</v>
      </c>
      <c r="D806" s="28">
        <f>Paramètres!$D$8</f>
        <v>6666</v>
      </c>
      <c r="E806" s="28">
        <f t="shared" si="841"/>
        <v>-19546.79915499733</v>
      </c>
      <c r="F806" s="28">
        <f t="shared" si="842"/>
        <v>28933.63129976665</v>
      </c>
      <c r="G806" s="28">
        <f t="shared" si="816"/>
        <v>65.156167832361817</v>
      </c>
      <c r="H806" s="28">
        <f t="shared" si="817"/>
        <v>-65.973137588582162</v>
      </c>
      <c r="I806" s="28">
        <f t="shared" si="879"/>
        <v>5052.212728734472</v>
      </c>
      <c r="J806" s="28">
        <f t="shared" si="880"/>
        <v>10912.058608507683</v>
      </c>
      <c r="K806" s="28">
        <f t="shared" si="881"/>
        <v>1476.986230396938</v>
      </c>
      <c r="L806" s="28">
        <f t="shared" si="843"/>
        <v>601.37695486068742</v>
      </c>
      <c r="M806" s="28">
        <f t="shared" si="844"/>
        <v>-1349.0122619697138</v>
      </c>
      <c r="N806" s="28">
        <f>Paramètres!$D$26*Calculs!K806</f>
        <v>29.539724607938762</v>
      </c>
      <c r="O806" s="28">
        <f>Paramètres!$D$26*I806</f>
        <v>101.04425457468945</v>
      </c>
      <c r="P806" s="28">
        <f>Paramètres!$D$26*J806</f>
        <v>218.24117217015367</v>
      </c>
      <c r="Q806" s="105">
        <f>IF($T806&gt;25000,Paramètres!$D$9,-5)</f>
        <v>6</v>
      </c>
      <c r="R806" s="105">
        <f t="shared" si="818"/>
        <v>-152768.70921560761</v>
      </c>
      <c r="S806" s="105">
        <f t="shared" si="819"/>
        <v>-12645.302830608987</v>
      </c>
      <c r="T806" s="105">
        <f t="shared" si="845"/>
        <v>153291.16804004295</v>
      </c>
      <c r="U806" s="105">
        <f t="shared" si="846"/>
        <v>-175.26817663088369</v>
      </c>
      <c r="V806" s="105">
        <f t="shared" si="820"/>
        <v>39.489424728636052</v>
      </c>
      <c r="W806" s="105">
        <f t="shared" si="847"/>
        <v>-39.354833814592254</v>
      </c>
      <c r="X806" s="105">
        <f t="shared" si="848"/>
        <v>-3.2575636332140192</v>
      </c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44">
        <f t="shared" si="849"/>
        <v>133221.91006061027</v>
      </c>
      <c r="AL806" s="44">
        <f t="shared" si="850"/>
        <v>41578.934130375637</v>
      </c>
      <c r="AM806" s="44">
        <f t="shared" si="821"/>
        <v>166.11855615457537</v>
      </c>
      <c r="AN806" s="44">
        <f t="shared" si="822"/>
        <v>-164.96970938630912</v>
      </c>
      <c r="AO806" s="44">
        <f t="shared" si="882"/>
        <v>-4937.911290759348</v>
      </c>
      <c r="AP806" s="44">
        <f t="shared" si="883"/>
        <v>1220.3124729382105</v>
      </c>
      <c r="AQ806" s="44">
        <f t="shared" si="851"/>
        <v>333.38033266684806</v>
      </c>
      <c r="AR806" s="44">
        <f t="shared" si="852"/>
        <v>-321.9750118336238</v>
      </c>
      <c r="AS806" s="44">
        <f t="shared" si="853"/>
        <v>-86.455410263303463</v>
      </c>
      <c r="AT806" s="44">
        <f>Paramètres!$D$26*Calculs!AQ806</f>
        <v>6.6676066533369616</v>
      </c>
      <c r="AU806" s="44">
        <f>Paramètres!$D$26*AO806</f>
        <v>-98.758225815186961</v>
      </c>
      <c r="AV806" s="44">
        <f>Paramètres!$D$26*AP806</f>
        <v>24.406249458764211</v>
      </c>
      <c r="AW806" s="44"/>
      <c r="AX806" s="44"/>
      <c r="AY806" s="44"/>
      <c r="AZ806" s="44"/>
      <c r="BA806" s="44"/>
      <c r="BB806" s="44"/>
      <c r="BC806" s="44"/>
      <c r="BD806" s="44"/>
      <c r="BE806" s="44"/>
      <c r="BF806" s="44"/>
      <c r="BG806" s="41">
        <f>Paramètres!$D$16</f>
        <v>30000</v>
      </c>
      <c r="BH806" s="41">
        <f>Paramètres!$E$16</f>
        <v>-25000</v>
      </c>
      <c r="BI806" s="100"/>
      <c r="BJ806" s="100"/>
      <c r="BK806" s="110">
        <f>Paramètres!$D$20</f>
        <v>523598775598.29883</v>
      </c>
      <c r="BL806" s="41">
        <f>Paramètres!$D$21</f>
        <v>10000</v>
      </c>
      <c r="BM806" s="41"/>
      <c r="BN806" s="41"/>
      <c r="BO806" s="41">
        <f>IF(AND($BR$6&gt;200,A806&lt;950),Paramètres!$D$22,0)</f>
        <v>1</v>
      </c>
      <c r="BP806" s="41">
        <f t="shared" si="823"/>
        <v>49546.79915499733</v>
      </c>
      <c r="BQ806" s="41">
        <f t="shared" si="824"/>
        <v>-53933.631299766654</v>
      </c>
      <c r="BR806" s="41">
        <f t="shared" si="854"/>
        <v>73237.435043048943</v>
      </c>
      <c r="BS806" s="41">
        <f t="shared" si="855"/>
        <v>-47.427478882127708</v>
      </c>
      <c r="BT806" s="41">
        <f t="shared" si="856"/>
        <v>94.950852918827167</v>
      </c>
      <c r="BU806" s="41">
        <f t="shared" si="857"/>
        <v>64.236422758381849</v>
      </c>
      <c r="BV806" s="41">
        <f t="shared" si="858"/>
        <v>-69.923861887192643</v>
      </c>
      <c r="BW806" s="41">
        <f>Paramètres!$D$22</f>
        <v>1</v>
      </c>
      <c r="BX806" s="41">
        <f t="shared" si="825"/>
        <v>-103221.91006061027</v>
      </c>
      <c r="BY806" s="41">
        <f t="shared" si="826"/>
        <v>-66578.934130375637</v>
      </c>
      <c r="BZ806" s="41">
        <f t="shared" si="859"/>
        <v>122831.25492519245</v>
      </c>
      <c r="CA806" s="41">
        <f t="shared" si="860"/>
        <v>-147.17766949001893</v>
      </c>
      <c r="CB806" s="41">
        <f t="shared" si="861"/>
        <v>34.361913292893128</v>
      </c>
      <c r="CC806" s="41">
        <f t="shared" si="862"/>
        <v>-28.876219864314351</v>
      </c>
      <c r="CD806" s="41">
        <f t="shared" si="863"/>
        <v>-18.625386210655677</v>
      </c>
      <c r="CE806" s="2">
        <f>Paramètres!$F$16</f>
        <v>15000</v>
      </c>
      <c r="CF806" s="2">
        <f>Paramètres!$G$16</f>
        <v>15000</v>
      </c>
      <c r="CG806" s="111">
        <f>Paramètres!$F$20</f>
        <v>992600579172.61572</v>
      </c>
      <c r="CH806" s="2">
        <f>Paramètres!$F$21</f>
        <v>13332</v>
      </c>
      <c r="CI806" s="2"/>
      <c r="CJ806" s="2"/>
      <c r="CK806" s="2">
        <f>IF(CN806&gt;20000,Paramètres!$F$22,-2)</f>
        <v>1</v>
      </c>
      <c r="CL806" s="2">
        <f t="shared" si="827"/>
        <v>34546.79915499733</v>
      </c>
      <c r="CM806" s="2">
        <f t="shared" si="828"/>
        <v>-13933.63129976665</v>
      </c>
      <c r="CN806" s="2">
        <f t="shared" si="829"/>
        <v>37250.871305964931</v>
      </c>
      <c r="CO806" s="2">
        <f t="shared" si="830"/>
        <v>-21.965514485258204</v>
      </c>
      <c r="CP806" s="2">
        <f t="shared" si="831"/>
        <v>597.01549247322043</v>
      </c>
      <c r="CQ806" s="2">
        <f t="shared" si="832"/>
        <v>553.67763458438947</v>
      </c>
      <c r="CR806" s="2">
        <f t="shared" si="833"/>
        <v>-223.31272962837841</v>
      </c>
      <c r="CS806" s="2">
        <f>Paramètres!$F$22</f>
        <v>1</v>
      </c>
      <c r="CT806" s="2">
        <f t="shared" si="834"/>
        <v>-118221.91006061027</v>
      </c>
      <c r="CU806" s="2">
        <f t="shared" si="835"/>
        <v>-26578.934130375637</v>
      </c>
      <c r="CV806" s="2">
        <f t="shared" si="864"/>
        <v>121172.85074589057</v>
      </c>
      <c r="CW806" s="2">
        <f t="shared" si="865"/>
        <v>-167.32930201657601</v>
      </c>
      <c r="CX806" s="2">
        <f t="shared" si="836"/>
        <v>66.393451452336393</v>
      </c>
      <c r="CY806" s="2">
        <f t="shared" si="866"/>
        <v>-64.776561728930048</v>
      </c>
      <c r="CZ806" s="2">
        <f t="shared" si="867"/>
        <v>-14.563222388326855</v>
      </c>
      <c r="DA806" s="2"/>
      <c r="DB806" s="2"/>
      <c r="DC806" s="13">
        <f>Paramètres!$H$16</f>
        <v>-20000</v>
      </c>
      <c r="DD806" s="13">
        <f>Paramètres!$I$16</f>
        <v>0</v>
      </c>
      <c r="DE806" s="13"/>
      <c r="DF806" s="13"/>
      <c r="DG806" s="112">
        <f>Paramètres!$H$20</f>
        <v>1047197551196.5977</v>
      </c>
      <c r="DH806" s="13">
        <f>Paramètres!$H$21</f>
        <v>10000</v>
      </c>
      <c r="DI806" s="13">
        <f>IF(DL806&lt;66666,Paramètres!$H$22,5)</f>
        <v>1</v>
      </c>
      <c r="DJ806" s="13">
        <f t="shared" si="837"/>
        <v>-453.20084500266967</v>
      </c>
      <c r="DK806" s="13">
        <f t="shared" si="838"/>
        <v>-28933.63129976665</v>
      </c>
      <c r="DL806" s="13">
        <f t="shared" si="868"/>
        <v>28937.180429280725</v>
      </c>
      <c r="DM806" s="13">
        <f t="shared" si="869"/>
        <v>-90.897376902292692</v>
      </c>
      <c r="DN806" s="13">
        <f t="shared" si="870"/>
        <v>1055.9051766524292</v>
      </c>
      <c r="DO806" s="13">
        <f t="shared" si="871"/>
        <v>-16.537102482083927</v>
      </c>
      <c r="DP806" s="13">
        <f t="shared" si="872"/>
        <v>-1055.7756704541428</v>
      </c>
      <c r="DQ806" s="13">
        <f>IF(DT806&lt;66666,Paramètres!$H$22,5)</f>
        <v>5</v>
      </c>
      <c r="DR806" s="13">
        <f t="shared" si="839"/>
        <v>-153221.91006061027</v>
      </c>
      <c r="DS806" s="13">
        <f t="shared" si="840"/>
        <v>-41578.934130375637</v>
      </c>
      <c r="DT806" s="13">
        <f t="shared" si="873"/>
        <v>158763.22460204648</v>
      </c>
      <c r="DU806" s="13">
        <f t="shared" si="874"/>
        <v>-164.81760033538995</v>
      </c>
      <c r="DV806" s="13">
        <f t="shared" si="875"/>
        <v>206.49969660947707</v>
      </c>
      <c r="DW806" s="13">
        <f t="shared" si="876"/>
        <v>-199.29223547046016</v>
      </c>
      <c r="DX806" s="13">
        <f t="shared" si="877"/>
        <v>-54.080769049568204</v>
      </c>
    </row>
    <row r="807" spans="1:128" x14ac:dyDescent="0.35">
      <c r="A807" s="106">
        <f t="shared" si="878"/>
        <v>801</v>
      </c>
      <c r="B807" s="106">
        <f>A807*Paramètres!$D$25</f>
        <v>400.5</v>
      </c>
      <c r="C807" s="102">
        <f>Paramètres!$D$7</f>
        <v>155093840495.72119</v>
      </c>
      <c r="D807" s="28">
        <f>Paramètres!$D$8</f>
        <v>6666</v>
      </c>
      <c r="E807" s="28">
        <f t="shared" si="841"/>
        <v>-16870.348551914922</v>
      </c>
      <c r="F807" s="28">
        <f t="shared" si="842"/>
        <v>34052.407538528067</v>
      </c>
      <c r="G807" s="28">
        <f t="shared" si="816"/>
        <v>59.281842928880543</v>
      </c>
      <c r="H807" s="28">
        <f t="shared" si="817"/>
        <v>-66.865439199739114</v>
      </c>
      <c r="I807" s="28">
        <f t="shared" si="879"/>
        <v>5552.5454290204698</v>
      </c>
      <c r="J807" s="28">
        <f t="shared" si="880"/>
        <v>9344.8051743678152</v>
      </c>
      <c r="K807" s="28">
        <f t="shared" si="881"/>
        <v>1268.7922184513022</v>
      </c>
      <c r="L807" s="28">
        <f t="shared" si="843"/>
        <v>498.49816168279392</v>
      </c>
      <c r="M807" s="28">
        <f t="shared" si="844"/>
        <v>-1166.7618764775666</v>
      </c>
      <c r="N807" s="28">
        <f>Paramètres!$D$26*Calculs!K807</f>
        <v>25.375844369026044</v>
      </c>
      <c r="O807" s="28">
        <f>Paramètres!$D$26*I807</f>
        <v>111.0509085804094</v>
      </c>
      <c r="P807" s="28">
        <f>Paramètres!$D$26*J807</f>
        <v>186.8961034873563</v>
      </c>
      <c r="Q807" s="105">
        <f>IF($T807&gt;25000,Paramètres!$D$9,-5)</f>
        <v>6</v>
      </c>
      <c r="R807" s="105">
        <f t="shared" si="818"/>
        <v>-147542.80921418712</v>
      </c>
      <c r="S807" s="105">
        <f t="shared" si="819"/>
        <v>-8115.0689757508517</v>
      </c>
      <c r="T807" s="105">
        <f t="shared" si="845"/>
        <v>147765.81098242995</v>
      </c>
      <c r="U807" s="105">
        <f t="shared" si="846"/>
        <v>-176.8518208661888</v>
      </c>
      <c r="V807" s="105">
        <f t="shared" si="820"/>
        <v>42.488704043439753</v>
      </c>
      <c r="W807" s="105">
        <f t="shared" si="847"/>
        <v>-42.424581929744861</v>
      </c>
      <c r="X807" s="105">
        <f t="shared" si="848"/>
        <v>-2.3334136747219341</v>
      </c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44">
        <f t="shared" si="849"/>
        <v>130672.46066227219</v>
      </c>
      <c r="AL807" s="44">
        <f t="shared" si="850"/>
        <v>42167.476514278918</v>
      </c>
      <c r="AM807" s="44">
        <f t="shared" si="821"/>
        <v>167.86815420475426</v>
      </c>
      <c r="AN807" s="44">
        <f t="shared" si="822"/>
        <v>-164.76097769701749</v>
      </c>
      <c r="AO807" s="44">
        <f t="shared" si="882"/>
        <v>-5161.1280767777853</v>
      </c>
      <c r="AP807" s="44">
        <f t="shared" si="883"/>
        <v>1109.4508132161427</v>
      </c>
      <c r="AQ807" s="44">
        <f t="shared" si="851"/>
        <v>344.41010146563701</v>
      </c>
      <c r="AR807" s="44">
        <f t="shared" si="852"/>
        <v>-332.29985087829681</v>
      </c>
      <c r="AS807" s="44">
        <f t="shared" si="853"/>
        <v>-90.526941281764763</v>
      </c>
      <c r="AT807" s="44">
        <f>Paramètres!$D$26*Calculs!AQ807</f>
        <v>6.8882020293127404</v>
      </c>
      <c r="AU807" s="44">
        <f>Paramètres!$D$26*AO807</f>
        <v>-103.22256153555571</v>
      </c>
      <c r="AV807" s="44">
        <f>Paramètres!$D$26*AP807</f>
        <v>22.189016264322856</v>
      </c>
      <c r="AW807" s="44"/>
      <c r="AX807" s="44"/>
      <c r="AY807" s="44"/>
      <c r="AZ807" s="44"/>
      <c r="BA807" s="44"/>
      <c r="BB807" s="44"/>
      <c r="BC807" s="44"/>
      <c r="BD807" s="44"/>
      <c r="BE807" s="44"/>
      <c r="BF807" s="44"/>
      <c r="BG807" s="41">
        <f>Paramètres!$D$16</f>
        <v>30000</v>
      </c>
      <c r="BH807" s="41">
        <f>Paramètres!$E$16</f>
        <v>-25000</v>
      </c>
      <c r="BI807" s="100"/>
      <c r="BJ807" s="100"/>
      <c r="BK807" s="110">
        <f>Paramètres!$D$20</f>
        <v>523598775598.29883</v>
      </c>
      <c r="BL807" s="41">
        <f>Paramètres!$D$21</f>
        <v>10000</v>
      </c>
      <c r="BM807" s="41"/>
      <c r="BN807" s="41"/>
      <c r="BO807" s="41">
        <f>IF(AND($BR$6&gt;200,A807&lt;950),Paramètres!$D$22,0)</f>
        <v>1</v>
      </c>
      <c r="BP807" s="41">
        <f t="shared" si="823"/>
        <v>46870.348551914925</v>
      </c>
      <c r="BQ807" s="41">
        <f t="shared" si="824"/>
        <v>-59052.407538528067</v>
      </c>
      <c r="BR807" s="41">
        <f t="shared" si="854"/>
        <v>75392.416127050863</v>
      </c>
      <c r="BS807" s="41">
        <f t="shared" si="855"/>
        <v>-51.560699315609554</v>
      </c>
      <c r="BT807" s="41">
        <f t="shared" si="856"/>
        <v>89.739161904347512</v>
      </c>
      <c r="BU807" s="41">
        <f t="shared" si="857"/>
        <v>55.789507927765413</v>
      </c>
      <c r="BV807" s="41">
        <f t="shared" si="858"/>
        <v>-70.289743095792403</v>
      </c>
      <c r="BW807" s="41">
        <f>Paramètres!$D$22</f>
        <v>1</v>
      </c>
      <c r="BX807" s="41">
        <f t="shared" si="825"/>
        <v>-100672.46066227219</v>
      </c>
      <c r="BY807" s="41">
        <f t="shared" si="826"/>
        <v>-67167.476514278911</v>
      </c>
      <c r="BZ807" s="41">
        <f t="shared" si="859"/>
        <v>121022.37081256072</v>
      </c>
      <c r="CA807" s="41">
        <f t="shared" si="860"/>
        <v>-146.28925066477882</v>
      </c>
      <c r="CB807" s="41">
        <f t="shared" si="861"/>
        <v>35.386257599892708</v>
      </c>
      <c r="CC807" s="41">
        <f t="shared" si="862"/>
        <v>-29.436058823601318</v>
      </c>
      <c r="CD807" s="41">
        <f t="shared" si="863"/>
        <v>-19.639390720168677</v>
      </c>
      <c r="CE807" s="2">
        <f>Paramètres!$F$16</f>
        <v>15000</v>
      </c>
      <c r="CF807" s="2">
        <f>Paramètres!$G$16</f>
        <v>15000</v>
      </c>
      <c r="CG807" s="111">
        <f>Paramètres!$F$20</f>
        <v>992600579172.61572</v>
      </c>
      <c r="CH807" s="2">
        <f>Paramètres!$F$21</f>
        <v>13332</v>
      </c>
      <c r="CI807" s="2"/>
      <c r="CJ807" s="2"/>
      <c r="CK807" s="2">
        <f>IF(CN807&gt;20000,Paramètres!$F$22,-2)</f>
        <v>1</v>
      </c>
      <c r="CL807" s="2">
        <f t="shared" si="827"/>
        <v>31870.348551914922</v>
      </c>
      <c r="CM807" s="2">
        <f t="shared" si="828"/>
        <v>-19052.407538528067</v>
      </c>
      <c r="CN807" s="2">
        <f t="shared" si="829"/>
        <v>37131.029474480056</v>
      </c>
      <c r="CO807" s="2">
        <f t="shared" si="830"/>
        <v>-30.871397003462729</v>
      </c>
      <c r="CP807" s="2">
        <f t="shared" si="831"/>
        <v>600.21441454831074</v>
      </c>
      <c r="CQ807" s="2">
        <f t="shared" si="832"/>
        <v>515.17673676905451</v>
      </c>
      <c r="CR807" s="2">
        <f t="shared" si="833"/>
        <v>-307.9777156281923</v>
      </c>
      <c r="CS807" s="2">
        <f>Paramètres!$F$22</f>
        <v>1</v>
      </c>
      <c r="CT807" s="2">
        <f t="shared" si="834"/>
        <v>-115672.46066227219</v>
      </c>
      <c r="CU807" s="2">
        <f t="shared" si="835"/>
        <v>-27167.476514278918</v>
      </c>
      <c r="CV807" s="2">
        <f t="shared" si="864"/>
        <v>118819.98963061225</v>
      </c>
      <c r="CW807" s="2">
        <f t="shared" si="865"/>
        <v>-166.78274908937752</v>
      </c>
      <c r="CX807" s="2">
        <f t="shared" si="836"/>
        <v>68.999400360752389</v>
      </c>
      <c r="CY807" s="2">
        <f t="shared" si="866"/>
        <v>-67.171613537098196</v>
      </c>
      <c r="CZ807" s="2">
        <f t="shared" si="867"/>
        <v>-15.77629820224392</v>
      </c>
      <c r="DA807" s="2"/>
      <c r="DB807" s="2"/>
      <c r="DC807" s="13">
        <f>Paramètres!$H$16</f>
        <v>-20000</v>
      </c>
      <c r="DD807" s="13">
        <f>Paramètres!$I$16</f>
        <v>0</v>
      </c>
      <c r="DE807" s="13"/>
      <c r="DF807" s="13"/>
      <c r="DG807" s="112">
        <f>Paramètres!$H$20</f>
        <v>1047197551196.5977</v>
      </c>
      <c r="DH807" s="13">
        <f>Paramètres!$H$21</f>
        <v>10000</v>
      </c>
      <c r="DI807" s="13">
        <f>IF(DL807&lt;66666,Paramètres!$H$22,5)</f>
        <v>1</v>
      </c>
      <c r="DJ807" s="13">
        <f t="shared" si="837"/>
        <v>-3129.6514480850783</v>
      </c>
      <c r="DK807" s="13">
        <f t="shared" si="838"/>
        <v>-34052.407538528067</v>
      </c>
      <c r="DL807" s="13">
        <f t="shared" si="868"/>
        <v>34195.92340260026</v>
      </c>
      <c r="DM807" s="13">
        <f t="shared" si="869"/>
        <v>-95.251125819405999</v>
      </c>
      <c r="DN807" s="13">
        <f t="shared" si="870"/>
        <v>791.81757361420568</v>
      </c>
      <c r="DO807" s="13">
        <f t="shared" si="871"/>
        <v>-72.468083014025979</v>
      </c>
      <c r="DP807" s="13">
        <f t="shared" si="872"/>
        <v>-788.49441775358196</v>
      </c>
      <c r="DQ807" s="13">
        <f>IF(DT807&lt;66666,Paramètres!$H$22,5)</f>
        <v>5</v>
      </c>
      <c r="DR807" s="13">
        <f t="shared" si="839"/>
        <v>-150672.46066227218</v>
      </c>
      <c r="DS807" s="13">
        <f t="shared" si="840"/>
        <v>-42167.476514278918</v>
      </c>
      <c r="DT807" s="13">
        <f t="shared" si="873"/>
        <v>156461.77321507712</v>
      </c>
      <c r="DU807" s="13">
        <f t="shared" si="874"/>
        <v>-164.36509273218388</v>
      </c>
      <c r="DV807" s="13">
        <f t="shared" si="875"/>
        <v>212.58198594720554</v>
      </c>
      <c r="DW807" s="13">
        <f t="shared" si="876"/>
        <v>-204.71614412236187</v>
      </c>
      <c r="DX807" s="13">
        <f t="shared" si="877"/>
        <v>-57.292242798918807</v>
      </c>
    </row>
    <row r="808" spans="1:128" x14ac:dyDescent="0.35">
      <c r="A808" s="106">
        <f t="shared" si="878"/>
        <v>802</v>
      </c>
      <c r="B808" s="106">
        <f>A808*Paramètres!$D$25</f>
        <v>401</v>
      </c>
      <c r="C808" s="102">
        <f>Paramètres!$D$7</f>
        <v>155093840495.72119</v>
      </c>
      <c r="D808" s="28">
        <f>Paramètres!$D$8</f>
        <v>6666</v>
      </c>
      <c r="E808" s="28">
        <f t="shared" si="841"/>
        <v>-13969.451296983989</v>
      </c>
      <c r="F808" s="28">
        <f t="shared" si="842"/>
        <v>38433.119656592578</v>
      </c>
      <c r="G808" s="28">
        <f t="shared" si="816"/>
        <v>53.375778973353007</v>
      </c>
      <c r="H808" s="28">
        <f t="shared" si="817"/>
        <v>-68.725321105484142</v>
      </c>
      <c r="I808" s="28">
        <f t="shared" si="879"/>
        <v>5939.9926821228537</v>
      </c>
      <c r="J808" s="28">
        <f t="shared" si="880"/>
        <v>7991.1471944028917</v>
      </c>
      <c r="K808" s="28">
        <f t="shared" si="881"/>
        <v>1144.7750975234744</v>
      </c>
      <c r="L808" s="28">
        <f t="shared" si="843"/>
        <v>415.36956275617314</v>
      </c>
      <c r="M808" s="28">
        <f t="shared" si="844"/>
        <v>-1066.7605871261021</v>
      </c>
      <c r="N808" s="28">
        <f>Paramètres!$D$26*Calculs!K808</f>
        <v>22.895501950469487</v>
      </c>
      <c r="O808" s="28">
        <f>Paramètres!$D$26*I808</f>
        <v>118.79985364245708</v>
      </c>
      <c r="P808" s="28">
        <f>Paramètres!$D$26*J808</f>
        <v>159.82294388805784</v>
      </c>
      <c r="Q808" s="105">
        <f>IF($T808&gt;25000,Paramètres!$D$9,-5)</f>
        <v>6</v>
      </c>
      <c r="R808" s="105">
        <f t="shared" si="818"/>
        <v>-141978.27295814772</v>
      </c>
      <c r="S808" s="105">
        <f t="shared" si="819"/>
        <v>-4266.4505289739682</v>
      </c>
      <c r="T808" s="105">
        <f t="shared" si="845"/>
        <v>142042.36196393834</v>
      </c>
      <c r="U808" s="105">
        <f t="shared" si="846"/>
        <v>-178.27877840809214</v>
      </c>
      <c r="V808" s="105">
        <f t="shared" si="820"/>
        <v>45.970251176616017</v>
      </c>
      <c r="W808" s="105">
        <f t="shared" si="847"/>
        <v>-45.949509563669572</v>
      </c>
      <c r="X808" s="105">
        <f t="shared" si="848"/>
        <v>-1.3807838713589811</v>
      </c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44">
        <f t="shared" si="849"/>
        <v>128008.82166116372</v>
      </c>
      <c r="AL808" s="44">
        <f t="shared" si="850"/>
        <v>42699.570185566547</v>
      </c>
      <c r="AM808" s="44">
        <f t="shared" si="821"/>
        <v>169.52343920079582</v>
      </c>
      <c r="AN808" s="44">
        <f t="shared" si="822"/>
        <v>-164.54466593290778</v>
      </c>
      <c r="AO808" s="44">
        <f t="shared" si="882"/>
        <v>-5390.2053661205264</v>
      </c>
      <c r="AP808" s="44">
        <f t="shared" si="883"/>
        <v>996.73485567005514</v>
      </c>
      <c r="AQ808" s="44">
        <f t="shared" si="851"/>
        <v>356.64522812742257</v>
      </c>
      <c r="AR808" s="44">
        <f t="shared" si="852"/>
        <v>-343.74839841280624</v>
      </c>
      <c r="AS808" s="44">
        <f t="shared" si="853"/>
        <v>-95.041345396053345</v>
      </c>
      <c r="AT808" s="44">
        <f>Paramètres!$D$26*Calculs!AQ808</f>
        <v>7.1329045625484513</v>
      </c>
      <c r="AU808" s="44">
        <f>Paramètres!$D$26*AO808</f>
        <v>-107.80410732241053</v>
      </c>
      <c r="AV808" s="44">
        <f>Paramètres!$D$26*AP808</f>
        <v>19.934697113401104</v>
      </c>
      <c r="AW808" s="44"/>
      <c r="AX808" s="44"/>
      <c r="AY808" s="44"/>
      <c r="AZ808" s="44"/>
      <c r="BA808" s="44"/>
      <c r="BB808" s="44"/>
      <c r="BC808" s="44"/>
      <c r="BD808" s="44"/>
      <c r="BE808" s="44"/>
      <c r="BF808" s="44"/>
      <c r="BG808" s="41">
        <f>Paramètres!$D$16</f>
        <v>30000</v>
      </c>
      <c r="BH808" s="41">
        <f>Paramètres!$E$16</f>
        <v>-25000</v>
      </c>
      <c r="BI808" s="100"/>
      <c r="BJ808" s="100"/>
      <c r="BK808" s="110">
        <f>Paramètres!$D$20</f>
        <v>523598775598.29883</v>
      </c>
      <c r="BL808" s="41">
        <f>Paramètres!$D$21</f>
        <v>10000</v>
      </c>
      <c r="BM808" s="41"/>
      <c r="BN808" s="41"/>
      <c r="BO808" s="41">
        <f>IF(AND($BR$6&gt;200,A808&lt;950),Paramètres!$D$22,0)</f>
        <v>1</v>
      </c>
      <c r="BP808" s="41">
        <f t="shared" si="823"/>
        <v>43969.451296983985</v>
      </c>
      <c r="BQ808" s="41">
        <f t="shared" si="824"/>
        <v>-63433.119656592578</v>
      </c>
      <c r="BR808" s="41">
        <f t="shared" si="854"/>
        <v>77182.078986805209</v>
      </c>
      <c r="BS808" s="41">
        <f t="shared" si="855"/>
        <v>-55.27175653612445</v>
      </c>
      <c r="BT808" s="41">
        <f t="shared" si="856"/>
        <v>85.727636237591611</v>
      </c>
      <c r="BU808" s="41">
        <f t="shared" si="857"/>
        <v>48.837724713255611</v>
      </c>
      <c r="BV808" s="41">
        <f t="shared" si="858"/>
        <v>-70.456399707316095</v>
      </c>
      <c r="BW808" s="41">
        <f>Paramètres!$D$22</f>
        <v>1</v>
      </c>
      <c r="BX808" s="41">
        <f t="shared" si="825"/>
        <v>-98008.821661163718</v>
      </c>
      <c r="BY808" s="41">
        <f t="shared" si="826"/>
        <v>-67699.570185566554</v>
      </c>
      <c r="BZ808" s="41">
        <f t="shared" si="859"/>
        <v>119117.42495000572</v>
      </c>
      <c r="CA808" s="41">
        <f t="shared" si="860"/>
        <v>-145.36523216843926</v>
      </c>
      <c r="CB808" s="41">
        <f t="shared" si="861"/>
        <v>36.515137951451941</v>
      </c>
      <c r="CC808" s="41">
        <f t="shared" si="862"/>
        <v>-30.044350311624765</v>
      </c>
      <c r="CD808" s="41">
        <f t="shared" si="863"/>
        <v>-20.753127811632126</v>
      </c>
      <c r="CE808" s="2">
        <f>Paramètres!$F$16</f>
        <v>15000</v>
      </c>
      <c r="CF808" s="2">
        <f>Paramètres!$G$16</f>
        <v>15000</v>
      </c>
      <c r="CG808" s="111">
        <f>Paramètres!$F$20</f>
        <v>992600579172.61572</v>
      </c>
      <c r="CH808" s="2">
        <f>Paramètres!$F$21</f>
        <v>13332</v>
      </c>
      <c r="CI808" s="2"/>
      <c r="CJ808" s="2"/>
      <c r="CK808" s="2">
        <f>IF(CN808&gt;20000,Paramètres!$F$22,-2)</f>
        <v>1</v>
      </c>
      <c r="CL808" s="2">
        <f t="shared" si="827"/>
        <v>28969.451296983989</v>
      </c>
      <c r="CM808" s="2">
        <f t="shared" si="828"/>
        <v>-23433.119656592578</v>
      </c>
      <c r="CN808" s="2">
        <f t="shared" si="829"/>
        <v>37260.437534850724</v>
      </c>
      <c r="CO808" s="2">
        <f t="shared" si="830"/>
        <v>-38.969073383487029</v>
      </c>
      <c r="CP808" s="2">
        <f t="shared" si="831"/>
        <v>596.76115948181803</v>
      </c>
      <c r="CQ808" s="2">
        <f t="shared" si="832"/>
        <v>463.9731707221747</v>
      </c>
      <c r="CR808" s="2">
        <f t="shared" si="833"/>
        <v>-375.3035815391263</v>
      </c>
      <c r="CS808" s="2">
        <f>Paramètres!$F$22</f>
        <v>1</v>
      </c>
      <c r="CT808" s="2">
        <f t="shared" si="834"/>
        <v>-113008.82166116372</v>
      </c>
      <c r="CU808" s="2">
        <f t="shared" si="835"/>
        <v>-27699.570185566547</v>
      </c>
      <c r="CV808" s="2">
        <f t="shared" si="864"/>
        <v>116354.0285581459</v>
      </c>
      <c r="CW808" s="2">
        <f t="shared" si="865"/>
        <v>-166.22776438332124</v>
      </c>
      <c r="CX808" s="2">
        <f t="shared" si="836"/>
        <v>71.897639210917561</v>
      </c>
      <c r="CY808" s="2">
        <f t="shared" si="866"/>
        <v>-69.830564425922844</v>
      </c>
      <c r="CZ808" s="2">
        <f t="shared" si="867"/>
        <v>-17.116155995442117</v>
      </c>
      <c r="DA808" s="2"/>
      <c r="DB808" s="2"/>
      <c r="DC808" s="13">
        <f>Paramètres!$H$16</f>
        <v>-20000</v>
      </c>
      <c r="DD808" s="13">
        <f>Paramètres!$I$16</f>
        <v>0</v>
      </c>
      <c r="DE808" s="13"/>
      <c r="DF808" s="13"/>
      <c r="DG808" s="112">
        <f>Paramètres!$H$20</f>
        <v>1047197551196.5977</v>
      </c>
      <c r="DH808" s="13">
        <f>Paramètres!$H$21</f>
        <v>10000</v>
      </c>
      <c r="DI808" s="13">
        <f>IF(DL808&lt;66666,Paramètres!$H$22,5)</f>
        <v>1</v>
      </c>
      <c r="DJ808" s="13">
        <f t="shared" si="837"/>
        <v>-6030.5487030160111</v>
      </c>
      <c r="DK808" s="13">
        <f t="shared" si="838"/>
        <v>-38433.119656592578</v>
      </c>
      <c r="DL808" s="13">
        <f t="shared" si="868"/>
        <v>38903.370087916694</v>
      </c>
      <c r="DM808" s="13">
        <f t="shared" si="869"/>
        <v>-98.917580914591298</v>
      </c>
      <c r="DN808" s="13">
        <f t="shared" si="870"/>
        <v>628.59889104039485</v>
      </c>
      <c r="DO808" s="13">
        <f t="shared" si="871"/>
        <v>-97.441332679257201</v>
      </c>
      <c r="DP808" s="13">
        <f t="shared" si="872"/>
        <v>-621.0006058796597</v>
      </c>
      <c r="DQ808" s="13">
        <f>IF(DT808&lt;66666,Paramètres!$H$22,5)</f>
        <v>5</v>
      </c>
      <c r="DR808" s="13">
        <f t="shared" si="839"/>
        <v>-148008.8216611637</v>
      </c>
      <c r="DS808" s="13">
        <f t="shared" si="840"/>
        <v>-42699.570185566547</v>
      </c>
      <c r="DT808" s="13">
        <f t="shared" si="873"/>
        <v>154045.00830458052</v>
      </c>
      <c r="DU808" s="13">
        <f t="shared" si="874"/>
        <v>-163.9074976547214</v>
      </c>
      <c r="DV808" s="13">
        <f t="shared" si="875"/>
        <v>219.26226223880735</v>
      </c>
      <c r="DW808" s="13">
        <f t="shared" si="876"/>
        <v>-210.67056586839081</v>
      </c>
      <c r="DX808" s="13">
        <f t="shared" si="877"/>
        <v>-60.777070666259753</v>
      </c>
    </row>
    <row r="809" spans="1:128" x14ac:dyDescent="0.35">
      <c r="A809" s="106">
        <f t="shared" si="878"/>
        <v>803</v>
      </c>
      <c r="B809" s="106">
        <f>A809*Paramètres!$D$25</f>
        <v>401.5</v>
      </c>
      <c r="C809" s="102">
        <f>Paramètres!$D$7</f>
        <v>155093840495.72119</v>
      </c>
      <c r="D809" s="28">
        <f>Paramètres!$D$8</f>
        <v>6666</v>
      </c>
      <c r="E809" s="28">
        <f t="shared" si="841"/>
        <v>-10895.612565233518</v>
      </c>
      <c r="F809" s="28">
        <f t="shared" si="842"/>
        <v>42162.003107012497</v>
      </c>
      <c r="G809" s="28">
        <f t="shared" si="816"/>
        <v>47.325616165049183</v>
      </c>
      <c r="H809" s="28">
        <f t="shared" si="817"/>
        <v>-71.322801060644451</v>
      </c>
      <c r="I809" s="28">
        <f t="shared" si="879"/>
        <v>6236.5623912365691</v>
      </c>
      <c r="J809" s="28">
        <f t="shared" si="880"/>
        <v>6764.5636633887316</v>
      </c>
      <c r="K809" s="28">
        <f t="shared" si="881"/>
        <v>1061.9670330357717</v>
      </c>
      <c r="L809" s="28">
        <f t="shared" si="843"/>
        <v>340.08009548493192</v>
      </c>
      <c r="M809" s="28">
        <f t="shared" si="844"/>
        <v>-1006.0415040691707</v>
      </c>
      <c r="N809" s="28">
        <f>Paramètres!$D$26*Calculs!K809</f>
        <v>21.239340660715435</v>
      </c>
      <c r="O809" s="28">
        <f>Paramètres!$D$26*I809</f>
        <v>124.73124782473138</v>
      </c>
      <c r="P809" s="28">
        <f>Paramètres!$D$26*J809</f>
        <v>135.29127326777464</v>
      </c>
      <c r="Q809" s="105">
        <f>IF($T809&gt;25000,Paramètres!$D$9,-5)</f>
        <v>6</v>
      </c>
      <c r="R809" s="105">
        <f t="shared" si="818"/>
        <v>-136123.39444373376</v>
      </c>
      <c r="S809" s="105">
        <f t="shared" si="819"/>
        <v>-1012.1741700400671</v>
      </c>
      <c r="T809" s="105">
        <f t="shared" si="845"/>
        <v>136127.15750883371</v>
      </c>
      <c r="U809" s="105">
        <f t="shared" si="846"/>
        <v>-179.57397301518054</v>
      </c>
      <c r="V809" s="105">
        <f t="shared" si="820"/>
        <v>50.037544629777827</v>
      </c>
      <c r="W809" s="105">
        <f t="shared" si="847"/>
        <v>-50.036161404407302</v>
      </c>
      <c r="X809" s="105">
        <f t="shared" si="848"/>
        <v>-0.3720544168653741</v>
      </c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44">
        <f t="shared" si="849"/>
        <v>125227.78187850025</v>
      </c>
      <c r="AL809" s="44">
        <f t="shared" si="850"/>
        <v>43174.177277052564</v>
      </c>
      <c r="AM809" s="44">
        <f t="shared" si="821"/>
        <v>171.09277083575122</v>
      </c>
      <c r="AN809" s="44">
        <f t="shared" si="822"/>
        <v>-164.32667826814321</v>
      </c>
      <c r="AO809" s="44">
        <f t="shared" si="882"/>
        <v>-5626.1496572109227</v>
      </c>
      <c r="AP809" s="44">
        <f t="shared" si="883"/>
        <v>881.75881316060077</v>
      </c>
      <c r="AQ809" s="44">
        <f t="shared" si="851"/>
        <v>370.26221306184789</v>
      </c>
      <c r="AR809" s="44">
        <f t="shared" si="852"/>
        <v>-356.494990169608</v>
      </c>
      <c r="AS809" s="44">
        <f t="shared" si="853"/>
        <v>-100.02713834469297</v>
      </c>
      <c r="AT809" s="44">
        <f>Paramètres!$D$26*Calculs!AQ809</f>
        <v>7.405244261236958</v>
      </c>
      <c r="AU809" s="44">
        <f>Paramètres!$D$26*AO809</f>
        <v>-112.52299314421846</v>
      </c>
      <c r="AV809" s="44">
        <f>Paramètres!$D$26*AP809</f>
        <v>17.635176263212017</v>
      </c>
      <c r="AW809" s="44"/>
      <c r="AX809" s="44"/>
      <c r="AY809" s="44"/>
      <c r="AZ809" s="44"/>
      <c r="BA809" s="44"/>
      <c r="BB809" s="44"/>
      <c r="BC809" s="44"/>
      <c r="BD809" s="44"/>
      <c r="BE809" s="44"/>
      <c r="BF809" s="44"/>
      <c r="BG809" s="41">
        <f>Paramètres!$D$16</f>
        <v>30000</v>
      </c>
      <c r="BH809" s="41">
        <f>Paramètres!$E$16</f>
        <v>-25000</v>
      </c>
      <c r="BI809" s="100"/>
      <c r="BJ809" s="100"/>
      <c r="BK809" s="110">
        <f>Paramètres!$D$20</f>
        <v>523598775598.29883</v>
      </c>
      <c r="BL809" s="41">
        <f>Paramètres!$D$21</f>
        <v>10000</v>
      </c>
      <c r="BM809" s="41"/>
      <c r="BN809" s="41"/>
      <c r="BO809" s="41">
        <f>IF(AND($BR$6&gt;200,A809&lt;950),Paramètres!$D$22,0)</f>
        <v>1</v>
      </c>
      <c r="BP809" s="41">
        <f t="shared" si="823"/>
        <v>40895.612565233518</v>
      </c>
      <c r="BQ809" s="41">
        <f t="shared" si="824"/>
        <v>-67162.003107012497</v>
      </c>
      <c r="BR809" s="41">
        <f t="shared" si="854"/>
        <v>78633.235902079236</v>
      </c>
      <c r="BS809" s="41">
        <f t="shared" si="855"/>
        <v>-58.662348634744149</v>
      </c>
      <c r="BT809" s="41">
        <f t="shared" si="856"/>
        <v>82.667521675706595</v>
      </c>
      <c r="BU809" s="41">
        <f t="shared" si="857"/>
        <v>42.993765923454092</v>
      </c>
      <c r="BV809" s="41">
        <f t="shared" si="858"/>
        <v>-70.607756172552726</v>
      </c>
      <c r="BW809" s="41">
        <f>Paramètres!$D$22</f>
        <v>1</v>
      </c>
      <c r="BX809" s="41">
        <f t="shared" si="825"/>
        <v>-95227.781878500246</v>
      </c>
      <c r="BY809" s="41">
        <f t="shared" si="826"/>
        <v>-68174.177277052571</v>
      </c>
      <c r="BZ809" s="41">
        <f t="shared" si="859"/>
        <v>117115.53649666729</v>
      </c>
      <c r="CA809" s="41">
        <f t="shared" si="860"/>
        <v>-144.40088246342381</v>
      </c>
      <c r="CB809" s="41">
        <f t="shared" si="861"/>
        <v>37.76046576092623</v>
      </c>
      <c r="CC809" s="41">
        <f t="shared" si="862"/>
        <v>-30.703401996663231</v>
      </c>
      <c r="CD809" s="41">
        <f t="shared" si="863"/>
        <v>-21.980761595390153</v>
      </c>
      <c r="CE809" s="2">
        <f>Paramètres!$F$16</f>
        <v>15000</v>
      </c>
      <c r="CF809" s="2">
        <f>Paramètres!$G$16</f>
        <v>15000</v>
      </c>
      <c r="CG809" s="111">
        <f>Paramètres!$F$20</f>
        <v>992600579172.61572</v>
      </c>
      <c r="CH809" s="2">
        <f>Paramètres!$F$21</f>
        <v>13332</v>
      </c>
      <c r="CI809" s="2"/>
      <c r="CJ809" s="2"/>
      <c r="CK809" s="2">
        <f>IF(CN809&gt;20000,Paramètres!$F$22,-2)</f>
        <v>1</v>
      </c>
      <c r="CL809" s="2">
        <f t="shared" si="827"/>
        <v>25895.612565233518</v>
      </c>
      <c r="CM809" s="2">
        <f t="shared" si="828"/>
        <v>-27162.003107012497</v>
      </c>
      <c r="CN809" s="2">
        <f t="shared" si="829"/>
        <v>37528.084988632669</v>
      </c>
      <c r="CO809" s="2">
        <f t="shared" si="830"/>
        <v>-46.367288339804496</v>
      </c>
      <c r="CP809" s="2">
        <f t="shared" si="831"/>
        <v>589.70570847486147</v>
      </c>
      <c r="CQ809" s="2">
        <f t="shared" si="832"/>
        <v>406.91632836573217</v>
      </c>
      <c r="CR809" s="2">
        <f t="shared" si="833"/>
        <v>-426.81603099835633</v>
      </c>
      <c r="CS809" s="2">
        <f>Paramètres!$F$22</f>
        <v>1</v>
      </c>
      <c r="CT809" s="2">
        <f t="shared" si="834"/>
        <v>-110227.78187850025</v>
      </c>
      <c r="CU809" s="2">
        <f t="shared" si="835"/>
        <v>-28174.177277052564</v>
      </c>
      <c r="CV809" s="2">
        <f t="shared" si="864"/>
        <v>113771.47341532064</v>
      </c>
      <c r="CW809" s="2">
        <f t="shared" si="865"/>
        <v>-165.66219559523455</v>
      </c>
      <c r="CX809" s="2">
        <f t="shared" si="836"/>
        <v>75.131702053317085</v>
      </c>
      <c r="CY809" s="2">
        <f t="shared" si="866"/>
        <v>-72.791540950354715</v>
      </c>
      <c r="CZ809" s="2">
        <f t="shared" si="867"/>
        <v>-18.605488961627536</v>
      </c>
      <c r="DA809" s="2"/>
      <c r="DB809" s="2"/>
      <c r="DC809" s="13">
        <f>Paramètres!$H$16</f>
        <v>-20000</v>
      </c>
      <c r="DD809" s="13">
        <f>Paramètres!$I$16</f>
        <v>0</v>
      </c>
      <c r="DE809" s="13"/>
      <c r="DF809" s="13"/>
      <c r="DG809" s="112">
        <f>Paramètres!$H$20</f>
        <v>1047197551196.5977</v>
      </c>
      <c r="DH809" s="13">
        <f>Paramètres!$H$21</f>
        <v>10000</v>
      </c>
      <c r="DI809" s="13">
        <f>IF(DL809&lt;66666,Paramètres!$H$22,5)</f>
        <v>1</v>
      </c>
      <c r="DJ809" s="13">
        <f t="shared" si="837"/>
        <v>-9104.3874347664823</v>
      </c>
      <c r="DK809" s="13">
        <f t="shared" si="838"/>
        <v>-42162.003107012497</v>
      </c>
      <c r="DL809" s="13">
        <f t="shared" si="868"/>
        <v>43133.796222429402</v>
      </c>
      <c r="DM809" s="13">
        <f t="shared" si="869"/>
        <v>-102.185250606208</v>
      </c>
      <c r="DN809" s="13">
        <f t="shared" si="870"/>
        <v>520.3408599948142</v>
      </c>
      <c r="DO809" s="13">
        <f t="shared" si="871"/>
        <v>-109.82999880425433</v>
      </c>
      <c r="DP809" s="13">
        <f t="shared" si="872"/>
        <v>-508.61771689826173</v>
      </c>
      <c r="DQ809" s="13">
        <f>IF(DT809&lt;66666,Paramètres!$H$22,5)</f>
        <v>5</v>
      </c>
      <c r="DR809" s="13">
        <f t="shared" si="839"/>
        <v>-145227.78187850025</v>
      </c>
      <c r="DS809" s="13">
        <f t="shared" si="840"/>
        <v>-43174.177277052564</v>
      </c>
      <c r="DT809" s="13">
        <f t="shared" si="873"/>
        <v>151509.46575346243</v>
      </c>
      <c r="DU809" s="13">
        <f t="shared" si="874"/>
        <v>-163.44352664243257</v>
      </c>
      <c r="DV809" s="13">
        <f t="shared" si="875"/>
        <v>226.61432477182822</v>
      </c>
      <c r="DW809" s="13">
        <f t="shared" si="876"/>
        <v>-217.21874316459716</v>
      </c>
      <c r="DX809" s="13">
        <f t="shared" si="877"/>
        <v>-64.576077689686443</v>
      </c>
    </row>
    <row r="810" spans="1:128" x14ac:dyDescent="0.35">
      <c r="A810" s="106">
        <f t="shared" si="878"/>
        <v>804</v>
      </c>
      <c r="B810" s="106">
        <f>A810*Paramètres!$D$25</f>
        <v>402</v>
      </c>
      <c r="C810" s="102">
        <f>Paramètres!$D$7</f>
        <v>155093840495.72119</v>
      </c>
      <c r="D810" s="28">
        <f>Paramètres!$D$8</f>
        <v>6666</v>
      </c>
      <c r="E810" s="28">
        <f t="shared" si="841"/>
        <v>-7692.3113457439995</v>
      </c>
      <c r="F810" s="28">
        <f t="shared" si="842"/>
        <v>45292.77456268957</v>
      </c>
      <c r="G810" s="28">
        <f t="shared" si="816"/>
        <v>41.074120025216878</v>
      </c>
      <c r="H810" s="28">
        <f t="shared" si="817"/>
        <v>-74.37783937294499</v>
      </c>
      <c r="I810" s="28">
        <f t="shared" si="879"/>
        <v>6451.9112388967696</v>
      </c>
      <c r="J810" s="28">
        <f t="shared" si="880"/>
        <v>5623.230886051786</v>
      </c>
      <c r="K810" s="28">
        <f t="shared" si="881"/>
        <v>1002.3735840827834</v>
      </c>
      <c r="L810" s="28">
        <f t="shared" si="843"/>
        <v>269.93151655086655</v>
      </c>
      <c r="M810" s="28">
        <f t="shared" si="844"/>
        <v>-965.34438333659659</v>
      </c>
      <c r="N810" s="28">
        <f>Paramètres!$D$26*Calculs!K810</f>
        <v>20.047471681655669</v>
      </c>
      <c r="O810" s="28">
        <f>Paramètres!$D$26*I810</f>
        <v>129.0382247779354</v>
      </c>
      <c r="P810" s="28">
        <f>Paramètres!$D$26*J810</f>
        <v>112.46461772103572</v>
      </c>
      <c r="Q810" s="105">
        <f>IF($T810&gt;25000,Paramètres!$D$9,-5)</f>
        <v>6</v>
      </c>
      <c r="R810" s="105">
        <f t="shared" si="818"/>
        <v>-130017.89464809639</v>
      </c>
      <c r="S810" s="105">
        <f t="shared" si="819"/>
        <v>1702.7246636428754</v>
      </c>
      <c r="T810" s="105">
        <f t="shared" si="845"/>
        <v>130029.0436787246</v>
      </c>
      <c r="U810" s="105">
        <f t="shared" si="846"/>
        <v>179.2496928181998</v>
      </c>
      <c r="V810" s="105">
        <f t="shared" si="820"/>
        <v>54.822044030273858</v>
      </c>
      <c r="W810" s="105">
        <f t="shared" si="847"/>
        <v>-54.817343444691573</v>
      </c>
      <c r="X810" s="105">
        <f t="shared" si="848"/>
        <v>0.71789227883813911</v>
      </c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44">
        <f t="shared" si="849"/>
        <v>122325.58330235239</v>
      </c>
      <c r="AL810" s="44">
        <f t="shared" si="850"/>
        <v>43590.049899046695</v>
      </c>
      <c r="AM810" s="44">
        <f t="shared" si="821"/>
        <v>172.58367511393561</v>
      </c>
      <c r="AN810" s="44">
        <f t="shared" si="822"/>
        <v>-164.11093412321162</v>
      </c>
      <c r="AO810" s="44">
        <f t="shared" si="882"/>
        <v>-5870.1216542363127</v>
      </c>
      <c r="AP810" s="44">
        <f t="shared" si="883"/>
        <v>764.09649855269583</v>
      </c>
      <c r="AQ810" s="44">
        <f t="shared" si="851"/>
        <v>385.47756790419675</v>
      </c>
      <c r="AR810" s="44">
        <f t="shared" si="852"/>
        <v>-370.74984751602244</v>
      </c>
      <c r="AS810" s="44">
        <f t="shared" si="853"/>
        <v>-105.5343826635695</v>
      </c>
      <c r="AT810" s="44">
        <f>Paramètres!$D$26*Calculs!AQ810</f>
        <v>7.7095513580839352</v>
      </c>
      <c r="AU810" s="44">
        <f>Paramètres!$D$26*AO810</f>
        <v>-117.40243308472625</v>
      </c>
      <c r="AV810" s="44">
        <f>Paramètres!$D$26*AP810</f>
        <v>15.281929971053916</v>
      </c>
      <c r="AW810" s="44"/>
      <c r="AX810" s="44"/>
      <c r="AY810" s="44"/>
      <c r="AZ810" s="44"/>
      <c r="BA810" s="44"/>
      <c r="BB810" s="44"/>
      <c r="BC810" s="44"/>
      <c r="BD810" s="44"/>
      <c r="BE810" s="44"/>
      <c r="BF810" s="44"/>
      <c r="BG810" s="41">
        <f>Paramètres!$D$16</f>
        <v>30000</v>
      </c>
      <c r="BH810" s="41">
        <f>Paramètres!$E$16</f>
        <v>-25000</v>
      </c>
      <c r="BI810" s="100"/>
      <c r="BJ810" s="100"/>
      <c r="BK810" s="110">
        <f>Paramètres!$D$20</f>
        <v>523598775598.29883</v>
      </c>
      <c r="BL810" s="41">
        <f>Paramètres!$D$21</f>
        <v>10000</v>
      </c>
      <c r="BM810" s="41"/>
      <c r="BN810" s="41"/>
      <c r="BO810" s="41">
        <f>IF(AND($BR$6&gt;200,A810&lt;950),Paramètres!$D$22,0)</f>
        <v>1</v>
      </c>
      <c r="BP810" s="41">
        <f t="shared" si="823"/>
        <v>37692.311345743998</v>
      </c>
      <c r="BQ810" s="41">
        <f t="shared" si="824"/>
        <v>-70292.774562689563</v>
      </c>
      <c r="BR810" s="41">
        <f t="shared" si="854"/>
        <v>79760.79544679579</v>
      </c>
      <c r="BS810" s="41">
        <f t="shared" si="855"/>
        <v>-61.798951416557564</v>
      </c>
      <c r="BT810" s="41">
        <f t="shared" si="856"/>
        <v>80.40061938219732</v>
      </c>
      <c r="BU810" s="41">
        <f t="shared" si="857"/>
        <v>37.994670955430948</v>
      </c>
      <c r="BV810" s="41">
        <f t="shared" si="858"/>
        <v>-70.856648072213346</v>
      </c>
      <c r="BW810" s="41">
        <f>Paramètres!$D$22</f>
        <v>1</v>
      </c>
      <c r="BX810" s="41">
        <f t="shared" si="825"/>
        <v>-92325.583302352388</v>
      </c>
      <c r="BY810" s="41">
        <f t="shared" si="826"/>
        <v>-68590.049899046688</v>
      </c>
      <c r="BZ810" s="41">
        <f t="shared" si="859"/>
        <v>115015.68709212376</v>
      </c>
      <c r="CA810" s="41">
        <f t="shared" si="860"/>
        <v>-143.39079341421285</v>
      </c>
      <c r="CB810" s="41">
        <f t="shared" si="861"/>
        <v>39.136185505605482</v>
      </c>
      <c r="CC810" s="41">
        <f t="shared" si="862"/>
        <v>-31.415463806602173</v>
      </c>
      <c r="CD810" s="41">
        <f t="shared" si="863"/>
        <v>-23.339015612172538</v>
      </c>
      <c r="CE810" s="2">
        <f>Paramètres!$F$16</f>
        <v>15000</v>
      </c>
      <c r="CF810" s="2">
        <f>Paramètres!$G$16</f>
        <v>15000</v>
      </c>
      <c r="CG810" s="111">
        <f>Paramètres!$F$20</f>
        <v>992600579172.61572</v>
      </c>
      <c r="CH810" s="2">
        <f>Paramètres!$F$21</f>
        <v>13332</v>
      </c>
      <c r="CI810" s="2"/>
      <c r="CJ810" s="2"/>
      <c r="CK810" s="2">
        <f>IF(CN810&gt;20000,Paramètres!$F$22,-2)</f>
        <v>1</v>
      </c>
      <c r="CL810" s="2">
        <f t="shared" si="827"/>
        <v>22692.311345743998</v>
      </c>
      <c r="CM810" s="2">
        <f t="shared" si="828"/>
        <v>-30292.77456268957</v>
      </c>
      <c r="CN810" s="2">
        <f t="shared" si="829"/>
        <v>37849.612744625461</v>
      </c>
      <c r="CO810" s="2">
        <f t="shared" si="830"/>
        <v>-53.163126347856831</v>
      </c>
      <c r="CP810" s="2">
        <f t="shared" si="831"/>
        <v>581.38182502929556</v>
      </c>
      <c r="CQ810" s="2">
        <f t="shared" si="832"/>
        <v>348.56096080388539</v>
      </c>
      <c r="CR810" s="2">
        <f t="shared" si="833"/>
        <v>-465.30643997033474</v>
      </c>
      <c r="CS810" s="2">
        <f>Paramètres!$F$22</f>
        <v>1</v>
      </c>
      <c r="CT810" s="2">
        <f t="shared" si="834"/>
        <v>-107325.58330235239</v>
      </c>
      <c r="CU810" s="2">
        <f t="shared" si="835"/>
        <v>-28590.049899046695</v>
      </c>
      <c r="CV810" s="2">
        <f t="shared" si="864"/>
        <v>111068.32034572307</v>
      </c>
      <c r="CW810" s="2">
        <f t="shared" si="865"/>
        <v>-165.08358876007816</v>
      </c>
      <c r="CX810" s="2">
        <f t="shared" si="836"/>
        <v>78.754427539555621</v>
      </c>
      <c r="CY810" s="2">
        <f t="shared" si="866"/>
        <v>-76.100591482935201</v>
      </c>
      <c r="CZ810" s="2">
        <f t="shared" si="867"/>
        <v>-20.272144263262536</v>
      </c>
      <c r="DA810" s="2"/>
      <c r="DB810" s="2"/>
      <c r="DC810" s="13">
        <f>Paramètres!$H$16</f>
        <v>-20000</v>
      </c>
      <c r="DD810" s="13">
        <f>Paramètres!$I$16</f>
        <v>0</v>
      </c>
      <c r="DE810" s="13"/>
      <c r="DF810" s="13"/>
      <c r="DG810" s="112">
        <f>Paramètres!$H$20</f>
        <v>1047197551196.5977</v>
      </c>
      <c r="DH810" s="13">
        <f>Paramètres!$H$21</f>
        <v>10000</v>
      </c>
      <c r="DI810" s="13">
        <f>IF(DL810&lt;66666,Paramètres!$H$22,5)</f>
        <v>1</v>
      </c>
      <c r="DJ810" s="13">
        <f t="shared" si="837"/>
        <v>-12307.688654256001</v>
      </c>
      <c r="DK810" s="13">
        <f t="shared" si="838"/>
        <v>-45292.77456268957</v>
      </c>
      <c r="DL810" s="13">
        <f t="shared" si="868"/>
        <v>46935.217348987753</v>
      </c>
      <c r="DM810" s="13">
        <f t="shared" si="869"/>
        <v>-105.2022549532263</v>
      </c>
      <c r="DN810" s="13">
        <f t="shared" si="870"/>
        <v>444.74461039840719</v>
      </c>
      <c r="DO810" s="13">
        <f t="shared" si="871"/>
        <v>-116.62411520844979</v>
      </c>
      <c r="DP810" s="13">
        <f t="shared" si="872"/>
        <v>-429.18129529404848</v>
      </c>
      <c r="DQ810" s="13">
        <f>IF(DT810&lt;66666,Paramètres!$H$22,5)</f>
        <v>5</v>
      </c>
      <c r="DR810" s="13">
        <f t="shared" si="839"/>
        <v>-142325.5833023524</v>
      </c>
      <c r="DS810" s="13">
        <f t="shared" si="840"/>
        <v>-43590.049899046695</v>
      </c>
      <c r="DT810" s="13">
        <f t="shared" si="873"/>
        <v>148851.14750164418</v>
      </c>
      <c r="DU810" s="13">
        <f t="shared" si="874"/>
        <v>-162.97174740589432</v>
      </c>
      <c r="DV810" s="13">
        <f t="shared" si="875"/>
        <v>234.72573183642552</v>
      </c>
      <c r="DW810" s="13">
        <f t="shared" si="876"/>
        <v>-224.4354663058395</v>
      </c>
      <c r="DX810" s="13">
        <f t="shared" si="877"/>
        <v>-68.737840017169034</v>
      </c>
    </row>
    <row r="811" spans="1:128" x14ac:dyDescent="0.35">
      <c r="A811" s="106">
        <f t="shared" si="878"/>
        <v>805</v>
      </c>
      <c r="B811" s="106">
        <f>A811*Paramètres!$D$25</f>
        <v>402.5</v>
      </c>
      <c r="C811" s="102">
        <f>Paramètres!$D$7</f>
        <v>155093840495.72119</v>
      </c>
      <c r="D811" s="28">
        <f>Paramètres!$D$8</f>
        <v>6666</v>
      </c>
      <c r="E811" s="28">
        <f t="shared" si="841"/>
        <v>-4398.8728471578979</v>
      </c>
      <c r="F811" s="28">
        <f t="shared" si="842"/>
        <v>47863.05390988131</v>
      </c>
      <c r="G811" s="28">
        <f t="shared" si="816"/>
        <v>34.584396863086347</v>
      </c>
      <c r="H811" s="28">
        <f t="shared" si="817"/>
        <v>-77.68349934021721</v>
      </c>
      <c r="I811" s="28">
        <f t="shared" si="879"/>
        <v>6592.8045306697013</v>
      </c>
      <c r="J811" s="28">
        <f t="shared" si="880"/>
        <v>4545.4218849941535</v>
      </c>
      <c r="K811" s="28">
        <f t="shared" si="881"/>
        <v>957.8807483750503</v>
      </c>
      <c r="L811" s="28">
        <f t="shared" si="843"/>
        <v>204.32722602094469</v>
      </c>
      <c r="M811" s="28">
        <f t="shared" si="844"/>
        <v>-935.83434047599053</v>
      </c>
      <c r="N811" s="28">
        <f>Paramètres!$D$26*Calculs!K811</f>
        <v>19.157614967501008</v>
      </c>
      <c r="O811" s="28">
        <f>Paramètres!$D$26*I811</f>
        <v>131.85609061339403</v>
      </c>
      <c r="P811" s="28">
        <f>Paramètres!$D$26*J811</f>
        <v>90.908437699883066</v>
      </c>
      <c r="Q811" s="105">
        <f>IF($T811&gt;25000,Paramètres!$D$9,-5)</f>
        <v>6</v>
      </c>
      <c r="R811" s="105">
        <f t="shared" si="818"/>
        <v>-123696.70786051312</v>
      </c>
      <c r="S811" s="105">
        <f t="shared" si="819"/>
        <v>3917.3393572241621</v>
      </c>
      <c r="T811" s="105">
        <f t="shared" si="845"/>
        <v>123758.72124084341</v>
      </c>
      <c r="U811" s="105">
        <f t="shared" si="846"/>
        <v>178.18611160321967</v>
      </c>
      <c r="V811" s="105">
        <f t="shared" si="820"/>
        <v>60.49325338533027</v>
      </c>
      <c r="W811" s="105">
        <f t="shared" si="847"/>
        <v>-60.462941249813774</v>
      </c>
      <c r="X811" s="105">
        <f t="shared" si="848"/>
        <v>1.9147951752969539</v>
      </c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44">
        <f t="shared" si="849"/>
        <v>119297.83501335523</v>
      </c>
      <c r="AL811" s="44">
        <f t="shared" si="850"/>
        <v>43945.714552657148</v>
      </c>
      <c r="AM811" s="44">
        <f t="shared" si="821"/>
        <v>174.00298318905669</v>
      </c>
      <c r="AN811" s="44">
        <f t="shared" si="822"/>
        <v>-163.90054548840544</v>
      </c>
      <c r="AO811" s="44">
        <f t="shared" si="882"/>
        <v>-6123.4690686676095</v>
      </c>
      <c r="AP811" s="44">
        <f t="shared" si="883"/>
        <v>643.28018591807233</v>
      </c>
      <c r="AQ811" s="44">
        <f t="shared" si="851"/>
        <v>402.5564049316057</v>
      </c>
      <c r="AR811" s="44">
        <f t="shared" si="852"/>
        <v>-386.76886504006848</v>
      </c>
      <c r="AS811" s="44">
        <f t="shared" si="853"/>
        <v>-111.63110761376598</v>
      </c>
      <c r="AT811" s="44">
        <f>Paramètres!$D$26*Calculs!AQ811</f>
        <v>8.0511280986321143</v>
      </c>
      <c r="AU811" s="44">
        <f>Paramètres!$D$26*AO811</f>
        <v>-122.46938137335219</v>
      </c>
      <c r="AV811" s="44">
        <f>Paramètres!$D$26*AP811</f>
        <v>12.865603718361447</v>
      </c>
      <c r="AW811" s="44"/>
      <c r="AX811" s="44"/>
      <c r="AY811" s="44"/>
      <c r="AZ811" s="44"/>
      <c r="BA811" s="44"/>
      <c r="BB811" s="44"/>
      <c r="BC811" s="44"/>
      <c r="BD811" s="44"/>
      <c r="BE811" s="44"/>
      <c r="BF811" s="44"/>
      <c r="BG811" s="41">
        <f>Paramètres!$D$16</f>
        <v>30000</v>
      </c>
      <c r="BH811" s="41">
        <f>Paramètres!$E$16</f>
        <v>-25000</v>
      </c>
      <c r="BI811" s="100"/>
      <c r="BJ811" s="100"/>
      <c r="BK811" s="110">
        <f>Paramètres!$D$20</f>
        <v>523598775598.29883</v>
      </c>
      <c r="BL811" s="41">
        <f>Paramètres!$D$21</f>
        <v>10000</v>
      </c>
      <c r="BM811" s="41"/>
      <c r="BN811" s="41"/>
      <c r="BO811" s="41">
        <f>IF(AND($BR$6&gt;200,A811&lt;950),Paramètres!$D$22,0)</f>
        <v>1</v>
      </c>
      <c r="BP811" s="41">
        <f t="shared" si="823"/>
        <v>34398.872847157894</v>
      </c>
      <c r="BQ811" s="41">
        <f t="shared" si="824"/>
        <v>-72863.053909881302</v>
      </c>
      <c r="BR811" s="41">
        <f t="shared" si="854"/>
        <v>80574.853882766707</v>
      </c>
      <c r="BS811" s="41">
        <f t="shared" si="855"/>
        <v>-64.727859253985486</v>
      </c>
      <c r="BT811" s="41">
        <f t="shared" si="856"/>
        <v>78.821011750014591</v>
      </c>
      <c r="BU811" s="41">
        <f t="shared" si="857"/>
        <v>33.650125693283975</v>
      </c>
      <c r="BV811" s="41">
        <f t="shared" si="858"/>
        <v>-71.277071587728173</v>
      </c>
      <c r="BW811" s="41">
        <f>Paramètres!$D$22</f>
        <v>1</v>
      </c>
      <c r="BX811" s="41">
        <f t="shared" si="825"/>
        <v>-89297.83501335523</v>
      </c>
      <c r="BY811" s="41">
        <f t="shared" si="826"/>
        <v>-68945.714552657155</v>
      </c>
      <c r="BZ811" s="41">
        <f t="shared" si="859"/>
        <v>112816.73144196694</v>
      </c>
      <c r="CA811" s="41">
        <f t="shared" si="860"/>
        <v>-142.32872941547461</v>
      </c>
      <c r="CB811" s="41">
        <f t="shared" si="861"/>
        <v>40.658679119718464</v>
      </c>
      <c r="CC811" s="41">
        <f t="shared" si="862"/>
        <v>-32.18256701366343</v>
      </c>
      <c r="CD811" s="41">
        <f t="shared" si="863"/>
        <v>-24.847747748463902</v>
      </c>
      <c r="CE811" s="2">
        <f>Paramètres!$F$16</f>
        <v>15000</v>
      </c>
      <c r="CF811" s="2">
        <f>Paramètres!$G$16</f>
        <v>15000</v>
      </c>
      <c r="CG811" s="111">
        <f>Paramètres!$F$20</f>
        <v>992600579172.61572</v>
      </c>
      <c r="CH811" s="2">
        <f>Paramètres!$F$21</f>
        <v>13332</v>
      </c>
      <c r="CI811" s="2"/>
      <c r="CJ811" s="2"/>
      <c r="CK811" s="2">
        <f>IF(CN811&gt;20000,Paramètres!$F$22,-2)</f>
        <v>1</v>
      </c>
      <c r="CL811" s="2">
        <f t="shared" si="827"/>
        <v>19398.872847157898</v>
      </c>
      <c r="CM811" s="2">
        <f t="shared" si="828"/>
        <v>-32863.05390988131</v>
      </c>
      <c r="CN811" s="2">
        <f t="shared" si="829"/>
        <v>38161.454113070235</v>
      </c>
      <c r="CO811" s="2">
        <f t="shared" si="830"/>
        <v>-59.446889396907544</v>
      </c>
      <c r="CP811" s="2">
        <f t="shared" si="831"/>
        <v>573.46364474087511</v>
      </c>
      <c r="CQ811" s="2">
        <f t="shared" si="832"/>
        <v>291.51269482118153</v>
      </c>
      <c r="CR811" s="2">
        <f t="shared" si="833"/>
        <v>-493.84299184819997</v>
      </c>
      <c r="CS811" s="2">
        <f>Paramètres!$F$22</f>
        <v>1</v>
      </c>
      <c r="CT811" s="2">
        <f t="shared" si="834"/>
        <v>-104297.83501335523</v>
      </c>
      <c r="CU811" s="2">
        <f t="shared" si="835"/>
        <v>-28945.714552657148</v>
      </c>
      <c r="CV811" s="2">
        <f t="shared" si="864"/>
        <v>108239.97773206061</v>
      </c>
      <c r="CW811" s="2">
        <f t="shared" si="865"/>
        <v>-164.48910195539878</v>
      </c>
      <c r="CX811" s="2">
        <f t="shared" si="836"/>
        <v>82.8305049030905</v>
      </c>
      <c r="CY811" s="2">
        <f t="shared" si="866"/>
        <v>-79.813785215668659</v>
      </c>
      <c r="CZ811" s="2">
        <f t="shared" si="867"/>
        <v>-22.150671142157513</v>
      </c>
      <c r="DA811" s="2"/>
      <c r="DB811" s="2"/>
      <c r="DC811" s="13">
        <f>Paramètres!$H$16</f>
        <v>-20000</v>
      </c>
      <c r="DD811" s="13">
        <f>Paramètres!$I$16</f>
        <v>0</v>
      </c>
      <c r="DE811" s="13"/>
      <c r="DF811" s="13"/>
      <c r="DG811" s="112">
        <f>Paramètres!$H$20</f>
        <v>1047197551196.5977</v>
      </c>
      <c r="DH811" s="13">
        <f>Paramètres!$H$21</f>
        <v>10000</v>
      </c>
      <c r="DI811" s="13">
        <f>IF(DL811&lt;66666,Paramètres!$H$22,5)</f>
        <v>1</v>
      </c>
      <c r="DJ811" s="13">
        <f t="shared" si="837"/>
        <v>-15601.127152842102</v>
      </c>
      <c r="DK811" s="13">
        <f t="shared" si="838"/>
        <v>-47863.05390988131</v>
      </c>
      <c r="DL811" s="13">
        <f t="shared" si="868"/>
        <v>50341.504725418679</v>
      </c>
      <c r="DM811" s="13">
        <f t="shared" si="869"/>
        <v>-108.05355707594644</v>
      </c>
      <c r="DN811" s="13">
        <f t="shared" si="870"/>
        <v>389.91065142919439</v>
      </c>
      <c r="DO811" s="13">
        <f t="shared" si="871"/>
        <v>-120.83559449352082</v>
      </c>
      <c r="DP811" s="13">
        <f t="shared" si="872"/>
        <v>-370.71427704006237</v>
      </c>
      <c r="DQ811" s="13">
        <f>IF(DT811&lt;66666,Paramètres!$H$22,5)</f>
        <v>5</v>
      </c>
      <c r="DR811" s="13">
        <f t="shared" si="839"/>
        <v>-139297.83501335524</v>
      </c>
      <c r="DS811" s="13">
        <f t="shared" si="840"/>
        <v>-43945.714552657148</v>
      </c>
      <c r="DT811" s="13">
        <f t="shared" si="873"/>
        <v>146065.43967329015</v>
      </c>
      <c r="DU811" s="13">
        <f t="shared" si="874"/>
        <v>-162.49054414200336</v>
      </c>
      <c r="DV811" s="13">
        <f t="shared" si="875"/>
        <v>243.70107041299303</v>
      </c>
      <c r="DW811" s="13">
        <f t="shared" si="876"/>
        <v>-232.40974439195011</v>
      </c>
      <c r="DX811" s="13">
        <f t="shared" si="877"/>
        <v>-73.320682157949136</v>
      </c>
    </row>
    <row r="812" spans="1:128" x14ac:dyDescent="0.35">
      <c r="A812" s="106">
        <f t="shared" si="878"/>
        <v>806</v>
      </c>
      <c r="B812" s="106">
        <f>A812*Paramètres!$D$25</f>
        <v>403</v>
      </c>
      <c r="C812" s="102">
        <f>Paramètres!$D$7</f>
        <v>155093840495.72119</v>
      </c>
      <c r="D812" s="28">
        <f>Paramètres!$D$8</f>
        <v>6666</v>
      </c>
      <c r="E812" s="28">
        <f t="shared" si="841"/>
        <v>-1051.388775317811</v>
      </c>
      <c r="F812" s="28">
        <f t="shared" si="842"/>
        <v>49901.806267259388</v>
      </c>
      <c r="G812" s="28">
        <f t="shared" si="816"/>
        <v>27.830111634909425</v>
      </c>
      <c r="H812" s="28">
        <f t="shared" si="817"/>
        <v>-81.109590100175424</v>
      </c>
      <c r="I812" s="28">
        <f t="shared" si="879"/>
        <v>6665.275666077252</v>
      </c>
      <c r="J812" s="28">
        <f t="shared" si="880"/>
        <v>3518.6791068182797</v>
      </c>
      <c r="K812" s="28">
        <f t="shared" si="881"/>
        <v>924.53812486906725</v>
      </c>
      <c r="L812" s="28">
        <f t="shared" si="843"/>
        <v>142.88276352834782</v>
      </c>
      <c r="M812" s="28">
        <f t="shared" si="844"/>
        <v>-913.43049008827882</v>
      </c>
      <c r="N812" s="28">
        <f>Paramètres!$D$26*Calculs!K812</f>
        <v>18.490762497381347</v>
      </c>
      <c r="O812" s="28">
        <f>Paramètres!$D$26*I812</f>
        <v>133.30551332154505</v>
      </c>
      <c r="P812" s="28">
        <f>Paramètres!$D$26*J812</f>
        <v>70.373582136365599</v>
      </c>
      <c r="Q812" s="105">
        <f>IF($T812&gt;25000,Paramètres!$D$9,-5)</f>
        <v>6</v>
      </c>
      <c r="R812" s="105">
        <f t="shared" si="818"/>
        <v>-117190.79703807921</v>
      </c>
      <c r="S812" s="105">
        <f t="shared" si="819"/>
        <v>5662.3593985466432</v>
      </c>
      <c r="T812" s="105">
        <f t="shared" si="845"/>
        <v>117327.51264890339</v>
      </c>
      <c r="U812" s="105">
        <f t="shared" si="846"/>
        <v>177.23376588701774</v>
      </c>
      <c r="V812" s="105">
        <f t="shared" si="820"/>
        <v>67.273902093065317</v>
      </c>
      <c r="W812" s="105">
        <f t="shared" si="847"/>
        <v>-67.195511335351881</v>
      </c>
      <c r="X812" s="105">
        <f t="shared" si="848"/>
        <v>3.2467151411748221</v>
      </c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44">
        <f t="shared" si="849"/>
        <v>116139.4082627614</v>
      </c>
      <c r="AL812" s="44">
        <f t="shared" si="850"/>
        <v>44239.446868712745</v>
      </c>
      <c r="AM812" s="44">
        <f t="shared" si="821"/>
        <v>175.3569061918439</v>
      </c>
      <c r="AN812" s="44">
        <f t="shared" si="822"/>
        <v>-163.69839465952981</v>
      </c>
      <c r="AO812" s="44">
        <f t="shared" si="882"/>
        <v>-6387.7685523343262</v>
      </c>
      <c r="AP812" s="44">
        <f t="shared" si="883"/>
        <v>518.78347458594499</v>
      </c>
      <c r="AQ812" s="44">
        <f t="shared" si="851"/>
        <v>421.82759212265699</v>
      </c>
      <c r="AR812" s="44">
        <f t="shared" si="852"/>
        <v>-404.86903787109594</v>
      </c>
      <c r="AS812" s="44">
        <f t="shared" si="853"/>
        <v>-118.4043058732736</v>
      </c>
      <c r="AT812" s="44">
        <f>Paramètres!$D$26*Calculs!AQ812</f>
        <v>8.4365518424531398</v>
      </c>
      <c r="AU812" s="44">
        <f>Paramètres!$D$26*AO812</f>
        <v>-127.75537104668652</v>
      </c>
      <c r="AV812" s="44">
        <f>Paramètres!$D$26*AP812</f>
        <v>10.375669491718901</v>
      </c>
      <c r="AW812" s="44"/>
      <c r="AX812" s="44"/>
      <c r="AY812" s="44"/>
      <c r="AZ812" s="44"/>
      <c r="BA812" s="44"/>
      <c r="BB812" s="44"/>
      <c r="BC812" s="44"/>
      <c r="BD812" s="44"/>
      <c r="BE812" s="44"/>
      <c r="BF812" s="44"/>
      <c r="BG812" s="41">
        <f>Paramètres!$D$16</f>
        <v>30000</v>
      </c>
      <c r="BH812" s="41">
        <f>Paramètres!$E$16</f>
        <v>-25000</v>
      </c>
      <c r="BI812" s="100"/>
      <c r="BJ812" s="100"/>
      <c r="BK812" s="110">
        <f>Paramètres!$D$20</f>
        <v>523598775598.29883</v>
      </c>
      <c r="BL812" s="41">
        <f>Paramètres!$D$21</f>
        <v>10000</v>
      </c>
      <c r="BM812" s="41"/>
      <c r="BN812" s="41"/>
      <c r="BO812" s="41">
        <f>IF(AND($BR$6&gt;200,A812&lt;950),Paramètres!$D$22,0)</f>
        <v>1</v>
      </c>
      <c r="BP812" s="41">
        <f t="shared" si="823"/>
        <v>31051.38877531781</v>
      </c>
      <c r="BQ812" s="41">
        <f t="shared" si="824"/>
        <v>-74901.806267259381</v>
      </c>
      <c r="BR812" s="41">
        <f t="shared" si="854"/>
        <v>81083.101365043927</v>
      </c>
      <c r="BS812" s="41">
        <f t="shared" si="855"/>
        <v>-67.482996895950365</v>
      </c>
      <c r="BT812" s="41">
        <f t="shared" si="856"/>
        <v>77.858110838608738</v>
      </c>
      <c r="BU812" s="41">
        <f t="shared" si="857"/>
        <v>29.816354187997156</v>
      </c>
      <c r="BV812" s="41">
        <f t="shared" si="858"/>
        <v>-71.922669905204359</v>
      </c>
      <c r="BW812" s="41">
        <f>Paramètres!$D$22</f>
        <v>1</v>
      </c>
      <c r="BX812" s="41">
        <f t="shared" si="825"/>
        <v>-86139.408262761397</v>
      </c>
      <c r="BY812" s="41">
        <f t="shared" si="826"/>
        <v>-69239.446868712752</v>
      </c>
      <c r="BZ812" s="41">
        <f t="shared" si="859"/>
        <v>110517.41337248163</v>
      </c>
      <c r="CA812" s="41">
        <f t="shared" si="860"/>
        <v>-141.20744049173601</v>
      </c>
      <c r="CB812" s="41">
        <f t="shared" si="861"/>
        <v>42.34726737401823</v>
      </c>
      <c r="CC812" s="41">
        <f t="shared" si="862"/>
        <v>-33.006278755806918</v>
      </c>
      <c r="CD812" s="41">
        <f t="shared" si="863"/>
        <v>-26.530673130181938</v>
      </c>
      <c r="CE812" s="2">
        <f>Paramètres!$F$16</f>
        <v>15000</v>
      </c>
      <c r="CF812" s="2">
        <f>Paramètres!$G$16</f>
        <v>15000</v>
      </c>
      <c r="CG812" s="111">
        <f>Paramètres!$F$20</f>
        <v>992600579172.61572</v>
      </c>
      <c r="CH812" s="2">
        <f>Paramètres!$F$21</f>
        <v>13332</v>
      </c>
      <c r="CI812" s="2"/>
      <c r="CJ812" s="2"/>
      <c r="CK812" s="2">
        <f>IF(CN812&gt;20000,Paramètres!$F$22,-2)</f>
        <v>1</v>
      </c>
      <c r="CL812" s="2">
        <f t="shared" si="827"/>
        <v>16051.388775317811</v>
      </c>
      <c r="CM812" s="2">
        <f t="shared" si="828"/>
        <v>-34901.806267259388</v>
      </c>
      <c r="CN812" s="2">
        <f t="shared" si="829"/>
        <v>38415.923291438739</v>
      </c>
      <c r="CO812" s="2">
        <f t="shared" si="830"/>
        <v>-65.302233746757551</v>
      </c>
      <c r="CP812" s="2">
        <f t="shared" si="831"/>
        <v>567.11286492593365</v>
      </c>
      <c r="CQ812" s="2">
        <f t="shared" si="832"/>
        <v>236.95770645291549</v>
      </c>
      <c r="CR812" s="2">
        <f t="shared" si="833"/>
        <v>-515.23591384634108</v>
      </c>
      <c r="CS812" s="2">
        <f>Paramètres!$F$22</f>
        <v>1</v>
      </c>
      <c r="CT812" s="2">
        <f t="shared" si="834"/>
        <v>-101139.4082627614</v>
      </c>
      <c r="CU812" s="2">
        <f t="shared" si="835"/>
        <v>-29239.446868712745</v>
      </c>
      <c r="CV812" s="2">
        <f t="shared" si="864"/>
        <v>105281.17190138892</v>
      </c>
      <c r="CW812" s="2">
        <f t="shared" si="865"/>
        <v>-163.87539536417808</v>
      </c>
      <c r="CX812" s="2">
        <f t="shared" si="836"/>
        <v>87.439893816276069</v>
      </c>
      <c r="CY812" s="2">
        <f t="shared" si="866"/>
        <v>-84.000006453387343</v>
      </c>
      <c r="CZ812" s="2">
        <f t="shared" si="867"/>
        <v>-24.284438359421042</v>
      </c>
      <c r="DA812" s="2"/>
      <c r="DB812" s="2"/>
      <c r="DC812" s="13">
        <f>Paramètres!$H$16</f>
        <v>-20000</v>
      </c>
      <c r="DD812" s="13">
        <f>Paramètres!$I$16</f>
        <v>0</v>
      </c>
      <c r="DE812" s="13"/>
      <c r="DF812" s="13"/>
      <c r="DG812" s="112">
        <f>Paramètres!$H$20</f>
        <v>1047197551196.5977</v>
      </c>
      <c r="DH812" s="13">
        <f>Paramètres!$H$21</f>
        <v>10000</v>
      </c>
      <c r="DI812" s="13">
        <f>IF(DL812&lt;66666,Paramètres!$H$22,5)</f>
        <v>1</v>
      </c>
      <c r="DJ812" s="13">
        <f t="shared" si="837"/>
        <v>-18948.61122468219</v>
      </c>
      <c r="DK812" s="13">
        <f t="shared" si="838"/>
        <v>-49901.806267259388</v>
      </c>
      <c r="DL812" s="13">
        <f t="shared" si="868"/>
        <v>53378.274008057248</v>
      </c>
      <c r="DM812" s="13">
        <f t="shared" si="869"/>
        <v>-110.79266816000917</v>
      </c>
      <c r="DN812" s="13">
        <f t="shared" si="870"/>
        <v>349.00202057415078</v>
      </c>
      <c r="DO812" s="13">
        <f t="shared" si="871"/>
        <v>-123.89129711256483</v>
      </c>
      <c r="DP812" s="13">
        <f t="shared" si="872"/>
        <v>-326.27190633673342</v>
      </c>
      <c r="DQ812" s="13">
        <f>IF(DT812&lt;66666,Paramètres!$H$22,5)</f>
        <v>5</v>
      </c>
      <c r="DR812" s="13">
        <f t="shared" si="839"/>
        <v>-136139.4082627614</v>
      </c>
      <c r="DS812" s="13">
        <f t="shared" si="840"/>
        <v>-44239.446868712745</v>
      </c>
      <c r="DT812" s="13">
        <f t="shared" si="873"/>
        <v>143147.01233831071</v>
      </c>
      <c r="DU812" s="13">
        <f t="shared" si="874"/>
        <v>-161.99806936833269</v>
      </c>
      <c r="DV812" s="13">
        <f t="shared" si="875"/>
        <v>253.66621479514691</v>
      </c>
      <c r="DW812" s="13">
        <f t="shared" si="876"/>
        <v>-241.24826508323454</v>
      </c>
      <c r="DX812" s="13">
        <f t="shared" si="877"/>
        <v>-78.395300387376608</v>
      </c>
    </row>
    <row r="813" spans="1:128" x14ac:dyDescent="0.35">
      <c r="A813" s="106">
        <f t="shared" si="878"/>
        <v>807</v>
      </c>
      <c r="B813" s="106">
        <f>A813*Paramètres!$D$25</f>
        <v>403.5</v>
      </c>
      <c r="C813" s="102">
        <f>Paramètres!$D$7</f>
        <v>155093840495.72119</v>
      </c>
      <c r="D813" s="28">
        <f>Paramètres!$D$8</f>
        <v>6666</v>
      </c>
      <c r="E813" s="28">
        <f t="shared" si="841"/>
        <v>2316.9697486029017</v>
      </c>
      <c r="F813" s="28">
        <f t="shared" si="842"/>
        <v>51432.78819814646</v>
      </c>
      <c r="G813" s="28">
        <f t="shared" si="816"/>
        <v>20.795020908951187</v>
      </c>
      <c r="H813" s="28">
        <f t="shared" si="817"/>
        <v>-84.582314456829451</v>
      </c>
      <c r="I813" s="28">
        <f t="shared" si="879"/>
        <v>6674.852916284055</v>
      </c>
      <c r="J813" s="28">
        <f t="shared" si="880"/>
        <v>2534.8750345936351</v>
      </c>
      <c r="K813" s="28">
        <f t="shared" si="881"/>
        <v>900.28092616414256</v>
      </c>
      <c r="L813" s="28">
        <f t="shared" si="843"/>
        <v>85.000572721622703</v>
      </c>
      <c r="M813" s="28">
        <f t="shared" si="844"/>
        <v>-896.25925303561712</v>
      </c>
      <c r="N813" s="28">
        <f>Paramètres!$D$26*Calculs!K813</f>
        <v>18.005618523282852</v>
      </c>
      <c r="O813" s="28">
        <f>Paramètres!$D$26*I813</f>
        <v>133.49705832568111</v>
      </c>
      <c r="P813" s="28">
        <f>Paramètres!$D$26*J813</f>
        <v>50.697500691872705</v>
      </c>
      <c r="Q813" s="105">
        <f>IF($T813&gt;25000,Paramètres!$D$9,-5)</f>
        <v>6</v>
      </c>
      <c r="R813" s="105">
        <f t="shared" si="818"/>
        <v>-110527.33697852356</v>
      </c>
      <c r="S813" s="105">
        <f t="shared" si="819"/>
        <v>6963.5506686090594</v>
      </c>
      <c r="T813" s="105">
        <f t="shared" si="845"/>
        <v>110746.48191919411</v>
      </c>
      <c r="U813" s="105">
        <f t="shared" si="846"/>
        <v>176.39496051134617</v>
      </c>
      <c r="V813" s="105">
        <f t="shared" si="820"/>
        <v>75.462293710840342</v>
      </c>
      <c r="W813" s="105">
        <f t="shared" si="847"/>
        <v>-75.312969058792319</v>
      </c>
      <c r="X813" s="105">
        <f t="shared" si="848"/>
        <v>4.7449408479477908</v>
      </c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44">
        <f t="shared" si="849"/>
        <v>112844.30672712646</v>
      </c>
      <c r="AL813" s="44">
        <f t="shared" si="850"/>
        <v>44469.2375295374</v>
      </c>
      <c r="AM813" s="44">
        <f t="shared" si="821"/>
        <v>176.65108831068375</v>
      </c>
      <c r="AN813" s="44">
        <f t="shared" si="822"/>
        <v>-163.5074724540566</v>
      </c>
      <c r="AO813" s="44">
        <f t="shared" si="882"/>
        <v>-6664.882219158736</v>
      </c>
      <c r="AP813" s="44">
        <f t="shared" si="883"/>
        <v>390.00349922095251</v>
      </c>
      <c r="AQ813" s="44">
        <f t="shared" si="851"/>
        <v>443.7055418117202</v>
      </c>
      <c r="AR813" s="44">
        <f t="shared" si="852"/>
        <v>-425.45006162778066</v>
      </c>
      <c r="AS813" s="44">
        <f t="shared" si="853"/>
        <v>-125.96369673580479</v>
      </c>
      <c r="AT813" s="44">
        <f>Paramètres!$D$26*Calculs!AQ813</f>
        <v>8.8741108362344043</v>
      </c>
      <c r="AU813" s="44">
        <f>Paramètres!$D$26*AO813</f>
        <v>-133.29764438317471</v>
      </c>
      <c r="AV813" s="44">
        <f>Paramètres!$D$26*AP813</f>
        <v>7.80006998441905</v>
      </c>
      <c r="AW813" s="44"/>
      <c r="AX813" s="44"/>
      <c r="AY813" s="44"/>
      <c r="AZ813" s="44"/>
      <c r="BA813" s="44"/>
      <c r="BB813" s="44"/>
      <c r="BC813" s="44"/>
      <c r="BD813" s="44"/>
      <c r="BE813" s="44"/>
      <c r="BF813" s="44"/>
      <c r="BG813" s="41">
        <f>Paramètres!$D$16</f>
        <v>30000</v>
      </c>
      <c r="BH813" s="41">
        <f>Paramètres!$E$16</f>
        <v>-25000</v>
      </c>
      <c r="BI813" s="100"/>
      <c r="BJ813" s="100"/>
      <c r="BK813" s="110">
        <f>Paramètres!$D$20</f>
        <v>523598775598.29883</v>
      </c>
      <c r="BL813" s="41">
        <f>Paramètres!$D$21</f>
        <v>10000</v>
      </c>
      <c r="BM813" s="41"/>
      <c r="BN813" s="41"/>
      <c r="BO813" s="41">
        <f>IF(AND($BR$6&gt;200,A813&lt;950),Paramètres!$D$22,0)</f>
        <v>1</v>
      </c>
      <c r="BP813" s="41">
        <f t="shared" si="823"/>
        <v>27683.030251397096</v>
      </c>
      <c r="BQ813" s="41">
        <f t="shared" si="824"/>
        <v>-76432.78819814646</v>
      </c>
      <c r="BR813" s="41">
        <f t="shared" si="854"/>
        <v>81291.581825195681</v>
      </c>
      <c r="BS813" s="41">
        <f t="shared" si="855"/>
        <v>-70.090226571436361</v>
      </c>
      <c r="BT813" s="41">
        <f t="shared" si="856"/>
        <v>77.468191271154467</v>
      </c>
      <c r="BU813" s="41">
        <f t="shared" si="857"/>
        <v>26.381013068387578</v>
      </c>
      <c r="BV813" s="41">
        <f t="shared" si="858"/>
        <v>-72.837921499104695</v>
      </c>
      <c r="BW813" s="41">
        <f>Paramètres!$D$22</f>
        <v>1</v>
      </c>
      <c r="BX813" s="41">
        <f t="shared" si="825"/>
        <v>-82844.306727126459</v>
      </c>
      <c r="BY813" s="41">
        <f t="shared" si="826"/>
        <v>-69469.237529537408</v>
      </c>
      <c r="BZ813" s="41">
        <f t="shared" si="859"/>
        <v>108116.39154186334</v>
      </c>
      <c r="CA813" s="41">
        <f t="shared" si="860"/>
        <v>-140.01842647591616</v>
      </c>
      <c r="CB813" s="41">
        <f t="shared" si="861"/>
        <v>44.224832507173176</v>
      </c>
      <c r="CC813" s="41">
        <f t="shared" si="862"/>
        <v>-33.887327693150127</v>
      </c>
      <c r="CD813" s="41">
        <f t="shared" si="863"/>
        <v>-28.416277590574417</v>
      </c>
      <c r="CE813" s="2">
        <f>Paramètres!$F$16</f>
        <v>15000</v>
      </c>
      <c r="CF813" s="2">
        <f>Paramètres!$G$16</f>
        <v>15000</v>
      </c>
      <c r="CG813" s="111">
        <f>Paramètres!$F$20</f>
        <v>992600579172.61572</v>
      </c>
      <c r="CH813" s="2">
        <f>Paramètres!$F$21</f>
        <v>13332</v>
      </c>
      <c r="CI813" s="2"/>
      <c r="CJ813" s="2"/>
      <c r="CK813" s="2">
        <f>IF(CN813&gt;20000,Paramètres!$F$22,-2)</f>
        <v>1</v>
      </c>
      <c r="CL813" s="2">
        <f t="shared" si="827"/>
        <v>12683.030251397098</v>
      </c>
      <c r="CM813" s="2">
        <f t="shared" si="828"/>
        <v>-36432.78819814646</v>
      </c>
      <c r="CN813" s="2">
        <f t="shared" si="829"/>
        <v>38577.29011023006</v>
      </c>
      <c r="CO813" s="2">
        <f t="shared" si="830"/>
        <v>-70.8059034744375</v>
      </c>
      <c r="CP813" s="2">
        <f t="shared" si="831"/>
        <v>563.13624213111814</v>
      </c>
      <c r="CQ813" s="2">
        <f t="shared" si="832"/>
        <v>185.14193128130171</v>
      </c>
      <c r="CR813" s="2">
        <f t="shared" si="833"/>
        <v>-531.83163922710264</v>
      </c>
      <c r="CS813" s="2">
        <f>Paramètres!$F$22</f>
        <v>1</v>
      </c>
      <c r="CT813" s="2">
        <f t="shared" si="834"/>
        <v>-97844.306727126459</v>
      </c>
      <c r="CU813" s="2">
        <f t="shared" si="835"/>
        <v>-29469.2375295374</v>
      </c>
      <c r="CV813" s="2">
        <f t="shared" si="864"/>
        <v>102185.83228356219</v>
      </c>
      <c r="CW813" s="2">
        <f t="shared" si="865"/>
        <v>-163.23848664677641</v>
      </c>
      <c r="CX813" s="2">
        <f t="shared" si="836"/>
        <v>92.682483749566273</v>
      </c>
      <c r="CY813" s="2">
        <f t="shared" si="866"/>
        <v>-88.744722879584998</v>
      </c>
      <c r="CZ813" s="2">
        <f t="shared" si="867"/>
        <v>-26.728579367678286</v>
      </c>
      <c r="DA813" s="2"/>
      <c r="DB813" s="2"/>
      <c r="DC813" s="13">
        <f>Paramètres!$H$16</f>
        <v>-20000</v>
      </c>
      <c r="DD813" s="13">
        <f>Paramètres!$I$16</f>
        <v>0</v>
      </c>
      <c r="DE813" s="13"/>
      <c r="DF813" s="13"/>
      <c r="DG813" s="112">
        <f>Paramètres!$H$20</f>
        <v>1047197551196.5977</v>
      </c>
      <c r="DH813" s="13">
        <f>Paramètres!$H$21</f>
        <v>10000</v>
      </c>
      <c r="DI813" s="13">
        <f>IF(DL813&lt;66666,Paramètres!$H$22,5)</f>
        <v>1</v>
      </c>
      <c r="DJ813" s="13">
        <f t="shared" si="837"/>
        <v>-22316.969748602904</v>
      </c>
      <c r="DK813" s="13">
        <f t="shared" si="838"/>
        <v>-51432.78819814646</v>
      </c>
      <c r="DL813" s="13">
        <f t="shared" si="868"/>
        <v>56065.843796338704</v>
      </c>
      <c r="DM813" s="13">
        <f t="shared" si="869"/>
        <v>-113.45628716898149</v>
      </c>
      <c r="DN813" s="13">
        <f t="shared" si="870"/>
        <v>317.8560353107784</v>
      </c>
      <c r="DO813" s="13">
        <f t="shared" si="871"/>
        <v>-126.52237162806658</v>
      </c>
      <c r="DP813" s="13">
        <f t="shared" si="872"/>
        <v>-291.58969230940971</v>
      </c>
      <c r="DQ813" s="13">
        <f>IF(DT813&lt;66666,Paramètres!$H$22,5)</f>
        <v>5</v>
      </c>
      <c r="DR813" s="13">
        <f t="shared" si="839"/>
        <v>-132844.30672712647</v>
      </c>
      <c r="DS813" s="13">
        <f t="shared" si="840"/>
        <v>-44469.2375295374</v>
      </c>
      <c r="DT813" s="13">
        <f t="shared" si="873"/>
        <v>140089.69596750962</v>
      </c>
      <c r="DU813" s="13">
        <f t="shared" si="874"/>
        <v>-161.49218299788291</v>
      </c>
      <c r="DV813" s="13">
        <f t="shared" si="875"/>
        <v>264.77393984390369</v>
      </c>
      <c r="DW813" s="13">
        <f t="shared" si="876"/>
        <v>-251.07992586500413</v>
      </c>
      <c r="DX813" s="13">
        <f t="shared" si="877"/>
        <v>-84.048260232363958</v>
      </c>
    </row>
    <row r="814" spans="1:128" x14ac:dyDescent="0.35">
      <c r="A814" s="106">
        <f t="shared" si="878"/>
        <v>808</v>
      </c>
      <c r="B814" s="106">
        <f>A814*Paramètres!$D$25</f>
        <v>404</v>
      </c>
      <c r="C814" s="102">
        <f>Paramètres!$D$7</f>
        <v>155093840495.72119</v>
      </c>
      <c r="D814" s="28">
        <f>Paramètres!$D$8</f>
        <v>6666</v>
      </c>
      <c r="E814" s="28">
        <f t="shared" si="841"/>
        <v>5675.646349925335</v>
      </c>
      <c r="F814" s="28">
        <f t="shared" si="842"/>
        <v>52476.160902184369</v>
      </c>
      <c r="G814" s="28">
        <f t="shared" si="816"/>
        <v>13.476050537196215</v>
      </c>
      <c r="H814" s="28">
        <f t="shared" si="817"/>
        <v>-88.065323609024446</v>
      </c>
      <c r="I814" s="28">
        <f t="shared" si="879"/>
        <v>6626.3564306799972</v>
      </c>
      <c r="J814" s="28">
        <f t="shared" si="880"/>
        <v>1587.9182808661453</v>
      </c>
      <c r="K814" s="28">
        <f t="shared" si="881"/>
        <v>883.98210189941153</v>
      </c>
      <c r="L814" s="28">
        <f t="shared" si="843"/>
        <v>29.843285913641353</v>
      </c>
      <c r="M814" s="28">
        <f t="shared" si="844"/>
        <v>-883.47820276698303</v>
      </c>
      <c r="N814" s="28">
        <f>Paramètres!$D$26*Calculs!K814</f>
        <v>17.679642037988231</v>
      </c>
      <c r="O814" s="28">
        <f>Paramètres!$D$26*I814</f>
        <v>132.52712861359996</v>
      </c>
      <c r="P814" s="28">
        <f>Paramètres!$D$26*J814</f>
        <v>31.758365617322909</v>
      </c>
      <c r="Q814" s="105">
        <f>IF($T814&gt;25000,Paramètres!$D$9,-5)</f>
        <v>6</v>
      </c>
      <c r="R814" s="105">
        <f t="shared" si="818"/>
        <v>-103729.85675221482</v>
      </c>
      <c r="S814" s="105">
        <f t="shared" si="819"/>
        <v>7843.4125472204396</v>
      </c>
      <c r="T814" s="105">
        <f t="shared" si="845"/>
        <v>104025.96936448563</v>
      </c>
      <c r="U814" s="105">
        <f t="shared" si="846"/>
        <v>175.67587469667387</v>
      </c>
      <c r="V814" s="105">
        <f t="shared" si="820"/>
        <v>85.46587472890252</v>
      </c>
      <c r="W814" s="105">
        <f t="shared" si="847"/>
        <v>-85.222593906040757</v>
      </c>
      <c r="X814" s="105">
        <f t="shared" si="848"/>
        <v>6.4440073791487187</v>
      </c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44">
        <f t="shared" si="849"/>
        <v>109405.50310214015</v>
      </c>
      <c r="AL814" s="44">
        <f t="shared" si="850"/>
        <v>44632.748354963929</v>
      </c>
      <c r="AM814" s="44">
        <f t="shared" si="821"/>
        <v>177.89064989075908</v>
      </c>
      <c r="AN814" s="44">
        <f t="shared" si="822"/>
        <v>-163.33111630042217</v>
      </c>
      <c r="AO814" s="44">
        <f t="shared" si="882"/>
        <v>-6957.0346364033421</v>
      </c>
      <c r="AP814" s="44">
        <f t="shared" si="883"/>
        <v>256.23973250072868</v>
      </c>
      <c r="AQ814" s="44">
        <f t="shared" si="851"/>
        <v>468.72136051179973</v>
      </c>
      <c r="AR814" s="44">
        <f t="shared" si="852"/>
        <v>-449.02494549653159</v>
      </c>
      <c r="AS814" s="44">
        <f t="shared" si="853"/>
        <v>-134.44817634266886</v>
      </c>
      <c r="AT814" s="44">
        <f>Paramètres!$D$26*Calculs!AQ814</f>
        <v>9.3744272102359947</v>
      </c>
      <c r="AU814" s="44">
        <f>Paramètres!$D$26*AO814</f>
        <v>-139.14069272806685</v>
      </c>
      <c r="AV814" s="44">
        <f>Paramètres!$D$26*AP814</f>
        <v>5.1247946500145733</v>
      </c>
      <c r="AW814" s="44"/>
      <c r="AX814" s="44"/>
      <c r="AY814" s="44"/>
      <c r="AZ814" s="44"/>
      <c r="BA814" s="44"/>
      <c r="BB814" s="44"/>
      <c r="BC814" s="44"/>
      <c r="BD814" s="44"/>
      <c r="BE814" s="44"/>
      <c r="BF814" s="44"/>
      <c r="BG814" s="41">
        <f>Paramètres!$D$16</f>
        <v>30000</v>
      </c>
      <c r="BH814" s="41">
        <f>Paramètres!$E$16</f>
        <v>-25000</v>
      </c>
      <c r="BI814" s="100"/>
      <c r="BJ814" s="100"/>
      <c r="BK814" s="110">
        <f>Paramètres!$D$20</f>
        <v>523598775598.29883</v>
      </c>
      <c r="BL814" s="41">
        <f>Paramètres!$D$21</f>
        <v>10000</v>
      </c>
      <c r="BM814" s="41"/>
      <c r="BN814" s="41"/>
      <c r="BO814" s="41">
        <f>IF(AND($BR$6&gt;200,A814&lt;950),Paramètres!$D$22,0)</f>
        <v>1</v>
      </c>
      <c r="BP814" s="41">
        <f t="shared" si="823"/>
        <v>24324.353650074663</v>
      </c>
      <c r="BQ814" s="41">
        <f t="shared" si="824"/>
        <v>-77476.160902184376</v>
      </c>
      <c r="BR814" s="41">
        <f t="shared" si="854"/>
        <v>81204.862469159212</v>
      </c>
      <c r="BS814" s="41">
        <f t="shared" si="855"/>
        <v>-72.569839188945096</v>
      </c>
      <c r="BT814" s="41">
        <f t="shared" si="856"/>
        <v>77.630028061204754</v>
      </c>
      <c r="BU814" s="41">
        <f t="shared" si="857"/>
        <v>23.253536783503829</v>
      </c>
      <c r="BV814" s="41">
        <f t="shared" si="858"/>
        <v>-74.065472953608236</v>
      </c>
      <c r="BW814" s="41">
        <f>Paramètres!$D$22</f>
        <v>1</v>
      </c>
      <c r="BX814" s="41">
        <f t="shared" si="825"/>
        <v>-79405.503102140152</v>
      </c>
      <c r="BY814" s="41">
        <f t="shared" si="826"/>
        <v>-69632.748354963929</v>
      </c>
      <c r="BZ814" s="41">
        <f t="shared" si="859"/>
        <v>105612.27942985475</v>
      </c>
      <c r="CA814" s="41">
        <f t="shared" si="860"/>
        <v>-138.75163515342371</v>
      </c>
      <c r="CB814" s="41">
        <f t="shared" si="861"/>
        <v>46.3185931572322</v>
      </c>
      <c r="CC814" s="41">
        <f t="shared" si="862"/>
        <v>-34.825033722297235</v>
      </c>
      <c r="CD814" s="41">
        <f t="shared" si="863"/>
        <v>-30.538976706924185</v>
      </c>
      <c r="CE814" s="2">
        <f>Paramètres!$F$16</f>
        <v>15000</v>
      </c>
      <c r="CF814" s="2">
        <f>Paramètres!$G$16</f>
        <v>15000</v>
      </c>
      <c r="CG814" s="111">
        <f>Paramètres!$F$20</f>
        <v>992600579172.61572</v>
      </c>
      <c r="CH814" s="2">
        <f>Paramètres!$F$21</f>
        <v>13332</v>
      </c>
      <c r="CI814" s="2"/>
      <c r="CJ814" s="2"/>
      <c r="CK814" s="2">
        <f>IF(CN814&gt;20000,Paramètres!$F$22,-2)</f>
        <v>1</v>
      </c>
      <c r="CL814" s="2">
        <f t="shared" si="827"/>
        <v>9324.353650074665</v>
      </c>
      <c r="CM814" s="2">
        <f t="shared" si="828"/>
        <v>-37476.160902184369</v>
      </c>
      <c r="CN814" s="2">
        <f t="shared" si="829"/>
        <v>38618.728707170994</v>
      </c>
      <c r="CO814" s="2">
        <f t="shared" si="830"/>
        <v>-76.028075246478295</v>
      </c>
      <c r="CP814" s="2">
        <f t="shared" si="831"/>
        <v>562.12132278147521</v>
      </c>
      <c r="CQ814" s="2">
        <f t="shared" si="832"/>
        <v>135.72217893565676</v>
      </c>
      <c r="CR814" s="2">
        <f t="shared" si="833"/>
        <v>-545.49048724111867</v>
      </c>
      <c r="CS814" s="2">
        <f>Paramètres!$F$22</f>
        <v>1</v>
      </c>
      <c r="CT814" s="2">
        <f t="shared" si="834"/>
        <v>-94405.503102140152</v>
      </c>
      <c r="CU814" s="2">
        <f t="shared" si="835"/>
        <v>-29632.748354963929</v>
      </c>
      <c r="CV814" s="2">
        <f t="shared" si="864"/>
        <v>98946.949377112222</v>
      </c>
      <c r="CW814" s="2">
        <f t="shared" si="865"/>
        <v>-162.5735562208844</v>
      </c>
      <c r="CX814" s="2">
        <f t="shared" si="836"/>
        <v>98.684543941471517</v>
      </c>
      <c r="CY814" s="2">
        <f t="shared" si="866"/>
        <v>-94.155141496003267</v>
      </c>
      <c r="CZ814" s="2">
        <f t="shared" si="867"/>
        <v>-29.55416286758647</v>
      </c>
      <c r="DA814" s="2"/>
      <c r="DB814" s="2"/>
      <c r="DC814" s="13">
        <f>Paramètres!$H$16</f>
        <v>-20000</v>
      </c>
      <c r="DD814" s="13">
        <f>Paramètres!$I$16</f>
        <v>0</v>
      </c>
      <c r="DE814" s="13"/>
      <c r="DF814" s="13"/>
      <c r="DG814" s="112">
        <f>Paramètres!$H$20</f>
        <v>1047197551196.5977</v>
      </c>
      <c r="DH814" s="13">
        <f>Paramètres!$H$21</f>
        <v>10000</v>
      </c>
      <c r="DI814" s="13">
        <f>IF(DL814&lt;66666,Paramètres!$H$22,5)</f>
        <v>1</v>
      </c>
      <c r="DJ814" s="13">
        <f t="shared" si="837"/>
        <v>-25675.646349925337</v>
      </c>
      <c r="DK814" s="13">
        <f t="shared" si="838"/>
        <v>-52476.160902184369</v>
      </c>
      <c r="DL814" s="13">
        <f t="shared" si="868"/>
        <v>58420.769239358509</v>
      </c>
      <c r="DM814" s="13">
        <f t="shared" si="869"/>
        <v>-116.07167591895369</v>
      </c>
      <c r="DN814" s="13">
        <f t="shared" si="870"/>
        <v>293.81990155849911</v>
      </c>
      <c r="DO814" s="13">
        <f t="shared" si="871"/>
        <v>-129.13242980551922</v>
      </c>
      <c r="DP814" s="13">
        <f t="shared" si="872"/>
        <v>-263.92224257225604</v>
      </c>
      <c r="DQ814" s="13">
        <f>IF(DT814&lt;66666,Paramètres!$H$22,5)</f>
        <v>5</v>
      </c>
      <c r="DR814" s="13">
        <f t="shared" si="839"/>
        <v>-129405.50310214015</v>
      </c>
      <c r="DS814" s="13">
        <f t="shared" si="840"/>
        <v>-44632.748354963929</v>
      </c>
      <c r="DT814" s="13">
        <f t="shared" si="873"/>
        <v>136886.32677822697</v>
      </c>
      <c r="DU814" s="13">
        <f t="shared" si="874"/>
        <v>-160.97037322650999</v>
      </c>
      <c r="DV814" s="13">
        <f t="shared" si="875"/>
        <v>277.21142239415985</v>
      </c>
      <c r="DW814" s="13">
        <f t="shared" si="876"/>
        <v>-262.06184667877301</v>
      </c>
      <c r="DX814" s="13">
        <f t="shared" si="877"/>
        <v>-90.386731443860526</v>
      </c>
    </row>
    <row r="815" spans="1:128" x14ac:dyDescent="0.35">
      <c r="A815" s="106">
        <f t="shared" si="878"/>
        <v>809</v>
      </c>
      <c r="B815" s="106">
        <f>A815*Paramètres!$D$25</f>
        <v>404.5</v>
      </c>
      <c r="C815" s="102">
        <f>Paramètres!$D$7</f>
        <v>155093840495.72119</v>
      </c>
      <c r="D815" s="28">
        <f>Paramètres!$D$8</f>
        <v>6666</v>
      </c>
      <c r="E815" s="28">
        <f t="shared" si="841"/>
        <v>8996.2853867437443</v>
      </c>
      <c r="F815" s="28">
        <f t="shared" si="842"/>
        <v>53049.250491925697</v>
      </c>
      <c r="G815" s="28">
        <f t="shared" si="816"/>
        <v>5.8871883787589372</v>
      </c>
      <c r="H815" s="28">
        <f t="shared" si="817"/>
        <v>-91.546485032304631</v>
      </c>
      <c r="I815" s="28">
        <f t="shared" si="879"/>
        <v>6523.6725879800379</v>
      </c>
      <c r="J815" s="28">
        <f t="shared" si="880"/>
        <v>672.68171248183944</v>
      </c>
      <c r="K815" s="28">
        <f t="shared" si="881"/>
        <v>875.04506962040989</v>
      </c>
      <c r="L815" s="28">
        <f t="shared" si="843"/>
        <v>-23.615697483610731</v>
      </c>
      <c r="M815" s="28">
        <f t="shared" si="844"/>
        <v>-874.72634160596226</v>
      </c>
      <c r="N815" s="28">
        <f>Paramètres!$D$26*Calculs!K815</f>
        <v>17.500901392408199</v>
      </c>
      <c r="O815" s="28">
        <f>Paramètres!$D$26*I815</f>
        <v>130.47345175960075</v>
      </c>
      <c r="P815" s="28">
        <f>Paramètres!$D$26*J815</f>
        <v>13.453634249636789</v>
      </c>
      <c r="Q815" s="105">
        <f>IF($T815&gt;25000,Paramètres!$D$9,-5)</f>
        <v>6</v>
      </c>
      <c r="R815" s="105">
        <f t="shared" si="818"/>
        <v>-96818.444160820596</v>
      </c>
      <c r="S815" s="105">
        <f t="shared" si="819"/>
        <v>8321.9943147970698</v>
      </c>
      <c r="T815" s="105">
        <f t="shared" si="845"/>
        <v>97175.442983798377</v>
      </c>
      <c r="U815" s="105">
        <f t="shared" si="846"/>
        <v>175.08723709532742</v>
      </c>
      <c r="V815" s="105">
        <f t="shared" si="820"/>
        <v>97.853077796664408</v>
      </c>
      <c r="W815" s="105">
        <f t="shared" si="847"/>
        <v>-97.493589509032034</v>
      </c>
      <c r="X815" s="105">
        <f t="shared" si="848"/>
        <v>8.38002618876674</v>
      </c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44">
        <f t="shared" si="849"/>
        <v>105814.72954756435</v>
      </c>
      <c r="AL815" s="44">
        <f t="shared" si="850"/>
        <v>44727.256177128627</v>
      </c>
      <c r="AM815" s="44">
        <f t="shared" si="821"/>
        <v>179.08022382936181</v>
      </c>
      <c r="AN815" s="44">
        <f t="shared" si="822"/>
        <v>-163.17320159558159</v>
      </c>
      <c r="AO815" s="44">
        <f t="shared" si="882"/>
        <v>-7266.9188891718068</v>
      </c>
      <c r="AP815" s="44">
        <f t="shared" si="883"/>
        <v>116.66676150804524</v>
      </c>
      <c r="AQ815" s="44">
        <f t="shared" si="851"/>
        <v>497.56840160965277</v>
      </c>
      <c r="AR815" s="44">
        <f t="shared" si="852"/>
        <v>-476.26461580311422</v>
      </c>
      <c r="AS815" s="44">
        <f t="shared" si="853"/>
        <v>-144.03586363922244</v>
      </c>
      <c r="AT815" s="44">
        <f>Paramètres!$D$26*Calculs!AQ815</f>
        <v>9.9513680321930558</v>
      </c>
      <c r="AU815" s="44">
        <f>Paramètres!$D$26*AO815</f>
        <v>-145.33837778343613</v>
      </c>
      <c r="AV815" s="44">
        <f>Paramètres!$D$26*AP815</f>
        <v>2.3333352301609049</v>
      </c>
      <c r="AW815" s="44"/>
      <c r="AX815" s="44"/>
      <c r="AY815" s="44"/>
      <c r="AZ815" s="44"/>
      <c r="BA815" s="44"/>
      <c r="BB815" s="44"/>
      <c r="BC815" s="44"/>
      <c r="BD815" s="44"/>
      <c r="BE815" s="44"/>
      <c r="BF815" s="44"/>
      <c r="BG815" s="41">
        <f>Paramètres!$D$16</f>
        <v>30000</v>
      </c>
      <c r="BH815" s="41">
        <f>Paramètres!$E$16</f>
        <v>-25000</v>
      </c>
      <c r="BI815" s="100"/>
      <c r="BJ815" s="100"/>
      <c r="BK815" s="110">
        <f>Paramètres!$D$20</f>
        <v>523598775598.29883</v>
      </c>
      <c r="BL815" s="41">
        <f>Paramètres!$D$21</f>
        <v>10000</v>
      </c>
      <c r="BM815" s="41"/>
      <c r="BN815" s="41"/>
      <c r="BO815" s="41">
        <f>IF(AND($BR$6&gt;200,A815&lt;950),Paramètres!$D$22,0)</f>
        <v>1</v>
      </c>
      <c r="BP815" s="41">
        <f t="shared" si="823"/>
        <v>21003.714613256256</v>
      </c>
      <c r="BQ815" s="41">
        <f t="shared" si="824"/>
        <v>-78049.25049192569</v>
      </c>
      <c r="BR815" s="41">
        <f t="shared" si="854"/>
        <v>80825.995384569673</v>
      </c>
      <c r="BS815" s="41">
        <f t="shared" si="855"/>
        <v>-74.93804552218775</v>
      </c>
      <c r="BT815" s="41">
        <f t="shared" si="856"/>
        <v>78.343009729848973</v>
      </c>
      <c r="BU815" s="41">
        <f t="shared" si="857"/>
        <v>20.358477621958794</v>
      </c>
      <c r="BV815" s="41">
        <f t="shared" si="858"/>
        <v>-75.651566820835995</v>
      </c>
      <c r="BW815" s="41">
        <f>Paramètres!$D$22</f>
        <v>1</v>
      </c>
      <c r="BX815" s="41">
        <f t="shared" si="825"/>
        <v>-75814.729547564348</v>
      </c>
      <c r="BY815" s="41">
        <f t="shared" si="826"/>
        <v>-69727.256177128627</v>
      </c>
      <c r="BZ815" s="41">
        <f t="shared" si="859"/>
        <v>103003.70610012655</v>
      </c>
      <c r="CA815" s="41">
        <f t="shared" si="860"/>
        <v>-137.39507074547947</v>
      </c>
      <c r="CB815" s="41">
        <f t="shared" si="861"/>
        <v>48.661069995077852</v>
      </c>
      <c r="CC815" s="41">
        <f t="shared" si="862"/>
        <v>-35.816438076371242</v>
      </c>
      <c r="CD815" s="41">
        <f t="shared" si="863"/>
        <v>-32.940590410424193</v>
      </c>
      <c r="CE815" s="2">
        <f>Paramètres!$F$16</f>
        <v>15000</v>
      </c>
      <c r="CF815" s="2">
        <f>Paramètres!$G$16</f>
        <v>15000</v>
      </c>
      <c r="CG815" s="111">
        <f>Paramètres!$F$20</f>
        <v>992600579172.61572</v>
      </c>
      <c r="CH815" s="2">
        <f>Paramètres!$F$21</f>
        <v>13332</v>
      </c>
      <c r="CI815" s="2"/>
      <c r="CJ815" s="2"/>
      <c r="CK815" s="2">
        <f>IF(CN815&gt;20000,Paramètres!$F$22,-2)</f>
        <v>1</v>
      </c>
      <c r="CL815" s="2">
        <f t="shared" si="827"/>
        <v>6003.7146132562557</v>
      </c>
      <c r="CM815" s="2">
        <f t="shared" si="828"/>
        <v>-38049.250491925697</v>
      </c>
      <c r="CN815" s="2">
        <f t="shared" si="829"/>
        <v>38519.995484874278</v>
      </c>
      <c r="CO815" s="2">
        <f t="shared" si="830"/>
        <v>-81.033341065599771</v>
      </c>
      <c r="CP815" s="2">
        <f t="shared" si="831"/>
        <v>564.54371740377258</v>
      </c>
      <c r="CQ815" s="2">
        <f t="shared" si="832"/>
        <v>87.98960963871211</v>
      </c>
      <c r="CR815" s="2">
        <f t="shared" si="833"/>
        <v>-557.64454400244756</v>
      </c>
      <c r="CS815" s="2">
        <f>Paramètres!$F$22</f>
        <v>1</v>
      </c>
      <c r="CT815" s="2">
        <f t="shared" si="834"/>
        <v>-90814.729547564348</v>
      </c>
      <c r="CU815" s="2">
        <f t="shared" si="835"/>
        <v>-29727.256177128627</v>
      </c>
      <c r="CV815" s="2">
        <f t="shared" si="864"/>
        <v>95556.39624126628</v>
      </c>
      <c r="CW815" s="2">
        <f t="shared" si="865"/>
        <v>-161.87467958558079</v>
      </c>
      <c r="CX815" s="2">
        <f t="shared" si="836"/>
        <v>105.60781101922208</v>
      </c>
      <c r="CY815" s="2">
        <f t="shared" si="866"/>
        <v>-100.36737647164587</v>
      </c>
      <c r="CZ815" s="2">
        <f t="shared" si="867"/>
        <v>-32.854215687954458</v>
      </c>
      <c r="DA815" s="2"/>
      <c r="DB815" s="2"/>
      <c r="DC815" s="13">
        <f>Paramètres!$H$16</f>
        <v>-20000</v>
      </c>
      <c r="DD815" s="13">
        <f>Paramètres!$I$16</f>
        <v>0</v>
      </c>
      <c r="DE815" s="13"/>
      <c r="DF815" s="13"/>
      <c r="DG815" s="112">
        <f>Paramètres!$H$20</f>
        <v>1047197551196.5977</v>
      </c>
      <c r="DH815" s="13">
        <f>Paramètres!$H$21</f>
        <v>10000</v>
      </c>
      <c r="DI815" s="13">
        <f>IF(DL815&lt;66666,Paramètres!$H$22,5)</f>
        <v>1</v>
      </c>
      <c r="DJ815" s="13">
        <f t="shared" si="837"/>
        <v>-28996.285386743744</v>
      </c>
      <c r="DK815" s="13">
        <f t="shared" si="838"/>
        <v>-53049.250491925697</v>
      </c>
      <c r="DL815" s="13">
        <f t="shared" si="868"/>
        <v>60456.658392476238</v>
      </c>
      <c r="DM815" s="13">
        <f t="shared" si="869"/>
        <v>-118.66065448096911</v>
      </c>
      <c r="DN815" s="13">
        <f t="shared" si="870"/>
        <v>275.14177585349086</v>
      </c>
      <c r="DO815" s="13">
        <f t="shared" si="871"/>
        <v>-131.96378474428164</v>
      </c>
      <c r="DP815" s="13">
        <f t="shared" si="872"/>
        <v>-241.43023078267871</v>
      </c>
      <c r="DQ815" s="13">
        <f>IF(DT815&lt;66666,Paramètres!$H$22,5)</f>
        <v>5</v>
      </c>
      <c r="DR815" s="13">
        <f t="shared" si="839"/>
        <v>-125814.72954756435</v>
      </c>
      <c r="DS815" s="13">
        <f t="shared" si="840"/>
        <v>-44727.256177128627</v>
      </c>
      <c r="DT815" s="13">
        <f t="shared" si="873"/>
        <v>133528.54981711309</v>
      </c>
      <c r="DU815" s="13">
        <f t="shared" si="874"/>
        <v>-160.42965162943983</v>
      </c>
      <c r="DV815" s="13">
        <f t="shared" si="875"/>
        <v>291.21042100435153</v>
      </c>
      <c r="DW815" s="13">
        <f t="shared" si="876"/>
        <v>-274.38746552910754</v>
      </c>
      <c r="DX815" s="13">
        <f t="shared" si="877"/>
        <v>-97.545005315723245</v>
      </c>
    </row>
    <row r="816" spans="1:128" x14ac:dyDescent="0.35">
      <c r="A816" s="106">
        <f t="shared" si="878"/>
        <v>810</v>
      </c>
      <c r="B816" s="106">
        <f>A816*Paramètres!$D$25</f>
        <v>405</v>
      </c>
      <c r="C816" s="102">
        <f>Paramètres!$D$7</f>
        <v>155093840495.72119</v>
      </c>
      <c r="D816" s="28">
        <f>Paramètres!$D$8</f>
        <v>6666</v>
      </c>
      <c r="E816" s="28">
        <f t="shared" si="841"/>
        <v>12252.217756362859</v>
      </c>
      <c r="F816" s="28">
        <f t="shared" si="842"/>
        <v>53166.909762765121</v>
      </c>
      <c r="G816" s="28">
        <f t="shared" si="816"/>
        <v>-1.9377143516389952</v>
      </c>
      <c r="H816" s="28">
        <f t="shared" si="817"/>
        <v>-95.029596070439524</v>
      </c>
      <c r="I816" s="28">
        <f t="shared" si="879"/>
        <v>6369.5834387368268</v>
      </c>
      <c r="J816" s="28">
        <f t="shared" si="880"/>
        <v>-215.49826337375961</v>
      </c>
      <c r="K816" s="28">
        <f t="shared" si="881"/>
        <v>873.22751190748522</v>
      </c>
      <c r="L816" s="28">
        <f t="shared" si="843"/>
        <v>-76.556130465910996</v>
      </c>
      <c r="M816" s="28">
        <f t="shared" si="844"/>
        <v>-869.865188658693</v>
      </c>
      <c r="N816" s="28">
        <f>Paramètres!$D$26*Calculs!K816</f>
        <v>17.464550238149705</v>
      </c>
      <c r="O816" s="28">
        <f>Paramètres!$D$26*I816</f>
        <v>127.39166877473654</v>
      </c>
      <c r="P816" s="28">
        <f>Paramètres!$D$26*J816</f>
        <v>-4.3099652674751923</v>
      </c>
      <c r="Q816" s="105">
        <f>IF($T816&gt;25000,Paramètres!$D$9,-5)</f>
        <v>6</v>
      </c>
      <c r="R816" s="105">
        <f t="shared" si="818"/>
        <v>-89809.986192664801</v>
      </c>
      <c r="S816" s="105">
        <f t="shared" si="819"/>
        <v>8417.3291707922763</v>
      </c>
      <c r="T816" s="105">
        <f t="shared" si="845"/>
        <v>90203.575595960239</v>
      </c>
      <c r="U816" s="105">
        <f t="shared" si="846"/>
        <v>174.64566556939545</v>
      </c>
      <c r="V816" s="105">
        <f t="shared" si="820"/>
        <v>113.43585818468216</v>
      </c>
      <c r="W816" s="105">
        <f t="shared" si="847"/>
        <v>-112.94089829600549</v>
      </c>
      <c r="X816" s="105">
        <f t="shared" si="848"/>
        <v>10.585245116985616</v>
      </c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44">
        <f t="shared" si="849"/>
        <v>102062.20394902767</v>
      </c>
      <c r="AL816" s="44">
        <f t="shared" si="850"/>
        <v>44749.580591972845</v>
      </c>
      <c r="AM816" s="44">
        <f t="shared" si="821"/>
        <v>-179.77601338220347</v>
      </c>
      <c r="AN816" s="44">
        <f t="shared" si="822"/>
        <v>-163.03829411330639</v>
      </c>
      <c r="AO816" s="44">
        <f t="shared" si="882"/>
        <v>-7597.8451271914846</v>
      </c>
      <c r="AP816" s="44">
        <f t="shared" si="883"/>
        <v>-29.702437361338106</v>
      </c>
      <c r="AQ816" s="44">
        <f t="shared" si="851"/>
        <v>531.17082633055099</v>
      </c>
      <c r="AR816" s="44">
        <f t="shared" si="852"/>
        <v>-508.06486958615665</v>
      </c>
      <c r="AS816" s="44">
        <f t="shared" si="853"/>
        <v>-154.95978522533514</v>
      </c>
      <c r="AT816" s="44">
        <f>Paramètres!$D$26*Calculs!AQ816</f>
        <v>10.62341652661102</v>
      </c>
      <c r="AU816" s="44">
        <f>Paramètres!$D$26*AO816</f>
        <v>-151.9569025438297</v>
      </c>
      <c r="AV816" s="44">
        <f>Paramètres!$D$26*AP816</f>
        <v>-0.59404874722676215</v>
      </c>
      <c r="AW816" s="44"/>
      <c r="AX816" s="44"/>
      <c r="AY816" s="44"/>
      <c r="AZ816" s="44"/>
      <c r="BA816" s="44"/>
      <c r="BB816" s="44"/>
      <c r="BC816" s="44"/>
      <c r="BD816" s="44"/>
      <c r="BE816" s="44"/>
      <c r="BF816" s="44"/>
      <c r="BG816" s="41">
        <f>Paramètres!$D$16</f>
        <v>30000</v>
      </c>
      <c r="BH816" s="41">
        <f>Paramètres!$E$16</f>
        <v>-25000</v>
      </c>
      <c r="BI816" s="100"/>
      <c r="BJ816" s="100"/>
      <c r="BK816" s="110">
        <f>Paramètres!$D$20</f>
        <v>523598775598.29883</v>
      </c>
      <c r="BL816" s="41">
        <f>Paramètres!$D$21</f>
        <v>10000</v>
      </c>
      <c r="BM816" s="41"/>
      <c r="BN816" s="41"/>
      <c r="BO816" s="41">
        <f>IF(AND($BR$6&gt;200,A816&lt;950),Paramètres!$D$22,0)</f>
        <v>1</v>
      </c>
      <c r="BP816" s="41">
        <f t="shared" si="823"/>
        <v>17747.782243637143</v>
      </c>
      <c r="BQ816" s="41">
        <f t="shared" si="824"/>
        <v>-78166.909762765121</v>
      </c>
      <c r="BR816" s="41">
        <f t="shared" si="854"/>
        <v>80156.406833314497</v>
      </c>
      <c r="BS816" s="41">
        <f t="shared" si="855"/>
        <v>-77.207879256431525</v>
      </c>
      <c r="BT816" s="41">
        <f t="shared" si="856"/>
        <v>79.627144454830471</v>
      </c>
      <c r="BU816" s="41">
        <f t="shared" si="857"/>
        <v>17.630595934841928</v>
      </c>
      <c r="BV816" s="41">
        <f t="shared" si="858"/>
        <v>-77.650783775907726</v>
      </c>
      <c r="BW816" s="41">
        <f>Paramètres!$D$22</f>
        <v>1</v>
      </c>
      <c r="BX816" s="41">
        <f t="shared" si="825"/>
        <v>-72062.203949027666</v>
      </c>
      <c r="BY816" s="41">
        <f t="shared" si="826"/>
        <v>-69749.580591972845</v>
      </c>
      <c r="BZ816" s="41">
        <f t="shared" si="859"/>
        <v>100289.40737060606</v>
      </c>
      <c r="CA816" s="41">
        <f t="shared" si="860"/>
        <v>-135.93427929297886</v>
      </c>
      <c r="CB816" s="41">
        <f t="shared" si="861"/>
        <v>51.291287925672933</v>
      </c>
      <c r="CC816" s="41">
        <f t="shared" si="862"/>
        <v>-36.854971509099357</v>
      </c>
      <c r="CD816" s="41">
        <f t="shared" si="863"/>
        <v>-35.672220173935862</v>
      </c>
      <c r="CE816" s="2">
        <f>Paramètres!$F$16</f>
        <v>15000</v>
      </c>
      <c r="CF816" s="2">
        <f>Paramètres!$G$16</f>
        <v>15000</v>
      </c>
      <c r="CG816" s="111">
        <f>Paramètres!$F$20</f>
        <v>992600579172.61572</v>
      </c>
      <c r="CH816" s="2">
        <f>Paramètres!$F$21</f>
        <v>13332</v>
      </c>
      <c r="CI816" s="2"/>
      <c r="CJ816" s="2"/>
      <c r="CK816" s="2">
        <f>IF(CN816&gt;20000,Paramètres!$F$22,-2)</f>
        <v>1</v>
      </c>
      <c r="CL816" s="2">
        <f t="shared" si="827"/>
        <v>2747.7822436371407</v>
      </c>
      <c r="CM816" s="2">
        <f t="shared" si="828"/>
        <v>-38166.909762765121</v>
      </c>
      <c r="CN816" s="2">
        <f t="shared" si="829"/>
        <v>38265.693618403195</v>
      </c>
      <c r="CO816" s="2">
        <f t="shared" si="830"/>
        <v>-85.882161643639364</v>
      </c>
      <c r="CP816" s="2">
        <f t="shared" si="831"/>
        <v>570.85024296218535</v>
      </c>
      <c r="CQ816" s="2">
        <f t="shared" si="832"/>
        <v>40.991604046948851</v>
      </c>
      <c r="CR816" s="2">
        <f t="shared" si="833"/>
        <v>-569.37657862581966</v>
      </c>
      <c r="CS816" s="2">
        <f>Paramètres!$F$22</f>
        <v>1</v>
      </c>
      <c r="CT816" s="2">
        <f t="shared" si="834"/>
        <v>-87062.203949027666</v>
      </c>
      <c r="CU816" s="2">
        <f t="shared" si="835"/>
        <v>-29749.580591972845</v>
      </c>
      <c r="CV816" s="2">
        <f t="shared" si="864"/>
        <v>92004.700433512509</v>
      </c>
      <c r="CW816" s="2">
        <f t="shared" si="865"/>
        <v>-161.13445149976158</v>
      </c>
      <c r="CX816" s="2">
        <f t="shared" si="836"/>
        <v>113.66254677758759</v>
      </c>
      <c r="CY816" s="2">
        <f t="shared" si="866"/>
        <v>-107.55658985126959</v>
      </c>
      <c r="CZ816" s="2">
        <f t="shared" si="867"/>
        <v>-36.752612417800442</v>
      </c>
      <c r="DA816" s="2"/>
      <c r="DB816" s="2"/>
      <c r="DC816" s="13">
        <f>Paramètres!$H$16</f>
        <v>-20000</v>
      </c>
      <c r="DD816" s="13">
        <f>Paramètres!$I$16</f>
        <v>0</v>
      </c>
      <c r="DE816" s="13"/>
      <c r="DF816" s="13"/>
      <c r="DG816" s="112">
        <f>Paramètres!$H$20</f>
        <v>1047197551196.5977</v>
      </c>
      <c r="DH816" s="13">
        <f>Paramètres!$H$21</f>
        <v>10000</v>
      </c>
      <c r="DI816" s="13">
        <f>IF(DL816&lt;66666,Paramètres!$H$22,5)</f>
        <v>1</v>
      </c>
      <c r="DJ816" s="13">
        <f t="shared" si="837"/>
        <v>-32252.217756362857</v>
      </c>
      <c r="DK816" s="13">
        <f t="shared" si="838"/>
        <v>-53166.909762765121</v>
      </c>
      <c r="DL816" s="13">
        <f t="shared" si="868"/>
        <v>62184.610989583722</v>
      </c>
      <c r="DM816" s="13">
        <f t="shared" si="869"/>
        <v>-121.24192207053089</v>
      </c>
      <c r="DN816" s="13">
        <f t="shared" si="870"/>
        <v>260.63360841142043</v>
      </c>
      <c r="DO816" s="13">
        <f t="shared" si="871"/>
        <v>-135.17833044770177</v>
      </c>
      <c r="DP816" s="13">
        <f t="shared" si="872"/>
        <v>-222.8378262569656</v>
      </c>
      <c r="DQ816" s="13">
        <f>IF(DT816&lt;66666,Paramètres!$H$22,5)</f>
        <v>5</v>
      </c>
      <c r="DR816" s="13">
        <f t="shared" si="839"/>
        <v>-122062.20394902767</v>
      </c>
      <c r="DS816" s="13">
        <f t="shared" si="840"/>
        <v>-44749.580591972845</v>
      </c>
      <c r="DT816" s="13">
        <f t="shared" si="873"/>
        <v>130006.56366526845</v>
      </c>
      <c r="DU816" s="13">
        <f t="shared" si="874"/>
        <v>-159.86641129925707</v>
      </c>
      <c r="DV816" s="13">
        <f t="shared" si="875"/>
        <v>307.06132934499158</v>
      </c>
      <c r="DW816" s="13">
        <f t="shared" si="876"/>
        <v>-288.29761783312904</v>
      </c>
      <c r="DX816" s="13">
        <f t="shared" si="877"/>
        <v>-105.69363051223317</v>
      </c>
    </row>
    <row r="817" spans="1:128" x14ac:dyDescent="0.35">
      <c r="A817" s="106">
        <f t="shared" si="878"/>
        <v>811</v>
      </c>
      <c r="B817" s="106">
        <f>A817*Paramètres!$D$25</f>
        <v>405.5</v>
      </c>
      <c r="C817" s="102">
        <f>Paramètres!$D$7</f>
        <v>155093840495.72119</v>
      </c>
      <c r="D817" s="28">
        <f>Paramètres!$D$8</f>
        <v>6666</v>
      </c>
      <c r="E817" s="28">
        <f t="shared" si="841"/>
        <v>15417.870443114794</v>
      </c>
      <c r="F817" s="28">
        <f t="shared" si="842"/>
        <v>52841.694333913569</v>
      </c>
      <c r="G817" s="28">
        <f t="shared" si="816"/>
        <v>-9.9448840656686741</v>
      </c>
      <c r="H817" s="28">
        <f t="shared" si="817"/>
        <v>-98.52961141326297</v>
      </c>
      <c r="I817" s="28">
        <f t="shared" si="879"/>
        <v>6165.6356394961786</v>
      </c>
      <c r="J817" s="28">
        <f t="shared" si="880"/>
        <v>-1081.0534867649774</v>
      </c>
      <c r="K817" s="28">
        <f t="shared" si="881"/>
        <v>878.5704642555844</v>
      </c>
      <c r="L817" s="28">
        <f t="shared" si="843"/>
        <v>-130.31003798996301</v>
      </c>
      <c r="M817" s="28">
        <f t="shared" si="844"/>
        <v>-868.85289586979422</v>
      </c>
      <c r="N817" s="28">
        <f>Paramètres!$D$26*Calculs!K817</f>
        <v>17.571409285111688</v>
      </c>
      <c r="O817" s="28">
        <f>Paramètres!$D$26*I817</f>
        <v>123.31271278992358</v>
      </c>
      <c r="P817" s="28">
        <f>Paramètres!$D$26*J817</f>
        <v>-21.62106973529955</v>
      </c>
      <c r="Q817" s="105">
        <f>IF($T817&gt;25000,Paramètres!$D$9,-5)</f>
        <v>6</v>
      </c>
      <c r="R817" s="105">
        <f t="shared" si="818"/>
        <v>-82718.394724920596</v>
      </c>
      <c r="S817" s="105">
        <f t="shared" si="819"/>
        <v>8145.7049069277273</v>
      </c>
      <c r="T817" s="105">
        <f t="shared" si="845"/>
        <v>83118.501756820173</v>
      </c>
      <c r="U817" s="105">
        <f t="shared" si="846"/>
        <v>174.37592327845877</v>
      </c>
      <c r="V817" s="105">
        <f t="shared" si="820"/>
        <v>133.40553120914572</v>
      </c>
      <c r="W817" s="105">
        <f t="shared" si="847"/>
        <v>-132.76335780607786</v>
      </c>
      <c r="X817" s="105">
        <f t="shared" si="848"/>
        <v>13.073889293155791</v>
      </c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44">
        <f t="shared" si="849"/>
        <v>98136.265168035388</v>
      </c>
      <c r="AL817" s="44">
        <f t="shared" si="850"/>
        <v>44695.989426985841</v>
      </c>
      <c r="AM817" s="44">
        <f t="shared" si="821"/>
        <v>-178.67431359910572</v>
      </c>
      <c r="AN817" s="44">
        <f t="shared" si="822"/>
        <v>-162.93172469960956</v>
      </c>
      <c r="AO817" s="44">
        <f t="shared" si="882"/>
        <v>-7953.9530942338115</v>
      </c>
      <c r="AP817" s="44">
        <f t="shared" si="883"/>
        <v>-184.06817383944647</v>
      </c>
      <c r="AQ817" s="44">
        <f t="shared" si="851"/>
        <v>570.7901419903601</v>
      </c>
      <c r="AR817" s="44">
        <f t="shared" si="852"/>
        <v>-545.65007748950347</v>
      </c>
      <c r="AS817" s="44">
        <f t="shared" si="853"/>
        <v>-167.53321798698386</v>
      </c>
      <c r="AT817" s="44">
        <f>Paramètres!$D$26*Calculs!AQ817</f>
        <v>11.415802839807203</v>
      </c>
      <c r="AU817" s="44">
        <f>Paramètres!$D$26*AO817</f>
        <v>-159.07906188467624</v>
      </c>
      <c r="AV817" s="44">
        <f>Paramètres!$D$26*AP817</f>
        <v>-3.6813634767889294</v>
      </c>
      <c r="AW817" s="44"/>
      <c r="AX817" s="44"/>
      <c r="AY817" s="44"/>
      <c r="AZ817" s="44"/>
      <c r="BA817" s="44"/>
      <c r="BB817" s="44"/>
      <c r="BC817" s="44"/>
      <c r="BD817" s="44"/>
      <c r="BE817" s="44"/>
      <c r="BF817" s="44"/>
      <c r="BG817" s="41">
        <f>Paramètres!$D$16</f>
        <v>30000</v>
      </c>
      <c r="BH817" s="41">
        <f>Paramètres!$E$16</f>
        <v>-25000</v>
      </c>
      <c r="BI817" s="100"/>
      <c r="BJ817" s="100"/>
      <c r="BK817" s="110">
        <f>Paramètres!$D$20</f>
        <v>523598775598.29883</v>
      </c>
      <c r="BL817" s="41">
        <f>Paramètres!$D$21</f>
        <v>10000</v>
      </c>
      <c r="BM817" s="41"/>
      <c r="BN817" s="41"/>
      <c r="BO817" s="41">
        <f>IF(AND($BR$6&gt;200,A817&lt;950),Paramètres!$D$22,0)</f>
        <v>1</v>
      </c>
      <c r="BP817" s="41">
        <f t="shared" si="823"/>
        <v>14582.129556885206</v>
      </c>
      <c r="BQ817" s="41">
        <f t="shared" si="824"/>
        <v>-77841.694333913561</v>
      </c>
      <c r="BR817" s="41">
        <f t="shared" si="854"/>
        <v>79195.756699385194</v>
      </c>
      <c r="BS817" s="41">
        <f t="shared" si="855"/>
        <v>-79.389722524800817</v>
      </c>
      <c r="BT817" s="41">
        <f t="shared" si="856"/>
        <v>81.524880006528619</v>
      </c>
      <c r="BU817" s="41">
        <f t="shared" si="857"/>
        <v>15.010985586983475</v>
      </c>
      <c r="BV817" s="41">
        <f t="shared" si="858"/>
        <v>-80.130995075477898</v>
      </c>
      <c r="BW817" s="41">
        <f>Paramètres!$D$22</f>
        <v>1</v>
      </c>
      <c r="BX817" s="41">
        <f t="shared" si="825"/>
        <v>-68136.265168035388</v>
      </c>
      <c r="BY817" s="41">
        <f t="shared" si="826"/>
        <v>-69695.989426985849</v>
      </c>
      <c r="BZ817" s="41">
        <f t="shared" si="859"/>
        <v>97468.36190916186</v>
      </c>
      <c r="CA817" s="41">
        <f t="shared" si="860"/>
        <v>-134.35166261881753</v>
      </c>
      <c r="CB817" s="41">
        <f t="shared" si="861"/>
        <v>54.256266362703386</v>
      </c>
      <c r="CC817" s="41">
        <f t="shared" si="862"/>
        <v>-37.928403427586701</v>
      </c>
      <c r="CD817" s="41">
        <f t="shared" si="863"/>
        <v>-38.796631980815654</v>
      </c>
      <c r="CE817" s="2">
        <f>Paramètres!$F$16</f>
        <v>15000</v>
      </c>
      <c r="CF817" s="2">
        <f>Paramètres!$G$16</f>
        <v>15000</v>
      </c>
      <c r="CG817" s="111">
        <f>Paramètres!$F$20</f>
        <v>992600579172.61572</v>
      </c>
      <c r="CH817" s="2">
        <f>Paramètres!$F$21</f>
        <v>13332</v>
      </c>
      <c r="CI817" s="2"/>
      <c r="CJ817" s="2"/>
      <c r="CK817" s="2">
        <f>IF(CN817&gt;20000,Paramètres!$F$22,-2)</f>
        <v>1</v>
      </c>
      <c r="CL817" s="2">
        <f t="shared" si="827"/>
        <v>-417.8704431147944</v>
      </c>
      <c r="CM817" s="2">
        <f t="shared" si="828"/>
        <v>-37841.694333913569</v>
      </c>
      <c r="CN817" s="2">
        <f t="shared" si="829"/>
        <v>37844.001450277101</v>
      </c>
      <c r="CO817" s="2">
        <f t="shared" si="830"/>
        <v>-90.632668280430707</v>
      </c>
      <c r="CP817" s="2">
        <f t="shared" si="831"/>
        <v>581.52569187525046</v>
      </c>
      <c r="CQ817" s="2">
        <f t="shared" si="832"/>
        <v>-6.4211602693711427</v>
      </c>
      <c r="CR817" s="2">
        <f t="shared" si="833"/>
        <v>-581.49023982504104</v>
      </c>
      <c r="CS817" s="2">
        <f>Paramètres!$F$22</f>
        <v>1</v>
      </c>
      <c r="CT817" s="2">
        <f t="shared" si="834"/>
        <v>-83136.265168035388</v>
      </c>
      <c r="CU817" s="2">
        <f t="shared" si="835"/>
        <v>-29695.989426985841</v>
      </c>
      <c r="CV817" s="2">
        <f t="shared" si="864"/>
        <v>88280.747471561146</v>
      </c>
      <c r="CW817" s="2">
        <f t="shared" si="865"/>
        <v>-160.34344619683932</v>
      </c>
      <c r="CX817" s="2">
        <f t="shared" si="836"/>
        <v>123.1267179403023</v>
      </c>
      <c r="CY817" s="2">
        <f t="shared" si="866"/>
        <v>-115.95161759649127</v>
      </c>
      <c r="CZ817" s="2">
        <f t="shared" si="867"/>
        <v>-41.417521020792826</v>
      </c>
      <c r="DA817" s="2"/>
      <c r="DB817" s="2"/>
      <c r="DC817" s="13">
        <f>Paramètres!$H$16</f>
        <v>-20000</v>
      </c>
      <c r="DD817" s="13">
        <f>Paramètres!$I$16</f>
        <v>0</v>
      </c>
      <c r="DE817" s="13"/>
      <c r="DF817" s="13"/>
      <c r="DG817" s="112">
        <f>Paramètres!$H$20</f>
        <v>1047197551196.5977</v>
      </c>
      <c r="DH817" s="13">
        <f>Paramètres!$H$21</f>
        <v>10000</v>
      </c>
      <c r="DI817" s="13">
        <f>IF(DL817&lt;66666,Paramètres!$H$22,5)</f>
        <v>1</v>
      </c>
      <c r="DJ817" s="13">
        <f t="shared" si="837"/>
        <v>-35417.870443114793</v>
      </c>
      <c r="DK817" s="13">
        <f t="shared" si="838"/>
        <v>-52841.694333913569</v>
      </c>
      <c r="DL817" s="13">
        <f t="shared" si="868"/>
        <v>63613.443601207582</v>
      </c>
      <c r="DM817" s="13">
        <f t="shared" si="869"/>
        <v>-123.83251244757314</v>
      </c>
      <c r="DN817" s="13">
        <f t="shared" si="870"/>
        <v>249.47571692440877</v>
      </c>
      <c r="DO817" s="13">
        <f t="shared" si="871"/>
        <v>-138.89986330757534</v>
      </c>
      <c r="DP817" s="13">
        <f t="shared" si="872"/>
        <v>-207.23166096927523</v>
      </c>
      <c r="DQ817" s="13">
        <f>IF(DT817&lt;66666,Paramètres!$H$22,5)</f>
        <v>5</v>
      </c>
      <c r="DR817" s="13">
        <f t="shared" si="839"/>
        <v>-118136.26516803539</v>
      </c>
      <c r="DS817" s="13">
        <f t="shared" si="840"/>
        <v>-44695.989426985841</v>
      </c>
      <c r="DT817" s="13">
        <f t="shared" si="873"/>
        <v>126308.78282490732</v>
      </c>
      <c r="DU817" s="13">
        <f t="shared" si="874"/>
        <v>-159.27623110011186</v>
      </c>
      <c r="DV817" s="13">
        <f t="shared" si="875"/>
        <v>325.13295600551027</v>
      </c>
      <c r="DW817" s="13">
        <f t="shared" si="876"/>
        <v>-304.09598007748303</v>
      </c>
      <c r="DX817" s="13">
        <f t="shared" si="877"/>
        <v>-115.05248359594904</v>
      </c>
    </row>
    <row r="818" spans="1:128" x14ac:dyDescent="0.35">
      <c r="A818" s="106">
        <f t="shared" si="878"/>
        <v>812</v>
      </c>
      <c r="B818" s="106">
        <f>A818*Paramètres!$D$25</f>
        <v>406</v>
      </c>
      <c r="C818" s="102">
        <f>Paramètres!$D$7</f>
        <v>155093840495.72119</v>
      </c>
      <c r="D818" s="28">
        <f>Paramètres!$D$8</f>
        <v>6666</v>
      </c>
      <c r="E818" s="28">
        <f t="shared" si="841"/>
        <v>18468.110753365392</v>
      </c>
      <c r="F818" s="28">
        <f t="shared" si="842"/>
        <v>52083.95436656363</v>
      </c>
      <c r="G818" s="28">
        <f t="shared" si="816"/>
        <v>-18.064457824304522</v>
      </c>
      <c r="H818" s="28">
        <f t="shared" si="817"/>
        <v>-102.0702749290586</v>
      </c>
      <c r="I818" s="28">
        <f t="shared" si="879"/>
        <v>5912.0128887162919</v>
      </c>
      <c r="J818" s="28">
        <f t="shared" si="880"/>
        <v>-1928.285312899472</v>
      </c>
      <c r="K818" s="28">
        <f t="shared" si="881"/>
        <v>891.38049454727752</v>
      </c>
      <c r="L818" s="28">
        <f t="shared" si="843"/>
        <v>-186.39769873141398</v>
      </c>
      <c r="M818" s="28">
        <f t="shared" si="844"/>
        <v>-871.67372563762763</v>
      </c>
      <c r="N818" s="28">
        <f>Paramètres!$D$26*Calculs!K818</f>
        <v>17.827609890945549</v>
      </c>
      <c r="O818" s="28">
        <f>Paramètres!$D$26*I818</f>
        <v>118.24025777432584</v>
      </c>
      <c r="P818" s="28">
        <f>Paramètres!$D$26*J818</f>
        <v>-38.56570625798944</v>
      </c>
      <c r="Q818" s="105">
        <f>IF($T818&gt;25000,Paramètres!$D$9,-5)</f>
        <v>6</v>
      </c>
      <c r="R818" s="105">
        <f t="shared" si="818"/>
        <v>-75554.765348180721</v>
      </c>
      <c r="S818" s="105">
        <f t="shared" si="819"/>
        <v>7521.88233099426</v>
      </c>
      <c r="T818" s="105">
        <f t="shared" si="845"/>
        <v>75928.264043240008</v>
      </c>
      <c r="U818" s="105">
        <f t="shared" si="846"/>
        <v>174.31463137849155</v>
      </c>
      <c r="V818" s="105">
        <f t="shared" si="820"/>
        <v>159.56476856702608</v>
      </c>
      <c r="W818" s="105">
        <f t="shared" si="847"/>
        <v>-158.77985357406271</v>
      </c>
      <c r="X818" s="105">
        <f t="shared" si="848"/>
        <v>15.807386464808278</v>
      </c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44">
        <f t="shared" si="849"/>
        <v>94022.876101546106</v>
      </c>
      <c r="AL818" s="44">
        <f t="shared" si="850"/>
        <v>44562.07203556937</v>
      </c>
      <c r="AM818" s="44">
        <f t="shared" si="821"/>
        <v>-177.61132532031337</v>
      </c>
      <c r="AN818" s="44">
        <f t="shared" si="822"/>
        <v>-162.85946436159358</v>
      </c>
      <c r="AO818" s="44">
        <f t="shared" si="882"/>
        <v>-8340.5241098386377</v>
      </c>
      <c r="AP818" s="44">
        <f t="shared" si="883"/>
        <v>-347.92002834964143</v>
      </c>
      <c r="AQ818" s="44">
        <f t="shared" si="851"/>
        <v>618.19672219523602</v>
      </c>
      <c r="AR818" s="44">
        <f t="shared" si="852"/>
        <v>-590.73935890763892</v>
      </c>
      <c r="AS818" s="44">
        <f t="shared" si="853"/>
        <v>-182.19274730440173</v>
      </c>
      <c r="AT818" s="44">
        <f>Paramètres!$D$26*Calculs!AQ818</f>
        <v>12.363934443904721</v>
      </c>
      <c r="AU818" s="44">
        <f>Paramètres!$D$26*AO818</f>
        <v>-166.81048219677277</v>
      </c>
      <c r="AV818" s="44">
        <f>Paramètres!$D$26*AP818</f>
        <v>-6.9584005669928288</v>
      </c>
      <c r="AW818" s="44"/>
      <c r="AX818" s="44"/>
      <c r="AY818" s="44"/>
      <c r="AZ818" s="44"/>
      <c r="BA818" s="44"/>
      <c r="BB818" s="44"/>
      <c r="BC818" s="44"/>
      <c r="BD818" s="44"/>
      <c r="BE818" s="44"/>
      <c r="BF818" s="44"/>
      <c r="BG818" s="41">
        <f>Paramètres!$D$16</f>
        <v>30000</v>
      </c>
      <c r="BH818" s="41">
        <f>Paramètres!$E$16</f>
        <v>-25000</v>
      </c>
      <c r="BI818" s="100"/>
      <c r="BJ818" s="100"/>
      <c r="BK818" s="110">
        <f>Paramètres!$D$20</f>
        <v>523598775598.29883</v>
      </c>
      <c r="BL818" s="41">
        <f>Paramètres!$D$21</f>
        <v>10000</v>
      </c>
      <c r="BM818" s="41"/>
      <c r="BN818" s="41"/>
      <c r="BO818" s="41">
        <f>IF(AND($BR$6&gt;200,A818&lt;950),Paramètres!$D$22,0)</f>
        <v>1</v>
      </c>
      <c r="BP818" s="41">
        <f t="shared" si="823"/>
        <v>11531.889246634608</v>
      </c>
      <c r="BQ818" s="41">
        <f t="shared" si="824"/>
        <v>-77083.95436656363</v>
      </c>
      <c r="BR818" s="41">
        <f t="shared" si="854"/>
        <v>77941.776284500418</v>
      </c>
      <c r="BS818" s="41">
        <f t="shared" si="855"/>
        <v>-81.491555426005164</v>
      </c>
      <c r="BT818" s="41">
        <f t="shared" si="856"/>
        <v>84.105009954591793</v>
      </c>
      <c r="BU818" s="41">
        <f t="shared" si="857"/>
        <v>12.443771570501493</v>
      </c>
      <c r="BV818" s="41">
        <f t="shared" si="858"/>
        <v>-83.179355903752736</v>
      </c>
      <c r="BW818" s="41">
        <f>Paramètres!$D$22</f>
        <v>1</v>
      </c>
      <c r="BX818" s="41">
        <f t="shared" si="825"/>
        <v>-64022.876101546106</v>
      </c>
      <c r="BY818" s="41">
        <f t="shared" si="826"/>
        <v>-69562.072035569377</v>
      </c>
      <c r="BZ818" s="41">
        <f t="shared" si="859"/>
        <v>94539.994342054342</v>
      </c>
      <c r="CA818" s="41">
        <f t="shared" si="860"/>
        <v>-132.62554955962295</v>
      </c>
      <c r="CB818" s="41">
        <f t="shared" si="861"/>
        <v>57.612848151110754</v>
      </c>
      <c r="CC818" s="41">
        <f t="shared" si="862"/>
        <v>-39.015659612695536</v>
      </c>
      <c r="CD818" s="41">
        <f t="shared" si="863"/>
        <v>-42.391255903419804</v>
      </c>
      <c r="CE818" s="2">
        <f>Paramètres!$F$16</f>
        <v>15000</v>
      </c>
      <c r="CF818" s="2">
        <f>Paramètres!$G$16</f>
        <v>15000</v>
      </c>
      <c r="CG818" s="111">
        <f>Paramètres!$F$20</f>
        <v>992600579172.61572</v>
      </c>
      <c r="CH818" s="2">
        <f>Paramètres!$F$21</f>
        <v>13332</v>
      </c>
      <c r="CI818" s="2"/>
      <c r="CJ818" s="2"/>
      <c r="CK818" s="2">
        <f>IF(CN818&gt;20000,Paramètres!$F$22,-2)</f>
        <v>1</v>
      </c>
      <c r="CL818" s="2">
        <f t="shared" si="827"/>
        <v>-3468.1107533653922</v>
      </c>
      <c r="CM818" s="2">
        <f t="shared" si="828"/>
        <v>-37083.95436656363</v>
      </c>
      <c r="CN818" s="2">
        <f t="shared" si="829"/>
        <v>37245.771084231594</v>
      </c>
      <c r="CO818" s="2">
        <f t="shared" si="830"/>
        <v>-95.342791171309841</v>
      </c>
      <c r="CP818" s="2">
        <f t="shared" si="831"/>
        <v>597.15115104124493</v>
      </c>
      <c r="CQ818" s="2">
        <f t="shared" si="832"/>
        <v>-55.603260934700721</v>
      </c>
      <c r="CR818" s="2">
        <f t="shared" si="833"/>
        <v>-594.55678834179605</v>
      </c>
      <c r="CS818" s="2">
        <f>Paramètres!$F$22</f>
        <v>1</v>
      </c>
      <c r="CT818" s="2">
        <f t="shared" si="834"/>
        <v>-79022.876101546106</v>
      </c>
      <c r="CU818" s="2">
        <f t="shared" si="835"/>
        <v>-29562.07203556937</v>
      </c>
      <c r="CV818" s="2">
        <f t="shared" si="864"/>
        <v>84371.38762872458</v>
      </c>
      <c r="CW818" s="2">
        <f t="shared" si="865"/>
        <v>-159.48942233319809</v>
      </c>
      <c r="CX818" s="2">
        <f t="shared" si="836"/>
        <v>134.37487665633347</v>
      </c>
      <c r="CY818" s="2">
        <f t="shared" si="866"/>
        <v>-125.85651993660946</v>
      </c>
      <c r="CZ818" s="2">
        <f t="shared" si="867"/>
        <v>-47.08230947872736</v>
      </c>
      <c r="DA818" s="2"/>
      <c r="DB818" s="2"/>
      <c r="DC818" s="13">
        <f>Paramètres!$H$16</f>
        <v>-20000</v>
      </c>
      <c r="DD818" s="13">
        <f>Paramètres!$I$16</f>
        <v>0</v>
      </c>
      <c r="DE818" s="13"/>
      <c r="DF818" s="13"/>
      <c r="DG818" s="112">
        <f>Paramètres!$H$20</f>
        <v>1047197551196.5977</v>
      </c>
      <c r="DH818" s="13">
        <f>Paramètres!$H$21</f>
        <v>10000</v>
      </c>
      <c r="DI818" s="13">
        <f>IF(DL818&lt;66666,Paramètres!$H$22,5)</f>
        <v>1</v>
      </c>
      <c r="DJ818" s="13">
        <f t="shared" si="837"/>
        <v>-38468.110753365392</v>
      </c>
      <c r="DK818" s="13">
        <f t="shared" si="838"/>
        <v>-52083.95436656363</v>
      </c>
      <c r="DL818" s="13">
        <f t="shared" si="868"/>
        <v>64749.778743957642</v>
      </c>
      <c r="DM818" s="13">
        <f t="shared" si="869"/>
        <v>-126.44879364007498</v>
      </c>
      <c r="DN818" s="13">
        <f t="shared" si="870"/>
        <v>241.09950248587253</v>
      </c>
      <c r="DO818" s="13">
        <f t="shared" si="871"/>
        <v>-143.23820936721475</v>
      </c>
      <c r="DP818" s="13">
        <f t="shared" si="872"/>
        <v>-193.93758139207884</v>
      </c>
      <c r="DQ818" s="13">
        <f>IF(DT818&lt;66666,Paramètres!$H$22,5)</f>
        <v>5</v>
      </c>
      <c r="DR818" s="13">
        <f t="shared" si="839"/>
        <v>-114022.87610154611</v>
      </c>
      <c r="DS818" s="13">
        <f t="shared" si="840"/>
        <v>-44562.07203556937</v>
      </c>
      <c r="DT818" s="13">
        <f t="shared" si="873"/>
        <v>122421.38105156226</v>
      </c>
      <c r="DU818" s="13">
        <f t="shared" si="874"/>
        <v>-158.65359966444055</v>
      </c>
      <c r="DV818" s="13">
        <f t="shared" si="875"/>
        <v>345.900983736478</v>
      </c>
      <c r="DW818" s="13">
        <f t="shared" si="876"/>
        <v>-322.17105111218666</v>
      </c>
      <c r="DX818" s="13">
        <f t="shared" si="877"/>
        <v>-125.90990578636783</v>
      </c>
    </row>
    <row r="819" spans="1:128" x14ac:dyDescent="0.35">
      <c r="A819" s="106">
        <f t="shared" si="878"/>
        <v>813</v>
      </c>
      <c r="B819" s="106">
        <f>A819*Paramètres!$D$25</f>
        <v>406.5</v>
      </c>
      <c r="C819" s="102">
        <f>Paramètres!$D$7</f>
        <v>155093840495.72119</v>
      </c>
      <c r="D819" s="28">
        <f>Paramètres!$D$8</f>
        <v>6666</v>
      </c>
      <c r="E819" s="28">
        <f t="shared" si="841"/>
        <v>21377.517773040687</v>
      </c>
      <c r="F819" s="28">
        <f t="shared" si="842"/>
        <v>50901.893278704483</v>
      </c>
      <c r="G819" s="28">
        <f t="shared" si="816"/>
        <v>-26.218282294681163</v>
      </c>
      <c r="H819" s="28">
        <f t="shared" si="817"/>
        <v>-105.68346972735988</v>
      </c>
      <c r="I819" s="28">
        <f t="shared" si="879"/>
        <v>5607.3749322105523</v>
      </c>
      <c r="J819" s="28">
        <f t="shared" si="880"/>
        <v>-2761.3933322791104</v>
      </c>
      <c r="K819" s="28">
        <f t="shared" si="881"/>
        <v>912.24328406536267</v>
      </c>
      <c r="L819" s="28">
        <f t="shared" si="843"/>
        <v>-246.60005916878771</v>
      </c>
      <c r="M819" s="28">
        <f t="shared" si="844"/>
        <v>-878.28026286619252</v>
      </c>
      <c r="N819" s="28">
        <f>Paramètres!$D$26*Calculs!K819</f>
        <v>18.244865681307253</v>
      </c>
      <c r="O819" s="28">
        <f>Paramètres!$D$26*I819</f>
        <v>112.14749864421105</v>
      </c>
      <c r="P819" s="28">
        <f>Paramètres!$D$26*J819</f>
        <v>-55.22786664558221</v>
      </c>
      <c r="Q819" s="105">
        <f>IF($T819&gt;25000,Paramètres!$D$9,-5)</f>
        <v>6</v>
      </c>
      <c r="R819" s="105">
        <f t="shared" si="818"/>
        <v>-68327.41143385919</v>
      </c>
      <c r="S819" s="105">
        <f t="shared" si="819"/>
        <v>6559.329444136034</v>
      </c>
      <c r="T819" s="105">
        <f t="shared" si="845"/>
        <v>68641.532296479083</v>
      </c>
      <c r="U819" s="105">
        <f t="shared" si="846"/>
        <v>174.51649435079324</v>
      </c>
      <c r="V819" s="105">
        <f t="shared" si="820"/>
        <v>194.74078626145874</v>
      </c>
      <c r="W819" s="105">
        <f t="shared" si="847"/>
        <v>-193.84960359520488</v>
      </c>
      <c r="X819" s="105">
        <f t="shared" si="848"/>
        <v>18.609272412243534</v>
      </c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44">
        <f t="shared" si="849"/>
        <v>89704.929206899877</v>
      </c>
      <c r="AL819" s="44">
        <f t="shared" si="850"/>
        <v>44342.563834568449</v>
      </c>
      <c r="AM819" s="44">
        <f t="shared" si="821"/>
        <v>-176.58404073902963</v>
      </c>
      <c r="AN819" s="44">
        <f t="shared" si="822"/>
        <v>-162.82749436065495</v>
      </c>
      <c r="AO819" s="44">
        <f t="shared" si="882"/>
        <v>-8764.4529865495024</v>
      </c>
      <c r="AP819" s="44">
        <f t="shared" si="883"/>
        <v>-523.15437508705031</v>
      </c>
      <c r="AQ819" s="44">
        <f t="shared" si="851"/>
        <v>675.95715079965316</v>
      </c>
      <c r="AR819" s="44">
        <f t="shared" si="852"/>
        <v>-645.82308423555435</v>
      </c>
      <c r="AS819" s="44">
        <f t="shared" si="853"/>
        <v>-199.57608470370673</v>
      </c>
      <c r="AT819" s="44">
        <f>Paramètres!$D$26*Calculs!AQ819</f>
        <v>13.519143015993064</v>
      </c>
      <c r="AU819" s="44">
        <f>Paramètres!$D$26*AO819</f>
        <v>-175.28905973099006</v>
      </c>
      <c r="AV819" s="44">
        <f>Paramètres!$D$26*AP819</f>
        <v>-10.463087501741006</v>
      </c>
      <c r="AW819" s="44"/>
      <c r="AX819" s="44"/>
      <c r="AY819" s="44"/>
      <c r="AZ819" s="44"/>
      <c r="BA819" s="44"/>
      <c r="BB819" s="44"/>
      <c r="BC819" s="44"/>
      <c r="BD819" s="44"/>
      <c r="BE819" s="44"/>
      <c r="BF819" s="44"/>
      <c r="BG819" s="41">
        <f>Paramètres!$D$16</f>
        <v>30000</v>
      </c>
      <c r="BH819" s="41">
        <f>Paramètres!$E$16</f>
        <v>-25000</v>
      </c>
      <c r="BI819" s="100"/>
      <c r="BJ819" s="100"/>
      <c r="BK819" s="110">
        <f>Paramètres!$D$20</f>
        <v>523598775598.29883</v>
      </c>
      <c r="BL819" s="41">
        <f>Paramètres!$D$21</f>
        <v>10000</v>
      </c>
      <c r="BM819" s="41"/>
      <c r="BN819" s="41"/>
      <c r="BO819" s="41">
        <f>IF(AND($BR$6&gt;200,A819&lt;950),Paramètres!$D$22,0)</f>
        <v>1</v>
      </c>
      <c r="BP819" s="41">
        <f t="shared" si="823"/>
        <v>8622.4822269593133</v>
      </c>
      <c r="BQ819" s="41">
        <f t="shared" si="824"/>
        <v>-75901.893278704491</v>
      </c>
      <c r="BR819" s="41">
        <f t="shared" si="854"/>
        <v>76390.081836885583</v>
      </c>
      <c r="BS819" s="41">
        <f t="shared" si="855"/>
        <v>-83.518963003022037</v>
      </c>
      <c r="BT819" s="41">
        <f t="shared" si="856"/>
        <v>87.469312625897444</v>
      </c>
      <c r="BU819" s="41">
        <f t="shared" si="857"/>
        <v>9.873043402827923</v>
      </c>
      <c r="BV819" s="41">
        <f t="shared" si="858"/>
        <v>-86.910319670410018</v>
      </c>
      <c r="BW819" s="41">
        <f>Paramètres!$D$22</f>
        <v>1</v>
      </c>
      <c r="BX819" s="41">
        <f t="shared" si="825"/>
        <v>-59704.929206899877</v>
      </c>
      <c r="BY819" s="41">
        <f t="shared" si="826"/>
        <v>-69342.563834568457</v>
      </c>
      <c r="BZ819" s="41">
        <f t="shared" si="859"/>
        <v>91504.479293377357</v>
      </c>
      <c r="CA819" s="41">
        <f t="shared" si="860"/>
        <v>-130.72891678496367</v>
      </c>
      <c r="CB819" s="41">
        <f t="shared" si="861"/>
        <v>61.429899600911313</v>
      </c>
      <c r="CC819" s="41">
        <f t="shared" si="862"/>
        <v>-40.08183900047419</v>
      </c>
      <c r="CD819" s="41">
        <f t="shared" si="863"/>
        <v>-46.551893058372073</v>
      </c>
      <c r="CE819" s="2">
        <f>Paramètres!$F$16</f>
        <v>15000</v>
      </c>
      <c r="CF819" s="2">
        <f>Paramètres!$G$16</f>
        <v>15000</v>
      </c>
      <c r="CG819" s="111">
        <f>Paramètres!$F$20</f>
        <v>992600579172.61572</v>
      </c>
      <c r="CH819" s="2">
        <f>Paramètres!$F$21</f>
        <v>13332</v>
      </c>
      <c r="CI819" s="2"/>
      <c r="CJ819" s="2"/>
      <c r="CK819" s="2">
        <f>IF(CN819&gt;20000,Paramètres!$F$22,-2)</f>
        <v>1</v>
      </c>
      <c r="CL819" s="2">
        <f t="shared" si="827"/>
        <v>-6377.5177730406867</v>
      </c>
      <c r="CM819" s="2">
        <f t="shared" si="828"/>
        <v>-35901.893278704483</v>
      </c>
      <c r="CN819" s="2">
        <f t="shared" si="829"/>
        <v>36463.936621557143</v>
      </c>
      <c r="CO819" s="2">
        <f t="shared" si="830"/>
        <v>-100.07279929436631</v>
      </c>
      <c r="CP819" s="2">
        <f t="shared" si="831"/>
        <v>618.46084504240525</v>
      </c>
      <c r="CQ819" s="2">
        <f t="shared" si="832"/>
        <v>-108.1683821503764</v>
      </c>
      <c r="CR819" s="2">
        <f t="shared" si="833"/>
        <v>-608.92808931230627</v>
      </c>
      <c r="CS819" s="2">
        <f>Paramètres!$F$22</f>
        <v>1</v>
      </c>
      <c r="CT819" s="2">
        <f t="shared" si="834"/>
        <v>-74704.929206899877</v>
      </c>
      <c r="CU819" s="2">
        <f t="shared" si="835"/>
        <v>-29342.563834568449</v>
      </c>
      <c r="CV819" s="2">
        <f t="shared" si="864"/>
        <v>80260.90268738351</v>
      </c>
      <c r="CW819" s="2">
        <f t="shared" si="865"/>
        <v>-158.55611819904419</v>
      </c>
      <c r="CX819" s="2">
        <f t="shared" si="836"/>
        <v>147.92289536532806</v>
      </c>
      <c r="CY819" s="2">
        <f t="shared" si="866"/>
        <v>-137.68309421323724</v>
      </c>
      <c r="CZ819" s="2">
        <f t="shared" si="867"/>
        <v>-54.079095232174822</v>
      </c>
      <c r="DA819" s="2"/>
      <c r="DB819" s="2"/>
      <c r="DC819" s="13">
        <f>Paramètres!$H$16</f>
        <v>-20000</v>
      </c>
      <c r="DD819" s="13">
        <f>Paramètres!$I$16</f>
        <v>0</v>
      </c>
      <c r="DE819" s="13"/>
      <c r="DF819" s="13"/>
      <c r="DG819" s="112">
        <f>Paramètres!$H$20</f>
        <v>1047197551196.5977</v>
      </c>
      <c r="DH819" s="13">
        <f>Paramètres!$H$21</f>
        <v>10000</v>
      </c>
      <c r="DI819" s="13">
        <f>IF(DL819&lt;66666,Paramètres!$H$22,5)</f>
        <v>1</v>
      </c>
      <c r="DJ819" s="13">
        <f t="shared" si="837"/>
        <v>-41377.517773040687</v>
      </c>
      <c r="DK819" s="13">
        <f t="shared" si="838"/>
        <v>-50901.893278704483</v>
      </c>
      <c r="DL819" s="13">
        <f t="shared" si="868"/>
        <v>65598.031345574069</v>
      </c>
      <c r="DM819" s="13">
        <f t="shared" si="869"/>
        <v>-129.10723324832338</v>
      </c>
      <c r="DN819" s="13">
        <f t="shared" si="870"/>
        <v>235.11554637595026</v>
      </c>
      <c r="DO819" s="13">
        <f t="shared" si="871"/>
        <v>-148.30472042123924</v>
      </c>
      <c r="DP819" s="13">
        <f t="shared" si="872"/>
        <v>-182.4418538834762</v>
      </c>
      <c r="DQ819" s="13">
        <f>IF(DT819&lt;66666,Paramètres!$H$22,5)</f>
        <v>5</v>
      </c>
      <c r="DR819" s="13">
        <f t="shared" si="839"/>
        <v>-109704.92920689988</v>
      </c>
      <c r="DS819" s="13">
        <f t="shared" si="840"/>
        <v>-44342.563834568449</v>
      </c>
      <c r="DT819" s="13">
        <f t="shared" si="873"/>
        <v>118327.65720537904</v>
      </c>
      <c r="DU819" s="13">
        <f t="shared" si="874"/>
        <v>-157.99151685781445</v>
      </c>
      <c r="DV819" s="13">
        <f t="shared" si="875"/>
        <v>369.9899677469981</v>
      </c>
      <c r="DW819" s="13">
        <f t="shared" si="876"/>
        <v>-343.02819964141435</v>
      </c>
      <c r="DX819" s="13">
        <f t="shared" si="877"/>
        <v>-138.65147126588559</v>
      </c>
    </row>
    <row r="820" spans="1:128" x14ac:dyDescent="0.35">
      <c r="A820" s="106">
        <f t="shared" si="878"/>
        <v>814</v>
      </c>
      <c r="B820" s="106">
        <f>A820*Paramètres!$D$25</f>
        <v>407</v>
      </c>
      <c r="C820" s="102">
        <f>Paramètres!$D$7</f>
        <v>155093840495.72119</v>
      </c>
      <c r="D820" s="28">
        <f>Paramètres!$D$8</f>
        <v>6666</v>
      </c>
      <c r="E820" s="28">
        <f t="shared" si="841"/>
        <v>24119.555224353764</v>
      </c>
      <c r="F820" s="28">
        <f t="shared" si="842"/>
        <v>49301.626546848376</v>
      </c>
      <c r="G820" s="28">
        <f t="shared" si="816"/>
        <v>-34.330345816755674</v>
      </c>
      <c r="H820" s="28">
        <f t="shared" si="817"/>
        <v>-109.40994902808836</v>
      </c>
      <c r="I820" s="28">
        <f t="shared" si="879"/>
        <v>5248.6273743975535</v>
      </c>
      <c r="J820" s="28">
        <f t="shared" si="880"/>
        <v>-3584.4457284997206</v>
      </c>
      <c r="K820" s="28">
        <f t="shared" si="881"/>
        <v>942.05948539537133</v>
      </c>
      <c r="L820" s="28">
        <f t="shared" si="843"/>
        <v>-313.06983479883502</v>
      </c>
      <c r="M820" s="28">
        <f t="shared" si="844"/>
        <v>-888.51750267646503</v>
      </c>
      <c r="N820" s="28">
        <f>Paramètres!$D$26*Calculs!K820</f>
        <v>18.841189707907429</v>
      </c>
      <c r="O820" s="28">
        <f>Paramètres!$D$26*I820</f>
        <v>104.97254748795108</v>
      </c>
      <c r="P820" s="28">
        <f>Paramètres!$D$26*J820</f>
        <v>-71.688914569994409</v>
      </c>
      <c r="Q820" s="105">
        <f>IF($T820&gt;25000,Paramètres!$D$9,-5)</f>
        <v>6</v>
      </c>
      <c r="R820" s="105">
        <f t="shared" si="818"/>
        <v>-61041.691718212474</v>
      </c>
      <c r="S820" s="105">
        <f t="shared" si="819"/>
        <v>5270.5339209993763</v>
      </c>
      <c r="T820" s="105">
        <f t="shared" si="845"/>
        <v>61268.806546510226</v>
      </c>
      <c r="U820" s="105">
        <f t="shared" si="846"/>
        <v>175.06513914240358</v>
      </c>
      <c r="V820" s="105">
        <f t="shared" si="820"/>
        <v>243.55718556010066</v>
      </c>
      <c r="W820" s="105">
        <f t="shared" si="847"/>
        <v>-242.65435340949927</v>
      </c>
      <c r="X820" s="105">
        <f t="shared" si="848"/>
        <v>20.951549092492769</v>
      </c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44">
        <f t="shared" si="849"/>
        <v>85161.246942566242</v>
      </c>
      <c r="AL820" s="44">
        <f t="shared" si="850"/>
        <v>44031.092625849</v>
      </c>
      <c r="AM820" s="44">
        <f t="shared" si="821"/>
        <v>-175.58967636048891</v>
      </c>
      <c r="AN820" s="44">
        <f t="shared" si="822"/>
        <v>-162.83993337467456</v>
      </c>
      <c r="AO820" s="44">
        <f t="shared" si="882"/>
        <v>-9234.9870110540669</v>
      </c>
      <c r="AP820" s="44">
        <f t="shared" si="883"/>
        <v>-712.26737228901607</v>
      </c>
      <c r="AQ820" s="44">
        <f t="shared" si="851"/>
        <v>747.93776230752712</v>
      </c>
      <c r="AR820" s="44">
        <f t="shared" si="852"/>
        <v>-714.64273645033063</v>
      </c>
      <c r="AS820" s="44">
        <f t="shared" si="853"/>
        <v>-220.67318714418894</v>
      </c>
      <c r="AT820" s="44">
        <f>Paramètres!$D$26*Calculs!AQ820</f>
        <v>14.958755246150544</v>
      </c>
      <c r="AU820" s="44">
        <f>Paramètres!$D$26*AO820</f>
        <v>-184.69974022108133</v>
      </c>
      <c r="AV820" s="44">
        <f>Paramètres!$D$26*AP820</f>
        <v>-14.245347445780322</v>
      </c>
      <c r="AW820" s="44"/>
      <c r="AX820" s="44"/>
      <c r="AY820" s="44"/>
      <c r="AZ820" s="44"/>
      <c r="BA820" s="44"/>
      <c r="BB820" s="44"/>
      <c r="BC820" s="44"/>
      <c r="BD820" s="44"/>
      <c r="BE820" s="44"/>
      <c r="BF820" s="44"/>
      <c r="BG820" s="41">
        <f>Paramètres!$D$16</f>
        <v>30000</v>
      </c>
      <c r="BH820" s="41">
        <f>Paramètres!$E$16</f>
        <v>-25000</v>
      </c>
      <c r="BI820" s="100"/>
      <c r="BJ820" s="100"/>
      <c r="BK820" s="110">
        <f>Paramètres!$D$20</f>
        <v>523598775598.29883</v>
      </c>
      <c r="BL820" s="41">
        <f>Paramètres!$D$21</f>
        <v>10000</v>
      </c>
      <c r="BM820" s="41"/>
      <c r="BN820" s="41"/>
      <c r="BO820" s="41">
        <f>IF(AND($BR$6&gt;200,A820&lt;950),Paramètres!$D$22,0)</f>
        <v>1</v>
      </c>
      <c r="BP820" s="41">
        <f t="shared" si="823"/>
        <v>5880.4447756462359</v>
      </c>
      <c r="BQ820" s="41">
        <f t="shared" si="824"/>
        <v>-74301.626546848376</v>
      </c>
      <c r="BR820" s="41">
        <f t="shared" si="854"/>
        <v>74533.960972611327</v>
      </c>
      <c r="BS820" s="41">
        <f t="shared" si="855"/>
        <v>-85.474879063064748</v>
      </c>
      <c r="BT820" s="41">
        <f t="shared" si="856"/>
        <v>91.763093429999373</v>
      </c>
      <c r="BU820" s="41">
        <f t="shared" si="857"/>
        <v>7.2397575053855681</v>
      </c>
      <c r="BV820" s="41">
        <f t="shared" si="858"/>
        <v>-91.477053008423965</v>
      </c>
      <c r="BW820" s="41">
        <f>Paramètres!$D$22</f>
        <v>1</v>
      </c>
      <c r="BX820" s="41">
        <f t="shared" si="825"/>
        <v>-55161.246942566242</v>
      </c>
      <c r="BY820" s="41">
        <f t="shared" si="826"/>
        <v>-69031.092625849007</v>
      </c>
      <c r="BZ820" s="41">
        <f t="shared" si="859"/>
        <v>88363.198863425714</v>
      </c>
      <c r="CA820" s="41">
        <f t="shared" si="860"/>
        <v>-128.62759223842323</v>
      </c>
      <c r="CB820" s="41">
        <f t="shared" si="861"/>
        <v>65.790856036174986</v>
      </c>
      <c r="CC820" s="41">
        <f t="shared" si="862"/>
        <v>-41.070329085566762</v>
      </c>
      <c r="CD820" s="41">
        <f t="shared" si="863"/>
        <v>-51.397128390367797</v>
      </c>
      <c r="CE820" s="2">
        <f>Paramètres!$F$16</f>
        <v>15000</v>
      </c>
      <c r="CF820" s="2">
        <f>Paramètres!$G$16</f>
        <v>15000</v>
      </c>
      <c r="CG820" s="111">
        <f>Paramètres!$F$20</f>
        <v>992600579172.61572</v>
      </c>
      <c r="CH820" s="2">
        <f>Paramètres!$F$21</f>
        <v>13332</v>
      </c>
      <c r="CI820" s="2"/>
      <c r="CJ820" s="2"/>
      <c r="CK820" s="2">
        <f>IF(CN820&gt;20000,Paramètres!$F$22,-2)</f>
        <v>1</v>
      </c>
      <c r="CL820" s="2">
        <f t="shared" si="827"/>
        <v>-9119.5552243537641</v>
      </c>
      <c r="CM820" s="2">
        <f t="shared" si="828"/>
        <v>-34301.626546848376</v>
      </c>
      <c r="CN820" s="2">
        <f t="shared" si="829"/>
        <v>35493.208804636008</v>
      </c>
      <c r="CO820" s="2">
        <f t="shared" si="830"/>
        <v>-104.88845306120558</v>
      </c>
      <c r="CP820" s="2">
        <f t="shared" si="831"/>
        <v>646.40310413550924</v>
      </c>
      <c r="CQ820" s="2">
        <f t="shared" si="832"/>
        <v>-166.08554154132986</v>
      </c>
      <c r="CR820" s="2">
        <f t="shared" si="833"/>
        <v>-624.70198168962554</v>
      </c>
      <c r="CS820" s="2">
        <f>Paramètres!$F$22</f>
        <v>1</v>
      </c>
      <c r="CT820" s="2">
        <f t="shared" si="834"/>
        <v>-70161.246942566242</v>
      </c>
      <c r="CU820" s="2">
        <f t="shared" si="835"/>
        <v>-29031.092625849</v>
      </c>
      <c r="CV820" s="2">
        <f t="shared" si="864"/>
        <v>75930.263476339824</v>
      </c>
      <c r="CW820" s="2">
        <f t="shared" si="865"/>
        <v>-157.52136568744027</v>
      </c>
      <c r="CX820" s="2">
        <f t="shared" si="836"/>
        <v>164.49954751770196</v>
      </c>
      <c r="CY820" s="2">
        <f t="shared" si="866"/>
        <v>-152.00122911368896</v>
      </c>
      <c r="CZ820" s="2">
        <f t="shared" si="867"/>
        <v>-62.894574340371541</v>
      </c>
      <c r="DA820" s="2"/>
      <c r="DB820" s="2"/>
      <c r="DC820" s="13">
        <f>Paramètres!$H$16</f>
        <v>-20000</v>
      </c>
      <c r="DD820" s="13">
        <f>Paramètres!$I$16</f>
        <v>0</v>
      </c>
      <c r="DE820" s="13"/>
      <c r="DF820" s="13"/>
      <c r="DG820" s="112">
        <f>Paramètres!$H$20</f>
        <v>1047197551196.5977</v>
      </c>
      <c r="DH820" s="13">
        <f>Paramètres!$H$21</f>
        <v>10000</v>
      </c>
      <c r="DI820" s="13">
        <f>IF(DL820&lt;66666,Paramètres!$H$22,5)</f>
        <v>1</v>
      </c>
      <c r="DJ820" s="13">
        <f t="shared" si="837"/>
        <v>-44119.555224353768</v>
      </c>
      <c r="DK820" s="13">
        <f t="shared" si="838"/>
        <v>-49301.626546848376</v>
      </c>
      <c r="DL820" s="13">
        <f t="shared" si="868"/>
        <v>66160.301793142586</v>
      </c>
      <c r="DM820" s="13">
        <f t="shared" si="869"/>
        <v>-131.82505778937488</v>
      </c>
      <c r="DN820" s="13">
        <f t="shared" si="870"/>
        <v>231.26955134401516</v>
      </c>
      <c r="DO820" s="13">
        <f t="shared" si="871"/>
        <v>-154.22405076289076</v>
      </c>
      <c r="DP820" s="13">
        <f t="shared" si="872"/>
        <v>-172.33846797841554</v>
      </c>
      <c r="DQ820" s="13">
        <f>IF(DT820&lt;66666,Paramètres!$H$22,5)</f>
        <v>5</v>
      </c>
      <c r="DR820" s="13">
        <f t="shared" si="839"/>
        <v>-105161.24694256624</v>
      </c>
      <c r="DS820" s="13">
        <f t="shared" si="840"/>
        <v>-44031.092625849</v>
      </c>
      <c r="DT820" s="13">
        <f t="shared" si="873"/>
        <v>114007.12686644414</v>
      </c>
      <c r="DU820" s="13">
        <f t="shared" si="874"/>
        <v>-157.28090287466156</v>
      </c>
      <c r="DV820" s="13">
        <f t="shared" si="875"/>
        <v>398.23717326995882</v>
      </c>
      <c r="DW820" s="13">
        <f t="shared" si="876"/>
        <v>-367.33771713247171</v>
      </c>
      <c r="DX820" s="13">
        <f t="shared" si="877"/>
        <v>-153.8045764792173</v>
      </c>
    </row>
    <row r="821" spans="1:128" x14ac:dyDescent="0.35">
      <c r="A821" s="106">
        <f t="shared" si="878"/>
        <v>815</v>
      </c>
      <c r="B821" s="106">
        <f>A821*Paramètres!$D$25</f>
        <v>407.5</v>
      </c>
      <c r="C821" s="102">
        <f>Paramètres!$D$7</f>
        <v>155093840495.72119</v>
      </c>
      <c r="D821" s="28">
        <f>Paramètres!$D$8</f>
        <v>6666</v>
      </c>
      <c r="E821" s="28">
        <f t="shared" si="841"/>
        <v>26665.601452852832</v>
      </c>
      <c r="F821" s="28">
        <f t="shared" si="842"/>
        <v>47287.274306929401</v>
      </c>
      <c r="G821" s="28">
        <f t="shared" si="816"/>
        <v>-42.337483083605655</v>
      </c>
      <c r="H821" s="28">
        <f t="shared" si="817"/>
        <v>-113.30138720894939</v>
      </c>
      <c r="I821" s="28">
        <f t="shared" si="879"/>
        <v>4830.5849921107665</v>
      </c>
      <c r="J821" s="28">
        <f t="shared" si="880"/>
        <v>-4401.274316606191</v>
      </c>
      <c r="K821" s="28">
        <f t="shared" si="881"/>
        <v>982.09738931792708</v>
      </c>
      <c r="L821" s="28">
        <f t="shared" si="843"/>
        <v>-388.4860440514675</v>
      </c>
      <c r="M821" s="28">
        <f t="shared" si="844"/>
        <v>-901.99438783305595</v>
      </c>
      <c r="N821" s="28">
        <f>Paramètres!$D$26*Calculs!K821</f>
        <v>19.641947786358543</v>
      </c>
      <c r="O821" s="28">
        <f>Paramètres!$D$26*I821</f>
        <v>96.61169984221533</v>
      </c>
      <c r="P821" s="28">
        <f>Paramètres!$D$26*J821</f>
        <v>-88.025486332123819</v>
      </c>
      <c r="Q821" s="105">
        <f>IF($T821&gt;25000,Paramètres!$D$9,-5)</f>
        <v>6</v>
      </c>
      <c r="R821" s="105">
        <f t="shared" si="818"/>
        <v>-53699.491300073802</v>
      </c>
      <c r="S821" s="105">
        <f t="shared" si="819"/>
        <v>3667.483664010957</v>
      </c>
      <c r="T821" s="105">
        <f t="shared" si="845"/>
        <v>53824.583624144179</v>
      </c>
      <c r="U821" s="105">
        <f t="shared" si="846"/>
        <v>176.09296979856546</v>
      </c>
      <c r="V821" s="105">
        <f t="shared" si="820"/>
        <v>313.95577091132105</v>
      </c>
      <c r="W821" s="105">
        <f t="shared" si="847"/>
        <v>-313.22611441619887</v>
      </c>
      <c r="X821" s="105">
        <f t="shared" si="848"/>
        <v>21.392226070518909</v>
      </c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44">
        <f t="shared" si="849"/>
        <v>80365.092752926634</v>
      </c>
      <c r="AL821" s="44">
        <f t="shared" si="850"/>
        <v>43619.790642918444</v>
      </c>
      <c r="AM821" s="44">
        <f t="shared" si="821"/>
        <v>-174.62537102579324</v>
      </c>
      <c r="AN821" s="44">
        <f t="shared" si="822"/>
        <v>-162.89412771327659</v>
      </c>
      <c r="AO821" s="44">
        <f t="shared" si="882"/>
        <v>-9764.9300072833157</v>
      </c>
      <c r="AP821" s="44">
        <f t="shared" si="883"/>
        <v>-918.69521198742461</v>
      </c>
      <c r="AQ821" s="44">
        <f t="shared" si="851"/>
        <v>840.23312802570501</v>
      </c>
      <c r="AR821" s="44">
        <f t="shared" si="852"/>
        <v>-803.06362874122669</v>
      </c>
      <c r="AS821" s="44">
        <f t="shared" si="853"/>
        <v>-247.14473011746384</v>
      </c>
      <c r="AT821" s="44">
        <f>Paramètres!$D$26*Calculs!AQ821</f>
        <v>16.8046625605141</v>
      </c>
      <c r="AU821" s="44">
        <f>Paramètres!$D$26*AO821</f>
        <v>-195.29860014566631</v>
      </c>
      <c r="AV821" s="44">
        <f>Paramètres!$D$26*AP821</f>
        <v>-18.373904239748494</v>
      </c>
      <c r="AW821" s="44"/>
      <c r="AX821" s="44"/>
      <c r="AY821" s="44"/>
      <c r="AZ821" s="44"/>
      <c r="BA821" s="44"/>
      <c r="BB821" s="44"/>
      <c r="BC821" s="44"/>
      <c r="BD821" s="44"/>
      <c r="BE821" s="44"/>
      <c r="BF821" s="44"/>
      <c r="BG821" s="41">
        <f>Paramètres!$D$16</f>
        <v>30000</v>
      </c>
      <c r="BH821" s="41">
        <f>Paramètres!$E$16</f>
        <v>-25000</v>
      </c>
      <c r="BI821" s="100"/>
      <c r="BJ821" s="100"/>
      <c r="BK821" s="110">
        <f>Paramètres!$D$20</f>
        <v>523598775598.29883</v>
      </c>
      <c r="BL821" s="41">
        <f>Paramètres!$D$21</f>
        <v>10000</v>
      </c>
      <c r="BM821" s="41"/>
      <c r="BN821" s="41"/>
      <c r="BO821" s="41">
        <f>IF(AND($BR$6&gt;200,A821&lt;950),Paramètres!$D$22,0)</f>
        <v>1</v>
      </c>
      <c r="BP821" s="41">
        <f t="shared" si="823"/>
        <v>3334.3985471471678</v>
      </c>
      <c r="BQ821" s="41">
        <f t="shared" si="824"/>
        <v>-72287.274306929408</v>
      </c>
      <c r="BR821" s="41">
        <f t="shared" si="854"/>
        <v>72364.136424035867</v>
      </c>
      <c r="BS821" s="41">
        <f t="shared" si="855"/>
        <v>-87.358986884627981</v>
      </c>
      <c r="BT821" s="41">
        <f t="shared" si="856"/>
        <v>97.191638816408712</v>
      </c>
      <c r="BU821" s="41">
        <f t="shared" si="857"/>
        <v>4.4784015298031372</v>
      </c>
      <c r="BV821" s="41">
        <f t="shared" si="858"/>
        <v>-97.088405979071993</v>
      </c>
      <c r="BW821" s="41">
        <f>Paramètres!$D$22</f>
        <v>1</v>
      </c>
      <c r="BX821" s="41">
        <f t="shared" si="825"/>
        <v>-50365.092752926634</v>
      </c>
      <c r="BY821" s="41">
        <f t="shared" si="826"/>
        <v>-68619.790642918437</v>
      </c>
      <c r="BZ821" s="41">
        <f t="shared" si="859"/>
        <v>85119.435124352531</v>
      </c>
      <c r="CA821" s="41">
        <f t="shared" si="860"/>
        <v>-126.27767408539586</v>
      </c>
      <c r="CB821" s="41">
        <f t="shared" si="861"/>
        <v>70.7964417816154</v>
      </c>
      <c r="CC821" s="41">
        <f t="shared" si="862"/>
        <v>-41.890190550478621</v>
      </c>
      <c r="CD821" s="41">
        <f t="shared" si="863"/>
        <v>-57.073182008560288</v>
      </c>
      <c r="CE821" s="2">
        <f>Paramètres!$F$16</f>
        <v>15000</v>
      </c>
      <c r="CF821" s="2">
        <f>Paramètres!$G$16</f>
        <v>15000</v>
      </c>
      <c r="CG821" s="111">
        <f>Paramètres!$F$20</f>
        <v>992600579172.61572</v>
      </c>
      <c r="CH821" s="2">
        <f>Paramètres!$F$21</f>
        <v>13332</v>
      </c>
      <c r="CI821" s="2"/>
      <c r="CJ821" s="2"/>
      <c r="CK821" s="2">
        <f>IF(CN821&gt;20000,Paramètres!$F$22,-2)</f>
        <v>1</v>
      </c>
      <c r="CL821" s="2">
        <f t="shared" si="827"/>
        <v>-11665.601452852832</v>
      </c>
      <c r="CM821" s="2">
        <f t="shared" si="828"/>
        <v>-32287.274306929401</v>
      </c>
      <c r="CN821" s="2">
        <f t="shared" si="829"/>
        <v>34330.079222566696</v>
      </c>
      <c r="CO821" s="2">
        <f t="shared" si="830"/>
        <v>-109.86511630212854</v>
      </c>
      <c r="CP821" s="2">
        <f t="shared" si="831"/>
        <v>682.20883251051293</v>
      </c>
      <c r="CQ821" s="2">
        <f t="shared" si="832"/>
        <v>-231.81934116983552</v>
      </c>
      <c r="CR821" s="2">
        <f t="shared" si="833"/>
        <v>-641.61412407687885</v>
      </c>
      <c r="CS821" s="2">
        <f>Paramètres!$F$22</f>
        <v>1</v>
      </c>
      <c r="CT821" s="2">
        <f t="shared" si="834"/>
        <v>-65365.092752926634</v>
      </c>
      <c r="CU821" s="2">
        <f t="shared" si="835"/>
        <v>-28619.790642918444</v>
      </c>
      <c r="CV821" s="2">
        <f t="shared" si="864"/>
        <v>71356.063281568335</v>
      </c>
      <c r="CW821" s="2">
        <f t="shared" si="865"/>
        <v>-156.35402447950361</v>
      </c>
      <c r="CX821" s="2">
        <f t="shared" si="836"/>
        <v>185.16544698821838</v>
      </c>
      <c r="CY821" s="2">
        <f t="shared" si="866"/>
        <v>-169.61917544781898</v>
      </c>
      <c r="CZ821" s="2">
        <f t="shared" si="867"/>
        <v>-74.266937992276979</v>
      </c>
      <c r="DA821" s="2"/>
      <c r="DB821" s="2"/>
      <c r="DC821" s="13">
        <f>Paramètres!$H$16</f>
        <v>-20000</v>
      </c>
      <c r="DD821" s="13">
        <f>Paramètres!$I$16</f>
        <v>0</v>
      </c>
      <c r="DE821" s="13"/>
      <c r="DF821" s="13"/>
      <c r="DG821" s="112">
        <f>Paramètres!$H$20</f>
        <v>1047197551196.5977</v>
      </c>
      <c r="DH821" s="13">
        <f>Paramètres!$H$21</f>
        <v>10000</v>
      </c>
      <c r="DI821" s="13">
        <f>IF(DL821&lt;66666,Paramètres!$H$22,5)</f>
        <v>1</v>
      </c>
      <c r="DJ821" s="13">
        <f t="shared" si="837"/>
        <v>-46665.601452852832</v>
      </c>
      <c r="DK821" s="13">
        <f t="shared" si="838"/>
        <v>-47287.274306929401</v>
      </c>
      <c r="DL821" s="13">
        <f t="shared" si="868"/>
        <v>66436.169895135332</v>
      </c>
      <c r="DM821" s="13">
        <f t="shared" si="869"/>
        <v>-134.62088748571711</v>
      </c>
      <c r="DN821" s="13">
        <f t="shared" si="870"/>
        <v>229.41659811807565</v>
      </c>
      <c r="DO821" s="13">
        <f t="shared" si="871"/>
        <v>-161.14510441143509</v>
      </c>
      <c r="DP821" s="13">
        <f t="shared" si="872"/>
        <v>-163.29185777710509</v>
      </c>
      <c r="DQ821" s="13">
        <f>IF(DT821&lt;66666,Paramètres!$H$22,5)</f>
        <v>5</v>
      </c>
      <c r="DR821" s="13">
        <f t="shared" si="839"/>
        <v>-100365.09275292663</v>
      </c>
      <c r="DS821" s="13">
        <f t="shared" si="840"/>
        <v>-43619.790642918444</v>
      </c>
      <c r="DT821" s="13">
        <f t="shared" si="873"/>
        <v>109434.17189815803</v>
      </c>
      <c r="DU821" s="13">
        <f t="shared" si="874"/>
        <v>-156.50969579374095</v>
      </c>
      <c r="DV821" s="13">
        <f t="shared" si="875"/>
        <v>431.79306411997607</v>
      </c>
      <c r="DW821" s="13">
        <f t="shared" si="876"/>
        <v>-396.0093102436245</v>
      </c>
      <c r="DX821" s="13">
        <f t="shared" si="877"/>
        <v>-172.11007065969886</v>
      </c>
    </row>
    <row r="822" spans="1:128" x14ac:dyDescent="0.35">
      <c r="A822" s="106">
        <f t="shared" si="878"/>
        <v>816</v>
      </c>
      <c r="B822" s="106">
        <f>A822*Paramètres!$D$25</f>
        <v>408</v>
      </c>
      <c r="C822" s="102">
        <f>Paramètres!$D$7</f>
        <v>155093840495.72119</v>
      </c>
      <c r="D822" s="28">
        <f>Paramètres!$D$8</f>
        <v>6666</v>
      </c>
      <c r="E822" s="28">
        <f t="shared" si="841"/>
        <v>28983.77243789535</v>
      </c>
      <c r="F822" s="28">
        <f t="shared" si="842"/>
        <v>44861.138551668046</v>
      </c>
      <c r="G822" s="28">
        <f t="shared" si="816"/>
        <v>-50.197987113768313</v>
      </c>
      <c r="H822" s="28">
        <f t="shared" si="817"/>
        <v>-117.42393092757253</v>
      </c>
      <c r="I822" s="28">
        <f t="shared" si="879"/>
        <v>4345.4872482170831</v>
      </c>
      <c r="J822" s="28">
        <f t="shared" si="880"/>
        <v>-5215.2432181071235</v>
      </c>
      <c r="K822" s="28">
        <f t="shared" si="881"/>
        <v>1034.0531603693451</v>
      </c>
      <c r="L822" s="28">
        <f t="shared" si="843"/>
        <v>-476.25444476731172</v>
      </c>
      <c r="M822" s="28">
        <f t="shared" si="844"/>
        <v>-917.84946603961691</v>
      </c>
      <c r="N822" s="28">
        <f>Paramètres!$D$26*Calculs!K822</f>
        <v>20.681063207386902</v>
      </c>
      <c r="O822" s="28">
        <f>Paramètres!$D$26*I822</f>
        <v>86.90974496434167</v>
      </c>
      <c r="P822" s="28">
        <f>Paramètres!$D$26*J822</f>
        <v>-104.30486436214247</v>
      </c>
      <c r="Q822" s="105">
        <f>IF($T822&gt;25000,Paramètres!$D$9,-5)</f>
        <v>6</v>
      </c>
      <c r="R822" s="105">
        <f t="shared" si="818"/>
        <v>-46298.089404204315</v>
      </c>
      <c r="S822" s="105">
        <f t="shared" si="819"/>
        <v>1762.4816972726767</v>
      </c>
      <c r="T822" s="105">
        <f t="shared" si="845"/>
        <v>46331.624450400152</v>
      </c>
      <c r="U822" s="105">
        <f t="shared" si="846"/>
        <v>177.81990951302006</v>
      </c>
      <c r="V822" s="105">
        <f t="shared" si="820"/>
        <v>420.38132519106597</v>
      </c>
      <c r="W822" s="105">
        <f t="shared" si="847"/>
        <v>-420.07705122425864</v>
      </c>
      <c r="X822" s="105">
        <f t="shared" si="848"/>
        <v>15.99154789657052</v>
      </c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44">
        <f t="shared" si="849"/>
        <v>75281.861842099664</v>
      </c>
      <c r="AL822" s="44">
        <f t="shared" si="850"/>
        <v>43098.656854395369</v>
      </c>
      <c r="AM822" s="44">
        <f t="shared" si="821"/>
        <v>-173.68739502769301</v>
      </c>
      <c r="AN822" s="44">
        <f t="shared" si="822"/>
        <v>-162.96824868665945</v>
      </c>
      <c r="AO822" s="44">
        <f t="shared" si="882"/>
        <v>-10372.695035878876</v>
      </c>
      <c r="AP822" s="44">
        <f t="shared" si="883"/>
        <v>-1147.4660378651399</v>
      </c>
      <c r="AQ822" s="44">
        <f t="shared" si="851"/>
        <v>962.97853813713346</v>
      </c>
      <c r="AR822" s="44">
        <f t="shared" si="852"/>
        <v>-920.74479065812102</v>
      </c>
      <c r="AS822" s="44">
        <f t="shared" si="853"/>
        <v>-282.05796459001721</v>
      </c>
      <c r="AT822" s="44">
        <f>Paramètres!$D$26*Calculs!AQ822</f>
        <v>19.259570762742669</v>
      </c>
      <c r="AU822" s="44">
        <f>Paramètres!$D$26*AO822</f>
        <v>-207.45390071757754</v>
      </c>
      <c r="AV822" s="44">
        <f>Paramètres!$D$26*AP822</f>
        <v>-22.9493207573028</v>
      </c>
      <c r="AW822" s="44"/>
      <c r="AX822" s="44"/>
      <c r="AY822" s="44"/>
      <c r="AZ822" s="44"/>
      <c r="BA822" s="44"/>
      <c r="BB822" s="44"/>
      <c r="BC822" s="44"/>
      <c r="BD822" s="44"/>
      <c r="BE822" s="44"/>
      <c r="BF822" s="44"/>
      <c r="BG822" s="41">
        <f>Paramètres!$D$16</f>
        <v>30000</v>
      </c>
      <c r="BH822" s="41">
        <f>Paramètres!$E$16</f>
        <v>-25000</v>
      </c>
      <c r="BI822" s="100"/>
      <c r="BJ822" s="100"/>
      <c r="BK822" s="110">
        <f>Paramètres!$D$20</f>
        <v>523598775598.29883</v>
      </c>
      <c r="BL822" s="41">
        <f>Paramètres!$D$21</f>
        <v>10000</v>
      </c>
      <c r="BM822" s="41"/>
      <c r="BN822" s="41"/>
      <c r="BO822" s="41">
        <f>IF(AND($BR$6&gt;200,A822&lt;950),Paramètres!$D$22,0)</f>
        <v>1</v>
      </c>
      <c r="BP822" s="41">
        <f t="shared" si="823"/>
        <v>1016.2275621046501</v>
      </c>
      <c r="BQ822" s="41">
        <f t="shared" si="824"/>
        <v>-69861.138551668046</v>
      </c>
      <c r="BR822" s="41">
        <f t="shared" si="854"/>
        <v>69868.529383359288</v>
      </c>
      <c r="BS822" s="41">
        <f t="shared" si="855"/>
        <v>-89.166611863657906</v>
      </c>
      <c r="BT822" s="41">
        <f t="shared" si="856"/>
        <v>104.04601587371401</v>
      </c>
      <c r="BU822" s="41">
        <f t="shared" si="857"/>
        <v>1.5133341146755135</v>
      </c>
      <c r="BV822" s="41">
        <f t="shared" si="858"/>
        <v>-104.0350096796771</v>
      </c>
      <c r="BW822" s="41">
        <f>Paramètres!$D$22</f>
        <v>1</v>
      </c>
      <c r="BX822" s="41">
        <f t="shared" si="825"/>
        <v>-45281.861842099664</v>
      </c>
      <c r="BY822" s="41">
        <f t="shared" si="826"/>
        <v>-68098.656854395376</v>
      </c>
      <c r="BZ822" s="41">
        <f t="shared" si="859"/>
        <v>81779.423312100276</v>
      </c>
      <c r="CA822" s="41">
        <f t="shared" si="860"/>
        <v>-123.62172135582765</v>
      </c>
      <c r="CB822" s="41">
        <f t="shared" si="861"/>
        <v>76.567065096048751</v>
      </c>
      <c r="CC822" s="41">
        <f t="shared" si="862"/>
        <v>-42.395741164652236</v>
      </c>
      <c r="CD822" s="41">
        <f t="shared" si="863"/>
        <v>-63.758266824956735</v>
      </c>
      <c r="CE822" s="2">
        <f>Paramètres!$F$16</f>
        <v>15000</v>
      </c>
      <c r="CF822" s="2">
        <f>Paramètres!$G$16</f>
        <v>15000</v>
      </c>
      <c r="CG822" s="111">
        <f>Paramètres!$F$20</f>
        <v>992600579172.61572</v>
      </c>
      <c r="CH822" s="2">
        <f>Paramètres!$F$21</f>
        <v>13332</v>
      </c>
      <c r="CI822" s="2"/>
      <c r="CJ822" s="2"/>
      <c r="CK822" s="2">
        <f>IF(CN822&gt;20000,Paramètres!$F$22,-2)</f>
        <v>1</v>
      </c>
      <c r="CL822" s="2">
        <f t="shared" si="827"/>
        <v>-13983.77243789535</v>
      </c>
      <c r="CM822" s="2">
        <f t="shared" si="828"/>
        <v>-29861.138551668046</v>
      </c>
      <c r="CN822" s="2">
        <f t="shared" si="829"/>
        <v>32973.223791384989</v>
      </c>
      <c r="CO822" s="2">
        <f t="shared" si="830"/>
        <v>-115.09338004973702</v>
      </c>
      <c r="CP822" s="2">
        <f t="shared" si="831"/>
        <v>727.46592317669365</v>
      </c>
      <c r="CQ822" s="2">
        <f t="shared" si="832"/>
        <v>-308.51450832915526</v>
      </c>
      <c r="CR822" s="2">
        <f t="shared" si="833"/>
        <v>-658.80609251413171</v>
      </c>
      <c r="CS822" s="2">
        <f>Paramètres!$F$22</f>
        <v>1</v>
      </c>
      <c r="CT822" s="2">
        <f t="shared" si="834"/>
        <v>-60281.861842099664</v>
      </c>
      <c r="CU822" s="2">
        <f t="shared" si="835"/>
        <v>-28098.656854395369</v>
      </c>
      <c r="CV822" s="2">
        <f t="shared" si="864"/>
        <v>66508.927101337686</v>
      </c>
      <c r="CW822" s="2">
        <f t="shared" si="865"/>
        <v>-155.00877339415774</v>
      </c>
      <c r="CX822" s="2">
        <f t="shared" si="836"/>
        <v>211.51963417587004</v>
      </c>
      <c r="CY822" s="2">
        <f t="shared" si="866"/>
        <v>-191.71557744200635</v>
      </c>
      <c r="CZ822" s="2">
        <f t="shared" si="867"/>
        <v>-89.362704793285843</v>
      </c>
      <c r="DA822" s="2"/>
      <c r="DB822" s="2"/>
      <c r="DC822" s="13">
        <f>Paramètres!$H$16</f>
        <v>-20000</v>
      </c>
      <c r="DD822" s="13">
        <f>Paramètres!$I$16</f>
        <v>0</v>
      </c>
      <c r="DE822" s="13"/>
      <c r="DF822" s="13"/>
      <c r="DG822" s="112">
        <f>Paramètres!$H$20</f>
        <v>1047197551196.5977</v>
      </c>
      <c r="DH822" s="13">
        <f>Paramètres!$H$21</f>
        <v>10000</v>
      </c>
      <c r="DI822" s="13">
        <f>IF(DL822&lt;66666,Paramètres!$H$22,5)</f>
        <v>1</v>
      </c>
      <c r="DJ822" s="13">
        <f t="shared" si="837"/>
        <v>-48983.77243789535</v>
      </c>
      <c r="DK822" s="13">
        <f t="shared" si="838"/>
        <v>-44861.138551668046</v>
      </c>
      <c r="DL822" s="13">
        <f t="shared" si="868"/>
        <v>66422.373598054095</v>
      </c>
      <c r="DM822" s="13">
        <f t="shared" si="869"/>
        <v>-137.5154027441788</v>
      </c>
      <c r="DN822" s="13">
        <f t="shared" si="870"/>
        <v>229.50874156551103</v>
      </c>
      <c r="DO822" s="13">
        <f t="shared" si="871"/>
        <v>-169.25327055283194</v>
      </c>
      <c r="DP822" s="13">
        <f t="shared" si="872"/>
        <v>-155.00836384580802</v>
      </c>
      <c r="DQ822" s="13">
        <f>IF(DT822&lt;66666,Paramètres!$H$22,5)</f>
        <v>5</v>
      </c>
      <c r="DR822" s="13">
        <f t="shared" si="839"/>
        <v>-95281.861842099664</v>
      </c>
      <c r="DS822" s="13">
        <f t="shared" si="840"/>
        <v>-43098.656854395369</v>
      </c>
      <c r="DT822" s="13">
        <f t="shared" si="873"/>
        <v>104575.94091735387</v>
      </c>
      <c r="DU822" s="13">
        <f t="shared" si="874"/>
        <v>-155.66142722387377</v>
      </c>
      <c r="DV822" s="13">
        <f t="shared" si="875"/>
        <v>472.28629593769534</v>
      </c>
      <c r="DW822" s="13">
        <f t="shared" si="876"/>
        <v>-430.31233766298243</v>
      </c>
      <c r="DX822" s="13">
        <f t="shared" si="877"/>
        <v>-194.64233194649034</v>
      </c>
    </row>
    <row r="823" spans="1:128" x14ac:dyDescent="0.35">
      <c r="A823" s="106">
        <f t="shared" si="878"/>
        <v>817</v>
      </c>
      <c r="B823" s="106">
        <f>A823*Paramètres!$D$25</f>
        <v>408.5</v>
      </c>
      <c r="C823" s="102">
        <f>Paramètres!$D$7</f>
        <v>155093840495.72119</v>
      </c>
      <c r="D823" s="28">
        <f>Paramètres!$D$8</f>
        <v>6666</v>
      </c>
      <c r="E823" s="28">
        <f t="shared" si="841"/>
        <v>31037.452450812063</v>
      </c>
      <c r="F823" s="28">
        <f t="shared" si="842"/>
        <v>42024.05457610458</v>
      </c>
      <c r="G823" s="28">
        <f t="shared" si="816"/>
        <v>-57.896783879057075</v>
      </c>
      <c r="H823" s="28">
        <f t="shared" si="817"/>
        <v>-121.86365874309057</v>
      </c>
      <c r="I823" s="28">
        <f t="shared" si="879"/>
        <v>3782.3230584854296</v>
      </c>
      <c r="J823" s="28">
        <f t="shared" si="880"/>
        <v>-6028.7878197845985</v>
      </c>
      <c r="K823" s="28">
        <f t="shared" si="881"/>
        <v>1100.0934998463433</v>
      </c>
      <c r="L823" s="28">
        <f t="shared" si="843"/>
        <v>-580.7390805698567</v>
      </c>
      <c r="M823" s="28">
        <f t="shared" si="844"/>
        <v>-934.31677107020516</v>
      </c>
      <c r="N823" s="28">
        <f>Paramètres!$D$26*Calculs!K823</f>
        <v>22.001869996926867</v>
      </c>
      <c r="O823" s="28">
        <f>Paramètres!$D$26*I823</f>
        <v>75.646461169708587</v>
      </c>
      <c r="P823" s="28">
        <f>Paramètres!$D$26*J823</f>
        <v>-120.57575639569197</v>
      </c>
      <c r="Q823" s="105">
        <f>IF($T823&gt;25000,Paramètres!$D$9,-5)</f>
        <v>6</v>
      </c>
      <c r="R823" s="105">
        <f t="shared" si="818"/>
        <v>-38827.875675683623</v>
      </c>
      <c r="S823" s="105">
        <f t="shared" si="819"/>
        <v>-430.35476821070915</v>
      </c>
      <c r="T823" s="105">
        <f t="shared" si="845"/>
        <v>38830.260554274748</v>
      </c>
      <c r="U823" s="105">
        <f t="shared" si="846"/>
        <v>-179.3649793646089</v>
      </c>
      <c r="V823" s="105">
        <f t="shared" si="820"/>
        <v>590.85950238615783</v>
      </c>
      <c r="W823" s="105">
        <f t="shared" si="847"/>
        <v>-590.82321295215741</v>
      </c>
      <c r="X823" s="105">
        <f t="shared" si="848"/>
        <v>-6.5484805037317741</v>
      </c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44">
        <f t="shared" si="849"/>
        <v>69865.32812649569</v>
      </c>
      <c r="AL823" s="44">
        <f t="shared" si="850"/>
        <v>42454.409344315289</v>
      </c>
      <c r="AM823" s="44">
        <f t="shared" si="821"/>
        <v>-172.7690267892053</v>
      </c>
      <c r="AN823" s="44">
        <f t="shared" si="822"/>
        <v>-162.99001783339111</v>
      </c>
      <c r="AO823" s="44">
        <f t="shared" si="882"/>
        <v>-11085.985925819419</v>
      </c>
      <c r="AP823" s="44">
        <f t="shared" si="883"/>
        <v>-1406.5746816978544</v>
      </c>
      <c r="AQ823" s="44">
        <f t="shared" si="851"/>
        <v>1134.1138754172368</v>
      </c>
      <c r="AR823" s="44">
        <f t="shared" si="852"/>
        <v>-1084.5007074938997</v>
      </c>
      <c r="AS823" s="44">
        <f t="shared" si="853"/>
        <v>-331.77175566816243</v>
      </c>
      <c r="AT823" s="44">
        <f>Paramètres!$D$26*Calculs!AQ823</f>
        <v>22.682277508344736</v>
      </c>
      <c r="AU823" s="44">
        <f>Paramètres!$D$26*AO823</f>
        <v>-221.71971851638838</v>
      </c>
      <c r="AV823" s="44">
        <f>Paramètres!$D$26*AP823</f>
        <v>-28.131493633957088</v>
      </c>
      <c r="AW823" s="44"/>
      <c r="AX823" s="44"/>
      <c r="AY823" s="44"/>
      <c r="AZ823" s="44"/>
      <c r="BA823" s="44"/>
      <c r="BB823" s="44"/>
      <c r="BC823" s="44"/>
      <c r="BD823" s="44"/>
      <c r="BE823" s="44"/>
      <c r="BF823" s="44"/>
      <c r="BG823" s="41">
        <f>Paramètres!$D$16</f>
        <v>30000</v>
      </c>
      <c r="BH823" s="41">
        <f>Paramètres!$E$16</f>
        <v>-25000</v>
      </c>
      <c r="BI823" s="100"/>
      <c r="BJ823" s="100"/>
      <c r="BK823" s="110">
        <f>Paramètres!$D$20</f>
        <v>523598775598.29883</v>
      </c>
      <c r="BL823" s="41">
        <f>Paramètres!$D$21</f>
        <v>10000</v>
      </c>
      <c r="BM823" s="41"/>
      <c r="BN823" s="41"/>
      <c r="BO823" s="41">
        <f>IF(AND($BR$6&gt;200,A823&lt;950),Paramètres!$D$22,0)</f>
        <v>1</v>
      </c>
      <c r="BP823" s="41">
        <f t="shared" si="823"/>
        <v>-1037.452450812063</v>
      </c>
      <c r="BQ823" s="41">
        <f t="shared" si="824"/>
        <v>-67024.05457610458</v>
      </c>
      <c r="BR823" s="41">
        <f t="shared" si="854"/>
        <v>67032.083358704738</v>
      </c>
      <c r="BS823" s="41">
        <f t="shared" si="855"/>
        <v>-90.886799532766616</v>
      </c>
      <c r="BT823" s="41">
        <f t="shared" si="856"/>
        <v>112.74417024181054</v>
      </c>
      <c r="BU823" s="41">
        <f t="shared" si="857"/>
        <v>-1.7449363032060572</v>
      </c>
      <c r="BV823" s="41">
        <f t="shared" si="858"/>
        <v>-112.73066628390036</v>
      </c>
      <c r="BW823" s="41">
        <f>Paramètres!$D$22</f>
        <v>1</v>
      </c>
      <c r="BX823" s="41">
        <f t="shared" si="825"/>
        <v>-39865.32812649569</v>
      </c>
      <c r="BY823" s="41">
        <f t="shared" si="826"/>
        <v>-67454.409344315296</v>
      </c>
      <c r="BZ823" s="41">
        <f t="shared" si="859"/>
        <v>78353.951569934361</v>
      </c>
      <c r="CA823" s="41">
        <f t="shared" si="860"/>
        <v>-120.58294398139148</v>
      </c>
      <c r="CB823" s="41">
        <f t="shared" si="861"/>
        <v>83.243698479272567</v>
      </c>
      <c r="CC823" s="41">
        <f t="shared" si="862"/>
        <v>-42.353158811362952</v>
      </c>
      <c r="CD823" s="41">
        <f t="shared" si="863"/>
        <v>-71.663960783698769</v>
      </c>
      <c r="CE823" s="2">
        <f>Paramètres!$F$16</f>
        <v>15000</v>
      </c>
      <c r="CF823" s="2">
        <f>Paramètres!$G$16</f>
        <v>15000</v>
      </c>
      <c r="CG823" s="111">
        <f>Paramètres!$F$20</f>
        <v>992600579172.61572</v>
      </c>
      <c r="CH823" s="2">
        <f>Paramètres!$F$21</f>
        <v>13332</v>
      </c>
      <c r="CI823" s="2"/>
      <c r="CJ823" s="2"/>
      <c r="CK823" s="2">
        <f>IF(CN823&gt;20000,Paramètres!$F$22,-2)</f>
        <v>1</v>
      </c>
      <c r="CL823" s="2">
        <f t="shared" si="827"/>
        <v>-16037.452450812063</v>
      </c>
      <c r="CM823" s="2">
        <f t="shared" si="828"/>
        <v>-27024.05457610458</v>
      </c>
      <c r="CN823" s="2">
        <f t="shared" si="829"/>
        <v>31424.503287153748</v>
      </c>
      <c r="CO823" s="2">
        <f t="shared" si="830"/>
        <v>-120.6870551305084</v>
      </c>
      <c r="CP823" s="2">
        <f t="shared" si="831"/>
        <v>784.18577035547457</v>
      </c>
      <c r="CQ823" s="2">
        <f t="shared" si="832"/>
        <v>-400.208139799636</v>
      </c>
      <c r="CR823" s="2">
        <f t="shared" si="833"/>
        <v>-674.37435246762175</v>
      </c>
      <c r="CS823" s="2">
        <f>Paramètres!$F$22</f>
        <v>1</v>
      </c>
      <c r="CT823" s="2">
        <f t="shared" si="834"/>
        <v>-54865.32812649569</v>
      </c>
      <c r="CU823" s="2">
        <f t="shared" si="835"/>
        <v>-27454.409344315289</v>
      </c>
      <c r="CV823" s="2">
        <f t="shared" si="864"/>
        <v>61351.029517631287</v>
      </c>
      <c r="CW823" s="2">
        <f t="shared" si="865"/>
        <v>-153.41678485175902</v>
      </c>
      <c r="CX823" s="2">
        <f t="shared" si="836"/>
        <v>246.07784102384571</v>
      </c>
      <c r="CY823" s="2">
        <f t="shared" si="866"/>
        <v>-220.06381308650944</v>
      </c>
      <c r="CZ823" s="2">
        <f t="shared" si="867"/>
        <v>-110.11912646213155</v>
      </c>
      <c r="DA823" s="2"/>
      <c r="DB823" s="2"/>
      <c r="DC823" s="13">
        <f>Paramètres!$H$16</f>
        <v>-20000</v>
      </c>
      <c r="DD823" s="13">
        <f>Paramètres!$I$16</f>
        <v>0</v>
      </c>
      <c r="DE823" s="13"/>
      <c r="DF823" s="13"/>
      <c r="DG823" s="112">
        <f>Paramètres!$H$20</f>
        <v>1047197551196.5977</v>
      </c>
      <c r="DH823" s="13">
        <f>Paramètres!$H$21</f>
        <v>10000</v>
      </c>
      <c r="DI823" s="13">
        <f>IF(DL823&lt;66666,Paramètres!$H$22,5)</f>
        <v>1</v>
      </c>
      <c r="DJ823" s="13">
        <f t="shared" si="837"/>
        <v>-51037.452450812067</v>
      </c>
      <c r="DK823" s="13">
        <f t="shared" si="838"/>
        <v>-42024.05457610458</v>
      </c>
      <c r="DL823" s="13">
        <f t="shared" si="868"/>
        <v>66112.349191995279</v>
      </c>
      <c r="DM823" s="13">
        <f t="shared" si="869"/>
        <v>-140.53208165366391</v>
      </c>
      <c r="DN823" s="13">
        <f t="shared" si="870"/>
        <v>231.59390193616207</v>
      </c>
      <c r="DO823" s="13">
        <f t="shared" si="871"/>
        <v>-178.78600446701466</v>
      </c>
      <c r="DP823" s="13">
        <f t="shared" si="872"/>
        <v>-147.21175231868301</v>
      </c>
      <c r="DQ823" s="13">
        <f>IF(DT823&lt;66666,Paramètres!$H$22,5)</f>
        <v>5</v>
      </c>
      <c r="DR823" s="13">
        <f t="shared" si="839"/>
        <v>-89865.32812649569</v>
      </c>
      <c r="DS823" s="13">
        <f t="shared" si="840"/>
        <v>-42454.409344315289</v>
      </c>
      <c r="DT823" s="13">
        <f t="shared" si="873"/>
        <v>99388.90316356963</v>
      </c>
      <c r="DU823" s="13">
        <f t="shared" si="874"/>
        <v>-154.71289239975059</v>
      </c>
      <c r="DV823" s="13">
        <f t="shared" si="875"/>
        <v>522.10903876901966</v>
      </c>
      <c r="DW823" s="13">
        <f t="shared" si="876"/>
        <v>-472.07986599438846</v>
      </c>
      <c r="DX823" s="13">
        <f t="shared" si="877"/>
        <v>-223.02118394231053</v>
      </c>
    </row>
    <row r="824" spans="1:128" x14ac:dyDescent="0.35">
      <c r="A824" s="106">
        <f t="shared" si="878"/>
        <v>818</v>
      </c>
      <c r="B824" s="106">
        <f>A824*Paramètres!$D$25</f>
        <v>409</v>
      </c>
      <c r="C824" s="102">
        <f>Paramètres!$D$7</f>
        <v>155093840495.72119</v>
      </c>
      <c r="D824" s="28">
        <f>Paramètres!$D$8</f>
        <v>6666</v>
      </c>
      <c r="E824" s="28">
        <f t="shared" si="841"/>
        <v>32783.429209912312</v>
      </c>
      <c r="F824" s="28">
        <f t="shared" si="842"/>
        <v>38776.081473444727</v>
      </c>
      <c r="G824" s="28">
        <f t="shared" si="816"/>
        <v>-65.447206532390595</v>
      </c>
      <c r="H824" s="28">
        <f t="shared" si="817"/>
        <v>-126.73454585097983</v>
      </c>
      <c r="I824" s="28">
        <f t="shared" si="879"/>
        <v>3125.9375167458643</v>
      </c>
      <c r="J824" s="28">
        <f t="shared" si="880"/>
        <v>-6842.5288344591117</v>
      </c>
      <c r="K824" s="28">
        <f t="shared" si="881"/>
        <v>1182.8131137890689</v>
      </c>
      <c r="L824" s="28">
        <f t="shared" si="843"/>
        <v>-707.45052995171091</v>
      </c>
      <c r="M824" s="28">
        <f t="shared" si="844"/>
        <v>-947.9243692523346</v>
      </c>
      <c r="N824" s="28">
        <f>Paramètres!$D$26*Calculs!K824</f>
        <v>23.65626227578138</v>
      </c>
      <c r="O824" s="28">
        <f>Paramètres!$D$26*I824</f>
        <v>62.518750334917286</v>
      </c>
      <c r="P824" s="28">
        <f>Paramètres!$D$26*J824</f>
        <v>-136.85057668918225</v>
      </c>
      <c r="Q824" s="105">
        <f>IF($T824&gt;25000,Paramètres!$D$9,-5)</f>
        <v>6</v>
      </c>
      <c r="R824" s="105">
        <f t="shared" si="818"/>
        <v>-31267.780776800195</v>
      </c>
      <c r="S824" s="105">
        <f t="shared" si="819"/>
        <v>-2892.0975911045971</v>
      </c>
      <c r="T824" s="105">
        <f t="shared" si="845"/>
        <v>31401.247478125912</v>
      </c>
      <c r="U824" s="105">
        <f t="shared" si="846"/>
        <v>-174.7154916479922</v>
      </c>
      <c r="V824" s="105">
        <f t="shared" si="820"/>
        <v>883.3589391929861</v>
      </c>
      <c r="W824" s="105">
        <f t="shared" si="847"/>
        <v>-879.60434301706027</v>
      </c>
      <c r="X824" s="105">
        <f t="shared" si="848"/>
        <v>-81.358559461702569</v>
      </c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44">
        <f t="shared" si="849"/>
        <v>64051.209986712507</v>
      </c>
      <c r="AL824" s="44">
        <f t="shared" si="850"/>
        <v>41668.179064549324</v>
      </c>
      <c r="AM824" s="44">
        <f t="shared" si="821"/>
        <v>-171.85463403072379</v>
      </c>
      <c r="AN824" s="44">
        <f t="shared" si="822"/>
        <v>-162.75670581052677</v>
      </c>
      <c r="AO824" s="44">
        <f t="shared" si="882"/>
        <v>-11948.766914796932</v>
      </c>
      <c r="AP824" s="44">
        <f t="shared" si="883"/>
        <v>-1710.2149437320597</v>
      </c>
      <c r="AQ824" s="44">
        <f t="shared" si="851"/>
        <v>1387.6902837069686</v>
      </c>
      <c r="AR824" s="44">
        <f t="shared" si="852"/>
        <v>-1325.3200508444183</v>
      </c>
      <c r="AS824" s="44">
        <f t="shared" si="853"/>
        <v>-411.35275169187258</v>
      </c>
      <c r="AT824" s="44">
        <f>Paramètres!$D$26*Calculs!AQ824</f>
        <v>27.753805674139372</v>
      </c>
      <c r="AU824" s="44">
        <f>Paramètres!$D$26*AO824</f>
        <v>-238.97533829593863</v>
      </c>
      <c r="AV824" s="44">
        <f>Paramètres!$D$26*AP824</f>
        <v>-34.204298874641196</v>
      </c>
      <c r="AW824" s="44"/>
      <c r="AX824" s="44"/>
      <c r="AY824" s="44"/>
      <c r="AZ824" s="44"/>
      <c r="BA824" s="44"/>
      <c r="BB824" s="44"/>
      <c r="BC824" s="44"/>
      <c r="BD824" s="44"/>
      <c r="BE824" s="44"/>
      <c r="BF824" s="44"/>
      <c r="BG824" s="41">
        <f>Paramètres!$D$16</f>
        <v>30000</v>
      </c>
      <c r="BH824" s="41">
        <f>Paramètres!$E$16</f>
        <v>-25000</v>
      </c>
      <c r="BI824" s="100"/>
      <c r="BJ824" s="100"/>
      <c r="BK824" s="110">
        <f>Paramètres!$D$20</f>
        <v>523598775598.29883</v>
      </c>
      <c r="BL824" s="41">
        <f>Paramètres!$D$21</f>
        <v>10000</v>
      </c>
      <c r="BM824" s="41"/>
      <c r="BN824" s="41"/>
      <c r="BO824" s="41">
        <f>IF(AND($BR$6&gt;200,A824&lt;950),Paramètres!$D$22,0)</f>
        <v>1</v>
      </c>
      <c r="BP824" s="41">
        <f t="shared" si="823"/>
        <v>-2783.4292099123122</v>
      </c>
      <c r="BQ824" s="41">
        <f t="shared" si="824"/>
        <v>-63776.081473444727</v>
      </c>
      <c r="BR824" s="41">
        <f t="shared" si="854"/>
        <v>63836.792261783114</v>
      </c>
      <c r="BS824" s="41">
        <f t="shared" si="855"/>
        <v>-92.499018454976422</v>
      </c>
      <c r="BT824" s="41">
        <f t="shared" si="856"/>
        <v>123.89783886482417</v>
      </c>
      <c r="BU824" s="41">
        <f t="shared" si="857"/>
        <v>-5.4022273288286007</v>
      </c>
      <c r="BV824" s="41">
        <f t="shared" si="858"/>
        <v>-123.78000814049734</v>
      </c>
      <c r="BW824" s="41">
        <f>Paramètres!$D$22</f>
        <v>1</v>
      </c>
      <c r="BX824" s="41">
        <f t="shared" si="825"/>
        <v>-34051.209986712507</v>
      </c>
      <c r="BY824" s="41">
        <f t="shared" si="826"/>
        <v>-66668.179064549331</v>
      </c>
      <c r="BZ824" s="41">
        <f t="shared" si="859"/>
        <v>74860.744060836078</v>
      </c>
      <c r="CA824" s="41">
        <f t="shared" si="860"/>
        <v>-117.05597138611404</v>
      </c>
      <c r="CB824" s="41">
        <f t="shared" si="861"/>
        <v>90.984733050791945</v>
      </c>
      <c r="CC824" s="41">
        <f t="shared" si="862"/>
        <v>-41.385378806544765</v>
      </c>
      <c r="CD824" s="41">
        <f t="shared" si="863"/>
        <v>-81.027600663987741</v>
      </c>
      <c r="CE824" s="2">
        <f>Paramètres!$F$16</f>
        <v>15000</v>
      </c>
      <c r="CF824" s="2">
        <f>Paramètres!$G$16</f>
        <v>15000</v>
      </c>
      <c r="CG824" s="111">
        <f>Paramètres!$F$20</f>
        <v>992600579172.61572</v>
      </c>
      <c r="CH824" s="2">
        <f>Paramètres!$F$21</f>
        <v>13332</v>
      </c>
      <c r="CI824" s="2"/>
      <c r="CJ824" s="2"/>
      <c r="CK824" s="2">
        <f>IF(CN824&gt;20000,Paramètres!$F$22,-2)</f>
        <v>1</v>
      </c>
      <c r="CL824" s="2">
        <f t="shared" si="827"/>
        <v>-17783.429209912312</v>
      </c>
      <c r="CM824" s="2">
        <f t="shared" si="828"/>
        <v>-23776.081473444727</v>
      </c>
      <c r="CN824" s="2">
        <f t="shared" si="829"/>
        <v>29690.948194623965</v>
      </c>
      <c r="CO824" s="2">
        <f t="shared" si="830"/>
        <v>-126.79482013408109</v>
      </c>
      <c r="CP824" s="2">
        <f t="shared" si="831"/>
        <v>854.8175624609147</v>
      </c>
      <c r="CQ824" s="2">
        <f t="shared" si="832"/>
        <v>-511.99400941213338</v>
      </c>
      <c r="CR824" s="2">
        <f t="shared" si="833"/>
        <v>-684.52552868224575</v>
      </c>
      <c r="CS824" s="2">
        <f>Paramètres!$F$22</f>
        <v>1</v>
      </c>
      <c r="CT824" s="2">
        <f t="shared" si="834"/>
        <v>-49051.209986712507</v>
      </c>
      <c r="CU824" s="2">
        <f t="shared" si="835"/>
        <v>-26668.179064549324</v>
      </c>
      <c r="CV824" s="2">
        <f t="shared" si="864"/>
        <v>55832.006732513488</v>
      </c>
      <c r="CW824" s="2">
        <f t="shared" si="865"/>
        <v>-151.46794344973281</v>
      </c>
      <c r="CX824" s="2">
        <f t="shared" si="836"/>
        <v>293.01070737669983</v>
      </c>
      <c r="CY824" s="2">
        <f t="shared" si="866"/>
        <v>-257.4245594421721</v>
      </c>
      <c r="CZ824" s="2">
        <f t="shared" si="867"/>
        <v>-139.95667484403026</v>
      </c>
      <c r="DA824" s="2"/>
      <c r="DB824" s="2"/>
      <c r="DC824" s="13">
        <f>Paramètres!$H$16</f>
        <v>-20000</v>
      </c>
      <c r="DD824" s="13">
        <f>Paramètres!$I$16</f>
        <v>0</v>
      </c>
      <c r="DE824" s="13"/>
      <c r="DF824" s="13"/>
      <c r="DG824" s="112">
        <f>Paramètres!$H$20</f>
        <v>1047197551196.5977</v>
      </c>
      <c r="DH824" s="13">
        <f>Paramètres!$H$21</f>
        <v>10000</v>
      </c>
      <c r="DI824" s="13">
        <f>IF(DL824&lt;66666,Paramètres!$H$22,5)</f>
        <v>1</v>
      </c>
      <c r="DJ824" s="13">
        <f t="shared" si="837"/>
        <v>-52783.429209912312</v>
      </c>
      <c r="DK824" s="13">
        <f t="shared" si="838"/>
        <v>-38776.081473444727</v>
      </c>
      <c r="DL824" s="13">
        <f t="shared" si="868"/>
        <v>65495.60972762257</v>
      </c>
      <c r="DM824" s="13">
        <f t="shared" si="869"/>
        <v>-143.6980273011539</v>
      </c>
      <c r="DN824" s="13">
        <f t="shared" si="870"/>
        <v>235.82631900795064</v>
      </c>
      <c r="DO824" s="13">
        <f t="shared" si="871"/>
        <v>-190.05429321074897</v>
      </c>
      <c r="DP824" s="13">
        <f t="shared" si="872"/>
        <v>-139.61883242959158</v>
      </c>
      <c r="DQ824" s="13">
        <f>IF(DT824&lt;66666,Paramètres!$H$22,5)</f>
        <v>5</v>
      </c>
      <c r="DR824" s="13">
        <f t="shared" si="839"/>
        <v>-84051.209986712507</v>
      </c>
      <c r="DS824" s="13">
        <f t="shared" si="840"/>
        <v>-41668.179064549324</v>
      </c>
      <c r="DT824" s="13">
        <f t="shared" si="873"/>
        <v>93812.80854332092</v>
      </c>
      <c r="DU824" s="13">
        <f t="shared" si="874"/>
        <v>-153.63019942553018</v>
      </c>
      <c r="DV824" s="13">
        <f t="shared" si="875"/>
        <v>584.94367030333194</v>
      </c>
      <c r="DW824" s="13">
        <f t="shared" si="876"/>
        <v>-524.07793803934715</v>
      </c>
      <c r="DX824" s="13">
        <f t="shared" si="877"/>
        <v>-259.81033907132957</v>
      </c>
    </row>
    <row r="825" spans="1:128" x14ac:dyDescent="0.35">
      <c r="A825" s="106">
        <f t="shared" si="878"/>
        <v>819</v>
      </c>
      <c r="B825" s="106">
        <f>A825*Paramètres!$D$25</f>
        <v>409.5</v>
      </c>
      <c r="C825" s="102">
        <f>Paramètres!$D$7</f>
        <v>155093840495.72119</v>
      </c>
      <c r="D825" s="28">
        <f>Paramètres!$D$8</f>
        <v>6666</v>
      </c>
      <c r="E825" s="28">
        <f t="shared" si="841"/>
        <v>34169.535335797314</v>
      </c>
      <c r="F825" s="28">
        <f t="shared" si="842"/>
        <v>35117.835963902085</v>
      </c>
      <c r="G825" s="28">
        <f t="shared" si="816"/>
        <v>-72.890339735421776</v>
      </c>
      <c r="H825" s="28">
        <f t="shared" si="817"/>
        <v>-132.18947888768173</v>
      </c>
      <c r="I825" s="28">
        <f t="shared" si="879"/>
        <v>2355.9682364592363</v>
      </c>
      <c r="J825" s="28">
        <f t="shared" si="880"/>
        <v>-7653.6026270222637</v>
      </c>
      <c r="K825" s="28">
        <f t="shared" si="881"/>
        <v>1284.9364425842225</v>
      </c>
      <c r="L825" s="28">
        <f t="shared" si="843"/>
        <v>-862.94345678245145</v>
      </c>
      <c r="M825" s="28">
        <f t="shared" si="844"/>
        <v>-952.04529927800718</v>
      </c>
      <c r="N825" s="28">
        <f>Paramètres!$D$26*Calculs!K825</f>
        <v>25.69872885168445</v>
      </c>
      <c r="O825" s="28">
        <f>Paramètres!$D$26*I825</f>
        <v>47.119364729184724</v>
      </c>
      <c r="P825" s="28">
        <f>Paramètres!$D$26*J825</f>
        <v>-153.07205254044527</v>
      </c>
      <c r="Q825" s="105">
        <f>IF($T825&gt;25000,Paramètres!$D$9,-5)</f>
        <v>-5</v>
      </c>
      <c r="R825" s="105">
        <f t="shared" si="818"/>
        <v>-23575.961180805622</v>
      </c>
      <c r="S825" s="105">
        <f t="shared" si="819"/>
        <v>-5592.3974408582362</v>
      </c>
      <c r="T825" s="105">
        <f t="shared" si="845"/>
        <v>24230.164149988159</v>
      </c>
      <c r="U825" s="105">
        <f t="shared" si="846"/>
        <v>-166.65564072595174</v>
      </c>
      <c r="V825" s="105">
        <f t="shared" si="820"/>
        <v>-1183.9226224629269</v>
      </c>
      <c r="W825" s="105">
        <f t="shared" si="847"/>
        <v>1151.9572717495271</v>
      </c>
      <c r="X825" s="105">
        <f t="shared" si="848"/>
        <v>273.25303299850236</v>
      </c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44">
        <f t="shared" si="849"/>
        <v>57745.496516602936</v>
      </c>
      <c r="AL825" s="44">
        <f t="shared" si="850"/>
        <v>40710.233404760322</v>
      </c>
      <c r="AM825" s="44">
        <f t="shared" si="821"/>
        <v>-170.90224225161907</v>
      </c>
      <c r="AN825" s="44">
        <f t="shared" si="822"/>
        <v>-161.72707294241565</v>
      </c>
      <c r="AO825" s="44">
        <f t="shared" si="882"/>
        <v>-13035.111627345412</v>
      </c>
      <c r="AP825" s="44">
        <f t="shared" si="883"/>
        <v>-2087.3633965492913</v>
      </c>
      <c r="AQ825" s="44">
        <f t="shared" si="851"/>
        <v>1792.9015443907997</v>
      </c>
      <c r="AR825" s="44">
        <f t="shared" si="852"/>
        <v>-1702.4922193051243</v>
      </c>
      <c r="AS825" s="44">
        <f t="shared" si="853"/>
        <v>-562.15317404105019</v>
      </c>
      <c r="AT825" s="44">
        <f>Paramètres!$D$26*Calculs!AQ825</f>
        <v>35.858030887815993</v>
      </c>
      <c r="AU825" s="44">
        <f>Paramètres!$D$26*AO825</f>
        <v>-260.70223254690825</v>
      </c>
      <c r="AV825" s="44">
        <f>Paramètres!$D$26*AP825</f>
        <v>-41.747267930985828</v>
      </c>
      <c r="AW825" s="44"/>
      <c r="AX825" s="44"/>
      <c r="AY825" s="44"/>
      <c r="AZ825" s="44"/>
      <c r="BA825" s="44"/>
      <c r="BB825" s="44"/>
      <c r="BC825" s="44"/>
      <c r="BD825" s="44"/>
      <c r="BE825" s="44"/>
      <c r="BF825" s="44"/>
      <c r="BG825" s="41">
        <f>Paramètres!$D$16</f>
        <v>30000</v>
      </c>
      <c r="BH825" s="41">
        <f>Paramètres!$E$16</f>
        <v>-25000</v>
      </c>
      <c r="BI825" s="100"/>
      <c r="BJ825" s="100"/>
      <c r="BK825" s="110">
        <f>Paramètres!$D$20</f>
        <v>523598775598.29883</v>
      </c>
      <c r="BL825" s="41">
        <f>Paramètres!$D$21</f>
        <v>10000</v>
      </c>
      <c r="BM825" s="41"/>
      <c r="BN825" s="41"/>
      <c r="BO825" s="41">
        <f>IF(AND($BR$6&gt;200,A825&lt;950),Paramètres!$D$22,0)</f>
        <v>1</v>
      </c>
      <c r="BP825" s="41">
        <f t="shared" si="823"/>
        <v>-4169.5353357973145</v>
      </c>
      <c r="BQ825" s="41">
        <f t="shared" si="824"/>
        <v>-60117.835963902085</v>
      </c>
      <c r="BR825" s="41">
        <f t="shared" si="854"/>
        <v>60262.253740621927</v>
      </c>
      <c r="BS825" s="41">
        <f t="shared" si="855"/>
        <v>-93.967455302785496</v>
      </c>
      <c r="BT825" s="41">
        <f t="shared" si="856"/>
        <v>138.42418498807817</v>
      </c>
      <c r="BU825" s="41">
        <f t="shared" si="857"/>
        <v>-9.5775463878423945</v>
      </c>
      <c r="BV825" s="41">
        <f t="shared" si="858"/>
        <v>-138.09245306968231</v>
      </c>
      <c r="BW825" s="41">
        <f>Paramètres!$D$22</f>
        <v>1</v>
      </c>
      <c r="BX825" s="41">
        <f t="shared" si="825"/>
        <v>-27745.496516602936</v>
      </c>
      <c r="BY825" s="41">
        <f t="shared" si="826"/>
        <v>-65710.233404760322</v>
      </c>
      <c r="BZ825" s="41">
        <f t="shared" si="859"/>
        <v>71327.746011358759</v>
      </c>
      <c r="CA825" s="41">
        <f t="shared" si="860"/>
        <v>-112.89142172751522</v>
      </c>
      <c r="CB825" s="41">
        <f t="shared" si="861"/>
        <v>99.954293568672412</v>
      </c>
      <c r="CC825" s="41">
        <f t="shared" si="862"/>
        <v>-38.880823509934963</v>
      </c>
      <c r="CD825" s="41">
        <f t="shared" si="863"/>
        <v>-92.082258692984041</v>
      </c>
      <c r="CE825" s="2">
        <f>Paramètres!$F$16</f>
        <v>15000</v>
      </c>
      <c r="CF825" s="2">
        <f>Paramètres!$G$16</f>
        <v>15000</v>
      </c>
      <c r="CG825" s="111">
        <f>Paramètres!$F$20</f>
        <v>992600579172.61572</v>
      </c>
      <c r="CH825" s="2">
        <f>Paramètres!$F$21</f>
        <v>13332</v>
      </c>
      <c r="CI825" s="2"/>
      <c r="CJ825" s="2"/>
      <c r="CK825" s="2">
        <f>IF(CN825&gt;20000,Paramètres!$F$22,-2)</f>
        <v>1</v>
      </c>
      <c r="CL825" s="2">
        <f t="shared" si="827"/>
        <v>-19169.535335797314</v>
      </c>
      <c r="CM825" s="2">
        <f t="shared" si="828"/>
        <v>-20117.835963902085</v>
      </c>
      <c r="CN825" s="2">
        <f t="shared" si="829"/>
        <v>27788.458195100604</v>
      </c>
      <c r="CO825" s="2">
        <f t="shared" si="830"/>
        <v>-133.61728912828727</v>
      </c>
      <c r="CP825" s="2">
        <f t="shared" si="831"/>
        <v>942.09408819670898</v>
      </c>
      <c r="CQ825" s="2">
        <f t="shared" si="832"/>
        <v>-649.89233251223129</v>
      </c>
      <c r="CR825" s="2">
        <f t="shared" si="833"/>
        <v>-682.04195410326474</v>
      </c>
      <c r="CS825" s="2">
        <f>Paramètres!$F$22</f>
        <v>1</v>
      </c>
      <c r="CT825" s="2">
        <f t="shared" si="834"/>
        <v>-42745.496516602936</v>
      </c>
      <c r="CU825" s="2">
        <f t="shared" si="835"/>
        <v>-25710.233404760322</v>
      </c>
      <c r="CV825" s="2">
        <f t="shared" si="864"/>
        <v>49881.796019972731</v>
      </c>
      <c r="CW825" s="2">
        <f t="shared" si="865"/>
        <v>-148.97425558104743</v>
      </c>
      <c r="CX825" s="2">
        <f t="shared" si="836"/>
        <v>359.70135743338187</v>
      </c>
      <c r="CY825" s="2">
        <f t="shared" si="866"/>
        <v>-308.24096860966199</v>
      </c>
      <c r="CZ825" s="2">
        <f t="shared" si="867"/>
        <v>-185.39841372027678</v>
      </c>
      <c r="DA825" s="2"/>
      <c r="DB825" s="2"/>
      <c r="DC825" s="13">
        <f>Paramètres!$H$16</f>
        <v>-20000</v>
      </c>
      <c r="DD825" s="13">
        <f>Paramètres!$I$16</f>
        <v>0</v>
      </c>
      <c r="DE825" s="13"/>
      <c r="DF825" s="13"/>
      <c r="DG825" s="112">
        <f>Paramètres!$H$20</f>
        <v>1047197551196.5977</v>
      </c>
      <c r="DH825" s="13">
        <f>Paramètres!$H$21</f>
        <v>10000</v>
      </c>
      <c r="DI825" s="13">
        <f>IF(DL825&lt;66666,Paramètres!$H$22,5)</f>
        <v>1</v>
      </c>
      <c r="DJ825" s="13">
        <f t="shared" si="837"/>
        <v>-54169.535335797314</v>
      </c>
      <c r="DK825" s="13">
        <f t="shared" si="838"/>
        <v>-35117.835963902085</v>
      </c>
      <c r="DL825" s="13">
        <f t="shared" si="868"/>
        <v>64556.959046130178</v>
      </c>
      <c r="DM825" s="13">
        <f t="shared" si="869"/>
        <v>-147.04486252956931</v>
      </c>
      <c r="DN825" s="13">
        <f t="shared" si="870"/>
        <v>242.49119644269325</v>
      </c>
      <c r="DO825" s="13">
        <f t="shared" si="871"/>
        <v>-203.47357788237775</v>
      </c>
      <c r="DP825" s="13">
        <f t="shared" si="872"/>
        <v>-131.9108921050601</v>
      </c>
      <c r="DQ825" s="13">
        <f>IF(DT825&lt;66666,Paramètres!$H$22,5)</f>
        <v>5</v>
      </c>
      <c r="DR825" s="13">
        <f t="shared" si="839"/>
        <v>-77745.496516602929</v>
      </c>
      <c r="DS825" s="13">
        <f t="shared" si="840"/>
        <v>-40710.233404760322</v>
      </c>
      <c r="DT825" s="13">
        <f t="shared" si="873"/>
        <v>87759.246421577598</v>
      </c>
      <c r="DU825" s="13">
        <f t="shared" si="874"/>
        <v>-152.36188892122306</v>
      </c>
      <c r="DV825" s="13">
        <f t="shared" si="875"/>
        <v>666.82037732950744</v>
      </c>
      <c r="DW825" s="13">
        <f t="shared" si="876"/>
        <v>-590.7329818425203</v>
      </c>
      <c r="DX825" s="13">
        <f t="shared" si="877"/>
        <v>-309.32823955357077</v>
      </c>
    </row>
    <row r="826" spans="1:128" x14ac:dyDescent="0.35">
      <c r="A826" s="106">
        <f t="shared" si="878"/>
        <v>820</v>
      </c>
      <c r="B826" s="106">
        <f>A826*Paramètres!$D$25</f>
        <v>410</v>
      </c>
      <c r="C826" s="102">
        <f>Paramètres!$D$7</f>
        <v>155093840495.72119</v>
      </c>
      <c r="D826" s="28">
        <f>Paramètres!$D$8</f>
        <v>6666</v>
      </c>
      <c r="E826" s="28">
        <f t="shared" si="841"/>
        <v>35131.783589831313</v>
      </c>
      <c r="F826" s="28">
        <f t="shared" si="842"/>
        <v>31053.023325571452</v>
      </c>
      <c r="G826" s="28">
        <f t="shared" si="816"/>
        <v>-80.292886136305796</v>
      </c>
      <c r="H826" s="28">
        <f t="shared" si="817"/>
        <v>-138.43382851811816</v>
      </c>
      <c r="I826" s="28">
        <f t="shared" si="879"/>
        <v>1445.9054149476001</v>
      </c>
      <c r="J826" s="28">
        <f t="shared" si="880"/>
        <v>-8452.5758737598262</v>
      </c>
      <c r="K826" s="28">
        <f t="shared" si="881"/>
        <v>1408.3612319232375</v>
      </c>
      <c r="L826" s="28">
        <f t="shared" si="843"/>
        <v>-1053.7217264573583</v>
      </c>
      <c r="M826" s="28">
        <f t="shared" si="844"/>
        <v>-934.42596430967376</v>
      </c>
      <c r="N826" s="28">
        <f>Paramètres!$D$26*Calculs!K826</f>
        <v>28.167224638464749</v>
      </c>
      <c r="O826" s="28">
        <f>Paramètres!$D$26*I826</f>
        <v>28.918108298952003</v>
      </c>
      <c r="P826" s="28">
        <f>Paramètres!$D$26*J826</f>
        <v>-169.05151747519653</v>
      </c>
      <c r="Q826" s="105">
        <f>IF($T826&gt;25000,Paramètres!$D$9,-5)</f>
        <v>-5</v>
      </c>
      <c r="R826" s="105">
        <f t="shared" si="818"/>
        <v>-15670.534058272635</v>
      </c>
      <c r="S826" s="105">
        <f t="shared" si="819"/>
        <v>-8472.9900874039631</v>
      </c>
      <c r="T826" s="105">
        <f t="shared" si="845"/>
        <v>17814.52212922728</v>
      </c>
      <c r="U826" s="105">
        <f t="shared" si="846"/>
        <v>-151.6001020476844</v>
      </c>
      <c r="V826" s="105">
        <f t="shared" si="820"/>
        <v>-2007.4693978020889</v>
      </c>
      <c r="W826" s="105">
        <f t="shared" si="847"/>
        <v>1765.8692914128826</v>
      </c>
      <c r="X826" s="105">
        <f t="shared" si="848"/>
        <v>954.7978994304741</v>
      </c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44">
        <f t="shared" si="849"/>
        <v>50802.317648103948</v>
      </c>
      <c r="AL826" s="44">
        <f t="shared" si="850"/>
        <v>39526.013412975415</v>
      </c>
      <c r="AM826" s="44">
        <f t="shared" si="821"/>
        <v>-169.78863918846542</v>
      </c>
      <c r="AN826" s="44">
        <f t="shared" si="822"/>
        <v>-55.673923158812897</v>
      </c>
      <c r="AO826" s="44">
        <f t="shared" si="882"/>
        <v>-14476.901614103628</v>
      </c>
      <c r="AP826" s="44">
        <f t="shared" si="883"/>
        <v>-2607.7693026593556</v>
      </c>
      <c r="AQ826" s="44">
        <f t="shared" si="851"/>
        <v>379.68035081422033</v>
      </c>
      <c r="AR826" s="44">
        <f t="shared" si="852"/>
        <v>214.1024977874099</v>
      </c>
      <c r="AS826" s="44">
        <f t="shared" si="853"/>
        <v>-313.55587896832924</v>
      </c>
      <c r="AT826" s="44">
        <f>Paramètres!$D$26*Calculs!AQ826</f>
        <v>7.5936070162844072</v>
      </c>
      <c r="AU826" s="44">
        <f>Paramètres!$D$26*AO826</f>
        <v>-289.53803228207255</v>
      </c>
      <c r="AV826" s="44">
        <f>Paramètres!$D$26*AP826</f>
        <v>-52.155386053187115</v>
      </c>
      <c r="AW826" s="44"/>
      <c r="AX826" s="44"/>
      <c r="AY826" s="44"/>
      <c r="AZ826" s="44"/>
      <c r="BA826" s="44"/>
      <c r="BB826" s="44"/>
      <c r="BC826" s="44"/>
      <c r="BD826" s="44"/>
      <c r="BE826" s="44"/>
      <c r="BF826" s="44"/>
      <c r="BG826" s="41">
        <f>Paramètres!$D$16</f>
        <v>30000</v>
      </c>
      <c r="BH826" s="41">
        <f>Paramètres!$E$16</f>
        <v>-25000</v>
      </c>
      <c r="BI826" s="100"/>
      <c r="BJ826" s="100"/>
      <c r="BK826" s="110">
        <f>Paramètres!$D$20</f>
        <v>523598775598.29883</v>
      </c>
      <c r="BL826" s="41">
        <f>Paramètres!$D$21</f>
        <v>10000</v>
      </c>
      <c r="BM826" s="41"/>
      <c r="BN826" s="41"/>
      <c r="BO826" s="41">
        <f>IF(AND($BR$6&gt;200,A826&lt;950),Paramètres!$D$22,0)</f>
        <v>1</v>
      </c>
      <c r="BP826" s="41">
        <f t="shared" si="823"/>
        <v>-5131.7835898313133</v>
      </c>
      <c r="BQ826" s="41">
        <f t="shared" si="824"/>
        <v>-56053.023325571456</v>
      </c>
      <c r="BR826" s="41">
        <f t="shared" si="854"/>
        <v>56287.446440124811</v>
      </c>
      <c r="BS826" s="41">
        <f t="shared" si="855"/>
        <v>-95.230978261918096</v>
      </c>
      <c r="BT826" s="41">
        <f t="shared" si="856"/>
        <v>157.73641168344415</v>
      </c>
      <c r="BU826" s="41">
        <f t="shared" si="857"/>
        <v>-14.380988660713871</v>
      </c>
      <c r="BV826" s="41">
        <f t="shared" si="858"/>
        <v>-157.07947904137382</v>
      </c>
      <c r="BW826" s="41">
        <f>Paramètres!$D$22</f>
        <v>1</v>
      </c>
      <c r="BX826" s="41">
        <f t="shared" si="825"/>
        <v>-20802.317648103948</v>
      </c>
      <c r="BY826" s="41">
        <f t="shared" si="826"/>
        <v>-64526.013412975415</v>
      </c>
      <c r="BZ826" s="41">
        <f t="shared" si="859"/>
        <v>67796.333429648686</v>
      </c>
      <c r="CA826" s="41">
        <f t="shared" si="860"/>
        <v>-107.86862237123465</v>
      </c>
      <c r="CB826" s="41">
        <f t="shared" si="861"/>
        <v>110.29736589383566</v>
      </c>
      <c r="CC826" s="41">
        <f t="shared" si="862"/>
        <v>-33.843140550567156</v>
      </c>
      <c r="CD826" s="41">
        <f t="shared" si="863"/>
        <v>-104.97690584501537</v>
      </c>
      <c r="CE826" s="2">
        <f>Paramètres!$F$16</f>
        <v>15000</v>
      </c>
      <c r="CF826" s="2">
        <f>Paramètres!$G$16</f>
        <v>15000</v>
      </c>
      <c r="CG826" s="111">
        <f>Paramètres!$F$20</f>
        <v>992600579172.61572</v>
      </c>
      <c r="CH826" s="2">
        <f>Paramètres!$F$21</f>
        <v>13332</v>
      </c>
      <c r="CI826" s="2"/>
      <c r="CJ826" s="2"/>
      <c r="CK826" s="2">
        <f>IF(CN826&gt;20000,Paramètres!$F$22,-2)</f>
        <v>1</v>
      </c>
      <c r="CL826" s="2">
        <f t="shared" si="827"/>
        <v>-20131.783589831313</v>
      </c>
      <c r="CM826" s="2">
        <f t="shared" si="828"/>
        <v>-16053.023325571452</v>
      </c>
      <c r="CN826" s="2">
        <f t="shared" si="829"/>
        <v>25748.558569347966</v>
      </c>
      <c r="CO826" s="2">
        <f t="shared" si="830"/>
        <v>-141.43124776247708</v>
      </c>
      <c r="CP826" s="2">
        <f t="shared" si="831"/>
        <v>1048.4367787580588</v>
      </c>
      <c r="CQ826" s="2">
        <f t="shared" si="832"/>
        <v>-819.73141450735545</v>
      </c>
      <c r="CR826" s="2">
        <f t="shared" si="833"/>
        <v>-653.65134982064012</v>
      </c>
      <c r="CS826" s="2">
        <f>Paramètres!$F$22</f>
        <v>1</v>
      </c>
      <c r="CT826" s="2">
        <f t="shared" si="834"/>
        <v>-35802.317648103948</v>
      </c>
      <c r="CU826" s="2">
        <f t="shared" si="835"/>
        <v>-24526.013412975415</v>
      </c>
      <c r="CV826" s="2">
        <f t="shared" si="864"/>
        <v>43397.364930479191</v>
      </c>
      <c r="CW826" s="2">
        <f t="shared" si="865"/>
        <v>-145.58730358176854</v>
      </c>
      <c r="CX826" s="2">
        <f t="shared" si="836"/>
        <v>460.3600865665527</v>
      </c>
      <c r="CY826" s="2">
        <f t="shared" si="866"/>
        <v>-379.79167809307722</v>
      </c>
      <c r="CZ826" s="2">
        <f t="shared" si="867"/>
        <v>-260.17242466258472</v>
      </c>
      <c r="DA826" s="2"/>
      <c r="DB826" s="2"/>
      <c r="DC826" s="13">
        <f>Paramètres!$H$16</f>
        <v>-20000</v>
      </c>
      <c r="DD826" s="13">
        <f>Paramètres!$I$16</f>
        <v>0</v>
      </c>
      <c r="DE826" s="13"/>
      <c r="DF826" s="13"/>
      <c r="DG826" s="112">
        <f>Paramètres!$H$20</f>
        <v>1047197551196.5977</v>
      </c>
      <c r="DH826" s="13">
        <f>Paramètres!$H$21</f>
        <v>10000</v>
      </c>
      <c r="DI826" s="13">
        <f>IF(DL826&lt;66666,Paramètres!$H$22,5)</f>
        <v>1</v>
      </c>
      <c r="DJ826" s="13">
        <f t="shared" si="837"/>
        <v>-55131.783589831313</v>
      </c>
      <c r="DK826" s="13">
        <f t="shared" si="838"/>
        <v>-31053.023325571452</v>
      </c>
      <c r="DL826" s="13">
        <f t="shared" si="868"/>
        <v>63275.617890736386</v>
      </c>
      <c r="DM826" s="13">
        <f t="shared" si="869"/>
        <v>-150.60957716158012</v>
      </c>
      <c r="DN826" s="13">
        <f t="shared" si="870"/>
        <v>252.04908531671822</v>
      </c>
      <c r="DO826" s="13">
        <f t="shared" si="871"/>
        <v>-219.60932328928885</v>
      </c>
      <c r="DP826" s="13">
        <f t="shared" si="872"/>
        <v>-123.69513544765981</v>
      </c>
      <c r="DQ826" s="13">
        <f>IF(DT826&lt;66666,Paramètres!$H$22,5)</f>
        <v>5</v>
      </c>
      <c r="DR826" s="13">
        <f t="shared" si="839"/>
        <v>-70802.317648103955</v>
      </c>
      <c r="DS826" s="13">
        <f t="shared" si="840"/>
        <v>-39526.013412975415</v>
      </c>
      <c r="DT826" s="13">
        <f t="shared" si="873"/>
        <v>81088.062750726298</v>
      </c>
      <c r="DU826" s="13">
        <f t="shared" si="874"/>
        <v>-150.82717874639647</v>
      </c>
      <c r="DV826" s="13">
        <f t="shared" si="875"/>
        <v>778.48797695293024</v>
      </c>
      <c r="DW826" s="13">
        <f t="shared" si="876"/>
        <v>-679.73942353133236</v>
      </c>
      <c r="DX826" s="13">
        <f t="shared" si="877"/>
        <v>-379.47048153651934</v>
      </c>
    </row>
    <row r="827" spans="1:128" x14ac:dyDescent="0.35">
      <c r="A827" s="106">
        <f t="shared" si="878"/>
        <v>821</v>
      </c>
      <c r="B827" s="106">
        <f>A827*Paramètres!$D$25</f>
        <v>410.5</v>
      </c>
      <c r="C827" s="102">
        <f>Paramètres!$D$7</f>
        <v>155093840495.72119</v>
      </c>
      <c r="D827" s="28">
        <f>Paramètres!$D$8</f>
        <v>6666</v>
      </c>
      <c r="E827" s="28">
        <f t="shared" si="841"/>
        <v>35591.305865690774</v>
      </c>
      <c r="F827" s="28">
        <f t="shared" si="842"/>
        <v>26593.128897614119</v>
      </c>
      <c r="G827" s="28">
        <f t="shared" si="816"/>
        <v>-87.743227161413472</v>
      </c>
      <c r="H827" s="28">
        <f t="shared" si="817"/>
        <v>-145.73668030224241</v>
      </c>
      <c r="I827" s="28">
        <f t="shared" si="879"/>
        <v>363.26558019128981</v>
      </c>
      <c r="J827" s="28">
        <f t="shared" si="880"/>
        <v>-9217.9503205943038</v>
      </c>
      <c r="K827" s="28">
        <f t="shared" si="881"/>
        <v>1551.6826412157859</v>
      </c>
      <c r="L827" s="28">
        <f t="shared" si="843"/>
        <v>-1282.4019134127911</v>
      </c>
      <c r="M827" s="28">
        <f t="shared" si="844"/>
        <v>-873.59278358146344</v>
      </c>
      <c r="N827" s="28">
        <f>Paramètres!$D$26*Calculs!K827</f>
        <v>31.03365282431572</v>
      </c>
      <c r="O827" s="28">
        <f>Paramètres!$D$26*I827</f>
        <v>7.2653116038257961</v>
      </c>
      <c r="P827" s="28">
        <f>Paramètres!$D$26*J827</f>
        <v>-184.35900641188607</v>
      </c>
      <c r="Q827" s="105">
        <f>IF($T827&gt;25000,Paramètres!$D$9,-5)</f>
        <v>-5</v>
      </c>
      <c r="R827" s="105">
        <f t="shared" si="818"/>
        <v>-8026.0865998082154</v>
      </c>
      <c r="S827" s="105">
        <f t="shared" si="819"/>
        <v>-11550.610894289533</v>
      </c>
      <c r="T827" s="105">
        <f t="shared" si="845"/>
        <v>14065.371596189738</v>
      </c>
      <c r="U827" s="105">
        <f t="shared" si="846"/>
        <v>-124.79398873147461</v>
      </c>
      <c r="V827" s="105">
        <f t="shared" si="820"/>
        <v>-2892.4487755233245</v>
      </c>
      <c r="W827" s="105">
        <f t="shared" si="847"/>
        <v>1650.5105605704944</v>
      </c>
      <c r="X827" s="105">
        <f t="shared" si="848"/>
        <v>2375.3052032258197</v>
      </c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44">
        <f t="shared" si="849"/>
        <v>43617.39246549899</v>
      </c>
      <c r="AL827" s="44">
        <f t="shared" si="850"/>
        <v>38143.739791903652</v>
      </c>
      <c r="AM827" s="44">
        <f t="shared" si="821"/>
        <v>-168.39657213006163</v>
      </c>
      <c r="AN827" s="44">
        <f t="shared" si="822"/>
        <v>17.355839696178137</v>
      </c>
      <c r="AO827" s="44">
        <f t="shared" si="882"/>
        <v>-13973.261084034146</v>
      </c>
      <c r="AP827" s="44">
        <f t="shared" si="883"/>
        <v>-2869.1697955744976</v>
      </c>
      <c r="AQ827" s="44">
        <f t="shared" si="851"/>
        <v>704.57392775128972</v>
      </c>
      <c r="AR827" s="44">
        <f t="shared" si="852"/>
        <v>672.49504923790596</v>
      </c>
      <c r="AS827" s="44">
        <f t="shared" si="853"/>
        <v>210.1780873863546</v>
      </c>
      <c r="AT827" s="44">
        <f>Paramètres!$D$26*Calculs!AQ827</f>
        <v>14.091478555025795</v>
      </c>
      <c r="AU827" s="44">
        <f>Paramètres!$D$26*AO827</f>
        <v>-279.46522168068293</v>
      </c>
      <c r="AV827" s="44">
        <f>Paramètres!$D$26*AP827</f>
        <v>-57.383395911489956</v>
      </c>
      <c r="AW827" s="44"/>
      <c r="AX827" s="44"/>
      <c r="AY827" s="44"/>
      <c r="AZ827" s="44"/>
      <c r="BA827" s="44"/>
      <c r="BB827" s="44"/>
      <c r="BC827" s="44"/>
      <c r="BD827" s="44"/>
      <c r="BE827" s="44"/>
      <c r="BF827" s="44"/>
      <c r="BG827" s="41">
        <f>Paramètres!$D$16</f>
        <v>30000</v>
      </c>
      <c r="BH827" s="41">
        <f>Paramètres!$E$16</f>
        <v>-25000</v>
      </c>
      <c r="BI827" s="100"/>
      <c r="BJ827" s="100"/>
      <c r="BK827" s="110">
        <f>Paramètres!$D$20</f>
        <v>523598775598.29883</v>
      </c>
      <c r="BL827" s="41">
        <f>Paramètres!$D$21</f>
        <v>10000</v>
      </c>
      <c r="BM827" s="41"/>
      <c r="BN827" s="41"/>
      <c r="BO827" s="41">
        <f>IF(AND($BR$6&gt;200,A827&lt;950),Paramètres!$D$22,0)</f>
        <v>1</v>
      </c>
      <c r="BP827" s="41">
        <f t="shared" si="823"/>
        <v>-5591.3058656907742</v>
      </c>
      <c r="BQ827" s="41">
        <f t="shared" si="824"/>
        <v>-51593.128897614122</v>
      </c>
      <c r="BR827" s="41">
        <f t="shared" si="854"/>
        <v>51895.217994816572</v>
      </c>
      <c r="BS827" s="41">
        <f t="shared" si="855"/>
        <v>-96.185180595043235</v>
      </c>
      <c r="BT827" s="41">
        <f t="shared" si="856"/>
        <v>184.07425520493678</v>
      </c>
      <c r="BU827" s="41">
        <f t="shared" si="857"/>
        <v>-19.832568444992809</v>
      </c>
      <c r="BV827" s="41">
        <f t="shared" si="858"/>
        <v>-183.00273401817489</v>
      </c>
      <c r="BW827" s="41">
        <f>Paramètres!$D$22</f>
        <v>1</v>
      </c>
      <c r="BX827" s="41">
        <f t="shared" si="825"/>
        <v>-13617.39246549899</v>
      </c>
      <c r="BY827" s="41">
        <f t="shared" si="826"/>
        <v>-63143.739791903652</v>
      </c>
      <c r="BZ827" s="41">
        <f t="shared" si="859"/>
        <v>64595.396526897064</v>
      </c>
      <c r="CA827" s="41">
        <f t="shared" si="860"/>
        <v>-102.16985803162272</v>
      </c>
      <c r="CB827" s="41">
        <f t="shared" si="861"/>
        <v>121.10641117623025</v>
      </c>
      <c r="CC827" s="41">
        <f t="shared" si="862"/>
        <v>-25.530511766239012</v>
      </c>
      <c r="CD827" s="41">
        <f t="shared" si="863"/>
        <v>-118.38477856946001</v>
      </c>
      <c r="CE827" s="2">
        <f>Paramètres!$F$16</f>
        <v>15000</v>
      </c>
      <c r="CF827" s="2">
        <f>Paramètres!$G$16</f>
        <v>15000</v>
      </c>
      <c r="CG827" s="111">
        <f>Paramètres!$F$20</f>
        <v>992600579172.61572</v>
      </c>
      <c r="CH827" s="2">
        <f>Paramètres!$F$21</f>
        <v>13332</v>
      </c>
      <c r="CI827" s="2"/>
      <c r="CJ827" s="2"/>
      <c r="CK827" s="2">
        <f>IF(CN827&gt;20000,Paramètres!$F$22,-2)</f>
        <v>1</v>
      </c>
      <c r="CL827" s="2">
        <f t="shared" si="827"/>
        <v>-20591.305865690774</v>
      </c>
      <c r="CM827" s="2">
        <f t="shared" si="828"/>
        <v>-11593.128897614119</v>
      </c>
      <c r="CN827" s="2">
        <f t="shared" si="829"/>
        <v>23630.541993173301</v>
      </c>
      <c r="CO827" s="2">
        <f t="shared" si="830"/>
        <v>-150.62001628525169</v>
      </c>
      <c r="CP827" s="2">
        <f t="shared" si="831"/>
        <v>1174.3657809627848</v>
      </c>
      <c r="CQ827" s="2">
        <f t="shared" si="832"/>
        <v>-1023.3250257650226</v>
      </c>
      <c r="CR827" s="2">
        <f t="shared" si="833"/>
        <v>-576.14310647559364</v>
      </c>
      <c r="CS827" s="2">
        <f>Paramètres!$F$22</f>
        <v>1</v>
      </c>
      <c r="CT827" s="2">
        <f t="shared" si="834"/>
        <v>-28617.39246549899</v>
      </c>
      <c r="CU827" s="2">
        <f t="shared" si="835"/>
        <v>-23143.739791903652</v>
      </c>
      <c r="CV827" s="2">
        <f t="shared" si="864"/>
        <v>36804.725825357578</v>
      </c>
      <c r="CW827" s="2">
        <f t="shared" si="865"/>
        <v>-141.03649756124753</v>
      </c>
      <c r="CX827" s="2">
        <f t="shared" si="836"/>
        <v>609.04534212917099</v>
      </c>
      <c r="CY827" s="2">
        <f t="shared" si="866"/>
        <v>-473.56118525915565</v>
      </c>
      <c r="CZ827" s="2">
        <f t="shared" si="867"/>
        <v>-382.98307088588473</v>
      </c>
      <c r="DA827" s="2"/>
      <c r="DB827" s="2"/>
      <c r="DC827" s="13">
        <f>Paramètres!$H$16</f>
        <v>-20000</v>
      </c>
      <c r="DD827" s="13">
        <f>Paramètres!$I$16</f>
        <v>0</v>
      </c>
      <c r="DE827" s="13"/>
      <c r="DF827" s="13"/>
      <c r="DG827" s="112">
        <f>Paramètres!$H$20</f>
        <v>1047197551196.5977</v>
      </c>
      <c r="DH827" s="13">
        <f>Paramètres!$H$21</f>
        <v>10000</v>
      </c>
      <c r="DI827" s="13">
        <f>IF(DL827&lt;66666,Paramètres!$H$22,5)</f>
        <v>1</v>
      </c>
      <c r="DJ827" s="13">
        <f t="shared" si="837"/>
        <v>-55591.305865690774</v>
      </c>
      <c r="DK827" s="13">
        <f t="shared" si="838"/>
        <v>-26593.128897614119</v>
      </c>
      <c r="DL827" s="13">
        <f t="shared" si="868"/>
        <v>61624.571336585417</v>
      </c>
      <c r="DM827" s="13">
        <f t="shared" si="869"/>
        <v>-154.43501682578491</v>
      </c>
      <c r="DN827" s="13">
        <f t="shared" si="870"/>
        <v>265.20925144669781</v>
      </c>
      <c r="DO827" s="13">
        <f t="shared" si="871"/>
        <v>-239.24431920277584</v>
      </c>
      <c r="DP827" s="13">
        <f t="shared" si="872"/>
        <v>-114.44694308769493</v>
      </c>
      <c r="DQ827" s="13">
        <f>IF(DT827&lt;66666,Paramètres!$H$22,5)</f>
        <v>5</v>
      </c>
      <c r="DR827" s="13">
        <f t="shared" si="839"/>
        <v>-63617.39246549899</v>
      </c>
      <c r="DS827" s="13">
        <f t="shared" si="840"/>
        <v>-38143.739791903652</v>
      </c>
      <c r="DT827" s="13">
        <f t="shared" si="873"/>
        <v>74176.259742735623</v>
      </c>
      <c r="DU827" s="13">
        <f t="shared" si="874"/>
        <v>-149.05392538553275</v>
      </c>
      <c r="DV827" s="13">
        <f t="shared" si="875"/>
        <v>926.26495210053065</v>
      </c>
      <c r="DW827" s="13">
        <f t="shared" si="876"/>
        <v>-794.41267582364162</v>
      </c>
      <c r="DX827" s="13">
        <f t="shared" si="877"/>
        <v>-476.31424708958684</v>
      </c>
    </row>
    <row r="828" spans="1:128" x14ac:dyDescent="0.35">
      <c r="A828" s="106">
        <f t="shared" si="878"/>
        <v>822</v>
      </c>
      <c r="B828" s="106">
        <f>A828*Paramètres!$D$25</f>
        <v>411</v>
      </c>
      <c r="C828" s="102">
        <f>Paramètres!$D$7</f>
        <v>155093840495.72119</v>
      </c>
      <c r="D828" s="28">
        <f>Paramètres!$D$8</f>
        <v>6666</v>
      </c>
      <c r="E828" s="28">
        <f t="shared" si="841"/>
        <v>35452.338177433223</v>
      </c>
      <c r="F828" s="28">
        <f t="shared" si="842"/>
        <v>21765.7555414216</v>
      </c>
      <c r="G828" s="28">
        <f t="shared" si="816"/>
        <v>-95.342083824378818</v>
      </c>
      <c r="H828" s="28">
        <f t="shared" si="817"/>
        <v>-154.42044527937628</v>
      </c>
      <c r="I828" s="28">
        <f t="shared" si="879"/>
        <v>-926.40164482532714</v>
      </c>
      <c r="J828" s="28">
        <f t="shared" si="880"/>
        <v>-9907.1840977638822</v>
      </c>
      <c r="K828" s="28">
        <f t="shared" si="881"/>
        <v>1704.6975717942948</v>
      </c>
      <c r="L828" s="28">
        <f t="shared" si="843"/>
        <v>-1537.6144577710918</v>
      </c>
      <c r="M828" s="28">
        <f t="shared" si="844"/>
        <v>-736.02689525225651</v>
      </c>
      <c r="N828" s="28">
        <f>Paramètres!$D$26*Calculs!K828</f>
        <v>34.093951435885899</v>
      </c>
      <c r="O828" s="28">
        <f>Paramètres!$D$26*I828</f>
        <v>-18.528032896506542</v>
      </c>
      <c r="P828" s="28">
        <f>Paramètres!$D$26*J828</f>
        <v>-198.14368195527766</v>
      </c>
      <c r="Q828" s="105">
        <f>IF($T828&gt;25000,Paramètres!$D$9,-5)</f>
        <v>-5</v>
      </c>
      <c r="R828" s="105">
        <f t="shared" si="818"/>
        <v>-1346.5475083581696</v>
      </c>
      <c r="S828" s="105">
        <f t="shared" si="819"/>
        <v>-14995.94387454139</v>
      </c>
      <c r="T828" s="105">
        <f t="shared" si="845"/>
        <v>15056.278520293819</v>
      </c>
      <c r="U828" s="105">
        <f t="shared" si="846"/>
        <v>-95.131062782331497</v>
      </c>
      <c r="V828" s="105">
        <f t="shared" si="820"/>
        <v>-2615.3080592158626</v>
      </c>
      <c r="W828" s="105">
        <f t="shared" si="847"/>
        <v>233.89820704893802</v>
      </c>
      <c r="X828" s="105">
        <f t="shared" si="848"/>
        <v>2604.8278010914146</v>
      </c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44">
        <f t="shared" si="849"/>
        <v>36798.885685791392</v>
      </c>
      <c r="AL828" s="44">
        <f t="shared" si="850"/>
        <v>36761.69941596299</v>
      </c>
      <c r="AM828" s="44">
        <f t="shared" si="821"/>
        <v>-168.70128773471654</v>
      </c>
      <c r="AN828" s="44">
        <f t="shared" si="822"/>
        <v>75.670882023810407</v>
      </c>
      <c r="AO828" s="44">
        <f t="shared" si="882"/>
        <v>-13021.300813115557</v>
      </c>
      <c r="AP828" s="44">
        <f t="shared" si="883"/>
        <v>-2601.6083122766531</v>
      </c>
      <c r="AQ828" s="44">
        <f t="shared" si="851"/>
        <v>1442.4991391331041</v>
      </c>
      <c r="AR828" s="44">
        <f t="shared" si="852"/>
        <v>357.00618772145799</v>
      </c>
      <c r="AS828" s="44">
        <f t="shared" si="853"/>
        <v>1397.6231066808882</v>
      </c>
      <c r="AT828" s="44">
        <f>Paramètres!$D$26*Calculs!AQ828</f>
        <v>28.849982782662082</v>
      </c>
      <c r="AU828" s="44">
        <f>Paramètres!$D$26*AO828</f>
        <v>-260.42601626231112</v>
      </c>
      <c r="AV828" s="44">
        <f>Paramètres!$D$26*AP828</f>
        <v>-52.032166245533062</v>
      </c>
      <c r="AW828" s="44"/>
      <c r="AX828" s="44"/>
      <c r="AY828" s="44"/>
      <c r="AZ828" s="44"/>
      <c r="BA828" s="44"/>
      <c r="BB828" s="44"/>
      <c r="BC828" s="44"/>
      <c r="BD828" s="44"/>
      <c r="BE828" s="44"/>
      <c r="BF828" s="44"/>
      <c r="BG828" s="41">
        <f>Paramètres!$D$16</f>
        <v>30000</v>
      </c>
      <c r="BH828" s="41">
        <f>Paramètres!$E$16</f>
        <v>-25000</v>
      </c>
      <c r="BI828" s="100"/>
      <c r="BJ828" s="100"/>
      <c r="BK828" s="110">
        <f>Paramètres!$D$20</f>
        <v>523598775598.29883</v>
      </c>
      <c r="BL828" s="41">
        <f>Paramètres!$D$21</f>
        <v>10000</v>
      </c>
      <c r="BM828" s="41"/>
      <c r="BN828" s="41"/>
      <c r="BO828" s="41">
        <f>IF(AND($BR$6&gt;200,A828&lt;950),Paramètres!$D$22,0)</f>
        <v>1</v>
      </c>
      <c r="BP828" s="41">
        <f t="shared" si="823"/>
        <v>-5452.3381774332229</v>
      </c>
      <c r="BQ828" s="41">
        <f t="shared" si="824"/>
        <v>-46765.755541421604</v>
      </c>
      <c r="BR828" s="41">
        <f t="shared" si="854"/>
        <v>47082.522053954388</v>
      </c>
      <c r="BS828" s="41">
        <f t="shared" si="855"/>
        <v>-96.649993094502875</v>
      </c>
      <c r="BT828" s="41">
        <f t="shared" si="856"/>
        <v>221.07298718844731</v>
      </c>
      <c r="BU828" s="41">
        <f t="shared" si="857"/>
        <v>-25.60110706613133</v>
      </c>
      <c r="BV828" s="41">
        <f t="shared" si="858"/>
        <v>-219.58563017969064</v>
      </c>
      <c r="BW828" s="41">
        <f>Paramètres!$D$22</f>
        <v>1</v>
      </c>
      <c r="BX828" s="41">
        <f t="shared" si="825"/>
        <v>-6798.8856857913925</v>
      </c>
      <c r="BY828" s="41">
        <f t="shared" si="826"/>
        <v>-61761.69941596299</v>
      </c>
      <c r="BZ828" s="41">
        <f t="shared" si="859"/>
        <v>62134.79187473168</v>
      </c>
      <c r="CA828" s="41">
        <f t="shared" si="860"/>
        <v>-96.281971963198529</v>
      </c>
      <c r="CB828" s="41">
        <f t="shared" si="861"/>
        <v>130.51794435668839</v>
      </c>
      <c r="CC828" s="41">
        <f t="shared" si="862"/>
        <v>-14.28147671942995</v>
      </c>
      <c r="CD828" s="41">
        <f t="shared" si="863"/>
        <v>-129.73424074548703</v>
      </c>
      <c r="CE828" s="2">
        <f>Paramètres!$F$16</f>
        <v>15000</v>
      </c>
      <c r="CF828" s="2">
        <f>Paramètres!$G$16</f>
        <v>15000</v>
      </c>
      <c r="CG828" s="111">
        <f>Paramètres!$F$20</f>
        <v>992600579172.61572</v>
      </c>
      <c r="CH828" s="2">
        <f>Paramètres!$F$21</f>
        <v>13332</v>
      </c>
      <c r="CI828" s="2"/>
      <c r="CJ828" s="2"/>
      <c r="CK828" s="2">
        <f>IF(CN828&gt;20000,Paramètres!$F$22,-2)</f>
        <v>1</v>
      </c>
      <c r="CL828" s="2">
        <f t="shared" si="827"/>
        <v>-20452.338177433223</v>
      </c>
      <c r="CM828" s="2">
        <f t="shared" si="828"/>
        <v>-6765.7555414216004</v>
      </c>
      <c r="CN828" s="2">
        <f t="shared" si="829"/>
        <v>21542.367209068962</v>
      </c>
      <c r="CO828" s="2">
        <f t="shared" si="830"/>
        <v>-161.69547643962801</v>
      </c>
      <c r="CP828" s="2">
        <f t="shared" si="831"/>
        <v>1315.0804858197794</v>
      </c>
      <c r="CQ828" s="2">
        <f t="shared" si="832"/>
        <v>-1248.5383136170085</v>
      </c>
      <c r="CR828" s="2">
        <f t="shared" si="833"/>
        <v>-413.02392620087238</v>
      </c>
      <c r="CS828" s="2">
        <f>Paramètres!$F$22</f>
        <v>1</v>
      </c>
      <c r="CT828" s="2">
        <f t="shared" si="834"/>
        <v>-21798.885685791392</v>
      </c>
      <c r="CU828" s="2">
        <f t="shared" si="835"/>
        <v>-21761.69941596299</v>
      </c>
      <c r="CV828" s="2">
        <f t="shared" si="864"/>
        <v>30801.996341356265</v>
      </c>
      <c r="CW828" s="2">
        <f t="shared" si="865"/>
        <v>-135.04891155145103</v>
      </c>
      <c r="CX828" s="2">
        <f t="shared" si="836"/>
        <v>808.63695807173895</v>
      </c>
      <c r="CY828" s="2">
        <f t="shared" si="866"/>
        <v>-572.28058905534431</v>
      </c>
      <c r="CZ828" s="2">
        <f t="shared" si="867"/>
        <v>-571.30434739286159</v>
      </c>
      <c r="DA828" s="2"/>
      <c r="DB828" s="2"/>
      <c r="DC828" s="13">
        <f>Paramètres!$H$16</f>
        <v>-20000</v>
      </c>
      <c r="DD828" s="13">
        <f>Paramètres!$I$16</f>
        <v>0</v>
      </c>
      <c r="DE828" s="13"/>
      <c r="DF828" s="13"/>
      <c r="DG828" s="112">
        <f>Paramètres!$H$20</f>
        <v>1047197551196.5977</v>
      </c>
      <c r="DH828" s="13">
        <f>Paramètres!$H$21</f>
        <v>10000</v>
      </c>
      <c r="DI828" s="13">
        <f>IF(DL828&lt;66666,Paramètres!$H$22,5)</f>
        <v>1</v>
      </c>
      <c r="DJ828" s="13">
        <f t="shared" si="837"/>
        <v>-55452.338177433223</v>
      </c>
      <c r="DK828" s="13">
        <f t="shared" si="838"/>
        <v>-21765.7555414216</v>
      </c>
      <c r="DL828" s="13">
        <f t="shared" si="868"/>
        <v>59571.049374955139</v>
      </c>
      <c r="DM828" s="13">
        <f t="shared" si="869"/>
        <v>-158.56935451453728</v>
      </c>
      <c r="DN828" s="13">
        <f t="shared" si="870"/>
        <v>283.04459215431115</v>
      </c>
      <c r="DO828" s="13">
        <f t="shared" si="871"/>
        <v>-263.47503708795193</v>
      </c>
      <c r="DP828" s="13">
        <f t="shared" si="872"/>
        <v>-103.41733887169342</v>
      </c>
      <c r="DQ828" s="13">
        <f>IF(DT828&lt;66666,Paramètres!$H$22,5)</f>
        <v>5</v>
      </c>
      <c r="DR828" s="13">
        <f t="shared" si="839"/>
        <v>-56798.885685791392</v>
      </c>
      <c r="DS828" s="13">
        <f t="shared" si="840"/>
        <v>-36761.69941596299</v>
      </c>
      <c r="DT828" s="13">
        <f t="shared" si="873"/>
        <v>67657.490044319638</v>
      </c>
      <c r="DU828" s="13">
        <f t="shared" si="874"/>
        <v>-147.08801740953643</v>
      </c>
      <c r="DV828" s="13">
        <f t="shared" si="875"/>
        <v>1107.359924549972</v>
      </c>
      <c r="DW828" s="13">
        <f t="shared" si="876"/>
        <v>-929.63557658345474</v>
      </c>
      <c r="DX828" s="13">
        <f t="shared" si="877"/>
        <v>-601.68405101819621</v>
      </c>
    </row>
    <row r="829" spans="1:128" x14ac:dyDescent="0.35">
      <c r="A829" s="106">
        <f t="shared" si="878"/>
        <v>823</v>
      </c>
      <c r="B829" s="106">
        <f>A829*Paramètres!$D$25</f>
        <v>411.5</v>
      </c>
      <c r="C829" s="102">
        <f>Paramètres!$D$7</f>
        <v>155093840495.72119</v>
      </c>
      <c r="D829" s="28">
        <f>Paramètres!$D$8</f>
        <v>6666</v>
      </c>
      <c r="E829" s="28">
        <f t="shared" si="841"/>
        <v>34604.733740577787</v>
      </c>
      <c r="F829" s="28">
        <f t="shared" si="842"/>
        <v>16628.156768726592</v>
      </c>
      <c r="G829" s="28">
        <f t="shared" si="816"/>
        <v>-103.17722265799287</v>
      </c>
      <c r="H829" s="28">
        <f t="shared" si="817"/>
        <v>-2.7038380635148158</v>
      </c>
      <c r="I829" s="28">
        <f t="shared" si="879"/>
        <v>-2445.4880696999126</v>
      </c>
      <c r="J829" s="28">
        <f t="shared" si="880"/>
        <v>-10445.06731106086</v>
      </c>
      <c r="K829" s="28">
        <f t="shared" si="881"/>
        <v>2578.8100046389627</v>
      </c>
      <c r="L829" s="28">
        <f t="shared" si="843"/>
        <v>2575.9390598377886</v>
      </c>
      <c r="M829" s="28">
        <f t="shared" si="844"/>
        <v>-121.65114067700247</v>
      </c>
      <c r="N829" s="28">
        <f>Paramètres!$D$26*Calculs!K829</f>
        <v>51.576200092779253</v>
      </c>
      <c r="O829" s="28">
        <f>Paramètres!$D$26*I829</f>
        <v>-48.909761393998252</v>
      </c>
      <c r="P829" s="28">
        <f>Paramètres!$D$26*J829</f>
        <v>-208.90134622121721</v>
      </c>
      <c r="Q829" s="105">
        <f>IF($T829&gt;25000,Paramètres!$D$9,-5)</f>
        <v>-5</v>
      </c>
      <c r="R829" s="105">
        <f t="shared" si="818"/>
        <v>4227.2469144138086</v>
      </c>
      <c r="S829" s="105">
        <f t="shared" si="819"/>
        <v>-19182.144267768294</v>
      </c>
      <c r="T829" s="105">
        <f t="shared" si="845"/>
        <v>19642.410116502942</v>
      </c>
      <c r="U829" s="105">
        <f t="shared" si="846"/>
        <v>-77.572140719646484</v>
      </c>
      <c r="V829" s="105">
        <f t="shared" si="820"/>
        <v>-1706.7233311015932</v>
      </c>
      <c r="W829" s="105">
        <f t="shared" si="847"/>
        <v>-367.30426115559357</v>
      </c>
      <c r="X829" s="105">
        <f t="shared" si="848"/>
        <v>1666.730964692101</v>
      </c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44">
        <f t="shared" si="849"/>
        <v>30377.486826163979</v>
      </c>
      <c r="AL829" s="44">
        <f t="shared" si="850"/>
        <v>35810.301036494886</v>
      </c>
      <c r="AM829" s="44">
        <f t="shared" si="821"/>
        <v>-174.69413364572827</v>
      </c>
      <c r="AN829" s="44">
        <f t="shared" si="822"/>
        <v>134.56091924132102</v>
      </c>
      <c r="AO829" s="44">
        <f t="shared" si="882"/>
        <v>-12403.868609131789</v>
      </c>
      <c r="AP829" s="44">
        <f t="shared" si="883"/>
        <v>-1151.9530393502318</v>
      </c>
      <c r="AQ829" s="44">
        <f t="shared" si="851"/>
        <v>1827.5036783908154</v>
      </c>
      <c r="AR829" s="44">
        <f t="shared" si="852"/>
        <v>-1282.2994353092911</v>
      </c>
      <c r="AS829" s="44">
        <f t="shared" si="853"/>
        <v>1302.1051619348698</v>
      </c>
      <c r="AT829" s="44">
        <f>Paramètres!$D$26*Calculs!AQ829</f>
        <v>36.550073567816305</v>
      </c>
      <c r="AU829" s="44">
        <f>Paramètres!$D$26*AO829</f>
        <v>-248.07737218263577</v>
      </c>
      <c r="AV829" s="44">
        <f>Paramètres!$D$26*AP829</f>
        <v>-23.039060787004637</v>
      </c>
      <c r="AW829" s="44"/>
      <c r="AX829" s="44"/>
      <c r="AY829" s="44"/>
      <c r="AZ829" s="44"/>
      <c r="BA829" s="44"/>
      <c r="BB829" s="44"/>
      <c r="BC829" s="44"/>
      <c r="BD829" s="44"/>
      <c r="BE829" s="44"/>
      <c r="BF829" s="44"/>
      <c r="BG829" s="41">
        <f>Paramètres!$D$16</f>
        <v>30000</v>
      </c>
      <c r="BH829" s="41">
        <f>Paramètres!$E$16</f>
        <v>-25000</v>
      </c>
      <c r="BI829" s="100"/>
      <c r="BJ829" s="100"/>
      <c r="BK829" s="110">
        <f>Paramètres!$D$20</f>
        <v>523598775598.29883</v>
      </c>
      <c r="BL829" s="41">
        <f>Paramètres!$D$21</f>
        <v>10000</v>
      </c>
      <c r="BM829" s="41"/>
      <c r="BN829" s="41"/>
      <c r="BO829" s="41">
        <f>IF(AND($BR$6&gt;200,A829&lt;950),Paramètres!$D$22,0)</f>
        <v>1</v>
      </c>
      <c r="BP829" s="41">
        <f t="shared" si="823"/>
        <v>-4604.7337405777871</v>
      </c>
      <c r="BQ829" s="41">
        <f t="shared" si="824"/>
        <v>-41628.156768726592</v>
      </c>
      <c r="BR829" s="41">
        <f t="shared" si="854"/>
        <v>41882.06070363889</v>
      </c>
      <c r="BS829" s="41">
        <f t="shared" si="855"/>
        <v>-96.312159628448313</v>
      </c>
      <c r="BT829" s="41">
        <f t="shared" si="856"/>
        <v>274.67837587884827</v>
      </c>
      <c r="BU829" s="41">
        <f t="shared" si="857"/>
        <v>-30.19958340078875</v>
      </c>
      <c r="BV829" s="41">
        <f t="shared" si="858"/>
        <v>-273.01317795641415</v>
      </c>
      <c r="BW829" s="41">
        <f>Paramètres!$D$22</f>
        <v>1</v>
      </c>
      <c r="BX829" s="41">
        <f t="shared" si="825"/>
        <v>-377.48682616397855</v>
      </c>
      <c r="BY829" s="41">
        <f t="shared" si="826"/>
        <v>-60810.301036494886</v>
      </c>
      <c r="BZ829" s="41">
        <f t="shared" si="859"/>
        <v>60811.47267130651</v>
      </c>
      <c r="CA829" s="41">
        <f t="shared" si="860"/>
        <v>-90.355665467623439</v>
      </c>
      <c r="CB829" s="41">
        <f t="shared" si="861"/>
        <v>136.03343466174923</v>
      </c>
      <c r="CC829" s="41">
        <f t="shared" si="862"/>
        <v>-0.84442667225319756</v>
      </c>
      <c r="CD829" s="41">
        <f t="shared" si="863"/>
        <v>-136.03081374992792</v>
      </c>
      <c r="CE829" s="2">
        <f>Paramètres!$F$16</f>
        <v>15000</v>
      </c>
      <c r="CF829" s="2">
        <f>Paramètres!$G$16</f>
        <v>15000</v>
      </c>
      <c r="CG829" s="111">
        <f>Paramètres!$F$20</f>
        <v>992600579172.61572</v>
      </c>
      <c r="CH829" s="2">
        <f>Paramètres!$F$21</f>
        <v>13332</v>
      </c>
      <c r="CI829" s="2"/>
      <c r="CJ829" s="2"/>
      <c r="CK829" s="2">
        <f>IF(CN829&gt;20000,Paramètres!$F$22,-2)</f>
        <v>-2</v>
      </c>
      <c r="CL829" s="2">
        <f t="shared" si="827"/>
        <v>-19604.733740577787</v>
      </c>
      <c r="CM829" s="2">
        <f t="shared" si="828"/>
        <v>-1628.1567687265924</v>
      </c>
      <c r="CN829" s="2">
        <f t="shared" si="829"/>
        <v>19672.226094229889</v>
      </c>
      <c r="CO829" s="2">
        <f t="shared" si="830"/>
        <v>-175.25252804364646</v>
      </c>
      <c r="CP829" s="2">
        <f t="shared" si="831"/>
        <v>-2909.9578498961296</v>
      </c>
      <c r="CQ829" s="2">
        <f t="shared" si="832"/>
        <v>2899.974236278782</v>
      </c>
      <c r="CR829" s="2">
        <f t="shared" si="833"/>
        <v>240.8404390699406</v>
      </c>
      <c r="CS829" s="2">
        <f>Paramètres!$F$22</f>
        <v>1</v>
      </c>
      <c r="CT829" s="2">
        <f t="shared" si="834"/>
        <v>-15377.486826163979</v>
      </c>
      <c r="CU829" s="2">
        <f t="shared" si="835"/>
        <v>-20810.301036494886</v>
      </c>
      <c r="CV829" s="2">
        <f t="shared" si="864"/>
        <v>25875.388505651212</v>
      </c>
      <c r="CW829" s="2">
        <f t="shared" si="865"/>
        <v>-126.46204037743662</v>
      </c>
      <c r="CX829" s="2">
        <f t="shared" si="836"/>
        <v>1041.4119187846927</v>
      </c>
      <c r="CY829" s="2">
        <f t="shared" si="866"/>
        <v>-618.90077740182426</v>
      </c>
      <c r="CZ829" s="2">
        <f t="shared" si="867"/>
        <v>-837.55633381775169</v>
      </c>
      <c r="DA829" s="2"/>
      <c r="DB829" s="2"/>
      <c r="DC829" s="13">
        <f>Paramètres!$H$16</f>
        <v>-20000</v>
      </c>
      <c r="DD829" s="13">
        <f>Paramètres!$I$16</f>
        <v>0</v>
      </c>
      <c r="DE829" s="13"/>
      <c r="DF829" s="13"/>
      <c r="DG829" s="112">
        <f>Paramètres!$H$20</f>
        <v>1047197551196.5977</v>
      </c>
      <c r="DH829" s="13">
        <f>Paramètres!$H$21</f>
        <v>10000</v>
      </c>
      <c r="DI829" s="13">
        <f>IF(DL829&lt;66666,Paramètres!$H$22,5)</f>
        <v>1</v>
      </c>
      <c r="DJ829" s="13">
        <f t="shared" si="837"/>
        <v>-54604.733740577787</v>
      </c>
      <c r="DK829" s="13">
        <f t="shared" si="838"/>
        <v>-16628.156768726592</v>
      </c>
      <c r="DL829" s="13">
        <f t="shared" si="868"/>
        <v>57080.404206739309</v>
      </c>
      <c r="DM829" s="13">
        <f t="shared" si="869"/>
        <v>-163.06353252107132</v>
      </c>
      <c r="DN829" s="13">
        <f t="shared" si="870"/>
        <v>307.15751679598543</v>
      </c>
      <c r="DO829" s="13">
        <f t="shared" si="871"/>
        <v>-293.83559304020463</v>
      </c>
      <c r="DP829" s="13">
        <f t="shared" si="872"/>
        <v>-89.47840179052892</v>
      </c>
      <c r="DQ829" s="13">
        <f>IF(DT829&lt;66666,Paramètres!$H$22,5)</f>
        <v>1</v>
      </c>
      <c r="DR829" s="13">
        <f t="shared" si="839"/>
        <v>-50377.486826163979</v>
      </c>
      <c r="DS829" s="13">
        <f t="shared" si="840"/>
        <v>-35810.301036494886</v>
      </c>
      <c r="DT829" s="13">
        <f t="shared" si="873"/>
        <v>61808.323381602189</v>
      </c>
      <c r="DU829" s="13">
        <f t="shared" si="874"/>
        <v>-144.5932866176567</v>
      </c>
      <c r="DV829" s="13">
        <f t="shared" si="875"/>
        <v>263.69494542626353</v>
      </c>
      <c r="DW829" s="13">
        <f t="shared" si="876"/>
        <v>-214.9271799094264</v>
      </c>
      <c r="DX829" s="13">
        <f t="shared" si="877"/>
        <v>-152.77870132823216</v>
      </c>
    </row>
    <row r="830" spans="1:128" x14ac:dyDescent="0.35">
      <c r="A830" s="106">
        <f t="shared" si="878"/>
        <v>824</v>
      </c>
      <c r="B830" s="106">
        <f>A830*Paramètres!$D$25</f>
        <v>412</v>
      </c>
      <c r="C830" s="102">
        <f>Paramètres!$D$7</f>
        <v>155093840495.72119</v>
      </c>
      <c r="D830" s="28">
        <f>Paramètres!$D$8</f>
        <v>6666</v>
      </c>
      <c r="E830" s="28">
        <f t="shared" si="841"/>
        <v>34025.974470687273</v>
      </c>
      <c r="F830" s="28">
        <f t="shared" si="842"/>
        <v>11375.210328026911</v>
      </c>
      <c r="G830" s="28">
        <f t="shared" si="816"/>
        <v>-89.007938934260039</v>
      </c>
      <c r="H830" s="28">
        <f t="shared" si="817"/>
        <v>-20.847171082732963</v>
      </c>
      <c r="I830" s="28">
        <f t="shared" si="879"/>
        <v>179.36075153187429</v>
      </c>
      <c r="J830" s="28">
        <f t="shared" si="880"/>
        <v>-10357.817105516646</v>
      </c>
      <c r="K830" s="28">
        <f t="shared" si="881"/>
        <v>2724.989907715802</v>
      </c>
      <c r="L830" s="28">
        <f t="shared" si="843"/>
        <v>2546.5930025602052</v>
      </c>
      <c r="M830" s="28">
        <f t="shared" si="844"/>
        <v>-969.75980348969574</v>
      </c>
      <c r="N830" s="28">
        <f>Paramètres!$D$26*Calculs!K830</f>
        <v>54.499798154316039</v>
      </c>
      <c r="O830" s="28">
        <f>Paramètres!$D$26*I830</f>
        <v>3.5872150306374859</v>
      </c>
      <c r="P830" s="28">
        <f>Paramètres!$D$26*J830</f>
        <v>-207.15634211033293</v>
      </c>
      <c r="Q830" s="105">
        <f>IF($T830&gt;25000,Paramètres!$D$9,-5)</f>
        <v>6</v>
      </c>
      <c r="R830" s="105">
        <f t="shared" si="818"/>
        <v>10170.996807916512</v>
      </c>
      <c r="S830" s="105">
        <f t="shared" si="819"/>
        <v>-24184.640479276572</v>
      </c>
      <c r="T830" s="105">
        <f t="shared" si="845"/>
        <v>26236.349044379454</v>
      </c>
      <c r="U830" s="105">
        <f t="shared" si="846"/>
        <v>-67.190517727706009</v>
      </c>
      <c r="V830" s="105">
        <f t="shared" si="820"/>
        <v>1230.7997412629252</v>
      </c>
      <c r="W830" s="105">
        <f t="shared" si="847"/>
        <v>477.14185454669729</v>
      </c>
      <c r="X830" s="105">
        <f t="shared" si="848"/>
        <v>-1134.5499785080524</v>
      </c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44">
        <f t="shared" si="849"/>
        <v>23854.977662770762</v>
      </c>
      <c r="AL830" s="44">
        <f t="shared" si="850"/>
        <v>35559.850807303483</v>
      </c>
      <c r="AM830" s="44">
        <f t="shared" si="821"/>
        <v>179.26160830925028</v>
      </c>
      <c r="AN830" s="44">
        <f t="shared" si="822"/>
        <v>155.79304465786987</v>
      </c>
      <c r="AO830" s="44">
        <f t="shared" si="882"/>
        <v>-13438.090672258444</v>
      </c>
      <c r="AP830" s="44">
        <f t="shared" si="883"/>
        <v>173.19118337164258</v>
      </c>
      <c r="AQ830" s="44">
        <f t="shared" si="851"/>
        <v>1317.8551945601871</v>
      </c>
      <c r="AR830" s="44">
        <f t="shared" si="852"/>
        <v>-1201.9766451390974</v>
      </c>
      <c r="AS830" s="44">
        <f t="shared" si="853"/>
        <v>540.36511579618923</v>
      </c>
      <c r="AT830" s="44">
        <f>Paramètres!$D$26*Calculs!AQ830</f>
        <v>26.357103891203742</v>
      </c>
      <c r="AU830" s="44">
        <f>Paramètres!$D$26*AO830</f>
        <v>-268.76181344516891</v>
      </c>
      <c r="AV830" s="44">
        <f>Paramètres!$D$26*AP830</f>
        <v>3.4638236674328517</v>
      </c>
      <c r="AW830" s="44"/>
      <c r="AX830" s="44"/>
      <c r="AY830" s="44"/>
      <c r="AZ830" s="44"/>
      <c r="BA830" s="44"/>
      <c r="BB830" s="44"/>
      <c r="BC830" s="44"/>
      <c r="BD830" s="44"/>
      <c r="BE830" s="44"/>
      <c r="BF830" s="44"/>
      <c r="BG830" s="41">
        <f>Paramètres!$D$16</f>
        <v>30000</v>
      </c>
      <c r="BH830" s="41">
        <f>Paramètres!$E$16</f>
        <v>-25000</v>
      </c>
      <c r="BI830" s="100"/>
      <c r="BJ830" s="100"/>
      <c r="BK830" s="110">
        <f>Paramètres!$D$20</f>
        <v>523598775598.29883</v>
      </c>
      <c r="BL830" s="41">
        <f>Paramètres!$D$21</f>
        <v>10000</v>
      </c>
      <c r="BM830" s="41"/>
      <c r="BN830" s="41"/>
      <c r="BO830" s="41">
        <f>IF(AND($BR$6&gt;200,A830&lt;950),Paramètres!$D$22,0)</f>
        <v>1</v>
      </c>
      <c r="BP830" s="41">
        <f t="shared" si="823"/>
        <v>-4025.9744706872734</v>
      </c>
      <c r="BQ830" s="41">
        <f t="shared" si="824"/>
        <v>-36375.210328026908</v>
      </c>
      <c r="BR830" s="41">
        <f t="shared" si="854"/>
        <v>36597.327728221098</v>
      </c>
      <c r="BS830" s="41">
        <f t="shared" si="855"/>
        <v>-96.315738367194669</v>
      </c>
      <c r="BT830" s="41">
        <f t="shared" si="856"/>
        <v>350.90686394254016</v>
      </c>
      <c r="BU830" s="41">
        <f t="shared" si="857"/>
        <v>-38.602328735936652</v>
      </c>
      <c r="BV830" s="41">
        <f t="shared" si="858"/>
        <v>-348.77713138643571</v>
      </c>
      <c r="BW830" s="41">
        <f>Paramètres!$D$22</f>
        <v>1</v>
      </c>
      <c r="BX830" s="41">
        <f t="shared" si="825"/>
        <v>6145.0223372292385</v>
      </c>
      <c r="BY830" s="41">
        <f t="shared" si="826"/>
        <v>-60559.850807303483</v>
      </c>
      <c r="BZ830" s="41">
        <f t="shared" si="859"/>
        <v>60870.820836652951</v>
      </c>
      <c r="CA830" s="41">
        <f t="shared" si="860"/>
        <v>-84.206014800942967</v>
      </c>
      <c r="CB830" s="41">
        <f t="shared" si="861"/>
        <v>135.77875414261479</v>
      </c>
      <c r="CC830" s="41">
        <f t="shared" si="862"/>
        <v>13.707117230545343</v>
      </c>
      <c r="CD830" s="41">
        <f t="shared" si="863"/>
        <v>-135.08510285649086</v>
      </c>
      <c r="CE830" s="2">
        <f>Paramètres!$F$16</f>
        <v>15000</v>
      </c>
      <c r="CF830" s="2">
        <f>Paramètres!$G$16</f>
        <v>15000</v>
      </c>
      <c r="CG830" s="111">
        <f>Paramètres!$F$20</f>
        <v>992600579172.61572</v>
      </c>
      <c r="CH830" s="2">
        <f>Paramètres!$F$21</f>
        <v>13332</v>
      </c>
      <c r="CI830" s="2"/>
      <c r="CJ830" s="2"/>
      <c r="CK830" s="2">
        <f>IF(CN830&gt;20000,Paramètres!$F$22,-2)</f>
        <v>-2</v>
      </c>
      <c r="CL830" s="2">
        <f t="shared" si="827"/>
        <v>-19025.974470687273</v>
      </c>
      <c r="CM830" s="2">
        <f t="shared" si="828"/>
        <v>3624.7896719730888</v>
      </c>
      <c r="CN830" s="2">
        <f t="shared" si="829"/>
        <v>19368.190538232699</v>
      </c>
      <c r="CO830" s="2">
        <f t="shared" si="830"/>
        <v>169.21339321902258</v>
      </c>
      <c r="CP830" s="2">
        <f t="shared" si="831"/>
        <v>-2957.741235724638</v>
      </c>
      <c r="CQ830" s="2">
        <f t="shared" si="832"/>
        <v>2905.4809808232526</v>
      </c>
      <c r="CR830" s="2">
        <f t="shared" si="833"/>
        <v>-553.54628314194019</v>
      </c>
      <c r="CS830" s="2">
        <f>Paramètres!$F$22</f>
        <v>1</v>
      </c>
      <c r="CT830" s="2">
        <f t="shared" si="834"/>
        <v>-8854.9776627707615</v>
      </c>
      <c r="CU830" s="2">
        <f t="shared" si="835"/>
        <v>-20559.850807303483</v>
      </c>
      <c r="CV830" s="2">
        <f t="shared" si="864"/>
        <v>22385.667169569613</v>
      </c>
      <c r="CW830" s="2">
        <f t="shared" si="865"/>
        <v>-113.30119187807435</v>
      </c>
      <c r="CX830" s="2">
        <f t="shared" si="836"/>
        <v>1256.243799478319</v>
      </c>
      <c r="CY830" s="2">
        <f t="shared" si="866"/>
        <v>-496.92558631875033</v>
      </c>
      <c r="CZ830" s="2">
        <f t="shared" si="867"/>
        <v>-1153.7822348214108</v>
      </c>
      <c r="DA830" s="2"/>
      <c r="DB830" s="2"/>
      <c r="DC830" s="13">
        <f>Paramètres!$H$16</f>
        <v>-20000</v>
      </c>
      <c r="DD830" s="13">
        <f>Paramètres!$I$16</f>
        <v>0</v>
      </c>
      <c r="DE830" s="13"/>
      <c r="DF830" s="13"/>
      <c r="DG830" s="112">
        <f>Paramètres!$H$20</f>
        <v>1047197551196.5977</v>
      </c>
      <c r="DH830" s="13">
        <f>Paramètres!$H$21</f>
        <v>10000</v>
      </c>
      <c r="DI830" s="13">
        <f>IF(DL830&lt;66666,Paramètres!$H$22,5)</f>
        <v>1</v>
      </c>
      <c r="DJ830" s="13">
        <f t="shared" si="837"/>
        <v>-54025.974470687273</v>
      </c>
      <c r="DK830" s="13">
        <f t="shared" si="838"/>
        <v>-11375.210328026911</v>
      </c>
      <c r="DL830" s="13">
        <f t="shared" si="868"/>
        <v>55210.518268842607</v>
      </c>
      <c r="DM830" s="13">
        <f t="shared" si="869"/>
        <v>-168.11000050786765</v>
      </c>
      <c r="DN830" s="13">
        <f t="shared" si="870"/>
        <v>327.30805649898957</v>
      </c>
      <c r="DO830" s="13">
        <f t="shared" si="871"/>
        <v>-320.28564952711093</v>
      </c>
      <c r="DP830" s="13">
        <f t="shared" si="872"/>
        <v>-67.436388961319835</v>
      </c>
      <c r="DQ830" s="13">
        <f>IF(DT830&lt;66666,Paramètres!$H$22,5)</f>
        <v>1</v>
      </c>
      <c r="DR830" s="13">
        <f t="shared" si="839"/>
        <v>-43854.977662770762</v>
      </c>
      <c r="DS830" s="13">
        <f t="shared" si="840"/>
        <v>-35559.850807303483</v>
      </c>
      <c r="DT830" s="13">
        <f t="shared" si="873"/>
        <v>56460.269705694853</v>
      </c>
      <c r="DU830" s="13">
        <f t="shared" si="874"/>
        <v>-140.96309914182851</v>
      </c>
      <c r="DV830" s="13">
        <f t="shared" si="875"/>
        <v>313.63245536649805</v>
      </c>
      <c r="DW830" s="13">
        <f t="shared" si="876"/>
        <v>-243.61102765030518</v>
      </c>
      <c r="DX830" s="13">
        <f t="shared" si="877"/>
        <v>-197.5322360182779</v>
      </c>
    </row>
    <row r="831" spans="1:128" x14ac:dyDescent="0.35">
      <c r="A831" s="106">
        <f t="shared" si="878"/>
        <v>825</v>
      </c>
      <c r="B831" s="106">
        <f>A831*Paramètres!$D$25</f>
        <v>412.5</v>
      </c>
      <c r="C831" s="102">
        <f>Paramètres!$D$7</f>
        <v>155093840495.72119</v>
      </c>
      <c r="D831" s="28">
        <f>Paramètres!$D$8</f>
        <v>6666</v>
      </c>
      <c r="E831" s="28">
        <f t="shared" si="841"/>
        <v>34752.30309709326</v>
      </c>
      <c r="F831" s="28">
        <f t="shared" si="842"/>
        <v>5953.8618243961646</v>
      </c>
      <c r="G831" s="28">
        <f t="shared" si="816"/>
        <v>-76.244084337346848</v>
      </c>
      <c r="H831" s="28">
        <f t="shared" si="817"/>
        <v>178.17234695097088</v>
      </c>
      <c r="I831" s="28">
        <f t="shared" si="879"/>
        <v>2722.3665390614419</v>
      </c>
      <c r="J831" s="28">
        <f t="shared" si="880"/>
        <v>-11120.420566896009</v>
      </c>
      <c r="K831" s="28">
        <f t="shared" si="881"/>
        <v>1581.6017855677326</v>
      </c>
      <c r="L831" s="28">
        <f t="shared" si="843"/>
        <v>-1580.7971993829842</v>
      </c>
      <c r="M831" s="28">
        <f t="shared" si="844"/>
        <v>50.442269318036786</v>
      </c>
      <c r="N831" s="28">
        <f>Paramètres!$D$26*Calculs!K831</f>
        <v>31.632035711354654</v>
      </c>
      <c r="O831" s="28">
        <f>Paramètres!$D$26*I831</f>
        <v>54.447330781228843</v>
      </c>
      <c r="P831" s="28">
        <f>Paramètres!$D$26*J831</f>
        <v>-222.4084113379202</v>
      </c>
      <c r="Q831" s="105">
        <f>IF($T831&gt;25000,Paramètres!$D$9,-5)</f>
        <v>6</v>
      </c>
      <c r="R831" s="105">
        <f t="shared" si="818"/>
        <v>17916.864931736498</v>
      </c>
      <c r="S831" s="105">
        <f t="shared" si="819"/>
        <v>-29827.675853542187</v>
      </c>
      <c r="T831" s="105">
        <f t="shared" si="845"/>
        <v>34795.176329572932</v>
      </c>
      <c r="U831" s="105">
        <f t="shared" si="846"/>
        <v>-59.007637203145059</v>
      </c>
      <c r="V831" s="105">
        <f t="shared" si="820"/>
        <v>728.1597412007178</v>
      </c>
      <c r="W831" s="105">
        <f t="shared" si="847"/>
        <v>374.9467917118497</v>
      </c>
      <c r="X831" s="105">
        <f t="shared" si="848"/>
        <v>-624.20470367539451</v>
      </c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44">
        <f t="shared" si="849"/>
        <v>16835.438165356762</v>
      </c>
      <c r="AL831" s="44">
        <f t="shared" si="850"/>
        <v>35781.537677938351</v>
      </c>
      <c r="AM831" s="44">
        <f t="shared" si="821"/>
        <v>177.17129103302108</v>
      </c>
      <c r="AN831" s="44">
        <f t="shared" si="822"/>
        <v>-95.441922159727824</v>
      </c>
      <c r="AO831" s="44">
        <f t="shared" si="882"/>
        <v>-14371.305503952372</v>
      </c>
      <c r="AP831" s="44">
        <f t="shared" si="883"/>
        <v>710.09247550039902</v>
      </c>
      <c r="AQ831" s="44">
        <f t="shared" si="851"/>
        <v>2632.816072927023</v>
      </c>
      <c r="AR831" s="44">
        <f t="shared" si="852"/>
        <v>-249.68764219181293</v>
      </c>
      <c r="AS831" s="44">
        <f t="shared" si="853"/>
        <v>-2620.9495522042321</v>
      </c>
      <c r="AT831" s="44">
        <f>Paramètres!$D$26*Calculs!AQ831</f>
        <v>52.656321458540461</v>
      </c>
      <c r="AU831" s="44">
        <f>Paramètres!$D$26*AO831</f>
        <v>-287.42611007904742</v>
      </c>
      <c r="AV831" s="44">
        <f>Paramètres!$D$26*AP831</f>
        <v>14.20184951000798</v>
      </c>
      <c r="AW831" s="44"/>
      <c r="AX831" s="44"/>
      <c r="AY831" s="44"/>
      <c r="AZ831" s="44"/>
      <c r="BA831" s="44"/>
      <c r="BB831" s="44"/>
      <c r="BC831" s="44"/>
      <c r="BD831" s="44"/>
      <c r="BE831" s="44"/>
      <c r="BF831" s="44"/>
      <c r="BG831" s="41">
        <f>Paramètres!$D$16</f>
        <v>30000</v>
      </c>
      <c r="BH831" s="41">
        <f>Paramètres!$E$16</f>
        <v>-25000</v>
      </c>
      <c r="BI831" s="100"/>
      <c r="BJ831" s="100"/>
      <c r="BK831" s="110">
        <f>Paramètres!$D$20</f>
        <v>523598775598.29883</v>
      </c>
      <c r="BL831" s="41">
        <f>Paramètres!$D$21</f>
        <v>10000</v>
      </c>
      <c r="BM831" s="41"/>
      <c r="BN831" s="41"/>
      <c r="BO831" s="41">
        <f>IF(AND($BR$6&gt;200,A831&lt;950),Paramètres!$D$22,0)</f>
        <v>1</v>
      </c>
      <c r="BP831" s="41">
        <f t="shared" si="823"/>
        <v>-4752.3030970932596</v>
      </c>
      <c r="BQ831" s="41">
        <f t="shared" si="824"/>
        <v>-30953.861824396165</v>
      </c>
      <c r="BR831" s="41">
        <f t="shared" si="854"/>
        <v>31316.544294836433</v>
      </c>
      <c r="BS831" s="41">
        <f t="shared" si="855"/>
        <v>-98.728387649751767</v>
      </c>
      <c r="BT831" s="41">
        <f t="shared" si="856"/>
        <v>461.52909834064724</v>
      </c>
      <c r="BU831" s="41">
        <f t="shared" si="857"/>
        <v>-70.037298585481452</v>
      </c>
      <c r="BV831" s="41">
        <f t="shared" si="858"/>
        <v>-456.18404775044354</v>
      </c>
      <c r="BW831" s="41">
        <f>Paramètres!$D$22</f>
        <v>1</v>
      </c>
      <c r="BX831" s="41">
        <f t="shared" si="825"/>
        <v>13164.561834643238</v>
      </c>
      <c r="BY831" s="41">
        <f t="shared" si="826"/>
        <v>-60781.537677938351</v>
      </c>
      <c r="BZ831" s="41">
        <f t="shared" si="859"/>
        <v>62190.843464233418</v>
      </c>
      <c r="CA831" s="41">
        <f t="shared" si="860"/>
        <v>-77.779173417747245</v>
      </c>
      <c r="CB831" s="41">
        <f t="shared" si="861"/>
        <v>130.29167344228927</v>
      </c>
      <c r="CC831" s="41">
        <f t="shared" si="862"/>
        <v>27.580150003217252</v>
      </c>
      <c r="CD831" s="41">
        <f t="shared" si="863"/>
        <v>-127.33913575249434</v>
      </c>
      <c r="CE831" s="2">
        <f>Paramètres!$F$16</f>
        <v>15000</v>
      </c>
      <c r="CF831" s="2">
        <f>Paramètres!$G$16</f>
        <v>15000</v>
      </c>
      <c r="CG831" s="111">
        <f>Paramètres!$F$20</f>
        <v>992600579172.61572</v>
      </c>
      <c r="CH831" s="2">
        <f>Paramètres!$F$21</f>
        <v>13332</v>
      </c>
      <c r="CI831" s="2"/>
      <c r="CJ831" s="2"/>
      <c r="CK831" s="2">
        <f>IF(CN831&gt;20000,Paramètres!$F$22,-2)</f>
        <v>1</v>
      </c>
      <c r="CL831" s="2">
        <f t="shared" si="827"/>
        <v>-19752.30309709326</v>
      </c>
      <c r="CM831" s="2">
        <f t="shared" si="828"/>
        <v>9046.1381756038354</v>
      </c>
      <c r="CN831" s="2">
        <f t="shared" si="829"/>
        <v>21725.240931496181</v>
      </c>
      <c r="CO831" s="2">
        <f t="shared" si="830"/>
        <v>155.39321927603723</v>
      </c>
      <c r="CP831" s="2">
        <f t="shared" si="831"/>
        <v>1302.091286778355</v>
      </c>
      <c r="CQ831" s="2">
        <f t="shared" si="832"/>
        <v>-1183.8442592019164</v>
      </c>
      <c r="CR831" s="2">
        <f t="shared" si="833"/>
        <v>542.17569943587296</v>
      </c>
      <c r="CS831" s="2">
        <f>Paramètres!$F$22</f>
        <v>1</v>
      </c>
      <c r="CT831" s="2">
        <f t="shared" si="834"/>
        <v>-1835.4381653567616</v>
      </c>
      <c r="CU831" s="2">
        <f t="shared" si="835"/>
        <v>-20781.537677938351</v>
      </c>
      <c r="CV831" s="2">
        <f t="shared" si="864"/>
        <v>20862.433739101954</v>
      </c>
      <c r="CW831" s="2">
        <f t="shared" si="865"/>
        <v>-95.047301731012837</v>
      </c>
      <c r="CX831" s="2">
        <f t="shared" si="836"/>
        <v>1364.4777578891901</v>
      </c>
      <c r="CY831" s="2">
        <f t="shared" si="866"/>
        <v>-120.04421842290986</v>
      </c>
      <c r="CZ831" s="2">
        <f t="shared" si="867"/>
        <v>-1359.1868662540644</v>
      </c>
      <c r="DA831" s="2"/>
      <c r="DB831" s="2"/>
      <c r="DC831" s="13">
        <f>Paramètres!$H$16</f>
        <v>-20000</v>
      </c>
      <c r="DD831" s="13">
        <f>Paramètres!$I$16</f>
        <v>0</v>
      </c>
      <c r="DE831" s="13"/>
      <c r="DF831" s="13"/>
      <c r="DG831" s="112">
        <f>Paramètres!$H$20</f>
        <v>1047197551196.5977</v>
      </c>
      <c r="DH831" s="13">
        <f>Paramètres!$H$21</f>
        <v>10000</v>
      </c>
      <c r="DI831" s="13">
        <f>IF(DL831&lt;66666,Paramètres!$H$22,5)</f>
        <v>1</v>
      </c>
      <c r="DJ831" s="13">
        <f t="shared" si="837"/>
        <v>-54752.30309709326</v>
      </c>
      <c r="DK831" s="13">
        <f t="shared" si="838"/>
        <v>-5953.8618243961646</v>
      </c>
      <c r="DL831" s="13">
        <f t="shared" si="868"/>
        <v>55075.068452612657</v>
      </c>
      <c r="DM831" s="13">
        <f t="shared" si="869"/>
        <v>-173.79394115264822</v>
      </c>
      <c r="DN831" s="13">
        <f t="shared" si="870"/>
        <v>328.84281245993037</v>
      </c>
      <c r="DO831" s="13">
        <f t="shared" si="871"/>
        <v>-326.91564159558635</v>
      </c>
      <c r="DP831" s="13">
        <f t="shared" si="872"/>
        <v>-35.549382367392631</v>
      </c>
      <c r="DQ831" s="13">
        <f>IF(DT831&lt;66666,Paramètres!$H$22,5)</f>
        <v>1</v>
      </c>
      <c r="DR831" s="13">
        <f t="shared" si="839"/>
        <v>-36835.438165356762</v>
      </c>
      <c r="DS831" s="13">
        <f t="shared" si="840"/>
        <v>-35781.537677938351</v>
      </c>
      <c r="DT831" s="13">
        <f t="shared" si="873"/>
        <v>51353.363506507958</v>
      </c>
      <c r="DU831" s="13">
        <f t="shared" si="874"/>
        <v>-135.8314834128</v>
      </c>
      <c r="DV831" s="13">
        <f t="shared" si="875"/>
        <v>375.53061141124317</v>
      </c>
      <c r="DW831" s="13">
        <f t="shared" si="876"/>
        <v>-269.365698199777</v>
      </c>
      <c r="DX831" s="13">
        <f t="shared" si="877"/>
        <v>-261.6588632938865</v>
      </c>
    </row>
    <row r="832" spans="1:128" x14ac:dyDescent="0.35">
      <c r="A832" s="106">
        <f t="shared" si="878"/>
        <v>826</v>
      </c>
      <c r="B832" s="106">
        <f>A832*Paramètres!$D$25</f>
        <v>413</v>
      </c>
      <c r="C832" s="102">
        <f>Paramètres!$D$7</f>
        <v>155093840495.72119</v>
      </c>
      <c r="D832" s="28">
        <f>Paramètres!$D$8</f>
        <v>6666</v>
      </c>
      <c r="E832" s="28">
        <f t="shared" si="841"/>
        <v>35718.287066778241</v>
      </c>
      <c r="F832" s="28">
        <f t="shared" si="842"/>
        <v>406.26210827766909</v>
      </c>
      <c r="G832" s="28">
        <f t="shared" si="816"/>
        <v>-84.277039010254825</v>
      </c>
      <c r="H832" s="28">
        <f t="shared" si="817"/>
        <v>179.92294894912538</v>
      </c>
      <c r="I832" s="28">
        <f t="shared" si="879"/>
        <v>1087.1220088972289</v>
      </c>
      <c r="J832" s="28">
        <f t="shared" si="880"/>
        <v>-10847.569886240053</v>
      </c>
      <c r="K832" s="28">
        <f t="shared" si="881"/>
        <v>1335.4087701884714</v>
      </c>
      <c r="L832" s="28">
        <f t="shared" si="843"/>
        <v>-1335.4075626637498</v>
      </c>
      <c r="M832" s="28">
        <f t="shared" si="844"/>
        <v>1.7958498680171382</v>
      </c>
      <c r="N832" s="28">
        <f>Paramètres!$D$26*Calculs!K832</f>
        <v>26.708175403769427</v>
      </c>
      <c r="O832" s="28">
        <f>Paramètres!$D$26*I832</f>
        <v>21.742440177944577</v>
      </c>
      <c r="P832" s="28">
        <f>Paramètres!$D$26*J832</f>
        <v>-216.95139772480107</v>
      </c>
      <c r="Q832" s="105">
        <f>IF($T832&gt;25000,Paramètres!$D$9,-5)</f>
        <v>6</v>
      </c>
      <c r="R832" s="105">
        <f t="shared" si="818"/>
        <v>26130.923563945616</v>
      </c>
      <c r="S832" s="105">
        <f t="shared" si="819"/>
        <v>-35075.084419359824</v>
      </c>
      <c r="T832" s="105">
        <f t="shared" si="845"/>
        <v>43738.846730680802</v>
      </c>
      <c r="U832" s="105">
        <f t="shared" si="846"/>
        <v>-53.313904360192936</v>
      </c>
      <c r="V832" s="105">
        <f t="shared" si="820"/>
        <v>469.951522891249</v>
      </c>
      <c r="W832" s="105">
        <f t="shared" si="847"/>
        <v>280.76340007421874</v>
      </c>
      <c r="X832" s="105">
        <f t="shared" si="848"/>
        <v>-376.86383090788684</v>
      </c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44">
        <f t="shared" si="849"/>
        <v>9587.3635028326225</v>
      </c>
      <c r="AL832" s="44">
        <f t="shared" si="850"/>
        <v>35481.346527637492</v>
      </c>
      <c r="AM832" s="44">
        <f t="shared" si="821"/>
        <v>-172.35070603934074</v>
      </c>
      <c r="AN832" s="44">
        <f t="shared" si="822"/>
        <v>-89.683212854593748</v>
      </c>
      <c r="AO832" s="44">
        <f t="shared" si="882"/>
        <v>-14333.567036065137</v>
      </c>
      <c r="AP832" s="44">
        <f t="shared" si="883"/>
        <v>-1925.0589262138412</v>
      </c>
      <c r="AQ832" s="44">
        <f t="shared" si="851"/>
        <v>2372.4258309444881</v>
      </c>
      <c r="AR832" s="44">
        <f t="shared" si="852"/>
        <v>13.117025092380061</v>
      </c>
      <c r="AS832" s="44">
        <f t="shared" si="853"/>
        <v>-2372.3895689758397</v>
      </c>
      <c r="AT832" s="44">
        <f>Paramètres!$D$26*Calculs!AQ832</f>
        <v>47.448516618889762</v>
      </c>
      <c r="AU832" s="44">
        <f>Paramètres!$D$26*AO832</f>
        <v>-286.67134072130273</v>
      </c>
      <c r="AV832" s="44">
        <f>Paramètres!$D$26*AP832</f>
        <v>-38.501178524276824</v>
      </c>
      <c r="AW832" s="44"/>
      <c r="AX832" s="44"/>
      <c r="AY832" s="44"/>
      <c r="AZ832" s="44"/>
      <c r="BA832" s="44"/>
      <c r="BB832" s="44"/>
      <c r="BC832" s="44"/>
      <c r="BD832" s="44"/>
      <c r="BE832" s="44"/>
      <c r="BF832" s="44"/>
      <c r="BG832" s="41">
        <f>Paramètres!$D$16</f>
        <v>30000</v>
      </c>
      <c r="BH832" s="41">
        <f>Paramètres!$E$16</f>
        <v>-25000</v>
      </c>
      <c r="BI832" s="100"/>
      <c r="BJ832" s="100"/>
      <c r="BK832" s="110">
        <f>Paramètres!$D$20</f>
        <v>523598775598.29883</v>
      </c>
      <c r="BL832" s="41">
        <f>Paramètres!$D$21</f>
        <v>10000</v>
      </c>
      <c r="BM832" s="41"/>
      <c r="BN832" s="41"/>
      <c r="BO832" s="41">
        <f>IF(AND($BR$6&gt;200,A832&lt;950),Paramètres!$D$22,0)</f>
        <v>1</v>
      </c>
      <c r="BP832" s="41">
        <f t="shared" si="823"/>
        <v>-5718.2870667782408</v>
      </c>
      <c r="BQ832" s="41">
        <f t="shared" si="824"/>
        <v>-25406.262108277668</v>
      </c>
      <c r="BR832" s="41">
        <f t="shared" si="854"/>
        <v>26041.830989632599</v>
      </c>
      <c r="BS832" s="41">
        <f t="shared" si="855"/>
        <v>-102.68441478338863</v>
      </c>
      <c r="BT832" s="41">
        <f t="shared" si="856"/>
        <v>628.13440952501753</v>
      </c>
      <c r="BU832" s="41">
        <f t="shared" si="857"/>
        <v>-137.92627990002813</v>
      </c>
      <c r="BV832" s="41">
        <f t="shared" si="858"/>
        <v>-612.80435519199887</v>
      </c>
      <c r="BW832" s="41">
        <f>Paramètres!$D$22</f>
        <v>1</v>
      </c>
      <c r="BX832" s="41">
        <f t="shared" si="825"/>
        <v>20412.636497167376</v>
      </c>
      <c r="BY832" s="41">
        <f t="shared" si="826"/>
        <v>-60481.346527637492</v>
      </c>
      <c r="BZ832" s="41">
        <f t="shared" si="859"/>
        <v>63833.134080676762</v>
      </c>
      <c r="CA832" s="41">
        <f t="shared" si="860"/>
        <v>-71.3503064253552</v>
      </c>
      <c r="CB832" s="41">
        <f t="shared" si="861"/>
        <v>123.91152980706126</v>
      </c>
      <c r="CC832" s="41">
        <f t="shared" si="862"/>
        <v>39.624578241179229</v>
      </c>
      <c r="CD832" s="41">
        <f t="shared" si="863"/>
        <v>-117.4051106993852</v>
      </c>
      <c r="CE832" s="2">
        <f>Paramètres!$F$16</f>
        <v>15000</v>
      </c>
      <c r="CF832" s="2">
        <f>Paramètres!$G$16</f>
        <v>15000</v>
      </c>
      <c r="CG832" s="111">
        <f>Paramètres!$F$20</f>
        <v>992600579172.61572</v>
      </c>
      <c r="CH832" s="2">
        <f>Paramètres!$F$21</f>
        <v>13332</v>
      </c>
      <c r="CI832" s="2"/>
      <c r="CJ832" s="2"/>
      <c r="CK832" s="2">
        <f>IF(CN832&gt;20000,Paramètres!$F$22,-2)</f>
        <v>1</v>
      </c>
      <c r="CL832" s="2">
        <f t="shared" si="827"/>
        <v>-20718.287066778241</v>
      </c>
      <c r="CM832" s="2">
        <f t="shared" si="828"/>
        <v>14593.73789172233</v>
      </c>
      <c r="CN832" s="2">
        <f t="shared" si="829"/>
        <v>25342.150749960481</v>
      </c>
      <c r="CO832" s="2">
        <f t="shared" si="830"/>
        <v>144.83954686750081</v>
      </c>
      <c r="CP832" s="2">
        <f t="shared" si="831"/>
        <v>1071.3307462219916</v>
      </c>
      <c r="CQ832" s="2">
        <f t="shared" si="832"/>
        <v>-875.85849214978646</v>
      </c>
      <c r="CR832" s="2">
        <f t="shared" si="833"/>
        <v>616.94527271847357</v>
      </c>
      <c r="CS832" s="2">
        <f>Paramètres!$F$22</f>
        <v>1</v>
      </c>
      <c r="CT832" s="2">
        <f t="shared" si="834"/>
        <v>5412.6364971673775</v>
      </c>
      <c r="CU832" s="2">
        <f t="shared" si="835"/>
        <v>-20481.346527637492</v>
      </c>
      <c r="CV832" s="2">
        <f t="shared" si="864"/>
        <v>21184.479918932084</v>
      </c>
      <c r="CW832" s="2">
        <f t="shared" si="865"/>
        <v>-75.196780235733826</v>
      </c>
      <c r="CX832" s="2">
        <f t="shared" si="836"/>
        <v>1340.8658588349563</v>
      </c>
      <c r="CY832" s="2">
        <f t="shared" si="866"/>
        <v>342.59134579224667</v>
      </c>
      <c r="CZ832" s="2">
        <f t="shared" si="867"/>
        <v>-1296.3612232620435</v>
      </c>
      <c r="DA832" s="2"/>
      <c r="DB832" s="2"/>
      <c r="DC832" s="13">
        <f>Paramètres!$H$16</f>
        <v>-20000</v>
      </c>
      <c r="DD832" s="13">
        <f>Paramètres!$I$16</f>
        <v>0</v>
      </c>
      <c r="DE832" s="13"/>
      <c r="DF832" s="13"/>
      <c r="DG832" s="112">
        <f>Paramètres!$H$20</f>
        <v>1047197551196.5977</v>
      </c>
      <c r="DH832" s="13">
        <f>Paramètres!$H$21</f>
        <v>10000</v>
      </c>
      <c r="DI832" s="13">
        <f>IF(DL832&lt;66666,Paramètres!$H$22,5)</f>
        <v>1</v>
      </c>
      <c r="DJ832" s="13">
        <f t="shared" si="837"/>
        <v>-55718.287066778241</v>
      </c>
      <c r="DK832" s="13">
        <f t="shared" si="838"/>
        <v>-406.26210827766909</v>
      </c>
      <c r="DL832" s="13">
        <f t="shared" si="868"/>
        <v>55719.768148804513</v>
      </c>
      <c r="DM832" s="13">
        <f t="shared" si="869"/>
        <v>-179.58224322896297</v>
      </c>
      <c r="DN832" s="13">
        <f t="shared" si="870"/>
        <v>321.63133986696317</v>
      </c>
      <c r="DO832" s="13">
        <f t="shared" si="871"/>
        <v>-321.62279061393525</v>
      </c>
      <c r="DP832" s="13">
        <f t="shared" si="872"/>
        <v>-2.3450676584575709</v>
      </c>
      <c r="DQ832" s="13">
        <f>IF(DT832&lt;66666,Paramètres!$H$22,5)</f>
        <v>1</v>
      </c>
      <c r="DR832" s="13">
        <f t="shared" si="839"/>
        <v>-29587.363502832624</v>
      </c>
      <c r="DS832" s="13">
        <f t="shared" si="840"/>
        <v>-35481.346527637492</v>
      </c>
      <c r="DT832" s="13">
        <f t="shared" si="873"/>
        <v>46198.896420402132</v>
      </c>
      <c r="DU832" s="13">
        <f t="shared" si="874"/>
        <v>-129.82422084797946</v>
      </c>
      <c r="DV832" s="13">
        <f t="shared" si="875"/>
        <v>458.07532975426153</v>
      </c>
      <c r="DW832" s="13">
        <f t="shared" si="876"/>
        <v>-293.3672088135408</v>
      </c>
      <c r="DX832" s="13">
        <f t="shared" si="877"/>
        <v>-351.80774369309694</v>
      </c>
    </row>
    <row r="833" spans="1:128" x14ac:dyDescent="0.35">
      <c r="A833" s="106">
        <f t="shared" si="878"/>
        <v>827</v>
      </c>
      <c r="B833" s="106">
        <f>A833*Paramètres!$D$25</f>
        <v>413.5</v>
      </c>
      <c r="C833" s="102">
        <f>Paramètres!$D$7</f>
        <v>155093840495.72119</v>
      </c>
      <c r="D833" s="28">
        <f>Paramètres!$D$8</f>
        <v>6666</v>
      </c>
      <c r="E833" s="28">
        <f t="shared" si="841"/>
        <v>35927.99618056092</v>
      </c>
      <c r="F833" s="28">
        <f t="shared" si="842"/>
        <v>-5017.0738723753529</v>
      </c>
      <c r="G833" s="28">
        <f t="shared" si="816"/>
        <v>-91.455301085523857</v>
      </c>
      <c r="H833" s="28">
        <f t="shared" si="817"/>
        <v>-170.3525044668624</v>
      </c>
      <c r="I833" s="28">
        <f t="shared" si="879"/>
        <v>-270.02799394446549</v>
      </c>
      <c r="J833" s="28">
        <f t="shared" si="880"/>
        <v>-10628.822638647236</v>
      </c>
      <c r="K833" s="28">
        <f t="shared" si="881"/>
        <v>1225.2535094123416</v>
      </c>
      <c r="L833" s="28">
        <f t="shared" si="843"/>
        <v>-1207.9253062627713</v>
      </c>
      <c r="M833" s="28">
        <f t="shared" si="844"/>
        <v>-205.33537643876411</v>
      </c>
      <c r="N833" s="28">
        <f>Paramètres!$D$26*Calculs!K833</f>
        <v>24.505070188246833</v>
      </c>
      <c r="O833" s="28">
        <f>Paramètres!$D$26*I833</f>
        <v>-5.4005598788893101</v>
      </c>
      <c r="P833" s="28">
        <f>Paramètres!$D$26*J833</f>
        <v>-212.57645277294472</v>
      </c>
      <c r="Q833" s="105">
        <f>IF($T833&gt;25000,Paramètres!$D$9,-5)</f>
        <v>6</v>
      </c>
      <c r="R833" s="105">
        <f t="shared" si="818"/>
        <v>33504.136939487769</v>
      </c>
      <c r="S833" s="105">
        <f t="shared" si="819"/>
        <v>-38942.793544661967</v>
      </c>
      <c r="T833" s="105">
        <f t="shared" si="845"/>
        <v>51371.863516151665</v>
      </c>
      <c r="U833" s="105">
        <f t="shared" si="846"/>
        <v>-49.293193116456656</v>
      </c>
      <c r="V833" s="105">
        <f t="shared" si="820"/>
        <v>343.88859310832635</v>
      </c>
      <c r="W833" s="105">
        <f t="shared" si="847"/>
        <v>224.28017453185552</v>
      </c>
      <c r="X833" s="105">
        <f t="shared" si="848"/>
        <v>-260.68710704978196</v>
      </c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44">
        <f t="shared" si="849"/>
        <v>2423.8592410731494</v>
      </c>
      <c r="AL833" s="44">
        <f t="shared" si="850"/>
        <v>33925.719672286614</v>
      </c>
      <c r="AM833" s="44">
        <f t="shared" si="821"/>
        <v>-163.11809455100592</v>
      </c>
      <c r="AN833" s="44">
        <f t="shared" si="822"/>
        <v>-80.211716588497154</v>
      </c>
      <c r="AO833" s="44">
        <f t="shared" si="882"/>
        <v>-14033.778670251453</v>
      </c>
      <c r="AP833" s="44">
        <f t="shared" si="883"/>
        <v>-4258.9473166654043</v>
      </c>
      <c r="AQ833" s="44">
        <f t="shared" si="851"/>
        <v>2174.0867755950926</v>
      </c>
      <c r="AR833" s="44">
        <f t="shared" si="852"/>
        <v>369.61211529410383</v>
      </c>
      <c r="AS833" s="44">
        <f t="shared" si="853"/>
        <v>-2142.4379085624123</v>
      </c>
      <c r="AT833" s="44">
        <f>Paramètres!$D$26*Calculs!AQ833</f>
        <v>43.481735511901853</v>
      </c>
      <c r="AU833" s="44">
        <f>Paramètres!$D$26*AO833</f>
        <v>-280.67557340502907</v>
      </c>
      <c r="AV833" s="44">
        <f>Paramètres!$D$26*AP833</f>
        <v>-85.17894633330809</v>
      </c>
      <c r="AW833" s="44"/>
      <c r="AX833" s="44"/>
      <c r="AY833" s="44"/>
      <c r="AZ833" s="44"/>
      <c r="BA833" s="44"/>
      <c r="BB833" s="44"/>
      <c r="BC833" s="44"/>
      <c r="BD833" s="44"/>
      <c r="BE833" s="44"/>
      <c r="BF833" s="44"/>
      <c r="BG833" s="41">
        <f>Paramètres!$D$16</f>
        <v>30000</v>
      </c>
      <c r="BH833" s="41">
        <f>Paramètres!$E$16</f>
        <v>-25000</v>
      </c>
      <c r="BI833" s="100"/>
      <c r="BJ833" s="100"/>
      <c r="BK833" s="110">
        <f>Paramètres!$D$20</f>
        <v>523598775598.29883</v>
      </c>
      <c r="BL833" s="41">
        <f>Paramètres!$D$21</f>
        <v>10000</v>
      </c>
      <c r="BM833" s="41"/>
      <c r="BN833" s="41"/>
      <c r="BO833" s="41">
        <f>IF(AND($BR$6&gt;200,A833&lt;950),Paramètres!$D$22,0)</f>
        <v>1</v>
      </c>
      <c r="BP833" s="41">
        <f t="shared" si="823"/>
        <v>-5927.99618056092</v>
      </c>
      <c r="BQ833" s="41">
        <f t="shared" si="824"/>
        <v>-19982.926127624647</v>
      </c>
      <c r="BR833" s="41">
        <f t="shared" si="854"/>
        <v>20843.667511713207</v>
      </c>
      <c r="BS833" s="41">
        <f t="shared" si="855"/>
        <v>-106.52315088250145</v>
      </c>
      <c r="BT833" s="41">
        <f t="shared" si="856"/>
        <v>883.2869347699193</v>
      </c>
      <c r="BU833" s="41">
        <f t="shared" si="857"/>
        <v>-251.20922566592364</v>
      </c>
      <c r="BV833" s="41">
        <f t="shared" si="858"/>
        <v>-846.81151035845437</v>
      </c>
      <c r="BW833" s="41">
        <f>Paramètres!$D$22</f>
        <v>1</v>
      </c>
      <c r="BX833" s="41">
        <f t="shared" si="825"/>
        <v>27576.140758926849</v>
      </c>
      <c r="BY833" s="41">
        <f t="shared" si="826"/>
        <v>-58925.719672286614</v>
      </c>
      <c r="BZ833" s="41">
        <f t="shared" si="859"/>
        <v>65059.080673285353</v>
      </c>
      <c r="CA833" s="41">
        <f t="shared" si="860"/>
        <v>-64.921280233236345</v>
      </c>
      <c r="CB833" s="41">
        <f t="shared" si="861"/>
        <v>119.44583883134314</v>
      </c>
      <c r="CC833" s="41">
        <f t="shared" si="862"/>
        <v>50.628678281243126</v>
      </c>
      <c r="CD833" s="41">
        <f t="shared" si="863"/>
        <v>-108.18523628304179</v>
      </c>
      <c r="CE833" s="2">
        <f>Paramètres!$F$16</f>
        <v>15000</v>
      </c>
      <c r="CF833" s="2">
        <f>Paramètres!$G$16</f>
        <v>15000</v>
      </c>
      <c r="CG833" s="111">
        <f>Paramètres!$F$20</f>
        <v>992600579172.61572</v>
      </c>
      <c r="CH833" s="2">
        <f>Paramètres!$F$21</f>
        <v>13332</v>
      </c>
      <c r="CI833" s="2"/>
      <c r="CJ833" s="2"/>
      <c r="CK833" s="2">
        <f>IF(CN833&gt;20000,Paramètres!$F$22,-2)</f>
        <v>1</v>
      </c>
      <c r="CL833" s="2">
        <f t="shared" si="827"/>
        <v>-20927.99618056092</v>
      </c>
      <c r="CM833" s="2">
        <f t="shared" si="828"/>
        <v>20017.073872375353</v>
      </c>
      <c r="CN833" s="2">
        <f t="shared" si="829"/>
        <v>28959.700802075018</v>
      </c>
      <c r="CO833" s="2">
        <f t="shared" si="830"/>
        <v>136.27447322568574</v>
      </c>
      <c r="CP833" s="2">
        <f t="shared" si="831"/>
        <v>887.08951842035515</v>
      </c>
      <c r="CQ833" s="2">
        <f t="shared" si="832"/>
        <v>-641.06346195353649</v>
      </c>
      <c r="CR833" s="2">
        <f t="shared" si="833"/>
        <v>613.16021677813069</v>
      </c>
      <c r="CS833" s="2">
        <f>Paramètres!$F$22</f>
        <v>1</v>
      </c>
      <c r="CT833" s="2">
        <f t="shared" si="834"/>
        <v>12576.140758926851</v>
      </c>
      <c r="CU833" s="2">
        <f t="shared" si="835"/>
        <v>-18925.719672286614</v>
      </c>
      <c r="CV833" s="2">
        <f t="shared" si="864"/>
        <v>22723.163985288618</v>
      </c>
      <c r="CW833" s="2">
        <f t="shared" si="865"/>
        <v>-56.395962031280135</v>
      </c>
      <c r="CX833" s="2">
        <f t="shared" si="836"/>
        <v>1233.4595066115965</v>
      </c>
      <c r="CY833" s="2">
        <f t="shared" si="866"/>
        <v>682.65847069654342</v>
      </c>
      <c r="CZ833" s="2">
        <f t="shared" si="867"/>
        <v>-1027.3265142284508</v>
      </c>
      <c r="DA833" s="2"/>
      <c r="DB833" s="2"/>
      <c r="DC833" s="13">
        <f>Paramètres!$H$16</f>
        <v>-20000</v>
      </c>
      <c r="DD833" s="13">
        <f>Paramètres!$I$16</f>
        <v>0</v>
      </c>
      <c r="DE833" s="13"/>
      <c r="DF833" s="13"/>
      <c r="DG833" s="112">
        <f>Paramètres!$H$20</f>
        <v>1047197551196.5977</v>
      </c>
      <c r="DH833" s="13">
        <f>Paramètres!$H$21</f>
        <v>10000</v>
      </c>
      <c r="DI833" s="13">
        <f>IF(DL833&lt;66666,Paramètres!$H$22,5)</f>
        <v>1</v>
      </c>
      <c r="DJ833" s="13">
        <f t="shared" si="837"/>
        <v>-55927.99618056092</v>
      </c>
      <c r="DK833" s="13">
        <f t="shared" si="838"/>
        <v>5017.0738723753529</v>
      </c>
      <c r="DL833" s="13">
        <f t="shared" si="868"/>
        <v>56152.575960624534</v>
      </c>
      <c r="DM833" s="13">
        <f t="shared" si="869"/>
        <v>174.87394849262932</v>
      </c>
      <c r="DN833" s="13">
        <f t="shared" si="870"/>
        <v>316.92012687733677</v>
      </c>
      <c r="DO833" s="13">
        <f t="shared" si="871"/>
        <v>-315.65261864331103</v>
      </c>
      <c r="DP833" s="13">
        <f t="shared" si="872"/>
        <v>28.315917141559552</v>
      </c>
      <c r="DQ833" s="13">
        <f>IF(DT833&lt;66666,Paramètres!$H$22,5)</f>
        <v>1</v>
      </c>
      <c r="DR833" s="13">
        <f t="shared" si="839"/>
        <v>-22423.859241073151</v>
      </c>
      <c r="DS833" s="13">
        <f t="shared" si="840"/>
        <v>-33925.719672286614</v>
      </c>
      <c r="DT833" s="13">
        <f t="shared" si="873"/>
        <v>40666.742167845667</v>
      </c>
      <c r="DU833" s="13">
        <f t="shared" si="874"/>
        <v>-123.4634794396399</v>
      </c>
      <c r="DV833" s="13">
        <f t="shared" si="875"/>
        <v>579.8342634758684</v>
      </c>
      <c r="DW833" s="13">
        <f t="shared" si="876"/>
        <v>-319.72371560205016</v>
      </c>
      <c r="DX833" s="13">
        <f t="shared" si="877"/>
        <v>-483.71946289375427</v>
      </c>
    </row>
    <row r="834" spans="1:128" x14ac:dyDescent="0.35">
      <c r="A834" s="106">
        <f t="shared" si="878"/>
        <v>828</v>
      </c>
      <c r="B834" s="106">
        <f>A834*Paramètres!$D$25</f>
        <v>414</v>
      </c>
      <c r="C834" s="102">
        <f>Paramètres!$D$7</f>
        <v>155093840495.72119</v>
      </c>
      <c r="D834" s="28">
        <f>Paramètres!$D$8</f>
        <v>6666</v>
      </c>
      <c r="E834" s="28">
        <f t="shared" si="841"/>
        <v>35491.000857022998</v>
      </c>
      <c r="F834" s="28">
        <f t="shared" si="842"/>
        <v>-10382.819035808663</v>
      </c>
      <c r="G834" s="28">
        <f t="shared" si="816"/>
        <v>-97.893048360648763</v>
      </c>
      <c r="H834" s="28">
        <f t="shared" si="817"/>
        <v>-155.13927206064096</v>
      </c>
      <c r="I834" s="28">
        <f t="shared" si="879"/>
        <v>-1472.5527403283475</v>
      </c>
      <c r="J834" s="28">
        <f t="shared" si="880"/>
        <v>-10621.581562313057</v>
      </c>
      <c r="K834" s="28">
        <f t="shared" si="881"/>
        <v>1349.0854427019704</v>
      </c>
      <c r="L834" s="28">
        <f t="shared" si="843"/>
        <v>-1224.0689195996567</v>
      </c>
      <c r="M834" s="28">
        <f t="shared" si="844"/>
        <v>-567.17441037171318</v>
      </c>
      <c r="N834" s="28">
        <f>Paramètres!$D$26*Calculs!K834</f>
        <v>26.981708854039407</v>
      </c>
      <c r="O834" s="28">
        <f>Paramètres!$D$26*I834</f>
        <v>-29.451054806566951</v>
      </c>
      <c r="P834" s="28">
        <f>Paramètres!$D$26*J834</f>
        <v>-212.43163124626113</v>
      </c>
      <c r="Q834" s="105">
        <f>IF($T834&gt;25000,Paramètres!$D$9,-5)</f>
        <v>6</v>
      </c>
      <c r="R834" s="105">
        <f t="shared" si="818"/>
        <v>39991.627922252053</v>
      </c>
      <c r="S834" s="105">
        <f t="shared" si="819"/>
        <v>-41643.45557262197</v>
      </c>
      <c r="T834" s="105">
        <f t="shared" si="845"/>
        <v>57736.536923345077</v>
      </c>
      <c r="U834" s="105">
        <f t="shared" si="846"/>
        <v>-46.159181023134465</v>
      </c>
      <c r="V834" s="105">
        <f t="shared" si="820"/>
        <v>273.66421248901941</v>
      </c>
      <c r="W834" s="105">
        <f t="shared" si="847"/>
        <v>189.55548678001503</v>
      </c>
      <c r="X834" s="105">
        <f t="shared" si="848"/>
        <v>-197.38495036052447</v>
      </c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44">
        <f t="shared" si="849"/>
        <v>-4500.6270652290514</v>
      </c>
      <c r="AL834" s="44">
        <f t="shared" si="850"/>
        <v>31260.636536813308</v>
      </c>
      <c r="AM834" s="44">
        <f t="shared" si="821"/>
        <v>-154.73549556480111</v>
      </c>
      <c r="AN834" s="44">
        <f t="shared" si="822"/>
        <v>-71.258272055893372</v>
      </c>
      <c r="AO834" s="44">
        <f t="shared" si="882"/>
        <v>-13383.490981552321</v>
      </c>
      <c r="AP834" s="44">
        <f t="shared" si="883"/>
        <v>-6316.2062788945086</v>
      </c>
      <c r="AQ834" s="44">
        <f t="shared" si="851"/>
        <v>1985.1794275911261</v>
      </c>
      <c r="AR834" s="44">
        <f t="shared" si="852"/>
        <v>637.84360790759183</v>
      </c>
      <c r="AS834" s="44">
        <f t="shared" si="853"/>
        <v>-1879.9183204550291</v>
      </c>
      <c r="AT834" s="44">
        <f>Paramètres!$D$26*Calculs!AQ834</f>
        <v>39.70358855182252</v>
      </c>
      <c r="AU834" s="44">
        <f>Paramètres!$D$26*AO834</f>
        <v>-267.66981963104644</v>
      </c>
      <c r="AV834" s="44">
        <f>Paramètres!$D$26*AP834</f>
        <v>-126.32412557789017</v>
      </c>
      <c r="AW834" s="44"/>
      <c r="AX834" s="44"/>
      <c r="AY834" s="44"/>
      <c r="AZ834" s="44"/>
      <c r="BA834" s="44"/>
      <c r="BB834" s="44"/>
      <c r="BC834" s="44"/>
      <c r="BD834" s="44"/>
      <c r="BE834" s="44"/>
      <c r="BF834" s="44"/>
      <c r="BG834" s="41">
        <f>Paramètres!$D$16</f>
        <v>30000</v>
      </c>
      <c r="BH834" s="41">
        <f>Paramètres!$E$16</f>
        <v>-25000</v>
      </c>
      <c r="BI834" s="100"/>
      <c r="BJ834" s="100"/>
      <c r="BK834" s="110">
        <f>Paramètres!$D$20</f>
        <v>523598775598.29883</v>
      </c>
      <c r="BL834" s="41">
        <f>Paramètres!$D$21</f>
        <v>10000</v>
      </c>
      <c r="BM834" s="41"/>
      <c r="BN834" s="41"/>
      <c r="BO834" s="41">
        <f>IF(AND($BR$6&gt;200,A834&lt;950),Paramètres!$D$22,0)</f>
        <v>1</v>
      </c>
      <c r="BP834" s="41">
        <f t="shared" si="823"/>
        <v>-5491.0008570229984</v>
      </c>
      <c r="BQ834" s="41">
        <f t="shared" si="824"/>
        <v>-14617.180964191337</v>
      </c>
      <c r="BR834" s="41">
        <f t="shared" si="854"/>
        <v>15614.514713936673</v>
      </c>
      <c r="BS834" s="41">
        <f t="shared" si="855"/>
        <v>-110.58888419067323</v>
      </c>
      <c r="BT834" s="41">
        <f t="shared" si="856"/>
        <v>1282.4591503397221</v>
      </c>
      <c r="BU834" s="41">
        <f t="shared" si="857"/>
        <v>-450.98963513269496</v>
      </c>
      <c r="BV834" s="41">
        <f t="shared" si="858"/>
        <v>-1200.5456348231669</v>
      </c>
      <c r="BW834" s="41">
        <f>Paramètres!$D$22</f>
        <v>1</v>
      </c>
      <c r="BX834" s="41">
        <f t="shared" si="825"/>
        <v>34500.627065229055</v>
      </c>
      <c r="BY834" s="41">
        <f t="shared" si="826"/>
        <v>-56260.636536813312</v>
      </c>
      <c r="BZ834" s="41">
        <f t="shared" si="859"/>
        <v>65996.609696418716</v>
      </c>
      <c r="CA834" s="41">
        <f t="shared" si="860"/>
        <v>-58.482186616177742</v>
      </c>
      <c r="CB834" s="41">
        <f t="shared" si="861"/>
        <v>116.18977255723401</v>
      </c>
      <c r="CC834" s="41">
        <f t="shared" si="862"/>
        <v>60.739786941031952</v>
      </c>
      <c r="CD834" s="41">
        <f t="shared" si="863"/>
        <v>-99.049187423521118</v>
      </c>
      <c r="CE834" s="2">
        <f>Paramètres!$F$16</f>
        <v>15000</v>
      </c>
      <c r="CF834" s="2">
        <f>Paramètres!$G$16</f>
        <v>15000</v>
      </c>
      <c r="CG834" s="111">
        <f>Paramètres!$F$20</f>
        <v>992600579172.61572</v>
      </c>
      <c r="CH834" s="2">
        <f>Paramètres!$F$21</f>
        <v>13332</v>
      </c>
      <c r="CI834" s="2"/>
      <c r="CJ834" s="2"/>
      <c r="CK834" s="2">
        <f>IF(CN834&gt;20000,Paramètres!$F$22,-2)</f>
        <v>1</v>
      </c>
      <c r="CL834" s="2">
        <f t="shared" si="827"/>
        <v>-20491.000857022998</v>
      </c>
      <c r="CM834" s="2">
        <f t="shared" si="828"/>
        <v>25382.819035808665</v>
      </c>
      <c r="CN834" s="2">
        <f t="shared" si="829"/>
        <v>32621.597421449613</v>
      </c>
      <c r="CO834" s="2">
        <f t="shared" si="830"/>
        <v>128.91318751826924</v>
      </c>
      <c r="CP834" s="2">
        <f t="shared" si="831"/>
        <v>739.85075298974868</v>
      </c>
      <c r="CQ834" s="2">
        <f t="shared" si="832"/>
        <v>-464.7314543711995</v>
      </c>
      <c r="CR834" s="2">
        <f t="shared" si="833"/>
        <v>575.67682949509776</v>
      </c>
      <c r="CS834" s="2">
        <f>Paramètres!$F$22</f>
        <v>1</v>
      </c>
      <c r="CT834" s="2">
        <f t="shared" si="834"/>
        <v>19500.627065229051</v>
      </c>
      <c r="CU834" s="2">
        <f t="shared" si="835"/>
        <v>-16260.636536813308</v>
      </c>
      <c r="CV834" s="2">
        <f t="shared" si="864"/>
        <v>25390.603705297985</v>
      </c>
      <c r="CW834" s="2">
        <f t="shared" si="865"/>
        <v>-39.823104169298162</v>
      </c>
      <c r="CX834" s="2">
        <f t="shared" si="836"/>
        <v>1068.5703304603182</v>
      </c>
      <c r="CY834" s="2">
        <f t="shared" si="866"/>
        <v>820.68909227736219</v>
      </c>
      <c r="CZ834" s="2">
        <f t="shared" si="867"/>
        <v>-684.33322654758854</v>
      </c>
      <c r="DA834" s="2"/>
      <c r="DB834" s="2"/>
      <c r="DC834" s="13">
        <f>Paramètres!$H$16</f>
        <v>-20000</v>
      </c>
      <c r="DD834" s="13">
        <f>Paramètres!$I$16</f>
        <v>0</v>
      </c>
      <c r="DE834" s="13"/>
      <c r="DF834" s="13"/>
      <c r="DG834" s="112">
        <f>Paramètres!$H$20</f>
        <v>1047197551196.5977</v>
      </c>
      <c r="DH834" s="13">
        <f>Paramètres!$H$21</f>
        <v>10000</v>
      </c>
      <c r="DI834" s="13">
        <f>IF(DL834&lt;66666,Paramètres!$H$22,5)</f>
        <v>1</v>
      </c>
      <c r="DJ834" s="13">
        <f t="shared" si="837"/>
        <v>-55491.000857022998</v>
      </c>
      <c r="DK834" s="13">
        <f t="shared" si="838"/>
        <v>10382.819035808663</v>
      </c>
      <c r="DL834" s="13">
        <f t="shared" si="868"/>
        <v>56453.999922454364</v>
      </c>
      <c r="DM834" s="13">
        <f t="shared" si="869"/>
        <v>169.40203459225646</v>
      </c>
      <c r="DN834" s="13">
        <f t="shared" si="870"/>
        <v>313.69894410747543</v>
      </c>
      <c r="DO834" s="13">
        <f t="shared" si="871"/>
        <v>-308.34783009576216</v>
      </c>
      <c r="DP834" s="13">
        <f t="shared" si="872"/>
        <v>57.694394956355985</v>
      </c>
      <c r="DQ834" s="13">
        <f>IF(DT834&lt;66666,Paramètres!$H$22,5)</f>
        <v>1</v>
      </c>
      <c r="DR834" s="13">
        <f t="shared" si="839"/>
        <v>-15499.372934770949</v>
      </c>
      <c r="DS834" s="13">
        <f t="shared" si="840"/>
        <v>-31260.636536813308</v>
      </c>
      <c r="DT834" s="13">
        <f t="shared" si="873"/>
        <v>34892.090193306816</v>
      </c>
      <c r="DU834" s="13">
        <f t="shared" si="874"/>
        <v>-116.37272806338579</v>
      </c>
      <c r="DV834" s="13">
        <f t="shared" si="875"/>
        <v>764.1004521309959</v>
      </c>
      <c r="DW834" s="13">
        <f t="shared" si="876"/>
        <v>-339.42013223034735</v>
      </c>
      <c r="DX834" s="13">
        <f t="shared" si="877"/>
        <v>-684.57539744247742</v>
      </c>
    </row>
    <row r="835" spans="1:128" x14ac:dyDescent="0.35">
      <c r="A835" s="106">
        <f t="shared" si="878"/>
        <v>829</v>
      </c>
      <c r="B835" s="106">
        <f>A835*Paramètres!$D$25</f>
        <v>414.5</v>
      </c>
      <c r="C835" s="102">
        <f>Paramètres!$D$7</f>
        <v>155093840495.72119</v>
      </c>
      <c r="D835" s="28">
        <f>Paramètres!$D$8</f>
        <v>6666</v>
      </c>
      <c r="E835" s="28">
        <f t="shared" si="841"/>
        <v>34448.707256958907</v>
      </c>
      <c r="F835" s="28">
        <f t="shared" si="842"/>
        <v>-15835.403419558121</v>
      </c>
      <c r="G835" s="28">
        <f t="shared" si="816"/>
        <v>-103.65777249420836</v>
      </c>
      <c r="H835" s="28">
        <f t="shared" si="817"/>
        <v>-143.97778675209034</v>
      </c>
      <c r="I835" s="28">
        <f t="shared" si="879"/>
        <v>-2667.1706051214373</v>
      </c>
      <c r="J835" s="28">
        <f t="shared" si="880"/>
        <v>-10976.324341438509</v>
      </c>
      <c r="K835" s="28">
        <f t="shared" si="881"/>
        <v>1767.4076868988491</v>
      </c>
      <c r="L835" s="28">
        <f t="shared" si="843"/>
        <v>-1429.4599886101012</v>
      </c>
      <c r="M835" s="28">
        <f t="shared" si="844"/>
        <v>-1039.4104447579648</v>
      </c>
      <c r="N835" s="28">
        <f>Paramètres!$D$26*Calculs!K835</f>
        <v>35.348153737976979</v>
      </c>
      <c r="O835" s="28">
        <f>Paramètres!$D$26*I835</f>
        <v>-53.343412102428751</v>
      </c>
      <c r="P835" s="28">
        <f>Paramètres!$D$26*J835</f>
        <v>-219.52648682877017</v>
      </c>
      <c r="Q835" s="105">
        <f>IF($T835&gt;25000,Paramètres!$D$9,-5)</f>
        <v>6</v>
      </c>
      <c r="R835" s="105">
        <f t="shared" si="818"/>
        <v>45481.618910987221</v>
      </c>
      <c r="S835" s="105">
        <f t="shared" si="819"/>
        <v>-43467.957236810413</v>
      </c>
      <c r="T835" s="105">
        <f t="shared" si="845"/>
        <v>62912.963410615535</v>
      </c>
      <c r="U835" s="105">
        <f t="shared" si="846"/>
        <v>-43.703146018628935</v>
      </c>
      <c r="V835" s="105">
        <f t="shared" si="820"/>
        <v>231.20262125073018</v>
      </c>
      <c r="W835" s="105">
        <f t="shared" si="847"/>
        <v>167.1431282344063</v>
      </c>
      <c r="X835" s="105">
        <f t="shared" si="848"/>
        <v>-159.74300221676501</v>
      </c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44">
        <f t="shared" si="849"/>
        <v>-11032.911654028314</v>
      </c>
      <c r="AL835" s="44">
        <f t="shared" si="850"/>
        <v>27632.553817252294</v>
      </c>
      <c r="AM835" s="44">
        <f t="shared" si="821"/>
        <v>-147.10830443342161</v>
      </c>
      <c r="AN835" s="44">
        <f t="shared" si="822"/>
        <v>-66.284716979309948</v>
      </c>
      <c r="AO835" s="44">
        <f t="shared" si="882"/>
        <v>-12477.977554013683</v>
      </c>
      <c r="AP835" s="44">
        <f t="shared" si="883"/>
        <v>-8069.8004737716474</v>
      </c>
      <c r="AQ835" s="44">
        <f t="shared" si="851"/>
        <v>1818.9427539980682</v>
      </c>
      <c r="AR835" s="44">
        <f t="shared" si="852"/>
        <v>731.56423376806185</v>
      </c>
      <c r="AS835" s="44">
        <f t="shared" si="853"/>
        <v>-1665.3427617741115</v>
      </c>
      <c r="AT835" s="44">
        <f>Paramètres!$D$26*Calculs!AQ835</f>
        <v>36.378855079961362</v>
      </c>
      <c r="AU835" s="44">
        <f>Paramètres!$D$26*AO835</f>
        <v>-249.55955108027368</v>
      </c>
      <c r="AV835" s="44">
        <f>Paramètres!$D$26*AP835</f>
        <v>-161.39600947543295</v>
      </c>
      <c r="AW835" s="44"/>
      <c r="AX835" s="44"/>
      <c r="AY835" s="44"/>
      <c r="AZ835" s="44"/>
      <c r="BA835" s="44"/>
      <c r="BB835" s="44"/>
      <c r="BC835" s="44"/>
      <c r="BD835" s="44"/>
      <c r="BE835" s="44"/>
      <c r="BF835" s="44"/>
      <c r="BG835" s="41">
        <f>Paramètres!$D$16</f>
        <v>30000</v>
      </c>
      <c r="BH835" s="41">
        <f>Paramètres!$E$16</f>
        <v>-25000</v>
      </c>
      <c r="BI835" s="100"/>
      <c r="BJ835" s="100"/>
      <c r="BK835" s="110">
        <f>Paramètres!$D$20</f>
        <v>523598775598.29883</v>
      </c>
      <c r="BL835" s="41">
        <f>Paramètres!$D$21</f>
        <v>10000</v>
      </c>
      <c r="BM835" s="41"/>
      <c r="BN835" s="41"/>
      <c r="BO835" s="41">
        <f>IF(AND($BR$6&gt;200,A835&lt;950),Paramètres!$D$22,0)</f>
        <v>1</v>
      </c>
      <c r="BP835" s="41">
        <f t="shared" si="823"/>
        <v>-4448.7072569589072</v>
      </c>
      <c r="BQ835" s="41">
        <f t="shared" si="824"/>
        <v>-9164.5965804418793</v>
      </c>
      <c r="BR835" s="41">
        <f t="shared" si="854"/>
        <v>10187.28750651349</v>
      </c>
      <c r="BS835" s="41">
        <f t="shared" si="855"/>
        <v>-115.8930093094998</v>
      </c>
      <c r="BT835" s="41">
        <f t="shared" si="856"/>
        <v>1833.63210994572</v>
      </c>
      <c r="BU835" s="41">
        <f t="shared" si="857"/>
        <v>-800.73252756367526</v>
      </c>
      <c r="BV835" s="41">
        <f t="shared" si="858"/>
        <v>-1649.5557383506266</v>
      </c>
      <c r="BW835" s="41">
        <f>Paramètres!$D$22</f>
        <v>1</v>
      </c>
      <c r="BX835" s="41">
        <f t="shared" si="825"/>
        <v>41032.911654028314</v>
      </c>
      <c r="BY835" s="41">
        <f t="shared" si="826"/>
        <v>-52632.553817252294</v>
      </c>
      <c r="BZ835" s="41">
        <f t="shared" si="859"/>
        <v>66737.437470532619</v>
      </c>
      <c r="CA835" s="41">
        <f t="shared" si="860"/>
        <v>-52.059633263368688</v>
      </c>
      <c r="CB835" s="41">
        <f t="shared" si="861"/>
        <v>113.7090367276915</v>
      </c>
      <c r="CC835" s="41">
        <f t="shared" si="862"/>
        <v>69.912975912090999</v>
      </c>
      <c r="CD835" s="41">
        <f t="shared" si="863"/>
        <v>-89.676757482944694</v>
      </c>
      <c r="CE835" s="2">
        <f>Paramètres!$F$16</f>
        <v>15000</v>
      </c>
      <c r="CF835" s="2">
        <f>Paramètres!$G$16</f>
        <v>15000</v>
      </c>
      <c r="CG835" s="111">
        <f>Paramètres!$F$20</f>
        <v>992600579172.61572</v>
      </c>
      <c r="CH835" s="2">
        <f>Paramètres!$F$21</f>
        <v>13332</v>
      </c>
      <c r="CI835" s="2"/>
      <c r="CJ835" s="2"/>
      <c r="CK835" s="2">
        <f>IF(CN835&gt;20000,Paramètres!$F$22,-2)</f>
        <v>1</v>
      </c>
      <c r="CL835" s="2">
        <f t="shared" si="827"/>
        <v>-19448.707256958907</v>
      </c>
      <c r="CM835" s="2">
        <f t="shared" si="828"/>
        <v>30835.403419558119</v>
      </c>
      <c r="CN835" s="2">
        <f t="shared" si="829"/>
        <v>36456.471551890245</v>
      </c>
      <c r="CO835" s="2">
        <f t="shared" si="830"/>
        <v>122.24071793121121</v>
      </c>
      <c r="CP835" s="2">
        <f t="shared" si="831"/>
        <v>618.6693322905395</v>
      </c>
      <c r="CQ835" s="2">
        <f t="shared" si="832"/>
        <v>-330.04616794718487</v>
      </c>
      <c r="CR835" s="2">
        <f t="shared" si="833"/>
        <v>523.27934197730428</v>
      </c>
      <c r="CS835" s="2">
        <f>Paramètres!$F$22</f>
        <v>1</v>
      </c>
      <c r="CT835" s="2">
        <f t="shared" si="834"/>
        <v>26032.911654028314</v>
      </c>
      <c r="CU835" s="2">
        <f t="shared" si="835"/>
        <v>-12632.553817252294</v>
      </c>
      <c r="CV835" s="2">
        <f t="shared" si="864"/>
        <v>28936.031260907544</v>
      </c>
      <c r="CW835" s="2">
        <f t="shared" si="865"/>
        <v>-25.885128948365534</v>
      </c>
      <c r="CX835" s="2">
        <f t="shared" si="836"/>
        <v>888.16005738386752</v>
      </c>
      <c r="CY835" s="2">
        <f t="shared" si="866"/>
        <v>799.05195360180039</v>
      </c>
      <c r="CZ835" s="2">
        <f t="shared" si="867"/>
        <v>-387.74252149752823</v>
      </c>
      <c r="DA835" s="2"/>
      <c r="DB835" s="2"/>
      <c r="DC835" s="13">
        <f>Paramètres!$H$16</f>
        <v>-20000</v>
      </c>
      <c r="DD835" s="13">
        <f>Paramètres!$I$16</f>
        <v>0</v>
      </c>
      <c r="DE835" s="13"/>
      <c r="DF835" s="13"/>
      <c r="DG835" s="112">
        <f>Paramètres!$H$20</f>
        <v>1047197551196.5977</v>
      </c>
      <c r="DH835" s="13">
        <f>Paramètres!$H$21</f>
        <v>10000</v>
      </c>
      <c r="DI835" s="13">
        <f>IF(DL835&lt;66666,Paramètres!$H$22,5)</f>
        <v>1</v>
      </c>
      <c r="DJ835" s="13">
        <f t="shared" si="837"/>
        <v>-54448.707256958907</v>
      </c>
      <c r="DK835" s="13">
        <f t="shared" si="838"/>
        <v>15835.403419558121</v>
      </c>
      <c r="DL835" s="13">
        <f t="shared" si="868"/>
        <v>56704.688725132444</v>
      </c>
      <c r="DM835" s="13">
        <f t="shared" si="869"/>
        <v>163.78390106148265</v>
      </c>
      <c r="DN835" s="13">
        <f t="shared" si="870"/>
        <v>311.056599990221</v>
      </c>
      <c r="DO835" s="13">
        <f t="shared" si="871"/>
        <v>-298.68129309924097</v>
      </c>
      <c r="DP835" s="13">
        <f t="shared" si="872"/>
        <v>86.865951615357631</v>
      </c>
      <c r="DQ835" s="13">
        <f>IF(DT835&lt;66666,Paramètres!$H$22,5)</f>
        <v>1</v>
      </c>
      <c r="DR835" s="13">
        <f t="shared" si="839"/>
        <v>-8967.0883459716861</v>
      </c>
      <c r="DS835" s="13">
        <f t="shared" si="840"/>
        <v>-27632.553817252294</v>
      </c>
      <c r="DT835" s="13">
        <f t="shared" si="873"/>
        <v>29051.105036948346</v>
      </c>
      <c r="DU835" s="13">
        <f t="shared" si="874"/>
        <v>-107.97885575423035</v>
      </c>
      <c r="DV835" s="13">
        <f t="shared" si="875"/>
        <v>1048.9535588250683</v>
      </c>
      <c r="DW835" s="13">
        <f t="shared" si="876"/>
        <v>-323.77629769479654</v>
      </c>
      <c r="DX835" s="13">
        <f t="shared" si="877"/>
        <v>-997.73367068713617</v>
      </c>
    </row>
    <row r="836" spans="1:128" x14ac:dyDescent="0.35">
      <c r="A836" s="106">
        <f t="shared" si="878"/>
        <v>830</v>
      </c>
      <c r="B836" s="106">
        <f>A836*Paramètres!$D$25</f>
        <v>415</v>
      </c>
      <c r="C836" s="102">
        <f>Paramètres!$D$7</f>
        <v>155093840495.72119</v>
      </c>
      <c r="D836" s="28">
        <f>Paramètres!$D$8</f>
        <v>6666</v>
      </c>
      <c r="E836" s="28">
        <f t="shared" si="841"/>
        <v>32757.75695724566</v>
      </c>
      <c r="F836" s="28">
        <f t="shared" si="842"/>
        <v>-21583.418201466866</v>
      </c>
      <c r="G836" s="28">
        <f t="shared" si="816"/>
        <v>-108.9197456679681</v>
      </c>
      <c r="H836" s="28">
        <f t="shared" si="817"/>
        <v>-153.88593042173011</v>
      </c>
      <c r="I836" s="28">
        <f t="shared" si="879"/>
        <v>-4043.2871816291095</v>
      </c>
      <c r="J836" s="28">
        <f t="shared" si="880"/>
        <v>-11796.208299367703</v>
      </c>
      <c r="K836" s="28">
        <f t="shared" si="881"/>
        <v>1802.3561143210954</v>
      </c>
      <c r="L836" s="28">
        <f t="shared" si="843"/>
        <v>-1618.370731667434</v>
      </c>
      <c r="M836" s="28">
        <f t="shared" si="844"/>
        <v>-793.32448450356799</v>
      </c>
      <c r="N836" s="28">
        <f>Paramètres!$D$26*Calculs!K836</f>
        <v>36.04712228642191</v>
      </c>
      <c r="O836" s="28">
        <f>Paramètres!$D$26*I836</f>
        <v>-80.865743632582195</v>
      </c>
      <c r="P836" s="28">
        <f>Paramètres!$D$26*J836</f>
        <v>-235.92416598735406</v>
      </c>
      <c r="Q836" s="105">
        <f>IF($T836&gt;25000,Paramètres!$D$9,-5)</f>
        <v>6</v>
      </c>
      <c r="R836" s="105">
        <f t="shared" si="818"/>
        <v>49846.7663298388</v>
      </c>
      <c r="S836" s="105">
        <f t="shared" si="819"/>
        <v>-44764.736091389808</v>
      </c>
      <c r="T836" s="105">
        <f t="shared" si="845"/>
        <v>66996.878366632343</v>
      </c>
      <c r="U836" s="105">
        <f t="shared" si="846"/>
        <v>-41.925328136117734</v>
      </c>
      <c r="V836" s="105">
        <f t="shared" si="820"/>
        <v>204.27692343303286</v>
      </c>
      <c r="W836" s="105">
        <f t="shared" si="847"/>
        <v>151.9853509177251</v>
      </c>
      <c r="X836" s="105">
        <f t="shared" si="848"/>
        <v>-136.48997968232368</v>
      </c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44">
        <f t="shared" si="849"/>
        <v>-17089.00937259314</v>
      </c>
      <c r="AL836" s="44">
        <f t="shared" si="850"/>
        <v>23181.317889922942</v>
      </c>
      <c r="AM836" s="44">
        <f t="shared" si="821"/>
        <v>-140.21491786776809</v>
      </c>
      <c r="AN836" s="44">
        <f t="shared" si="822"/>
        <v>-66.457019380343709</v>
      </c>
      <c r="AO836" s="44">
        <f t="shared" si="882"/>
        <v>-11496.853769165347</v>
      </c>
      <c r="AP836" s="44">
        <f t="shared" si="883"/>
        <v>-9573.7472260703253</v>
      </c>
      <c r="AQ836" s="44">
        <f t="shared" si="851"/>
        <v>1783.3399311036671</v>
      </c>
      <c r="AR836" s="44">
        <f t="shared" si="852"/>
        <v>712.33176005350117</v>
      </c>
      <c r="AS836" s="44">
        <f t="shared" si="853"/>
        <v>-1634.8959518843742</v>
      </c>
      <c r="AT836" s="44">
        <f>Paramètres!$D$26*Calculs!AQ836</f>
        <v>35.666798622073344</v>
      </c>
      <c r="AU836" s="44">
        <f>Paramètres!$D$26*AO836</f>
        <v>-229.93707538330696</v>
      </c>
      <c r="AV836" s="44">
        <f>Paramètres!$D$26*AP836</f>
        <v>-191.47494452140651</v>
      </c>
      <c r="AW836" s="44"/>
      <c r="AX836" s="44"/>
      <c r="AY836" s="44"/>
      <c r="AZ836" s="44"/>
      <c r="BA836" s="44"/>
      <c r="BB836" s="44"/>
      <c r="BC836" s="44"/>
      <c r="BD836" s="44"/>
      <c r="BE836" s="44"/>
      <c r="BF836" s="44"/>
      <c r="BG836" s="41">
        <f>Paramètres!$D$16</f>
        <v>30000</v>
      </c>
      <c r="BH836" s="41">
        <f>Paramètres!$E$16</f>
        <v>-25000</v>
      </c>
      <c r="BI836" s="100"/>
      <c r="BJ836" s="100"/>
      <c r="BK836" s="110">
        <f>Paramètres!$D$20</f>
        <v>523598775598.29883</v>
      </c>
      <c r="BL836" s="41">
        <f>Paramètres!$D$21</f>
        <v>10000</v>
      </c>
      <c r="BM836" s="41"/>
      <c r="BN836" s="41"/>
      <c r="BO836" s="41">
        <f>IF(AND($BR$6&gt;200,A836&lt;950),Paramètres!$D$22,0)</f>
        <v>1</v>
      </c>
      <c r="BP836" s="41">
        <f t="shared" si="823"/>
        <v>-2757.7569572456596</v>
      </c>
      <c r="BQ836" s="41">
        <f t="shared" si="824"/>
        <v>-3416.5817985331341</v>
      </c>
      <c r="BR836" s="41">
        <f t="shared" si="854"/>
        <v>4390.7009259689667</v>
      </c>
      <c r="BS836" s="41">
        <f t="shared" si="855"/>
        <v>-128.90937340282056</v>
      </c>
      <c r="BT836" s="41">
        <f t="shared" si="856"/>
        <v>1764.7799662125269</v>
      </c>
      <c r="BU836" s="41">
        <f t="shared" si="857"/>
        <v>-1108.4412971617537</v>
      </c>
      <c r="BV836" s="41">
        <f t="shared" si="858"/>
        <v>-1373.2465983542272</v>
      </c>
      <c r="BW836" s="41">
        <f>Paramètres!$D$22</f>
        <v>1</v>
      </c>
      <c r="BX836" s="41">
        <f t="shared" si="825"/>
        <v>47089.009372593137</v>
      </c>
      <c r="BY836" s="41">
        <f t="shared" si="826"/>
        <v>-48181.317889922939</v>
      </c>
      <c r="BZ836" s="41">
        <f t="shared" si="859"/>
        <v>67370.722107618625</v>
      </c>
      <c r="CA836" s="41">
        <f t="shared" si="860"/>
        <v>-45.656887906645281</v>
      </c>
      <c r="CB836" s="41">
        <f t="shared" si="861"/>
        <v>111.65016214932432</v>
      </c>
      <c r="CC836" s="41">
        <f t="shared" si="862"/>
        <v>78.038283803796901</v>
      </c>
      <c r="CD836" s="41">
        <f t="shared" si="863"/>
        <v>-79.848512628153969</v>
      </c>
      <c r="CE836" s="2">
        <f>Paramètres!$F$16</f>
        <v>15000</v>
      </c>
      <c r="CF836" s="2">
        <f>Paramètres!$G$16</f>
        <v>15000</v>
      </c>
      <c r="CG836" s="111">
        <f>Paramètres!$F$20</f>
        <v>992600579172.61572</v>
      </c>
      <c r="CH836" s="2">
        <f>Paramètres!$F$21</f>
        <v>13332</v>
      </c>
      <c r="CI836" s="2"/>
      <c r="CJ836" s="2"/>
      <c r="CK836" s="2">
        <f>IF(CN836&gt;20000,Paramètres!$F$22,-2)</f>
        <v>1</v>
      </c>
      <c r="CL836" s="2">
        <f t="shared" si="827"/>
        <v>-17757.75695724566</v>
      </c>
      <c r="CM836" s="2">
        <f t="shared" si="828"/>
        <v>36583.418201466862</v>
      </c>
      <c r="CN836" s="2">
        <f t="shared" si="829"/>
        <v>40665.518802248465</v>
      </c>
      <c r="CO836" s="2">
        <f t="shared" si="830"/>
        <v>115.89214637637997</v>
      </c>
      <c r="CP836" s="2">
        <f t="shared" si="831"/>
        <v>515.01105273912435</v>
      </c>
      <c r="CQ836" s="2">
        <f t="shared" si="832"/>
        <v>-224.89424392468163</v>
      </c>
      <c r="CR836" s="2">
        <f t="shared" si="833"/>
        <v>463.31302970346832</v>
      </c>
      <c r="CS836" s="2">
        <f>Paramètres!$F$22</f>
        <v>1</v>
      </c>
      <c r="CT836" s="2">
        <f t="shared" si="834"/>
        <v>32089.00937259314</v>
      </c>
      <c r="CU836" s="2">
        <f t="shared" si="835"/>
        <v>-8181.3178899229424</v>
      </c>
      <c r="CV836" s="2">
        <f t="shared" si="864"/>
        <v>33115.532381804522</v>
      </c>
      <c r="CW836" s="2">
        <f t="shared" si="865"/>
        <v>-14.303239075145109</v>
      </c>
      <c r="CX836" s="2">
        <f t="shared" si="836"/>
        <v>722.53265957556243</v>
      </c>
      <c r="CY836" s="2">
        <f t="shared" si="866"/>
        <v>700.13542339618778</v>
      </c>
      <c r="CZ836" s="2">
        <f t="shared" si="867"/>
        <v>-178.5044342843519</v>
      </c>
      <c r="DA836" s="2"/>
      <c r="DB836" s="2"/>
      <c r="DC836" s="13">
        <f>Paramètres!$H$16</f>
        <v>-20000</v>
      </c>
      <c r="DD836" s="13">
        <f>Paramètres!$I$16</f>
        <v>0</v>
      </c>
      <c r="DE836" s="13"/>
      <c r="DF836" s="13"/>
      <c r="DG836" s="112">
        <f>Paramètres!$H$20</f>
        <v>1047197551196.5977</v>
      </c>
      <c r="DH836" s="13">
        <f>Paramètres!$H$21</f>
        <v>10000</v>
      </c>
      <c r="DI836" s="13">
        <f>IF(DL836&lt;66666,Paramètres!$H$22,5)</f>
        <v>1</v>
      </c>
      <c r="DJ836" s="13">
        <f t="shared" si="837"/>
        <v>-52757.756957245656</v>
      </c>
      <c r="DK836" s="13">
        <f t="shared" si="838"/>
        <v>21583.418201466866</v>
      </c>
      <c r="DL836" s="13">
        <f t="shared" si="868"/>
        <v>57001.972425690794</v>
      </c>
      <c r="DM836" s="13">
        <f t="shared" si="869"/>
        <v>157.75032563569684</v>
      </c>
      <c r="DN836" s="13">
        <f t="shared" si="870"/>
        <v>307.96548244112176</v>
      </c>
      <c r="DO836" s="13">
        <f t="shared" si="871"/>
        <v>-285.03519058099869</v>
      </c>
      <c r="DP836" s="13">
        <f t="shared" si="872"/>
        <v>116.60908414719087</v>
      </c>
      <c r="DQ836" s="13">
        <f>IF(DT836&lt;66666,Paramètres!$H$22,5)</f>
        <v>1</v>
      </c>
      <c r="DR836" s="13">
        <f t="shared" si="839"/>
        <v>-2910.9906274068599</v>
      </c>
      <c r="DS836" s="13">
        <f t="shared" si="840"/>
        <v>-23181.317889922942</v>
      </c>
      <c r="DT836" s="13">
        <f t="shared" si="873"/>
        <v>23363.376587011389</v>
      </c>
      <c r="DU836" s="13">
        <f t="shared" si="874"/>
        <v>-97.157444084029208</v>
      </c>
      <c r="DV836" s="13">
        <f t="shared" si="875"/>
        <v>1490.6283909197173</v>
      </c>
      <c r="DW836" s="13">
        <f t="shared" si="876"/>
        <v>-185.72680446054176</v>
      </c>
      <c r="DX836" s="13">
        <f t="shared" si="877"/>
        <v>-1479.0126956590943</v>
      </c>
    </row>
    <row r="837" spans="1:128" x14ac:dyDescent="0.35">
      <c r="A837" s="106">
        <f t="shared" si="878"/>
        <v>831</v>
      </c>
      <c r="B837" s="106">
        <f>A837*Paramètres!$D$25</f>
        <v>415.5</v>
      </c>
      <c r="C837" s="102">
        <f>Paramètres!$D$7</f>
        <v>155093840495.72119</v>
      </c>
      <c r="D837" s="28">
        <f>Paramètres!$D$8</f>
        <v>6666</v>
      </c>
      <c r="E837" s="28">
        <f t="shared" si="841"/>
        <v>30331.520683514245</v>
      </c>
      <c r="F837" s="28">
        <f t="shared" si="842"/>
        <v>-27679.853472276609</v>
      </c>
      <c r="G837" s="28">
        <f t="shared" si="816"/>
        <v>-114.31126389816451</v>
      </c>
      <c r="H837" s="28">
        <f t="shared" si="817"/>
        <v>107.37125567305563</v>
      </c>
      <c r="I837" s="28">
        <f t="shared" si="879"/>
        <v>-5580.7921696639614</v>
      </c>
      <c r="J837" s="28">
        <f t="shared" si="880"/>
        <v>-12353.608617883918</v>
      </c>
      <c r="K837" s="28">
        <f t="shared" si="881"/>
        <v>1896.4411848675225</v>
      </c>
      <c r="L837" s="28">
        <f t="shared" si="843"/>
        <v>-566.20532680716792</v>
      </c>
      <c r="M837" s="28">
        <f t="shared" si="844"/>
        <v>1809.9449426866333</v>
      </c>
      <c r="N837" s="28">
        <f>Paramètres!$D$26*Calculs!K837</f>
        <v>37.928823697350452</v>
      </c>
      <c r="O837" s="28">
        <f>Paramètres!$D$26*I837</f>
        <v>-111.61584339327923</v>
      </c>
      <c r="P837" s="28">
        <f>Paramètres!$D$26*J837</f>
        <v>-247.07217235767837</v>
      </c>
      <c r="Q837" s="105">
        <f>IF($T837&gt;25000,Paramètres!$D$9,-5)</f>
        <v>6</v>
      </c>
      <c r="R837" s="105">
        <f t="shared" si="818"/>
        <v>52990.874000676682</v>
      </c>
      <c r="S837" s="105">
        <f t="shared" si="819"/>
        <v>-45665.573761193293</v>
      </c>
      <c r="T837" s="105">
        <f t="shared" si="845"/>
        <v>69952.67939324824</v>
      </c>
      <c r="U837" s="105">
        <f t="shared" si="846"/>
        <v>-40.753546450648074</v>
      </c>
      <c r="V837" s="105">
        <f t="shared" si="820"/>
        <v>187.60664125948475</v>
      </c>
      <c r="W837" s="105">
        <f t="shared" si="847"/>
        <v>142.1166419199526</v>
      </c>
      <c r="X837" s="105">
        <f t="shared" si="848"/>
        <v>-122.47086157148149</v>
      </c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44">
        <f t="shared" si="849"/>
        <v>-22659.353317162437</v>
      </c>
      <c r="AL837" s="44">
        <f t="shared" si="850"/>
        <v>17985.720288916684</v>
      </c>
      <c r="AM837" s="44">
        <f t="shared" si="821"/>
        <v>-133.77154123281969</v>
      </c>
      <c r="AN837" s="44">
        <f t="shared" si="822"/>
        <v>-68.333411279386766</v>
      </c>
      <c r="AO837" s="44">
        <f t="shared" si="882"/>
        <v>-10554.58493372854</v>
      </c>
      <c r="AP837" s="44">
        <f t="shared" si="883"/>
        <v>-11017.168233433295</v>
      </c>
      <c r="AQ837" s="44">
        <f t="shared" si="851"/>
        <v>2016.312047610124</v>
      </c>
      <c r="AR837" s="44">
        <f t="shared" si="852"/>
        <v>744.43225365716796</v>
      </c>
      <c r="AS837" s="44">
        <f t="shared" si="853"/>
        <v>-1873.8556222539241</v>
      </c>
      <c r="AT837" s="44">
        <f>Paramètres!$D$26*Calculs!AQ837</f>
        <v>40.326240952202483</v>
      </c>
      <c r="AU837" s="44">
        <f>Paramètres!$D$26*AO837</f>
        <v>-211.09169867457081</v>
      </c>
      <c r="AV837" s="44">
        <f>Paramètres!$D$26*AP837</f>
        <v>-220.34336466866588</v>
      </c>
      <c r="AW837" s="44"/>
      <c r="AX837" s="44"/>
      <c r="AY837" s="44"/>
      <c r="AZ837" s="44"/>
      <c r="BA837" s="44"/>
      <c r="BB837" s="44"/>
      <c r="BC837" s="44"/>
      <c r="BD837" s="44"/>
      <c r="BE837" s="44"/>
      <c r="BF837" s="44"/>
      <c r="BG837" s="41">
        <f>Paramètres!$D$16</f>
        <v>30000</v>
      </c>
      <c r="BH837" s="41">
        <f>Paramètres!$E$16</f>
        <v>-25000</v>
      </c>
      <c r="BI837" s="100"/>
      <c r="BJ837" s="100"/>
      <c r="BK837" s="110">
        <f>Paramètres!$D$20</f>
        <v>523598775598.29883</v>
      </c>
      <c r="BL837" s="41">
        <f>Paramètres!$D$21</f>
        <v>10000</v>
      </c>
      <c r="BM837" s="41"/>
      <c r="BN837" s="41"/>
      <c r="BO837" s="41">
        <f>IF(AND($BR$6&gt;200,A837&lt;950),Paramètres!$D$22,0)</f>
        <v>1</v>
      </c>
      <c r="BP837" s="41">
        <f t="shared" si="823"/>
        <v>-331.52068351424532</v>
      </c>
      <c r="BQ837" s="41">
        <f t="shared" si="824"/>
        <v>2679.853472276609</v>
      </c>
      <c r="BR837" s="41">
        <f t="shared" si="854"/>
        <v>2700.2815772564813</v>
      </c>
      <c r="BS837" s="41">
        <f t="shared" si="855"/>
        <v>97.052146365718173</v>
      </c>
      <c r="BT837" s="41">
        <f t="shared" si="856"/>
        <v>1272.2122561912915</v>
      </c>
      <c r="BU837" s="41">
        <f t="shared" si="857"/>
        <v>-156.19285051607656</v>
      </c>
      <c r="BV837" s="41">
        <f t="shared" si="858"/>
        <v>1262.5877467530718</v>
      </c>
      <c r="BW837" s="41">
        <f>Paramètres!$D$22</f>
        <v>1</v>
      </c>
      <c r="BX837" s="41">
        <f t="shared" si="825"/>
        <v>52659.353317162437</v>
      </c>
      <c r="BY837" s="41">
        <f t="shared" si="826"/>
        <v>-42985.72028891668</v>
      </c>
      <c r="BZ837" s="41">
        <f t="shared" si="859"/>
        <v>67976.316762080678</v>
      </c>
      <c r="CA837" s="41">
        <f t="shared" si="860"/>
        <v>-39.224690168322489</v>
      </c>
      <c r="CB837" s="41">
        <f t="shared" si="861"/>
        <v>109.73259719221497</v>
      </c>
      <c r="CC837" s="41">
        <f t="shared" si="862"/>
        <v>85.006777083546169</v>
      </c>
      <c r="CD837" s="41">
        <f t="shared" si="863"/>
        <v>-69.39085484714245</v>
      </c>
      <c r="CE837" s="2">
        <f>Paramètres!$F$16</f>
        <v>15000</v>
      </c>
      <c r="CF837" s="2">
        <f>Paramètres!$G$16</f>
        <v>15000</v>
      </c>
      <c r="CG837" s="111">
        <f>Paramètres!$F$20</f>
        <v>992600579172.61572</v>
      </c>
      <c r="CH837" s="2">
        <f>Paramètres!$F$21</f>
        <v>13332</v>
      </c>
      <c r="CI837" s="2"/>
      <c r="CJ837" s="2"/>
      <c r="CK837" s="2">
        <f>IF(CN837&gt;20000,Paramètres!$F$22,-2)</f>
        <v>1</v>
      </c>
      <c r="CL837" s="2">
        <f t="shared" si="827"/>
        <v>-15331.520683514245</v>
      </c>
      <c r="CM837" s="2">
        <f t="shared" si="828"/>
        <v>42679.853472276605</v>
      </c>
      <c r="CN837" s="2">
        <f t="shared" si="829"/>
        <v>45350.03218173088</v>
      </c>
      <c r="CO837" s="2">
        <f t="shared" si="830"/>
        <v>109.75937898339365</v>
      </c>
      <c r="CP837" s="2">
        <f t="shared" si="831"/>
        <v>426.20660290342863</v>
      </c>
      <c r="CQ837" s="2">
        <f t="shared" si="832"/>
        <v>-144.08799803446709</v>
      </c>
      <c r="CR837" s="2">
        <f t="shared" si="833"/>
        <v>401.11185120973465</v>
      </c>
      <c r="CS837" s="2">
        <f>Paramètres!$F$22</f>
        <v>1</v>
      </c>
      <c r="CT837" s="2">
        <f t="shared" si="834"/>
        <v>37659.353317162437</v>
      </c>
      <c r="CU837" s="2">
        <f t="shared" si="835"/>
        <v>-2985.7202889166838</v>
      </c>
      <c r="CV837" s="2">
        <f t="shared" si="864"/>
        <v>37777.525301566828</v>
      </c>
      <c r="CW837" s="2">
        <f t="shared" si="865"/>
        <v>-4.5330594704190146</v>
      </c>
      <c r="CX837" s="2">
        <f t="shared" si="836"/>
        <v>583.23382568456771</v>
      </c>
      <c r="CY837" s="2">
        <f t="shared" si="866"/>
        <v>581.40941029465716</v>
      </c>
      <c r="CZ837" s="2">
        <f t="shared" si="867"/>
        <v>-46.095477473128362</v>
      </c>
      <c r="DA837" s="2"/>
      <c r="DB837" s="2"/>
      <c r="DC837" s="13">
        <f>Paramètres!$H$16</f>
        <v>-20000</v>
      </c>
      <c r="DD837" s="13">
        <f>Paramètres!$I$16</f>
        <v>0</v>
      </c>
      <c r="DE837" s="13"/>
      <c r="DF837" s="13"/>
      <c r="DG837" s="112">
        <f>Paramètres!$H$20</f>
        <v>1047197551196.5977</v>
      </c>
      <c r="DH837" s="13">
        <f>Paramètres!$H$21</f>
        <v>10000</v>
      </c>
      <c r="DI837" s="13">
        <f>IF(DL837&lt;66666,Paramètres!$H$22,5)</f>
        <v>1</v>
      </c>
      <c r="DJ837" s="13">
        <f t="shared" si="837"/>
        <v>-50331.520683514245</v>
      </c>
      <c r="DK837" s="13">
        <f t="shared" si="838"/>
        <v>27679.853472276609</v>
      </c>
      <c r="DL837" s="13">
        <f t="shared" si="868"/>
        <v>57440.719551218419</v>
      </c>
      <c r="DM837" s="13">
        <f t="shared" si="869"/>
        <v>151.19137632712591</v>
      </c>
      <c r="DN837" s="13">
        <f t="shared" si="870"/>
        <v>303.485632261972</v>
      </c>
      <c r="DO837" s="13">
        <f t="shared" si="871"/>
        <v>-265.92447825662435</v>
      </c>
      <c r="DP837" s="13">
        <f t="shared" si="872"/>
        <v>146.24534472382706</v>
      </c>
      <c r="DQ837" s="13">
        <f>IF(DT837&lt;66666,Paramètres!$H$22,5)</f>
        <v>1</v>
      </c>
      <c r="DR837" s="13">
        <f t="shared" si="839"/>
        <v>2659.3533171624367</v>
      </c>
      <c r="DS837" s="13">
        <f t="shared" si="840"/>
        <v>-17985.720288916684</v>
      </c>
      <c r="DT837" s="13">
        <f t="shared" si="873"/>
        <v>18181.26217776566</v>
      </c>
      <c r="DU837" s="13">
        <f t="shared" si="874"/>
        <v>-81.589234405336015</v>
      </c>
      <c r="DV837" s="13">
        <f t="shared" si="875"/>
        <v>2131.1043102301501</v>
      </c>
      <c r="DW837" s="13">
        <f t="shared" si="876"/>
        <v>311.7142947072436</v>
      </c>
      <c r="DX837" s="13">
        <f t="shared" si="877"/>
        <v>-2108.1840004033543</v>
      </c>
    </row>
    <row r="838" spans="1:128" x14ac:dyDescent="0.35">
      <c r="A838" s="106">
        <f t="shared" si="878"/>
        <v>832</v>
      </c>
      <c r="B838" s="106">
        <f>A838*Paramètres!$D$25</f>
        <v>416</v>
      </c>
      <c r="C838" s="102">
        <f>Paramètres!$D$7</f>
        <v>155093840495.72119</v>
      </c>
      <c r="D838" s="28">
        <f>Paramètres!$D$8</f>
        <v>6666</v>
      </c>
      <c r="E838" s="28">
        <f t="shared" si="841"/>
        <v>27399.573266980475</v>
      </c>
      <c r="F838" s="28">
        <f t="shared" si="842"/>
        <v>-33404.171545546917</v>
      </c>
      <c r="G838" s="28">
        <f t="shared" ref="G838:G901" si="884">IFERROR(DEGREES(ATAN2(I838,J838)),0)</f>
        <v>-120.37684281972041</v>
      </c>
      <c r="H838" s="28">
        <f t="shared" ref="H838:H901" si="885">IFERROR(DEGREES(ATAN2(L838,M838)),0)</f>
        <v>84.15768139181138</v>
      </c>
      <c r="I838" s="28">
        <f t="shared" si="879"/>
        <v>-6035.3816530778495</v>
      </c>
      <c r="J838" s="28">
        <f t="shared" si="880"/>
        <v>-10296.591502839605</v>
      </c>
      <c r="K838" s="28">
        <f t="shared" si="881"/>
        <v>2393.9786053208163</v>
      </c>
      <c r="L838" s="28">
        <f t="shared" si="843"/>
        <v>243.68568567718313</v>
      </c>
      <c r="M838" s="28">
        <f t="shared" si="844"/>
        <v>2381.5437953835412</v>
      </c>
      <c r="N838" s="28">
        <f>Paramètres!$D$26*Calculs!K838</f>
        <v>47.879572106416326</v>
      </c>
      <c r="O838" s="28">
        <f>Paramètres!$D$26*I838</f>
        <v>-120.70763306155699</v>
      </c>
      <c r="P838" s="28">
        <f>Paramètres!$D$26*J838</f>
        <v>-205.93183005679211</v>
      </c>
      <c r="Q838" s="105">
        <f>IF($T838&gt;25000,Paramètres!$D$9,-5)</f>
        <v>6</v>
      </c>
      <c r="R838" s="105">
        <f t="shared" ref="R838:R901" si="886">E838-AK838</f>
        <v>55150.110987592889</v>
      </c>
      <c r="S838" s="105">
        <f t="shared" ref="S838:S901" si="887">F838-AL838</f>
        <v>-45412.84381218347</v>
      </c>
      <c r="T838" s="105">
        <f t="shared" si="845"/>
        <v>71441.312453324819</v>
      </c>
      <c r="U838" s="105">
        <f t="shared" si="846"/>
        <v>-39.469429638241543</v>
      </c>
      <c r="V838" s="105">
        <f t="shared" ref="V838:V901" si="888">Q838*C838*(T838)/(ABS(T838)^2+D838^2)^(3/2)</f>
        <v>179.96990026966455</v>
      </c>
      <c r="W838" s="105">
        <f t="shared" si="847"/>
        <v>138.93025804617764</v>
      </c>
      <c r="X838" s="105">
        <f t="shared" si="848"/>
        <v>-114.4008234336427</v>
      </c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44">
        <f t="shared" si="849"/>
        <v>-27750.537720612414</v>
      </c>
      <c r="AL838" s="44">
        <f t="shared" si="850"/>
        <v>12008.672266636555</v>
      </c>
      <c r="AM838" s="44">
        <f t="shared" ref="AM838:AM901" si="889">IFERROR(DEGREES(ATAN2(AO838,AP838)),0)</f>
        <v>-127.14686083012002</v>
      </c>
      <c r="AN838" s="44">
        <f t="shared" ref="AN838:AN901" si="890">IFERROR(DEGREES(ATAN2(AR838,AS838)),0)</f>
        <v>-64.476226582539695</v>
      </c>
      <c r="AO838" s="44">
        <f t="shared" si="882"/>
        <v>-9599.0609813968022</v>
      </c>
      <c r="AP838" s="44">
        <f t="shared" si="883"/>
        <v>-12670.680491018553</v>
      </c>
      <c r="AQ838" s="44">
        <f t="shared" si="851"/>
        <v>2599.8715588295586</v>
      </c>
      <c r="AR838" s="44">
        <f t="shared" si="852"/>
        <v>1120.2471240053994</v>
      </c>
      <c r="AS838" s="44">
        <f t="shared" si="853"/>
        <v>-2346.1411942951067</v>
      </c>
      <c r="AT838" s="44">
        <f>Paramètres!$D$26*Calculs!AQ838</f>
        <v>51.997431176591171</v>
      </c>
      <c r="AU838" s="44">
        <f>Paramètres!$D$26*AO838</f>
        <v>-191.98121962793604</v>
      </c>
      <c r="AV838" s="44">
        <f>Paramètres!$D$26*AP838</f>
        <v>-253.41360982037105</v>
      </c>
      <c r="AW838" s="44"/>
      <c r="AX838" s="44"/>
      <c r="AY838" s="44"/>
      <c r="AZ838" s="44"/>
      <c r="BA838" s="44"/>
      <c r="BB838" s="44"/>
      <c r="BC838" s="44"/>
      <c r="BD838" s="44"/>
      <c r="BE838" s="44"/>
      <c r="BF838" s="44"/>
      <c r="BG838" s="41">
        <f>Paramètres!$D$16</f>
        <v>30000</v>
      </c>
      <c r="BH838" s="41">
        <f>Paramètres!$E$16</f>
        <v>-25000</v>
      </c>
      <c r="BI838" s="100"/>
      <c r="BJ838" s="100"/>
      <c r="BK838" s="110">
        <f>Paramètres!$D$20</f>
        <v>523598775598.29883</v>
      </c>
      <c r="BL838" s="41">
        <f>Paramètres!$D$21</f>
        <v>10000</v>
      </c>
      <c r="BM838" s="41"/>
      <c r="BN838" s="41"/>
      <c r="BO838" s="41">
        <f>IF(AND($BR$6&gt;200,A838&lt;950),Paramètres!$D$22,0)</f>
        <v>1</v>
      </c>
      <c r="BP838" s="41">
        <f t="shared" ref="BP838:BP901" si="891">BG838-$E838</f>
        <v>2600.4267330195253</v>
      </c>
      <c r="BQ838" s="41">
        <f t="shared" ref="BQ838:BQ901" si="892">BH838-$F838</f>
        <v>8404.1715455469166</v>
      </c>
      <c r="BR838" s="41">
        <f t="shared" si="854"/>
        <v>8797.2904101651111</v>
      </c>
      <c r="BS838" s="41">
        <f t="shared" si="855"/>
        <v>72.806837163784309</v>
      </c>
      <c r="BT838" s="41">
        <f t="shared" si="856"/>
        <v>1949.5991912380571</v>
      </c>
      <c r="BU838" s="41">
        <f t="shared" si="857"/>
        <v>576.28992782944147</v>
      </c>
      <c r="BV838" s="41">
        <f t="shared" si="858"/>
        <v>1862.4787047261568</v>
      </c>
      <c r="BW838" s="41">
        <f>Paramètres!$D$22</f>
        <v>1</v>
      </c>
      <c r="BX838" s="41">
        <f t="shared" ref="BX838:BX901" si="893">BG838-$AK838</f>
        <v>57750.53772061241</v>
      </c>
      <c r="BY838" s="41">
        <f t="shared" ref="BY838:BY901" si="894">BH838-$AL838</f>
        <v>-37008.672266636553</v>
      </c>
      <c r="BZ838" s="41">
        <f t="shared" si="859"/>
        <v>68591.299958224947</v>
      </c>
      <c r="CA838" s="41">
        <f t="shared" si="860"/>
        <v>-32.653245162448357</v>
      </c>
      <c r="CB838" s="41">
        <f t="shared" si="861"/>
        <v>107.83487402237752</v>
      </c>
      <c r="CC838" s="41">
        <f t="shared" si="862"/>
        <v>90.791717952854498</v>
      </c>
      <c r="CD838" s="41">
        <f t="shared" si="863"/>
        <v>-58.182677891201855</v>
      </c>
      <c r="CE838" s="2">
        <f>Paramètres!$F$16</f>
        <v>15000</v>
      </c>
      <c r="CF838" s="2">
        <f>Paramètres!$G$16</f>
        <v>15000</v>
      </c>
      <c r="CG838" s="111">
        <f>Paramètres!$F$20</f>
        <v>992600579172.61572</v>
      </c>
      <c r="CH838" s="2">
        <f>Paramètres!$F$21</f>
        <v>13332</v>
      </c>
      <c r="CI838" s="2"/>
      <c r="CJ838" s="2"/>
      <c r="CK838" s="2">
        <f>IF(CN838&gt;20000,Paramètres!$F$22,-2)</f>
        <v>1</v>
      </c>
      <c r="CL838" s="2">
        <f t="shared" ref="CL838:CL901" si="895">CE838-$E838</f>
        <v>-12399.573266980475</v>
      </c>
      <c r="CM838" s="2">
        <f t="shared" ref="CM838:CM901" si="896">CF838-$F838</f>
        <v>48404.171545546917</v>
      </c>
      <c r="CN838" s="2">
        <f t="shared" ref="CN838:CN901" si="897">SQRT((CL838)^2+(CM838)^2)</f>
        <v>49967.12159224254</v>
      </c>
      <c r="CO838" s="2">
        <f t="shared" ref="CO838:CO901" si="898">DEGREES(ATAN2(CL838,CM838))</f>
        <v>104.36834034927458</v>
      </c>
      <c r="CP838" s="2">
        <f t="shared" ref="CP838:CP901" si="899">CK838*$CG838*(CN838)/(ABS(CN838)^2+$CH838^2)^(3/2)</f>
        <v>358.59629736392702</v>
      </c>
      <c r="CQ838" s="2">
        <f t="shared" ref="CQ838:CQ901" si="900">CP838*COS(RADIANS(CO838))</f>
        <v>-88.987336487324214</v>
      </c>
      <c r="CR838" s="2">
        <f t="shared" ref="CR838:CR901" si="901">CP838*SIN(RADIANS(CO838))</f>
        <v>347.37955960017234</v>
      </c>
      <c r="CS838" s="2">
        <f>Paramètres!$F$22</f>
        <v>1</v>
      </c>
      <c r="CT838" s="2">
        <f t="shared" ref="CT838:CT901" si="902">$CE838-AK838</f>
        <v>42750.53772061241</v>
      </c>
      <c r="CU838" s="2">
        <f t="shared" ref="CU838:CU901" si="903">$CE838-AL838</f>
        <v>2991.3277333634451</v>
      </c>
      <c r="CV838" s="2">
        <f t="shared" si="864"/>
        <v>42855.064076604693</v>
      </c>
      <c r="CW838" s="2">
        <f t="shared" si="865"/>
        <v>4.0025592842586555</v>
      </c>
      <c r="CX838" s="2">
        <f t="shared" ref="CX838:CX901" si="904">CS838*$CG838*(CV838)/(ABS(CV838)^2+$CH838^2)^(3/2)</f>
        <v>470.53382755870643</v>
      </c>
      <c r="CY838" s="2">
        <f t="shared" si="866"/>
        <v>469.38616420956538</v>
      </c>
      <c r="CZ838" s="2">
        <f t="shared" si="867"/>
        <v>32.843747132101505</v>
      </c>
      <c r="DA838" s="2"/>
      <c r="DB838" s="2"/>
      <c r="DC838" s="13">
        <f>Paramètres!$H$16</f>
        <v>-20000</v>
      </c>
      <c r="DD838" s="13">
        <f>Paramètres!$I$16</f>
        <v>0</v>
      </c>
      <c r="DE838" s="13"/>
      <c r="DF838" s="13"/>
      <c r="DG838" s="112">
        <f>Paramètres!$H$20</f>
        <v>1047197551196.5977</v>
      </c>
      <c r="DH838" s="13">
        <f>Paramètres!$H$21</f>
        <v>10000</v>
      </c>
      <c r="DI838" s="13">
        <f>IF(DL838&lt;66666,Paramètres!$H$22,5)</f>
        <v>1</v>
      </c>
      <c r="DJ838" s="13">
        <f t="shared" ref="DJ838:DJ901" si="905">DC838-$E838</f>
        <v>-47399.573266980471</v>
      </c>
      <c r="DK838" s="13">
        <f t="shared" ref="DK838:DK901" si="906">DD838-$F838</f>
        <v>33404.171545546917</v>
      </c>
      <c r="DL838" s="13">
        <f t="shared" si="868"/>
        <v>57987.569551897723</v>
      </c>
      <c r="DM838" s="13">
        <f t="shared" si="869"/>
        <v>144.82628013639052</v>
      </c>
      <c r="DN838" s="13">
        <f t="shared" si="870"/>
        <v>298.03543128318546</v>
      </c>
      <c r="DO838" s="13">
        <f t="shared" si="871"/>
        <v>-243.61690566493411</v>
      </c>
      <c r="DP838" s="13">
        <f t="shared" si="872"/>
        <v>171.68553105721213</v>
      </c>
      <c r="DQ838" s="13">
        <f>IF(DT838&lt;66666,Paramètres!$H$22,5)</f>
        <v>1</v>
      </c>
      <c r="DR838" s="13">
        <f t="shared" ref="DR838:DR901" si="907">DC838-AK838</f>
        <v>7750.537720612414</v>
      </c>
      <c r="DS838" s="13">
        <f t="shared" ref="DS838:DS901" si="908">DD838-AL838</f>
        <v>-12008.672266636555</v>
      </c>
      <c r="DT838" s="13">
        <f t="shared" si="873"/>
        <v>14292.62203257757</v>
      </c>
      <c r="DU838" s="13">
        <f t="shared" si="874"/>
        <v>-57.16132820904663</v>
      </c>
      <c r="DV838" s="13">
        <f t="shared" si="875"/>
        <v>2819.8919068052405</v>
      </c>
      <c r="DW838" s="13">
        <f t="shared" si="876"/>
        <v>1529.1580888326457</v>
      </c>
      <c r="DX838" s="13">
        <f t="shared" si="877"/>
        <v>-2369.275396703259</v>
      </c>
    </row>
    <row r="839" spans="1:128" x14ac:dyDescent="0.35">
      <c r="A839" s="106">
        <f t="shared" si="878"/>
        <v>833</v>
      </c>
      <c r="B839" s="106">
        <f>A839*Paramètres!$D$25</f>
        <v>416.5</v>
      </c>
      <c r="C839" s="102">
        <f>Paramètres!$D$7</f>
        <v>155093840495.72119</v>
      </c>
      <c r="D839" s="28">
        <f>Paramètres!$D$8</f>
        <v>6666</v>
      </c>
      <c r="E839" s="28">
        <f t="shared" ref="E839:E902" si="909">$E838+$I838*($B839-$B838)+$L838*($B839-$B838)^2</f>
        <v>24442.803861860844</v>
      </c>
      <c r="F839" s="28">
        <f t="shared" ref="F839:F902" si="910">$F838+$J838*($B839-$B838)+$M838*($B839-$B838)^2</f>
        <v>-37957.081348120832</v>
      </c>
      <c r="G839" s="28">
        <f t="shared" si="884"/>
        <v>-126.33898441570733</v>
      </c>
      <c r="H839" s="28">
        <f t="shared" si="885"/>
        <v>81.063019323400368</v>
      </c>
      <c r="I839" s="28">
        <f t="shared" si="879"/>
        <v>-5670.9883343391093</v>
      </c>
      <c r="J839" s="28">
        <f t="shared" si="880"/>
        <v>-7709.115877399272</v>
      </c>
      <c r="K839" s="28">
        <f t="shared" si="881"/>
        <v>1835.4868959874377</v>
      </c>
      <c r="L839" s="28">
        <f t="shared" ref="L839:L902" si="911">BU839+CQ839+DO839</f>
        <v>285.13925039773653</v>
      </c>
      <c r="M839" s="28">
        <f t="shared" ref="M839:M902" si="912">BV839+CR839+DP839</f>
        <v>1813.2037263430209</v>
      </c>
      <c r="N839" s="28">
        <f>Paramètres!$D$26*Calculs!K839</f>
        <v>36.709737919748754</v>
      </c>
      <c r="O839" s="28">
        <f>Paramètres!$D$26*I839</f>
        <v>-113.41976668678218</v>
      </c>
      <c r="P839" s="28">
        <f>Paramètres!$D$26*J839</f>
        <v>-154.18231754798543</v>
      </c>
      <c r="Q839" s="105">
        <f>IF($T839&gt;25000,Paramètres!$D$9,-5)</f>
        <v>6</v>
      </c>
      <c r="R839" s="105">
        <f t="shared" si="886"/>
        <v>56712.81029217031</v>
      </c>
      <c r="S839" s="105">
        <f t="shared" si="887"/>
        <v>-43043.878070674335</v>
      </c>
      <c r="T839" s="105">
        <f t="shared" ref="T839:T902" si="913">SQRT((R839)^2+(S839)^2)</f>
        <v>71197.740768923119</v>
      </c>
      <c r="U839" s="105">
        <f t="shared" ref="U839:U902" si="914">DEGREES(ATAN2(R839,S839))</f>
        <v>-37.197764240557383</v>
      </c>
      <c r="V839" s="105">
        <f t="shared" si="888"/>
        <v>181.18730417950471</v>
      </c>
      <c r="W839" s="105">
        <f t="shared" ref="W839:W902" si="915">V839*COS(RADIANS(U839))</f>
        <v>144.32538305719933</v>
      </c>
      <c r="X839" s="105">
        <f t="shared" ref="X839:X902" si="916">V839*SIN(RADIANS(U839))</f>
        <v>-109.54005204138369</v>
      </c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44">
        <f t="shared" ref="AK839:AK902" si="917">AK838+AO838*($B839-$B838)+AR838*($B839-$B838)^2</f>
        <v>-32270.006430309466</v>
      </c>
      <c r="AL839" s="44">
        <f t="shared" ref="AL839:AL902" si="918">AL838+AP838*($B839-$B838)+AS838*($B839-$B838)^2</f>
        <v>5086.7967225535021</v>
      </c>
      <c r="AM839" s="44">
        <f t="shared" si="889"/>
        <v>-119.30588611463693</v>
      </c>
      <c r="AN839" s="44">
        <f t="shared" si="890"/>
        <v>-48.391594162327912</v>
      </c>
      <c r="AO839" s="44">
        <f t="shared" si="882"/>
        <v>-8286.8326377634658</v>
      </c>
      <c r="AP839" s="44">
        <f t="shared" si="883"/>
        <v>-14763.408075493289</v>
      </c>
      <c r="AQ839" s="44">
        <f t="shared" ref="AQ839:AQ902" si="919">SQRT(AR839^2+AS839^2)</f>
        <v>3355.6411332130515</v>
      </c>
      <c r="AR839" s="44">
        <f t="shared" ref="AR839:AR902" si="920">CC838+CY838+DW838+W838</f>
        <v>2228.2662290412432</v>
      </c>
      <c r="AS839" s="44">
        <f t="shared" ref="AS839:AS902" si="921">CD838+CZ838+DX838+X838</f>
        <v>-2509.0151508960025</v>
      </c>
      <c r="AT839" s="44">
        <f>Paramètres!$D$26*Calculs!AQ839</f>
        <v>67.112822664261031</v>
      </c>
      <c r="AU839" s="44">
        <f>Paramètres!$D$26*AO839</f>
        <v>-165.73665275526932</v>
      </c>
      <c r="AV839" s="44">
        <f>Paramètres!$D$26*AP839</f>
        <v>-295.26816150986582</v>
      </c>
      <c r="AW839" s="44"/>
      <c r="AX839" s="44"/>
      <c r="AY839" s="44"/>
      <c r="AZ839" s="44"/>
      <c r="BA839" s="44"/>
      <c r="BB839" s="44"/>
      <c r="BC839" s="44"/>
      <c r="BD839" s="44"/>
      <c r="BE839" s="44"/>
      <c r="BF839" s="44"/>
      <c r="BG839" s="41">
        <f>Paramètres!$D$16</f>
        <v>30000</v>
      </c>
      <c r="BH839" s="41">
        <f>Paramètres!$E$16</f>
        <v>-25000</v>
      </c>
      <c r="BI839" s="100"/>
      <c r="BJ839" s="100"/>
      <c r="BK839" s="110">
        <f>Paramètres!$D$20</f>
        <v>523598775598.29883</v>
      </c>
      <c r="BL839" s="41">
        <f>Paramètres!$D$21</f>
        <v>10000</v>
      </c>
      <c r="BM839" s="41"/>
      <c r="BN839" s="41"/>
      <c r="BO839" s="41">
        <f>IF(AND($BR$6&gt;200,A839&lt;950),Paramètres!$D$22,0)</f>
        <v>1</v>
      </c>
      <c r="BP839" s="41">
        <f t="shared" si="891"/>
        <v>5557.1961381391557</v>
      </c>
      <c r="BQ839" s="41">
        <f t="shared" si="892"/>
        <v>12957.081348120832</v>
      </c>
      <c r="BR839" s="41">
        <f t="shared" ref="BR839:BR902" si="922">SQRT((BP839)^2+(BQ839)^2)</f>
        <v>14098.524248288169</v>
      </c>
      <c r="BS839" s="41">
        <f t="shared" ref="BS839:BS902" si="923">DEGREES(ATAN2(BP839,BQ839))</f>
        <v>66.785865607344988</v>
      </c>
      <c r="BT839" s="41">
        <f t="shared" ref="BT839:BT902" si="924">BO839*BK839*(BR839)/(BR839^2+BL839^2)^(3/2)</f>
        <v>1429.4544352964908</v>
      </c>
      <c r="BU839" s="41">
        <f t="shared" ref="BU839:BU902" si="925">BT839*COS(RADIANS(BS839))</f>
        <v>563.44611163399395</v>
      </c>
      <c r="BV839" s="41">
        <f t="shared" ref="BV839:BV902" si="926">BT839*SIN(RADIANS(BS839))</f>
        <v>1313.723129838758</v>
      </c>
      <c r="BW839" s="41">
        <f>Paramètres!$D$22</f>
        <v>1</v>
      </c>
      <c r="BX839" s="41">
        <f t="shared" si="893"/>
        <v>62270.00643030947</v>
      </c>
      <c r="BY839" s="41">
        <f t="shared" si="894"/>
        <v>-30086.796722553503</v>
      </c>
      <c r="BZ839" s="41">
        <f t="shared" ref="BZ839:BZ902" si="927">SQRT((BX839)^2+(BY839)^2)</f>
        <v>69157.566743307558</v>
      </c>
      <c r="CA839" s="41">
        <f t="shared" ref="CA839:CA902" si="928">DEGREES(ATAN2(BX839,BY839))</f>
        <v>-25.788289000023216</v>
      </c>
      <c r="CB839" s="41">
        <f t="shared" ref="CB839:CB902" si="929">BW839*BK839*(BZ839)/(BZ839^2+BL839^2)^(3/2)</f>
        <v>106.13021740052841</v>
      </c>
      <c r="CC839" s="41">
        <f t="shared" ref="CC839:CC902" si="930">CB839*COS(RADIANS(CA839))</f>
        <v>95.56046621059842</v>
      </c>
      <c r="CD839" s="41">
        <f t="shared" ref="CD839:CD902" si="931">CB839*SIN(RADIANS(CA839))</f>
        <v>-46.171640030396389</v>
      </c>
      <c r="CE839" s="2">
        <f>Paramètres!$F$16</f>
        <v>15000</v>
      </c>
      <c r="CF839" s="2">
        <f>Paramètres!$G$16</f>
        <v>15000</v>
      </c>
      <c r="CG839" s="111">
        <f>Paramètres!$F$20</f>
        <v>992600579172.61572</v>
      </c>
      <c r="CH839" s="2">
        <f>Paramètres!$F$21</f>
        <v>13332</v>
      </c>
      <c r="CI839" s="2"/>
      <c r="CJ839" s="2"/>
      <c r="CK839" s="2">
        <f>IF(CN839&gt;20000,Paramètres!$F$22,-2)</f>
        <v>1</v>
      </c>
      <c r="CL839" s="2">
        <f t="shared" si="895"/>
        <v>-9442.8038618608443</v>
      </c>
      <c r="CM839" s="2">
        <f t="shared" si="896"/>
        <v>52957.081348120832</v>
      </c>
      <c r="CN839" s="2">
        <f t="shared" si="897"/>
        <v>53792.36943735664</v>
      </c>
      <c r="CO839" s="2">
        <f t="shared" si="898"/>
        <v>100.11018310720986</v>
      </c>
      <c r="CP839" s="2">
        <f t="shared" si="899"/>
        <v>313.68868321404182</v>
      </c>
      <c r="CQ839" s="2">
        <f t="shared" si="900"/>
        <v>-55.065444044532732</v>
      </c>
      <c r="CR839" s="2">
        <f t="shared" si="901"/>
        <v>308.81772431118316</v>
      </c>
      <c r="CS839" s="2">
        <f>Paramètres!$F$22</f>
        <v>1</v>
      </c>
      <c r="CT839" s="2">
        <f t="shared" si="902"/>
        <v>47270.00643030947</v>
      </c>
      <c r="CU839" s="2">
        <f t="shared" si="903"/>
        <v>9913.2032774464969</v>
      </c>
      <c r="CV839" s="2">
        <f t="shared" ref="CV839:CV902" si="932">SQRT((CT839)^2+(CU839)^2)</f>
        <v>48298.293004426923</v>
      </c>
      <c r="CW839" s="2">
        <f t="shared" ref="CW839:CW902" si="933">DEGREES(ATAN2(CT839,CU839))</f>
        <v>11.844108306150265</v>
      </c>
      <c r="CX839" s="2">
        <f t="shared" si="904"/>
        <v>381.13114953077951</v>
      </c>
      <c r="CY839" s="2">
        <f t="shared" ref="CY839:CY902" si="934">CX839*COS(RADIANS(CW839))</f>
        <v>373.01674176062227</v>
      </c>
      <c r="CZ839" s="2">
        <f t="shared" ref="CZ839:CZ902" si="935">CX839*SIN(RADIANS(CW839))</f>
        <v>78.226999871800217</v>
      </c>
      <c r="DA839" s="2"/>
      <c r="DB839" s="2"/>
      <c r="DC839" s="13">
        <f>Paramètres!$H$16</f>
        <v>-20000</v>
      </c>
      <c r="DD839" s="13">
        <f>Paramètres!$I$16</f>
        <v>0</v>
      </c>
      <c r="DE839" s="13"/>
      <c r="DF839" s="13"/>
      <c r="DG839" s="112">
        <f>Paramètres!$H$20</f>
        <v>1047197551196.5977</v>
      </c>
      <c r="DH839" s="13">
        <f>Paramètres!$H$21</f>
        <v>10000</v>
      </c>
      <c r="DI839" s="13">
        <f>IF(DL839&lt;66666,Paramètres!$H$22,5)</f>
        <v>1</v>
      </c>
      <c r="DJ839" s="13">
        <f t="shared" si="905"/>
        <v>-44442.803861860841</v>
      </c>
      <c r="DK839" s="13">
        <f t="shared" si="906"/>
        <v>37957.081348120832</v>
      </c>
      <c r="DL839" s="13">
        <f t="shared" ref="DL839:DL902" si="936">SQRT((DJ839)^2+(DK839)^2)</f>
        <v>58445.725588546637</v>
      </c>
      <c r="DM839" s="13">
        <f t="shared" ref="DM839:DM902" si="937">DEGREES(ATAN2(DJ839,DK839))</f>
        <v>139.50049127644212</v>
      </c>
      <c r="DN839" s="13">
        <f t="shared" ref="DN839:DN902" si="938">DI839*DG839*(DL839)/(ABS(DL839)^2+DH839^2)^(3/2)</f>
        <v>293.5797356472076</v>
      </c>
      <c r="DO839" s="13">
        <f t="shared" ref="DO839:DO902" si="939">DN839*COS(RADIANS(DM839))</f>
        <v>-223.24141719172468</v>
      </c>
      <c r="DP839" s="13">
        <f t="shared" ref="DP839:DP902" si="940">DN839*SIN(RADIANS(DM839))</f>
        <v>190.66287219307966</v>
      </c>
      <c r="DQ839" s="13">
        <f>IF(DT839&lt;66666,Paramètres!$H$22,5)</f>
        <v>1</v>
      </c>
      <c r="DR839" s="13">
        <f t="shared" si="907"/>
        <v>12270.006430309466</v>
      </c>
      <c r="DS839" s="13">
        <f t="shared" si="908"/>
        <v>-5086.7967225535021</v>
      </c>
      <c r="DT839" s="13">
        <f t="shared" ref="DT839:DT902" si="941">SQRT((DR839)^2+(DS839)^2)</f>
        <v>13282.641254525273</v>
      </c>
      <c r="DU839" s="13">
        <f t="shared" ref="DU839:DU902" si="942">DEGREES(ATAN2(DR839,DS839))</f>
        <v>-22.517509706754645</v>
      </c>
      <c r="DV839" s="13">
        <f t="shared" ref="DV839:DV902" si="943">DQ839*DG839*(DT839)/(ABS(DT839)^2+DH839^2)^(3/2)</f>
        <v>3026.4861937756641</v>
      </c>
      <c r="DW839" s="13">
        <f t="shared" ref="DW839:DW902" si="944">DV839*COS(RADIANS(DU839))</f>
        <v>2795.7545752595456</v>
      </c>
      <c r="DX839" s="13">
        <f t="shared" ref="DX839:DX902" si="945">DV839*SIN(RADIANS(DU839))</f>
        <v>-1159.0405670337966</v>
      </c>
    </row>
    <row r="840" spans="1:128" x14ac:dyDescent="0.35">
      <c r="A840" s="106">
        <f t="shared" ref="A840:A903" si="946">A839+1</f>
        <v>834</v>
      </c>
      <c r="B840" s="106">
        <f>A840*Paramètres!$D$25</f>
        <v>417</v>
      </c>
      <c r="C840" s="102">
        <f>Paramètres!$D$7</f>
        <v>155093840495.72119</v>
      </c>
      <c r="D840" s="28">
        <f>Paramètres!$D$8</f>
        <v>6666</v>
      </c>
      <c r="E840" s="28">
        <f t="shared" si="909"/>
        <v>21678.594507290723</v>
      </c>
      <c r="F840" s="28">
        <f t="shared" si="910"/>
        <v>-41358.338355234715</v>
      </c>
      <c r="G840" s="28">
        <f t="shared" si="884"/>
        <v>-132.56016924821438</v>
      </c>
      <c r="H840" s="28">
        <f t="shared" si="885"/>
        <v>80.552287281610546</v>
      </c>
      <c r="I840" s="28">
        <f t="shared" ref="I840:I903" si="947">I839+L839-O839</f>
        <v>-5272.4293172545904</v>
      </c>
      <c r="J840" s="28">
        <f t="shared" ref="J840:J903" si="948">J839+M839-P839</f>
        <v>-5741.7298335082651</v>
      </c>
      <c r="K840" s="28">
        <f t="shared" ref="K840:K903" si="949">SQRT(L840^2+M840^2)</f>
        <v>1445.0220688875943</v>
      </c>
      <c r="L840" s="28">
        <f t="shared" si="911"/>
        <v>237.19671322700154</v>
      </c>
      <c r="M840" s="28">
        <f t="shared" si="912"/>
        <v>1425.4215161861739</v>
      </c>
      <c r="N840" s="28">
        <f>Paramètres!$D$26*Calculs!K840</f>
        <v>28.900441377751886</v>
      </c>
      <c r="O840" s="28">
        <f>Paramètres!$D$26*I840</f>
        <v>-105.44858634509181</v>
      </c>
      <c r="P840" s="28">
        <f>Paramètres!$D$26*J840</f>
        <v>-114.8345966701653</v>
      </c>
      <c r="Q840" s="105">
        <f>IF($T840&gt;25000,Paramètres!$D$9,-5)</f>
        <v>6</v>
      </c>
      <c r="R840" s="105">
        <f t="shared" si="886"/>
        <v>57534.950699221619</v>
      </c>
      <c r="S840" s="105">
        <f t="shared" si="887"/>
        <v>-38436.177252317575</v>
      </c>
      <c r="T840" s="105">
        <f t="shared" si="913"/>
        <v>69192.559381290674</v>
      </c>
      <c r="U840" s="105">
        <f t="shared" si="914"/>
        <v>-33.744872164939331</v>
      </c>
      <c r="V840" s="105">
        <f t="shared" si="888"/>
        <v>191.69404811172069</v>
      </c>
      <c r="W840" s="105">
        <f t="shared" si="915"/>
        <v>159.39730667665233</v>
      </c>
      <c r="X840" s="105">
        <f t="shared" si="916"/>
        <v>-106.48524172714234</v>
      </c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44">
        <f t="shared" si="917"/>
        <v>-35856.356191930892</v>
      </c>
      <c r="AL840" s="44">
        <f t="shared" si="918"/>
        <v>-2922.1611029171431</v>
      </c>
      <c r="AM840" s="44">
        <f t="shared" si="889"/>
        <v>-109.14206625773639</v>
      </c>
      <c r="AN840" s="44">
        <f t="shared" si="890"/>
        <v>-19.938757944657681</v>
      </c>
      <c r="AO840" s="44">
        <f t="shared" ref="AO840:AO903" si="950">AO839+AR839-AU839</f>
        <v>-5892.8297559669536</v>
      </c>
      <c r="AP840" s="44">
        <f t="shared" ref="AP840:AP903" si="951">AP839+AS839-AV839</f>
        <v>-16977.155064879425</v>
      </c>
      <c r="AQ840" s="44">
        <f t="shared" si="919"/>
        <v>3626.0086036866296</v>
      </c>
      <c r="AR840" s="44">
        <f t="shared" si="920"/>
        <v>3408.6571662879655</v>
      </c>
      <c r="AS840" s="44">
        <f t="shared" si="921"/>
        <v>-1236.5252592337765</v>
      </c>
      <c r="AT840" s="44">
        <f>Paramètres!$D$26*Calculs!AQ840</f>
        <v>72.520172073732596</v>
      </c>
      <c r="AU840" s="44">
        <f>Paramètres!$D$26*AO840</f>
        <v>-117.85659511933908</v>
      </c>
      <c r="AV840" s="44">
        <f>Paramètres!$D$26*AP840</f>
        <v>-339.54310129758852</v>
      </c>
      <c r="AW840" s="44"/>
      <c r="AX840" s="44"/>
      <c r="AY840" s="44"/>
      <c r="AZ840" s="44"/>
      <c r="BA840" s="44"/>
      <c r="BB840" s="44"/>
      <c r="BC840" s="44"/>
      <c r="BD840" s="44"/>
      <c r="BE840" s="44"/>
      <c r="BF840" s="44"/>
      <c r="BG840" s="41">
        <f>Paramètres!$D$16</f>
        <v>30000</v>
      </c>
      <c r="BH840" s="41">
        <f>Paramètres!$E$16</f>
        <v>-25000</v>
      </c>
      <c r="BI840" s="100"/>
      <c r="BJ840" s="100"/>
      <c r="BK840" s="110">
        <f>Paramètres!$D$20</f>
        <v>523598775598.29883</v>
      </c>
      <c r="BL840" s="41">
        <f>Paramètres!$D$21</f>
        <v>10000</v>
      </c>
      <c r="BM840" s="41"/>
      <c r="BN840" s="41"/>
      <c r="BO840" s="41">
        <f>IF(AND($BR$6&gt;200,A840&lt;950),Paramètres!$D$22,0)</f>
        <v>1</v>
      </c>
      <c r="BP840" s="41">
        <f t="shared" si="891"/>
        <v>8321.4054927092766</v>
      </c>
      <c r="BQ840" s="41">
        <f t="shared" si="892"/>
        <v>16358.338355234715</v>
      </c>
      <c r="BR840" s="41">
        <f t="shared" si="922"/>
        <v>18353.229228624463</v>
      </c>
      <c r="BS840" s="41">
        <f t="shared" si="923"/>
        <v>63.037785525711747</v>
      </c>
      <c r="BT840" s="41">
        <f t="shared" si="924"/>
        <v>1052.5094111644448</v>
      </c>
      <c r="BU840" s="41">
        <f t="shared" si="925"/>
        <v>477.21071240869793</v>
      </c>
      <c r="BV840" s="41">
        <f t="shared" si="926"/>
        <v>938.10766788898457</v>
      </c>
      <c r="BW840" s="41">
        <f>Paramètres!$D$22</f>
        <v>1</v>
      </c>
      <c r="BX840" s="41">
        <f t="shared" si="893"/>
        <v>65856.356191930885</v>
      </c>
      <c r="BY840" s="41">
        <f t="shared" si="894"/>
        <v>-22077.838897082856</v>
      </c>
      <c r="BZ840" s="41">
        <f t="shared" si="927"/>
        <v>69458.553261956287</v>
      </c>
      <c r="CA840" s="41">
        <f t="shared" si="928"/>
        <v>-18.533332559892518</v>
      </c>
      <c r="CB840" s="41">
        <f t="shared" si="929"/>
        <v>105.24037418172554</v>
      </c>
      <c r="CC840" s="41">
        <f t="shared" si="930"/>
        <v>99.782492470655896</v>
      </c>
      <c r="CD840" s="41">
        <f t="shared" si="931"/>
        <v>-33.451316181177461</v>
      </c>
      <c r="CE840" s="2">
        <f>Paramètres!$F$16</f>
        <v>15000</v>
      </c>
      <c r="CF840" s="2">
        <f>Paramètres!$G$16</f>
        <v>15000</v>
      </c>
      <c r="CG840" s="111">
        <f>Paramètres!$F$20</f>
        <v>992600579172.61572</v>
      </c>
      <c r="CH840" s="2">
        <f>Paramètres!$F$21</f>
        <v>13332</v>
      </c>
      <c r="CI840" s="2"/>
      <c r="CJ840" s="2"/>
      <c r="CK840" s="2">
        <f>IF(CN840&gt;20000,Paramètres!$F$22,-2)</f>
        <v>1</v>
      </c>
      <c r="CL840" s="2">
        <f t="shared" si="895"/>
        <v>-6678.5945072907234</v>
      </c>
      <c r="CM840" s="2">
        <f t="shared" si="896"/>
        <v>56358.338355234715</v>
      </c>
      <c r="CN840" s="2">
        <f t="shared" si="897"/>
        <v>56752.673300523333</v>
      </c>
      <c r="CO840" s="2">
        <f t="shared" si="898"/>
        <v>96.758166537225449</v>
      </c>
      <c r="CP840" s="2">
        <f t="shared" si="899"/>
        <v>284.32117539264863</v>
      </c>
      <c r="CQ840" s="2">
        <f t="shared" si="900"/>
        <v>-33.458614896054151</v>
      </c>
      <c r="CR840" s="2">
        <f t="shared" si="901"/>
        <v>282.34562483930011</v>
      </c>
      <c r="CS840" s="2">
        <f>Paramètres!$F$22</f>
        <v>1</v>
      </c>
      <c r="CT840" s="2">
        <f t="shared" si="902"/>
        <v>50856.356191930892</v>
      </c>
      <c r="CU840" s="2">
        <f t="shared" si="903"/>
        <v>17922.161102917144</v>
      </c>
      <c r="CV840" s="2">
        <f t="shared" si="932"/>
        <v>53921.914132562692</v>
      </c>
      <c r="CW840" s="2">
        <f t="shared" si="933"/>
        <v>19.412839659690896</v>
      </c>
      <c r="CX840" s="2">
        <f t="shared" si="904"/>
        <v>312.31335000405807</v>
      </c>
      <c r="CY840" s="2">
        <f t="shared" si="934"/>
        <v>294.5577735288511</v>
      </c>
      <c r="CZ840" s="2">
        <f t="shared" si="935"/>
        <v>103.80436717442728</v>
      </c>
      <c r="DA840" s="2"/>
      <c r="DB840" s="2"/>
      <c r="DC840" s="13">
        <f>Paramètres!$H$16</f>
        <v>-20000</v>
      </c>
      <c r="DD840" s="13">
        <f>Paramètres!$I$16</f>
        <v>0</v>
      </c>
      <c r="DE840" s="13"/>
      <c r="DF840" s="13"/>
      <c r="DG840" s="112">
        <f>Paramètres!$H$20</f>
        <v>1047197551196.5977</v>
      </c>
      <c r="DH840" s="13">
        <f>Paramètres!$H$21</f>
        <v>10000</v>
      </c>
      <c r="DI840" s="13">
        <f>IF(DL840&lt;66666,Paramètres!$H$22,5)</f>
        <v>1</v>
      </c>
      <c r="DJ840" s="13">
        <f t="shared" si="905"/>
        <v>-41678.59450729072</v>
      </c>
      <c r="DK840" s="13">
        <f t="shared" si="906"/>
        <v>41358.338355234715</v>
      </c>
      <c r="DL840" s="13">
        <f t="shared" si="936"/>
        <v>58716.415009852601</v>
      </c>
      <c r="DM840" s="13">
        <f t="shared" si="937"/>
        <v>135.22097679024336</v>
      </c>
      <c r="DN840" s="13">
        <f t="shared" si="938"/>
        <v>290.99329786933674</v>
      </c>
      <c r="DO840" s="13">
        <f t="shared" si="939"/>
        <v>-206.55538428564225</v>
      </c>
      <c r="DP840" s="13">
        <f t="shared" si="940"/>
        <v>204.9682234578892</v>
      </c>
      <c r="DQ840" s="13">
        <f>IF(DT840&lt;66666,Paramètres!$H$22,5)</f>
        <v>1</v>
      </c>
      <c r="DR840" s="13">
        <f t="shared" si="907"/>
        <v>15856.356191930892</v>
      </c>
      <c r="DS840" s="13">
        <f t="shared" si="908"/>
        <v>2922.1611029171431</v>
      </c>
      <c r="DT840" s="13">
        <f t="shared" si="941"/>
        <v>16123.369908204273</v>
      </c>
      <c r="DU840" s="13">
        <f t="shared" si="942"/>
        <v>10.441855656903517</v>
      </c>
      <c r="DV840" s="13">
        <f t="shared" si="943"/>
        <v>2472.2793326123151</v>
      </c>
      <c r="DW840" s="13">
        <f t="shared" si="944"/>
        <v>2431.3367445537988</v>
      </c>
      <c r="DX840" s="13">
        <f t="shared" si="945"/>
        <v>448.07000908845811</v>
      </c>
    </row>
    <row r="841" spans="1:128" x14ac:dyDescent="0.35">
      <c r="A841" s="106">
        <f t="shared" si="946"/>
        <v>835</v>
      </c>
      <c r="B841" s="106">
        <f>A841*Paramètres!$D$25</f>
        <v>417.5</v>
      </c>
      <c r="C841" s="102">
        <f>Paramètres!$D$7</f>
        <v>155093840495.72119</v>
      </c>
      <c r="D841" s="28">
        <f>Paramètres!$D$8</f>
        <v>6666</v>
      </c>
      <c r="E841" s="28">
        <f t="shared" si="909"/>
        <v>19101.679026970181</v>
      </c>
      <c r="F841" s="28">
        <f t="shared" si="910"/>
        <v>-43872.8478929423</v>
      </c>
      <c r="G841" s="28">
        <f t="shared" si="884"/>
        <v>-139.56026481526803</v>
      </c>
      <c r="H841" s="28">
        <f t="shared" si="885"/>
        <v>80.413811799947666</v>
      </c>
      <c r="I841" s="28">
        <f t="shared" si="947"/>
        <v>-4929.7840176824966</v>
      </c>
      <c r="J841" s="28">
        <f t="shared" si="948"/>
        <v>-4201.4737206519258</v>
      </c>
      <c r="K841" s="28">
        <f t="shared" si="949"/>
        <v>1214.4526560820671</v>
      </c>
      <c r="L841" s="28">
        <f t="shared" si="911"/>
        <v>202.24408364717351</v>
      </c>
      <c r="M841" s="28">
        <f t="shared" si="912"/>
        <v>1197.4942941385993</v>
      </c>
      <c r="N841" s="28">
        <f>Paramètres!$D$26*Calculs!K841</f>
        <v>24.289053121641341</v>
      </c>
      <c r="O841" s="28">
        <f>Paramètres!$D$26*I841</f>
        <v>-98.595680353649939</v>
      </c>
      <c r="P841" s="28">
        <f>Paramètres!$D$26*J841</f>
        <v>-84.029474413038514</v>
      </c>
      <c r="Q841" s="105">
        <f>IF($T841&gt;25000,Paramètres!$D$9,-5)</f>
        <v>6</v>
      </c>
      <c r="R841" s="105">
        <f t="shared" si="886"/>
        <v>57052.28580531256</v>
      </c>
      <c r="S841" s="105">
        <f t="shared" si="887"/>
        <v>-32152.977942776997</v>
      </c>
      <c r="T841" s="105">
        <f t="shared" si="913"/>
        <v>65488.757097686415</v>
      </c>
      <c r="U841" s="105">
        <f t="shared" si="914"/>
        <v>-29.404319529557185</v>
      </c>
      <c r="V841" s="105">
        <f t="shared" si="888"/>
        <v>213.64735148395022</v>
      </c>
      <c r="W841" s="105">
        <f t="shared" si="915"/>
        <v>186.12461586694261</v>
      </c>
      <c r="X841" s="105">
        <f t="shared" si="916"/>
        <v>-104.8943190286758</v>
      </c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44">
        <f t="shared" si="917"/>
        <v>-37950.606778342379</v>
      </c>
      <c r="AL841" s="44">
        <f t="shared" si="918"/>
        <v>-11719.869950165301</v>
      </c>
      <c r="AM841" s="44">
        <f t="shared" si="889"/>
        <v>-97.541402625028354</v>
      </c>
      <c r="AN841" s="44">
        <f t="shared" si="890"/>
        <v>7.8571450166518213</v>
      </c>
      <c r="AO841" s="44">
        <f t="shared" si="950"/>
        <v>-2366.315994559649</v>
      </c>
      <c r="AP841" s="44">
        <f t="shared" si="951"/>
        <v>-17874.137222815611</v>
      </c>
      <c r="AQ841" s="44">
        <f t="shared" si="919"/>
        <v>3013.3638090308018</v>
      </c>
      <c r="AR841" s="44">
        <f t="shared" si="920"/>
        <v>2985.0743172299585</v>
      </c>
      <c r="AS841" s="44">
        <f t="shared" si="921"/>
        <v>411.93781835456559</v>
      </c>
      <c r="AT841" s="44">
        <f>Paramètres!$D$26*Calculs!AQ841</f>
        <v>60.267276180616037</v>
      </c>
      <c r="AU841" s="44">
        <f>Paramètres!$D$26*AO841</f>
        <v>-47.326319891192981</v>
      </c>
      <c r="AV841" s="44">
        <f>Paramètres!$D$26*AP841</f>
        <v>-357.48274445631222</v>
      </c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1">
        <f>Paramètres!$D$16</f>
        <v>30000</v>
      </c>
      <c r="BH841" s="41">
        <f>Paramètres!$E$16</f>
        <v>-25000</v>
      </c>
      <c r="BI841" s="100"/>
      <c r="BJ841" s="100"/>
      <c r="BK841" s="110">
        <f>Paramètres!$D$20</f>
        <v>523598775598.29883</v>
      </c>
      <c r="BL841" s="41">
        <f>Paramètres!$D$21</f>
        <v>10000</v>
      </c>
      <c r="BM841" s="41"/>
      <c r="BN841" s="41"/>
      <c r="BO841" s="41">
        <f>IF(AND($BR$6&gt;200,A841&lt;950),Paramètres!$D$22,0)</f>
        <v>1</v>
      </c>
      <c r="BP841" s="41">
        <f t="shared" si="891"/>
        <v>10898.320973029819</v>
      </c>
      <c r="BQ841" s="41">
        <f t="shared" si="892"/>
        <v>18872.8478929423</v>
      </c>
      <c r="BR841" s="41">
        <f t="shared" si="922"/>
        <v>21793.526277803649</v>
      </c>
      <c r="BS841" s="41">
        <f t="shared" si="923"/>
        <v>59.995270708789242</v>
      </c>
      <c r="BT841" s="41">
        <f t="shared" si="924"/>
        <v>827.69853724785116</v>
      </c>
      <c r="BU841" s="41">
        <f t="shared" si="925"/>
        <v>413.90843376372811</v>
      </c>
      <c r="BV841" s="41">
        <f t="shared" si="926"/>
        <v>716.77379766666274</v>
      </c>
      <c r="BW841" s="41">
        <f>Paramètres!$D$22</f>
        <v>1</v>
      </c>
      <c r="BX841" s="41">
        <f t="shared" si="893"/>
        <v>67950.606778342379</v>
      </c>
      <c r="BY841" s="41">
        <f t="shared" si="894"/>
        <v>-13280.130049834699</v>
      </c>
      <c r="BZ841" s="41">
        <f t="shared" si="927"/>
        <v>69236.166962689618</v>
      </c>
      <c r="CA841" s="41">
        <f t="shared" si="928"/>
        <v>-11.058382744332027</v>
      </c>
      <c r="CB841" s="41">
        <f t="shared" si="929"/>
        <v>105.89676799630233</v>
      </c>
      <c r="CC841" s="41">
        <f t="shared" si="930"/>
        <v>103.93050275431595</v>
      </c>
      <c r="CD841" s="41">
        <f t="shared" si="931"/>
        <v>-20.311968621918592</v>
      </c>
      <c r="CE841" s="2">
        <f>Paramètres!$F$16</f>
        <v>15000</v>
      </c>
      <c r="CF841" s="2">
        <f>Paramètres!$G$16</f>
        <v>15000</v>
      </c>
      <c r="CG841" s="111">
        <f>Paramètres!$F$20</f>
        <v>992600579172.61572</v>
      </c>
      <c r="CH841" s="2">
        <f>Paramètres!$F$21</f>
        <v>13332</v>
      </c>
      <c r="CI841" s="2"/>
      <c r="CJ841" s="2"/>
      <c r="CK841" s="2">
        <f>IF(CN841&gt;20000,Paramètres!$F$22,-2)</f>
        <v>1</v>
      </c>
      <c r="CL841" s="2">
        <f t="shared" si="895"/>
        <v>-4101.6790269701814</v>
      </c>
      <c r="CM841" s="2">
        <f t="shared" si="896"/>
        <v>58872.8478929423</v>
      </c>
      <c r="CN841" s="2">
        <f t="shared" si="897"/>
        <v>59015.557185083053</v>
      </c>
      <c r="CO841" s="2">
        <f t="shared" si="898"/>
        <v>93.985364568493281</v>
      </c>
      <c r="CP841" s="2">
        <f t="shared" si="899"/>
        <v>264.49441138730134</v>
      </c>
      <c r="CQ841" s="2">
        <f t="shared" si="900"/>
        <v>-18.382799920633989</v>
      </c>
      <c r="CR841" s="2">
        <f t="shared" si="901"/>
        <v>263.85482053999493</v>
      </c>
      <c r="CS841" s="2">
        <f>Paramètres!$F$22</f>
        <v>1</v>
      </c>
      <c r="CT841" s="2">
        <f t="shared" si="902"/>
        <v>52950.606778342379</v>
      </c>
      <c r="CU841" s="2">
        <f t="shared" si="903"/>
        <v>26719.869950165303</v>
      </c>
      <c r="CV841" s="2">
        <f t="shared" si="932"/>
        <v>59310.354984171056</v>
      </c>
      <c r="CW841" s="2">
        <f t="shared" si="933"/>
        <v>26.776368530968806</v>
      </c>
      <c r="CX841" s="2">
        <f t="shared" si="904"/>
        <v>262.06089067439854</v>
      </c>
      <c r="CY841" s="2">
        <f t="shared" si="934"/>
        <v>233.96054833570963</v>
      </c>
      <c r="CZ841" s="2">
        <f t="shared" si="935"/>
        <v>118.06088363007092</v>
      </c>
      <c r="DA841" s="2"/>
      <c r="DB841" s="2"/>
      <c r="DC841" s="13">
        <f>Paramètres!$H$16</f>
        <v>-20000</v>
      </c>
      <c r="DD841" s="13">
        <f>Paramètres!$I$16</f>
        <v>0</v>
      </c>
      <c r="DE841" s="13"/>
      <c r="DF841" s="13"/>
      <c r="DG841" s="112">
        <f>Paramètres!$H$20</f>
        <v>1047197551196.5977</v>
      </c>
      <c r="DH841" s="13">
        <f>Paramètres!$H$21</f>
        <v>10000</v>
      </c>
      <c r="DI841" s="13">
        <f>IF(DL841&lt;66666,Paramètres!$H$22,5)</f>
        <v>1</v>
      </c>
      <c r="DJ841" s="13">
        <f t="shared" si="905"/>
        <v>-39101.679026970181</v>
      </c>
      <c r="DK841" s="13">
        <f t="shared" si="906"/>
        <v>43872.8478929423</v>
      </c>
      <c r="DL841" s="13">
        <f t="shared" si="936"/>
        <v>58768.767938127232</v>
      </c>
      <c r="DM841" s="13">
        <f t="shared" si="937"/>
        <v>131.70902438611219</v>
      </c>
      <c r="DN841" s="13">
        <f t="shared" si="938"/>
        <v>290.49695186620488</v>
      </c>
      <c r="DO841" s="13">
        <f t="shared" si="939"/>
        <v>-193.2815501959206</v>
      </c>
      <c r="DP841" s="13">
        <f t="shared" si="940"/>
        <v>216.86567593194175</v>
      </c>
      <c r="DQ841" s="13">
        <f>IF(DT841&lt;66666,Paramètres!$H$22,5)</f>
        <v>1</v>
      </c>
      <c r="DR841" s="13">
        <f t="shared" si="907"/>
        <v>17950.606778342379</v>
      </c>
      <c r="DS841" s="13">
        <f t="shared" si="908"/>
        <v>11719.869950165301</v>
      </c>
      <c r="DT841" s="13">
        <f t="shared" si="941"/>
        <v>21437.808548437479</v>
      </c>
      <c r="DU841" s="13">
        <f t="shared" si="942"/>
        <v>33.140337924809337</v>
      </c>
      <c r="DV841" s="13">
        <f t="shared" si="943"/>
        <v>1695.9621465296254</v>
      </c>
      <c r="DW841" s="13">
        <f t="shared" si="944"/>
        <v>1420.0868309147065</v>
      </c>
      <c r="DX841" s="13">
        <f t="shared" si="945"/>
        <v>927.16826688794765</v>
      </c>
    </row>
    <row r="842" spans="1:128" x14ac:dyDescent="0.35">
      <c r="A842" s="106">
        <f t="shared" si="946"/>
        <v>836</v>
      </c>
      <c r="B842" s="106">
        <f>A842*Paramètres!$D$25</f>
        <v>418</v>
      </c>
      <c r="C842" s="102">
        <f>Paramètres!$D$7</f>
        <v>155093840495.72119</v>
      </c>
      <c r="D842" s="28">
        <f>Paramètres!$D$8</f>
        <v>6666</v>
      </c>
      <c r="E842" s="28">
        <f t="shared" si="909"/>
        <v>16687.348039040728</v>
      </c>
      <c r="F842" s="28">
        <f t="shared" si="910"/>
        <v>-45674.211179733611</v>
      </c>
      <c r="G842" s="28">
        <f t="shared" si="884"/>
        <v>-147.75616549419996</v>
      </c>
      <c r="H842" s="28">
        <f t="shared" si="885"/>
        <v>80.200495733937359</v>
      </c>
      <c r="I842" s="28">
        <f t="shared" si="947"/>
        <v>-4628.9442536816732</v>
      </c>
      <c r="J842" s="28">
        <f t="shared" si="948"/>
        <v>-2919.9499521002881</v>
      </c>
      <c r="K842" s="28">
        <f t="shared" si="949"/>
        <v>1073.1675331872216</v>
      </c>
      <c r="L842" s="28">
        <f t="shared" si="911"/>
        <v>182.65415858072228</v>
      </c>
      <c r="M842" s="28">
        <f t="shared" si="912"/>
        <v>1057.5093439966925</v>
      </c>
      <c r="N842" s="28">
        <f>Paramètres!$D$26*Calculs!K842</f>
        <v>21.463350663744432</v>
      </c>
      <c r="O842" s="28">
        <f>Paramètres!$D$26*I842</f>
        <v>-92.578885073633472</v>
      </c>
      <c r="P842" s="28">
        <f>Paramètres!$D$26*J842</f>
        <v>-58.398999042005762</v>
      </c>
      <c r="Q842" s="105">
        <f>IF($T842&gt;25000,Paramètres!$D$9,-5)</f>
        <v>6</v>
      </c>
      <c r="R842" s="105">
        <f t="shared" si="886"/>
        <v>55074.844235355435</v>
      </c>
      <c r="S842" s="105">
        <f t="shared" si="887"/>
        <v>-25120.257072749144</v>
      </c>
      <c r="T842" s="105">
        <f t="shared" si="913"/>
        <v>60533.179190834402</v>
      </c>
      <c r="U842" s="105">
        <f t="shared" si="914"/>
        <v>-24.518263366090864</v>
      </c>
      <c r="V842" s="105">
        <f t="shared" si="888"/>
        <v>249.40576768183354</v>
      </c>
      <c r="W842" s="105">
        <f t="shared" si="915"/>
        <v>226.91660986733788</v>
      </c>
      <c r="X842" s="105">
        <f t="shared" si="916"/>
        <v>-103.49922279553162</v>
      </c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44">
        <f t="shared" si="917"/>
        <v>-38387.496196314707</v>
      </c>
      <c r="AL842" s="44">
        <f t="shared" si="918"/>
        <v>-20553.954106984467</v>
      </c>
      <c r="AM842" s="44">
        <f t="shared" si="889"/>
        <v>-87.769938785315318</v>
      </c>
      <c r="AN842" s="44">
        <f t="shared" si="890"/>
        <v>25.325283940578824</v>
      </c>
      <c r="AO842" s="44">
        <f t="shared" si="950"/>
        <v>666.08464256150251</v>
      </c>
      <c r="AP842" s="44">
        <f t="shared" si="951"/>
        <v>-17104.716660004731</v>
      </c>
      <c r="AQ842" s="44">
        <f t="shared" si="919"/>
        <v>2150.808357439048</v>
      </c>
      <c r="AR842" s="44">
        <f t="shared" si="920"/>
        <v>1944.1024978716748</v>
      </c>
      <c r="AS842" s="44">
        <f t="shared" si="921"/>
        <v>920.02286286742412</v>
      </c>
      <c r="AT842" s="44">
        <f>Paramètres!$D$26*Calculs!AQ842</f>
        <v>43.016167148780958</v>
      </c>
      <c r="AU842" s="44">
        <f>Paramètres!$D$26*AO842</f>
        <v>13.321692851230051</v>
      </c>
      <c r="AV842" s="44">
        <f>Paramètres!$D$26*AP842</f>
        <v>-342.09433320009464</v>
      </c>
      <c r="AW842" s="44"/>
      <c r="AX842" s="44"/>
      <c r="AY842" s="44"/>
      <c r="AZ842" s="44"/>
      <c r="BA842" s="44"/>
      <c r="BB842" s="44"/>
      <c r="BC842" s="44"/>
      <c r="BD842" s="44"/>
      <c r="BE842" s="44"/>
      <c r="BF842" s="44"/>
      <c r="BG842" s="41">
        <f>Paramètres!$D$16</f>
        <v>30000</v>
      </c>
      <c r="BH842" s="41">
        <f>Paramètres!$E$16</f>
        <v>-25000</v>
      </c>
      <c r="BI842" s="100"/>
      <c r="BJ842" s="100"/>
      <c r="BK842" s="110">
        <f>Paramètres!$D$20</f>
        <v>523598775598.29883</v>
      </c>
      <c r="BL842" s="41">
        <f>Paramètres!$D$21</f>
        <v>10000</v>
      </c>
      <c r="BM842" s="41"/>
      <c r="BN842" s="41"/>
      <c r="BO842" s="41">
        <f>IF(AND($BR$6&gt;200,A842&lt;950),Paramètres!$D$22,0)</f>
        <v>1</v>
      </c>
      <c r="BP842" s="41">
        <f t="shared" si="891"/>
        <v>13312.651960959272</v>
      </c>
      <c r="BQ842" s="41">
        <f t="shared" si="892"/>
        <v>20674.211179733611</v>
      </c>
      <c r="BR842" s="41">
        <f t="shared" si="922"/>
        <v>24589.626067467048</v>
      </c>
      <c r="BS842" s="41">
        <f t="shared" si="923"/>
        <v>57.221481688870952</v>
      </c>
      <c r="BT842" s="41">
        <f t="shared" si="924"/>
        <v>688.32038305419587</v>
      </c>
      <c r="BU842" s="41">
        <f t="shared" si="925"/>
        <v>372.65185213036415</v>
      </c>
      <c r="BV842" s="41">
        <f t="shared" si="926"/>
        <v>578.71888411532257</v>
      </c>
      <c r="BW842" s="41">
        <f>Paramètres!$D$22</f>
        <v>1</v>
      </c>
      <c r="BX842" s="41">
        <f t="shared" si="893"/>
        <v>68387.496196314707</v>
      </c>
      <c r="BY842" s="41">
        <f t="shared" si="894"/>
        <v>-4446.0458930155328</v>
      </c>
      <c r="BZ842" s="41">
        <f t="shared" si="927"/>
        <v>68531.868208037049</v>
      </c>
      <c r="CA842" s="41">
        <f t="shared" si="928"/>
        <v>-3.7197103240274769</v>
      </c>
      <c r="CB842" s="41">
        <f t="shared" si="929"/>
        <v>108.01613545704703</v>
      </c>
      <c r="CC842" s="41">
        <f t="shared" si="930"/>
        <v>107.7885842873187</v>
      </c>
      <c r="CD842" s="41">
        <f t="shared" si="931"/>
        <v>-7.0076113198953021</v>
      </c>
      <c r="CE842" s="2">
        <f>Paramètres!$F$16</f>
        <v>15000</v>
      </c>
      <c r="CF842" s="2">
        <f>Paramètres!$G$16</f>
        <v>15000</v>
      </c>
      <c r="CG842" s="111">
        <f>Paramètres!$F$20</f>
        <v>992600579172.61572</v>
      </c>
      <c r="CH842" s="2">
        <f>Paramètres!$F$21</f>
        <v>13332</v>
      </c>
      <c r="CI842" s="2"/>
      <c r="CJ842" s="2"/>
      <c r="CK842" s="2">
        <f>IF(CN842&gt;20000,Paramètres!$F$22,-2)</f>
        <v>1</v>
      </c>
      <c r="CL842" s="2">
        <f t="shared" si="895"/>
        <v>-1687.3480390407276</v>
      </c>
      <c r="CM842" s="2">
        <f t="shared" si="896"/>
        <v>60674.211179733611</v>
      </c>
      <c r="CN842" s="2">
        <f t="shared" si="897"/>
        <v>60697.669194852664</v>
      </c>
      <c r="CO842" s="2">
        <f t="shared" si="898"/>
        <v>91.592983369645722</v>
      </c>
      <c r="CP842" s="2">
        <f t="shared" si="899"/>
        <v>251.03639621910614</v>
      </c>
      <c r="CQ842" s="2">
        <f t="shared" si="900"/>
        <v>-6.9786167493245292</v>
      </c>
      <c r="CR842" s="2">
        <f t="shared" si="901"/>
        <v>250.93937741004717</v>
      </c>
      <c r="CS842" s="2">
        <f>Paramètres!$F$22</f>
        <v>1</v>
      </c>
      <c r="CT842" s="2">
        <f t="shared" si="902"/>
        <v>53387.496196314707</v>
      </c>
      <c r="CU842" s="2">
        <f t="shared" si="903"/>
        <v>35553.954106984471</v>
      </c>
      <c r="CV842" s="2">
        <f t="shared" si="932"/>
        <v>64142.874918053647</v>
      </c>
      <c r="CW842" s="2">
        <f t="shared" si="933"/>
        <v>33.662040267776199</v>
      </c>
      <c r="CX842" s="2">
        <f t="shared" si="904"/>
        <v>226.42568566931814</v>
      </c>
      <c r="CY842" s="2">
        <f t="shared" si="934"/>
        <v>188.45897456049792</v>
      </c>
      <c r="CZ842" s="2">
        <f t="shared" si="935"/>
        <v>125.50619920317267</v>
      </c>
      <c r="DA842" s="2"/>
      <c r="DB842" s="2"/>
      <c r="DC842" s="13">
        <f>Paramètres!$H$16</f>
        <v>-20000</v>
      </c>
      <c r="DD842" s="13">
        <f>Paramètres!$I$16</f>
        <v>0</v>
      </c>
      <c r="DE842" s="13"/>
      <c r="DF842" s="13"/>
      <c r="DG842" s="112">
        <f>Paramètres!$H$20</f>
        <v>1047197551196.5977</v>
      </c>
      <c r="DH842" s="13">
        <f>Paramètres!$H$21</f>
        <v>10000</v>
      </c>
      <c r="DI842" s="13">
        <f>IF(DL842&lt;66666,Paramètres!$H$22,5)</f>
        <v>1</v>
      </c>
      <c r="DJ842" s="13">
        <f t="shared" si="905"/>
        <v>-36687.348039040728</v>
      </c>
      <c r="DK842" s="13">
        <f t="shared" si="906"/>
        <v>45674.211179733611</v>
      </c>
      <c r="DL842" s="13">
        <f t="shared" si="936"/>
        <v>58584.085492807761</v>
      </c>
      <c r="DM842" s="13">
        <f t="shared" si="937"/>
        <v>128.77281951038194</v>
      </c>
      <c r="DN842" s="13">
        <f t="shared" si="938"/>
        <v>292.25348288120352</v>
      </c>
      <c r="DO842" s="13">
        <f t="shared" si="939"/>
        <v>-183.01907680031732</v>
      </c>
      <c r="DP842" s="13">
        <f t="shared" si="940"/>
        <v>227.85108247132266</v>
      </c>
      <c r="DQ842" s="13">
        <f>IF(DT842&lt;66666,Paramètres!$H$22,5)</f>
        <v>1</v>
      </c>
      <c r="DR842" s="13">
        <f t="shared" si="907"/>
        <v>18387.496196314707</v>
      </c>
      <c r="DS842" s="13">
        <f t="shared" si="908"/>
        <v>20553.954106984467</v>
      </c>
      <c r="DT842" s="13">
        <f t="shared" si="941"/>
        <v>27578.343782785643</v>
      </c>
      <c r="DU842" s="13">
        <f t="shared" si="942"/>
        <v>48.18429505989468</v>
      </c>
      <c r="DV842" s="13">
        <f t="shared" si="943"/>
        <v>1143.9874127892176</v>
      </c>
      <c r="DW842" s="13">
        <f t="shared" si="944"/>
        <v>762.73848665356377</v>
      </c>
      <c r="DX842" s="13">
        <f t="shared" si="945"/>
        <v>852.60612336388897</v>
      </c>
    </row>
    <row r="843" spans="1:128" x14ac:dyDescent="0.35">
      <c r="A843" s="106">
        <f t="shared" si="946"/>
        <v>837</v>
      </c>
      <c r="B843" s="106">
        <f>A843*Paramètres!$D$25</f>
        <v>418.5</v>
      </c>
      <c r="C843" s="102">
        <f>Paramètres!$D$7</f>
        <v>155093840495.72119</v>
      </c>
      <c r="D843" s="28">
        <f>Paramètres!$D$8</f>
        <v>6666</v>
      </c>
      <c r="E843" s="28">
        <f t="shared" si="909"/>
        <v>14418.539451845072</v>
      </c>
      <c r="F843" s="28">
        <f t="shared" si="910"/>
        <v>-46869.808819784579</v>
      </c>
      <c r="G843" s="28">
        <f t="shared" si="884"/>
        <v>-157.49241391727284</v>
      </c>
      <c r="H843" s="28">
        <f t="shared" si="885"/>
        <v>79.832568069880196</v>
      </c>
      <c r="I843" s="28">
        <f t="shared" si="947"/>
        <v>-4353.7112100273171</v>
      </c>
      <c r="J843" s="28">
        <f t="shared" si="948"/>
        <v>-1804.04160906159</v>
      </c>
      <c r="K843" s="28">
        <f t="shared" si="949"/>
        <v>983.30567850849764</v>
      </c>
      <c r="L843" s="28">
        <f t="shared" si="911"/>
        <v>173.57830552846374</v>
      </c>
      <c r="M843" s="28">
        <f t="shared" si="912"/>
        <v>967.86395182221986</v>
      </c>
      <c r="N843" s="28">
        <f>Paramètres!$D$26*Calculs!K843</f>
        <v>19.666113570169951</v>
      </c>
      <c r="O843" s="28">
        <f>Paramètres!$D$26*I843</f>
        <v>-87.07422420054634</v>
      </c>
      <c r="P843" s="28">
        <f>Paramètres!$D$26*J843</f>
        <v>-36.080832181231798</v>
      </c>
      <c r="Q843" s="105">
        <f>IF($T843&gt;25000,Paramètres!$D$9,-5)</f>
        <v>6</v>
      </c>
      <c r="R843" s="105">
        <f t="shared" si="886"/>
        <v>51986.967702411108</v>
      </c>
      <c r="S843" s="105">
        <f t="shared" si="887"/>
        <v>-17993.502098514604</v>
      </c>
      <c r="T843" s="105">
        <f t="shared" si="913"/>
        <v>55012.825128880497</v>
      </c>
      <c r="U843" s="105">
        <f t="shared" si="914"/>
        <v>-19.091536665840842</v>
      </c>
      <c r="V843" s="105">
        <f t="shared" si="888"/>
        <v>300.83100171654547</v>
      </c>
      <c r="W843" s="105">
        <f t="shared" si="915"/>
        <v>284.28446518576908</v>
      </c>
      <c r="X843" s="105">
        <f t="shared" si="916"/>
        <v>-98.395296878567436</v>
      </c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44">
        <f t="shared" si="917"/>
        <v>-37568.428250566038</v>
      </c>
      <c r="AL843" s="44">
        <f t="shared" si="918"/>
        <v>-28876.306721269975</v>
      </c>
      <c r="AM843" s="44">
        <f t="shared" si="889"/>
        <v>-80.691053027206536</v>
      </c>
      <c r="AN843" s="44">
        <f t="shared" si="890"/>
        <v>34.007753172273468</v>
      </c>
      <c r="AO843" s="44">
        <f t="shared" si="950"/>
        <v>2596.8654475819471</v>
      </c>
      <c r="AP843" s="44">
        <f t="shared" si="951"/>
        <v>-15842.599463937211</v>
      </c>
      <c r="AQ843" s="44">
        <f t="shared" si="919"/>
        <v>1551.2204623056391</v>
      </c>
      <c r="AR843" s="44">
        <f t="shared" si="920"/>
        <v>1285.9026553687183</v>
      </c>
      <c r="AS843" s="44">
        <f t="shared" si="921"/>
        <v>867.60548845163464</v>
      </c>
      <c r="AT843" s="44">
        <f>Paramètres!$D$26*Calculs!AQ843</f>
        <v>31.024409246112782</v>
      </c>
      <c r="AU843" s="44">
        <f>Paramètres!$D$26*AO843</f>
        <v>51.937308951638947</v>
      </c>
      <c r="AV843" s="44">
        <f>Paramètres!$D$26*AP843</f>
        <v>-316.85198927874421</v>
      </c>
      <c r="AW843" s="44"/>
      <c r="AX843" s="44"/>
      <c r="AY843" s="44"/>
      <c r="AZ843" s="44"/>
      <c r="BA843" s="44"/>
      <c r="BB843" s="44"/>
      <c r="BC843" s="44"/>
      <c r="BD843" s="44"/>
      <c r="BE843" s="44"/>
      <c r="BF843" s="44"/>
      <c r="BG843" s="41">
        <f>Paramètres!$D$16</f>
        <v>30000</v>
      </c>
      <c r="BH843" s="41">
        <f>Paramètres!$E$16</f>
        <v>-25000</v>
      </c>
      <c r="BI843" s="100"/>
      <c r="BJ843" s="100"/>
      <c r="BK843" s="110">
        <f>Paramètres!$D$20</f>
        <v>523598775598.29883</v>
      </c>
      <c r="BL843" s="41">
        <f>Paramètres!$D$21</f>
        <v>10000</v>
      </c>
      <c r="BM843" s="41"/>
      <c r="BN843" s="41"/>
      <c r="BO843" s="41">
        <f>IF(AND($BR$6&gt;200,A843&lt;950),Paramètres!$D$22,0)</f>
        <v>1</v>
      </c>
      <c r="BP843" s="41">
        <f t="shared" si="891"/>
        <v>15581.460548154928</v>
      </c>
      <c r="BQ843" s="41">
        <f t="shared" si="892"/>
        <v>21869.808819784579</v>
      </c>
      <c r="BR843" s="41">
        <f t="shared" si="922"/>
        <v>26852.754991390284</v>
      </c>
      <c r="BS843" s="41">
        <f t="shared" si="923"/>
        <v>54.531480197533398</v>
      </c>
      <c r="BT843" s="41">
        <f t="shared" si="924"/>
        <v>597.60859858707522</v>
      </c>
      <c r="BU843" s="41">
        <f t="shared" si="925"/>
        <v>346.76571566337316</v>
      </c>
      <c r="BV843" s="41">
        <f t="shared" si="926"/>
        <v>486.71303202778188</v>
      </c>
      <c r="BW843" s="41">
        <f>Paramètres!$D$22</f>
        <v>1</v>
      </c>
      <c r="BX843" s="41">
        <f t="shared" si="893"/>
        <v>67568.428250566038</v>
      </c>
      <c r="BY843" s="41">
        <f t="shared" si="894"/>
        <v>3876.3067212699752</v>
      </c>
      <c r="BZ843" s="41">
        <f t="shared" si="927"/>
        <v>67679.526077309769</v>
      </c>
      <c r="CA843" s="41">
        <f t="shared" si="928"/>
        <v>3.2833802710480526</v>
      </c>
      <c r="CB843" s="41">
        <f t="shared" si="929"/>
        <v>110.66620488337276</v>
      </c>
      <c r="CC843" s="41">
        <f t="shared" si="930"/>
        <v>110.48454322630863</v>
      </c>
      <c r="CD843" s="41">
        <f t="shared" si="931"/>
        <v>6.3383445285482942</v>
      </c>
      <c r="CE843" s="2">
        <f>Paramètres!$F$16</f>
        <v>15000</v>
      </c>
      <c r="CF843" s="2">
        <f>Paramètres!$G$16</f>
        <v>15000</v>
      </c>
      <c r="CG843" s="111">
        <f>Paramètres!$F$20</f>
        <v>992600579172.61572</v>
      </c>
      <c r="CH843" s="2">
        <f>Paramètres!$F$21</f>
        <v>13332</v>
      </c>
      <c r="CI843" s="2"/>
      <c r="CJ843" s="2"/>
      <c r="CK843" s="2">
        <f>IF(CN843&gt;20000,Paramètres!$F$22,-2)</f>
        <v>1</v>
      </c>
      <c r="CL843" s="2">
        <f t="shared" si="895"/>
        <v>581.46054815492789</v>
      </c>
      <c r="CM843" s="2">
        <f t="shared" si="896"/>
        <v>61869.808819784579</v>
      </c>
      <c r="CN843" s="2">
        <f t="shared" si="897"/>
        <v>61872.541080561372</v>
      </c>
      <c r="CO843" s="2">
        <f t="shared" si="898"/>
        <v>89.461542629666852</v>
      </c>
      <c r="CP843" s="2">
        <f t="shared" si="899"/>
        <v>242.22201401647141</v>
      </c>
      <c r="CQ843" s="2">
        <f t="shared" si="900"/>
        <v>2.2763336139988897</v>
      </c>
      <c r="CR843" s="2">
        <f t="shared" si="901"/>
        <v>242.21131761227312</v>
      </c>
      <c r="CS843" s="2">
        <f>Paramètres!$F$22</f>
        <v>1</v>
      </c>
      <c r="CT843" s="2">
        <f t="shared" si="902"/>
        <v>52568.428250566038</v>
      </c>
      <c r="CU843" s="2">
        <f t="shared" si="903"/>
        <v>43876.306721269975</v>
      </c>
      <c r="CV843" s="2">
        <f t="shared" si="932"/>
        <v>68473.132981001167</v>
      </c>
      <c r="CW843" s="2">
        <f t="shared" si="933"/>
        <v>39.850107646932813</v>
      </c>
      <c r="CX843" s="2">
        <f t="shared" si="904"/>
        <v>200.21415418087216</v>
      </c>
      <c r="CY843" s="2">
        <f t="shared" si="934"/>
        <v>153.7090964090286</v>
      </c>
      <c r="CZ843" s="2">
        <f t="shared" si="935"/>
        <v>128.29349638809444</v>
      </c>
      <c r="DA843" s="2"/>
      <c r="DB843" s="2"/>
      <c r="DC843" s="13">
        <f>Paramètres!$H$16</f>
        <v>-20000</v>
      </c>
      <c r="DD843" s="13">
        <f>Paramètres!$I$16</f>
        <v>0</v>
      </c>
      <c r="DE843" s="13"/>
      <c r="DF843" s="13"/>
      <c r="DG843" s="112">
        <f>Paramètres!$H$20</f>
        <v>1047197551196.5977</v>
      </c>
      <c r="DH843" s="13">
        <f>Paramètres!$H$21</f>
        <v>10000</v>
      </c>
      <c r="DI843" s="13">
        <f>IF(DL843&lt;66666,Paramètres!$H$22,5)</f>
        <v>1</v>
      </c>
      <c r="DJ843" s="13">
        <f t="shared" si="905"/>
        <v>-34418.53945184507</v>
      </c>
      <c r="DK843" s="13">
        <f t="shared" si="906"/>
        <v>46869.808819784579</v>
      </c>
      <c r="DL843" s="13">
        <f t="shared" si="936"/>
        <v>58149.934108314963</v>
      </c>
      <c r="DM843" s="13">
        <f t="shared" si="937"/>
        <v>126.29145722288199</v>
      </c>
      <c r="DN843" s="13">
        <f t="shared" si="938"/>
        <v>296.44503514370712</v>
      </c>
      <c r="DO843" s="13">
        <f t="shared" si="939"/>
        <v>-175.46374374890829</v>
      </c>
      <c r="DP843" s="13">
        <f t="shared" si="940"/>
        <v>238.93960218216483</v>
      </c>
      <c r="DQ843" s="13">
        <f>IF(DT843&lt;66666,Paramètres!$H$22,5)</f>
        <v>1</v>
      </c>
      <c r="DR843" s="13">
        <f t="shared" si="907"/>
        <v>17568.428250566038</v>
      </c>
      <c r="DS843" s="13">
        <f t="shared" si="908"/>
        <v>28876.306721269975</v>
      </c>
      <c r="DT843" s="13">
        <f t="shared" si="941"/>
        <v>33800.750894856588</v>
      </c>
      <c r="DU843" s="13">
        <f t="shared" si="942"/>
        <v>58.683548292303726</v>
      </c>
      <c r="DV843" s="13">
        <f t="shared" si="943"/>
        <v>808.19324130010114</v>
      </c>
      <c r="DW843" s="13">
        <f t="shared" si="944"/>
        <v>420.07010484887849</v>
      </c>
      <c r="DX843" s="13">
        <f t="shared" si="945"/>
        <v>690.44726250121073</v>
      </c>
    </row>
    <row r="844" spans="1:128" x14ac:dyDescent="0.35">
      <c r="A844" s="106">
        <f t="shared" si="946"/>
        <v>838</v>
      </c>
      <c r="B844" s="106">
        <f>A844*Paramètres!$D$25</f>
        <v>419</v>
      </c>
      <c r="C844" s="102">
        <f>Paramètres!$D$7</f>
        <v>155093840495.72119</v>
      </c>
      <c r="D844" s="28">
        <f>Paramètres!$D$8</f>
        <v>6666</v>
      </c>
      <c r="E844" s="28">
        <f t="shared" si="909"/>
        <v>12285.078423213528</v>
      </c>
      <c r="F844" s="28">
        <f t="shared" si="910"/>
        <v>-47529.86363635982</v>
      </c>
      <c r="G844" s="28">
        <f t="shared" si="884"/>
        <v>-168.93949148338541</v>
      </c>
      <c r="H844" s="28">
        <f t="shared" si="885"/>
        <v>79.322398964608865</v>
      </c>
      <c r="I844" s="28">
        <f t="shared" si="947"/>
        <v>-4093.0586802983071</v>
      </c>
      <c r="J844" s="28">
        <f t="shared" si="948"/>
        <v>-800.09682505813828</v>
      </c>
      <c r="K844" s="28">
        <f t="shared" si="949"/>
        <v>925.54422763988475</v>
      </c>
      <c r="L844" s="28">
        <f t="shared" si="911"/>
        <v>171.48711393146914</v>
      </c>
      <c r="M844" s="28">
        <f t="shared" si="912"/>
        <v>909.5187117772598</v>
      </c>
      <c r="N844" s="28">
        <f>Paramètres!$D$26*Calculs!K844</f>
        <v>18.510884552797695</v>
      </c>
      <c r="O844" s="28">
        <f>Paramètres!$D$26*I844</f>
        <v>-81.861173605966144</v>
      </c>
      <c r="P844" s="28">
        <f>Paramètres!$D$26*J844</f>
        <v>-16.001936501162767</v>
      </c>
      <c r="Q844" s="105">
        <f>IF($T844&gt;25000,Paramètres!$D$9,-5)</f>
        <v>6</v>
      </c>
      <c r="R844" s="105">
        <f t="shared" si="886"/>
        <v>48233.598286146407</v>
      </c>
      <c r="S844" s="105">
        <f t="shared" si="887"/>
        <v>-10949.158555234149</v>
      </c>
      <c r="T844" s="105">
        <f t="shared" si="913"/>
        <v>49460.73267448636</v>
      </c>
      <c r="U844" s="105">
        <f t="shared" si="914"/>
        <v>-12.789555386883574</v>
      </c>
      <c r="V844" s="105">
        <f t="shared" si="888"/>
        <v>370.25263378179949</v>
      </c>
      <c r="W844" s="105">
        <f t="shared" si="915"/>
        <v>361.06656405094299</v>
      </c>
      <c r="X844" s="105">
        <f t="shared" si="916"/>
        <v>-81.963096249505085</v>
      </c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44">
        <f t="shared" si="917"/>
        <v>-35948.519862932881</v>
      </c>
      <c r="AL844" s="44">
        <f t="shared" si="918"/>
        <v>-36580.70508112567</v>
      </c>
      <c r="AM844" s="44">
        <f t="shared" si="889"/>
        <v>-75.353629081989212</v>
      </c>
      <c r="AN844" s="44">
        <f t="shared" si="890"/>
        <v>36.880218771048284</v>
      </c>
      <c r="AO844" s="44">
        <f t="shared" si="950"/>
        <v>3830.8307939990268</v>
      </c>
      <c r="AP844" s="44">
        <f t="shared" si="951"/>
        <v>-14658.141986206832</v>
      </c>
      <c r="AQ844" s="44">
        <f t="shared" si="919"/>
        <v>1210.8488713053166</v>
      </c>
      <c r="AR844" s="44">
        <f t="shared" si="920"/>
        <v>968.54820966998477</v>
      </c>
      <c r="AS844" s="44">
        <f t="shared" si="921"/>
        <v>726.68380653928602</v>
      </c>
      <c r="AT844" s="44">
        <f>Paramètres!$D$26*Calculs!AQ844</f>
        <v>24.216977426106332</v>
      </c>
      <c r="AU844" s="44">
        <f>Paramètres!$D$26*AO844</f>
        <v>76.616615879980543</v>
      </c>
      <c r="AV844" s="44">
        <f>Paramètres!$D$26*AP844</f>
        <v>-293.16283972413663</v>
      </c>
      <c r="AW844" s="44"/>
      <c r="AX844" s="44"/>
      <c r="AY844" s="44"/>
      <c r="AZ844" s="44"/>
      <c r="BA844" s="44"/>
      <c r="BB844" s="44"/>
      <c r="BC844" s="44"/>
      <c r="BD844" s="44"/>
      <c r="BE844" s="44"/>
      <c r="BF844" s="44"/>
      <c r="BG844" s="41">
        <f>Paramètres!$D$16</f>
        <v>30000</v>
      </c>
      <c r="BH844" s="41">
        <f>Paramètres!$E$16</f>
        <v>-25000</v>
      </c>
      <c r="BI844" s="100"/>
      <c r="BJ844" s="100"/>
      <c r="BK844" s="110">
        <f>Paramètres!$D$20</f>
        <v>523598775598.29883</v>
      </c>
      <c r="BL844" s="41">
        <f>Paramètres!$D$21</f>
        <v>10000</v>
      </c>
      <c r="BM844" s="41"/>
      <c r="BN844" s="41"/>
      <c r="BO844" s="41">
        <f>IF(AND($BR$6&gt;200,A844&lt;950),Paramètres!$D$22,0)</f>
        <v>1</v>
      </c>
      <c r="BP844" s="41">
        <f t="shared" si="891"/>
        <v>17714.921576786473</v>
      </c>
      <c r="BQ844" s="41">
        <f t="shared" si="892"/>
        <v>22529.86363635982</v>
      </c>
      <c r="BR844" s="41">
        <f t="shared" si="922"/>
        <v>28660.307080432049</v>
      </c>
      <c r="BS844" s="41">
        <f t="shared" si="923"/>
        <v>51.822517412102258</v>
      </c>
      <c r="BT844" s="41">
        <f t="shared" si="924"/>
        <v>536.53470122026067</v>
      </c>
      <c r="BU844" s="41">
        <f t="shared" si="925"/>
        <v>331.63183243876801</v>
      </c>
      <c r="BV844" s="41">
        <f t="shared" si="926"/>
        <v>421.76985824833338</v>
      </c>
      <c r="BW844" s="41">
        <f>Paramètres!$D$22</f>
        <v>1</v>
      </c>
      <c r="BX844" s="41">
        <f t="shared" si="893"/>
        <v>65948.519862932881</v>
      </c>
      <c r="BY844" s="41">
        <f t="shared" si="894"/>
        <v>11580.70508112567</v>
      </c>
      <c r="BZ844" s="41">
        <f t="shared" si="927"/>
        <v>66957.598540327468</v>
      </c>
      <c r="CA844" s="41">
        <f t="shared" si="928"/>
        <v>9.9597202481868337</v>
      </c>
      <c r="CB844" s="41">
        <f t="shared" si="929"/>
        <v>112.98693327422248</v>
      </c>
      <c r="CC844" s="41">
        <f t="shared" si="930"/>
        <v>111.28417350271494</v>
      </c>
      <c r="CD844" s="41">
        <f t="shared" si="931"/>
        <v>19.541745534400047</v>
      </c>
      <c r="CE844" s="2">
        <f>Paramètres!$F$16</f>
        <v>15000</v>
      </c>
      <c r="CF844" s="2">
        <f>Paramètres!$G$16</f>
        <v>15000</v>
      </c>
      <c r="CG844" s="111">
        <f>Paramètres!$F$20</f>
        <v>992600579172.61572</v>
      </c>
      <c r="CH844" s="2">
        <f>Paramètres!$F$21</f>
        <v>13332</v>
      </c>
      <c r="CI844" s="2"/>
      <c r="CJ844" s="2"/>
      <c r="CK844" s="2">
        <f>IF(CN844&gt;20000,Paramètres!$F$22,-2)</f>
        <v>1</v>
      </c>
      <c r="CL844" s="2">
        <f t="shared" si="895"/>
        <v>2714.9215767864716</v>
      </c>
      <c r="CM844" s="2">
        <f t="shared" si="896"/>
        <v>62529.86363635982</v>
      </c>
      <c r="CN844" s="2">
        <f t="shared" si="897"/>
        <v>62588.774117647125</v>
      </c>
      <c r="CO844" s="2">
        <f t="shared" si="898"/>
        <v>87.513893304928317</v>
      </c>
      <c r="CP844" s="2">
        <f t="shared" si="899"/>
        <v>237.06896327591102</v>
      </c>
      <c r="CQ844" s="2">
        <f t="shared" si="900"/>
        <v>10.283371941018705</v>
      </c>
      <c r="CR844" s="2">
        <f t="shared" si="901"/>
        <v>236.84582666840029</v>
      </c>
      <c r="CS844" s="2">
        <f>Paramètres!$F$22</f>
        <v>1</v>
      </c>
      <c r="CT844" s="2">
        <f t="shared" si="902"/>
        <v>50948.519862932881</v>
      </c>
      <c r="CU844" s="2">
        <f t="shared" si="903"/>
        <v>51580.70508112567</v>
      </c>
      <c r="CV844" s="2">
        <f t="shared" si="932"/>
        <v>72500.488363111945</v>
      </c>
      <c r="CW844" s="2">
        <f t="shared" si="933"/>
        <v>45.353275720901856</v>
      </c>
      <c r="CX844" s="2">
        <f t="shared" si="904"/>
        <v>179.65050740081892</v>
      </c>
      <c r="CY844" s="2">
        <f t="shared" si="934"/>
        <v>126.24642469792768</v>
      </c>
      <c r="CZ844" s="2">
        <f t="shared" si="935"/>
        <v>127.81292994201398</v>
      </c>
      <c r="DA844" s="2"/>
      <c r="DB844" s="2"/>
      <c r="DC844" s="13">
        <f>Paramètres!$H$16</f>
        <v>-20000</v>
      </c>
      <c r="DD844" s="13">
        <f>Paramètres!$I$16</f>
        <v>0</v>
      </c>
      <c r="DE844" s="13"/>
      <c r="DF844" s="13"/>
      <c r="DG844" s="112">
        <f>Paramètres!$H$20</f>
        <v>1047197551196.5977</v>
      </c>
      <c r="DH844" s="13">
        <f>Paramètres!$H$21</f>
        <v>10000</v>
      </c>
      <c r="DI844" s="13">
        <f>IF(DL844&lt;66666,Paramètres!$H$22,5)</f>
        <v>1</v>
      </c>
      <c r="DJ844" s="13">
        <f t="shared" si="905"/>
        <v>-32285.078423213527</v>
      </c>
      <c r="DK844" s="13">
        <f t="shared" si="906"/>
        <v>47529.86363635982</v>
      </c>
      <c r="DL844" s="13">
        <f t="shared" si="936"/>
        <v>57457.934404954096</v>
      </c>
      <c r="DM844" s="13">
        <f t="shared" si="937"/>
        <v>124.18665267582617</v>
      </c>
      <c r="DN844" s="13">
        <f t="shared" si="938"/>
        <v>303.31182453315893</v>
      </c>
      <c r="DO844" s="13">
        <f t="shared" si="939"/>
        <v>-170.42809044831756</v>
      </c>
      <c r="DP844" s="13">
        <f t="shared" si="940"/>
        <v>250.9030268605261</v>
      </c>
      <c r="DQ844" s="13">
        <f>IF(DT844&lt;66666,Paramètres!$H$22,5)</f>
        <v>1</v>
      </c>
      <c r="DR844" s="13">
        <f t="shared" si="907"/>
        <v>15948.519862932881</v>
      </c>
      <c r="DS844" s="13">
        <f t="shared" si="908"/>
        <v>36580.70508112567</v>
      </c>
      <c r="DT844" s="13">
        <f t="shared" si="941"/>
        <v>39906.180850222416</v>
      </c>
      <c r="DU844" s="13">
        <f t="shared" si="942"/>
        <v>66.443676883834002</v>
      </c>
      <c r="DV844" s="13">
        <f t="shared" si="943"/>
        <v>600.1703131996951</v>
      </c>
      <c r="DW844" s="13">
        <f t="shared" si="944"/>
        <v>239.85828654296395</v>
      </c>
      <c r="DX844" s="13">
        <f t="shared" si="945"/>
        <v>550.15671151308652</v>
      </c>
    </row>
    <row r="845" spans="1:128" x14ac:dyDescent="0.35">
      <c r="A845" s="106">
        <f t="shared" si="946"/>
        <v>839</v>
      </c>
      <c r="B845" s="106">
        <f>A845*Paramètres!$D$25</f>
        <v>419.5</v>
      </c>
      <c r="C845" s="102">
        <f>Paramètres!$D$7</f>
        <v>155093840495.72119</v>
      </c>
      <c r="D845" s="28">
        <f>Paramètres!$D$8</f>
        <v>6666</v>
      </c>
      <c r="E845" s="28">
        <f t="shared" si="909"/>
        <v>10281.420861547243</v>
      </c>
      <c r="F845" s="28">
        <f t="shared" si="910"/>
        <v>-47702.532370944573</v>
      </c>
      <c r="G845" s="28">
        <f t="shared" si="884"/>
        <v>178.12910331324417</v>
      </c>
      <c r="H845" s="28">
        <f t="shared" si="885"/>
        <v>78.705114218878251</v>
      </c>
      <c r="I845" s="28">
        <f t="shared" si="947"/>
        <v>-3839.7103927608719</v>
      </c>
      <c r="J845" s="28">
        <f t="shared" si="948"/>
        <v>125.42382322028428</v>
      </c>
      <c r="K845" s="28">
        <f t="shared" si="949"/>
        <v>889.52837742588315</v>
      </c>
      <c r="L845" s="28">
        <f t="shared" si="911"/>
        <v>174.22179497284094</v>
      </c>
      <c r="M845" s="28">
        <f t="shared" si="912"/>
        <v>872.30012060205854</v>
      </c>
      <c r="N845" s="28">
        <f>Paramètres!$D$26*Calculs!K845</f>
        <v>17.790567548517664</v>
      </c>
      <c r="O845" s="28">
        <f>Paramètres!$D$26*I845</f>
        <v>-76.794207855217437</v>
      </c>
      <c r="P845" s="28">
        <f>Paramètres!$D$26*J845</f>
        <v>2.5084764644056854</v>
      </c>
      <c r="Q845" s="105">
        <f>IF($T845&gt;25000,Paramètres!$D$9,-5)</f>
        <v>6</v>
      </c>
      <c r="R845" s="105">
        <f t="shared" si="886"/>
        <v>44072.388275063116</v>
      </c>
      <c r="S845" s="105">
        <f t="shared" si="887"/>
        <v>-3974.4272483503082</v>
      </c>
      <c r="T845" s="105">
        <f t="shared" si="913"/>
        <v>44251.231397785421</v>
      </c>
      <c r="U845" s="105">
        <f t="shared" si="914"/>
        <v>-5.1529680400468418</v>
      </c>
      <c r="V845" s="105">
        <f t="shared" si="888"/>
        <v>459.49157686441328</v>
      </c>
      <c r="W845" s="105">
        <f t="shared" si="915"/>
        <v>457.63452326668806</v>
      </c>
      <c r="X845" s="105">
        <f t="shared" si="916"/>
        <v>-41.269266092531119</v>
      </c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44">
        <f t="shared" si="917"/>
        <v>-33790.967413515871</v>
      </c>
      <c r="AL845" s="44">
        <f t="shared" si="918"/>
        <v>-43728.105122594265</v>
      </c>
      <c r="AM845" s="44">
        <f t="shared" si="889"/>
        <v>-70.899702923275512</v>
      </c>
      <c r="AN845" s="44">
        <f t="shared" si="890"/>
        <v>36.284086212623713</v>
      </c>
      <c r="AO845" s="44">
        <f t="shared" si="950"/>
        <v>4722.762387789031</v>
      </c>
      <c r="AP845" s="44">
        <f t="shared" si="951"/>
        <v>-13638.29533994341</v>
      </c>
      <c r="AQ845" s="44">
        <f t="shared" si="919"/>
        <v>1040.1477000148582</v>
      </c>
      <c r="AR845" s="44">
        <f t="shared" si="920"/>
        <v>838.45544879454951</v>
      </c>
      <c r="AS845" s="44">
        <f t="shared" si="921"/>
        <v>615.54829073999554</v>
      </c>
      <c r="AT845" s="44">
        <f>Paramètres!$D$26*Calculs!AQ845</f>
        <v>20.802954000297163</v>
      </c>
      <c r="AU845" s="44">
        <f>Paramètres!$D$26*AO845</f>
        <v>94.455247755780618</v>
      </c>
      <c r="AV845" s="44">
        <f>Paramètres!$D$26*AP845</f>
        <v>-272.76590679886823</v>
      </c>
      <c r="AW845" s="44"/>
      <c r="AX845" s="44"/>
      <c r="AY845" s="44"/>
      <c r="AZ845" s="44"/>
      <c r="BA845" s="44"/>
      <c r="BB845" s="44"/>
      <c r="BC845" s="44"/>
      <c r="BD845" s="44"/>
      <c r="BE845" s="44"/>
      <c r="BF845" s="44"/>
      <c r="BG845" s="41">
        <f>Paramètres!$D$16</f>
        <v>30000</v>
      </c>
      <c r="BH845" s="41">
        <f>Paramètres!$E$16</f>
        <v>-25000</v>
      </c>
      <c r="BI845" s="100"/>
      <c r="BJ845" s="100"/>
      <c r="BK845" s="110">
        <f>Paramètres!$D$20</f>
        <v>523598775598.29883</v>
      </c>
      <c r="BL845" s="41">
        <f>Paramètres!$D$21</f>
        <v>10000</v>
      </c>
      <c r="BM845" s="41"/>
      <c r="BN845" s="41"/>
      <c r="BO845" s="41">
        <f>IF(AND($BR$6&gt;200,A845&lt;950),Paramètres!$D$22,0)</f>
        <v>1</v>
      </c>
      <c r="BP845" s="41">
        <f t="shared" si="891"/>
        <v>19718.579138452755</v>
      </c>
      <c r="BQ845" s="41">
        <f t="shared" si="892"/>
        <v>22702.532370944573</v>
      </c>
      <c r="BR845" s="41">
        <f t="shared" si="922"/>
        <v>30070.373115297563</v>
      </c>
      <c r="BS845" s="41">
        <f t="shared" si="923"/>
        <v>49.023628278763383</v>
      </c>
      <c r="BT845" s="41">
        <f t="shared" si="924"/>
        <v>494.75407328500887</v>
      </c>
      <c r="BU845" s="41">
        <f t="shared" si="925"/>
        <v>324.43386421365204</v>
      </c>
      <c r="BV845" s="41">
        <f t="shared" si="926"/>
        <v>373.5294644114511</v>
      </c>
      <c r="BW845" s="41">
        <f>Paramètres!$D$22</f>
        <v>1</v>
      </c>
      <c r="BX845" s="41">
        <f t="shared" si="893"/>
        <v>63790.967413515871</v>
      </c>
      <c r="BY845" s="41">
        <f t="shared" si="894"/>
        <v>18728.105122594265</v>
      </c>
      <c r="BZ845" s="41">
        <f t="shared" si="927"/>
        <v>66483.302001594246</v>
      </c>
      <c r="CA845" s="41">
        <f t="shared" si="928"/>
        <v>16.361475745618989</v>
      </c>
      <c r="CB845" s="41">
        <f t="shared" si="929"/>
        <v>114.55111151922813</v>
      </c>
      <c r="CC845" s="41">
        <f t="shared" si="930"/>
        <v>109.91220354743929</v>
      </c>
      <c r="CD845" s="41">
        <f t="shared" si="931"/>
        <v>32.268632782268831</v>
      </c>
      <c r="CE845" s="2">
        <f>Paramètres!$F$16</f>
        <v>15000</v>
      </c>
      <c r="CF845" s="2">
        <f>Paramètres!$G$16</f>
        <v>15000</v>
      </c>
      <c r="CG845" s="111">
        <f>Paramètres!$F$20</f>
        <v>992600579172.61572</v>
      </c>
      <c r="CH845" s="2">
        <f>Paramètres!$F$21</f>
        <v>13332</v>
      </c>
      <c r="CI845" s="2"/>
      <c r="CJ845" s="2"/>
      <c r="CK845" s="2">
        <f>IF(CN845&gt;20000,Paramètres!$F$22,-2)</f>
        <v>1</v>
      </c>
      <c r="CL845" s="2">
        <f t="shared" si="895"/>
        <v>4718.5791384527565</v>
      </c>
      <c r="CM845" s="2">
        <f t="shared" si="896"/>
        <v>62702.532370944573</v>
      </c>
      <c r="CN845" s="2">
        <f t="shared" si="897"/>
        <v>62879.826294410144</v>
      </c>
      <c r="CO845" s="2">
        <f t="shared" si="898"/>
        <v>85.696409051571351</v>
      </c>
      <c r="CP845" s="2">
        <f t="shared" si="899"/>
        <v>235.02070473783925</v>
      </c>
      <c r="CQ845" s="2">
        <f t="shared" si="900"/>
        <v>17.636241380314011</v>
      </c>
      <c r="CR845" s="2">
        <f t="shared" si="901"/>
        <v>234.35804796389203</v>
      </c>
      <c r="CS845" s="2">
        <f>Paramètres!$F$22</f>
        <v>1</v>
      </c>
      <c r="CT845" s="2">
        <f t="shared" si="902"/>
        <v>48790.967413515871</v>
      </c>
      <c r="CU845" s="2">
        <f t="shared" si="903"/>
        <v>58728.105122594265</v>
      </c>
      <c r="CV845" s="2">
        <f t="shared" si="932"/>
        <v>76351.482188869457</v>
      </c>
      <c r="CW845" s="2">
        <f t="shared" si="933"/>
        <v>50.28039518107046</v>
      </c>
      <c r="CX845" s="2">
        <f t="shared" si="904"/>
        <v>162.76985821925544</v>
      </c>
      <c r="CY845" s="2">
        <f t="shared" si="934"/>
        <v>104.01499251361007</v>
      </c>
      <c r="CZ845" s="2">
        <f t="shared" si="935"/>
        <v>125.19947315028989</v>
      </c>
      <c r="DA845" s="2"/>
      <c r="DB845" s="2"/>
      <c r="DC845" s="13">
        <f>Paramètres!$H$16</f>
        <v>-20000</v>
      </c>
      <c r="DD845" s="13">
        <f>Paramètres!$I$16</f>
        <v>0</v>
      </c>
      <c r="DE845" s="13"/>
      <c r="DF845" s="13"/>
      <c r="DG845" s="112">
        <f>Paramètres!$H$20</f>
        <v>1047197551196.5977</v>
      </c>
      <c r="DH845" s="13">
        <f>Paramètres!$H$21</f>
        <v>10000</v>
      </c>
      <c r="DI845" s="13">
        <f>IF(DL845&lt;66666,Paramètres!$H$22,5)</f>
        <v>1</v>
      </c>
      <c r="DJ845" s="13">
        <f t="shared" si="905"/>
        <v>-30281.420861547245</v>
      </c>
      <c r="DK845" s="13">
        <f t="shared" si="906"/>
        <v>47702.532370944573</v>
      </c>
      <c r="DL845" s="13">
        <f t="shared" si="936"/>
        <v>56502.177338534166</v>
      </c>
      <c r="DM845" s="13">
        <f t="shared" si="937"/>
        <v>122.40725470936599</v>
      </c>
      <c r="DN845" s="13">
        <f t="shared" si="938"/>
        <v>313.18857381395668</v>
      </c>
      <c r="DO845" s="13">
        <f t="shared" si="939"/>
        <v>-167.84831062112511</v>
      </c>
      <c r="DP845" s="13">
        <f t="shared" si="940"/>
        <v>264.41260822671541</v>
      </c>
      <c r="DQ845" s="13">
        <f>IF(DT845&lt;66666,Paramètres!$H$22,5)</f>
        <v>1</v>
      </c>
      <c r="DR845" s="13">
        <f t="shared" si="907"/>
        <v>13790.967413515871</v>
      </c>
      <c r="DS845" s="13">
        <f t="shared" si="908"/>
        <v>43728.105122594265</v>
      </c>
      <c r="DT845" s="13">
        <f t="shared" si="941"/>
        <v>45851.259086455975</v>
      </c>
      <c r="DU845" s="13">
        <f t="shared" si="942"/>
        <v>72.495770628182626</v>
      </c>
      <c r="DV845" s="13">
        <f t="shared" si="943"/>
        <v>464.57296943408704</v>
      </c>
      <c r="DW845" s="13">
        <f t="shared" si="944"/>
        <v>139.73249176396857</v>
      </c>
      <c r="DX845" s="13">
        <f t="shared" si="945"/>
        <v>443.06080245744783</v>
      </c>
    </row>
    <row r="846" spans="1:128" x14ac:dyDescent="0.35">
      <c r="A846" s="106">
        <f t="shared" si="946"/>
        <v>840</v>
      </c>
      <c r="B846" s="106">
        <f>A846*Paramètres!$D$25</f>
        <v>420</v>
      </c>
      <c r="C846" s="102">
        <f>Paramètres!$D$7</f>
        <v>155093840495.72119</v>
      </c>
      <c r="D846" s="28">
        <f>Paramètres!$D$8</f>
        <v>6666</v>
      </c>
      <c r="E846" s="28">
        <f t="shared" si="909"/>
        <v>8405.1211139100178</v>
      </c>
      <c r="F846" s="28">
        <f t="shared" si="910"/>
        <v>-47421.745429183909</v>
      </c>
      <c r="G846" s="28">
        <f t="shared" si="884"/>
        <v>164.50026045490378</v>
      </c>
      <c r="H846" s="28">
        <f t="shared" si="885"/>
        <v>78.021104701739972</v>
      </c>
      <c r="I846" s="28">
        <f t="shared" si="947"/>
        <v>-3588.6943899328135</v>
      </c>
      <c r="J846" s="28">
        <f t="shared" si="948"/>
        <v>995.21546735793709</v>
      </c>
      <c r="K846" s="28">
        <f t="shared" si="949"/>
        <v>869.41808600649779</v>
      </c>
      <c r="L846" s="28">
        <f t="shared" si="911"/>
        <v>180.44892306400064</v>
      </c>
      <c r="M846" s="28">
        <f t="shared" si="912"/>
        <v>850.48574029212523</v>
      </c>
      <c r="N846" s="28">
        <f>Paramètres!$D$26*Calculs!K846</f>
        <v>17.388361720129957</v>
      </c>
      <c r="O846" s="28">
        <f>Paramètres!$D$26*I846</f>
        <v>-71.773887798656276</v>
      </c>
      <c r="P846" s="28">
        <f>Paramètres!$D$26*J846</f>
        <v>19.90430934715874</v>
      </c>
      <c r="Q846" s="105">
        <f>IF($T846&gt;25000,Paramètres!$D$9,-5)</f>
        <v>6</v>
      </c>
      <c r="R846" s="105">
        <f t="shared" si="886"/>
        <v>39625.093471332737</v>
      </c>
      <c r="S846" s="105">
        <f t="shared" si="887"/>
        <v>2971.6202906970575</v>
      </c>
      <c r="T846" s="105">
        <f t="shared" si="913"/>
        <v>39736.363192470679</v>
      </c>
      <c r="U846" s="105">
        <f t="shared" si="914"/>
        <v>4.2887770127002645</v>
      </c>
      <c r="V846" s="105">
        <f t="shared" si="888"/>
        <v>565.31425958681712</v>
      </c>
      <c r="W846" s="105">
        <f t="shared" si="915"/>
        <v>563.73126720991411</v>
      </c>
      <c r="X846" s="105">
        <f t="shared" si="916"/>
        <v>42.276121653903139</v>
      </c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44">
        <f t="shared" si="917"/>
        <v>-31219.972357422721</v>
      </c>
      <c r="AL846" s="44">
        <f t="shared" si="918"/>
        <v>-50393.365719880967</v>
      </c>
      <c r="AM846" s="44">
        <f t="shared" si="889"/>
        <v>-66.791976063663498</v>
      </c>
      <c r="AN846" s="44">
        <f t="shared" si="890"/>
        <v>34.580149414102415</v>
      </c>
      <c r="AO846" s="44">
        <f t="shared" si="950"/>
        <v>5466.7625888277998</v>
      </c>
      <c r="AP846" s="44">
        <f t="shared" si="951"/>
        <v>-12749.981142404547</v>
      </c>
      <c r="AQ846" s="44">
        <f t="shared" si="919"/>
        <v>985.37791960933146</v>
      </c>
      <c r="AR846" s="44">
        <f t="shared" si="920"/>
        <v>811.29421109170607</v>
      </c>
      <c r="AS846" s="44">
        <f t="shared" si="921"/>
        <v>559.25964229747547</v>
      </c>
      <c r="AT846" s="44">
        <f>Paramètres!$D$26*Calculs!AQ846</f>
        <v>19.70755839218663</v>
      </c>
      <c r="AU846" s="44">
        <f>Paramètres!$D$26*AO846</f>
        <v>109.33525177655599</v>
      </c>
      <c r="AV846" s="44">
        <f>Paramètres!$D$26*AP846</f>
        <v>-254.99962284809095</v>
      </c>
      <c r="AW846" s="44"/>
      <c r="AX846" s="44"/>
      <c r="AY846" s="44"/>
      <c r="AZ846" s="44"/>
      <c r="BA846" s="44"/>
      <c r="BB846" s="44"/>
      <c r="BC846" s="44"/>
      <c r="BD846" s="44"/>
      <c r="BE846" s="44"/>
      <c r="BF846" s="44"/>
      <c r="BG846" s="41">
        <f>Paramètres!$D$16</f>
        <v>30000</v>
      </c>
      <c r="BH846" s="41">
        <f>Paramètres!$E$16</f>
        <v>-25000</v>
      </c>
      <c r="BI846" s="100"/>
      <c r="BJ846" s="100"/>
      <c r="BK846" s="110">
        <f>Paramètres!$D$20</f>
        <v>523598775598.29883</v>
      </c>
      <c r="BL846" s="41">
        <f>Paramètres!$D$21</f>
        <v>10000</v>
      </c>
      <c r="BM846" s="41"/>
      <c r="BN846" s="41"/>
      <c r="BO846" s="41">
        <f>IF(AND($BR$6&gt;200,A846&lt;950),Paramètres!$D$22,0)</f>
        <v>1</v>
      </c>
      <c r="BP846" s="41">
        <f t="shared" si="891"/>
        <v>21594.87888608998</v>
      </c>
      <c r="BQ846" s="41">
        <f t="shared" si="892"/>
        <v>22421.745429183909</v>
      </c>
      <c r="BR846" s="41">
        <f t="shared" si="922"/>
        <v>31129.944783054536</v>
      </c>
      <c r="BS846" s="41">
        <f t="shared" si="923"/>
        <v>46.076193193986185</v>
      </c>
      <c r="BT846" s="41">
        <f t="shared" si="924"/>
        <v>466.30025075284266</v>
      </c>
      <c r="BU846" s="41">
        <f t="shared" si="925"/>
        <v>323.47302604412027</v>
      </c>
      <c r="BV846" s="41">
        <f t="shared" si="926"/>
        <v>335.85878769807982</v>
      </c>
      <c r="BW846" s="41">
        <f>Paramètres!$D$22</f>
        <v>1</v>
      </c>
      <c r="BX846" s="41">
        <f t="shared" si="893"/>
        <v>61219.972357422725</v>
      </c>
      <c r="BY846" s="41">
        <f t="shared" si="894"/>
        <v>25393.365719880967</v>
      </c>
      <c r="BZ846" s="41">
        <f t="shared" si="927"/>
        <v>66277.507783766501</v>
      </c>
      <c r="CA846" s="41">
        <f t="shared" si="928"/>
        <v>22.528131747194681</v>
      </c>
      <c r="CB846" s="41">
        <f t="shared" si="929"/>
        <v>115.23980025842221</v>
      </c>
      <c r="CC846" s="41">
        <f t="shared" si="930"/>
        <v>106.4460270490665</v>
      </c>
      <c r="CD846" s="41">
        <f t="shared" si="931"/>
        <v>44.152631734364945</v>
      </c>
      <c r="CE846" s="2">
        <f>Paramètres!$F$16</f>
        <v>15000</v>
      </c>
      <c r="CF846" s="2">
        <f>Paramètres!$G$16</f>
        <v>15000</v>
      </c>
      <c r="CG846" s="111">
        <f>Paramètres!$F$20</f>
        <v>992600579172.61572</v>
      </c>
      <c r="CH846" s="2">
        <f>Paramètres!$F$21</f>
        <v>13332</v>
      </c>
      <c r="CI846" s="2"/>
      <c r="CJ846" s="2"/>
      <c r="CK846" s="2">
        <f>IF(CN846&gt;20000,Paramètres!$F$22,-2)</f>
        <v>1</v>
      </c>
      <c r="CL846" s="2">
        <f t="shared" si="895"/>
        <v>6594.8788860899822</v>
      </c>
      <c r="CM846" s="2">
        <f t="shared" si="896"/>
        <v>62421.745429183909</v>
      </c>
      <c r="CN846" s="2">
        <f t="shared" si="897"/>
        <v>62769.154287341145</v>
      </c>
      <c r="CO846" s="2">
        <f t="shared" si="898"/>
        <v>83.969053904372657</v>
      </c>
      <c r="CP846" s="2">
        <f t="shared" si="899"/>
        <v>235.79648749270643</v>
      </c>
      <c r="CQ846" s="2">
        <f t="shared" si="900"/>
        <v>24.774099546748879</v>
      </c>
      <c r="CR846" s="2">
        <f t="shared" si="901"/>
        <v>234.49142309591164</v>
      </c>
      <c r="CS846" s="2">
        <f>Paramètres!$F$22</f>
        <v>1</v>
      </c>
      <c r="CT846" s="2">
        <f t="shared" si="902"/>
        <v>46219.972357422725</v>
      </c>
      <c r="CU846" s="2">
        <f t="shared" si="903"/>
        <v>65393.365719880967</v>
      </c>
      <c r="CV846" s="2">
        <f t="shared" si="932"/>
        <v>80078.574693203831</v>
      </c>
      <c r="CW846" s="2">
        <f t="shared" si="933"/>
        <v>54.747364390217271</v>
      </c>
      <c r="CX846" s="2">
        <f t="shared" si="904"/>
        <v>148.56998184008691</v>
      </c>
      <c r="CY846" s="2">
        <f t="shared" si="934"/>
        <v>85.752031427882031</v>
      </c>
      <c r="CZ846" s="2">
        <f t="shared" si="935"/>
        <v>121.3244765492738</v>
      </c>
      <c r="DA846" s="2"/>
      <c r="DB846" s="2"/>
      <c r="DC846" s="13">
        <f>Paramètres!$H$16</f>
        <v>-20000</v>
      </c>
      <c r="DD846" s="13">
        <f>Paramètres!$I$16</f>
        <v>0</v>
      </c>
      <c r="DE846" s="13"/>
      <c r="DF846" s="13"/>
      <c r="DG846" s="112">
        <f>Paramètres!$H$20</f>
        <v>1047197551196.5977</v>
      </c>
      <c r="DH846" s="13">
        <f>Paramètres!$H$21</f>
        <v>10000</v>
      </c>
      <c r="DI846" s="13">
        <f>IF(DL846&lt;66666,Paramètres!$H$22,5)</f>
        <v>1</v>
      </c>
      <c r="DJ846" s="13">
        <f t="shared" si="905"/>
        <v>-28405.12111391002</v>
      </c>
      <c r="DK846" s="13">
        <f t="shared" si="906"/>
        <v>47421.745429183909</v>
      </c>
      <c r="DL846" s="13">
        <f t="shared" si="936"/>
        <v>55278.14075243687</v>
      </c>
      <c r="DM846" s="13">
        <f t="shared" si="937"/>
        <v>120.92116019298865</v>
      </c>
      <c r="DN846" s="13">
        <f t="shared" si="938"/>
        <v>326.54578799679501</v>
      </c>
      <c r="DO846" s="13">
        <f t="shared" si="939"/>
        <v>-167.79820252686849</v>
      </c>
      <c r="DP846" s="13">
        <f t="shared" si="940"/>
        <v>280.13552949813385</v>
      </c>
      <c r="DQ846" s="13">
        <f>IF(DT846&lt;66666,Paramètres!$H$22,5)</f>
        <v>1</v>
      </c>
      <c r="DR846" s="13">
        <f t="shared" si="907"/>
        <v>11219.972357422721</v>
      </c>
      <c r="DS846" s="13">
        <f t="shared" si="908"/>
        <v>50393.365719880967</v>
      </c>
      <c r="DT846" s="13">
        <f t="shared" si="941"/>
        <v>51627.309520049603</v>
      </c>
      <c r="DU846" s="13">
        <f t="shared" si="942"/>
        <v>77.447957674912928</v>
      </c>
      <c r="DV846" s="13">
        <f t="shared" si="943"/>
        <v>371.7715048858621</v>
      </c>
      <c r="DW846" s="13">
        <f t="shared" si="944"/>
        <v>80.795727045913537</v>
      </c>
      <c r="DX846" s="13">
        <f t="shared" si="945"/>
        <v>362.88579792576729</v>
      </c>
    </row>
    <row r="847" spans="1:128" x14ac:dyDescent="0.35">
      <c r="A847" s="106">
        <f t="shared" si="946"/>
        <v>841</v>
      </c>
      <c r="B847" s="106">
        <f>A847*Paramètres!$D$25</f>
        <v>420.5</v>
      </c>
      <c r="C847" s="102">
        <f>Paramètres!$D$7</f>
        <v>155093840495.72119</v>
      </c>
      <c r="D847" s="28">
        <f>Paramètres!$D$8</f>
        <v>6666</v>
      </c>
      <c r="E847" s="28">
        <f t="shared" si="909"/>
        <v>6655.8861497096104</v>
      </c>
      <c r="F847" s="28">
        <f t="shared" si="910"/>
        <v>-46711.516260431912</v>
      </c>
      <c r="G847" s="28">
        <f t="shared" si="884"/>
        <v>151.31146869165886</v>
      </c>
      <c r="H847" s="28">
        <f t="shared" si="885"/>
        <v>77.314278271688593</v>
      </c>
      <c r="I847" s="28">
        <f t="shared" si="947"/>
        <v>-3336.4715790701566</v>
      </c>
      <c r="J847" s="28">
        <f t="shared" si="948"/>
        <v>1825.7968983029036</v>
      </c>
      <c r="K847" s="28">
        <f t="shared" si="949"/>
        <v>861.79968175068495</v>
      </c>
      <c r="L847" s="28">
        <f t="shared" si="911"/>
        <v>189.25387439880961</v>
      </c>
      <c r="M847" s="28">
        <f t="shared" si="912"/>
        <v>840.76254822073361</v>
      </c>
      <c r="N847" s="28">
        <f>Paramètres!$D$26*Calculs!K847</f>
        <v>17.235993635013699</v>
      </c>
      <c r="O847" s="28">
        <f>Paramètres!$D$26*I847</f>
        <v>-66.729431581403134</v>
      </c>
      <c r="P847" s="28">
        <f>Paramètres!$D$26*J847</f>
        <v>36.515937966058075</v>
      </c>
      <c r="Q847" s="105">
        <f>IF($T847&gt;25000,Paramètres!$D$9,-5)</f>
        <v>6</v>
      </c>
      <c r="R847" s="105">
        <f t="shared" si="886"/>
        <v>34939.653659945507</v>
      </c>
      <c r="S847" s="105">
        <f t="shared" si="887"/>
        <v>9917.0251200769562</v>
      </c>
      <c r="T847" s="105">
        <f t="shared" si="913"/>
        <v>36319.78503665985</v>
      </c>
      <c r="U847" s="105">
        <f t="shared" si="914"/>
        <v>15.845689372929638</v>
      </c>
      <c r="V847" s="105">
        <f t="shared" si="888"/>
        <v>671.23805846637629</v>
      </c>
      <c r="W847" s="105">
        <f t="shared" si="915"/>
        <v>645.73139027439242</v>
      </c>
      <c r="X847" s="105">
        <f t="shared" si="916"/>
        <v>183.27984817761799</v>
      </c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44">
        <f t="shared" si="917"/>
        <v>-28283.767510235895</v>
      </c>
      <c r="AL847" s="44">
        <f t="shared" si="918"/>
        <v>-56628.541380508868</v>
      </c>
      <c r="AM847" s="44">
        <f t="shared" si="889"/>
        <v>-62.668789307723856</v>
      </c>
      <c r="AN847" s="44">
        <f t="shared" si="890"/>
        <v>34.293639265867888</v>
      </c>
      <c r="AO847" s="44">
        <f t="shared" si="950"/>
        <v>6168.7215481429503</v>
      </c>
      <c r="AP847" s="44">
        <f t="shared" si="951"/>
        <v>-11935.721877258982</v>
      </c>
      <c r="AQ847" s="44">
        <f t="shared" si="919"/>
        <v>1012.7871020068578</v>
      </c>
      <c r="AR847" s="44">
        <f t="shared" si="920"/>
        <v>836.72505273277613</v>
      </c>
      <c r="AS847" s="44">
        <f t="shared" si="921"/>
        <v>570.63902786330914</v>
      </c>
      <c r="AT847" s="44">
        <f>Paramètres!$D$26*Calculs!AQ847</f>
        <v>20.255742040137157</v>
      </c>
      <c r="AU847" s="44">
        <f>Paramètres!$D$26*AO847</f>
        <v>123.37443096285901</v>
      </c>
      <c r="AV847" s="44">
        <f>Paramètres!$D$26*AP847</f>
        <v>-238.71443754517963</v>
      </c>
      <c r="AW847" s="44"/>
      <c r="AX847" s="44"/>
      <c r="AY847" s="44"/>
      <c r="AZ847" s="44"/>
      <c r="BA847" s="44"/>
      <c r="BB847" s="44"/>
      <c r="BC847" s="44"/>
      <c r="BD847" s="44"/>
      <c r="BE847" s="44"/>
      <c r="BF847" s="44"/>
      <c r="BG847" s="41">
        <f>Paramètres!$D$16</f>
        <v>30000</v>
      </c>
      <c r="BH847" s="41">
        <f>Paramètres!$E$16</f>
        <v>-25000</v>
      </c>
      <c r="BI847" s="100"/>
      <c r="BJ847" s="100"/>
      <c r="BK847" s="110">
        <f>Paramètres!$D$20</f>
        <v>523598775598.29883</v>
      </c>
      <c r="BL847" s="41">
        <f>Paramètres!$D$21</f>
        <v>10000</v>
      </c>
      <c r="BM847" s="41"/>
      <c r="BN847" s="41"/>
      <c r="BO847" s="41">
        <f>IF(AND($BR$6&gt;200,A847&lt;950),Paramètres!$D$22,0)</f>
        <v>1</v>
      </c>
      <c r="BP847" s="41">
        <f t="shared" si="891"/>
        <v>23344.113850290389</v>
      </c>
      <c r="BQ847" s="41">
        <f t="shared" si="892"/>
        <v>21711.516260431912</v>
      </c>
      <c r="BR847" s="41">
        <f t="shared" si="922"/>
        <v>31880.050027914305</v>
      </c>
      <c r="BS847" s="41">
        <f t="shared" si="923"/>
        <v>42.924786664682109</v>
      </c>
      <c r="BT847" s="41">
        <f t="shared" si="924"/>
        <v>447.53220529268674</v>
      </c>
      <c r="BU847" s="41">
        <f t="shared" si="925"/>
        <v>327.70471636262675</v>
      </c>
      <c r="BV847" s="41">
        <f t="shared" si="926"/>
        <v>304.78630816988124</v>
      </c>
      <c r="BW847" s="41">
        <f>Paramètres!$D$22</f>
        <v>1</v>
      </c>
      <c r="BX847" s="41">
        <f t="shared" si="893"/>
        <v>58283.767510235892</v>
      </c>
      <c r="BY847" s="41">
        <f t="shared" si="894"/>
        <v>31628.541380508868</v>
      </c>
      <c r="BZ847" s="41">
        <f t="shared" si="927"/>
        <v>66312.609547851389</v>
      </c>
      <c r="CA847" s="41">
        <f t="shared" si="928"/>
        <v>28.487120115946396</v>
      </c>
      <c r="CB847" s="41">
        <f t="shared" si="929"/>
        <v>115.12189905752682</v>
      </c>
      <c r="CC847" s="41">
        <f t="shared" si="930"/>
        <v>101.18344076270999</v>
      </c>
      <c r="CD847" s="41">
        <f t="shared" si="931"/>
        <v>54.90867834896914</v>
      </c>
      <c r="CE847" s="2">
        <f>Paramètres!$F$16</f>
        <v>15000</v>
      </c>
      <c r="CF847" s="2">
        <f>Paramètres!$G$16</f>
        <v>15000</v>
      </c>
      <c r="CG847" s="111">
        <f>Paramètres!$F$20</f>
        <v>992600579172.61572</v>
      </c>
      <c r="CH847" s="2">
        <f>Paramètres!$F$21</f>
        <v>13332</v>
      </c>
      <c r="CI847" s="2"/>
      <c r="CJ847" s="2"/>
      <c r="CK847" s="2">
        <f>IF(CN847&gt;20000,Paramètres!$F$22,-2)</f>
        <v>1</v>
      </c>
      <c r="CL847" s="2">
        <f t="shared" si="895"/>
        <v>8344.1138502903887</v>
      </c>
      <c r="CM847" s="2">
        <f t="shared" si="896"/>
        <v>61711.516260431912</v>
      </c>
      <c r="CN847" s="2">
        <f t="shared" si="897"/>
        <v>62273.071829709515</v>
      </c>
      <c r="CO847" s="2">
        <f t="shared" si="898"/>
        <v>82.299644868307894</v>
      </c>
      <c r="CP847" s="2">
        <f t="shared" si="899"/>
        <v>239.32036772278016</v>
      </c>
      <c r="CQ847" s="2">
        <f t="shared" si="900"/>
        <v>32.067093147949421</v>
      </c>
      <c r="CR847" s="2">
        <f t="shared" si="901"/>
        <v>237.16226500859585</v>
      </c>
      <c r="CS847" s="2">
        <f>Paramètres!$F$22</f>
        <v>1</v>
      </c>
      <c r="CT847" s="2">
        <f t="shared" si="902"/>
        <v>43283.767510235892</v>
      </c>
      <c r="CU847" s="2">
        <f t="shared" si="903"/>
        <v>71628.541380508861</v>
      </c>
      <c r="CV847" s="2">
        <f t="shared" si="932"/>
        <v>83690.695242538291</v>
      </c>
      <c r="CW847" s="2">
        <f t="shared" si="933"/>
        <v>58.856228208077525</v>
      </c>
      <c r="CX847" s="2">
        <f t="shared" si="904"/>
        <v>136.488155483665</v>
      </c>
      <c r="CY847" s="2">
        <f t="shared" si="934"/>
        <v>70.589945187277024</v>
      </c>
      <c r="CZ847" s="2">
        <f t="shared" si="935"/>
        <v>116.81642104511822</v>
      </c>
      <c r="DA847" s="2"/>
      <c r="DB847" s="2"/>
      <c r="DC847" s="13">
        <f>Paramètres!$H$16</f>
        <v>-20000</v>
      </c>
      <c r="DD847" s="13">
        <f>Paramètres!$I$16</f>
        <v>0</v>
      </c>
      <c r="DE847" s="13"/>
      <c r="DF847" s="13"/>
      <c r="DG847" s="112">
        <f>Paramètres!$H$20</f>
        <v>1047197551196.5977</v>
      </c>
      <c r="DH847" s="13">
        <f>Paramètres!$H$21</f>
        <v>10000</v>
      </c>
      <c r="DI847" s="13">
        <f>IF(DL847&lt;66666,Paramètres!$H$22,5)</f>
        <v>1</v>
      </c>
      <c r="DJ847" s="13">
        <f t="shared" si="905"/>
        <v>-26655.886149709611</v>
      </c>
      <c r="DK847" s="13">
        <f t="shared" si="906"/>
        <v>46711.516260431912</v>
      </c>
      <c r="DL847" s="13">
        <f t="shared" si="936"/>
        <v>53781.985996938376</v>
      </c>
      <c r="DM847" s="13">
        <f t="shared" si="937"/>
        <v>119.71120423311451</v>
      </c>
      <c r="DN847" s="13">
        <f t="shared" si="938"/>
        <v>344.04383132870578</v>
      </c>
      <c r="DO847" s="13">
        <f t="shared" si="939"/>
        <v>-170.51793511176658</v>
      </c>
      <c r="DP847" s="13">
        <f t="shared" si="940"/>
        <v>298.81397504225652</v>
      </c>
      <c r="DQ847" s="13">
        <f>IF(DT847&lt;66666,Paramètres!$H$22,5)</f>
        <v>1</v>
      </c>
      <c r="DR847" s="13">
        <f t="shared" si="907"/>
        <v>8283.7675102358953</v>
      </c>
      <c r="DS847" s="13">
        <f t="shared" si="908"/>
        <v>56628.541380508868</v>
      </c>
      <c r="DT847" s="13">
        <f t="shared" si="941"/>
        <v>57231.219653678927</v>
      </c>
      <c r="DU847" s="13">
        <f t="shared" si="942"/>
        <v>81.67765434063152</v>
      </c>
      <c r="DV847" s="13">
        <f t="shared" si="943"/>
        <v>305.61265731006534</v>
      </c>
      <c r="DW847" s="13">
        <f t="shared" si="944"/>
        <v>44.23502096690401</v>
      </c>
      <c r="DX847" s="13">
        <f t="shared" si="945"/>
        <v>302.39437697843692</v>
      </c>
    </row>
    <row r="848" spans="1:128" x14ac:dyDescent="0.35">
      <c r="A848" s="106">
        <f t="shared" si="946"/>
        <v>842</v>
      </c>
      <c r="B848" s="106">
        <f>A848*Paramètres!$D$25</f>
        <v>421</v>
      </c>
      <c r="C848" s="102">
        <f>Paramètres!$D$7</f>
        <v>155093840495.72119</v>
      </c>
      <c r="D848" s="28">
        <f>Paramètres!$D$8</f>
        <v>6666</v>
      </c>
      <c r="E848" s="28">
        <f t="shared" si="909"/>
        <v>5034.9638287742337</v>
      </c>
      <c r="F848" s="28">
        <f t="shared" si="910"/>
        <v>-45588.427174225282</v>
      </c>
      <c r="G848" s="28">
        <f t="shared" si="884"/>
        <v>139.5101326530621</v>
      </c>
      <c r="H848" s="28">
        <f t="shared" si="885"/>
        <v>76.636396724302074</v>
      </c>
      <c r="I848" s="28">
        <f t="shared" si="947"/>
        <v>-3080.4882730899435</v>
      </c>
      <c r="J848" s="28">
        <f t="shared" si="948"/>
        <v>2630.0435085575791</v>
      </c>
      <c r="K848" s="28">
        <f t="shared" si="949"/>
        <v>864.65303550120927</v>
      </c>
      <c r="L848" s="28">
        <f t="shared" si="911"/>
        <v>199.84717656866584</v>
      </c>
      <c r="M848" s="28">
        <f t="shared" si="912"/>
        <v>841.24073713710993</v>
      </c>
      <c r="N848" s="28">
        <f>Paramètres!$D$26*Calculs!K848</f>
        <v>17.293060710024186</v>
      </c>
      <c r="O848" s="28">
        <f>Paramètres!$D$26*I848</f>
        <v>-61.609765461798872</v>
      </c>
      <c r="P848" s="28">
        <f>Paramètres!$D$26*J848</f>
        <v>52.600870171151584</v>
      </c>
      <c r="Q848" s="105">
        <f>IF($T848&gt;25000,Paramètres!$D$9,-5)</f>
        <v>6</v>
      </c>
      <c r="R848" s="105">
        <f t="shared" si="886"/>
        <v>30025.189301755461</v>
      </c>
      <c r="S848" s="105">
        <f t="shared" si="887"/>
        <v>16865.315387947252</v>
      </c>
      <c r="T848" s="105">
        <f t="shared" si="913"/>
        <v>34437.637197420801</v>
      </c>
      <c r="U848" s="105">
        <f t="shared" si="914"/>
        <v>29.323163733069975</v>
      </c>
      <c r="V848" s="105">
        <f t="shared" si="888"/>
        <v>742.53487774832865</v>
      </c>
      <c r="W848" s="105">
        <f t="shared" si="915"/>
        <v>647.39488774273912</v>
      </c>
      <c r="X848" s="105">
        <f t="shared" si="916"/>
        <v>363.64529970465952</v>
      </c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44">
        <f t="shared" si="917"/>
        <v>-24990.225472981227</v>
      </c>
      <c r="AL848" s="44">
        <f t="shared" si="918"/>
        <v>-62453.742562172534</v>
      </c>
      <c r="AM848" s="44">
        <f t="shared" si="889"/>
        <v>-58.261669549856812</v>
      </c>
      <c r="AN848" s="44">
        <f t="shared" si="890"/>
        <v>37.339086828124756</v>
      </c>
      <c r="AO848" s="44">
        <f t="shared" si="950"/>
        <v>6882.0721699128671</v>
      </c>
      <c r="AP848" s="44">
        <f t="shared" si="951"/>
        <v>-11126.368411850493</v>
      </c>
      <c r="AQ848" s="44">
        <f t="shared" si="919"/>
        <v>1083.8677732925994</v>
      </c>
      <c r="AR848" s="44">
        <f t="shared" si="920"/>
        <v>861.73979719128351</v>
      </c>
      <c r="AS848" s="44">
        <f t="shared" si="921"/>
        <v>657.3993245501423</v>
      </c>
      <c r="AT848" s="44">
        <f>Paramètres!$D$26*Calculs!AQ848</f>
        <v>21.677355465851988</v>
      </c>
      <c r="AU848" s="44">
        <f>Paramètres!$D$26*AO848</f>
        <v>137.64144339825734</v>
      </c>
      <c r="AV848" s="44">
        <f>Paramètres!$D$26*AP848</f>
        <v>-222.52736823700988</v>
      </c>
      <c r="AW848" s="44"/>
      <c r="AX848" s="44"/>
      <c r="AY848" s="44"/>
      <c r="AZ848" s="44"/>
      <c r="BA848" s="44"/>
      <c r="BB848" s="44"/>
      <c r="BC848" s="44"/>
      <c r="BD848" s="44"/>
      <c r="BE848" s="44"/>
      <c r="BF848" s="44"/>
      <c r="BG848" s="41">
        <f>Paramètres!$D$16</f>
        <v>30000</v>
      </c>
      <c r="BH848" s="41">
        <f>Paramètres!$E$16</f>
        <v>-25000</v>
      </c>
      <c r="BI848" s="100"/>
      <c r="BJ848" s="100"/>
      <c r="BK848" s="110">
        <f>Paramètres!$D$20</f>
        <v>523598775598.29883</v>
      </c>
      <c r="BL848" s="41">
        <f>Paramètres!$D$21</f>
        <v>10000</v>
      </c>
      <c r="BM848" s="41"/>
      <c r="BN848" s="41"/>
      <c r="BO848" s="41">
        <f>IF(AND($BR$6&gt;200,A848&lt;950),Paramètres!$D$22,0)</f>
        <v>1</v>
      </c>
      <c r="BP848" s="41">
        <f t="shared" si="891"/>
        <v>24965.036171225765</v>
      </c>
      <c r="BQ848" s="41">
        <f t="shared" si="892"/>
        <v>20588.427174225282</v>
      </c>
      <c r="BR848" s="41">
        <f t="shared" si="922"/>
        <v>32359.48646902464</v>
      </c>
      <c r="BS848" s="41">
        <f t="shared" si="923"/>
        <v>39.51207686008992</v>
      </c>
      <c r="BT848" s="41">
        <f t="shared" si="924"/>
        <v>436.0915508144426</v>
      </c>
      <c r="BU848" s="41">
        <f t="shared" si="925"/>
        <v>336.4404855580716</v>
      </c>
      <c r="BV848" s="41">
        <f t="shared" si="926"/>
        <v>277.45925893578425</v>
      </c>
      <c r="BW848" s="41">
        <f>Paramètres!$D$22</f>
        <v>1</v>
      </c>
      <c r="BX848" s="41">
        <f t="shared" si="893"/>
        <v>54990.225472981227</v>
      </c>
      <c r="BY848" s="41">
        <f t="shared" si="894"/>
        <v>37453.742562172534</v>
      </c>
      <c r="BZ848" s="41">
        <f t="shared" si="927"/>
        <v>66533.508320866473</v>
      </c>
      <c r="CA848" s="41">
        <f t="shared" si="928"/>
        <v>34.258706119990997</v>
      </c>
      <c r="CB848" s="41">
        <f t="shared" si="929"/>
        <v>114.38402233501479</v>
      </c>
      <c r="CC848" s="41">
        <f t="shared" si="930"/>
        <v>94.538877288337616</v>
      </c>
      <c r="CD848" s="41">
        <f t="shared" si="931"/>
        <v>64.390257388814703</v>
      </c>
      <c r="CE848" s="2">
        <f>Paramètres!$F$16</f>
        <v>15000</v>
      </c>
      <c r="CF848" s="2">
        <f>Paramètres!$G$16</f>
        <v>15000</v>
      </c>
      <c r="CG848" s="111">
        <f>Paramètres!$F$20</f>
        <v>992600579172.61572</v>
      </c>
      <c r="CH848" s="2">
        <f>Paramètres!$F$21</f>
        <v>13332</v>
      </c>
      <c r="CI848" s="2"/>
      <c r="CJ848" s="2"/>
      <c r="CK848" s="2">
        <f>IF(CN848&gt;20000,Paramètres!$F$22,-2)</f>
        <v>1</v>
      </c>
      <c r="CL848" s="2">
        <f t="shared" si="895"/>
        <v>9965.0361712257654</v>
      </c>
      <c r="CM848" s="2">
        <f t="shared" si="896"/>
        <v>60588.427174225282</v>
      </c>
      <c r="CN848" s="2">
        <f t="shared" si="897"/>
        <v>61402.438496693583</v>
      </c>
      <c r="CO848" s="2">
        <f t="shared" si="898"/>
        <v>80.660126364457199</v>
      </c>
      <c r="CP848" s="2">
        <f t="shared" si="899"/>
        <v>245.69377337154378</v>
      </c>
      <c r="CQ848" s="2">
        <f t="shared" si="900"/>
        <v>39.87378023796596</v>
      </c>
      <c r="CR848" s="2">
        <f t="shared" si="901"/>
        <v>242.43661423778778</v>
      </c>
      <c r="CS848" s="2">
        <f>Paramètres!$F$22</f>
        <v>1</v>
      </c>
      <c r="CT848" s="2">
        <f t="shared" si="902"/>
        <v>39990.225472981227</v>
      </c>
      <c r="CU848" s="2">
        <f t="shared" si="903"/>
        <v>77453.742562172527</v>
      </c>
      <c r="CV848" s="2">
        <f t="shared" si="932"/>
        <v>87168.230280688687</v>
      </c>
      <c r="CW848" s="2">
        <f t="shared" si="933"/>
        <v>62.69219193665419</v>
      </c>
      <c r="CX848" s="2">
        <f t="shared" si="904"/>
        <v>126.18124463241143</v>
      </c>
      <c r="CY848" s="2">
        <f t="shared" si="934"/>
        <v>57.888251339541455</v>
      </c>
      <c r="CZ848" s="2">
        <f t="shared" si="935"/>
        <v>112.11894065604855</v>
      </c>
      <c r="DA848" s="2"/>
      <c r="DB848" s="2"/>
      <c r="DC848" s="13">
        <f>Paramètres!$H$16</f>
        <v>-20000</v>
      </c>
      <c r="DD848" s="13">
        <f>Paramètres!$I$16</f>
        <v>0</v>
      </c>
      <c r="DE848" s="13"/>
      <c r="DF848" s="13"/>
      <c r="DG848" s="112">
        <f>Paramètres!$H$20</f>
        <v>1047197551196.5977</v>
      </c>
      <c r="DH848" s="13">
        <f>Paramètres!$H$21</f>
        <v>10000</v>
      </c>
      <c r="DI848" s="13">
        <f>IF(DL848&lt;66666,Paramètres!$H$22,5)</f>
        <v>1</v>
      </c>
      <c r="DJ848" s="13">
        <f t="shared" si="905"/>
        <v>-25034.963828774235</v>
      </c>
      <c r="DK848" s="13">
        <f t="shared" si="906"/>
        <v>45588.427174225282</v>
      </c>
      <c r="DL848" s="13">
        <f t="shared" si="936"/>
        <v>52010.134648236359</v>
      </c>
      <c r="DM848" s="13">
        <f t="shared" si="937"/>
        <v>118.77346593079088</v>
      </c>
      <c r="DN848" s="13">
        <f t="shared" si="938"/>
        <v>366.6103587954463</v>
      </c>
      <c r="DO848" s="13">
        <f t="shared" si="939"/>
        <v>-176.4670892273717</v>
      </c>
      <c r="DP848" s="13">
        <f t="shared" si="940"/>
        <v>321.34486396353793</v>
      </c>
      <c r="DQ848" s="13">
        <f>IF(DT848&lt;66666,Paramètres!$H$22,5)</f>
        <v>1</v>
      </c>
      <c r="DR848" s="13">
        <f t="shared" si="907"/>
        <v>4990.2254729812266</v>
      </c>
      <c r="DS848" s="13">
        <f t="shared" si="908"/>
        <v>62453.742562172534</v>
      </c>
      <c r="DT848" s="13">
        <f t="shared" si="941"/>
        <v>62652.791719869208</v>
      </c>
      <c r="DU848" s="13">
        <f t="shared" si="942"/>
        <v>85.431615641842811</v>
      </c>
      <c r="DV848" s="13">
        <f t="shared" si="943"/>
        <v>256.89755031902865</v>
      </c>
      <c r="DW848" s="13">
        <f t="shared" si="944"/>
        <v>20.461605370761749</v>
      </c>
      <c r="DX848" s="13">
        <f t="shared" si="945"/>
        <v>256.08138172379705</v>
      </c>
    </row>
    <row r="849" spans="1:128" x14ac:dyDescent="0.35">
      <c r="A849" s="106">
        <f t="shared" si="946"/>
        <v>843</v>
      </c>
      <c r="B849" s="106">
        <f>A849*Paramètres!$D$25</f>
        <v>421.5</v>
      </c>
      <c r="C849" s="102">
        <f>Paramètres!$D$7</f>
        <v>155093840495.72119</v>
      </c>
      <c r="D849" s="28">
        <f>Paramètres!$D$8</f>
        <v>6666</v>
      </c>
      <c r="E849" s="28">
        <f t="shared" si="909"/>
        <v>3544.6814863714285</v>
      </c>
      <c r="F849" s="28">
        <f t="shared" si="910"/>
        <v>-44063.095235662215</v>
      </c>
      <c r="G849" s="28">
        <f t="shared" si="884"/>
        <v>129.5088423670019</v>
      </c>
      <c r="H849" s="28">
        <f t="shared" si="885"/>
        <v>76.055399515373139</v>
      </c>
      <c r="I849" s="28">
        <f t="shared" si="947"/>
        <v>-2819.0313310594788</v>
      </c>
      <c r="J849" s="28">
        <f t="shared" si="948"/>
        <v>3418.6833755235375</v>
      </c>
      <c r="K849" s="28">
        <f t="shared" si="949"/>
        <v>876.81673024125439</v>
      </c>
      <c r="L849" s="28">
        <f t="shared" si="911"/>
        <v>211.2984520984767</v>
      </c>
      <c r="M849" s="28">
        <f t="shared" si="912"/>
        <v>850.97622914612157</v>
      </c>
      <c r="N849" s="28">
        <f>Paramètres!$D$26*Calculs!K849</f>
        <v>17.53633460482509</v>
      </c>
      <c r="O849" s="28">
        <f>Paramètres!$D$26*I849</f>
        <v>-56.380626621189577</v>
      </c>
      <c r="P849" s="28">
        <f>Paramètres!$D$26*J849</f>
        <v>68.373667510470753</v>
      </c>
      <c r="Q849" s="105">
        <f>IF($T849&gt;25000,Paramètres!$D$9,-5)</f>
        <v>6</v>
      </c>
      <c r="R849" s="105">
        <f t="shared" si="886"/>
        <v>24878.435925098398</v>
      </c>
      <c r="S849" s="105">
        <f t="shared" si="887"/>
        <v>23789.481701298035</v>
      </c>
      <c r="T849" s="105">
        <f t="shared" si="913"/>
        <v>34422.028029963905</v>
      </c>
      <c r="U849" s="105">
        <f t="shared" si="914"/>
        <v>43.718209551125547</v>
      </c>
      <c r="V849" s="105">
        <f t="shared" si="888"/>
        <v>743.17193564579316</v>
      </c>
      <c r="W849" s="105">
        <f t="shared" si="915"/>
        <v>537.12568493061576</v>
      </c>
      <c r="X849" s="105">
        <f t="shared" si="916"/>
        <v>513.61515215123075</v>
      </c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44">
        <f t="shared" si="917"/>
        <v>-21333.75443872697</v>
      </c>
      <c r="AL849" s="44">
        <f t="shared" si="918"/>
        <v>-67852.576936960249</v>
      </c>
      <c r="AM849" s="44">
        <f t="shared" si="889"/>
        <v>-53.412647252896505</v>
      </c>
      <c r="AN849" s="44">
        <f t="shared" si="890"/>
        <v>44.14771673848476</v>
      </c>
      <c r="AO849" s="44">
        <f t="shared" si="950"/>
        <v>7606.1705237058932</v>
      </c>
      <c r="AP849" s="44">
        <f t="shared" si="951"/>
        <v>-10246.441719063341</v>
      </c>
      <c r="AQ849" s="44">
        <f t="shared" si="919"/>
        <v>1143.1783744708462</v>
      </c>
      <c r="AR849" s="44">
        <f t="shared" si="920"/>
        <v>820.28362174137999</v>
      </c>
      <c r="AS849" s="44">
        <f t="shared" si="921"/>
        <v>796.23587947331976</v>
      </c>
      <c r="AT849" s="44">
        <f>Paramètres!$D$26*Calculs!AQ849</f>
        <v>22.863567489416923</v>
      </c>
      <c r="AU849" s="44">
        <f>Paramètres!$D$26*AO849</f>
        <v>152.12341047411786</v>
      </c>
      <c r="AV849" s="44">
        <f>Paramètres!$D$26*AP849</f>
        <v>-204.92883438126682</v>
      </c>
      <c r="AW849" s="44"/>
      <c r="AX849" s="44"/>
      <c r="AY849" s="44"/>
      <c r="AZ849" s="44"/>
      <c r="BA849" s="44"/>
      <c r="BB849" s="44"/>
      <c r="BC849" s="44"/>
      <c r="BD849" s="44"/>
      <c r="BE849" s="44"/>
      <c r="BF849" s="44"/>
      <c r="BG849" s="41">
        <f>Paramètres!$D$16</f>
        <v>30000</v>
      </c>
      <c r="BH849" s="41">
        <f>Paramètres!$E$16</f>
        <v>-25000</v>
      </c>
      <c r="BI849" s="100"/>
      <c r="BJ849" s="100"/>
      <c r="BK849" s="110">
        <f>Paramètres!$D$20</f>
        <v>523598775598.29883</v>
      </c>
      <c r="BL849" s="41">
        <f>Paramètres!$D$21</f>
        <v>10000</v>
      </c>
      <c r="BM849" s="41"/>
      <c r="BN849" s="41"/>
      <c r="BO849" s="41">
        <f>IF(AND($BR$6&gt;200,A849&lt;950),Paramètres!$D$22,0)</f>
        <v>1</v>
      </c>
      <c r="BP849" s="41">
        <f t="shared" si="891"/>
        <v>26455.318513628572</v>
      </c>
      <c r="BQ849" s="41">
        <f t="shared" si="892"/>
        <v>19063.095235662215</v>
      </c>
      <c r="BR849" s="41">
        <f t="shared" si="922"/>
        <v>32608.058476724218</v>
      </c>
      <c r="BS849" s="41">
        <f t="shared" si="923"/>
        <v>35.775655688252314</v>
      </c>
      <c r="BT849" s="41">
        <f t="shared" si="924"/>
        <v>430.32254902230272</v>
      </c>
      <c r="BU849" s="41">
        <f t="shared" si="925"/>
        <v>349.12597160937207</v>
      </c>
      <c r="BV849" s="41">
        <f t="shared" si="926"/>
        <v>251.57216090987501</v>
      </c>
      <c r="BW849" s="41">
        <f>Paramètres!$D$22</f>
        <v>1</v>
      </c>
      <c r="BX849" s="41">
        <f t="shared" si="893"/>
        <v>51333.754438726974</v>
      </c>
      <c r="BY849" s="41">
        <f t="shared" si="894"/>
        <v>42852.576936960249</v>
      </c>
      <c r="BZ849" s="41">
        <f t="shared" si="927"/>
        <v>66869.25822015389</v>
      </c>
      <c r="CA849" s="41">
        <f t="shared" si="928"/>
        <v>39.854575702161704</v>
      </c>
      <c r="CB849" s="41">
        <f t="shared" si="929"/>
        <v>113.27586056595476</v>
      </c>
      <c r="CC849" s="41">
        <f t="shared" si="930"/>
        <v>86.95887115995609</v>
      </c>
      <c r="CD849" s="41">
        <f t="shared" si="931"/>
        <v>72.591840543850253</v>
      </c>
      <c r="CE849" s="2">
        <f>Paramètres!$F$16</f>
        <v>15000</v>
      </c>
      <c r="CF849" s="2">
        <f>Paramètres!$G$16</f>
        <v>15000</v>
      </c>
      <c r="CG849" s="111">
        <f>Paramètres!$F$20</f>
        <v>992600579172.61572</v>
      </c>
      <c r="CH849" s="2">
        <f>Paramètres!$F$21</f>
        <v>13332</v>
      </c>
      <c r="CI849" s="2"/>
      <c r="CJ849" s="2"/>
      <c r="CK849" s="2">
        <f>IF(CN849&gt;20000,Paramètres!$F$22,-2)</f>
        <v>1</v>
      </c>
      <c r="CL849" s="2">
        <f t="shared" si="895"/>
        <v>11455.318513628572</v>
      </c>
      <c r="CM849" s="2">
        <f t="shared" si="896"/>
        <v>59063.095235662215</v>
      </c>
      <c r="CN849" s="2">
        <f t="shared" si="897"/>
        <v>60163.722799254916</v>
      </c>
      <c r="CO849" s="2">
        <f t="shared" si="898"/>
        <v>79.023730011446091</v>
      </c>
      <c r="CP849" s="2">
        <f t="shared" si="899"/>
        <v>255.19784476972018</v>
      </c>
      <c r="CQ849" s="2">
        <f t="shared" si="900"/>
        <v>48.59028763201615</v>
      </c>
      <c r="CR849" s="2">
        <f t="shared" si="901"/>
        <v>250.52928755526395</v>
      </c>
      <c r="CS849" s="2">
        <f>Paramètres!$F$22</f>
        <v>1</v>
      </c>
      <c r="CT849" s="2">
        <f t="shared" si="902"/>
        <v>36333.754438726974</v>
      </c>
      <c r="CU849" s="2">
        <f t="shared" si="903"/>
        <v>82852.576936960249</v>
      </c>
      <c r="CV849" s="2">
        <f t="shared" si="932"/>
        <v>90469.283277301525</v>
      </c>
      <c r="CW849" s="2">
        <f t="shared" si="933"/>
        <v>66.320867352577181</v>
      </c>
      <c r="CX849" s="2">
        <f t="shared" si="904"/>
        <v>117.42935159092981</v>
      </c>
      <c r="CY849" s="2">
        <f t="shared" si="934"/>
        <v>47.161302378464462</v>
      </c>
      <c r="CZ849" s="2">
        <f t="shared" si="935"/>
        <v>107.5428480794202</v>
      </c>
      <c r="DA849" s="2"/>
      <c r="DB849" s="2"/>
      <c r="DC849" s="13">
        <f>Paramètres!$H$16</f>
        <v>-20000</v>
      </c>
      <c r="DD849" s="13">
        <f>Paramètres!$I$16</f>
        <v>0</v>
      </c>
      <c r="DE849" s="13"/>
      <c r="DF849" s="13"/>
      <c r="DG849" s="112">
        <f>Paramètres!$H$20</f>
        <v>1047197551196.5977</v>
      </c>
      <c r="DH849" s="13">
        <f>Paramètres!$H$21</f>
        <v>10000</v>
      </c>
      <c r="DI849" s="13">
        <f>IF(DL849&lt;66666,Paramètres!$H$22,5)</f>
        <v>1</v>
      </c>
      <c r="DJ849" s="13">
        <f t="shared" si="905"/>
        <v>-23544.681486371428</v>
      </c>
      <c r="DK849" s="13">
        <f t="shared" si="906"/>
        <v>44063.095235662215</v>
      </c>
      <c r="DL849" s="13">
        <f t="shared" si="936"/>
        <v>49959.067125414978</v>
      </c>
      <c r="DM849" s="13">
        <f t="shared" si="937"/>
        <v>118.11738024909199</v>
      </c>
      <c r="DN849" s="13">
        <f t="shared" si="938"/>
        <v>395.55683714881673</v>
      </c>
      <c r="DO849" s="13">
        <f t="shared" si="939"/>
        <v>-186.41780714291153</v>
      </c>
      <c r="DP849" s="13">
        <f t="shared" si="940"/>
        <v>348.87478068098267</v>
      </c>
      <c r="DQ849" s="13">
        <f>IF(DT849&lt;66666,Paramètres!$H$22,5)</f>
        <v>5</v>
      </c>
      <c r="DR849" s="13">
        <f t="shared" si="907"/>
        <v>1333.75443872697</v>
      </c>
      <c r="DS849" s="13">
        <f t="shared" si="908"/>
        <v>67852.576936960249</v>
      </c>
      <c r="DT849" s="13">
        <f t="shared" si="941"/>
        <v>67865.684243871976</v>
      </c>
      <c r="DU849" s="13">
        <f t="shared" si="942"/>
        <v>88.873901866625673</v>
      </c>
      <c r="DV849" s="13">
        <f t="shared" si="943"/>
        <v>1100.7924091931854</v>
      </c>
      <c r="DW849" s="13">
        <f t="shared" si="944"/>
        <v>21.633713388971486</v>
      </c>
      <c r="DX849" s="13">
        <f t="shared" si="945"/>
        <v>1100.5798065485035</v>
      </c>
    </row>
    <row r="850" spans="1:128" x14ac:dyDescent="0.35">
      <c r="A850" s="106">
        <f t="shared" si="946"/>
        <v>844</v>
      </c>
      <c r="B850" s="106">
        <f>A850*Paramètres!$D$25</f>
        <v>422</v>
      </c>
      <c r="C850" s="102">
        <f>Paramètres!$D$7</f>
        <v>155093840495.72119</v>
      </c>
      <c r="D850" s="28">
        <f>Paramètres!$D$8</f>
        <v>6666</v>
      </c>
      <c r="E850" s="28">
        <f t="shared" si="909"/>
        <v>2187.9904338663086</v>
      </c>
      <c r="F850" s="28">
        <f t="shared" si="910"/>
        <v>-42141.009490613913</v>
      </c>
      <c r="G850" s="28">
        <f t="shared" si="884"/>
        <v>121.26942612610834</v>
      </c>
      <c r="H850" s="28">
        <f t="shared" si="885"/>
        <v>75.668364974975376</v>
      </c>
      <c r="I850" s="28">
        <f t="shared" si="947"/>
        <v>-2551.3522523398124</v>
      </c>
      <c r="J850" s="28">
        <f t="shared" si="948"/>
        <v>4201.2859371591885</v>
      </c>
      <c r="K850" s="28">
        <f t="shared" si="949"/>
        <v>897.71912785565064</v>
      </c>
      <c r="L850" s="28">
        <f t="shared" si="911"/>
        <v>222.21600918192991</v>
      </c>
      <c r="M850" s="28">
        <f t="shared" si="912"/>
        <v>869.78139654810184</v>
      </c>
      <c r="N850" s="28">
        <f>Paramètres!$D$26*Calculs!K850</f>
        <v>17.954382557113014</v>
      </c>
      <c r="O850" s="28">
        <f>Paramètres!$D$26*I850</f>
        <v>-51.027045046796246</v>
      </c>
      <c r="P850" s="28">
        <f>Paramètres!$D$26*J850</f>
        <v>84.025718743183774</v>
      </c>
      <c r="Q850" s="105">
        <f>IF($T850&gt;25000,Paramètres!$D$9,-5)</f>
        <v>6</v>
      </c>
      <c r="R850" s="105">
        <f t="shared" si="886"/>
        <v>19513.588705304985</v>
      </c>
      <c r="S850" s="105">
        <f t="shared" si="887"/>
        <v>30635.729336009681</v>
      </c>
      <c r="T850" s="105">
        <f t="shared" si="913"/>
        <v>36322.555748584797</v>
      </c>
      <c r="U850" s="105">
        <f t="shared" si="914"/>
        <v>57.504687421684828</v>
      </c>
      <c r="V850" s="105">
        <f t="shared" si="888"/>
        <v>671.14066210036378</v>
      </c>
      <c r="W850" s="105">
        <f t="shared" si="915"/>
        <v>360.55730588679262</v>
      </c>
      <c r="X850" s="105">
        <f t="shared" si="916"/>
        <v>566.06379277972951</v>
      </c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44">
        <f t="shared" si="917"/>
        <v>-17325.598271438677</v>
      </c>
      <c r="AL850" s="44">
        <f t="shared" si="918"/>
        <v>-72776.738826623594</v>
      </c>
      <c r="AM850" s="44">
        <f t="shared" si="889"/>
        <v>-48.172118528039888</v>
      </c>
      <c r="AN850" s="44">
        <f t="shared" si="890"/>
        <v>68.885955022707378</v>
      </c>
      <c r="AO850" s="44">
        <f t="shared" si="950"/>
        <v>8274.3307349731549</v>
      </c>
      <c r="AP850" s="44">
        <f t="shared" si="951"/>
        <v>-9245.2770052087544</v>
      </c>
      <c r="AQ850" s="44">
        <f t="shared" si="919"/>
        <v>1923.4606791823001</v>
      </c>
      <c r="AR850" s="44">
        <f t="shared" si="920"/>
        <v>692.87957185800781</v>
      </c>
      <c r="AS850" s="44">
        <f t="shared" si="921"/>
        <v>1794.3296473230048</v>
      </c>
      <c r="AT850" s="44">
        <f>Paramètres!$D$26*Calculs!AQ850</f>
        <v>38.469213583646003</v>
      </c>
      <c r="AU850" s="44">
        <f>Paramètres!$D$26*AO850</f>
        <v>165.4866146994631</v>
      </c>
      <c r="AV850" s="44">
        <f>Paramètres!$D$26*AP850</f>
        <v>-184.90554010417509</v>
      </c>
      <c r="AW850" s="44"/>
      <c r="AX850" s="44"/>
      <c r="AY850" s="44"/>
      <c r="AZ850" s="44"/>
      <c r="BA850" s="44"/>
      <c r="BB850" s="44"/>
      <c r="BC850" s="44"/>
      <c r="BD850" s="44"/>
      <c r="BE850" s="44"/>
      <c r="BF850" s="44"/>
      <c r="BG850" s="41">
        <f>Paramètres!$D$16</f>
        <v>30000</v>
      </c>
      <c r="BH850" s="41">
        <f>Paramètres!$E$16</f>
        <v>-25000</v>
      </c>
      <c r="BI850" s="100"/>
      <c r="BJ850" s="100"/>
      <c r="BK850" s="110">
        <f>Paramètres!$D$20</f>
        <v>523598775598.29883</v>
      </c>
      <c r="BL850" s="41">
        <f>Paramètres!$D$21</f>
        <v>10000</v>
      </c>
      <c r="BM850" s="41"/>
      <c r="BN850" s="41"/>
      <c r="BO850" s="41">
        <f>IF(AND($BR$6&gt;200,A850&lt;950),Paramètres!$D$22,0)</f>
        <v>1</v>
      </c>
      <c r="BP850" s="41">
        <f t="shared" si="891"/>
        <v>27812.009566133693</v>
      </c>
      <c r="BQ850" s="41">
        <f t="shared" si="892"/>
        <v>17141.009490613913</v>
      </c>
      <c r="BR850" s="41">
        <f t="shared" si="922"/>
        <v>32669.895660439877</v>
      </c>
      <c r="BS850" s="41">
        <f t="shared" si="923"/>
        <v>31.646226871952468</v>
      </c>
      <c r="BT850" s="41">
        <f t="shared" si="924"/>
        <v>428.90421862697519</v>
      </c>
      <c r="BU850" s="41">
        <f t="shared" si="925"/>
        <v>365.12783375225263</v>
      </c>
      <c r="BV850" s="41">
        <f t="shared" si="926"/>
        <v>225.03442797803962</v>
      </c>
      <c r="BW850" s="41">
        <f>Paramètres!$D$22</f>
        <v>1</v>
      </c>
      <c r="BX850" s="41">
        <f t="shared" si="893"/>
        <v>47325.598271438677</v>
      </c>
      <c r="BY850" s="41">
        <f t="shared" si="894"/>
        <v>47776.738826623594</v>
      </c>
      <c r="BZ850" s="41">
        <f t="shared" si="927"/>
        <v>67248.26410143984</v>
      </c>
      <c r="CA850" s="41">
        <f t="shared" si="928"/>
        <v>45.271794118640933</v>
      </c>
      <c r="CB850" s="41">
        <f t="shared" si="929"/>
        <v>112.04395141923024</v>
      </c>
      <c r="CC850" s="41">
        <f t="shared" si="930"/>
        <v>78.850318360820722</v>
      </c>
      <c r="CD850" s="41">
        <f t="shared" si="931"/>
        <v>79.60197449832539</v>
      </c>
      <c r="CE850" s="2">
        <f>Paramètres!$F$16</f>
        <v>15000</v>
      </c>
      <c r="CF850" s="2">
        <f>Paramètres!$G$16</f>
        <v>15000</v>
      </c>
      <c r="CG850" s="111">
        <f>Paramètres!$F$20</f>
        <v>992600579172.61572</v>
      </c>
      <c r="CH850" s="2">
        <f>Paramètres!$F$21</f>
        <v>13332</v>
      </c>
      <c r="CI850" s="2"/>
      <c r="CJ850" s="2"/>
      <c r="CK850" s="2">
        <f>IF(CN850&gt;20000,Paramètres!$F$22,-2)</f>
        <v>1</v>
      </c>
      <c r="CL850" s="2">
        <f t="shared" si="895"/>
        <v>12812.009566133691</v>
      </c>
      <c r="CM850" s="2">
        <f t="shared" si="896"/>
        <v>57141.009490613913</v>
      </c>
      <c r="CN850" s="2">
        <f t="shared" si="897"/>
        <v>58559.734927073659</v>
      </c>
      <c r="CO850" s="2">
        <f t="shared" si="898"/>
        <v>77.362301764460057</v>
      </c>
      <c r="CP850" s="2">
        <f t="shared" si="899"/>
        <v>268.3225434766988</v>
      </c>
      <c r="CQ850" s="2">
        <f t="shared" si="900"/>
        <v>58.705029968355085</v>
      </c>
      <c r="CR850" s="2">
        <f t="shared" si="901"/>
        <v>261.82189899666423</v>
      </c>
      <c r="CS850" s="2">
        <f>Paramètres!$F$22</f>
        <v>1</v>
      </c>
      <c r="CT850" s="2">
        <f t="shared" si="902"/>
        <v>32325.598271438677</v>
      </c>
      <c r="CU850" s="2">
        <f t="shared" si="903"/>
        <v>87776.738826623594</v>
      </c>
      <c r="CV850" s="2">
        <f t="shared" si="932"/>
        <v>93539.832064440488</v>
      </c>
      <c r="CW850" s="2">
        <f t="shared" si="933"/>
        <v>69.782727561551766</v>
      </c>
      <c r="CX850" s="2">
        <f t="shared" si="904"/>
        <v>110.07292935674148</v>
      </c>
      <c r="CY850" s="2">
        <f t="shared" si="934"/>
        <v>38.039124257730272</v>
      </c>
      <c r="CZ850" s="2">
        <f t="shared" si="935"/>
        <v>103.29121358024194</v>
      </c>
      <c r="DA850" s="2"/>
      <c r="DB850" s="2"/>
      <c r="DC850" s="13">
        <f>Paramètres!$H$16</f>
        <v>-20000</v>
      </c>
      <c r="DD850" s="13">
        <f>Paramètres!$I$16</f>
        <v>0</v>
      </c>
      <c r="DE850" s="13"/>
      <c r="DF850" s="13"/>
      <c r="DG850" s="112">
        <f>Paramètres!$H$20</f>
        <v>1047197551196.5977</v>
      </c>
      <c r="DH850" s="13">
        <f>Paramètres!$H$21</f>
        <v>10000</v>
      </c>
      <c r="DI850" s="13">
        <f>IF(DL850&lt;66666,Paramètres!$H$22,5)</f>
        <v>1</v>
      </c>
      <c r="DJ850" s="13">
        <f t="shared" si="905"/>
        <v>-22187.990433866307</v>
      </c>
      <c r="DK850" s="13">
        <f t="shared" si="906"/>
        <v>42141.009490613913</v>
      </c>
      <c r="DL850" s="13">
        <f t="shared" si="936"/>
        <v>47625.325199743835</v>
      </c>
      <c r="DM850" s="13">
        <f t="shared" si="937"/>
        <v>117.76760224330545</v>
      </c>
      <c r="DN850" s="13">
        <f t="shared" si="938"/>
        <v>432.75970808505497</v>
      </c>
      <c r="DO850" s="13">
        <f t="shared" si="939"/>
        <v>-201.61685453867779</v>
      </c>
      <c r="DP850" s="13">
        <f t="shared" si="940"/>
        <v>382.92506957339793</v>
      </c>
      <c r="DQ850" s="13">
        <f>IF(DT850&lt;66666,Paramètres!$H$22,5)</f>
        <v>5</v>
      </c>
      <c r="DR850" s="13">
        <f t="shared" si="907"/>
        <v>-2674.4017285613227</v>
      </c>
      <c r="DS850" s="13">
        <f t="shared" si="908"/>
        <v>72776.738826623594</v>
      </c>
      <c r="DT850" s="13">
        <f t="shared" si="941"/>
        <v>72825.861744604947</v>
      </c>
      <c r="DU850" s="13">
        <f t="shared" si="942"/>
        <v>92.10455997850751</v>
      </c>
      <c r="DV850" s="13">
        <f t="shared" si="943"/>
        <v>959.97235166863334</v>
      </c>
      <c r="DW850" s="13">
        <f t="shared" si="944"/>
        <v>-35.253296770825443</v>
      </c>
      <c r="DX850" s="13">
        <f t="shared" si="945"/>
        <v>959.32482561173947</v>
      </c>
    </row>
    <row r="851" spans="1:128" x14ac:dyDescent="0.35">
      <c r="A851" s="106">
        <f t="shared" si="946"/>
        <v>845</v>
      </c>
      <c r="B851" s="106">
        <f>A851*Paramètres!$D$25</f>
        <v>422.5</v>
      </c>
      <c r="C851" s="102">
        <f>Paramètres!$D$7</f>
        <v>155093840495.72119</v>
      </c>
      <c r="D851" s="28">
        <f>Paramètres!$D$8</f>
        <v>6666</v>
      </c>
      <c r="E851" s="28">
        <f t="shared" si="909"/>
        <v>967.86830999188498</v>
      </c>
      <c r="F851" s="28">
        <f t="shared" si="910"/>
        <v>-39822.921172897295</v>
      </c>
      <c r="G851" s="28">
        <f t="shared" si="884"/>
        <v>114.5511923252879</v>
      </c>
      <c r="H851" s="28">
        <f t="shared" si="885"/>
        <v>75.621071599334073</v>
      </c>
      <c r="I851" s="28">
        <f t="shared" si="947"/>
        <v>-2278.1091981110862</v>
      </c>
      <c r="J851" s="28">
        <f t="shared" si="948"/>
        <v>4987.0416149641069</v>
      </c>
      <c r="K851" s="28">
        <f t="shared" si="949"/>
        <v>927.3055179124749</v>
      </c>
      <c r="L851" s="28">
        <f t="shared" si="911"/>
        <v>230.28116921438789</v>
      </c>
      <c r="M851" s="28">
        <f t="shared" si="912"/>
        <v>898.25726084244798</v>
      </c>
      <c r="N851" s="28">
        <f>Paramètres!$D$26*Calculs!K851</f>
        <v>18.5461103582495</v>
      </c>
      <c r="O851" s="28">
        <f>Paramètres!$D$26*I851</f>
        <v>-45.562183962221724</v>
      </c>
      <c r="P851" s="28">
        <f>Paramètres!$D$26*J851</f>
        <v>99.740832299282147</v>
      </c>
      <c r="Q851" s="105">
        <f>IF($T851&gt;25000,Paramètres!$D$9,-5)</f>
        <v>6</v>
      </c>
      <c r="R851" s="105">
        <f t="shared" si="886"/>
        <v>13983.081320979483</v>
      </c>
      <c r="S851" s="105">
        <f t="shared" si="887"/>
        <v>37127.873744499921</v>
      </c>
      <c r="T851" s="105">
        <f t="shared" si="913"/>
        <v>39673.739072800432</v>
      </c>
      <c r="U851" s="105">
        <f t="shared" si="914"/>
        <v>69.362647435976712</v>
      </c>
      <c r="V851" s="105">
        <f t="shared" si="888"/>
        <v>567.02678447801236</v>
      </c>
      <c r="W851" s="105">
        <f t="shared" si="915"/>
        <v>199.84961901323226</v>
      </c>
      <c r="X851" s="105">
        <f t="shared" si="916"/>
        <v>530.64065439404487</v>
      </c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44">
        <f t="shared" si="917"/>
        <v>-13015.213010987598</v>
      </c>
      <c r="AL851" s="44">
        <f t="shared" si="918"/>
        <v>-76950.794917397216</v>
      </c>
      <c r="AM851" s="44">
        <f t="shared" si="889"/>
        <v>-39.540520544751871</v>
      </c>
      <c r="AN851" s="44">
        <f t="shared" si="890"/>
        <v>75.487371145548224</v>
      </c>
      <c r="AO851" s="44">
        <f t="shared" si="950"/>
        <v>8801.7236921316999</v>
      </c>
      <c r="AP851" s="44">
        <f t="shared" si="951"/>
        <v>-7266.0418177815745</v>
      </c>
      <c r="AQ851" s="44">
        <f t="shared" si="919"/>
        <v>1764.5854411372147</v>
      </c>
      <c r="AR851" s="44">
        <f t="shared" si="920"/>
        <v>442.19345173451813</v>
      </c>
      <c r="AS851" s="44">
        <f t="shared" si="921"/>
        <v>1708.2818064700364</v>
      </c>
      <c r="AT851" s="44">
        <f>Paramètres!$D$26*Calculs!AQ851</f>
        <v>35.291708822744297</v>
      </c>
      <c r="AU851" s="44">
        <f>Paramètres!$D$26*AO851</f>
        <v>176.03447384263401</v>
      </c>
      <c r="AV851" s="44">
        <f>Paramètres!$D$26*AP851</f>
        <v>-145.32083635563149</v>
      </c>
      <c r="AW851" s="44"/>
      <c r="AX851" s="44"/>
      <c r="AY851" s="44"/>
      <c r="AZ851" s="44"/>
      <c r="BA851" s="44"/>
      <c r="BB851" s="44"/>
      <c r="BC851" s="44"/>
      <c r="BD851" s="44"/>
      <c r="BE851" s="44"/>
      <c r="BF851" s="44"/>
      <c r="BG851" s="41">
        <f>Paramètres!$D$16</f>
        <v>30000</v>
      </c>
      <c r="BH851" s="41">
        <f>Paramètres!$E$16</f>
        <v>-25000</v>
      </c>
      <c r="BI851" s="100"/>
      <c r="BJ851" s="100"/>
      <c r="BK851" s="110">
        <f>Paramètres!$D$20</f>
        <v>523598775598.29883</v>
      </c>
      <c r="BL851" s="41">
        <f>Paramètres!$D$21</f>
        <v>10000</v>
      </c>
      <c r="BM851" s="41"/>
      <c r="BN851" s="41"/>
      <c r="BO851" s="41">
        <f>IF(AND($BR$6&gt;200,A851&lt;950),Paramètres!$D$22,0)</f>
        <v>1</v>
      </c>
      <c r="BP851" s="41">
        <f t="shared" si="891"/>
        <v>29032.131690008115</v>
      </c>
      <c r="BQ851" s="41">
        <f t="shared" si="892"/>
        <v>14822.921172897295</v>
      </c>
      <c r="BR851" s="41">
        <f t="shared" si="922"/>
        <v>32597.295325899358</v>
      </c>
      <c r="BS851" s="41">
        <f t="shared" si="923"/>
        <v>27.047470681835321</v>
      </c>
      <c r="BT851" s="41">
        <f t="shared" si="924"/>
        <v>430.57009807282043</v>
      </c>
      <c r="BU851" s="41">
        <f t="shared" si="925"/>
        <v>383.47868018049883</v>
      </c>
      <c r="BV851" s="41">
        <f t="shared" si="926"/>
        <v>195.79252080061912</v>
      </c>
      <c r="BW851" s="41">
        <f>Paramètres!$D$22</f>
        <v>1</v>
      </c>
      <c r="BX851" s="41">
        <f t="shared" si="893"/>
        <v>43015.213010987602</v>
      </c>
      <c r="BY851" s="41">
        <f t="shared" si="894"/>
        <v>51950.794917397216</v>
      </c>
      <c r="BZ851" s="41">
        <f t="shared" si="927"/>
        <v>67447.710435048139</v>
      </c>
      <c r="CA851" s="41">
        <f t="shared" si="928"/>
        <v>50.375272952659635</v>
      </c>
      <c r="CB851" s="41">
        <f t="shared" si="929"/>
        <v>111.40363998905039</v>
      </c>
      <c r="CC851" s="41">
        <f t="shared" si="930"/>
        <v>71.048391019041389</v>
      </c>
      <c r="CD851" s="41">
        <f t="shared" si="931"/>
        <v>85.807325657051834</v>
      </c>
      <c r="CE851" s="2">
        <f>Paramètres!$F$16</f>
        <v>15000</v>
      </c>
      <c r="CF851" s="2">
        <f>Paramètres!$G$16</f>
        <v>15000</v>
      </c>
      <c r="CG851" s="111">
        <f>Paramètres!$F$20</f>
        <v>992600579172.61572</v>
      </c>
      <c r="CH851" s="2">
        <f>Paramètres!$F$21</f>
        <v>13332</v>
      </c>
      <c r="CI851" s="2"/>
      <c r="CJ851" s="2"/>
      <c r="CK851" s="2">
        <f>IF(CN851&gt;20000,Paramètres!$F$22,-2)</f>
        <v>1</v>
      </c>
      <c r="CL851" s="2">
        <f t="shared" si="895"/>
        <v>14032.131690008115</v>
      </c>
      <c r="CM851" s="2">
        <f t="shared" si="896"/>
        <v>54822.921172897295</v>
      </c>
      <c r="CN851" s="2">
        <f t="shared" si="897"/>
        <v>56590.223587607783</v>
      </c>
      <c r="CO851" s="2">
        <f t="shared" si="898"/>
        <v>75.6431509879706</v>
      </c>
      <c r="CP851" s="2">
        <f t="shared" si="899"/>
        <v>285.82695340277218</v>
      </c>
      <c r="CQ851" s="2">
        <f t="shared" si="900"/>
        <v>70.873751620585452</v>
      </c>
      <c r="CR851" s="2">
        <f t="shared" si="901"/>
        <v>276.90062950945787</v>
      </c>
      <c r="CS851" s="2">
        <f>Paramètres!$F$22</f>
        <v>1</v>
      </c>
      <c r="CT851" s="2">
        <f t="shared" si="902"/>
        <v>28015.213010987598</v>
      </c>
      <c r="CU851" s="2">
        <f t="shared" si="903"/>
        <v>91950.794917397216</v>
      </c>
      <c r="CV851" s="2">
        <f t="shared" si="932"/>
        <v>96123.882807511734</v>
      </c>
      <c r="CW851" s="2">
        <f t="shared" si="933"/>
        <v>73.055272358424872</v>
      </c>
      <c r="CX851" s="2">
        <f t="shared" si="904"/>
        <v>104.3997375610363</v>
      </c>
      <c r="CY851" s="2">
        <f t="shared" si="934"/>
        <v>30.427202903575125</v>
      </c>
      <c r="CZ851" s="2">
        <f t="shared" si="935"/>
        <v>99.867364670736777</v>
      </c>
      <c r="DA851" s="2"/>
      <c r="DB851" s="2"/>
      <c r="DC851" s="13">
        <f>Paramètres!$H$16</f>
        <v>-20000</v>
      </c>
      <c r="DD851" s="13">
        <f>Paramètres!$I$16</f>
        <v>0</v>
      </c>
      <c r="DE851" s="13"/>
      <c r="DF851" s="13"/>
      <c r="DG851" s="112">
        <f>Paramètres!$H$20</f>
        <v>1047197551196.5977</v>
      </c>
      <c r="DH851" s="13">
        <f>Paramètres!$H$21</f>
        <v>10000</v>
      </c>
      <c r="DI851" s="13">
        <f>IF(DL851&lt;66666,Paramètres!$H$22,5)</f>
        <v>1</v>
      </c>
      <c r="DJ851" s="13">
        <f t="shared" si="905"/>
        <v>-20967.868309991885</v>
      </c>
      <c r="DK851" s="13">
        <f t="shared" si="906"/>
        <v>39822.921172897295</v>
      </c>
      <c r="DL851" s="13">
        <f t="shared" si="936"/>
        <v>45005.739103007225</v>
      </c>
      <c r="DM851" s="13">
        <f t="shared" si="937"/>
        <v>117.76804446697345</v>
      </c>
      <c r="DN851" s="13">
        <f t="shared" si="938"/>
        <v>480.94983406838219</v>
      </c>
      <c r="DO851" s="13">
        <f t="shared" si="939"/>
        <v>-224.07126258669638</v>
      </c>
      <c r="DP851" s="13">
        <f t="shared" si="940"/>
        <v>425.56411053237105</v>
      </c>
      <c r="DQ851" s="13">
        <f>IF(DT851&lt;66666,Paramètres!$H$22,5)</f>
        <v>5</v>
      </c>
      <c r="DR851" s="13">
        <f t="shared" si="907"/>
        <v>-6984.786989012402</v>
      </c>
      <c r="DS851" s="13">
        <f t="shared" si="908"/>
        <v>76950.794917397216</v>
      </c>
      <c r="DT851" s="13">
        <f t="shared" si="941"/>
        <v>77267.147531801646</v>
      </c>
      <c r="DU851" s="13">
        <f t="shared" si="942"/>
        <v>95.186497731619966</v>
      </c>
      <c r="DV851" s="13">
        <f t="shared" si="943"/>
        <v>855.43635682873992</v>
      </c>
      <c r="DW851" s="13">
        <f t="shared" si="944"/>
        <v>-77.329640422487842</v>
      </c>
      <c r="DX851" s="13">
        <f t="shared" si="945"/>
        <v>851.9339688594157</v>
      </c>
    </row>
    <row r="852" spans="1:128" x14ac:dyDescent="0.35">
      <c r="A852" s="106">
        <f t="shared" si="946"/>
        <v>846</v>
      </c>
      <c r="B852" s="106">
        <f>A852*Paramètres!$D$25</f>
        <v>423</v>
      </c>
      <c r="C852" s="102">
        <f>Paramètres!$D$7</f>
        <v>155093840495.72119</v>
      </c>
      <c r="D852" s="28">
        <f>Paramètres!$D$8</f>
        <v>6666</v>
      </c>
      <c r="E852" s="28">
        <f t="shared" si="909"/>
        <v>-113.61599676006117</v>
      </c>
      <c r="F852" s="28">
        <f t="shared" si="910"/>
        <v>-37104.836050204627</v>
      </c>
      <c r="G852" s="28">
        <f t="shared" si="884"/>
        <v>109.08971283973668</v>
      </c>
      <c r="H852" s="28">
        <f t="shared" si="885"/>
        <v>76.136316664037253</v>
      </c>
      <c r="I852" s="28">
        <f t="shared" si="947"/>
        <v>-2002.2658449344767</v>
      </c>
      <c r="J852" s="28">
        <f t="shared" si="948"/>
        <v>5785.5580435072725</v>
      </c>
      <c r="K852" s="28">
        <f t="shared" si="949"/>
        <v>966.21931848763177</v>
      </c>
      <c r="L852" s="28">
        <f t="shared" si="911"/>
        <v>231.51842947599181</v>
      </c>
      <c r="M852" s="28">
        <f t="shared" si="912"/>
        <v>938.07195258768593</v>
      </c>
      <c r="N852" s="28">
        <f>Paramètres!$D$26*Calculs!K852</f>
        <v>19.324386369752634</v>
      </c>
      <c r="O852" s="28">
        <f>Paramètres!$D$26*I852</f>
        <v>-40.045316898689535</v>
      </c>
      <c r="P852" s="28">
        <f>Paramètres!$D$26*J852</f>
        <v>115.71116087014545</v>
      </c>
      <c r="Q852" s="105">
        <f>IF($T852&gt;25000,Paramètres!$D$9,-5)</f>
        <v>6</v>
      </c>
      <c r="R852" s="105">
        <f t="shared" si="886"/>
        <v>8390.1868052280552</v>
      </c>
      <c r="S852" s="105">
        <f t="shared" si="887"/>
        <v>43051.909324465872</v>
      </c>
      <c r="T852" s="105">
        <f t="shared" si="913"/>
        <v>43861.852800681532</v>
      </c>
      <c r="U852" s="105">
        <f t="shared" si="914"/>
        <v>78.972118961590837</v>
      </c>
      <c r="V852" s="105">
        <f t="shared" si="888"/>
        <v>467.40849417335284</v>
      </c>
      <c r="W852" s="105">
        <f t="shared" si="915"/>
        <v>89.409004181506972</v>
      </c>
      <c r="X852" s="105">
        <f t="shared" si="916"/>
        <v>458.77743012998417</v>
      </c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44">
        <f t="shared" si="917"/>
        <v>-8503.8028019881167</v>
      </c>
      <c r="AL852" s="44">
        <f t="shared" si="918"/>
        <v>-80156.7453746705</v>
      </c>
      <c r="AM852" s="44">
        <f t="shared" si="889"/>
        <v>-30.832138695526893</v>
      </c>
      <c r="AN852" s="44">
        <f t="shared" si="890"/>
        <v>81.871331382831755</v>
      </c>
      <c r="AO852" s="44">
        <f t="shared" si="950"/>
        <v>9067.8826700235841</v>
      </c>
      <c r="AP852" s="44">
        <f t="shared" si="951"/>
        <v>-5412.4391749559072</v>
      </c>
      <c r="AQ852" s="44">
        <f t="shared" si="919"/>
        <v>1584.1653720662018</v>
      </c>
      <c r="AR852" s="44">
        <f t="shared" si="920"/>
        <v>223.99557251336091</v>
      </c>
      <c r="AS852" s="44">
        <f t="shared" si="921"/>
        <v>1568.2493135812492</v>
      </c>
      <c r="AT852" s="44">
        <f>Paramètres!$D$26*Calculs!AQ852</f>
        <v>31.683307441324036</v>
      </c>
      <c r="AU852" s="44">
        <f>Paramètres!$D$26*AO852</f>
        <v>181.35765340047169</v>
      </c>
      <c r="AV852" s="44">
        <f>Paramètres!$D$26*AP852</f>
        <v>-108.24878349911815</v>
      </c>
      <c r="AW852" s="44"/>
      <c r="AX852" s="44"/>
      <c r="AY852" s="44"/>
      <c r="AZ852" s="44"/>
      <c r="BA852" s="44"/>
      <c r="BB852" s="44"/>
      <c r="BC852" s="44"/>
      <c r="BD852" s="44"/>
      <c r="BE852" s="44"/>
      <c r="BF852" s="44"/>
      <c r="BG852" s="41">
        <f>Paramètres!$D$16</f>
        <v>30000</v>
      </c>
      <c r="BH852" s="41">
        <f>Paramètres!$E$16</f>
        <v>-25000</v>
      </c>
      <c r="BI852" s="100"/>
      <c r="BJ852" s="100"/>
      <c r="BK852" s="110">
        <f>Paramètres!$D$20</f>
        <v>523598775598.29883</v>
      </c>
      <c r="BL852" s="41">
        <f>Paramètres!$D$21</f>
        <v>10000</v>
      </c>
      <c r="BM852" s="41"/>
      <c r="BN852" s="41"/>
      <c r="BO852" s="41">
        <f>IF(AND($BR$6&gt;200,A852&lt;950),Paramètres!$D$22,0)</f>
        <v>1</v>
      </c>
      <c r="BP852" s="41">
        <f t="shared" si="891"/>
        <v>30113.615996760062</v>
      </c>
      <c r="BQ852" s="41">
        <f t="shared" si="892"/>
        <v>12104.836050204627</v>
      </c>
      <c r="BR852" s="41">
        <f t="shared" si="922"/>
        <v>32455.460622253646</v>
      </c>
      <c r="BS852" s="41">
        <f t="shared" si="923"/>
        <v>21.898755202925969</v>
      </c>
      <c r="BT852" s="41">
        <f t="shared" si="924"/>
        <v>433.8512056042054</v>
      </c>
      <c r="BU852" s="41">
        <f t="shared" si="925"/>
        <v>402.54639295854929</v>
      </c>
      <c r="BV852" s="41">
        <f t="shared" si="926"/>
        <v>161.81245353891569</v>
      </c>
      <c r="BW852" s="41">
        <f>Paramètres!$D$22</f>
        <v>1</v>
      </c>
      <c r="BX852" s="41">
        <f t="shared" si="893"/>
        <v>38503.802801988117</v>
      </c>
      <c r="BY852" s="41">
        <f t="shared" si="894"/>
        <v>55156.7453746705</v>
      </c>
      <c r="BZ852" s="41">
        <f t="shared" si="927"/>
        <v>67266.703431494418</v>
      </c>
      <c r="CA852" s="41">
        <f t="shared" si="928"/>
        <v>55.081889798179205</v>
      </c>
      <c r="CB852" s="41">
        <f t="shared" si="929"/>
        <v>111.98452431942685</v>
      </c>
      <c r="CC852" s="41">
        <f t="shared" si="930"/>
        <v>64.100510673321423</v>
      </c>
      <c r="CD852" s="41">
        <f t="shared" si="931"/>
        <v>91.824061217459302</v>
      </c>
      <c r="CE852" s="2">
        <f>Paramètres!$F$16</f>
        <v>15000</v>
      </c>
      <c r="CF852" s="2">
        <f>Paramètres!$G$16</f>
        <v>15000</v>
      </c>
      <c r="CG852" s="111">
        <f>Paramètres!$F$20</f>
        <v>992600579172.61572</v>
      </c>
      <c r="CH852" s="2">
        <f>Paramètres!$F$21</f>
        <v>13332</v>
      </c>
      <c r="CI852" s="2"/>
      <c r="CJ852" s="2"/>
      <c r="CK852" s="2">
        <f>IF(CN852&gt;20000,Paramètres!$F$22,-2)</f>
        <v>1</v>
      </c>
      <c r="CL852" s="2">
        <f t="shared" si="895"/>
        <v>15113.615996760062</v>
      </c>
      <c r="CM852" s="2">
        <f t="shared" si="896"/>
        <v>52104.836050204627</v>
      </c>
      <c r="CN852" s="2">
        <f t="shared" si="897"/>
        <v>54252.514488420027</v>
      </c>
      <c r="CO852" s="2">
        <f t="shared" si="898"/>
        <v>73.824581475879455</v>
      </c>
      <c r="CP852" s="2">
        <f t="shared" si="899"/>
        <v>308.84285301052688</v>
      </c>
      <c r="CQ852" s="2">
        <f t="shared" si="900"/>
        <v>86.037160263626504</v>
      </c>
      <c r="CR852" s="2">
        <f t="shared" si="901"/>
        <v>296.61678123372076</v>
      </c>
      <c r="CS852" s="2">
        <f>Paramètres!$F$22</f>
        <v>1</v>
      </c>
      <c r="CT852" s="2">
        <f t="shared" si="902"/>
        <v>23503.802801988117</v>
      </c>
      <c r="CU852" s="2">
        <f t="shared" si="903"/>
        <v>95156.7453746705</v>
      </c>
      <c r="CV852" s="2">
        <f t="shared" si="932"/>
        <v>98016.503388228564</v>
      </c>
      <c r="CW852" s="2">
        <f t="shared" si="933"/>
        <v>76.125597496718214</v>
      </c>
      <c r="CX852" s="2">
        <f t="shared" si="904"/>
        <v>100.51572405360119</v>
      </c>
      <c r="CY852" s="2">
        <f t="shared" si="934"/>
        <v>24.103101773559299</v>
      </c>
      <c r="CZ852" s="2">
        <f t="shared" si="935"/>
        <v>97.583048050945521</v>
      </c>
      <c r="DA852" s="2"/>
      <c r="DB852" s="2"/>
      <c r="DC852" s="13">
        <f>Paramètres!$H$16</f>
        <v>-20000</v>
      </c>
      <c r="DD852" s="13">
        <f>Paramètres!$I$16</f>
        <v>0</v>
      </c>
      <c r="DE852" s="13"/>
      <c r="DF852" s="13"/>
      <c r="DG852" s="112">
        <f>Paramètres!$H$20</f>
        <v>1047197551196.5977</v>
      </c>
      <c r="DH852" s="13">
        <f>Paramètres!$H$21</f>
        <v>10000</v>
      </c>
      <c r="DI852" s="13">
        <f>IF(DL852&lt;66666,Paramètres!$H$22,5)</f>
        <v>1</v>
      </c>
      <c r="DJ852" s="13">
        <f t="shared" si="905"/>
        <v>-19886.384003239938</v>
      </c>
      <c r="DK852" s="13">
        <f t="shared" si="906"/>
        <v>37104.836050204627</v>
      </c>
      <c r="DL852" s="13">
        <f t="shared" si="936"/>
        <v>42097.946826857034</v>
      </c>
      <c r="DM852" s="13">
        <f t="shared" si="937"/>
        <v>118.18913942310589</v>
      </c>
      <c r="DN852" s="13">
        <f t="shared" si="938"/>
        <v>544.18711359205122</v>
      </c>
      <c r="DO852" s="13">
        <f t="shared" si="939"/>
        <v>-257.06512374618399</v>
      </c>
      <c r="DP852" s="13">
        <f t="shared" si="940"/>
        <v>479.64271781504948</v>
      </c>
      <c r="DQ852" s="13">
        <f>IF(DT852&lt;66666,Paramètres!$H$22,5)</f>
        <v>5</v>
      </c>
      <c r="DR852" s="13">
        <f t="shared" si="907"/>
        <v>-11496.197198011883</v>
      </c>
      <c r="DS852" s="13">
        <f t="shared" si="908"/>
        <v>80156.7453746705</v>
      </c>
      <c r="DT852" s="13">
        <f t="shared" si="941"/>
        <v>80976.949677518336</v>
      </c>
      <c r="DU852" s="13">
        <f t="shared" si="942"/>
        <v>98.161786001716777</v>
      </c>
      <c r="DV852" s="13">
        <f t="shared" si="943"/>
        <v>780.57768811708809</v>
      </c>
      <c r="DW852" s="13">
        <f t="shared" si="944"/>
        <v>-110.81764707980369</v>
      </c>
      <c r="DX852" s="13">
        <f t="shared" si="945"/>
        <v>772.67132487359345</v>
      </c>
    </row>
    <row r="853" spans="1:128" x14ac:dyDescent="0.35">
      <c r="A853" s="106">
        <f t="shared" si="946"/>
        <v>847</v>
      </c>
      <c r="B853" s="106">
        <f>A853*Paramètres!$D$25</f>
        <v>423.5</v>
      </c>
      <c r="C853" s="102">
        <f>Paramètres!$D$7</f>
        <v>155093840495.72119</v>
      </c>
      <c r="D853" s="28">
        <f>Paramètres!$D$8</f>
        <v>6666</v>
      </c>
      <c r="E853" s="28">
        <f t="shared" si="909"/>
        <v>-1056.8693118583014</v>
      </c>
      <c r="F853" s="28">
        <f t="shared" si="910"/>
        <v>-33977.539040304066</v>
      </c>
      <c r="G853" s="28">
        <f t="shared" si="884"/>
        <v>104.67685312449696</v>
      </c>
      <c r="H853" s="28">
        <f t="shared" si="885"/>
        <v>77.550176154201409</v>
      </c>
      <c r="I853" s="28">
        <f t="shared" si="947"/>
        <v>-1730.7020985597953</v>
      </c>
      <c r="J853" s="28">
        <f t="shared" si="948"/>
        <v>6607.9188352248129</v>
      </c>
      <c r="K853" s="28">
        <f t="shared" si="949"/>
        <v>1016.466057864307</v>
      </c>
      <c r="L853" s="28">
        <f t="shared" si="911"/>
        <v>219.13437815073974</v>
      </c>
      <c r="M853" s="28">
        <f t="shared" si="912"/>
        <v>992.56403879180175</v>
      </c>
      <c r="N853" s="28">
        <f>Paramètres!$D$26*Calculs!K853</f>
        <v>20.329321157286142</v>
      </c>
      <c r="O853" s="28">
        <f>Paramètres!$D$26*I853</f>
        <v>-34.61404197119591</v>
      </c>
      <c r="P853" s="28">
        <f>Paramètres!$D$26*J853</f>
        <v>132.15837670449625</v>
      </c>
      <c r="Q853" s="105">
        <f>IF($T853&gt;25000,Paramètres!$D$9,-5)</f>
        <v>6</v>
      </c>
      <c r="R853" s="105">
        <f t="shared" si="886"/>
        <v>2856.9932619896831</v>
      </c>
      <c r="S853" s="105">
        <f t="shared" si="887"/>
        <v>48493.363593449074</v>
      </c>
      <c r="T853" s="105">
        <f t="shared" si="913"/>
        <v>48577.450767876922</v>
      </c>
      <c r="U853" s="105">
        <f t="shared" si="914"/>
        <v>86.628308615118627</v>
      </c>
      <c r="V853" s="105">
        <f t="shared" si="888"/>
        <v>383.46300587531374</v>
      </c>
      <c r="W853" s="105">
        <f t="shared" si="915"/>
        <v>22.552670152311443</v>
      </c>
      <c r="X853" s="105">
        <f t="shared" si="916"/>
        <v>382.79923451325232</v>
      </c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44">
        <f t="shared" si="917"/>
        <v>-3913.8625738479845</v>
      </c>
      <c r="AL853" s="44">
        <f t="shared" si="918"/>
        <v>-82470.90263375314</v>
      </c>
      <c r="AM853" s="44">
        <f t="shared" si="889"/>
        <v>-22.297008228122436</v>
      </c>
      <c r="AN853" s="44">
        <f t="shared" si="890"/>
        <v>87.308485376441894</v>
      </c>
      <c r="AO853" s="44">
        <f t="shared" si="950"/>
        <v>9110.5205891364731</v>
      </c>
      <c r="AP853" s="44">
        <f t="shared" si="951"/>
        <v>-3735.94107787554</v>
      </c>
      <c r="AQ853" s="44">
        <f t="shared" si="919"/>
        <v>1422.4250261413001</v>
      </c>
      <c r="AR853" s="44">
        <f t="shared" si="920"/>
        <v>66.794969548584007</v>
      </c>
      <c r="AS853" s="44">
        <f t="shared" si="921"/>
        <v>1420.8558642719825</v>
      </c>
      <c r="AT853" s="44">
        <f>Paramètres!$D$26*Calculs!AQ853</f>
        <v>28.448500522826002</v>
      </c>
      <c r="AU853" s="44">
        <f>Paramètres!$D$26*AO853</f>
        <v>182.21041178272947</v>
      </c>
      <c r="AV853" s="44">
        <f>Paramètres!$D$26*AP853</f>
        <v>-74.718821557510807</v>
      </c>
      <c r="AW853" s="44"/>
      <c r="AX853" s="44"/>
      <c r="AY853" s="44"/>
      <c r="AZ853" s="44"/>
      <c r="BA853" s="44"/>
      <c r="BB853" s="44"/>
      <c r="BC853" s="44"/>
      <c r="BD853" s="44"/>
      <c r="BE853" s="44"/>
      <c r="BF853" s="44"/>
      <c r="BG853" s="41">
        <f>Paramètres!$D$16</f>
        <v>30000</v>
      </c>
      <c r="BH853" s="41">
        <f>Paramètres!$E$16</f>
        <v>-25000</v>
      </c>
      <c r="BI853" s="100"/>
      <c r="BJ853" s="100"/>
      <c r="BK853" s="110">
        <f>Paramètres!$D$20</f>
        <v>523598775598.29883</v>
      </c>
      <c r="BL853" s="41">
        <f>Paramètres!$D$21</f>
        <v>10000</v>
      </c>
      <c r="BM853" s="41"/>
      <c r="BN853" s="41"/>
      <c r="BO853" s="41">
        <f>IF(AND($BR$6&gt;200,A853&lt;950),Paramètres!$D$22,0)</f>
        <v>1</v>
      </c>
      <c r="BP853" s="41">
        <f t="shared" si="891"/>
        <v>31056.869311858303</v>
      </c>
      <c r="BQ853" s="41">
        <f t="shared" si="892"/>
        <v>8977.5390403040656</v>
      </c>
      <c r="BR853" s="41">
        <f t="shared" si="922"/>
        <v>32328.39833140562</v>
      </c>
      <c r="BS853" s="41">
        <f t="shared" si="923"/>
        <v>16.122875884057557</v>
      </c>
      <c r="BT853" s="41">
        <f t="shared" si="924"/>
        <v>436.82076390524333</v>
      </c>
      <c r="BU853" s="41">
        <f t="shared" si="925"/>
        <v>419.63988559656548</v>
      </c>
      <c r="BV853" s="41">
        <f t="shared" si="926"/>
        <v>121.30435357093238</v>
      </c>
      <c r="BW853" s="41">
        <f>Paramètres!$D$22</f>
        <v>1</v>
      </c>
      <c r="BX853" s="41">
        <f t="shared" si="893"/>
        <v>33913.862573847982</v>
      </c>
      <c r="BY853" s="41">
        <f t="shared" si="894"/>
        <v>57470.90263375314</v>
      </c>
      <c r="BZ853" s="41">
        <f t="shared" si="927"/>
        <v>66731.212518702072</v>
      </c>
      <c r="CA853" s="41">
        <f t="shared" si="928"/>
        <v>59.45493600824021</v>
      </c>
      <c r="CB853" s="41">
        <f t="shared" si="929"/>
        <v>113.72955323546843</v>
      </c>
      <c r="CC853" s="41">
        <f t="shared" si="930"/>
        <v>57.799166138811586</v>
      </c>
      <c r="CD853" s="41">
        <f t="shared" si="931"/>
        <v>97.947269858824058</v>
      </c>
      <c r="CE853" s="2">
        <f>Paramètres!$F$16</f>
        <v>15000</v>
      </c>
      <c r="CF853" s="2">
        <f>Paramètres!$G$16</f>
        <v>15000</v>
      </c>
      <c r="CG853" s="111">
        <f>Paramètres!$F$20</f>
        <v>992600579172.61572</v>
      </c>
      <c r="CH853" s="2">
        <f>Paramètres!$F$21</f>
        <v>13332</v>
      </c>
      <c r="CI853" s="2"/>
      <c r="CJ853" s="2"/>
      <c r="CK853" s="2">
        <f>IF(CN853&gt;20000,Paramètres!$F$22,-2)</f>
        <v>1</v>
      </c>
      <c r="CL853" s="2">
        <f t="shared" si="895"/>
        <v>16056.869311858301</v>
      </c>
      <c r="CM853" s="2">
        <f t="shared" si="896"/>
        <v>48977.539040304066</v>
      </c>
      <c r="CN853" s="2">
        <f t="shared" si="897"/>
        <v>51542.432834923558</v>
      </c>
      <c r="CO853" s="2">
        <f t="shared" si="898"/>
        <v>71.848709773331464</v>
      </c>
      <c r="CP853" s="2">
        <f t="shared" si="899"/>
        <v>339.04384423289696</v>
      </c>
      <c r="CQ853" s="2">
        <f t="shared" si="900"/>
        <v>105.62137637688284</v>
      </c>
      <c r="CR853" s="2">
        <f t="shared" si="901"/>
        <v>322.17208625899571</v>
      </c>
      <c r="CS853" s="2">
        <f>Paramètres!$F$22</f>
        <v>1</v>
      </c>
      <c r="CT853" s="2">
        <f t="shared" si="902"/>
        <v>18913.862573847986</v>
      </c>
      <c r="CU853" s="2">
        <f t="shared" si="903"/>
        <v>97470.90263375314</v>
      </c>
      <c r="CV853" s="2">
        <f t="shared" si="932"/>
        <v>99289.027881740243</v>
      </c>
      <c r="CW853" s="2">
        <f t="shared" si="933"/>
        <v>79.01844479595384</v>
      </c>
      <c r="CX853" s="2">
        <f t="shared" si="904"/>
        <v>98.023757340424524</v>
      </c>
      <c r="CY853" s="2">
        <f t="shared" si="934"/>
        <v>18.672837420840242</v>
      </c>
      <c r="CZ853" s="2">
        <f t="shared" si="935"/>
        <v>96.228801020221056</v>
      </c>
      <c r="DA853" s="2"/>
      <c r="DB853" s="2"/>
      <c r="DC853" s="13">
        <f>Paramètres!$H$16</f>
        <v>-20000</v>
      </c>
      <c r="DD853" s="13">
        <f>Paramètres!$I$16</f>
        <v>0</v>
      </c>
      <c r="DE853" s="13"/>
      <c r="DF853" s="13"/>
      <c r="DG853" s="112">
        <f>Paramètres!$H$20</f>
        <v>1047197551196.5977</v>
      </c>
      <c r="DH853" s="13">
        <f>Paramètres!$H$21</f>
        <v>10000</v>
      </c>
      <c r="DI853" s="13">
        <f>IF(DL853&lt;66666,Paramètres!$H$22,5)</f>
        <v>1</v>
      </c>
      <c r="DJ853" s="13">
        <f t="shared" si="905"/>
        <v>-18943.130688141697</v>
      </c>
      <c r="DK853" s="13">
        <f t="shared" si="906"/>
        <v>33977.539040304066</v>
      </c>
      <c r="DL853" s="13">
        <f t="shared" si="936"/>
        <v>38901.354211690406</v>
      </c>
      <c r="DM853" s="13">
        <f t="shared" si="937"/>
        <v>119.140506322882</v>
      </c>
      <c r="DN853" s="13">
        <f t="shared" si="938"/>
        <v>628.65798359101234</v>
      </c>
      <c r="DO853" s="13">
        <f t="shared" si="939"/>
        <v>-306.12688382270858</v>
      </c>
      <c r="DP853" s="13">
        <f t="shared" si="940"/>
        <v>549.08759896187371</v>
      </c>
      <c r="DQ853" s="13">
        <f>IF(DT853&lt;66666,Paramètres!$H$22,5)</f>
        <v>5</v>
      </c>
      <c r="DR853" s="13">
        <f t="shared" si="907"/>
        <v>-16086.137426152016</v>
      </c>
      <c r="DS853" s="13">
        <f t="shared" si="908"/>
        <v>82470.90263375314</v>
      </c>
      <c r="DT853" s="13">
        <f t="shared" si="941"/>
        <v>84025.077200315849</v>
      </c>
      <c r="DU853" s="13">
        <f t="shared" si="942"/>
        <v>101.03709455846828</v>
      </c>
      <c r="DV853" s="13">
        <f t="shared" si="943"/>
        <v>726.13701463478878</v>
      </c>
      <c r="DW853" s="13">
        <f t="shared" si="944"/>
        <v>-139.01492502987014</v>
      </c>
      <c r="DX853" s="13">
        <f t="shared" si="945"/>
        <v>712.70598050083959</v>
      </c>
    </row>
    <row r="854" spans="1:128" x14ac:dyDescent="0.35">
      <c r="A854" s="106">
        <f t="shared" si="946"/>
        <v>848</v>
      </c>
      <c r="B854" s="106">
        <f>A854*Paramètres!$D$25</f>
        <v>424</v>
      </c>
      <c r="C854" s="102">
        <f>Paramètres!$D$7</f>
        <v>155093840495.72119</v>
      </c>
      <c r="D854" s="28">
        <f>Paramètres!$D$8</f>
        <v>6666</v>
      </c>
      <c r="E854" s="28">
        <f t="shared" si="909"/>
        <v>-1867.4367666005144</v>
      </c>
      <c r="F854" s="28">
        <f t="shared" si="910"/>
        <v>-30425.438612993708</v>
      </c>
      <c r="G854" s="28">
        <f t="shared" si="884"/>
        <v>101.18660479806046</v>
      </c>
      <c r="H854" s="28">
        <f t="shared" si="885"/>
        <v>80.343316453097231</v>
      </c>
      <c r="I854" s="28">
        <f t="shared" si="947"/>
        <v>-1476.9536784378597</v>
      </c>
      <c r="J854" s="28">
        <f t="shared" si="948"/>
        <v>7468.3244973121191</v>
      </c>
      <c r="K854" s="28">
        <f t="shared" si="949"/>
        <v>1083.0308648045359</v>
      </c>
      <c r="L854" s="28">
        <f t="shared" si="911"/>
        <v>181.67206492310299</v>
      </c>
      <c r="M854" s="28">
        <f t="shared" si="912"/>
        <v>1067.6849324336449</v>
      </c>
      <c r="N854" s="28">
        <f>Paramètres!$D$26*Calculs!K854</f>
        <v>21.660617296090717</v>
      </c>
      <c r="O854" s="28">
        <f>Paramètres!$D$26*I854</f>
        <v>-29.539073568757196</v>
      </c>
      <c r="P854" s="28">
        <f>Paramètres!$D$26*J854</f>
        <v>149.36648994624238</v>
      </c>
      <c r="Q854" s="105">
        <f>IF($T854&gt;25000,Paramètres!$D$9,-5)</f>
        <v>6</v>
      </c>
      <c r="R854" s="105">
        <f t="shared" si="886"/>
        <v>-2525.5332297079121</v>
      </c>
      <c r="S854" s="105">
        <f t="shared" si="887"/>
        <v>53558.220593629201</v>
      </c>
      <c r="T854" s="105">
        <f t="shared" si="913"/>
        <v>53617.733178960538</v>
      </c>
      <c r="U854" s="105">
        <f t="shared" si="914"/>
        <v>92.699777617947674</v>
      </c>
      <c r="V854" s="105">
        <f t="shared" si="888"/>
        <v>316.32743368616929</v>
      </c>
      <c r="W854" s="105">
        <f t="shared" si="915"/>
        <v>-14.899836264546311</v>
      </c>
      <c r="X854" s="105">
        <f t="shared" si="916"/>
        <v>315.97632851491824</v>
      </c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44">
        <f t="shared" si="917"/>
        <v>658.09646310739799</v>
      </c>
      <c r="AL854" s="44">
        <f t="shared" si="918"/>
        <v>-83983.659206622906</v>
      </c>
      <c r="AM854" s="44">
        <f t="shared" si="889"/>
        <v>-13.985815270608365</v>
      </c>
      <c r="AN854" s="44">
        <f t="shared" si="890"/>
        <v>91.77605019747574</v>
      </c>
      <c r="AO854" s="44">
        <f t="shared" si="950"/>
        <v>8995.1051469023278</v>
      </c>
      <c r="AP854" s="44">
        <f t="shared" si="951"/>
        <v>-2240.3663920460467</v>
      </c>
      <c r="AQ854" s="44">
        <f t="shared" si="919"/>
        <v>1290.3011429055796</v>
      </c>
      <c r="AR854" s="44">
        <f t="shared" si="920"/>
        <v>-39.990251317906875</v>
      </c>
      <c r="AS854" s="44">
        <f t="shared" si="921"/>
        <v>1289.6812858931371</v>
      </c>
      <c r="AT854" s="44">
        <f>Paramètres!$D$26*Calculs!AQ854</f>
        <v>25.806022858111593</v>
      </c>
      <c r="AU854" s="44">
        <f>Paramètres!$D$26*AO854</f>
        <v>179.90210293804657</v>
      </c>
      <c r="AV854" s="44">
        <f>Paramètres!$D$26*AP854</f>
        <v>-44.807327840920934</v>
      </c>
      <c r="AW854" s="44"/>
      <c r="AX854" s="44"/>
      <c r="AY854" s="44"/>
      <c r="AZ854" s="44"/>
      <c r="BA854" s="44"/>
      <c r="BB854" s="44"/>
      <c r="BC854" s="44"/>
      <c r="BD854" s="44"/>
      <c r="BE854" s="44"/>
      <c r="BF854" s="44"/>
      <c r="BG854" s="41">
        <f>Paramètres!$D$16</f>
        <v>30000</v>
      </c>
      <c r="BH854" s="41">
        <f>Paramètres!$E$16</f>
        <v>-25000</v>
      </c>
      <c r="BI854" s="100"/>
      <c r="BJ854" s="100"/>
      <c r="BK854" s="110">
        <f>Paramètres!$D$20</f>
        <v>523598775598.29883</v>
      </c>
      <c r="BL854" s="41">
        <f>Paramètres!$D$21</f>
        <v>10000</v>
      </c>
      <c r="BM854" s="41"/>
      <c r="BN854" s="41"/>
      <c r="BO854" s="41">
        <f>IF(AND($BR$6&gt;200,A854&lt;950),Paramètres!$D$22,0)</f>
        <v>1</v>
      </c>
      <c r="BP854" s="41">
        <f t="shared" si="891"/>
        <v>31867.436766600513</v>
      </c>
      <c r="BQ854" s="41">
        <f t="shared" si="892"/>
        <v>5425.4386129937084</v>
      </c>
      <c r="BR854" s="41">
        <f t="shared" si="922"/>
        <v>32325.978874840668</v>
      </c>
      <c r="BS854" s="41">
        <f t="shared" si="923"/>
        <v>9.6619794619363439</v>
      </c>
      <c r="BT854" s="41">
        <f t="shared" si="924"/>
        <v>436.87758789158357</v>
      </c>
      <c r="BU854" s="41">
        <f t="shared" si="925"/>
        <v>430.68050501374393</v>
      </c>
      <c r="BV854" s="41">
        <f t="shared" si="926"/>
        <v>73.323457386260898</v>
      </c>
      <c r="BW854" s="41">
        <f>Paramètres!$D$22</f>
        <v>1</v>
      </c>
      <c r="BX854" s="41">
        <f t="shared" si="893"/>
        <v>29341.903536892602</v>
      </c>
      <c r="BY854" s="41">
        <f t="shared" si="894"/>
        <v>58983.659206622906</v>
      </c>
      <c r="BZ854" s="41">
        <f t="shared" si="927"/>
        <v>65878.823278587341</v>
      </c>
      <c r="CA854" s="41">
        <f t="shared" si="928"/>
        <v>63.551575859125983</v>
      </c>
      <c r="CB854" s="41">
        <f t="shared" si="929"/>
        <v>116.59157265756247</v>
      </c>
      <c r="CC854" s="41">
        <f t="shared" si="930"/>
        <v>51.928958470706924</v>
      </c>
      <c r="CD854" s="41">
        <f t="shared" si="931"/>
        <v>104.38859174694936</v>
      </c>
      <c r="CE854" s="2">
        <f>Paramètres!$F$16</f>
        <v>15000</v>
      </c>
      <c r="CF854" s="2">
        <f>Paramètres!$G$16</f>
        <v>15000</v>
      </c>
      <c r="CG854" s="111">
        <f>Paramètres!$F$20</f>
        <v>992600579172.61572</v>
      </c>
      <c r="CH854" s="2">
        <f>Paramètres!$F$21</f>
        <v>13332</v>
      </c>
      <c r="CI854" s="2"/>
      <c r="CJ854" s="2"/>
      <c r="CK854" s="2">
        <f>IF(CN854&gt;20000,Paramètres!$F$22,-2)</f>
        <v>1</v>
      </c>
      <c r="CL854" s="2">
        <f t="shared" si="895"/>
        <v>16867.436766600513</v>
      </c>
      <c r="CM854" s="2">
        <f t="shared" si="896"/>
        <v>45425.438612993705</v>
      </c>
      <c r="CN854" s="2">
        <f t="shared" si="897"/>
        <v>48455.968633989003</v>
      </c>
      <c r="CO854" s="2">
        <f t="shared" si="898"/>
        <v>69.628961782670387</v>
      </c>
      <c r="CP854" s="2">
        <f t="shared" si="899"/>
        <v>378.91621822023757</v>
      </c>
      <c r="CQ854" s="2">
        <f t="shared" si="900"/>
        <v>131.90006372478345</v>
      </c>
      <c r="CR854" s="2">
        <f t="shared" si="901"/>
        <v>355.21806488370601</v>
      </c>
      <c r="CS854" s="2">
        <f>Paramètres!$F$22</f>
        <v>1</v>
      </c>
      <c r="CT854" s="2">
        <f t="shared" si="902"/>
        <v>14341.903536892602</v>
      </c>
      <c r="CU854" s="2">
        <f t="shared" si="903"/>
        <v>98983.659206622906</v>
      </c>
      <c r="CV854" s="2">
        <f t="shared" si="932"/>
        <v>100017.27344311279</v>
      </c>
      <c r="CW854" s="2">
        <f t="shared" si="933"/>
        <v>81.755694256387073</v>
      </c>
      <c r="CX854" s="2">
        <f t="shared" si="904"/>
        <v>96.638740385242144</v>
      </c>
      <c r="CY854" s="2">
        <f t="shared" si="934"/>
        <v>13.85744126808517</v>
      </c>
      <c r="CZ854" s="2">
        <f t="shared" si="935"/>
        <v>95.640041116405854</v>
      </c>
      <c r="DA854" s="2"/>
      <c r="DB854" s="2"/>
      <c r="DC854" s="13">
        <f>Paramètres!$H$16</f>
        <v>-20000</v>
      </c>
      <c r="DD854" s="13">
        <f>Paramètres!$I$16</f>
        <v>0</v>
      </c>
      <c r="DE854" s="13"/>
      <c r="DF854" s="13"/>
      <c r="DG854" s="112">
        <f>Paramètres!$H$20</f>
        <v>1047197551196.5977</v>
      </c>
      <c r="DH854" s="13">
        <f>Paramètres!$H$21</f>
        <v>10000</v>
      </c>
      <c r="DI854" s="13">
        <f>IF(DL854&lt;66666,Paramètres!$H$22,5)</f>
        <v>1</v>
      </c>
      <c r="DJ854" s="13">
        <f t="shared" si="905"/>
        <v>-18132.563233399487</v>
      </c>
      <c r="DK854" s="13">
        <f t="shared" si="906"/>
        <v>30425.438612993708</v>
      </c>
      <c r="DL854" s="13">
        <f t="shared" si="936"/>
        <v>35418.88146464085</v>
      </c>
      <c r="DM854" s="13">
        <f t="shared" si="937"/>
        <v>120.79355506253523</v>
      </c>
      <c r="DN854" s="13">
        <f t="shared" si="938"/>
        <v>744.04004397247377</v>
      </c>
      <c r="DO854" s="13">
        <f t="shared" si="939"/>
        <v>-380.90850381542441</v>
      </c>
      <c r="DP854" s="13">
        <f t="shared" si="940"/>
        <v>639.14341016367803</v>
      </c>
      <c r="DQ854" s="13">
        <f>IF(DT854&lt;66666,Paramètres!$H$22,5)</f>
        <v>5</v>
      </c>
      <c r="DR854" s="13">
        <f t="shared" si="907"/>
        <v>-20658.096463107398</v>
      </c>
      <c r="DS854" s="13">
        <f t="shared" si="908"/>
        <v>83983.659206622906</v>
      </c>
      <c r="DT854" s="13">
        <f t="shared" si="941"/>
        <v>86487.062403652191</v>
      </c>
      <c r="DU854" s="13">
        <f t="shared" si="942"/>
        <v>103.81912774358383</v>
      </c>
      <c r="DV854" s="13">
        <f t="shared" si="943"/>
        <v>686.19086466355668</v>
      </c>
      <c r="DW854" s="13">
        <f t="shared" si="944"/>
        <v>-163.90193724193614</v>
      </c>
      <c r="DX854" s="13">
        <f t="shared" si="945"/>
        <v>666.32879100040395</v>
      </c>
    </row>
    <row r="855" spans="1:128" x14ac:dyDescent="0.35">
      <c r="A855" s="106">
        <f t="shared" si="946"/>
        <v>849</v>
      </c>
      <c r="B855" s="106">
        <f>A855*Paramètres!$D$25</f>
        <v>424.5</v>
      </c>
      <c r="C855" s="102">
        <f>Paramètres!$D$7</f>
        <v>155093840495.72119</v>
      </c>
      <c r="D855" s="28">
        <f>Paramètres!$D$8</f>
        <v>6666</v>
      </c>
      <c r="E855" s="28">
        <f t="shared" si="909"/>
        <v>-2560.4955895886687</v>
      </c>
      <c r="F855" s="28">
        <f t="shared" si="910"/>
        <v>-26424.355131229237</v>
      </c>
      <c r="G855" s="28">
        <f t="shared" si="884"/>
        <v>98.582513809650564</v>
      </c>
      <c r="H855" s="28">
        <f t="shared" si="885"/>
        <v>85.125762446358721</v>
      </c>
      <c r="I855" s="28">
        <f t="shared" si="947"/>
        <v>-1265.7425399459996</v>
      </c>
      <c r="J855" s="28">
        <f t="shared" si="948"/>
        <v>8386.6429397995216</v>
      </c>
      <c r="K855" s="28">
        <f t="shared" si="949"/>
        <v>1177.0046024129776</v>
      </c>
      <c r="L855" s="28">
        <f t="shared" si="911"/>
        <v>100.00880790675575</v>
      </c>
      <c r="M855" s="28">
        <f t="shared" si="912"/>
        <v>1172.748085669894</v>
      </c>
      <c r="N855" s="28">
        <f>Paramètres!$D$26*Calculs!K855</f>
        <v>23.540092048259552</v>
      </c>
      <c r="O855" s="28">
        <f>Paramètres!$D$26*I855</f>
        <v>-25.314850798919991</v>
      </c>
      <c r="P855" s="28">
        <f>Paramètres!$D$26*J855</f>
        <v>167.73285879599044</v>
      </c>
      <c r="Q855" s="105">
        <f>IF($T855&gt;25000,Paramètres!$D$9,-5)</f>
        <v>6</v>
      </c>
      <c r="R855" s="105">
        <f t="shared" si="886"/>
        <v>-7706.1470633177532</v>
      </c>
      <c r="S855" s="105">
        <f t="shared" si="887"/>
        <v>58357.066949943401</v>
      </c>
      <c r="T855" s="105">
        <f t="shared" si="913"/>
        <v>58863.672715535322</v>
      </c>
      <c r="U855" s="105">
        <f t="shared" si="914"/>
        <v>97.522479032943551</v>
      </c>
      <c r="V855" s="105">
        <f t="shared" si="888"/>
        <v>263.48134866488675</v>
      </c>
      <c r="W855" s="105">
        <f t="shared" si="915"/>
        <v>-34.493702611203936</v>
      </c>
      <c r="X855" s="105">
        <f t="shared" si="916"/>
        <v>261.21371628311834</v>
      </c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44">
        <f t="shared" si="917"/>
        <v>5145.6514737290845</v>
      </c>
      <c r="AL855" s="44">
        <f t="shared" si="918"/>
        <v>-84781.422081172641</v>
      </c>
      <c r="AM855" s="44">
        <f t="shared" si="889"/>
        <v>-5.8938481254870236</v>
      </c>
      <c r="AN855" s="44">
        <f t="shared" si="890"/>
        <v>95.460125042372766</v>
      </c>
      <c r="AO855" s="44">
        <f t="shared" si="950"/>
        <v>8775.2127926463727</v>
      </c>
      <c r="AP855" s="44">
        <f t="shared" si="951"/>
        <v>-905.87777831198866</v>
      </c>
      <c r="AQ855" s="44">
        <f t="shared" si="919"/>
        <v>1187.7228534981105</v>
      </c>
      <c r="AR855" s="44">
        <f t="shared" si="920"/>
        <v>-113.01537376769035</v>
      </c>
      <c r="AS855" s="44">
        <f t="shared" si="921"/>
        <v>1182.3337523786772</v>
      </c>
      <c r="AT855" s="44">
        <f>Paramètres!$D$26*Calculs!AQ855</f>
        <v>23.754457069962211</v>
      </c>
      <c r="AU855" s="44">
        <f>Paramètres!$D$26*AO855</f>
        <v>175.50425585292746</v>
      </c>
      <c r="AV855" s="44">
        <f>Paramètres!$D$26*AP855</f>
        <v>-18.117555566239773</v>
      </c>
      <c r="AW855" s="44"/>
      <c r="AX855" s="44"/>
      <c r="AY855" s="44"/>
      <c r="AZ855" s="44"/>
      <c r="BA855" s="44"/>
      <c r="BB855" s="44"/>
      <c r="BC855" s="44"/>
      <c r="BD855" s="44"/>
      <c r="BE855" s="44"/>
      <c r="BF855" s="44"/>
      <c r="BG855" s="41">
        <f>Paramètres!$D$16</f>
        <v>30000</v>
      </c>
      <c r="BH855" s="41">
        <f>Paramètres!$E$16</f>
        <v>-25000</v>
      </c>
      <c r="BI855" s="100"/>
      <c r="BJ855" s="100"/>
      <c r="BK855" s="110">
        <f>Paramètres!$D$20</f>
        <v>523598775598.29883</v>
      </c>
      <c r="BL855" s="41">
        <f>Paramètres!$D$21</f>
        <v>10000</v>
      </c>
      <c r="BM855" s="41"/>
      <c r="BN855" s="41"/>
      <c r="BO855" s="41">
        <f>IF(AND($BR$6&gt;200,A855&lt;950),Paramètres!$D$22,0)</f>
        <v>1</v>
      </c>
      <c r="BP855" s="41">
        <f t="shared" si="891"/>
        <v>32560.495589588667</v>
      </c>
      <c r="BQ855" s="41">
        <f t="shared" si="892"/>
        <v>1424.3551312292366</v>
      </c>
      <c r="BR855" s="41">
        <f t="shared" si="922"/>
        <v>32591.634825204488</v>
      </c>
      <c r="BS855" s="41">
        <f t="shared" si="923"/>
        <v>2.5048003523274578</v>
      </c>
      <c r="BT855" s="41">
        <f t="shared" si="924"/>
        <v>430.70036885805001</v>
      </c>
      <c r="BU855" s="41">
        <f t="shared" si="925"/>
        <v>430.28886203006726</v>
      </c>
      <c r="BV855" s="41">
        <f t="shared" si="926"/>
        <v>18.82293673500741</v>
      </c>
      <c r="BW855" s="41">
        <f>Paramètres!$D$22</f>
        <v>1</v>
      </c>
      <c r="BX855" s="41">
        <f t="shared" si="893"/>
        <v>24854.348526270915</v>
      </c>
      <c r="BY855" s="41">
        <f t="shared" si="894"/>
        <v>59781.422081172641</v>
      </c>
      <c r="BZ855" s="41">
        <f t="shared" si="927"/>
        <v>64742.23557085947</v>
      </c>
      <c r="CA855" s="41">
        <f t="shared" si="928"/>
        <v>67.424719690544748</v>
      </c>
      <c r="CB855" s="41">
        <f t="shared" si="929"/>
        <v>120.57686169597291</v>
      </c>
      <c r="CC855" s="41">
        <f t="shared" si="930"/>
        <v>46.289092713143283</v>
      </c>
      <c r="CD855" s="41">
        <f t="shared" si="931"/>
        <v>111.33777199245458</v>
      </c>
      <c r="CE855" s="2">
        <f>Paramètres!$F$16</f>
        <v>15000</v>
      </c>
      <c r="CF855" s="2">
        <f>Paramètres!$G$16</f>
        <v>15000</v>
      </c>
      <c r="CG855" s="111">
        <f>Paramètres!$F$20</f>
        <v>992600579172.61572</v>
      </c>
      <c r="CH855" s="2">
        <f>Paramètres!$F$21</f>
        <v>13332</v>
      </c>
      <c r="CI855" s="2"/>
      <c r="CJ855" s="2"/>
      <c r="CK855" s="2">
        <f>IF(CN855&gt;20000,Paramètres!$F$22,-2)</f>
        <v>1</v>
      </c>
      <c r="CL855" s="2">
        <f t="shared" si="895"/>
        <v>17560.495589588667</v>
      </c>
      <c r="CM855" s="2">
        <f t="shared" si="896"/>
        <v>41424.35513122924</v>
      </c>
      <c r="CN855" s="2">
        <f t="shared" si="897"/>
        <v>44992.757232583128</v>
      </c>
      <c r="CO855" s="2">
        <f t="shared" si="898"/>
        <v>67.02707802594756</v>
      </c>
      <c r="CP855" s="2">
        <f t="shared" si="899"/>
        <v>432.17974511198952</v>
      </c>
      <c r="CQ855" s="2">
        <f t="shared" si="900"/>
        <v>168.6780489739044</v>
      </c>
      <c r="CR855" s="2">
        <f t="shared" si="901"/>
        <v>397.90331473791639</v>
      </c>
      <c r="CS855" s="2">
        <f>Paramètres!$F$22</f>
        <v>1</v>
      </c>
      <c r="CT855" s="2">
        <f t="shared" si="902"/>
        <v>9854.3485262709146</v>
      </c>
      <c r="CU855" s="2">
        <f t="shared" si="903"/>
        <v>99781.422081172641</v>
      </c>
      <c r="CV855" s="2">
        <f t="shared" si="932"/>
        <v>100266.84585354396</v>
      </c>
      <c r="CW855" s="2">
        <f t="shared" si="933"/>
        <v>84.359795600898181</v>
      </c>
      <c r="CX855" s="2">
        <f t="shared" si="904"/>
        <v>96.170776772696414</v>
      </c>
      <c r="CY855" s="2">
        <f t="shared" si="934"/>
        <v>9.4517818356889389</v>
      </c>
      <c r="CZ855" s="2">
        <f t="shared" si="935"/>
        <v>95.705183376838818</v>
      </c>
      <c r="DA855" s="2"/>
      <c r="DB855" s="2"/>
      <c r="DC855" s="13">
        <f>Paramètres!$H$16</f>
        <v>-20000</v>
      </c>
      <c r="DD855" s="13">
        <f>Paramètres!$I$16</f>
        <v>0</v>
      </c>
      <c r="DE855" s="13"/>
      <c r="DF855" s="13"/>
      <c r="DG855" s="112">
        <f>Paramètres!$H$20</f>
        <v>1047197551196.5977</v>
      </c>
      <c r="DH855" s="13">
        <f>Paramètres!$H$21</f>
        <v>10000</v>
      </c>
      <c r="DI855" s="13">
        <f>IF(DL855&lt;66666,Paramètres!$H$22,5)</f>
        <v>1</v>
      </c>
      <c r="DJ855" s="13">
        <f t="shared" si="905"/>
        <v>-17439.504410411333</v>
      </c>
      <c r="DK855" s="13">
        <f t="shared" si="906"/>
        <v>26424.355131229237</v>
      </c>
      <c r="DL855" s="13">
        <f t="shared" si="936"/>
        <v>31660.43048004997</v>
      </c>
      <c r="DM855" s="13">
        <f t="shared" si="937"/>
        <v>123.42395029627009</v>
      </c>
      <c r="DN855" s="13">
        <f t="shared" si="938"/>
        <v>905.83011786367695</v>
      </c>
      <c r="DO855" s="13">
        <f t="shared" si="939"/>
        <v>-498.95810309721588</v>
      </c>
      <c r="DP855" s="13">
        <f t="shared" si="940"/>
        <v>756.02183419697008</v>
      </c>
      <c r="DQ855" s="13">
        <f>IF(DT855&lt;66666,Paramètres!$H$22,5)</f>
        <v>5</v>
      </c>
      <c r="DR855" s="13">
        <f t="shared" si="907"/>
        <v>-25145.651473729085</v>
      </c>
      <c r="DS855" s="13">
        <f t="shared" si="908"/>
        <v>84781.422081172641</v>
      </c>
      <c r="DT855" s="13">
        <f t="shared" si="941"/>
        <v>88431.85691900969</v>
      </c>
      <c r="DU855" s="13">
        <f t="shared" si="942"/>
        <v>106.52003467708283</v>
      </c>
      <c r="DV855" s="13">
        <f t="shared" si="943"/>
        <v>656.90670352957261</v>
      </c>
      <c r="DW855" s="13">
        <f t="shared" si="944"/>
        <v>-186.79181454754743</v>
      </c>
      <c r="DX855" s="13">
        <f t="shared" si="945"/>
        <v>629.78983411938657</v>
      </c>
    </row>
    <row r="856" spans="1:128" x14ac:dyDescent="0.35">
      <c r="A856" s="106">
        <f t="shared" si="946"/>
        <v>850</v>
      </c>
      <c r="B856" s="106">
        <f>A856*Paramètres!$D$25</f>
        <v>425</v>
      </c>
      <c r="C856" s="102">
        <f>Paramètres!$D$7</f>
        <v>155093840495.72119</v>
      </c>
      <c r="D856" s="28">
        <f>Paramètres!$D$8</f>
        <v>6666</v>
      </c>
      <c r="E856" s="28">
        <f t="shared" si="909"/>
        <v>-3168.3646575849798</v>
      </c>
      <c r="F856" s="28">
        <f t="shared" si="910"/>
        <v>-21937.846639912001</v>
      </c>
      <c r="G856" s="28">
        <f t="shared" si="884"/>
        <v>96.92346843426705</v>
      </c>
      <c r="H856" s="28">
        <f t="shared" si="885"/>
        <v>92.514025572536298</v>
      </c>
      <c r="I856" s="28">
        <f t="shared" si="947"/>
        <v>-1140.418881240324</v>
      </c>
      <c r="J856" s="28">
        <f t="shared" si="948"/>
        <v>9391.6581666734255</v>
      </c>
      <c r="K856" s="28">
        <f t="shared" si="949"/>
        <v>1319.4353342171019</v>
      </c>
      <c r="L856" s="28">
        <f t="shared" si="911"/>
        <v>-57.875639575142031</v>
      </c>
      <c r="M856" s="28">
        <f t="shared" si="912"/>
        <v>1318.1653961185461</v>
      </c>
      <c r="N856" s="28">
        <f>Paramètres!$D$26*Calculs!K856</f>
        <v>26.388706684342036</v>
      </c>
      <c r="O856" s="28">
        <f>Paramètres!$D$26*I856</f>
        <v>-22.808377624806482</v>
      </c>
      <c r="P856" s="28">
        <f>Paramètres!$D$26*J856</f>
        <v>187.83316333346852</v>
      </c>
      <c r="Q856" s="105">
        <f>IF($T856&gt;25000,Paramètres!$D$9,-5)</f>
        <v>6</v>
      </c>
      <c r="R856" s="105">
        <f t="shared" si="886"/>
        <v>-12673.368684195329</v>
      </c>
      <c r="S856" s="105">
        <f t="shared" si="887"/>
        <v>63000.930892321958</v>
      </c>
      <c r="T856" s="105">
        <f t="shared" si="913"/>
        <v>64262.987536409091</v>
      </c>
      <c r="U856" s="105">
        <f t="shared" si="914"/>
        <v>101.37391367925085</v>
      </c>
      <c r="V856" s="105">
        <f t="shared" si="888"/>
        <v>221.74404352524041</v>
      </c>
      <c r="W856" s="105">
        <f t="shared" si="915"/>
        <v>-43.730366807603644</v>
      </c>
      <c r="X856" s="105">
        <f t="shared" si="916"/>
        <v>217.38922663691537</v>
      </c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44">
        <f t="shared" si="917"/>
        <v>9505.0040266103497</v>
      </c>
      <c r="AL856" s="44">
        <f t="shared" si="918"/>
        <v>-84938.777532233958</v>
      </c>
      <c r="AM856" s="44">
        <f t="shared" si="889"/>
        <v>1.9879411819996615</v>
      </c>
      <c r="AN856" s="44">
        <f t="shared" si="890"/>
        <v>98.573508233397831</v>
      </c>
      <c r="AO856" s="44">
        <f t="shared" si="950"/>
        <v>8486.693163025755</v>
      </c>
      <c r="AP856" s="44">
        <f t="shared" si="951"/>
        <v>294.57352963292834</v>
      </c>
      <c r="AQ856" s="44">
        <f t="shared" si="919"/>
        <v>1110.4553829553449</v>
      </c>
      <c r="AR856" s="44">
        <f t="shared" si="920"/>
        <v>-165.54464260991912</v>
      </c>
      <c r="AS856" s="44">
        <f t="shared" si="921"/>
        <v>1098.0465057717984</v>
      </c>
      <c r="AT856" s="44">
        <f>Paramètres!$D$26*Calculs!AQ856</f>
        <v>22.209107659106898</v>
      </c>
      <c r="AU856" s="44">
        <f>Paramètres!$D$26*AO856</f>
        <v>169.73386326051511</v>
      </c>
      <c r="AV856" s="44">
        <f>Paramètres!$D$26*AP856</f>
        <v>5.8914705926585667</v>
      </c>
      <c r="AW856" s="44"/>
      <c r="AX856" s="44"/>
      <c r="AY856" s="44"/>
      <c r="AZ856" s="44"/>
      <c r="BA856" s="44"/>
      <c r="BB856" s="44"/>
      <c r="BC856" s="44"/>
      <c r="BD856" s="44"/>
      <c r="BE856" s="44"/>
      <c r="BF856" s="44"/>
      <c r="BG856" s="41">
        <f>Paramètres!$D$16</f>
        <v>30000</v>
      </c>
      <c r="BH856" s="41">
        <f>Paramètres!$E$16</f>
        <v>-25000</v>
      </c>
      <c r="BI856" s="100"/>
      <c r="BJ856" s="100"/>
      <c r="BK856" s="110">
        <f>Paramètres!$D$20</f>
        <v>523598775598.29883</v>
      </c>
      <c r="BL856" s="41">
        <f>Paramètres!$D$21</f>
        <v>10000</v>
      </c>
      <c r="BM856" s="41"/>
      <c r="BN856" s="41"/>
      <c r="BO856" s="41">
        <f>IF(AND($BR$6&gt;200,A856&lt;950),Paramètres!$D$22,0)</f>
        <v>1</v>
      </c>
      <c r="BP856" s="41">
        <f t="shared" si="891"/>
        <v>33168.364657584978</v>
      </c>
      <c r="BQ856" s="41">
        <f t="shared" si="892"/>
        <v>-3062.1533600879993</v>
      </c>
      <c r="BR856" s="41">
        <f t="shared" si="922"/>
        <v>33309.416045004909</v>
      </c>
      <c r="BS856" s="41">
        <f t="shared" si="923"/>
        <v>-5.2746807072193391</v>
      </c>
      <c r="BT856" s="41">
        <f t="shared" si="924"/>
        <v>414.61744385818912</v>
      </c>
      <c r="BU856" s="41">
        <f t="shared" si="925"/>
        <v>412.86171311749746</v>
      </c>
      <c r="BV856" s="41">
        <f t="shared" si="926"/>
        <v>-38.11601491740484</v>
      </c>
      <c r="BW856" s="41">
        <f>Paramètres!$D$22</f>
        <v>1</v>
      </c>
      <c r="BX856" s="41">
        <f t="shared" si="893"/>
        <v>20494.99597338965</v>
      </c>
      <c r="BY856" s="41">
        <f t="shared" si="894"/>
        <v>59938.777532233958</v>
      </c>
      <c r="BZ856" s="41">
        <f t="shared" si="927"/>
        <v>63345.891042812655</v>
      </c>
      <c r="CA856" s="41">
        <f t="shared" si="928"/>
        <v>71.122791767011051</v>
      </c>
      <c r="CB856" s="41">
        <f t="shared" si="929"/>
        <v>125.75527815854447</v>
      </c>
      <c r="CC856" s="41">
        <f t="shared" si="930"/>
        <v>40.686994484771645</v>
      </c>
      <c r="CD856" s="41">
        <f t="shared" si="931"/>
        <v>118.99142181068791</v>
      </c>
      <c r="CE856" s="2">
        <f>Paramètres!$F$16</f>
        <v>15000</v>
      </c>
      <c r="CF856" s="2">
        <f>Paramètres!$G$16</f>
        <v>15000</v>
      </c>
      <c r="CG856" s="111">
        <f>Paramètres!$F$20</f>
        <v>992600579172.61572</v>
      </c>
      <c r="CH856" s="2">
        <f>Paramètres!$F$21</f>
        <v>13332</v>
      </c>
      <c r="CI856" s="2"/>
      <c r="CJ856" s="2"/>
      <c r="CK856" s="2">
        <f>IF(CN856&gt;20000,Paramètres!$F$22,-2)</f>
        <v>1</v>
      </c>
      <c r="CL856" s="2">
        <f t="shared" si="895"/>
        <v>18168.364657584978</v>
      </c>
      <c r="CM856" s="2">
        <f t="shared" si="896"/>
        <v>36937.846639912001</v>
      </c>
      <c r="CN856" s="2">
        <f t="shared" si="897"/>
        <v>41164.23190981026</v>
      </c>
      <c r="CO856" s="2">
        <f t="shared" si="898"/>
        <v>63.809128284716166</v>
      </c>
      <c r="CP856" s="2">
        <f t="shared" si="899"/>
        <v>504.3750311344217</v>
      </c>
      <c r="CQ856" s="2">
        <f t="shared" si="900"/>
        <v>222.61242502734677</v>
      </c>
      <c r="CR856" s="2">
        <f t="shared" si="901"/>
        <v>452.59019018897527</v>
      </c>
      <c r="CS856" s="2">
        <f>Paramètres!$F$22</f>
        <v>1</v>
      </c>
      <c r="CT856" s="2">
        <f t="shared" si="902"/>
        <v>5494.9959733896503</v>
      </c>
      <c r="CU856" s="2">
        <f t="shared" si="903"/>
        <v>99938.777532233958</v>
      </c>
      <c r="CV856" s="2">
        <f t="shared" si="932"/>
        <v>100089.73091873572</v>
      </c>
      <c r="CW856" s="2">
        <f t="shared" si="933"/>
        <v>86.852839457817794</v>
      </c>
      <c r="CX856" s="2">
        <f t="shared" si="904"/>
        <v>96.502530106219965</v>
      </c>
      <c r="CY856" s="2">
        <f t="shared" si="934"/>
        <v>5.2980561490982083</v>
      </c>
      <c r="CZ856" s="2">
        <f t="shared" si="935"/>
        <v>96.356986866251134</v>
      </c>
      <c r="DA856" s="2"/>
      <c r="DB856" s="2"/>
      <c r="DC856" s="13">
        <f>Paramètres!$H$16</f>
        <v>-20000</v>
      </c>
      <c r="DD856" s="13">
        <f>Paramètres!$I$16</f>
        <v>0</v>
      </c>
      <c r="DE856" s="13"/>
      <c r="DF856" s="13"/>
      <c r="DG856" s="112">
        <f>Paramètres!$H$20</f>
        <v>1047197551196.5977</v>
      </c>
      <c r="DH856" s="13">
        <f>Paramètres!$H$21</f>
        <v>10000</v>
      </c>
      <c r="DI856" s="13">
        <f>IF(DL856&lt;66666,Paramètres!$H$22,5)</f>
        <v>1</v>
      </c>
      <c r="DJ856" s="13">
        <f t="shared" si="905"/>
        <v>-16831.635342415022</v>
      </c>
      <c r="DK856" s="13">
        <f t="shared" si="906"/>
        <v>21937.846639912001</v>
      </c>
      <c r="DL856" s="13">
        <f t="shared" si="936"/>
        <v>27650.914333821453</v>
      </c>
      <c r="DM856" s="13">
        <f t="shared" si="937"/>
        <v>127.49693172406924</v>
      </c>
      <c r="DN856" s="13">
        <f t="shared" si="938"/>
        <v>1139.0310517717469</v>
      </c>
      <c r="DO856" s="13">
        <f t="shared" si="939"/>
        <v>-693.34977771998626</v>
      </c>
      <c r="DP856" s="13">
        <f t="shared" si="940"/>
        <v>903.69122084697574</v>
      </c>
      <c r="DQ856" s="13">
        <f>IF(DT856&lt;66666,Paramètres!$H$22,5)</f>
        <v>5</v>
      </c>
      <c r="DR856" s="13">
        <f t="shared" si="907"/>
        <v>-29505.00402661035</v>
      </c>
      <c r="DS856" s="13">
        <f t="shared" si="908"/>
        <v>84938.777532233958</v>
      </c>
      <c r="DT856" s="13">
        <f t="shared" si="941"/>
        <v>89917.413170534579</v>
      </c>
      <c r="DU856" s="13">
        <f t="shared" si="942"/>
        <v>109.15558535234092</v>
      </c>
      <c r="DV856" s="13">
        <f t="shared" si="943"/>
        <v>635.77458581629605</v>
      </c>
      <c r="DW856" s="13">
        <f t="shared" si="944"/>
        <v>-208.61956603388359</v>
      </c>
      <c r="DX856" s="13">
        <f t="shared" si="945"/>
        <v>600.57239416886023</v>
      </c>
    </row>
    <row r="857" spans="1:128" x14ac:dyDescent="0.35">
      <c r="A857" s="106">
        <f t="shared" si="946"/>
        <v>851</v>
      </c>
      <c r="B857" s="106">
        <f>A857*Paramètres!$D$25</f>
        <v>425.5</v>
      </c>
      <c r="C857" s="102">
        <f>Paramètres!$D$7</f>
        <v>155093840495.72119</v>
      </c>
      <c r="D857" s="28">
        <f>Paramètres!$D$8</f>
        <v>6666</v>
      </c>
      <c r="E857" s="28">
        <f t="shared" si="909"/>
        <v>-3753.0430080989277</v>
      </c>
      <c r="F857" s="28">
        <f t="shared" si="910"/>
        <v>-16912.476207545649</v>
      </c>
      <c r="G857" s="28">
        <f t="shared" si="884"/>
        <v>96.374486050467866</v>
      </c>
      <c r="H857" s="28">
        <f t="shared" si="885"/>
        <v>102.99621590046165</v>
      </c>
      <c r="I857" s="28">
        <f t="shared" si="947"/>
        <v>-1175.4861431906595</v>
      </c>
      <c r="J857" s="28">
        <f t="shared" si="948"/>
        <v>10521.990399458502</v>
      </c>
      <c r="K857" s="28">
        <f t="shared" si="949"/>
        <v>1538.4631947144608</v>
      </c>
      <c r="L857" s="28">
        <f t="shared" si="911"/>
        <v>-345.97991337095766</v>
      </c>
      <c r="M857" s="28">
        <f t="shared" si="912"/>
        <v>1499.0553362150608</v>
      </c>
      <c r="N857" s="28">
        <f>Paramètres!$D$26*Calculs!K857</f>
        <v>30.769263894289217</v>
      </c>
      <c r="O857" s="28">
        <f>Paramètres!$D$26*I857</f>
        <v>-23.509722863813192</v>
      </c>
      <c r="P857" s="28">
        <f>Paramètres!$D$26*J857</f>
        <v>210.43980798917005</v>
      </c>
      <c r="Q857" s="105">
        <f>IF($T857&gt;25000,Paramètres!$D$9,-5)</f>
        <v>6</v>
      </c>
      <c r="R857" s="105">
        <f t="shared" si="886"/>
        <v>-17460.007455569674</v>
      </c>
      <c r="S857" s="105">
        <f t="shared" si="887"/>
        <v>67604.502933428885</v>
      </c>
      <c r="T857" s="105">
        <f t="shared" si="913"/>
        <v>69822.780503389746</v>
      </c>
      <c r="U857" s="105">
        <f t="shared" si="914"/>
        <v>104.48116691671294</v>
      </c>
      <c r="V857" s="105">
        <f t="shared" si="888"/>
        <v>188.29587438582317</v>
      </c>
      <c r="W857" s="105">
        <f t="shared" si="915"/>
        <v>-47.085597951371646</v>
      </c>
      <c r="X857" s="105">
        <f t="shared" si="916"/>
        <v>182.31369333180513</v>
      </c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44">
        <f t="shared" si="917"/>
        <v>13706.964447470746</v>
      </c>
      <c r="AL857" s="44">
        <f t="shared" si="918"/>
        <v>-84516.979140974538</v>
      </c>
      <c r="AM857" s="44">
        <f t="shared" si="889"/>
        <v>9.6547952085535247</v>
      </c>
      <c r="AN857" s="44">
        <f t="shared" si="890"/>
        <v>101.2940901120611</v>
      </c>
      <c r="AO857" s="44">
        <f t="shared" si="950"/>
        <v>8151.414657155321</v>
      </c>
      <c r="AP857" s="44">
        <f t="shared" si="951"/>
        <v>1386.728564812068</v>
      </c>
      <c r="AQ857" s="44">
        <f t="shared" si="919"/>
        <v>1053.7153703150259</v>
      </c>
      <c r="AR857" s="44">
        <f t="shared" si="920"/>
        <v>-206.36488220761737</v>
      </c>
      <c r="AS857" s="44">
        <f t="shared" si="921"/>
        <v>1033.3100294827145</v>
      </c>
      <c r="AT857" s="44">
        <f>Paramètres!$D$26*Calculs!AQ857</f>
        <v>21.07430740630052</v>
      </c>
      <c r="AU857" s="44">
        <f>Paramètres!$D$26*AO857</f>
        <v>163.02829314310642</v>
      </c>
      <c r="AV857" s="44">
        <f>Paramètres!$D$26*AP857</f>
        <v>27.734571296241363</v>
      </c>
      <c r="AW857" s="44"/>
      <c r="AX857" s="44"/>
      <c r="AY857" s="44"/>
      <c r="AZ857" s="44"/>
      <c r="BA857" s="44"/>
      <c r="BB857" s="44"/>
      <c r="BC857" s="44"/>
      <c r="BD857" s="44"/>
      <c r="BE857" s="44"/>
      <c r="BF857" s="44"/>
      <c r="BG857" s="41">
        <f>Paramètres!$D$16</f>
        <v>30000</v>
      </c>
      <c r="BH857" s="41">
        <f>Paramètres!$E$16</f>
        <v>-25000</v>
      </c>
      <c r="BI857" s="100"/>
      <c r="BJ857" s="100"/>
      <c r="BK857" s="110">
        <f>Paramètres!$D$20</f>
        <v>523598775598.29883</v>
      </c>
      <c r="BL857" s="41">
        <f>Paramètres!$D$21</f>
        <v>10000</v>
      </c>
      <c r="BM857" s="41"/>
      <c r="BN857" s="41"/>
      <c r="BO857" s="41">
        <f>IF(AND($BR$6&gt;200,A857&lt;950),Paramètres!$D$22,0)</f>
        <v>1</v>
      </c>
      <c r="BP857" s="41">
        <f t="shared" si="891"/>
        <v>33753.043008098924</v>
      </c>
      <c r="BQ857" s="41">
        <f t="shared" si="892"/>
        <v>-8087.5237924543508</v>
      </c>
      <c r="BR857" s="41">
        <f t="shared" si="922"/>
        <v>34708.442105633192</v>
      </c>
      <c r="BS857" s="41">
        <f t="shared" si="923"/>
        <v>-13.474534274395591</v>
      </c>
      <c r="BT857" s="41">
        <f t="shared" si="924"/>
        <v>385.63794164115001</v>
      </c>
      <c r="BU857" s="41">
        <f t="shared" si="925"/>
        <v>375.02271032948221</v>
      </c>
      <c r="BV857" s="41">
        <f t="shared" si="926"/>
        <v>-89.858715605957201</v>
      </c>
      <c r="BW857" s="41">
        <f>Paramètres!$D$22</f>
        <v>1</v>
      </c>
      <c r="BX857" s="41">
        <f t="shared" si="893"/>
        <v>16293.035552529254</v>
      </c>
      <c r="BY857" s="41">
        <f t="shared" si="894"/>
        <v>59516.979140974538</v>
      </c>
      <c r="BZ857" s="41">
        <f t="shared" si="927"/>
        <v>61706.837656642077</v>
      </c>
      <c r="CA857" s="41">
        <f t="shared" si="928"/>
        <v>74.690119197386579</v>
      </c>
      <c r="CB857" s="41">
        <f t="shared" si="929"/>
        <v>132.26485292972882</v>
      </c>
      <c r="CC857" s="41">
        <f t="shared" si="930"/>
        <v>34.923130611963273</v>
      </c>
      <c r="CD857" s="41">
        <f t="shared" si="931"/>
        <v>127.57102440908182</v>
      </c>
      <c r="CE857" s="2">
        <f>Paramètres!$F$16</f>
        <v>15000</v>
      </c>
      <c r="CF857" s="2">
        <f>Paramètres!$G$16</f>
        <v>15000</v>
      </c>
      <c r="CG857" s="111">
        <f>Paramètres!$F$20</f>
        <v>992600579172.61572</v>
      </c>
      <c r="CH857" s="2">
        <f>Paramètres!$F$21</f>
        <v>13332</v>
      </c>
      <c r="CI857" s="2"/>
      <c r="CJ857" s="2"/>
      <c r="CK857" s="2">
        <f>IF(CN857&gt;20000,Paramètres!$F$22,-2)</f>
        <v>1</v>
      </c>
      <c r="CL857" s="2">
        <f t="shared" si="895"/>
        <v>18753.043008098928</v>
      </c>
      <c r="CM857" s="2">
        <f t="shared" si="896"/>
        <v>31912.476207545649</v>
      </c>
      <c r="CN857" s="2">
        <f t="shared" si="897"/>
        <v>37014.628996665298</v>
      </c>
      <c r="CO857" s="2">
        <f t="shared" si="898"/>
        <v>59.559807450476768</v>
      </c>
      <c r="CP857" s="2">
        <f t="shared" si="899"/>
        <v>603.34420584019244</v>
      </c>
      <c r="CQ857" s="2">
        <f t="shared" si="900"/>
        <v>305.67751582294028</v>
      </c>
      <c r="CR857" s="2">
        <f t="shared" si="901"/>
        <v>520.17832234845059</v>
      </c>
      <c r="CS857" s="2">
        <f>Paramètres!$F$22</f>
        <v>1</v>
      </c>
      <c r="CT857" s="2">
        <f t="shared" si="902"/>
        <v>1293.0355525292543</v>
      </c>
      <c r="CU857" s="2">
        <f t="shared" si="903"/>
        <v>99516.979140974538</v>
      </c>
      <c r="CV857" s="2">
        <f t="shared" si="932"/>
        <v>99525.379066272668</v>
      </c>
      <c r="CW857" s="2">
        <f t="shared" si="933"/>
        <v>89.255591237600967</v>
      </c>
      <c r="CX857" s="2">
        <f t="shared" si="904"/>
        <v>97.571035973328705</v>
      </c>
      <c r="CY857" s="2">
        <f t="shared" si="934"/>
        <v>1.2676446911758343</v>
      </c>
      <c r="CZ857" s="2">
        <f t="shared" si="935"/>
        <v>97.562800994259788</v>
      </c>
      <c r="DA857" s="2"/>
      <c r="DB857" s="2"/>
      <c r="DC857" s="13">
        <f>Paramètres!$H$16</f>
        <v>-20000</v>
      </c>
      <c r="DD857" s="13">
        <f>Paramètres!$I$16</f>
        <v>0</v>
      </c>
      <c r="DE857" s="13"/>
      <c r="DF857" s="13"/>
      <c r="DG857" s="112">
        <f>Paramètres!$H$20</f>
        <v>1047197551196.5977</v>
      </c>
      <c r="DH857" s="13">
        <f>Paramètres!$H$21</f>
        <v>10000</v>
      </c>
      <c r="DI857" s="13">
        <f>IF(DL857&lt;66666,Paramètres!$H$22,5)</f>
        <v>1</v>
      </c>
      <c r="DJ857" s="13">
        <f t="shared" si="905"/>
        <v>-16246.956991901072</v>
      </c>
      <c r="DK857" s="13">
        <f t="shared" si="906"/>
        <v>16912.476207545649</v>
      </c>
      <c r="DL857" s="13">
        <f t="shared" si="936"/>
        <v>23451.982069059341</v>
      </c>
      <c r="DM857" s="13">
        <f t="shared" si="937"/>
        <v>133.85021184588294</v>
      </c>
      <c r="DN857" s="13">
        <f t="shared" si="938"/>
        <v>1481.9811632888618</v>
      </c>
      <c r="DO857" s="13">
        <f t="shared" si="939"/>
        <v>-1026.6801395233801</v>
      </c>
      <c r="DP857" s="13">
        <f t="shared" si="940"/>
        <v>1068.7357294725675</v>
      </c>
      <c r="DQ857" s="13">
        <f>IF(DT857&lt;66666,Paramètres!$H$22,5)</f>
        <v>5</v>
      </c>
      <c r="DR857" s="13">
        <f t="shared" si="907"/>
        <v>-33706.964447470746</v>
      </c>
      <c r="DS857" s="13">
        <f t="shared" si="908"/>
        <v>84516.979140974538</v>
      </c>
      <c r="DT857" s="13">
        <f t="shared" si="941"/>
        <v>90990.54464821596</v>
      </c>
      <c r="DU857" s="13">
        <f t="shared" si="942"/>
        <v>111.74304530784609</v>
      </c>
      <c r="DV857" s="13">
        <f t="shared" si="943"/>
        <v>621.13341497932413</v>
      </c>
      <c r="DW857" s="13">
        <f t="shared" si="944"/>
        <v>-230.09557769753025</v>
      </c>
      <c r="DX857" s="13">
        <f t="shared" si="945"/>
        <v>576.94258321597056</v>
      </c>
    </row>
    <row r="858" spans="1:128" x14ac:dyDescent="0.35">
      <c r="A858" s="106">
        <f t="shared" si="946"/>
        <v>852</v>
      </c>
      <c r="B858" s="106">
        <f>A858*Paramètres!$D$25</f>
        <v>426</v>
      </c>
      <c r="C858" s="102">
        <f>Paramètres!$D$7</f>
        <v>155093840495.72119</v>
      </c>
      <c r="D858" s="28">
        <f>Paramètres!$D$8</f>
        <v>6666</v>
      </c>
      <c r="E858" s="28">
        <f t="shared" si="909"/>
        <v>-4427.2810580369969</v>
      </c>
      <c r="F858" s="28">
        <f t="shared" si="910"/>
        <v>-11276.717173762632</v>
      </c>
      <c r="G858" s="28">
        <f t="shared" si="884"/>
        <v>97.228313213003474</v>
      </c>
      <c r="H858" s="28">
        <f t="shared" si="885"/>
        <v>117.44911801300562</v>
      </c>
      <c r="I858" s="28">
        <f t="shared" si="947"/>
        <v>-1497.956333697804</v>
      </c>
      <c r="J858" s="28">
        <f t="shared" si="948"/>
        <v>11810.605927684392</v>
      </c>
      <c r="K858" s="28">
        <f t="shared" si="949"/>
        <v>1832.7420417814133</v>
      </c>
      <c r="L858" s="28">
        <f t="shared" si="911"/>
        <v>-844.82208018231688</v>
      </c>
      <c r="M858" s="28">
        <f t="shared" si="912"/>
        <v>1626.4129378941643</v>
      </c>
      <c r="N858" s="28">
        <f>Paramètres!$D$26*Calculs!K858</f>
        <v>36.654840835628264</v>
      </c>
      <c r="O858" s="28">
        <f>Paramètres!$D$26*I858</f>
        <v>-29.959126673956082</v>
      </c>
      <c r="P858" s="28">
        <f>Paramètres!$D$26*J858</f>
        <v>236.21211855368784</v>
      </c>
      <c r="Q858" s="105">
        <f>IF($T858&gt;25000,Paramètres!$D$9,-5)</f>
        <v>6</v>
      </c>
      <c r="R858" s="105">
        <f t="shared" si="886"/>
        <v>-22158.361613533496</v>
      </c>
      <c r="S858" s="105">
        <f t="shared" si="887"/>
        <v>72288.570177435191</v>
      </c>
      <c r="T858" s="105">
        <f t="shared" si="913"/>
        <v>75608.401435912441</v>
      </c>
      <c r="U858" s="105">
        <f t="shared" si="914"/>
        <v>107.04168949478877</v>
      </c>
      <c r="V858" s="105">
        <f t="shared" si="888"/>
        <v>160.9020544577576</v>
      </c>
      <c r="W858" s="105">
        <f t="shared" si="915"/>
        <v>-47.155155238370028</v>
      </c>
      <c r="X858" s="105">
        <f t="shared" si="916"/>
        <v>153.8371296637207</v>
      </c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44">
        <f t="shared" si="917"/>
        <v>17731.080555496501</v>
      </c>
      <c r="AL858" s="44">
        <f t="shared" si="918"/>
        <v>-83565.287351197825</v>
      </c>
      <c r="AM858" s="44">
        <f t="shared" si="889"/>
        <v>17.088172316548725</v>
      </c>
      <c r="AN858" s="44">
        <f t="shared" si="890"/>
        <v>103.75613258906552</v>
      </c>
      <c r="AO858" s="44">
        <f t="shared" si="950"/>
        <v>7782.021481804597</v>
      </c>
      <c r="AP858" s="44">
        <f t="shared" si="951"/>
        <v>2392.3040229985409</v>
      </c>
      <c r="AQ858" s="44">
        <f t="shared" si="919"/>
        <v>1013.4595432863327</v>
      </c>
      <c r="AR858" s="44">
        <f t="shared" si="920"/>
        <v>-240.99040034576279</v>
      </c>
      <c r="AS858" s="44">
        <f t="shared" si="921"/>
        <v>984.39010195111723</v>
      </c>
      <c r="AT858" s="44">
        <f>Paramètres!$D$26*Calculs!AQ858</f>
        <v>20.269190865726657</v>
      </c>
      <c r="AU858" s="44">
        <f>Paramètres!$D$26*AO858</f>
        <v>155.64042963609194</v>
      </c>
      <c r="AV858" s="44">
        <f>Paramètres!$D$26*AP858</f>
        <v>47.846080459970821</v>
      </c>
      <c r="AW858" s="44"/>
      <c r="AX858" s="44"/>
      <c r="AY858" s="44"/>
      <c r="AZ858" s="44"/>
      <c r="BA858" s="44"/>
      <c r="BB858" s="44"/>
      <c r="BC858" s="44"/>
      <c r="BD858" s="44"/>
      <c r="BE858" s="44"/>
      <c r="BF858" s="44"/>
      <c r="BG858" s="41">
        <f>Paramètres!$D$16</f>
        <v>30000</v>
      </c>
      <c r="BH858" s="41">
        <f>Paramètres!$E$16</f>
        <v>-25000</v>
      </c>
      <c r="BI858" s="100"/>
      <c r="BJ858" s="100"/>
      <c r="BK858" s="110">
        <f>Paramètres!$D$20</f>
        <v>523598775598.29883</v>
      </c>
      <c r="BL858" s="41">
        <f>Paramètres!$D$21</f>
        <v>10000</v>
      </c>
      <c r="BM858" s="41"/>
      <c r="BN858" s="41"/>
      <c r="BO858" s="41">
        <f>IF(AND($BR$6&gt;200,A858&lt;950),Paramètres!$D$22,0)</f>
        <v>1</v>
      </c>
      <c r="BP858" s="41">
        <f t="shared" si="891"/>
        <v>34427.281058036999</v>
      </c>
      <c r="BQ858" s="41">
        <f t="shared" si="892"/>
        <v>-13723.282826237368</v>
      </c>
      <c r="BR858" s="41">
        <f t="shared" si="922"/>
        <v>37061.653667611419</v>
      </c>
      <c r="BS858" s="41">
        <f t="shared" si="923"/>
        <v>-21.733042591654772</v>
      </c>
      <c r="BT858" s="41">
        <f t="shared" si="924"/>
        <v>343.05910544488705</v>
      </c>
      <c r="BU858" s="41">
        <f t="shared" si="925"/>
        <v>318.67418406619248</v>
      </c>
      <c r="BV858" s="41">
        <f t="shared" si="926"/>
        <v>-127.02879295023082</v>
      </c>
      <c r="BW858" s="41">
        <f>Paramètres!$D$22</f>
        <v>1</v>
      </c>
      <c r="BX858" s="41">
        <f t="shared" si="893"/>
        <v>12268.919444503499</v>
      </c>
      <c r="BY858" s="41">
        <f t="shared" si="894"/>
        <v>58565.287351197825</v>
      </c>
      <c r="BZ858" s="41">
        <f t="shared" si="927"/>
        <v>59836.60474044369</v>
      </c>
      <c r="CA858" s="41">
        <f t="shared" si="928"/>
        <v>78.16813784852765</v>
      </c>
      <c r="CB858" s="41">
        <f t="shared" si="929"/>
        <v>140.32001476524525</v>
      </c>
      <c r="CC858" s="41">
        <f t="shared" si="930"/>
        <v>28.771267438620544</v>
      </c>
      <c r="CD858" s="41">
        <f t="shared" si="931"/>
        <v>137.3387079948476</v>
      </c>
      <c r="CE858" s="2">
        <f>Paramètres!$F$16</f>
        <v>15000</v>
      </c>
      <c r="CF858" s="2">
        <f>Paramètres!$G$16</f>
        <v>15000</v>
      </c>
      <c r="CG858" s="111">
        <f>Paramètres!$F$20</f>
        <v>992600579172.61572</v>
      </c>
      <c r="CH858" s="2">
        <f>Paramètres!$F$21</f>
        <v>13332</v>
      </c>
      <c r="CI858" s="2"/>
      <c r="CJ858" s="2"/>
      <c r="CK858" s="2">
        <f>IF(CN858&gt;20000,Paramètres!$F$22,-2)</f>
        <v>1</v>
      </c>
      <c r="CL858" s="2">
        <f t="shared" si="895"/>
        <v>19427.281058036999</v>
      </c>
      <c r="CM858" s="2">
        <f t="shared" si="896"/>
        <v>26276.717173762634</v>
      </c>
      <c r="CN858" s="2">
        <f t="shared" si="897"/>
        <v>32678.511513498826</v>
      </c>
      <c r="CO858" s="2">
        <f t="shared" si="898"/>
        <v>53.523208608604904</v>
      </c>
      <c r="CP858" s="2">
        <f t="shared" si="899"/>
        <v>737.82708462200048</v>
      </c>
      <c r="CQ858" s="2">
        <f t="shared" si="900"/>
        <v>438.63607861277836</v>
      </c>
      <c r="CR858" s="2">
        <f t="shared" si="901"/>
        <v>593.2850894308782</v>
      </c>
      <c r="CS858" s="2">
        <f>Paramètres!$F$22</f>
        <v>1</v>
      </c>
      <c r="CT858" s="2">
        <f t="shared" si="902"/>
        <v>-2731.0805554965009</v>
      </c>
      <c r="CU858" s="2">
        <f t="shared" si="903"/>
        <v>98565.287351197825</v>
      </c>
      <c r="CV858" s="2">
        <f t="shared" si="932"/>
        <v>98603.116946802489</v>
      </c>
      <c r="CW858" s="2">
        <f t="shared" si="933"/>
        <v>91.587164875038354</v>
      </c>
      <c r="CX858" s="2">
        <f t="shared" si="904"/>
        <v>99.355410934050639</v>
      </c>
      <c r="CY858" s="2">
        <f t="shared" si="934"/>
        <v>-2.7519173763213352</v>
      </c>
      <c r="CZ858" s="2">
        <f t="shared" si="935"/>
        <v>99.317292716968325</v>
      </c>
      <c r="DA858" s="2"/>
      <c r="DB858" s="2"/>
      <c r="DC858" s="13">
        <f>Paramètres!$H$16</f>
        <v>-20000</v>
      </c>
      <c r="DD858" s="13">
        <f>Paramètres!$I$16</f>
        <v>0</v>
      </c>
      <c r="DE858" s="13"/>
      <c r="DF858" s="13"/>
      <c r="DG858" s="112">
        <f>Paramètres!$H$20</f>
        <v>1047197551196.5977</v>
      </c>
      <c r="DH858" s="13">
        <f>Paramètres!$H$21</f>
        <v>10000</v>
      </c>
      <c r="DI858" s="13">
        <f>IF(DL858&lt;66666,Paramètres!$H$22,5)</f>
        <v>1</v>
      </c>
      <c r="DJ858" s="13">
        <f t="shared" si="905"/>
        <v>-15572.718941963003</v>
      </c>
      <c r="DK858" s="13">
        <f t="shared" si="906"/>
        <v>11276.717173762632</v>
      </c>
      <c r="DL858" s="13">
        <f t="shared" si="936"/>
        <v>19226.90628942697</v>
      </c>
      <c r="DM858" s="13">
        <f t="shared" si="937"/>
        <v>144.09046832364896</v>
      </c>
      <c r="DN858" s="13">
        <f t="shared" si="938"/>
        <v>1978.0777226029545</v>
      </c>
      <c r="DO858" s="13">
        <f t="shared" si="939"/>
        <v>-1602.1323428612877</v>
      </c>
      <c r="DP858" s="13">
        <f t="shared" si="940"/>
        <v>1160.1566414135168</v>
      </c>
      <c r="DQ858" s="13">
        <f>IF(DT858&lt;66666,Paramètres!$H$22,5)</f>
        <v>5</v>
      </c>
      <c r="DR858" s="13">
        <f t="shared" si="907"/>
        <v>-37731.080555496505</v>
      </c>
      <c r="DS858" s="13">
        <f t="shared" si="908"/>
        <v>83565.287351197825</v>
      </c>
      <c r="DT858" s="13">
        <f t="shared" si="941"/>
        <v>91688.558119176625</v>
      </c>
      <c r="DU858" s="13">
        <f t="shared" si="942"/>
        <v>114.29994677344948</v>
      </c>
      <c r="DV858" s="13">
        <f t="shared" si="943"/>
        <v>611.87832368784575</v>
      </c>
      <c r="DW858" s="13">
        <f t="shared" si="944"/>
        <v>-251.79619785513535</v>
      </c>
      <c r="DX858" s="13">
        <f t="shared" si="945"/>
        <v>557.66814302481509</v>
      </c>
    </row>
    <row r="859" spans="1:128" x14ac:dyDescent="0.35">
      <c r="A859" s="106">
        <f t="shared" si="946"/>
        <v>853</v>
      </c>
      <c r="B859" s="106">
        <f>A859*Paramètres!$D$25</f>
        <v>426.5</v>
      </c>
      <c r="C859" s="102">
        <f>Paramètres!$D$7</f>
        <v>155093840495.72119</v>
      </c>
      <c r="D859" s="28">
        <f>Paramètres!$D$8</f>
        <v>6666</v>
      </c>
      <c r="E859" s="28">
        <f t="shared" si="909"/>
        <v>-5387.464744931478</v>
      </c>
      <c r="F859" s="28">
        <f t="shared" si="910"/>
        <v>-4964.8109754468951</v>
      </c>
      <c r="G859" s="28">
        <f t="shared" si="884"/>
        <v>99.937523565594347</v>
      </c>
      <c r="H859" s="28">
        <f t="shared" si="885"/>
        <v>139.61500138146715</v>
      </c>
      <c r="I859" s="28">
        <f t="shared" si="947"/>
        <v>-2312.8192872061645</v>
      </c>
      <c r="J859" s="28">
        <f t="shared" si="948"/>
        <v>13200.80674702487</v>
      </c>
      <c r="K859" s="28">
        <f t="shared" si="949"/>
        <v>2048.799635029362</v>
      </c>
      <c r="L859" s="28">
        <f t="shared" si="911"/>
        <v>-1560.5870200576869</v>
      </c>
      <c r="M859" s="28">
        <f t="shared" si="912"/>
        <v>1327.4592639037614</v>
      </c>
      <c r="N859" s="28">
        <f>Paramètres!$D$26*Calculs!K859</f>
        <v>40.975992700587241</v>
      </c>
      <c r="O859" s="28">
        <f>Paramètres!$D$26*I859</f>
        <v>-46.256385744123293</v>
      </c>
      <c r="P859" s="28">
        <f>Paramètres!$D$26*J859</f>
        <v>264.01613494049741</v>
      </c>
      <c r="Q859" s="105">
        <f>IF($T859&gt;25000,Paramètres!$D$9,-5)</f>
        <v>6</v>
      </c>
      <c r="R859" s="105">
        <f t="shared" si="886"/>
        <v>-26949.30844124384</v>
      </c>
      <c r="S859" s="105">
        <f t="shared" si="887"/>
        <v>77158.226838763876</v>
      </c>
      <c r="T859" s="105">
        <f t="shared" si="913"/>
        <v>81729.169788781292</v>
      </c>
      <c r="U859" s="105">
        <f t="shared" si="914"/>
        <v>109.25294481618747</v>
      </c>
      <c r="V859" s="105">
        <f t="shared" si="888"/>
        <v>137.9343221543327</v>
      </c>
      <c r="W859" s="105">
        <f t="shared" si="915"/>
        <v>-45.48234861528298</v>
      </c>
      <c r="X859" s="105">
        <f t="shared" si="916"/>
        <v>130.21994160885308</v>
      </c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44">
        <f t="shared" si="917"/>
        <v>21561.84369631236</v>
      </c>
      <c r="AL859" s="44">
        <f t="shared" si="918"/>
        <v>-82123.037814210766</v>
      </c>
      <c r="AM859" s="44">
        <f t="shared" si="889"/>
        <v>24.262717630200083</v>
      </c>
      <c r="AN859" s="44">
        <f t="shared" si="890"/>
        <v>106.05867507241477</v>
      </c>
      <c r="AO859" s="44">
        <f t="shared" si="950"/>
        <v>7385.3906518227423</v>
      </c>
      <c r="AP859" s="44">
        <f t="shared" si="951"/>
        <v>3328.8480444896873</v>
      </c>
      <c r="AQ859" s="44">
        <f t="shared" si="919"/>
        <v>986.66188669412111</v>
      </c>
      <c r="AR859" s="44">
        <f t="shared" si="920"/>
        <v>-272.93200303120614</v>
      </c>
      <c r="AS859" s="44">
        <f t="shared" si="921"/>
        <v>948.16127340035166</v>
      </c>
      <c r="AT859" s="44">
        <f>Paramètres!$D$26*Calculs!AQ859</f>
        <v>19.733237733882422</v>
      </c>
      <c r="AU859" s="44">
        <f>Paramètres!$D$26*AO859</f>
        <v>147.70781303645484</v>
      </c>
      <c r="AV859" s="44">
        <f>Paramètres!$D$26*AP859</f>
        <v>66.576960889793753</v>
      </c>
      <c r="AW859" s="44"/>
      <c r="AX859" s="44"/>
      <c r="AY859" s="44"/>
      <c r="AZ859" s="44"/>
      <c r="BA859" s="44"/>
      <c r="BB859" s="44"/>
      <c r="BC859" s="44"/>
      <c r="BD859" s="44"/>
      <c r="BE859" s="44"/>
      <c r="BF859" s="44"/>
      <c r="BG859" s="41">
        <f>Paramètres!$D$16</f>
        <v>30000</v>
      </c>
      <c r="BH859" s="41">
        <f>Paramètres!$E$16</f>
        <v>-25000</v>
      </c>
      <c r="BI859" s="100"/>
      <c r="BJ859" s="100"/>
      <c r="BK859" s="110">
        <f>Paramètres!$D$20</f>
        <v>523598775598.29883</v>
      </c>
      <c r="BL859" s="41">
        <f>Paramètres!$D$21</f>
        <v>10000</v>
      </c>
      <c r="BM859" s="41"/>
      <c r="BN859" s="41"/>
      <c r="BO859" s="41">
        <f>IF(AND($BR$6&gt;200,A859&lt;950),Paramètres!$D$22,0)</f>
        <v>1</v>
      </c>
      <c r="BP859" s="41">
        <f t="shared" si="891"/>
        <v>35387.46474493148</v>
      </c>
      <c r="BQ859" s="41">
        <f t="shared" si="892"/>
        <v>-20035.189024553103</v>
      </c>
      <c r="BR859" s="41">
        <f t="shared" si="922"/>
        <v>40665.482418426334</v>
      </c>
      <c r="BS859" s="41">
        <f t="shared" si="923"/>
        <v>-29.517075833653553</v>
      </c>
      <c r="BT859" s="41">
        <f t="shared" si="924"/>
        <v>289.93355790643756</v>
      </c>
      <c r="BU859" s="41">
        <f t="shared" si="925"/>
        <v>252.30276265301583</v>
      </c>
      <c r="BV859" s="41">
        <f t="shared" si="926"/>
        <v>-142.84531479170585</v>
      </c>
      <c r="BW859" s="41">
        <f>Paramètres!$D$22</f>
        <v>1</v>
      </c>
      <c r="BX859" s="41">
        <f t="shared" si="893"/>
        <v>8438.1563036876396</v>
      </c>
      <c r="BY859" s="41">
        <f t="shared" si="894"/>
        <v>57123.037814210766</v>
      </c>
      <c r="BZ859" s="41">
        <f t="shared" si="927"/>
        <v>57742.912386969336</v>
      </c>
      <c r="CA859" s="41">
        <f t="shared" si="928"/>
        <v>81.597094466738085</v>
      </c>
      <c r="CB859" s="41">
        <f t="shared" si="929"/>
        <v>150.22790050141228</v>
      </c>
      <c r="CC859" s="41">
        <f t="shared" si="930"/>
        <v>21.953283151194466</v>
      </c>
      <c r="CD859" s="41">
        <f t="shared" si="931"/>
        <v>148.61519252063601</v>
      </c>
      <c r="CE859" s="2">
        <f>Paramètres!$F$16</f>
        <v>15000</v>
      </c>
      <c r="CF859" s="2">
        <f>Paramètres!$G$16</f>
        <v>15000</v>
      </c>
      <c r="CG859" s="111">
        <f>Paramètres!$F$20</f>
        <v>992600579172.61572</v>
      </c>
      <c r="CH859" s="2">
        <f>Paramètres!$F$21</f>
        <v>13332</v>
      </c>
      <c r="CI859" s="2"/>
      <c r="CJ859" s="2"/>
      <c r="CK859" s="2">
        <f>IF(CN859&gt;20000,Paramètres!$F$22,-2)</f>
        <v>1</v>
      </c>
      <c r="CL859" s="2">
        <f t="shared" si="895"/>
        <v>20387.46474493148</v>
      </c>
      <c r="CM859" s="2">
        <f t="shared" si="896"/>
        <v>19964.810975446897</v>
      </c>
      <c r="CN859" s="2">
        <f t="shared" si="897"/>
        <v>28534.932907072849</v>
      </c>
      <c r="CO859" s="2">
        <f t="shared" si="898"/>
        <v>44.399900222488917</v>
      </c>
      <c r="CP859" s="2">
        <f t="shared" si="899"/>
        <v>906.55461233330141</v>
      </c>
      <c r="CQ859" s="2">
        <f t="shared" si="900"/>
        <v>647.70960767596739</v>
      </c>
      <c r="CR859" s="2">
        <f t="shared" si="901"/>
        <v>634.28190047251599</v>
      </c>
      <c r="CS859" s="2">
        <f>Paramètres!$F$22</f>
        <v>1</v>
      </c>
      <c r="CT859" s="2">
        <f t="shared" si="902"/>
        <v>-6561.8436963123604</v>
      </c>
      <c r="CU859" s="2">
        <f t="shared" si="903"/>
        <v>97123.037814210766</v>
      </c>
      <c r="CV859" s="2">
        <f t="shared" si="932"/>
        <v>97344.451649569877</v>
      </c>
      <c r="CW859" s="2">
        <f t="shared" si="933"/>
        <v>93.865153613682054</v>
      </c>
      <c r="CX859" s="2">
        <f t="shared" si="904"/>
        <v>101.86994604798714</v>
      </c>
      <c r="CY859" s="2">
        <f t="shared" si="934"/>
        <v>-6.8669004960347531</v>
      </c>
      <c r="CZ859" s="2">
        <f t="shared" si="935"/>
        <v>101.63823879523576</v>
      </c>
      <c r="DA859" s="2"/>
      <c r="DB859" s="2"/>
      <c r="DC859" s="13">
        <f>Paramètres!$H$16</f>
        <v>-20000</v>
      </c>
      <c r="DD859" s="13">
        <f>Paramètres!$I$16</f>
        <v>0</v>
      </c>
      <c r="DE859" s="13"/>
      <c r="DF859" s="13"/>
      <c r="DG859" s="112">
        <f>Paramètres!$H$20</f>
        <v>1047197551196.5977</v>
      </c>
      <c r="DH859" s="13">
        <f>Paramètres!$H$21</f>
        <v>10000</v>
      </c>
      <c r="DI859" s="13">
        <f>IF(DL859&lt;66666,Paramètres!$H$22,5)</f>
        <v>1</v>
      </c>
      <c r="DJ859" s="13">
        <f t="shared" si="905"/>
        <v>-14612.535255068522</v>
      </c>
      <c r="DK859" s="13">
        <f t="shared" si="906"/>
        <v>4964.8109754468951</v>
      </c>
      <c r="DL859" s="13">
        <f t="shared" si="936"/>
        <v>15432.936681090168</v>
      </c>
      <c r="DM859" s="13">
        <f t="shared" si="937"/>
        <v>161.23409692798887</v>
      </c>
      <c r="DN859" s="13">
        <f t="shared" si="938"/>
        <v>2598.7464821475619</v>
      </c>
      <c r="DO859" s="13">
        <f t="shared" si="939"/>
        <v>-2460.5993903866702</v>
      </c>
      <c r="DP859" s="13">
        <f t="shared" si="940"/>
        <v>836.0226782229513</v>
      </c>
      <c r="DQ859" s="13">
        <f>IF(DT859&lt;66666,Paramètres!$H$22,5)</f>
        <v>5</v>
      </c>
      <c r="DR859" s="13">
        <f t="shared" si="907"/>
        <v>-41561.84369631236</v>
      </c>
      <c r="DS859" s="13">
        <f t="shared" si="908"/>
        <v>82123.037814210766</v>
      </c>
      <c r="DT859" s="13">
        <f t="shared" si="941"/>
        <v>92041.187472082252</v>
      </c>
      <c r="DU859" s="13">
        <f t="shared" si="942"/>
        <v>116.84362425644768</v>
      </c>
      <c r="DV859" s="13">
        <f t="shared" si="943"/>
        <v>607.28072460070769</v>
      </c>
      <c r="DW859" s="13">
        <f t="shared" si="944"/>
        <v>-274.22187010889638</v>
      </c>
      <c r="DX859" s="13">
        <f t="shared" si="945"/>
        <v>541.84153073157847</v>
      </c>
    </row>
    <row r="860" spans="1:128" x14ac:dyDescent="0.35">
      <c r="A860" s="106">
        <f t="shared" si="946"/>
        <v>854</v>
      </c>
      <c r="B860" s="106">
        <f>A860*Paramètres!$D$25</f>
        <v>427</v>
      </c>
      <c r="C860" s="102">
        <f>Paramètres!$D$7</f>
        <v>155093840495.72119</v>
      </c>
      <c r="D860" s="28">
        <f>Paramètres!$D$8</f>
        <v>6666</v>
      </c>
      <c r="E860" s="28">
        <f t="shared" si="909"/>
        <v>-6934.0211435489819</v>
      </c>
      <c r="F860" s="28">
        <f t="shared" si="910"/>
        <v>1967.4572140414803</v>
      </c>
      <c r="G860" s="28">
        <f t="shared" si="884"/>
        <v>105.01894536165555</v>
      </c>
      <c r="H860" s="28">
        <f t="shared" si="885"/>
        <v>-178.55200923175653</v>
      </c>
      <c r="I860" s="28">
        <f t="shared" si="947"/>
        <v>-3827.1499215197282</v>
      </c>
      <c r="J860" s="28">
        <f t="shared" si="948"/>
        <v>14264.249875988135</v>
      </c>
      <c r="K860" s="28">
        <f t="shared" si="949"/>
        <v>1906.4994095091695</v>
      </c>
      <c r="L860" s="28">
        <f t="shared" si="911"/>
        <v>-1905.8906161790105</v>
      </c>
      <c r="M860" s="28">
        <f t="shared" si="912"/>
        <v>-48.176318037017211</v>
      </c>
      <c r="N860" s="28">
        <f>Paramètres!$D$26*Calculs!K860</f>
        <v>38.12998819018339</v>
      </c>
      <c r="O860" s="28">
        <f>Paramètres!$D$26*I860</f>
        <v>-76.542998430394562</v>
      </c>
      <c r="P860" s="28">
        <f>Paramètres!$D$26*J860</f>
        <v>285.28499751976273</v>
      </c>
      <c r="Q860" s="105">
        <f>IF($T860&gt;25000,Paramètres!$D$9,-5)</f>
        <v>6</v>
      </c>
      <c r="R860" s="105">
        <f t="shared" si="886"/>
        <v>-32120.327165014911</v>
      </c>
      <c r="S860" s="105">
        <f t="shared" si="887"/>
        <v>82189.030687657316</v>
      </c>
      <c r="T860" s="105">
        <f t="shared" si="913"/>
        <v>88242.57579289189</v>
      </c>
      <c r="U860" s="105">
        <f t="shared" si="914"/>
        <v>111.34607456892182</v>
      </c>
      <c r="V860" s="105">
        <f t="shared" si="888"/>
        <v>118.49022496490866</v>
      </c>
      <c r="W860" s="105">
        <f t="shared" si="915"/>
        <v>-43.130481601780915</v>
      </c>
      <c r="X860" s="105">
        <f t="shared" si="916"/>
        <v>110.36165533840592</v>
      </c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44">
        <f t="shared" si="917"/>
        <v>25186.306021465931</v>
      </c>
      <c r="AL860" s="44">
        <f t="shared" si="918"/>
        <v>-80221.573473615834</v>
      </c>
      <c r="AM860" s="44">
        <f t="shared" si="889"/>
        <v>31.154410667489486</v>
      </c>
      <c r="AN860" s="44">
        <f t="shared" si="890"/>
        <v>108.27711351457954</v>
      </c>
      <c r="AO860" s="44">
        <f t="shared" si="950"/>
        <v>6964.7508357550805</v>
      </c>
      <c r="AP860" s="44">
        <f t="shared" si="951"/>
        <v>4210.4323570002452</v>
      </c>
      <c r="AQ860" s="44">
        <f t="shared" si="919"/>
        <v>971.3170479086159</v>
      </c>
      <c r="AR860" s="44">
        <f t="shared" si="920"/>
        <v>-304.61783606901969</v>
      </c>
      <c r="AS860" s="44">
        <f t="shared" si="921"/>
        <v>922.31490365630339</v>
      </c>
      <c r="AT860" s="44">
        <f>Paramètres!$D$26*Calculs!AQ860</f>
        <v>19.426340958172318</v>
      </c>
      <c r="AU860" s="44">
        <f>Paramètres!$D$26*AO860</f>
        <v>139.29501671510161</v>
      </c>
      <c r="AV860" s="44">
        <f>Paramètres!$D$26*AP860</f>
        <v>84.208647140004913</v>
      </c>
      <c r="AW860" s="44"/>
      <c r="AX860" s="44"/>
      <c r="AY860" s="44"/>
      <c r="AZ860" s="44"/>
      <c r="BA860" s="44"/>
      <c r="BB860" s="44"/>
      <c r="BC860" s="44"/>
      <c r="BD860" s="44"/>
      <c r="BE860" s="44"/>
      <c r="BF860" s="44"/>
      <c r="BG860" s="41">
        <f>Paramètres!$D$16</f>
        <v>30000</v>
      </c>
      <c r="BH860" s="41">
        <f>Paramètres!$E$16</f>
        <v>-25000</v>
      </c>
      <c r="BI860" s="100"/>
      <c r="BJ860" s="100"/>
      <c r="BK860" s="110">
        <f>Paramètres!$D$20</f>
        <v>523598775598.29883</v>
      </c>
      <c r="BL860" s="41">
        <f>Paramètres!$D$21</f>
        <v>10000</v>
      </c>
      <c r="BM860" s="41"/>
      <c r="BN860" s="41"/>
      <c r="BO860" s="41">
        <f>IF(AND($BR$6&gt;200,A860&lt;950),Paramètres!$D$22,0)</f>
        <v>1</v>
      </c>
      <c r="BP860" s="41">
        <f t="shared" si="891"/>
        <v>36934.021143548984</v>
      </c>
      <c r="BQ860" s="41">
        <f t="shared" si="892"/>
        <v>-26967.457214041482</v>
      </c>
      <c r="BR860" s="41">
        <f t="shared" si="922"/>
        <v>45731.451610716242</v>
      </c>
      <c r="BS860" s="41">
        <f t="shared" si="923"/>
        <v>-36.135132993758873</v>
      </c>
      <c r="BT860" s="41">
        <f t="shared" si="924"/>
        <v>233.42175490305752</v>
      </c>
      <c r="BU860" s="41">
        <f t="shared" si="925"/>
        <v>188.51804889861904</v>
      </c>
      <c r="BV860" s="41">
        <f t="shared" si="926"/>
        <v>-137.64687029308348</v>
      </c>
      <c r="BW860" s="41">
        <f>Paramètres!$D$22</f>
        <v>1</v>
      </c>
      <c r="BX860" s="41">
        <f t="shared" si="893"/>
        <v>4813.6939785340692</v>
      </c>
      <c r="BY860" s="41">
        <f t="shared" si="894"/>
        <v>55221.573473615834</v>
      </c>
      <c r="BZ860" s="41">
        <f t="shared" si="927"/>
        <v>55430.98255146599</v>
      </c>
      <c r="CA860" s="41">
        <f t="shared" si="928"/>
        <v>85.018089591593707</v>
      </c>
      <c r="CB860" s="41">
        <f t="shared" si="929"/>
        <v>162.416252980971</v>
      </c>
      <c r="CC860" s="41">
        <f t="shared" si="930"/>
        <v>14.104425052625887</v>
      </c>
      <c r="CD860" s="41">
        <f t="shared" si="931"/>
        <v>161.80267125827567</v>
      </c>
      <c r="CE860" s="2">
        <f>Paramètres!$F$16</f>
        <v>15000</v>
      </c>
      <c r="CF860" s="2">
        <f>Paramètres!$G$16</f>
        <v>15000</v>
      </c>
      <c r="CG860" s="111">
        <f>Paramètres!$F$20</f>
        <v>992600579172.61572</v>
      </c>
      <c r="CH860" s="2">
        <f>Paramètres!$F$21</f>
        <v>13332</v>
      </c>
      <c r="CI860" s="2"/>
      <c r="CJ860" s="2"/>
      <c r="CK860" s="2">
        <f>IF(CN860&gt;20000,Paramètres!$F$22,-2)</f>
        <v>1</v>
      </c>
      <c r="CL860" s="2">
        <f t="shared" si="895"/>
        <v>21934.021143548984</v>
      </c>
      <c r="CM860" s="2">
        <f t="shared" si="896"/>
        <v>13032.54278595852</v>
      </c>
      <c r="CN860" s="2">
        <f t="shared" si="897"/>
        <v>25513.691520309116</v>
      </c>
      <c r="CO860" s="2">
        <f t="shared" si="898"/>
        <v>30.717521669818662</v>
      </c>
      <c r="CP860" s="2">
        <f t="shared" si="899"/>
        <v>1061.5956824563768</v>
      </c>
      <c r="CQ860" s="2">
        <f t="shared" si="900"/>
        <v>912.64966993754604</v>
      </c>
      <c r="CR860" s="2">
        <f t="shared" si="901"/>
        <v>542.26928086782561</v>
      </c>
      <c r="CS860" s="2">
        <f>Paramètres!$F$22</f>
        <v>1</v>
      </c>
      <c r="CT860" s="2">
        <f t="shared" si="902"/>
        <v>-10186.306021465931</v>
      </c>
      <c r="CU860" s="2">
        <f t="shared" si="903"/>
        <v>95221.573473615834</v>
      </c>
      <c r="CV860" s="2">
        <f t="shared" si="932"/>
        <v>95764.862476558541</v>
      </c>
      <c r="CW860" s="2">
        <f t="shared" si="933"/>
        <v>96.105982074091131</v>
      </c>
      <c r="CX860" s="2">
        <f t="shared" si="904"/>
        <v>105.16162423549756</v>
      </c>
      <c r="CY860" s="2">
        <f t="shared" si="934"/>
        <v>-11.185819709597514</v>
      </c>
      <c r="CZ860" s="2">
        <f t="shared" si="935"/>
        <v>104.56502593731982</v>
      </c>
      <c r="DA860" s="2"/>
      <c r="DB860" s="2"/>
      <c r="DC860" s="13">
        <f>Paramètres!$H$16</f>
        <v>-20000</v>
      </c>
      <c r="DD860" s="13">
        <f>Paramètres!$I$16</f>
        <v>0</v>
      </c>
      <c r="DE860" s="13"/>
      <c r="DF860" s="13"/>
      <c r="DG860" s="112">
        <f>Paramètres!$H$20</f>
        <v>1047197551196.5977</v>
      </c>
      <c r="DH860" s="13">
        <f>Paramètres!$H$21</f>
        <v>10000</v>
      </c>
      <c r="DI860" s="13">
        <f>IF(DL860&lt;66666,Paramètres!$H$22,5)</f>
        <v>1</v>
      </c>
      <c r="DJ860" s="13">
        <f t="shared" si="905"/>
        <v>-13065.978856451018</v>
      </c>
      <c r="DK860" s="13">
        <f t="shared" si="906"/>
        <v>-1967.4572140414803</v>
      </c>
      <c r="DL860" s="13">
        <f t="shared" si="936"/>
        <v>13213.277086563687</v>
      </c>
      <c r="DM860" s="13">
        <f t="shared" si="937"/>
        <v>-171.43681353984618</v>
      </c>
      <c r="DN860" s="13">
        <f t="shared" si="938"/>
        <v>3040.958158018072</v>
      </c>
      <c r="DO860" s="13">
        <f t="shared" si="939"/>
        <v>-3007.0583350151755</v>
      </c>
      <c r="DP860" s="13">
        <f t="shared" si="940"/>
        <v>-452.79872861175937</v>
      </c>
      <c r="DQ860" s="13">
        <f>IF(DT860&lt;66666,Paramètres!$H$22,5)</f>
        <v>5</v>
      </c>
      <c r="DR860" s="13">
        <f t="shared" si="907"/>
        <v>-45186.306021465934</v>
      </c>
      <c r="DS860" s="13">
        <f t="shared" si="908"/>
        <v>80221.573473615834</v>
      </c>
      <c r="DT860" s="13">
        <f t="shared" si="941"/>
        <v>92072.271083363172</v>
      </c>
      <c r="DU860" s="13">
        <f t="shared" si="942"/>
        <v>119.39120225636866</v>
      </c>
      <c r="DV860" s="13">
        <f t="shared" si="943"/>
        <v>606.87792722496499</v>
      </c>
      <c r="DW860" s="13">
        <f t="shared" si="944"/>
        <v>-297.8374641419623</v>
      </c>
      <c r="DX860" s="13">
        <f t="shared" si="945"/>
        <v>528.76617091712217</v>
      </c>
    </row>
    <row r="861" spans="1:128" x14ac:dyDescent="0.35">
      <c r="A861" s="106">
        <f t="shared" si="946"/>
        <v>855</v>
      </c>
      <c r="B861" s="106">
        <f>A861*Paramètres!$D$25</f>
        <v>427.5</v>
      </c>
      <c r="C861" s="102">
        <f>Paramètres!$D$7</f>
        <v>155093840495.72119</v>
      </c>
      <c r="D861" s="28">
        <f>Paramètres!$D$8</f>
        <v>6666</v>
      </c>
      <c r="E861" s="28">
        <f t="shared" si="909"/>
        <v>-9324.0687583535982</v>
      </c>
      <c r="F861" s="28">
        <f t="shared" si="910"/>
        <v>9087.538072526293</v>
      </c>
      <c r="G861" s="28">
        <f t="shared" si="884"/>
        <v>112.09926170744718</v>
      </c>
      <c r="H861" s="28">
        <f t="shared" si="885"/>
        <v>-119.89641803346015</v>
      </c>
      <c r="I861" s="28">
        <f t="shared" si="947"/>
        <v>-5656.4975392683436</v>
      </c>
      <c r="J861" s="28">
        <f t="shared" si="948"/>
        <v>13930.788560431354</v>
      </c>
      <c r="K861" s="28">
        <f t="shared" si="949"/>
        <v>1991.0316185043403</v>
      </c>
      <c r="L861" s="28">
        <f t="shared" si="911"/>
        <v>-992.39694363797685</v>
      </c>
      <c r="M861" s="28">
        <f t="shared" si="912"/>
        <v>-1726.0808822711683</v>
      </c>
      <c r="N861" s="28">
        <f>Paramètres!$D$26*Calculs!K861</f>
        <v>39.820632370086805</v>
      </c>
      <c r="O861" s="28">
        <f>Paramètres!$D$26*I861</f>
        <v>-113.12995078536687</v>
      </c>
      <c r="P861" s="28">
        <f>Paramètres!$D$26*J861</f>
        <v>278.61577120862711</v>
      </c>
      <c r="Q861" s="105">
        <f>IF($T861&gt;25000,Paramètres!$D$9,-5)</f>
        <v>6</v>
      </c>
      <c r="R861" s="105">
        <f t="shared" si="886"/>
        <v>-37916.595738679811</v>
      </c>
      <c r="S861" s="105">
        <f t="shared" si="887"/>
        <v>86973.316641727928</v>
      </c>
      <c r="T861" s="105">
        <f t="shared" si="913"/>
        <v>94879.007372931228</v>
      </c>
      <c r="U861" s="105">
        <f t="shared" si="914"/>
        <v>113.555114605776</v>
      </c>
      <c r="V861" s="105">
        <f t="shared" si="888"/>
        <v>102.6119208070927</v>
      </c>
      <c r="W861" s="105">
        <f t="shared" si="915"/>
        <v>-41.00690792346937</v>
      </c>
      <c r="X861" s="105">
        <f t="shared" si="916"/>
        <v>94.061893422773338</v>
      </c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44">
        <f t="shared" si="917"/>
        <v>28592.526980326216</v>
      </c>
      <c r="AL861" s="44">
        <f t="shared" si="918"/>
        <v>-77885.778569201633</v>
      </c>
      <c r="AM861" s="44">
        <f t="shared" si="889"/>
        <v>37.747617997216395</v>
      </c>
      <c r="AN861" s="44">
        <f t="shared" si="890"/>
        <v>110.4721505841714</v>
      </c>
      <c r="AO861" s="44">
        <f t="shared" si="950"/>
        <v>6520.8379829709593</v>
      </c>
      <c r="AP861" s="44">
        <f t="shared" si="951"/>
        <v>5048.5386135165436</v>
      </c>
      <c r="AQ861" s="44">
        <f t="shared" si="919"/>
        <v>966.53996272031236</v>
      </c>
      <c r="AR861" s="44">
        <f t="shared" si="920"/>
        <v>-338.04934040071481</v>
      </c>
      <c r="AS861" s="44">
        <f t="shared" si="921"/>
        <v>905.49552345112363</v>
      </c>
      <c r="AT861" s="44">
        <f>Paramètres!$D$26*Calculs!AQ861</f>
        <v>19.330799254406248</v>
      </c>
      <c r="AU861" s="44">
        <f>Paramètres!$D$26*AO861</f>
        <v>130.4167596594192</v>
      </c>
      <c r="AV861" s="44">
        <f>Paramètres!$D$26*AP861</f>
        <v>100.97077227033087</v>
      </c>
      <c r="AW861" s="44"/>
      <c r="AX861" s="44"/>
      <c r="AY861" s="44"/>
      <c r="AZ861" s="44"/>
      <c r="BA861" s="44"/>
      <c r="BB861" s="44"/>
      <c r="BC861" s="44"/>
      <c r="BD861" s="44"/>
      <c r="BE861" s="44"/>
      <c r="BF861" s="44"/>
      <c r="BG861" s="41">
        <f>Paramètres!$D$16</f>
        <v>30000</v>
      </c>
      <c r="BH861" s="41">
        <f>Paramètres!$E$16</f>
        <v>-25000</v>
      </c>
      <c r="BI861" s="100"/>
      <c r="BJ861" s="100"/>
      <c r="BK861" s="110">
        <f>Paramètres!$D$20</f>
        <v>523598775598.29883</v>
      </c>
      <c r="BL861" s="41">
        <f>Paramètres!$D$21</f>
        <v>10000</v>
      </c>
      <c r="BM861" s="41"/>
      <c r="BN861" s="41"/>
      <c r="BO861" s="41">
        <f>IF(AND($BR$6&gt;200,A861&lt;950),Paramètres!$D$22,0)</f>
        <v>1</v>
      </c>
      <c r="BP861" s="41">
        <f t="shared" si="891"/>
        <v>39324.068758353598</v>
      </c>
      <c r="BQ861" s="41">
        <f t="shared" si="892"/>
        <v>-34087.538072526295</v>
      </c>
      <c r="BR861" s="41">
        <f t="shared" si="922"/>
        <v>52041.739359456951</v>
      </c>
      <c r="BS861" s="41">
        <f t="shared" si="923"/>
        <v>-40.919939597405779</v>
      </c>
      <c r="BT861" s="41">
        <f t="shared" si="924"/>
        <v>183.09449447327566</v>
      </c>
      <c r="BU861" s="41">
        <f t="shared" si="925"/>
        <v>138.35088101517704</v>
      </c>
      <c r="BV861" s="41">
        <f t="shared" si="926"/>
        <v>-119.92759327506199</v>
      </c>
      <c r="BW861" s="41">
        <f>Paramètres!$D$22</f>
        <v>1</v>
      </c>
      <c r="BX861" s="41">
        <f t="shared" si="893"/>
        <v>1407.4730196737837</v>
      </c>
      <c r="BY861" s="41">
        <f t="shared" si="894"/>
        <v>52885.778569201633</v>
      </c>
      <c r="BZ861" s="41">
        <f t="shared" si="927"/>
        <v>52904.504110441645</v>
      </c>
      <c r="CA861" s="41">
        <f t="shared" si="928"/>
        <v>88.475521490121807</v>
      </c>
      <c r="CB861" s="41">
        <f t="shared" si="929"/>
        <v>177.47796494536036</v>
      </c>
      <c r="CC861" s="41">
        <f t="shared" si="930"/>
        <v>4.7216291211375561</v>
      </c>
      <c r="CD861" s="41">
        <f t="shared" si="931"/>
        <v>177.4151466464715</v>
      </c>
      <c r="CE861" s="2">
        <f>Paramètres!$F$16</f>
        <v>15000</v>
      </c>
      <c r="CF861" s="2">
        <f>Paramètres!$G$16</f>
        <v>15000</v>
      </c>
      <c r="CG861" s="111">
        <f>Paramètres!$F$20</f>
        <v>992600579172.61572</v>
      </c>
      <c r="CH861" s="2">
        <f>Paramètres!$F$21</f>
        <v>13332</v>
      </c>
      <c r="CI861" s="2"/>
      <c r="CJ861" s="2"/>
      <c r="CK861" s="2">
        <f>IF(CN861&gt;20000,Paramètres!$F$22,-2)</f>
        <v>1</v>
      </c>
      <c r="CL861" s="2">
        <f t="shared" si="895"/>
        <v>24324.068758353598</v>
      </c>
      <c r="CM861" s="2">
        <f t="shared" si="896"/>
        <v>5912.461927473707</v>
      </c>
      <c r="CN861" s="2">
        <f t="shared" si="897"/>
        <v>25032.329635991526</v>
      </c>
      <c r="CO861" s="2">
        <f t="shared" si="898"/>
        <v>13.661958575218494</v>
      </c>
      <c r="CP861" s="2">
        <f t="shared" si="899"/>
        <v>1089.18160224758</v>
      </c>
      <c r="CQ861" s="2">
        <f t="shared" si="900"/>
        <v>1058.3644658191031</v>
      </c>
      <c r="CR861" s="2">
        <f t="shared" si="901"/>
        <v>257.25710906804898</v>
      </c>
      <c r="CS861" s="2">
        <f>Paramètres!$F$22</f>
        <v>1</v>
      </c>
      <c r="CT861" s="2">
        <f t="shared" si="902"/>
        <v>-13592.526980326216</v>
      </c>
      <c r="CU861" s="2">
        <f t="shared" si="903"/>
        <v>92885.778569201633</v>
      </c>
      <c r="CV861" s="2">
        <f t="shared" si="932"/>
        <v>93875.048069855358</v>
      </c>
      <c r="CW861" s="2">
        <f t="shared" si="933"/>
        <v>98.325340050736443</v>
      </c>
      <c r="CX861" s="2">
        <f t="shared" si="904"/>
        <v>109.31149170179691</v>
      </c>
      <c r="CY861" s="2">
        <f t="shared" si="934"/>
        <v>-15.827628648570547</v>
      </c>
      <c r="CZ861" s="2">
        <f t="shared" si="935"/>
        <v>108.15955061590708</v>
      </c>
      <c r="DA861" s="2"/>
      <c r="DB861" s="2"/>
      <c r="DC861" s="13">
        <f>Paramètres!$H$16</f>
        <v>-20000</v>
      </c>
      <c r="DD861" s="13">
        <f>Paramètres!$I$16</f>
        <v>0</v>
      </c>
      <c r="DE861" s="13"/>
      <c r="DF861" s="13"/>
      <c r="DG861" s="112">
        <f>Paramètres!$H$20</f>
        <v>1047197551196.5977</v>
      </c>
      <c r="DH861" s="13">
        <f>Paramètres!$H$21</f>
        <v>10000</v>
      </c>
      <c r="DI861" s="13">
        <f>IF(DL861&lt;66666,Paramètres!$H$22,5)</f>
        <v>1</v>
      </c>
      <c r="DJ861" s="13">
        <f t="shared" si="905"/>
        <v>-10675.931241646402</v>
      </c>
      <c r="DK861" s="13">
        <f t="shared" si="906"/>
        <v>-9087.538072526293</v>
      </c>
      <c r="DL861" s="13">
        <f t="shared" si="936"/>
        <v>14019.944939120716</v>
      </c>
      <c r="DM861" s="13">
        <f t="shared" si="937"/>
        <v>-139.59499430989555</v>
      </c>
      <c r="DN861" s="13">
        <f t="shared" si="938"/>
        <v>2874.8062424988411</v>
      </c>
      <c r="DO861" s="13">
        <f t="shared" si="939"/>
        <v>-2189.112290472257</v>
      </c>
      <c r="DP861" s="13">
        <f t="shared" si="940"/>
        <v>-1863.4103980641553</v>
      </c>
      <c r="DQ861" s="13">
        <f>IF(DT861&lt;66666,Paramètres!$H$22,5)</f>
        <v>5</v>
      </c>
      <c r="DR861" s="13">
        <f t="shared" si="907"/>
        <v>-48592.52698032622</v>
      </c>
      <c r="DS861" s="13">
        <f t="shared" si="908"/>
        <v>77885.778569201633</v>
      </c>
      <c r="DT861" s="13">
        <f t="shared" si="941"/>
        <v>91801.024948877559</v>
      </c>
      <c r="DU861" s="13">
        <f t="shared" si="942"/>
        <v>121.95982194810088</v>
      </c>
      <c r="DV861" s="13">
        <f t="shared" si="943"/>
        <v>610.40635537175012</v>
      </c>
      <c r="DW861" s="13">
        <f t="shared" si="944"/>
        <v>-323.1030079335406</v>
      </c>
      <c r="DX861" s="13">
        <f t="shared" si="945"/>
        <v>517.88064739138656</v>
      </c>
    </row>
    <row r="862" spans="1:128" x14ac:dyDescent="0.35">
      <c r="A862" s="106">
        <f t="shared" si="946"/>
        <v>856</v>
      </c>
      <c r="B862" s="106">
        <f>A862*Paramètres!$D$25</f>
        <v>428</v>
      </c>
      <c r="C862" s="102">
        <f>Paramètres!$D$7</f>
        <v>155093840495.72119</v>
      </c>
      <c r="D862" s="28">
        <f>Paramètres!$D$8</f>
        <v>6666</v>
      </c>
      <c r="E862" s="28">
        <f t="shared" si="909"/>
        <v>-12400.416763897265</v>
      </c>
      <c r="F862" s="28">
        <f t="shared" si="910"/>
        <v>15621.412132174177</v>
      </c>
      <c r="G862" s="28">
        <f t="shared" si="884"/>
        <v>118.72372468428078</v>
      </c>
      <c r="H862" s="28">
        <f t="shared" si="885"/>
        <v>-87.937940039560274</v>
      </c>
      <c r="I862" s="28">
        <f t="shared" si="947"/>
        <v>-6535.7645321209529</v>
      </c>
      <c r="J862" s="28">
        <f t="shared" si="948"/>
        <v>11926.091906951558</v>
      </c>
      <c r="K862" s="28">
        <f t="shared" si="949"/>
        <v>2155.0763220994791</v>
      </c>
      <c r="L862" s="28">
        <f t="shared" si="911"/>
        <v>77.543884750292932</v>
      </c>
      <c r="M862" s="28">
        <f t="shared" si="912"/>
        <v>-2153.6807795055543</v>
      </c>
      <c r="N862" s="28">
        <f>Paramètres!$D$26*Calculs!K862</f>
        <v>43.101526441989584</v>
      </c>
      <c r="O862" s="28">
        <f>Paramètres!$D$26*I862</f>
        <v>-130.71529064241906</v>
      </c>
      <c r="P862" s="28">
        <f>Paramètres!$D$26*J862</f>
        <v>238.52183813903116</v>
      </c>
      <c r="Q862" s="105">
        <f>IF($T862&gt;25000,Paramètres!$D$9,-5)</f>
        <v>6</v>
      </c>
      <c r="R862" s="105">
        <f t="shared" si="886"/>
        <v>-44168.850400608782</v>
      </c>
      <c r="S862" s="105">
        <f t="shared" si="887"/>
        <v>90756.547513754747</v>
      </c>
      <c r="T862" s="105">
        <f t="shared" si="913"/>
        <v>100933.8311089388</v>
      </c>
      <c r="U862" s="105">
        <f t="shared" si="914"/>
        <v>115.95098166779789</v>
      </c>
      <c r="V862" s="105">
        <f t="shared" si="888"/>
        <v>90.747999839209356</v>
      </c>
      <c r="W862" s="105">
        <f t="shared" si="915"/>
        <v>-39.711509857645083</v>
      </c>
      <c r="X862" s="105">
        <f t="shared" si="916"/>
        <v>81.597766266260621</v>
      </c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44">
        <f t="shared" si="917"/>
        <v>31768.433636711517</v>
      </c>
      <c r="AL862" s="44">
        <f t="shared" si="918"/>
        <v>-75135.135381580578</v>
      </c>
      <c r="AM862" s="44">
        <f t="shared" si="889"/>
        <v>44.040902743725319</v>
      </c>
      <c r="AN862" s="44">
        <f t="shared" si="890"/>
        <v>112.68784624697331</v>
      </c>
      <c r="AO862" s="44">
        <f t="shared" si="950"/>
        <v>6052.3718829108257</v>
      </c>
      <c r="AP862" s="44">
        <f t="shared" si="951"/>
        <v>5853.0633646973365</v>
      </c>
      <c r="AQ862" s="44">
        <f t="shared" si="919"/>
        <v>972.79194887823951</v>
      </c>
      <c r="AR862" s="44">
        <f t="shared" si="920"/>
        <v>-375.21591538444295</v>
      </c>
      <c r="AS862" s="44">
        <f t="shared" si="921"/>
        <v>897.51723807653843</v>
      </c>
      <c r="AT862" s="44">
        <f>Paramètres!$D$26*Calculs!AQ862</f>
        <v>19.455838977564792</v>
      </c>
      <c r="AU862" s="44">
        <f>Paramètres!$D$26*AO862</f>
        <v>121.04743765821651</v>
      </c>
      <c r="AV862" s="44">
        <f>Paramètres!$D$26*AP862</f>
        <v>117.06126729394673</v>
      </c>
      <c r="AW862" s="44"/>
      <c r="AX862" s="44"/>
      <c r="AY862" s="44"/>
      <c r="AZ862" s="44"/>
      <c r="BA862" s="44"/>
      <c r="BB862" s="44"/>
      <c r="BC862" s="44"/>
      <c r="BD862" s="44"/>
      <c r="BE862" s="44"/>
      <c r="BF862" s="44"/>
      <c r="BG862" s="41">
        <f>Paramètres!$D$16</f>
        <v>30000</v>
      </c>
      <c r="BH862" s="41">
        <f>Paramètres!$E$16</f>
        <v>-25000</v>
      </c>
      <c r="BI862" s="100"/>
      <c r="BJ862" s="100"/>
      <c r="BK862" s="110">
        <f>Paramètres!$D$20</f>
        <v>523598775598.29883</v>
      </c>
      <c r="BL862" s="41">
        <f>Paramètres!$D$21</f>
        <v>10000</v>
      </c>
      <c r="BM862" s="41"/>
      <c r="BN862" s="41"/>
      <c r="BO862" s="41">
        <f>IF(AND($BR$6&gt;200,A862&lt;950),Paramètres!$D$22,0)</f>
        <v>1</v>
      </c>
      <c r="BP862" s="41">
        <f t="shared" si="891"/>
        <v>42400.416763897265</v>
      </c>
      <c r="BQ862" s="41">
        <f t="shared" si="892"/>
        <v>-40621.412132174177</v>
      </c>
      <c r="BR862" s="41">
        <f t="shared" si="922"/>
        <v>58718.774385745885</v>
      </c>
      <c r="BS862" s="41">
        <f t="shared" si="923"/>
        <v>-43.772445007026285</v>
      </c>
      <c r="BT862" s="41">
        <f t="shared" si="924"/>
        <v>145.48545111165461</v>
      </c>
      <c r="BU862" s="41">
        <f t="shared" si="925"/>
        <v>105.05402785987317</v>
      </c>
      <c r="BV862" s="41">
        <f t="shared" si="926"/>
        <v>-100.64625038012412</v>
      </c>
      <c r="BW862" s="41">
        <f>Paramètres!$D$22</f>
        <v>1</v>
      </c>
      <c r="BX862" s="41">
        <f t="shared" si="893"/>
        <v>-1768.4336367115175</v>
      </c>
      <c r="BY862" s="41">
        <f t="shared" si="894"/>
        <v>50135.135381580578</v>
      </c>
      <c r="BZ862" s="41">
        <f t="shared" si="927"/>
        <v>50166.314965889862</v>
      </c>
      <c r="CA862" s="41">
        <f t="shared" si="928"/>
        <v>92.020175903954453</v>
      </c>
      <c r="CB862" s="41">
        <f t="shared" si="929"/>
        <v>196.24115410766913</v>
      </c>
      <c r="CC862" s="41">
        <f t="shared" si="930"/>
        <v>-6.9177785545351691</v>
      </c>
      <c r="CD862" s="41">
        <f t="shared" si="931"/>
        <v>196.11918545971059</v>
      </c>
      <c r="CE862" s="2">
        <f>Paramètres!$F$16</f>
        <v>15000</v>
      </c>
      <c r="CF862" s="2">
        <f>Paramètres!$G$16</f>
        <v>15000</v>
      </c>
      <c r="CG862" s="111">
        <f>Paramètres!$F$20</f>
        <v>992600579172.61572</v>
      </c>
      <c r="CH862" s="2">
        <f>Paramètres!$F$21</f>
        <v>13332</v>
      </c>
      <c r="CI862" s="2"/>
      <c r="CJ862" s="2"/>
      <c r="CK862" s="2">
        <f>IF(CN862&gt;20000,Paramètres!$F$22,-2)</f>
        <v>1</v>
      </c>
      <c r="CL862" s="2">
        <f t="shared" si="895"/>
        <v>27400.416763897265</v>
      </c>
      <c r="CM862" s="2">
        <f t="shared" si="896"/>
        <v>-621.4121321741768</v>
      </c>
      <c r="CN862" s="2">
        <f t="shared" si="897"/>
        <v>27407.462339174628</v>
      </c>
      <c r="CO862" s="2">
        <f t="shared" si="898"/>
        <v>-1.2991842619461886</v>
      </c>
      <c r="CP862" s="2">
        <f t="shared" si="899"/>
        <v>960.90851147876833</v>
      </c>
      <c r="CQ862" s="2">
        <f t="shared" si="900"/>
        <v>960.66149286870882</v>
      </c>
      <c r="CR862" s="2">
        <f t="shared" si="901"/>
        <v>-21.786774694892024</v>
      </c>
      <c r="CS862" s="2">
        <f>Paramètres!$F$22</f>
        <v>1</v>
      </c>
      <c r="CT862" s="2">
        <f t="shared" si="902"/>
        <v>-16768.433636711517</v>
      </c>
      <c r="CU862" s="2">
        <f t="shared" si="903"/>
        <v>90135.135381580578</v>
      </c>
      <c r="CV862" s="2">
        <f t="shared" si="932"/>
        <v>91681.639366258372</v>
      </c>
      <c r="CW862" s="2">
        <f t="shared" si="933"/>
        <v>100.538634531095</v>
      </c>
      <c r="CX862" s="2">
        <f t="shared" si="904"/>
        <v>114.44006508238513</v>
      </c>
      <c r="CY862" s="2">
        <f t="shared" si="934"/>
        <v>-20.930915393526043</v>
      </c>
      <c r="CZ862" s="2">
        <f t="shared" si="935"/>
        <v>112.50966748173065</v>
      </c>
      <c r="DA862" s="2"/>
      <c r="DB862" s="2"/>
      <c r="DC862" s="13">
        <f>Paramètres!$H$16</f>
        <v>-20000</v>
      </c>
      <c r="DD862" s="13">
        <f>Paramètres!$I$16</f>
        <v>0</v>
      </c>
      <c r="DE862" s="13"/>
      <c r="DF862" s="13"/>
      <c r="DG862" s="112">
        <f>Paramètres!$H$20</f>
        <v>1047197551196.5977</v>
      </c>
      <c r="DH862" s="13">
        <f>Paramètres!$H$21</f>
        <v>10000</v>
      </c>
      <c r="DI862" s="13">
        <f>IF(DL862&lt;66666,Paramètres!$H$22,5)</f>
        <v>1</v>
      </c>
      <c r="DJ862" s="13">
        <f t="shared" si="905"/>
        <v>-7599.5832361027351</v>
      </c>
      <c r="DK862" s="13">
        <f t="shared" si="906"/>
        <v>-15621.412132174177</v>
      </c>
      <c r="DL862" s="13">
        <f t="shared" si="936"/>
        <v>17371.879068359078</v>
      </c>
      <c r="DM862" s="13">
        <f t="shared" si="937"/>
        <v>-115.94222826582453</v>
      </c>
      <c r="DN862" s="13">
        <f t="shared" si="938"/>
        <v>2258.860469801336</v>
      </c>
      <c r="DO862" s="13">
        <f t="shared" si="939"/>
        <v>-988.17163597828915</v>
      </c>
      <c r="DP862" s="13">
        <f t="shared" si="940"/>
        <v>-2031.2477544305382</v>
      </c>
      <c r="DQ862" s="13">
        <f>IF(DT862&lt;66666,Paramètres!$H$22,5)</f>
        <v>5</v>
      </c>
      <c r="DR862" s="13">
        <f t="shared" si="907"/>
        <v>-51768.433636711517</v>
      </c>
      <c r="DS862" s="13">
        <f t="shared" si="908"/>
        <v>75135.135381580578</v>
      </c>
      <c r="DT862" s="13">
        <f t="shared" si="941"/>
        <v>91242.858843895534</v>
      </c>
      <c r="DU862" s="13">
        <f t="shared" si="942"/>
        <v>124.56700999660568</v>
      </c>
      <c r="DV862" s="13">
        <f t="shared" si="943"/>
        <v>617.76399612045009</v>
      </c>
      <c r="DW862" s="13">
        <f t="shared" si="944"/>
        <v>-350.50057441783946</v>
      </c>
      <c r="DX862" s="13">
        <f t="shared" si="945"/>
        <v>508.70590937738478</v>
      </c>
    </row>
    <row r="863" spans="1:128" x14ac:dyDescent="0.35">
      <c r="A863" s="106">
        <f t="shared" si="946"/>
        <v>857</v>
      </c>
      <c r="B863" s="106">
        <f>A863*Paramètres!$D$25</f>
        <v>428.5</v>
      </c>
      <c r="C863" s="102">
        <f>Paramètres!$D$7</f>
        <v>155093840495.72119</v>
      </c>
      <c r="D863" s="28">
        <f>Paramètres!$D$8</f>
        <v>6666</v>
      </c>
      <c r="E863" s="28">
        <f t="shared" si="909"/>
        <v>-15648.913058770167</v>
      </c>
      <c r="F863" s="28">
        <f t="shared" si="910"/>
        <v>21046.037890773569</v>
      </c>
      <c r="G863" s="28">
        <f t="shared" si="884"/>
        <v>123.5716582139157</v>
      </c>
      <c r="H863" s="28">
        <f t="shared" si="885"/>
        <v>-74.673178314646449</v>
      </c>
      <c r="I863" s="28">
        <f t="shared" si="947"/>
        <v>-6327.5053567282412</v>
      </c>
      <c r="J863" s="28">
        <f t="shared" si="948"/>
        <v>9533.8892893069733</v>
      </c>
      <c r="K863" s="28">
        <f t="shared" si="949"/>
        <v>1963.170582554194</v>
      </c>
      <c r="L863" s="28">
        <f t="shared" si="911"/>
        <v>518.91419285457891</v>
      </c>
      <c r="M863" s="28">
        <f t="shared" si="912"/>
        <v>-1893.3480389670183</v>
      </c>
      <c r="N863" s="28">
        <f>Paramètres!$D$26*Calculs!K863</f>
        <v>39.263411651083878</v>
      </c>
      <c r="O863" s="28">
        <f>Paramètres!$D$26*I863</f>
        <v>-126.55010713456483</v>
      </c>
      <c r="P863" s="28">
        <f>Paramètres!$D$26*J863</f>
        <v>190.67778578613948</v>
      </c>
      <c r="Q863" s="105">
        <f>IF($T863&gt;25000,Paramètres!$D$9,-5)</f>
        <v>6</v>
      </c>
      <c r="R863" s="105">
        <f t="shared" si="886"/>
        <v>-50349.728658090986</v>
      </c>
      <c r="S863" s="105">
        <f t="shared" si="887"/>
        <v>93030.262280486349</v>
      </c>
      <c r="T863" s="105">
        <f t="shared" si="913"/>
        <v>105781.49590509426</v>
      </c>
      <c r="U863" s="105">
        <f t="shared" si="914"/>
        <v>118.42308592008922</v>
      </c>
      <c r="V863" s="105">
        <f t="shared" si="888"/>
        <v>82.669359438127572</v>
      </c>
      <c r="W863" s="105">
        <f t="shared" si="915"/>
        <v>-39.348846227154397</v>
      </c>
      <c r="X863" s="105">
        <f t="shared" si="916"/>
        <v>72.704135305373725</v>
      </c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44">
        <f t="shared" si="917"/>
        <v>34700.81559932082</v>
      </c>
      <c r="AL863" s="44">
        <f t="shared" si="918"/>
        <v>-71984.224389712777</v>
      </c>
      <c r="AM863" s="44">
        <f t="shared" si="889"/>
        <v>50.05110467672597</v>
      </c>
      <c r="AN863" s="44">
        <f t="shared" si="890"/>
        <v>114.94142271709671</v>
      </c>
      <c r="AO863" s="44">
        <f t="shared" si="950"/>
        <v>5556.1085298681655</v>
      </c>
      <c r="AP863" s="44">
        <f t="shared" si="951"/>
        <v>6633.5193354799276</v>
      </c>
      <c r="AQ863" s="44">
        <f t="shared" si="919"/>
        <v>991.390188188916</v>
      </c>
      <c r="AR863" s="44">
        <f t="shared" si="920"/>
        <v>-418.06077822354575</v>
      </c>
      <c r="AS863" s="44">
        <f t="shared" si="921"/>
        <v>898.93252858508663</v>
      </c>
      <c r="AT863" s="44">
        <f>Paramètres!$D$26*Calculs!AQ863</f>
        <v>19.82780376377832</v>
      </c>
      <c r="AU863" s="44">
        <f>Paramètres!$D$26*AO863</f>
        <v>111.12217059736331</v>
      </c>
      <c r="AV863" s="44">
        <f>Paramètres!$D$26*AP863</f>
        <v>132.67038670959855</v>
      </c>
      <c r="AW863" s="44"/>
      <c r="AX863" s="44"/>
      <c r="AY863" s="44"/>
      <c r="AZ863" s="44"/>
      <c r="BA863" s="44"/>
      <c r="BB863" s="44"/>
      <c r="BC863" s="44"/>
      <c r="BD863" s="44"/>
      <c r="BE863" s="44"/>
      <c r="BF863" s="44"/>
      <c r="BG863" s="41">
        <f>Paramètres!$D$16</f>
        <v>30000</v>
      </c>
      <c r="BH863" s="41">
        <f>Paramètres!$E$16</f>
        <v>-25000</v>
      </c>
      <c r="BI863" s="100"/>
      <c r="BJ863" s="100"/>
      <c r="BK863" s="110">
        <f>Paramètres!$D$20</f>
        <v>523598775598.29883</v>
      </c>
      <c r="BL863" s="41">
        <f>Paramètres!$D$21</f>
        <v>10000</v>
      </c>
      <c r="BM863" s="41"/>
      <c r="BN863" s="41"/>
      <c r="BO863" s="41">
        <f>IF(AND($BR$6&gt;200,A863&lt;950),Paramètres!$D$22,0)</f>
        <v>1</v>
      </c>
      <c r="BP863" s="41">
        <f t="shared" si="891"/>
        <v>45648.913058770166</v>
      </c>
      <c r="BQ863" s="41">
        <f t="shared" si="892"/>
        <v>-46046.037890773572</v>
      </c>
      <c r="BR863" s="41">
        <f t="shared" si="922"/>
        <v>64838.729698273026</v>
      </c>
      <c r="BS863" s="41">
        <f t="shared" si="923"/>
        <v>-45.248142720146681</v>
      </c>
      <c r="BT863" s="41">
        <f t="shared" si="924"/>
        <v>120.2307380623735</v>
      </c>
      <c r="BU863" s="41">
        <f t="shared" si="925"/>
        <v>84.646977729843456</v>
      </c>
      <c r="BV863" s="41">
        <f t="shared" si="926"/>
        <v>-85.38336803046866</v>
      </c>
      <c r="BW863" s="41">
        <f>Paramètres!$D$22</f>
        <v>1</v>
      </c>
      <c r="BX863" s="41">
        <f t="shared" si="893"/>
        <v>-4700.8155993208202</v>
      </c>
      <c r="BY863" s="41">
        <f t="shared" si="894"/>
        <v>46984.224389712777</v>
      </c>
      <c r="BZ863" s="41">
        <f t="shared" si="927"/>
        <v>47218.799315544857</v>
      </c>
      <c r="CA863" s="41">
        <f t="shared" si="928"/>
        <v>95.713482611591957</v>
      </c>
      <c r="CB863" s="41">
        <f t="shared" si="929"/>
        <v>219.88081015406684</v>
      </c>
      <c r="CC863" s="41">
        <f t="shared" si="930"/>
        <v>-21.889992065580927</v>
      </c>
      <c r="CD863" s="41">
        <f t="shared" si="931"/>
        <v>218.78847986440599</v>
      </c>
      <c r="CE863" s="2">
        <f>Paramètres!$F$16</f>
        <v>15000</v>
      </c>
      <c r="CF863" s="2">
        <f>Paramètres!$G$16</f>
        <v>15000</v>
      </c>
      <c r="CG863" s="111">
        <f>Paramètres!$F$20</f>
        <v>992600579172.61572</v>
      </c>
      <c r="CH863" s="2">
        <f>Paramètres!$F$21</f>
        <v>13332</v>
      </c>
      <c r="CI863" s="2"/>
      <c r="CJ863" s="2"/>
      <c r="CK863" s="2">
        <f>IF(CN863&gt;20000,Paramètres!$F$22,-2)</f>
        <v>1</v>
      </c>
      <c r="CL863" s="2">
        <f t="shared" si="895"/>
        <v>30648.913058770166</v>
      </c>
      <c r="CM863" s="2">
        <f t="shared" si="896"/>
        <v>-6046.0378907735685</v>
      </c>
      <c r="CN863" s="2">
        <f t="shared" si="897"/>
        <v>31239.56539167474</v>
      </c>
      <c r="CO863" s="2">
        <f t="shared" si="898"/>
        <v>-11.159320701543082</v>
      </c>
      <c r="CP863" s="2">
        <f t="shared" si="899"/>
        <v>791.34687982478226</v>
      </c>
      <c r="CQ863" s="2">
        <f t="shared" si="900"/>
        <v>776.38473567056724</v>
      </c>
      <c r="CR863" s="2">
        <f t="shared" si="901"/>
        <v>-153.15556283126563</v>
      </c>
      <c r="CS863" s="2">
        <f>Paramètres!$F$22</f>
        <v>1</v>
      </c>
      <c r="CT863" s="2">
        <f t="shared" si="902"/>
        <v>-19700.81559932082</v>
      </c>
      <c r="CU863" s="2">
        <f t="shared" si="903"/>
        <v>86984.224389712777</v>
      </c>
      <c r="CV863" s="2">
        <f t="shared" si="932"/>
        <v>89187.316519549713</v>
      </c>
      <c r="CW863" s="2">
        <f t="shared" si="933"/>
        <v>102.76146335041052</v>
      </c>
      <c r="CX863" s="2">
        <f t="shared" si="904"/>
        <v>120.71798599909863</v>
      </c>
      <c r="CY863" s="2">
        <f t="shared" si="934"/>
        <v>-26.665706229296937</v>
      </c>
      <c r="CZ863" s="2">
        <f t="shared" si="935"/>
        <v>117.73602785456713</v>
      </c>
      <c r="DA863" s="2"/>
      <c r="DB863" s="2"/>
      <c r="DC863" s="13">
        <f>Paramètres!$H$16</f>
        <v>-20000</v>
      </c>
      <c r="DD863" s="13">
        <f>Paramètres!$I$16</f>
        <v>0</v>
      </c>
      <c r="DE863" s="13"/>
      <c r="DF863" s="13"/>
      <c r="DG863" s="112">
        <f>Paramètres!$H$20</f>
        <v>1047197551196.5977</v>
      </c>
      <c r="DH863" s="13">
        <f>Paramètres!$H$21</f>
        <v>10000</v>
      </c>
      <c r="DI863" s="13">
        <f>IF(DL863&lt;66666,Paramètres!$H$22,5)</f>
        <v>1</v>
      </c>
      <c r="DJ863" s="13">
        <f t="shared" si="905"/>
        <v>-4351.0869412298325</v>
      </c>
      <c r="DK863" s="13">
        <f t="shared" si="906"/>
        <v>-21046.037890773569</v>
      </c>
      <c r="DL863" s="13">
        <f t="shared" si="936"/>
        <v>21491.106729761908</v>
      </c>
      <c r="DM863" s="13">
        <f t="shared" si="937"/>
        <v>-101.68084324519509</v>
      </c>
      <c r="DN863" s="13">
        <f t="shared" si="938"/>
        <v>1689.8040070175693</v>
      </c>
      <c r="DO863" s="13">
        <f t="shared" si="939"/>
        <v>-342.11752054583178</v>
      </c>
      <c r="DP863" s="13">
        <f t="shared" si="940"/>
        <v>-1654.8091081052839</v>
      </c>
      <c r="DQ863" s="13">
        <f>IF(DT863&lt;66666,Paramètres!$H$22,5)</f>
        <v>5</v>
      </c>
      <c r="DR863" s="13">
        <f t="shared" si="907"/>
        <v>-54700.81559932082</v>
      </c>
      <c r="DS863" s="13">
        <f t="shared" si="908"/>
        <v>71984.224389712777</v>
      </c>
      <c r="DT863" s="13">
        <f t="shared" si="941"/>
        <v>90409.666453424215</v>
      </c>
      <c r="DU863" s="13">
        <f t="shared" si="942"/>
        <v>127.23120373349776</v>
      </c>
      <c r="DV863" s="13">
        <f t="shared" si="943"/>
        <v>628.99540772738749</v>
      </c>
      <c r="DW863" s="13">
        <f t="shared" si="944"/>
        <v>-380.56286634616055</v>
      </c>
      <c r="DX863" s="13">
        <f t="shared" si="945"/>
        <v>500.8064772949096</v>
      </c>
    </row>
    <row r="864" spans="1:128" x14ac:dyDescent="0.35">
      <c r="A864" s="106">
        <f t="shared" si="946"/>
        <v>858</v>
      </c>
      <c r="B864" s="106">
        <f>A864*Paramètres!$D$25</f>
        <v>429</v>
      </c>
      <c r="C864" s="102">
        <f>Paramètres!$D$7</f>
        <v>155093840495.72119</v>
      </c>
      <c r="D864" s="28">
        <f>Paramètres!$D$8</f>
        <v>6666</v>
      </c>
      <c r="E864" s="28">
        <f t="shared" si="909"/>
        <v>-18682.937188920645</v>
      </c>
      <c r="F864" s="28">
        <f t="shared" si="910"/>
        <v>25339.645525685301</v>
      </c>
      <c r="G864" s="28">
        <f t="shared" si="884"/>
        <v>127.33291277100969</v>
      </c>
      <c r="H864" s="28">
        <f t="shared" si="885"/>
        <v>-68.211370226277324</v>
      </c>
      <c r="I864" s="28">
        <f t="shared" si="947"/>
        <v>-5682.0410567390973</v>
      </c>
      <c r="J864" s="28">
        <f t="shared" si="948"/>
        <v>7449.863464553815</v>
      </c>
      <c r="K864" s="28">
        <f t="shared" si="949"/>
        <v>1695.5829108072148</v>
      </c>
      <c r="L864" s="28">
        <f t="shared" si="911"/>
        <v>629.37252177791845</v>
      </c>
      <c r="M864" s="28">
        <f t="shared" si="912"/>
        <v>-1574.4496296332795</v>
      </c>
      <c r="N864" s="28">
        <f>Paramètres!$D$26*Calculs!K864</f>
        <v>33.911658216144296</v>
      </c>
      <c r="O864" s="28">
        <f>Paramètres!$D$26*I864</f>
        <v>-113.64082113478194</v>
      </c>
      <c r="P864" s="28">
        <f>Paramètres!$D$26*J864</f>
        <v>148.99726929107629</v>
      </c>
      <c r="Q864" s="105">
        <f>IF($T864&gt;25000,Paramètres!$D$9,-5)</f>
        <v>6</v>
      </c>
      <c r="R864" s="105">
        <f t="shared" si="886"/>
        <v>-56057.291858619661</v>
      </c>
      <c r="S864" s="105">
        <f t="shared" si="887"/>
        <v>93782.37711551183</v>
      </c>
      <c r="T864" s="105">
        <f t="shared" si="913"/>
        <v>109259.11507951427</v>
      </c>
      <c r="U864" s="105">
        <f t="shared" si="914"/>
        <v>120.86836565937375</v>
      </c>
      <c r="V864" s="105">
        <f t="shared" si="888"/>
        <v>77.519339189888228</v>
      </c>
      <c r="W864" s="105">
        <f t="shared" si="915"/>
        <v>-39.77264705551022</v>
      </c>
      <c r="X864" s="105">
        <f t="shared" si="916"/>
        <v>66.538594023579691</v>
      </c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44">
        <f t="shared" si="917"/>
        <v>37374.354669699016</v>
      </c>
      <c r="AL864" s="44">
        <f t="shared" si="918"/>
        <v>-68442.731589826537</v>
      </c>
      <c r="AM864" s="44">
        <f t="shared" si="889"/>
        <v>55.81038647082147</v>
      </c>
      <c r="AN864" s="44">
        <f t="shared" si="890"/>
        <v>117.23848051200675</v>
      </c>
      <c r="AO864" s="44">
        <f t="shared" si="950"/>
        <v>5026.9255810472569</v>
      </c>
      <c r="AP864" s="44">
        <f t="shared" si="951"/>
        <v>7399.7814773554155</v>
      </c>
      <c r="AQ864" s="44">
        <f t="shared" si="919"/>
        <v>1023.5358495236167</v>
      </c>
      <c r="AR864" s="44">
        <f t="shared" si="920"/>
        <v>-468.46741086819281</v>
      </c>
      <c r="AS864" s="44">
        <f t="shared" si="921"/>
        <v>910.03512031925641</v>
      </c>
      <c r="AT864" s="44">
        <f>Paramètres!$D$26*Calculs!AQ864</f>
        <v>20.470716990472333</v>
      </c>
      <c r="AU864" s="44">
        <f>Paramètres!$D$26*AO864</f>
        <v>100.53851162094514</v>
      </c>
      <c r="AV864" s="44">
        <f>Paramètres!$D$26*AP864</f>
        <v>147.99562954710831</v>
      </c>
      <c r="AW864" s="44"/>
      <c r="AX864" s="44"/>
      <c r="AY864" s="44"/>
      <c r="AZ864" s="44"/>
      <c r="BA864" s="44"/>
      <c r="BB864" s="44"/>
      <c r="BC864" s="44"/>
      <c r="BD864" s="44"/>
      <c r="BE864" s="44"/>
      <c r="BF864" s="44"/>
      <c r="BG864" s="41">
        <f>Paramètres!$D$16</f>
        <v>30000</v>
      </c>
      <c r="BH864" s="41">
        <f>Paramètres!$E$16</f>
        <v>-25000</v>
      </c>
      <c r="BI864" s="100"/>
      <c r="BJ864" s="100"/>
      <c r="BK864" s="110">
        <f>Paramètres!$D$20</f>
        <v>523598775598.29883</v>
      </c>
      <c r="BL864" s="41">
        <f>Paramètres!$D$21</f>
        <v>10000</v>
      </c>
      <c r="BM864" s="41"/>
      <c r="BN864" s="41"/>
      <c r="BO864" s="41">
        <f>IF(AND($BR$6&gt;200,A864&lt;950),Paramètres!$D$22,0)</f>
        <v>1</v>
      </c>
      <c r="BP864" s="41">
        <f t="shared" si="891"/>
        <v>48682.937188920645</v>
      </c>
      <c r="BQ864" s="41">
        <f t="shared" si="892"/>
        <v>-50339.645525685301</v>
      </c>
      <c r="BR864" s="41">
        <f t="shared" si="922"/>
        <v>70029.338744500797</v>
      </c>
      <c r="BS864" s="41">
        <f t="shared" si="923"/>
        <v>-45.958503987514284</v>
      </c>
      <c r="BT864" s="41">
        <f t="shared" si="924"/>
        <v>103.58302729334713</v>
      </c>
      <c r="BU864" s="41">
        <f t="shared" si="925"/>
        <v>72.008762355424381</v>
      </c>
      <c r="BV864" s="41">
        <f t="shared" si="926"/>
        <v>-74.459261930899601</v>
      </c>
      <c r="BW864" s="41">
        <f>Paramètres!$D$22</f>
        <v>1</v>
      </c>
      <c r="BX864" s="41">
        <f t="shared" si="893"/>
        <v>-7374.3546696990161</v>
      </c>
      <c r="BY864" s="41">
        <f t="shared" si="894"/>
        <v>43442.731589826537</v>
      </c>
      <c r="BZ864" s="41">
        <f t="shared" si="927"/>
        <v>44064.180859063119</v>
      </c>
      <c r="CA864" s="41">
        <f t="shared" si="928"/>
        <v>99.634060293159123</v>
      </c>
      <c r="CB864" s="41">
        <f t="shared" si="929"/>
        <v>250.0988729473159</v>
      </c>
      <c r="CC864" s="41">
        <f t="shared" si="930"/>
        <v>-41.855261022653508</v>
      </c>
      <c r="CD864" s="41">
        <f t="shared" si="931"/>
        <v>246.5716597142567</v>
      </c>
      <c r="CE864" s="2">
        <f>Paramètres!$F$16</f>
        <v>15000</v>
      </c>
      <c r="CF864" s="2">
        <f>Paramètres!$G$16</f>
        <v>15000</v>
      </c>
      <c r="CG864" s="111">
        <f>Paramètres!$F$20</f>
        <v>992600579172.61572</v>
      </c>
      <c r="CH864" s="2">
        <f>Paramètres!$F$21</f>
        <v>13332</v>
      </c>
      <c r="CI864" s="2"/>
      <c r="CJ864" s="2"/>
      <c r="CK864" s="2">
        <f>IF(CN864&gt;20000,Paramètres!$F$22,-2)</f>
        <v>1</v>
      </c>
      <c r="CL864" s="2">
        <f t="shared" si="895"/>
        <v>33682.937188920645</v>
      </c>
      <c r="CM864" s="2">
        <f t="shared" si="896"/>
        <v>-10339.645525685301</v>
      </c>
      <c r="CN864" s="2">
        <f t="shared" si="897"/>
        <v>35234.195425319384</v>
      </c>
      <c r="CO864" s="2">
        <f t="shared" si="898"/>
        <v>-17.064906508199734</v>
      </c>
      <c r="CP864" s="2">
        <f t="shared" si="899"/>
        <v>654.15057084320551</v>
      </c>
      <c r="CQ864" s="2">
        <f t="shared" si="900"/>
        <v>625.35024069188171</v>
      </c>
      <c r="CR864" s="2">
        <f t="shared" si="901"/>
        <v>-191.96365750083325</v>
      </c>
      <c r="CS864" s="2">
        <f>Paramètres!$F$22</f>
        <v>1</v>
      </c>
      <c r="CT864" s="2">
        <f t="shared" si="902"/>
        <v>-22374.354669699016</v>
      </c>
      <c r="CU864" s="2">
        <f t="shared" si="903"/>
        <v>83442.731589826537</v>
      </c>
      <c r="CV864" s="2">
        <f t="shared" si="932"/>
        <v>86390.3999415289</v>
      </c>
      <c r="CW864" s="2">
        <f t="shared" si="933"/>
        <v>105.01021285496405</v>
      </c>
      <c r="CX864" s="2">
        <f t="shared" si="904"/>
        <v>128.3840308359718</v>
      </c>
      <c r="CY864" s="2">
        <f t="shared" si="934"/>
        <v>-33.250336169224717</v>
      </c>
      <c r="CZ864" s="2">
        <f t="shared" si="935"/>
        <v>124.00352623343137</v>
      </c>
      <c r="DA864" s="2"/>
      <c r="DB864" s="2"/>
      <c r="DC864" s="13">
        <f>Paramètres!$H$16</f>
        <v>-20000</v>
      </c>
      <c r="DD864" s="13">
        <f>Paramètres!$I$16</f>
        <v>0</v>
      </c>
      <c r="DE864" s="13"/>
      <c r="DF864" s="13"/>
      <c r="DG864" s="112">
        <f>Paramètres!$H$20</f>
        <v>1047197551196.5977</v>
      </c>
      <c r="DH864" s="13">
        <f>Paramètres!$H$21</f>
        <v>10000</v>
      </c>
      <c r="DI864" s="13">
        <f>IF(DL864&lt;66666,Paramètres!$H$22,5)</f>
        <v>1</v>
      </c>
      <c r="DJ864" s="13">
        <f t="shared" si="905"/>
        <v>-1317.062811079355</v>
      </c>
      <c r="DK864" s="13">
        <f t="shared" si="906"/>
        <v>-25339.645525685301</v>
      </c>
      <c r="DL864" s="13">
        <f t="shared" si="936"/>
        <v>25373.850512204714</v>
      </c>
      <c r="DM864" s="13">
        <f t="shared" si="937"/>
        <v>-92.975349262383645</v>
      </c>
      <c r="DN864" s="13">
        <f t="shared" si="938"/>
        <v>1309.7923637875101</v>
      </c>
      <c r="DO864" s="13">
        <f t="shared" si="939"/>
        <v>-67.986481269387539</v>
      </c>
      <c r="DP864" s="13">
        <f t="shared" si="940"/>
        <v>-1308.0267102015466</v>
      </c>
      <c r="DQ864" s="13">
        <f>IF(DT864&lt;66666,Paramètres!$H$22,5)</f>
        <v>5</v>
      </c>
      <c r="DR864" s="13">
        <f t="shared" si="907"/>
        <v>-57374.354669699016</v>
      </c>
      <c r="DS864" s="13">
        <f t="shared" si="908"/>
        <v>68442.731589826537</v>
      </c>
      <c r="DT864" s="13">
        <f t="shared" si="941"/>
        <v>89309.708773690742</v>
      </c>
      <c r="DU864" s="13">
        <f t="shared" si="942"/>
        <v>129.97252008955221</v>
      </c>
      <c r="DV864" s="13">
        <f t="shared" si="943"/>
        <v>644.29499114228167</v>
      </c>
      <c r="DW864" s="13">
        <f t="shared" si="944"/>
        <v>-413.90807160035723</v>
      </c>
      <c r="DX864" s="13">
        <f t="shared" si="945"/>
        <v>493.75717096069229</v>
      </c>
    </row>
    <row r="865" spans="1:128" x14ac:dyDescent="0.35">
      <c r="A865" s="106">
        <f t="shared" si="946"/>
        <v>859</v>
      </c>
      <c r="B865" s="106">
        <f>A865*Paramètres!$D$25</f>
        <v>429.5</v>
      </c>
      <c r="C865" s="102">
        <f>Paramètres!$D$7</f>
        <v>155093840495.72119</v>
      </c>
      <c r="D865" s="28">
        <f>Paramètres!$D$8</f>
        <v>6666</v>
      </c>
      <c r="E865" s="28">
        <f t="shared" si="909"/>
        <v>-21366.614586845713</v>
      </c>
      <c r="F865" s="28">
        <f t="shared" si="910"/>
        <v>28670.964850553886</v>
      </c>
      <c r="G865" s="28">
        <f t="shared" si="884"/>
        <v>130.77773207587751</v>
      </c>
      <c r="H865" s="28">
        <f t="shared" si="885"/>
        <v>-64.481829032444452</v>
      </c>
      <c r="I865" s="28">
        <f t="shared" si="947"/>
        <v>-4939.0277138263973</v>
      </c>
      <c r="J865" s="28">
        <f t="shared" si="948"/>
        <v>5726.416565629459</v>
      </c>
      <c r="K865" s="28">
        <f t="shared" si="949"/>
        <v>1475.6286538669769</v>
      </c>
      <c r="L865" s="28">
        <f t="shared" si="911"/>
        <v>635.6968752289813</v>
      </c>
      <c r="M865" s="28">
        <f t="shared" si="912"/>
        <v>-1331.6791681697869</v>
      </c>
      <c r="N865" s="28">
        <f>Paramètres!$D$26*Calculs!K865</f>
        <v>29.512573077339539</v>
      </c>
      <c r="O865" s="28">
        <f>Paramètres!$D$26*I865</f>
        <v>-98.780554276527951</v>
      </c>
      <c r="P865" s="28">
        <f>Paramètres!$D$26*J865</f>
        <v>114.52833131258919</v>
      </c>
      <c r="Q865" s="105">
        <f>IF($T865&gt;25000,Paramètres!$D$9,-5)</f>
        <v>6</v>
      </c>
      <c r="R865" s="105">
        <f t="shared" si="886"/>
        <v>-61137.315194351308</v>
      </c>
      <c r="S865" s="105">
        <f t="shared" si="887"/>
        <v>93186.29692162291</v>
      </c>
      <c r="T865" s="105">
        <f t="shared" si="913"/>
        <v>111451.59147871476</v>
      </c>
      <c r="U865" s="105">
        <f t="shared" si="914"/>
        <v>123.26792857641769</v>
      </c>
      <c r="V865" s="105">
        <f t="shared" si="888"/>
        <v>74.515564063098992</v>
      </c>
      <c r="W865" s="105">
        <f t="shared" si="915"/>
        <v>-40.875876840938695</v>
      </c>
      <c r="X865" s="105">
        <f t="shared" si="916"/>
        <v>62.303547091046283</v>
      </c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44">
        <f t="shared" si="917"/>
        <v>39770.700607505598</v>
      </c>
      <c r="AL865" s="44">
        <f t="shared" si="918"/>
        <v>-64515.332071069017</v>
      </c>
      <c r="AM865" s="44">
        <f t="shared" si="889"/>
        <v>61.356994964045278</v>
      </c>
      <c r="AN865" s="44">
        <f t="shared" si="890"/>
        <v>119.59897701201712</v>
      </c>
      <c r="AO865" s="44">
        <f t="shared" si="950"/>
        <v>4457.9196585581185</v>
      </c>
      <c r="AP865" s="44">
        <f t="shared" si="951"/>
        <v>8161.820968127563</v>
      </c>
      <c r="AQ865" s="44">
        <f t="shared" si="919"/>
        <v>1070.5772719037161</v>
      </c>
      <c r="AR865" s="44">
        <f t="shared" si="920"/>
        <v>-528.78631584774564</v>
      </c>
      <c r="AS865" s="44">
        <f t="shared" si="921"/>
        <v>930.87095093196001</v>
      </c>
      <c r="AT865" s="44">
        <f>Paramètres!$D$26*Calculs!AQ865</f>
        <v>21.411545438074324</v>
      </c>
      <c r="AU865" s="44">
        <f>Paramètres!$D$26*AO865</f>
        <v>89.158393171162373</v>
      </c>
      <c r="AV865" s="44">
        <f>Paramètres!$D$26*AP865</f>
        <v>163.23641936255126</v>
      </c>
      <c r="AW865" s="44"/>
      <c r="AX865" s="44"/>
      <c r="AY865" s="44"/>
      <c r="AZ865" s="44"/>
      <c r="BA865" s="44"/>
      <c r="BB865" s="44"/>
      <c r="BC865" s="44"/>
      <c r="BD865" s="44"/>
      <c r="BE865" s="44"/>
      <c r="BF865" s="44"/>
      <c r="BG865" s="41">
        <f>Paramètres!$D$16</f>
        <v>30000</v>
      </c>
      <c r="BH865" s="41">
        <f>Paramètres!$E$16</f>
        <v>-25000</v>
      </c>
      <c r="BI865" s="100"/>
      <c r="BJ865" s="100"/>
      <c r="BK865" s="110">
        <f>Paramètres!$D$20</f>
        <v>523598775598.29883</v>
      </c>
      <c r="BL865" s="41">
        <f>Paramètres!$D$21</f>
        <v>10000</v>
      </c>
      <c r="BM865" s="41"/>
      <c r="BN865" s="41"/>
      <c r="BO865" s="41">
        <f>IF(AND($BR$6&gt;200,A865&lt;950),Paramètres!$D$22,0)</f>
        <v>1</v>
      </c>
      <c r="BP865" s="41">
        <f t="shared" si="891"/>
        <v>51366.61458684571</v>
      </c>
      <c r="BQ865" s="41">
        <f t="shared" si="892"/>
        <v>-53670.964850553886</v>
      </c>
      <c r="BR865" s="41">
        <f t="shared" si="922"/>
        <v>74290.65595418404</v>
      </c>
      <c r="BS865" s="41">
        <f t="shared" si="923"/>
        <v>-46.256772765672579</v>
      </c>
      <c r="BT865" s="41">
        <f t="shared" si="924"/>
        <v>92.349062849683293</v>
      </c>
      <c r="BU865" s="41">
        <f t="shared" si="925"/>
        <v>63.852696653823401</v>
      </c>
      <c r="BV865" s="41">
        <f t="shared" si="926"/>
        <v>-66.717183238275013</v>
      </c>
      <c r="BW865" s="41">
        <f>Paramètres!$D$22</f>
        <v>1</v>
      </c>
      <c r="BX865" s="41">
        <f t="shared" si="893"/>
        <v>-9770.7006075055979</v>
      </c>
      <c r="BY865" s="41">
        <f t="shared" si="894"/>
        <v>39515.332071069017</v>
      </c>
      <c r="BZ865" s="41">
        <f t="shared" si="927"/>
        <v>40705.381205049118</v>
      </c>
      <c r="CA865" s="41">
        <f t="shared" si="928"/>
        <v>103.88858352336976</v>
      </c>
      <c r="CB865" s="41">
        <f t="shared" si="929"/>
        <v>289.41396313869808</v>
      </c>
      <c r="CC865" s="41">
        <f t="shared" si="930"/>
        <v>-69.469369939449692</v>
      </c>
      <c r="CD865" s="41">
        <f t="shared" si="931"/>
        <v>280.95275172146575</v>
      </c>
      <c r="CE865" s="2">
        <f>Paramètres!$F$16</f>
        <v>15000</v>
      </c>
      <c r="CF865" s="2">
        <f>Paramètres!$G$16</f>
        <v>15000</v>
      </c>
      <c r="CG865" s="111">
        <f>Paramètres!$F$20</f>
        <v>992600579172.61572</v>
      </c>
      <c r="CH865" s="2">
        <f>Paramètres!$F$21</f>
        <v>13332</v>
      </c>
      <c r="CI865" s="2"/>
      <c r="CJ865" s="2"/>
      <c r="CK865" s="2">
        <f>IF(CN865&gt;20000,Paramètres!$F$22,-2)</f>
        <v>1</v>
      </c>
      <c r="CL865" s="2">
        <f t="shared" si="895"/>
        <v>36366.61458684571</v>
      </c>
      <c r="CM865" s="2">
        <f t="shared" si="896"/>
        <v>-13670.964850553886</v>
      </c>
      <c r="CN865" s="2">
        <f t="shared" si="897"/>
        <v>38851.331205677612</v>
      </c>
      <c r="CO865" s="2">
        <f t="shared" si="898"/>
        <v>-20.602282001613318</v>
      </c>
      <c r="CP865" s="2">
        <f t="shared" si="899"/>
        <v>556.47142989934741</v>
      </c>
      <c r="CQ865" s="2">
        <f t="shared" si="900"/>
        <v>520.88258990680686</v>
      </c>
      <c r="CR865" s="2">
        <f t="shared" si="901"/>
        <v>-195.8105712830685</v>
      </c>
      <c r="CS865" s="2">
        <f>Paramètres!$F$22</f>
        <v>1</v>
      </c>
      <c r="CT865" s="2">
        <f t="shared" si="902"/>
        <v>-24770.700607505598</v>
      </c>
      <c r="CU865" s="2">
        <f t="shared" si="903"/>
        <v>79515.332071069017</v>
      </c>
      <c r="CV865" s="2">
        <f t="shared" si="932"/>
        <v>83284.306102404764</v>
      </c>
      <c r="CW865" s="2">
        <f t="shared" si="933"/>
        <v>107.30291145914563</v>
      </c>
      <c r="CX865" s="2">
        <f t="shared" si="904"/>
        <v>137.77336587533131</v>
      </c>
      <c r="CY865" s="2">
        <f t="shared" si="934"/>
        <v>-40.977021452155903</v>
      </c>
      <c r="CZ865" s="2">
        <f t="shared" si="935"/>
        <v>131.53852689431892</v>
      </c>
      <c r="DA865" s="2"/>
      <c r="DB865" s="2"/>
      <c r="DC865" s="13">
        <f>Paramètres!$H$16</f>
        <v>-20000</v>
      </c>
      <c r="DD865" s="13">
        <f>Paramètres!$I$16</f>
        <v>0</v>
      </c>
      <c r="DE865" s="13"/>
      <c r="DF865" s="13"/>
      <c r="DG865" s="112">
        <f>Paramètres!$H$20</f>
        <v>1047197551196.5977</v>
      </c>
      <c r="DH865" s="13">
        <f>Paramètres!$H$21</f>
        <v>10000</v>
      </c>
      <c r="DI865" s="13">
        <f>IF(DL865&lt;66666,Paramètres!$H$22,5)</f>
        <v>1</v>
      </c>
      <c r="DJ865" s="13">
        <f t="shared" si="905"/>
        <v>1366.6145868457133</v>
      </c>
      <c r="DK865" s="13">
        <f t="shared" si="906"/>
        <v>-28670.964850553886</v>
      </c>
      <c r="DL865" s="13">
        <f t="shared" si="936"/>
        <v>28703.516524821065</v>
      </c>
      <c r="DM865" s="13">
        <f t="shared" si="937"/>
        <v>-87.271036076697413</v>
      </c>
      <c r="DN865" s="13">
        <f t="shared" si="938"/>
        <v>1070.3652782233114</v>
      </c>
      <c r="DO865" s="13">
        <f t="shared" si="939"/>
        <v>50.961588668351069</v>
      </c>
      <c r="DP865" s="13">
        <f t="shared" si="940"/>
        <v>-1069.1514136484434</v>
      </c>
      <c r="DQ865" s="13">
        <f>IF(DT865&lt;66666,Paramètres!$H$22,5)</f>
        <v>5</v>
      </c>
      <c r="DR865" s="13">
        <f t="shared" si="907"/>
        <v>-59770.700607505598</v>
      </c>
      <c r="DS865" s="13">
        <f t="shared" si="908"/>
        <v>64515.332071069017</v>
      </c>
      <c r="DT865" s="13">
        <f t="shared" si="941"/>
        <v>87947.511183389244</v>
      </c>
      <c r="DU865" s="13">
        <f t="shared" si="942"/>
        <v>132.81378961203012</v>
      </c>
      <c r="DV865" s="13">
        <f t="shared" si="943"/>
        <v>664.02317578629891</v>
      </c>
      <c r="DW865" s="13">
        <f t="shared" si="944"/>
        <v>-451.28201926723841</v>
      </c>
      <c r="DX865" s="13">
        <f t="shared" si="945"/>
        <v>487.10503699654538</v>
      </c>
    </row>
    <row r="866" spans="1:128" x14ac:dyDescent="0.35">
      <c r="A866" s="106">
        <f t="shared" si="946"/>
        <v>860</v>
      </c>
      <c r="B866" s="106">
        <f>A866*Paramètres!$D$25</f>
        <v>430</v>
      </c>
      <c r="C866" s="102">
        <f>Paramètres!$D$7</f>
        <v>155093840495.72119</v>
      </c>
      <c r="D866" s="28">
        <f>Paramètres!$D$8</f>
        <v>6666</v>
      </c>
      <c r="E866" s="28">
        <f t="shared" si="909"/>
        <v>-23677.204224951667</v>
      </c>
      <c r="F866" s="28">
        <f t="shared" si="910"/>
        <v>31201.25334132617</v>
      </c>
      <c r="G866" s="28">
        <f t="shared" si="884"/>
        <v>134.48910584102902</v>
      </c>
      <c r="H866" s="28">
        <f t="shared" si="885"/>
        <v>-62.0436000983009</v>
      </c>
      <c r="I866" s="28">
        <f t="shared" si="947"/>
        <v>-4204.5502843208878</v>
      </c>
      <c r="J866" s="28">
        <f t="shared" si="948"/>
        <v>4280.2090661470829</v>
      </c>
      <c r="K866" s="28">
        <f t="shared" si="949"/>
        <v>1315.0470825603791</v>
      </c>
      <c r="L866" s="28">
        <f t="shared" si="911"/>
        <v>616.49346011009129</v>
      </c>
      <c r="M866" s="28">
        <f t="shared" si="912"/>
        <v>-1161.5871224286414</v>
      </c>
      <c r="N866" s="28">
        <f>Paramètres!$D$26*Calculs!K866</f>
        <v>26.30094165120758</v>
      </c>
      <c r="O866" s="28">
        <f>Paramètres!$D$26*I866</f>
        <v>-84.091005686417759</v>
      </c>
      <c r="P866" s="28">
        <f>Paramètres!$D$26*J866</f>
        <v>85.604181322941656</v>
      </c>
      <c r="Q866" s="105">
        <f>IF($T866&gt;25000,Paramètres!$D$9,-5)</f>
        <v>6</v>
      </c>
      <c r="R866" s="105">
        <f t="shared" si="886"/>
        <v>-65544.668082774384</v>
      </c>
      <c r="S866" s="105">
        <f t="shared" si="887"/>
        <v>91402.957190598419</v>
      </c>
      <c r="T866" s="105">
        <f t="shared" si="913"/>
        <v>112474.90429988118</v>
      </c>
      <c r="U866" s="105">
        <f t="shared" si="914"/>
        <v>125.64414470409338</v>
      </c>
      <c r="V866" s="105">
        <f t="shared" si="888"/>
        <v>73.172912294204096</v>
      </c>
      <c r="W866" s="105">
        <f t="shared" si="915"/>
        <v>-42.641461033709305</v>
      </c>
      <c r="X866" s="105">
        <f t="shared" si="916"/>
        <v>59.464114342399284</v>
      </c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44">
        <f t="shared" si="917"/>
        <v>41867.463857822724</v>
      </c>
      <c r="AL866" s="44">
        <f t="shared" si="918"/>
        <v>-60201.703849272242</v>
      </c>
      <c r="AM866" s="44">
        <f t="shared" si="889"/>
        <v>66.730621450059942</v>
      </c>
      <c r="AN866" s="44">
        <f t="shared" si="890"/>
        <v>122.06603256185913</v>
      </c>
      <c r="AO866" s="44">
        <f t="shared" si="950"/>
        <v>3839.9749495392102</v>
      </c>
      <c r="AP866" s="44">
        <f t="shared" si="951"/>
        <v>8929.4554996969728</v>
      </c>
      <c r="AQ866" s="44">
        <f t="shared" si="919"/>
        <v>1135.0697217272141</v>
      </c>
      <c r="AR866" s="44">
        <f t="shared" si="920"/>
        <v>-602.60428749978269</v>
      </c>
      <c r="AS866" s="44">
        <f t="shared" si="921"/>
        <v>961.89986270337636</v>
      </c>
      <c r="AT866" s="44">
        <f>Paramètres!$D$26*Calculs!AQ866</f>
        <v>22.70139443454428</v>
      </c>
      <c r="AU866" s="44">
        <f>Paramètres!$D$26*AO866</f>
        <v>76.799498990784201</v>
      </c>
      <c r="AV866" s="44">
        <f>Paramètres!$D$26*AP866</f>
        <v>178.58910999393945</v>
      </c>
      <c r="AW866" s="44"/>
      <c r="AX866" s="44"/>
      <c r="AY866" s="44"/>
      <c r="AZ866" s="44"/>
      <c r="BA866" s="44"/>
      <c r="BB866" s="44"/>
      <c r="BC866" s="44"/>
      <c r="BD866" s="44"/>
      <c r="BE866" s="44"/>
      <c r="BF866" s="44"/>
      <c r="BG866" s="41">
        <f>Paramètres!$D$16</f>
        <v>30000</v>
      </c>
      <c r="BH866" s="41">
        <f>Paramètres!$E$16</f>
        <v>-25000</v>
      </c>
      <c r="BI866" s="100"/>
      <c r="BJ866" s="100"/>
      <c r="BK866" s="110">
        <f>Paramètres!$D$20</f>
        <v>523598775598.29883</v>
      </c>
      <c r="BL866" s="41">
        <f>Paramètres!$D$21</f>
        <v>10000</v>
      </c>
      <c r="BM866" s="41"/>
      <c r="BN866" s="41"/>
      <c r="BO866" s="41">
        <f>IF(AND($BR$6&gt;200,A866&lt;950),Paramètres!$D$22,0)</f>
        <v>1</v>
      </c>
      <c r="BP866" s="41">
        <f t="shared" si="891"/>
        <v>53677.204224951667</v>
      </c>
      <c r="BQ866" s="41">
        <f t="shared" si="892"/>
        <v>-56201.25334132617</v>
      </c>
      <c r="BR866" s="41">
        <f t="shared" si="922"/>
        <v>77716.299001838051</v>
      </c>
      <c r="BS866" s="41">
        <f t="shared" si="923"/>
        <v>-46.31592612131189</v>
      </c>
      <c r="BT866" s="41">
        <f t="shared" si="924"/>
        <v>84.581803632015564</v>
      </c>
      <c r="BU866" s="41">
        <f t="shared" si="925"/>
        <v>58.419080753743565</v>
      </c>
      <c r="BV866" s="41">
        <f t="shared" si="926"/>
        <v>-61.166105888248516</v>
      </c>
      <c r="BW866" s="41">
        <f>Paramètres!$D$22</f>
        <v>1</v>
      </c>
      <c r="BX866" s="41">
        <f t="shared" si="893"/>
        <v>-11867.463857822724</v>
      </c>
      <c r="BY866" s="41">
        <f t="shared" si="894"/>
        <v>35201.703849272242</v>
      </c>
      <c r="BZ866" s="41">
        <f t="shared" si="927"/>
        <v>37148.306183574459</v>
      </c>
      <c r="CA866" s="41">
        <f t="shared" si="928"/>
        <v>108.6303784914076</v>
      </c>
      <c r="CB866" s="41">
        <f t="shared" si="929"/>
        <v>341.62255714297095</v>
      </c>
      <c r="CC866" s="41">
        <f t="shared" si="930"/>
        <v>-109.13534872563831</v>
      </c>
      <c r="CD866" s="41">
        <f t="shared" si="931"/>
        <v>323.72124923680212</v>
      </c>
      <c r="CE866" s="2">
        <f>Paramètres!$F$16</f>
        <v>15000</v>
      </c>
      <c r="CF866" s="2">
        <f>Paramètres!$G$16</f>
        <v>15000</v>
      </c>
      <c r="CG866" s="111">
        <f>Paramètres!$F$20</f>
        <v>992600579172.61572</v>
      </c>
      <c r="CH866" s="2">
        <f>Paramètres!$F$21</f>
        <v>13332</v>
      </c>
      <c r="CI866" s="2"/>
      <c r="CJ866" s="2"/>
      <c r="CK866" s="2">
        <f>IF(CN866&gt;20000,Paramètres!$F$22,-2)</f>
        <v>1</v>
      </c>
      <c r="CL866" s="2">
        <f t="shared" si="895"/>
        <v>38677.204224951667</v>
      </c>
      <c r="CM866" s="2">
        <f t="shared" si="896"/>
        <v>-16201.25334132617</v>
      </c>
      <c r="CN866" s="2">
        <f t="shared" si="897"/>
        <v>41933.360662942956</v>
      </c>
      <c r="CO866" s="2">
        <f t="shared" si="898"/>
        <v>-22.72801911339592</v>
      </c>
      <c r="CP866" s="2">
        <f t="shared" si="899"/>
        <v>488.56915234464117</v>
      </c>
      <c r="CQ866" s="2">
        <f t="shared" si="900"/>
        <v>450.63139668517618</v>
      </c>
      <c r="CR866" s="2">
        <f t="shared" si="901"/>
        <v>-188.76218091643395</v>
      </c>
      <c r="CS866" s="2">
        <f>Paramètres!$F$22</f>
        <v>1</v>
      </c>
      <c r="CT866" s="2">
        <f t="shared" si="902"/>
        <v>-26867.463857822724</v>
      </c>
      <c r="CU866" s="2">
        <f t="shared" si="903"/>
        <v>75201.703849272249</v>
      </c>
      <c r="CV866" s="2">
        <f t="shared" si="932"/>
        <v>79857.102852439231</v>
      </c>
      <c r="CW866" s="2">
        <f t="shared" si="933"/>
        <v>109.66038658738051</v>
      </c>
      <c r="CX866" s="2">
        <f t="shared" si="904"/>
        <v>149.3616347045384</v>
      </c>
      <c r="CY866" s="2">
        <f t="shared" si="934"/>
        <v>-50.251864628556675</v>
      </c>
      <c r="CZ866" s="2">
        <f t="shared" si="935"/>
        <v>140.65435657300199</v>
      </c>
      <c r="DA866" s="2"/>
      <c r="DB866" s="2"/>
      <c r="DC866" s="13">
        <f>Paramètres!$H$16</f>
        <v>-20000</v>
      </c>
      <c r="DD866" s="13">
        <f>Paramètres!$I$16</f>
        <v>0</v>
      </c>
      <c r="DE866" s="13"/>
      <c r="DF866" s="13"/>
      <c r="DG866" s="112">
        <f>Paramètres!$H$20</f>
        <v>1047197551196.5977</v>
      </c>
      <c r="DH866" s="13">
        <f>Paramètres!$H$21</f>
        <v>10000</v>
      </c>
      <c r="DI866" s="13">
        <f>IF(DL866&lt;66666,Paramètres!$H$22,5)</f>
        <v>1</v>
      </c>
      <c r="DJ866" s="13">
        <f t="shared" si="905"/>
        <v>3677.2042249516671</v>
      </c>
      <c r="DK866" s="13">
        <f t="shared" si="906"/>
        <v>-31201.25334132617</v>
      </c>
      <c r="DL866" s="13">
        <f t="shared" si="936"/>
        <v>31417.193397590752</v>
      </c>
      <c r="DM866" s="13">
        <f t="shared" si="937"/>
        <v>-83.278447270090979</v>
      </c>
      <c r="DN866" s="13">
        <f t="shared" si="938"/>
        <v>917.96831486523013</v>
      </c>
      <c r="DO866" s="13">
        <f t="shared" si="939"/>
        <v>107.44298267117149</v>
      </c>
      <c r="DP866" s="13">
        <f t="shared" si="940"/>
        <v>-911.65883562395891</v>
      </c>
      <c r="DQ866" s="13">
        <f>IF(DT866&lt;66666,Paramètres!$H$22,5)</f>
        <v>5</v>
      </c>
      <c r="DR866" s="13">
        <f t="shared" si="907"/>
        <v>-61867.463857822724</v>
      </c>
      <c r="DS866" s="13">
        <f t="shared" si="908"/>
        <v>60201.703849272242</v>
      </c>
      <c r="DT866" s="13">
        <f t="shared" si="941"/>
        <v>86323.972513748929</v>
      </c>
      <c r="DU866" s="13">
        <f t="shared" si="942"/>
        <v>135.78181162751468</v>
      </c>
      <c r="DV866" s="13">
        <f t="shared" si="943"/>
        <v>688.73457477339684</v>
      </c>
      <c r="DW866" s="13">
        <f t="shared" si="944"/>
        <v>-493.60867174688292</v>
      </c>
      <c r="DX866" s="13">
        <f t="shared" si="945"/>
        <v>480.3184294450607</v>
      </c>
    </row>
    <row r="867" spans="1:128" x14ac:dyDescent="0.35">
      <c r="A867" s="106">
        <f t="shared" si="946"/>
        <v>861</v>
      </c>
      <c r="B867" s="106">
        <f>A867*Paramètres!$D$25</f>
        <v>430.5</v>
      </c>
      <c r="C867" s="102">
        <f>Paramètres!$D$7</f>
        <v>155093840495.72119</v>
      </c>
      <c r="D867" s="28">
        <f>Paramètres!$D$8</f>
        <v>6666</v>
      </c>
      <c r="E867" s="28">
        <f t="shared" si="909"/>
        <v>-25625.356002084587</v>
      </c>
      <c r="F867" s="28">
        <f t="shared" si="910"/>
        <v>33050.961093792554</v>
      </c>
      <c r="G867" s="28">
        <f t="shared" si="884"/>
        <v>139.12067687791927</v>
      </c>
      <c r="H867" s="28">
        <f t="shared" si="885"/>
        <v>-60.305704273120085</v>
      </c>
      <c r="I867" s="28">
        <f t="shared" si="947"/>
        <v>-3503.9658185243788</v>
      </c>
      <c r="J867" s="28">
        <f t="shared" si="948"/>
        <v>3033.0177623955001</v>
      </c>
      <c r="K867" s="28">
        <f t="shared" si="949"/>
        <v>1202.5269328469581</v>
      </c>
      <c r="L867" s="28">
        <f t="shared" si="911"/>
        <v>595.69839600027183</v>
      </c>
      <c r="M867" s="28">
        <f t="shared" si="912"/>
        <v>-1044.6121027563368</v>
      </c>
      <c r="N867" s="28">
        <f>Paramètres!$D$26*Calculs!K867</f>
        <v>24.05053865693916</v>
      </c>
      <c r="O867" s="28">
        <f>Paramètres!$D$26*I867</f>
        <v>-70.079316370487575</v>
      </c>
      <c r="P867" s="28">
        <f>Paramètres!$D$26*J867</f>
        <v>60.660355247910005</v>
      </c>
      <c r="Q867" s="105">
        <f>IF($T867&gt;25000,Paramètres!$D$9,-5)</f>
        <v>6</v>
      </c>
      <c r="R867" s="105">
        <f t="shared" si="886"/>
        <v>-69262.156262801975</v>
      </c>
      <c r="S867" s="105">
        <f t="shared" si="887"/>
        <v>88547.462227540469</v>
      </c>
      <c r="T867" s="105">
        <f t="shared" si="913"/>
        <v>112418.41200226279</v>
      </c>
      <c r="U867" s="105">
        <f t="shared" si="914"/>
        <v>128.03265055707814</v>
      </c>
      <c r="V867" s="105">
        <f t="shared" si="888"/>
        <v>73.246085610472704</v>
      </c>
      <c r="W867" s="105">
        <f t="shared" si="915"/>
        <v>-45.127677369157439</v>
      </c>
      <c r="X867" s="105">
        <f t="shared" si="916"/>
        <v>57.692996043904088</v>
      </c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44">
        <f t="shared" si="917"/>
        <v>43636.800260717384</v>
      </c>
      <c r="AL867" s="44">
        <f t="shared" si="918"/>
        <v>-55496.501133747915</v>
      </c>
      <c r="AM867" s="44">
        <f t="shared" si="889"/>
        <v>71.974914506674565</v>
      </c>
      <c r="AN867" s="44">
        <f t="shared" si="890"/>
        <v>124.71254313791448</v>
      </c>
      <c r="AO867" s="44">
        <f t="shared" si="950"/>
        <v>3160.5711630486435</v>
      </c>
      <c r="AP867" s="44">
        <f t="shared" si="951"/>
        <v>9712.766252406409</v>
      </c>
      <c r="AQ867" s="44">
        <f t="shared" si="919"/>
        <v>1221.5747651044742</v>
      </c>
      <c r="AR867" s="44">
        <f t="shared" si="920"/>
        <v>-695.63734613478721</v>
      </c>
      <c r="AS867" s="44">
        <f t="shared" si="921"/>
        <v>1004.1581495972641</v>
      </c>
      <c r="AT867" s="44">
        <f>Paramètres!$D$26*Calculs!AQ867</f>
        <v>24.431495302089484</v>
      </c>
      <c r="AU867" s="44">
        <f>Paramètres!$D$26*AO867</f>
        <v>63.211423260972872</v>
      </c>
      <c r="AV867" s="44">
        <f>Paramètres!$D$26*AP867</f>
        <v>194.25532504812819</v>
      </c>
      <c r="AW867" s="44"/>
      <c r="AX867" s="44"/>
      <c r="AY867" s="44"/>
      <c r="AZ867" s="44"/>
      <c r="BA867" s="44"/>
      <c r="BB867" s="44"/>
      <c r="BC867" s="44"/>
      <c r="BD867" s="44"/>
      <c r="BE867" s="44"/>
      <c r="BF867" s="44"/>
      <c r="BG867" s="41">
        <f>Paramètres!$D$16</f>
        <v>30000</v>
      </c>
      <c r="BH867" s="41">
        <f>Paramètres!$E$16</f>
        <v>-25000</v>
      </c>
      <c r="BI867" s="100"/>
      <c r="BJ867" s="100"/>
      <c r="BK867" s="110">
        <f>Paramètres!$D$20</f>
        <v>523598775598.29883</v>
      </c>
      <c r="BL867" s="41">
        <f>Paramètres!$D$21</f>
        <v>10000</v>
      </c>
      <c r="BM867" s="41"/>
      <c r="BN867" s="41"/>
      <c r="BO867" s="41">
        <f>IF(AND($BR$6&gt;200,A867&lt;950),Paramètres!$D$22,0)</f>
        <v>1</v>
      </c>
      <c r="BP867" s="41">
        <f t="shared" si="891"/>
        <v>55625.356002084591</v>
      </c>
      <c r="BQ867" s="41">
        <f t="shared" si="892"/>
        <v>-58050.961093792554</v>
      </c>
      <c r="BR867" s="41">
        <f t="shared" si="922"/>
        <v>80399.591505626857</v>
      </c>
      <c r="BS867" s="41">
        <f t="shared" si="923"/>
        <v>-46.222381685476606</v>
      </c>
      <c r="BT867" s="41">
        <f t="shared" si="924"/>
        <v>79.157167584431136</v>
      </c>
      <c r="BU867" s="41">
        <f t="shared" si="925"/>
        <v>54.765771125746255</v>
      </c>
      <c r="BV867" s="41">
        <f t="shared" si="926"/>
        <v>-57.153893069432229</v>
      </c>
      <c r="BW867" s="41">
        <f>Paramètres!$D$22</f>
        <v>1</v>
      </c>
      <c r="BX867" s="41">
        <f t="shared" si="893"/>
        <v>-13636.800260717384</v>
      </c>
      <c r="BY867" s="41">
        <f t="shared" si="894"/>
        <v>30496.501133747915</v>
      </c>
      <c r="BZ867" s="41">
        <f t="shared" si="927"/>
        <v>33406.569754337092</v>
      </c>
      <c r="CA867" s="41">
        <f t="shared" si="928"/>
        <v>114.09225972725042</v>
      </c>
      <c r="CB867" s="41">
        <f t="shared" si="929"/>
        <v>412.50643851845712</v>
      </c>
      <c r="CC867" s="41">
        <f t="shared" si="930"/>
        <v>-168.38807305577308</v>
      </c>
      <c r="CD867" s="41">
        <f t="shared" si="931"/>
        <v>376.57272693564153</v>
      </c>
      <c r="CE867" s="2">
        <f>Paramètres!$F$16</f>
        <v>15000</v>
      </c>
      <c r="CF867" s="2">
        <f>Paramètres!$G$16</f>
        <v>15000</v>
      </c>
      <c r="CG867" s="111">
        <f>Paramètres!$F$20</f>
        <v>992600579172.61572</v>
      </c>
      <c r="CH867" s="2">
        <f>Paramètres!$F$21</f>
        <v>13332</v>
      </c>
      <c r="CI867" s="2"/>
      <c r="CJ867" s="2"/>
      <c r="CK867" s="2">
        <f>IF(CN867&gt;20000,Paramètres!$F$22,-2)</f>
        <v>1</v>
      </c>
      <c r="CL867" s="2">
        <f t="shared" si="895"/>
        <v>40625.356002084591</v>
      </c>
      <c r="CM867" s="2">
        <f t="shared" si="896"/>
        <v>-18050.961093792554</v>
      </c>
      <c r="CN867" s="2">
        <f t="shared" si="897"/>
        <v>44455.109343085896</v>
      </c>
      <c r="CO867" s="2">
        <f t="shared" si="898"/>
        <v>-23.956891442185658</v>
      </c>
      <c r="CP867" s="2">
        <f t="shared" si="899"/>
        <v>441.39556978439811</v>
      </c>
      <c r="CQ867" s="2">
        <f t="shared" si="900"/>
        <v>403.36988088013976</v>
      </c>
      <c r="CR867" s="2">
        <f t="shared" si="901"/>
        <v>-179.22831312054277</v>
      </c>
      <c r="CS867" s="2">
        <f>Paramètres!$F$22</f>
        <v>1</v>
      </c>
      <c r="CT867" s="2">
        <f t="shared" si="902"/>
        <v>-28636.800260717384</v>
      </c>
      <c r="CU867" s="2">
        <f t="shared" si="903"/>
        <v>70496.501133747923</v>
      </c>
      <c r="CV867" s="2">
        <f t="shared" si="932"/>
        <v>76090.886453456071</v>
      </c>
      <c r="CW867" s="2">
        <f t="shared" si="933"/>
        <v>112.10777173308226</v>
      </c>
      <c r="CX867" s="2">
        <f t="shared" si="904"/>
        <v>163.83678083864203</v>
      </c>
      <c r="CY867" s="2">
        <f t="shared" si="934"/>
        <v>-61.659962012730865</v>
      </c>
      <c r="CZ867" s="2">
        <f t="shared" si="935"/>
        <v>151.79110593232335</v>
      </c>
      <c r="DA867" s="2"/>
      <c r="DB867" s="2"/>
      <c r="DC867" s="13">
        <f>Paramètres!$H$16</f>
        <v>-20000</v>
      </c>
      <c r="DD867" s="13">
        <f>Paramètres!$I$16</f>
        <v>0</v>
      </c>
      <c r="DE867" s="13"/>
      <c r="DF867" s="13"/>
      <c r="DG867" s="112">
        <f>Paramètres!$H$20</f>
        <v>1047197551196.5977</v>
      </c>
      <c r="DH867" s="13">
        <f>Paramètres!$H$21</f>
        <v>10000</v>
      </c>
      <c r="DI867" s="13">
        <f>IF(DL867&lt;66666,Paramètres!$H$22,5)</f>
        <v>1</v>
      </c>
      <c r="DJ867" s="13">
        <f t="shared" si="905"/>
        <v>5625.3560020845871</v>
      </c>
      <c r="DK867" s="13">
        <f t="shared" si="906"/>
        <v>-33050.961093792554</v>
      </c>
      <c r="DL867" s="13">
        <f t="shared" si="936"/>
        <v>33526.268199332568</v>
      </c>
      <c r="DM867" s="13">
        <f t="shared" si="937"/>
        <v>-80.340678899766175</v>
      </c>
      <c r="DN867" s="13">
        <f t="shared" si="938"/>
        <v>819.8530808864092</v>
      </c>
      <c r="DO867" s="13">
        <f t="shared" si="939"/>
        <v>137.56274399438581</v>
      </c>
      <c r="DP867" s="13">
        <f t="shared" si="940"/>
        <v>-808.22989656636184</v>
      </c>
      <c r="DQ867" s="13">
        <f>IF(DT867&lt;66666,Paramètres!$H$22,5)</f>
        <v>5</v>
      </c>
      <c r="DR867" s="13">
        <f t="shared" si="907"/>
        <v>-63636.800260717384</v>
      </c>
      <c r="DS867" s="13">
        <f t="shared" si="908"/>
        <v>55496.501133747915</v>
      </c>
      <c r="DT867" s="13">
        <f t="shared" si="941"/>
        <v>84436.390173375621</v>
      </c>
      <c r="DU867" s="13">
        <f t="shared" si="942"/>
        <v>138.90890657526455</v>
      </c>
      <c r="DV867" s="13">
        <f t="shared" si="943"/>
        <v>719.22624744060352</v>
      </c>
      <c r="DW867" s="13">
        <f t="shared" si="944"/>
        <v>-542.05606086029582</v>
      </c>
      <c r="DX867" s="13">
        <f t="shared" si="945"/>
        <v>472.71727479764428</v>
      </c>
    </row>
    <row r="868" spans="1:128" x14ac:dyDescent="0.35">
      <c r="A868" s="106">
        <f t="shared" si="946"/>
        <v>862</v>
      </c>
      <c r="B868" s="106">
        <f>A868*Paramètres!$D$25</f>
        <v>431</v>
      </c>
      <c r="C868" s="102">
        <f>Paramètres!$D$7</f>
        <v>155093840495.72119</v>
      </c>
      <c r="D868" s="28">
        <f>Paramètres!$D$8</f>
        <v>6666</v>
      </c>
      <c r="E868" s="28">
        <f t="shared" si="909"/>
        <v>-27228.414312346711</v>
      </c>
      <c r="F868" s="28">
        <f t="shared" si="910"/>
        <v>34306.316949301217</v>
      </c>
      <c r="G868" s="28">
        <f t="shared" si="884"/>
        <v>145.81499064858102</v>
      </c>
      <c r="H868" s="28">
        <f t="shared" si="885"/>
        <v>-58.992419571600244</v>
      </c>
      <c r="I868" s="28">
        <f t="shared" si="947"/>
        <v>-2838.1881061536196</v>
      </c>
      <c r="J868" s="28">
        <f t="shared" si="948"/>
        <v>1927.7453043912533</v>
      </c>
      <c r="K868" s="28">
        <f t="shared" si="949"/>
        <v>1126.6053131281192</v>
      </c>
      <c r="L868" s="28">
        <f t="shared" si="911"/>
        <v>580.37239058048669</v>
      </c>
      <c r="M868" s="28">
        <f t="shared" si="912"/>
        <v>-965.61245840160882</v>
      </c>
      <c r="N868" s="28">
        <f>Paramètres!$D$26*Calculs!K868</f>
        <v>22.532106262562383</v>
      </c>
      <c r="O868" s="28">
        <f>Paramètres!$D$26*I868</f>
        <v>-56.763762123072397</v>
      </c>
      <c r="P868" s="28">
        <f>Paramètres!$D$26*J868</f>
        <v>38.554906087825067</v>
      </c>
      <c r="Q868" s="105">
        <f>IF($T868&gt;25000,Paramètres!$D$9,-5)</f>
        <v>6</v>
      </c>
      <c r="R868" s="105">
        <f t="shared" si="886"/>
        <v>-72271.590818054727</v>
      </c>
      <c r="S868" s="105">
        <f t="shared" si="887"/>
        <v>84695.395419446606</v>
      </c>
      <c r="T868" s="105">
        <f t="shared" si="913"/>
        <v>111339.53855045722</v>
      </c>
      <c r="U868" s="105">
        <f t="shared" si="914"/>
        <v>130.47452171694027</v>
      </c>
      <c r="V868" s="105">
        <f t="shared" si="888"/>
        <v>74.664821591285701</v>
      </c>
      <c r="W868" s="105">
        <f t="shared" si="915"/>
        <v>-48.465670909018677</v>
      </c>
      <c r="X868" s="105">
        <f t="shared" si="916"/>
        <v>56.797133084313543</v>
      </c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44">
        <f t="shared" si="917"/>
        <v>45043.176505708012</v>
      </c>
      <c r="AL868" s="44">
        <f t="shared" si="918"/>
        <v>-50389.078470145396</v>
      </c>
      <c r="AM868" s="44">
        <f t="shared" si="889"/>
        <v>77.142899354917461</v>
      </c>
      <c r="AN868" s="44">
        <f t="shared" si="890"/>
        <v>127.6633310615244</v>
      </c>
      <c r="AO868" s="44">
        <f t="shared" si="950"/>
        <v>2401.7223936528835</v>
      </c>
      <c r="AP868" s="44">
        <f t="shared" si="951"/>
        <v>10522.669076955544</v>
      </c>
      <c r="AQ868" s="44">
        <f t="shared" si="919"/>
        <v>1337.486588334106</v>
      </c>
      <c r="AR868" s="44">
        <f t="shared" si="920"/>
        <v>-817.23177329795726</v>
      </c>
      <c r="AS868" s="44">
        <f t="shared" si="921"/>
        <v>1058.7741037095132</v>
      </c>
      <c r="AT868" s="44">
        <f>Paramètres!$D$26*Calculs!AQ868</f>
        <v>26.749731766682121</v>
      </c>
      <c r="AU868" s="44">
        <f>Paramètres!$D$26*AO868</f>
        <v>48.034447873057672</v>
      </c>
      <c r="AV868" s="44">
        <f>Paramètres!$D$26*AP868</f>
        <v>210.45338153911089</v>
      </c>
      <c r="AW868" s="44"/>
      <c r="AX868" s="44"/>
      <c r="AY868" s="44"/>
      <c r="AZ868" s="44"/>
      <c r="BA868" s="44"/>
      <c r="BB868" s="44"/>
      <c r="BC868" s="44"/>
      <c r="BD868" s="44"/>
      <c r="BE868" s="44"/>
      <c r="BF868" s="44"/>
      <c r="BG868" s="41">
        <f>Paramètres!$D$16</f>
        <v>30000</v>
      </c>
      <c r="BH868" s="41">
        <f>Paramètres!$E$16</f>
        <v>-25000</v>
      </c>
      <c r="BI868" s="100"/>
      <c r="BJ868" s="100"/>
      <c r="BK868" s="110">
        <f>Paramètres!$D$20</f>
        <v>523598775598.29883</v>
      </c>
      <c r="BL868" s="41">
        <f>Paramètres!$D$21</f>
        <v>10000</v>
      </c>
      <c r="BM868" s="41"/>
      <c r="BN868" s="41"/>
      <c r="BO868" s="41">
        <f>IF(AND($BR$6&gt;200,A868&lt;950),Paramètres!$D$22,0)</f>
        <v>1</v>
      </c>
      <c r="BP868" s="41">
        <f t="shared" si="891"/>
        <v>57228.414312346707</v>
      </c>
      <c r="BQ868" s="41">
        <f t="shared" si="892"/>
        <v>-59306.316949301217</v>
      </c>
      <c r="BR868" s="41">
        <f t="shared" si="922"/>
        <v>82415.597035977247</v>
      </c>
      <c r="BS868" s="41">
        <f t="shared" si="923"/>
        <v>-46.021518951137942</v>
      </c>
      <c r="BT868" s="41">
        <f t="shared" si="924"/>
        <v>75.415198226935146</v>
      </c>
      <c r="BU868" s="41">
        <f t="shared" si="925"/>
        <v>52.367420303886938</v>
      </c>
      <c r="BV868" s="41">
        <f t="shared" si="926"/>
        <v>-54.268825437114181</v>
      </c>
      <c r="BW868" s="41">
        <f>Paramètres!$D$22</f>
        <v>1</v>
      </c>
      <c r="BX868" s="41">
        <f t="shared" si="893"/>
        <v>-15043.176505708012</v>
      </c>
      <c r="BY868" s="41">
        <f t="shared" si="894"/>
        <v>25389.078470145396</v>
      </c>
      <c r="BZ868" s="41">
        <f t="shared" si="927"/>
        <v>29511.056655855038</v>
      </c>
      <c r="CA868" s="41">
        <f t="shared" si="928"/>
        <v>120.64698783040787</v>
      </c>
      <c r="CB868" s="41">
        <f t="shared" si="929"/>
        <v>510.76364390302285</v>
      </c>
      <c r="CC868" s="41">
        <f t="shared" si="930"/>
        <v>-260.36030283610143</v>
      </c>
      <c r="CD868" s="41">
        <f t="shared" si="931"/>
        <v>439.42236247167426</v>
      </c>
      <c r="CE868" s="2">
        <f>Paramètres!$F$16</f>
        <v>15000</v>
      </c>
      <c r="CF868" s="2">
        <f>Paramètres!$G$16</f>
        <v>15000</v>
      </c>
      <c r="CG868" s="111">
        <f>Paramètres!$F$20</f>
        <v>992600579172.61572</v>
      </c>
      <c r="CH868" s="2">
        <f>Paramètres!$F$21</f>
        <v>13332</v>
      </c>
      <c r="CI868" s="2"/>
      <c r="CJ868" s="2"/>
      <c r="CK868" s="2">
        <f>IF(CN868&gt;20000,Paramètres!$F$22,-2)</f>
        <v>1</v>
      </c>
      <c r="CL868" s="2">
        <f t="shared" si="895"/>
        <v>42228.414312346707</v>
      </c>
      <c r="CM868" s="2">
        <f t="shared" si="896"/>
        <v>-19306.316949301217</v>
      </c>
      <c r="CN868" s="2">
        <f t="shared" si="897"/>
        <v>46432.454700156479</v>
      </c>
      <c r="CO868" s="2">
        <f t="shared" si="898"/>
        <v>-24.569302457871107</v>
      </c>
      <c r="CP868" s="2">
        <f t="shared" si="899"/>
        <v>408.81273956980277</v>
      </c>
      <c r="CQ868" s="2">
        <f t="shared" si="900"/>
        <v>371.79842965874786</v>
      </c>
      <c r="CR868" s="2">
        <f t="shared" si="901"/>
        <v>-169.981715892788</v>
      </c>
      <c r="CS868" s="2">
        <f>Paramètres!$F$22</f>
        <v>1</v>
      </c>
      <c r="CT868" s="2">
        <f t="shared" si="902"/>
        <v>-30043.176505708012</v>
      </c>
      <c r="CU868" s="2">
        <f t="shared" si="903"/>
        <v>65389.078470145396</v>
      </c>
      <c r="CV868" s="2">
        <f t="shared" si="932"/>
        <v>71960.572800165784</v>
      </c>
      <c r="CW868" s="2">
        <f t="shared" si="933"/>
        <v>114.67653459886392</v>
      </c>
      <c r="CX868" s="2">
        <f t="shared" si="904"/>
        <v>182.22175460960977</v>
      </c>
      <c r="CY868" s="2">
        <f t="shared" si="934"/>
        <v>-76.076664260567227</v>
      </c>
      <c r="CZ868" s="2">
        <f t="shared" si="935"/>
        <v>165.58112515618976</v>
      </c>
      <c r="DA868" s="2"/>
      <c r="DB868" s="2"/>
      <c r="DC868" s="13">
        <f>Paramètres!$H$16</f>
        <v>-20000</v>
      </c>
      <c r="DD868" s="13">
        <f>Paramètres!$I$16</f>
        <v>0</v>
      </c>
      <c r="DE868" s="13"/>
      <c r="DF868" s="13"/>
      <c r="DG868" s="112">
        <f>Paramètres!$H$20</f>
        <v>1047197551196.5977</v>
      </c>
      <c r="DH868" s="13">
        <f>Paramètres!$H$21</f>
        <v>10000</v>
      </c>
      <c r="DI868" s="13">
        <f>IF(DL868&lt;66666,Paramètres!$H$22,5)</f>
        <v>1</v>
      </c>
      <c r="DJ868" s="13">
        <f t="shared" si="905"/>
        <v>7228.4143123467111</v>
      </c>
      <c r="DK868" s="13">
        <f t="shared" si="906"/>
        <v>-34306.316949301217</v>
      </c>
      <c r="DL868" s="13">
        <f t="shared" si="936"/>
        <v>35059.568680987089</v>
      </c>
      <c r="DM868" s="13">
        <f t="shared" si="937"/>
        <v>-78.101695995254488</v>
      </c>
      <c r="DN868" s="13">
        <f t="shared" si="938"/>
        <v>757.63973986059671</v>
      </c>
      <c r="DO868" s="13">
        <f t="shared" si="939"/>
        <v>156.20654061785186</v>
      </c>
      <c r="DP868" s="13">
        <f t="shared" si="940"/>
        <v>-741.36191707170667</v>
      </c>
      <c r="DQ868" s="13">
        <f>IF(DT868&lt;66666,Paramètres!$H$22,5)</f>
        <v>5</v>
      </c>
      <c r="DR868" s="13">
        <f t="shared" si="907"/>
        <v>-65043.176505708012</v>
      </c>
      <c r="DS868" s="13">
        <f t="shared" si="908"/>
        <v>50389.078470145396</v>
      </c>
      <c r="DT868" s="13">
        <f t="shared" si="941"/>
        <v>82278.028896073811</v>
      </c>
      <c r="DU868" s="13">
        <f t="shared" si="942"/>
        <v>142.23498465592871</v>
      </c>
      <c r="DV868" s="13">
        <f t="shared" si="943"/>
        <v>756.62085082881663</v>
      </c>
      <c r="DW868" s="13">
        <f t="shared" si="944"/>
        <v>-598.13080367444309</v>
      </c>
      <c r="DX868" s="13">
        <f t="shared" si="945"/>
        <v>463.37312568241072</v>
      </c>
    </row>
    <row r="869" spans="1:128" x14ac:dyDescent="0.35">
      <c r="A869" s="106">
        <f t="shared" si="946"/>
        <v>863</v>
      </c>
      <c r="B869" s="106">
        <f>A869*Paramètres!$D$25</f>
        <v>431.5</v>
      </c>
      <c r="C869" s="102">
        <f>Paramètres!$D$7</f>
        <v>155093840495.72119</v>
      </c>
      <c r="D869" s="28">
        <f>Paramètres!$D$8</f>
        <v>6666</v>
      </c>
      <c r="E869" s="28">
        <f t="shared" si="909"/>
        <v>-28502.4152677784</v>
      </c>
      <c r="F869" s="28">
        <f t="shared" si="910"/>
        <v>35028.786486896439</v>
      </c>
      <c r="G869" s="28">
        <f t="shared" si="884"/>
        <v>157.23671268350475</v>
      </c>
      <c r="H869" s="28">
        <f t="shared" si="885"/>
        <v>-57.962850824813444</v>
      </c>
      <c r="I869" s="28">
        <f t="shared" si="947"/>
        <v>-2201.0519534500604</v>
      </c>
      <c r="J869" s="28">
        <f t="shared" si="948"/>
        <v>923.57793990181938</v>
      </c>
      <c r="K869" s="28">
        <f t="shared" si="949"/>
        <v>1079.2117644336431</v>
      </c>
      <c r="L869" s="28">
        <f t="shared" si="911"/>
        <v>572.48839232017133</v>
      </c>
      <c r="M869" s="28">
        <f t="shared" si="912"/>
        <v>-914.85248709868119</v>
      </c>
      <c r="N869" s="28">
        <f>Paramètres!$D$26*Calculs!K869</f>
        <v>21.584235288672861</v>
      </c>
      <c r="O869" s="28">
        <f>Paramètres!$D$26*I869</f>
        <v>-44.021039069001212</v>
      </c>
      <c r="P869" s="28">
        <f>Paramètres!$D$26*J869</f>
        <v>18.471558798036387</v>
      </c>
      <c r="Q869" s="105">
        <f>IF($T869&gt;25000,Paramètres!$D$9,-5)</f>
        <v>6</v>
      </c>
      <c r="R869" s="105">
        <f t="shared" si="886"/>
        <v>-74542.145026988364</v>
      </c>
      <c r="S869" s="105">
        <f t="shared" si="887"/>
        <v>79891.836892636682</v>
      </c>
      <c r="T869" s="105">
        <f t="shared" si="913"/>
        <v>109266.81558142083</v>
      </c>
      <c r="U869" s="105">
        <f t="shared" si="914"/>
        <v>133.01603088422183</v>
      </c>
      <c r="V869" s="105">
        <f t="shared" si="888"/>
        <v>77.508474102939815</v>
      </c>
      <c r="W869" s="105">
        <f t="shared" si="915"/>
        <v>-52.876510463477921</v>
      </c>
      <c r="X869" s="105">
        <f t="shared" si="916"/>
        <v>56.671317251073333</v>
      </c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44">
        <f t="shared" si="917"/>
        <v>46039.729759209964</v>
      </c>
      <c r="AL869" s="44">
        <f t="shared" si="918"/>
        <v>-44863.050405740243</v>
      </c>
      <c r="AM869" s="44">
        <f t="shared" si="889"/>
        <v>82.304760167155251</v>
      </c>
      <c r="AN869" s="44">
        <f t="shared" si="890"/>
        <v>131.14282086181547</v>
      </c>
      <c r="AO869" s="44">
        <f t="shared" si="950"/>
        <v>1536.4561724818686</v>
      </c>
      <c r="AP869" s="44">
        <f t="shared" si="951"/>
        <v>11370.989799125946</v>
      </c>
      <c r="AQ869" s="44">
        <f t="shared" si="919"/>
        <v>1494.1120128816031</v>
      </c>
      <c r="AR869" s="44">
        <f t="shared" si="920"/>
        <v>-983.03344168013041</v>
      </c>
      <c r="AS869" s="44">
        <f t="shared" si="921"/>
        <v>1125.1737463945883</v>
      </c>
      <c r="AT869" s="44">
        <f>Paramètres!$D$26*Calculs!AQ869</f>
        <v>29.882240257632063</v>
      </c>
      <c r="AU869" s="44">
        <f>Paramètres!$D$26*AO869</f>
        <v>30.729123449637374</v>
      </c>
      <c r="AV869" s="44">
        <f>Paramètres!$D$26*AP869</f>
        <v>227.41979598251893</v>
      </c>
      <c r="AW869" s="44"/>
      <c r="AX869" s="44"/>
      <c r="AY869" s="44"/>
      <c r="AZ869" s="44"/>
      <c r="BA869" s="44"/>
      <c r="BB869" s="44"/>
      <c r="BC869" s="44"/>
      <c r="BD869" s="44"/>
      <c r="BE869" s="44"/>
      <c r="BF869" s="44"/>
      <c r="BG869" s="41">
        <f>Paramètres!$D$16</f>
        <v>30000</v>
      </c>
      <c r="BH869" s="41">
        <f>Paramètres!$E$16</f>
        <v>-25000</v>
      </c>
      <c r="BI869" s="100"/>
      <c r="BJ869" s="100"/>
      <c r="BK869" s="110">
        <f>Paramètres!$D$20</f>
        <v>523598775598.29883</v>
      </c>
      <c r="BL869" s="41">
        <f>Paramètres!$D$21</f>
        <v>10000</v>
      </c>
      <c r="BM869" s="41"/>
      <c r="BN869" s="41"/>
      <c r="BO869" s="41">
        <f>IF(AND($BR$6&gt;200,A869&lt;950),Paramètres!$D$22,0)</f>
        <v>1</v>
      </c>
      <c r="BP869" s="41">
        <f t="shared" si="891"/>
        <v>58502.4152677784</v>
      </c>
      <c r="BQ869" s="41">
        <f t="shared" si="892"/>
        <v>-60028.786486896439</v>
      </c>
      <c r="BR869" s="41">
        <f t="shared" si="922"/>
        <v>83821.165580377085</v>
      </c>
      <c r="BS869" s="41">
        <f t="shared" si="923"/>
        <v>-45.737778693730327</v>
      </c>
      <c r="BT869" s="41">
        <f t="shared" si="924"/>
        <v>72.959980005029607</v>
      </c>
      <c r="BU869" s="41">
        <f t="shared" si="925"/>
        <v>50.92192429715255</v>
      </c>
      <c r="BV869" s="41">
        <f t="shared" si="926"/>
        <v>-52.250514908557449</v>
      </c>
      <c r="BW869" s="41">
        <f>Paramètres!$D$22</f>
        <v>1</v>
      </c>
      <c r="BX869" s="41">
        <f t="shared" si="893"/>
        <v>-16039.729759209964</v>
      </c>
      <c r="BY869" s="41">
        <f t="shared" si="894"/>
        <v>19863.050405740243</v>
      </c>
      <c r="BZ869" s="41">
        <f t="shared" si="927"/>
        <v>25530.642415917846</v>
      </c>
      <c r="CA869" s="41">
        <f t="shared" si="928"/>
        <v>128.92142741470218</v>
      </c>
      <c r="CB869" s="41">
        <f t="shared" si="929"/>
        <v>648.4776464419632</v>
      </c>
      <c r="CC869" s="41">
        <f t="shared" si="930"/>
        <v>-407.40871437424255</v>
      </c>
      <c r="CD869" s="41">
        <f t="shared" si="931"/>
        <v>504.52095832267923</v>
      </c>
      <c r="CE869" s="2">
        <f>Paramètres!$F$16</f>
        <v>15000</v>
      </c>
      <c r="CF869" s="2">
        <f>Paramètres!$G$16</f>
        <v>15000</v>
      </c>
      <c r="CG869" s="111">
        <f>Paramètres!$F$20</f>
        <v>992600579172.61572</v>
      </c>
      <c r="CH869" s="2">
        <f>Paramètres!$F$21</f>
        <v>13332</v>
      </c>
      <c r="CI869" s="2"/>
      <c r="CJ869" s="2"/>
      <c r="CK869" s="2">
        <f>IF(CN869&gt;20000,Paramètres!$F$22,-2)</f>
        <v>1</v>
      </c>
      <c r="CL869" s="2">
        <f t="shared" si="895"/>
        <v>43502.4152677784</v>
      </c>
      <c r="CM869" s="2">
        <f t="shared" si="896"/>
        <v>-20028.786486896439</v>
      </c>
      <c r="CN869" s="2">
        <f t="shared" si="897"/>
        <v>47891.673830300868</v>
      </c>
      <c r="CO869" s="2">
        <f t="shared" si="898"/>
        <v>-24.721641397482301</v>
      </c>
      <c r="CP869" s="2">
        <f t="shared" si="899"/>
        <v>386.92957987642626</v>
      </c>
      <c r="CQ869" s="2">
        <f t="shared" si="900"/>
        <v>351.46759169067832</v>
      </c>
      <c r="CR869" s="2">
        <f t="shared" si="901"/>
        <v>-161.81789695365086</v>
      </c>
      <c r="CS869" s="2">
        <f>Paramètres!$F$22</f>
        <v>1</v>
      </c>
      <c r="CT869" s="2">
        <f t="shared" si="902"/>
        <v>-31039.729759209964</v>
      </c>
      <c r="CU869" s="2">
        <f t="shared" si="903"/>
        <v>59863.050405740243</v>
      </c>
      <c r="CV869" s="2">
        <f t="shared" si="932"/>
        <v>67431.814653062553</v>
      </c>
      <c r="CW869" s="2">
        <f t="shared" si="933"/>
        <v>117.40729600226722</v>
      </c>
      <c r="CX869" s="2">
        <f t="shared" si="904"/>
        <v>206.09400098085521</v>
      </c>
      <c r="CY869" s="2">
        <f t="shared" si="934"/>
        <v>-94.8677138284541</v>
      </c>
      <c r="CZ869" s="2">
        <f t="shared" si="935"/>
        <v>182.96134595389071</v>
      </c>
      <c r="DA869" s="2"/>
      <c r="DB869" s="2"/>
      <c r="DC869" s="13">
        <f>Paramètres!$H$16</f>
        <v>-20000</v>
      </c>
      <c r="DD869" s="13">
        <f>Paramètres!$I$16</f>
        <v>0</v>
      </c>
      <c r="DE869" s="13"/>
      <c r="DF869" s="13"/>
      <c r="DG869" s="112">
        <f>Paramètres!$H$20</f>
        <v>1047197551196.5977</v>
      </c>
      <c r="DH869" s="13">
        <f>Paramètres!$H$21</f>
        <v>10000</v>
      </c>
      <c r="DI869" s="13">
        <f>IF(DL869&lt;66666,Paramètres!$H$22,5)</f>
        <v>1</v>
      </c>
      <c r="DJ869" s="13">
        <f t="shared" si="905"/>
        <v>8502.4152677784004</v>
      </c>
      <c r="DK869" s="13">
        <f t="shared" si="906"/>
        <v>-35028.786486896439</v>
      </c>
      <c r="DL869" s="13">
        <f t="shared" si="936"/>
        <v>36045.900573162682</v>
      </c>
      <c r="DM869" s="13">
        <f t="shared" si="937"/>
        <v>-76.356648660084332</v>
      </c>
      <c r="DN869" s="13">
        <f t="shared" si="938"/>
        <v>721.13240659019289</v>
      </c>
      <c r="DO869" s="13">
        <f t="shared" si="939"/>
        <v>170.09887633234044</v>
      </c>
      <c r="DP869" s="13">
        <f t="shared" si="940"/>
        <v>-700.78407523647286</v>
      </c>
      <c r="DQ869" s="13">
        <f>IF(DT869&lt;66666,Paramètres!$H$22,5)</f>
        <v>5</v>
      </c>
      <c r="DR869" s="13">
        <f t="shared" si="907"/>
        <v>-66039.729759209964</v>
      </c>
      <c r="DS869" s="13">
        <f t="shared" si="908"/>
        <v>44863.050405740243</v>
      </c>
      <c r="DT869" s="13">
        <f t="shared" si="941"/>
        <v>79836.953839543959</v>
      </c>
      <c r="DU869" s="13">
        <f t="shared" si="942"/>
        <v>145.81038947775204</v>
      </c>
      <c r="DV869" s="13">
        <f t="shared" si="943"/>
        <v>802.50852770645417</v>
      </c>
      <c r="DW869" s="13">
        <f t="shared" si="944"/>
        <v>-663.82099704993482</v>
      </c>
      <c r="DX869" s="13">
        <f t="shared" si="945"/>
        <v>450.95634036701506</v>
      </c>
    </row>
    <row r="870" spans="1:128" x14ac:dyDescent="0.35">
      <c r="A870" s="106">
        <f t="shared" si="946"/>
        <v>864</v>
      </c>
      <c r="B870" s="106">
        <f>A870*Paramètres!$D$25</f>
        <v>432</v>
      </c>
      <c r="C870" s="102">
        <f>Paramètres!$D$7</f>
        <v>155093840495.72119</v>
      </c>
      <c r="D870" s="28">
        <f>Paramètres!$D$8</f>
        <v>6666</v>
      </c>
      <c r="E870" s="28">
        <f t="shared" si="909"/>
        <v>-29459.81914642339</v>
      </c>
      <c r="F870" s="28">
        <f t="shared" si="910"/>
        <v>35261.862335072678</v>
      </c>
      <c r="G870" s="28">
        <f t="shared" si="884"/>
        <v>-179.64759311237978</v>
      </c>
      <c r="H870" s="28">
        <f t="shared" si="885"/>
        <v>-57.141929267644016</v>
      </c>
      <c r="I870" s="28">
        <f t="shared" si="947"/>
        <v>-1584.5425220608877</v>
      </c>
      <c r="J870" s="28">
        <f t="shared" si="948"/>
        <v>-9.7461059948982047</v>
      </c>
      <c r="K870" s="28">
        <f t="shared" si="949"/>
        <v>1055.3960800267575</v>
      </c>
      <c r="L870" s="28">
        <f t="shared" si="911"/>
        <v>572.61555741906204</v>
      </c>
      <c r="M870" s="28">
        <f t="shared" si="912"/>
        <v>-886.55079332066646</v>
      </c>
      <c r="N870" s="28">
        <f>Paramètres!$D$26*Calculs!K870</f>
        <v>21.10792160053515</v>
      </c>
      <c r="O870" s="28">
        <f>Paramètres!$D$26*I870</f>
        <v>-31.690850441217755</v>
      </c>
      <c r="P870" s="28">
        <f>Paramètres!$D$26*J870</f>
        <v>-0.1949221198979641</v>
      </c>
      <c r="Q870" s="105">
        <f>IF($T870&gt;25000,Paramètres!$D$9,-5)</f>
        <v>6</v>
      </c>
      <c r="R870" s="105">
        <f t="shared" si="886"/>
        <v>-76022.018631454252</v>
      </c>
      <c r="S870" s="105">
        <f t="shared" si="887"/>
        <v>74158.124404651302</v>
      </c>
      <c r="T870" s="105">
        <f t="shared" si="913"/>
        <v>106201.57593942246</v>
      </c>
      <c r="U870" s="105">
        <f t="shared" si="914"/>
        <v>135.71106464360756</v>
      </c>
      <c r="V870" s="105">
        <f t="shared" si="888"/>
        <v>82.020498168580176</v>
      </c>
      <c r="W870" s="105">
        <f t="shared" si="915"/>
        <v>-58.712535899557871</v>
      </c>
      <c r="X870" s="105">
        <f t="shared" si="916"/>
        <v>57.27303246786564</v>
      </c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44">
        <f t="shared" si="917"/>
        <v>46562.199485030862</v>
      </c>
      <c r="AL870" s="44">
        <f t="shared" si="918"/>
        <v>-38896.262069578625</v>
      </c>
      <c r="AM870" s="44">
        <f t="shared" si="889"/>
        <v>87.560464327707777</v>
      </c>
      <c r="AN870" s="44">
        <f t="shared" si="890"/>
        <v>135.56636823970152</v>
      </c>
      <c r="AO870" s="44">
        <f t="shared" si="950"/>
        <v>522.6936073521008</v>
      </c>
      <c r="AP870" s="44">
        <f t="shared" si="951"/>
        <v>12268.743749538015</v>
      </c>
      <c r="AQ870" s="44">
        <f t="shared" si="919"/>
        <v>1707.0984965651728</v>
      </c>
      <c r="AR870" s="44">
        <f t="shared" si="920"/>
        <v>-1218.9739357161093</v>
      </c>
      <c r="AS870" s="44">
        <f t="shared" si="921"/>
        <v>1195.1099618946585</v>
      </c>
      <c r="AT870" s="44">
        <f>Paramètres!$D$26*Calculs!AQ870</f>
        <v>34.141969931303457</v>
      </c>
      <c r="AU870" s="44">
        <f>Paramètres!$D$26*AO870</f>
        <v>10.453872147042016</v>
      </c>
      <c r="AV870" s="44">
        <f>Paramètres!$D$26*AP870</f>
        <v>245.3748749907603</v>
      </c>
      <c r="AW870" s="44"/>
      <c r="AX870" s="44"/>
      <c r="AY870" s="44"/>
      <c r="AZ870" s="44"/>
      <c r="BA870" s="44"/>
      <c r="BB870" s="44"/>
      <c r="BC870" s="44"/>
      <c r="BD870" s="44"/>
      <c r="BE870" s="44"/>
      <c r="BF870" s="44"/>
      <c r="BG870" s="41">
        <f>Paramètres!$D$16</f>
        <v>30000</v>
      </c>
      <c r="BH870" s="41">
        <f>Paramètres!$E$16</f>
        <v>-25000</v>
      </c>
      <c r="BI870" s="100"/>
      <c r="BJ870" s="100"/>
      <c r="BK870" s="110">
        <f>Paramètres!$D$20</f>
        <v>523598775598.29883</v>
      </c>
      <c r="BL870" s="41">
        <f>Paramètres!$D$21</f>
        <v>10000</v>
      </c>
      <c r="BM870" s="41"/>
      <c r="BN870" s="41"/>
      <c r="BO870" s="41">
        <f>IF(AND($BR$6&gt;200,A870&lt;950),Paramètres!$D$22,0)</f>
        <v>1</v>
      </c>
      <c r="BP870" s="41">
        <f t="shared" si="891"/>
        <v>59459.81914642339</v>
      </c>
      <c r="BQ870" s="41">
        <f t="shared" si="892"/>
        <v>-60261.862335072678</v>
      </c>
      <c r="BR870" s="41">
        <f t="shared" si="922"/>
        <v>84657.912477314414</v>
      </c>
      <c r="BS870" s="41">
        <f t="shared" si="923"/>
        <v>-45.383831914855882</v>
      </c>
      <c r="BT870" s="41">
        <f t="shared" si="924"/>
        <v>71.554480135442518</v>
      </c>
      <c r="BU870" s="41">
        <f t="shared" si="925"/>
        <v>50.256571695053978</v>
      </c>
      <c r="BV870" s="41">
        <f t="shared" si="926"/>
        <v>-50.934473874904576</v>
      </c>
      <c r="BW870" s="41">
        <f>Paramètres!$D$22</f>
        <v>1</v>
      </c>
      <c r="BX870" s="41">
        <f t="shared" si="893"/>
        <v>-16562.199485030862</v>
      </c>
      <c r="BY870" s="41">
        <f t="shared" si="894"/>
        <v>13896.262069578625</v>
      </c>
      <c r="BZ870" s="41">
        <f t="shared" si="927"/>
        <v>21619.725976255253</v>
      </c>
      <c r="CA870" s="41">
        <f t="shared" si="928"/>
        <v>140.00217917429813</v>
      </c>
      <c r="CB870" s="41">
        <f t="shared" si="929"/>
        <v>837.53005356910535</v>
      </c>
      <c r="CC870" s="41">
        <f t="shared" si="930"/>
        <v>-641.60571864578083</v>
      </c>
      <c r="CD870" s="41">
        <f t="shared" si="931"/>
        <v>538.32953888162183</v>
      </c>
      <c r="CE870" s="2">
        <f>Paramètres!$F$16</f>
        <v>15000</v>
      </c>
      <c r="CF870" s="2">
        <f>Paramètres!$G$16</f>
        <v>15000</v>
      </c>
      <c r="CG870" s="111">
        <f>Paramètres!$F$20</f>
        <v>992600579172.61572</v>
      </c>
      <c r="CH870" s="2">
        <f>Paramètres!$F$21</f>
        <v>13332</v>
      </c>
      <c r="CI870" s="2"/>
      <c r="CJ870" s="2"/>
      <c r="CK870" s="2">
        <f>IF(CN870&gt;20000,Paramètres!$F$22,-2)</f>
        <v>1</v>
      </c>
      <c r="CL870" s="2">
        <f t="shared" si="895"/>
        <v>44459.81914642339</v>
      </c>
      <c r="CM870" s="2">
        <f t="shared" si="896"/>
        <v>-20261.862335072678</v>
      </c>
      <c r="CN870" s="2">
        <f t="shared" si="897"/>
        <v>48859.1709284768</v>
      </c>
      <c r="CO870" s="2">
        <f t="shared" si="898"/>
        <v>-24.500379278472646</v>
      </c>
      <c r="CP870" s="2">
        <f t="shared" si="899"/>
        <v>373.33569674796888</v>
      </c>
      <c r="CQ870" s="2">
        <f t="shared" si="900"/>
        <v>339.72000021483223</v>
      </c>
      <c r="CR870" s="2">
        <f t="shared" si="901"/>
        <v>-154.82203951739487</v>
      </c>
      <c r="CS870" s="2">
        <f>Paramètres!$F$22</f>
        <v>1</v>
      </c>
      <c r="CT870" s="2">
        <f t="shared" si="902"/>
        <v>-31562.199485030862</v>
      </c>
      <c r="CU870" s="2">
        <f t="shared" si="903"/>
        <v>53896.262069578625</v>
      </c>
      <c r="CV870" s="2">
        <f t="shared" si="932"/>
        <v>62457.821779226193</v>
      </c>
      <c r="CW870" s="2">
        <f t="shared" si="933"/>
        <v>120.35367385088719</v>
      </c>
      <c r="CX870" s="2">
        <f t="shared" si="904"/>
        <v>237.99906127783089</v>
      </c>
      <c r="CY870" s="2">
        <f t="shared" si="934"/>
        <v>-120.26954567601391</v>
      </c>
      <c r="CZ870" s="2">
        <f t="shared" si="935"/>
        <v>205.37475393050119</v>
      </c>
      <c r="DA870" s="2"/>
      <c r="DB870" s="2"/>
      <c r="DC870" s="13">
        <f>Paramètres!$H$16</f>
        <v>-20000</v>
      </c>
      <c r="DD870" s="13">
        <f>Paramètres!$I$16</f>
        <v>0</v>
      </c>
      <c r="DE870" s="13"/>
      <c r="DF870" s="13"/>
      <c r="DG870" s="112">
        <f>Paramètres!$H$20</f>
        <v>1047197551196.5977</v>
      </c>
      <c r="DH870" s="13">
        <f>Paramètres!$H$21</f>
        <v>10000</v>
      </c>
      <c r="DI870" s="13">
        <f>IF(DL870&lt;66666,Paramètres!$H$22,5)</f>
        <v>1</v>
      </c>
      <c r="DJ870" s="13">
        <f t="shared" si="905"/>
        <v>9459.8191464233896</v>
      </c>
      <c r="DK870" s="13">
        <f t="shared" si="906"/>
        <v>-35261.862335072678</v>
      </c>
      <c r="DL870" s="13">
        <f t="shared" si="936"/>
        <v>36508.726540659503</v>
      </c>
      <c r="DM870" s="13">
        <f t="shared" si="937"/>
        <v>-74.982670854950925</v>
      </c>
      <c r="DN870" s="13">
        <f t="shared" si="938"/>
        <v>704.86725744001239</v>
      </c>
      <c r="DO870" s="13">
        <f t="shared" si="939"/>
        <v>182.63898550917577</v>
      </c>
      <c r="DP870" s="13">
        <f t="shared" si="940"/>
        <v>-680.79427992836702</v>
      </c>
      <c r="DQ870" s="13">
        <f>IF(DT870&lt;66666,Paramètres!$H$22,5)</f>
        <v>5</v>
      </c>
      <c r="DR870" s="13">
        <f t="shared" si="907"/>
        <v>-66562.199485030869</v>
      </c>
      <c r="DS870" s="13">
        <f t="shared" si="908"/>
        <v>38896.262069578625</v>
      </c>
      <c r="DT870" s="13">
        <f t="shared" si="941"/>
        <v>77093.74555221964</v>
      </c>
      <c r="DU870" s="13">
        <f t="shared" si="942"/>
        <v>149.69970921405934</v>
      </c>
      <c r="DV870" s="13">
        <f t="shared" si="943"/>
        <v>859.19322203081401</v>
      </c>
      <c r="DW870" s="13">
        <f t="shared" si="944"/>
        <v>-741.82140498367437</v>
      </c>
      <c r="DX870" s="13">
        <f t="shared" si="945"/>
        <v>433.49047958604484</v>
      </c>
    </row>
    <row r="871" spans="1:128" x14ac:dyDescent="0.35">
      <c r="A871" s="106">
        <f t="shared" si="946"/>
        <v>865</v>
      </c>
      <c r="B871" s="106">
        <f>A871*Paramètres!$D$25</f>
        <v>432.5</v>
      </c>
      <c r="C871" s="102">
        <f>Paramètres!$D$7</f>
        <v>155093840495.72119</v>
      </c>
      <c r="D871" s="28">
        <f>Paramètres!$D$8</f>
        <v>6666</v>
      </c>
      <c r="E871" s="28">
        <f t="shared" si="909"/>
        <v>-30108.936518099068</v>
      </c>
      <c r="F871" s="28">
        <f t="shared" si="910"/>
        <v>35035.351583745061</v>
      </c>
      <c r="G871" s="28">
        <f t="shared" si="884"/>
        <v>-137.56739666614541</v>
      </c>
      <c r="H871" s="28">
        <f t="shared" si="885"/>
        <v>-56.491616181375363</v>
      </c>
      <c r="I871" s="28">
        <f t="shared" si="947"/>
        <v>-980.23611420060786</v>
      </c>
      <c r="J871" s="28">
        <f t="shared" si="948"/>
        <v>-896.10197719566679</v>
      </c>
      <c r="K871" s="28">
        <f t="shared" si="949"/>
        <v>1052.6847003523585</v>
      </c>
      <c r="L871" s="28">
        <f t="shared" si="911"/>
        <v>581.14406082851508</v>
      </c>
      <c r="M871" s="28">
        <f t="shared" si="912"/>
        <v>-877.73382008424278</v>
      </c>
      <c r="N871" s="28">
        <f>Paramètres!$D$26*Calculs!K871</f>
        <v>21.05369400704717</v>
      </c>
      <c r="O871" s="28">
        <f>Paramètres!$D$26*I871</f>
        <v>-19.604722284012158</v>
      </c>
      <c r="P871" s="28">
        <f>Paramètres!$D$26*J871</f>
        <v>-17.922039543913336</v>
      </c>
      <c r="Q871" s="105">
        <f>IF($T871&gt;25000,Paramètres!$D$9,-5)</f>
        <v>6</v>
      </c>
      <c r="R871" s="105">
        <f t="shared" si="886"/>
        <v>-76627.739322876951</v>
      </c>
      <c r="S871" s="105">
        <f t="shared" si="887"/>
        <v>67498.464288081013</v>
      </c>
      <c r="T871" s="105">
        <f t="shared" si="913"/>
        <v>102116.86009168188</v>
      </c>
      <c r="U871" s="105">
        <f t="shared" si="914"/>
        <v>138.62440025945108</v>
      </c>
      <c r="V871" s="105">
        <f t="shared" si="888"/>
        <v>88.670844671297758</v>
      </c>
      <c r="W871" s="105">
        <f t="shared" si="915"/>
        <v>-66.537948433894201</v>
      </c>
      <c r="X871" s="105">
        <f t="shared" si="916"/>
        <v>58.610750830627062</v>
      </c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44">
        <f t="shared" si="917"/>
        <v>46518.802804777886</v>
      </c>
      <c r="AL871" s="44">
        <f t="shared" si="918"/>
        <v>-32463.112704335952</v>
      </c>
      <c r="AM871" s="44">
        <f t="shared" si="889"/>
        <v>93.060440578267588</v>
      </c>
      <c r="AN871" s="44">
        <f t="shared" si="890"/>
        <v>141.68754954905751</v>
      </c>
      <c r="AO871" s="44">
        <f t="shared" si="950"/>
        <v>-706.73420051105052</v>
      </c>
      <c r="AP871" s="44">
        <f t="shared" si="951"/>
        <v>13218.478836441913</v>
      </c>
      <c r="AQ871" s="44">
        <f t="shared" si="919"/>
        <v>1991.2391332434604</v>
      </c>
      <c r="AR871" s="44">
        <f t="shared" si="920"/>
        <v>-1562.4092052050271</v>
      </c>
      <c r="AS871" s="44">
        <f t="shared" si="921"/>
        <v>1234.4678048660335</v>
      </c>
      <c r="AT871" s="44">
        <f>Paramètres!$D$26*Calculs!AQ871</f>
        <v>39.824782664869211</v>
      </c>
      <c r="AU871" s="44">
        <f>Paramètres!$D$26*AO871</f>
        <v>-14.13468401022101</v>
      </c>
      <c r="AV871" s="44">
        <f>Paramètres!$D$26*AP871</f>
        <v>264.36957672883824</v>
      </c>
      <c r="AW871" s="44"/>
      <c r="AX871" s="44"/>
      <c r="AY871" s="44"/>
      <c r="AZ871" s="44"/>
      <c r="BA871" s="44"/>
      <c r="BB871" s="44"/>
      <c r="BC871" s="44"/>
      <c r="BD871" s="44"/>
      <c r="BE871" s="44"/>
      <c r="BF871" s="44"/>
      <c r="BG871" s="41">
        <f>Paramètres!$D$16</f>
        <v>30000</v>
      </c>
      <c r="BH871" s="41">
        <f>Paramètres!$E$16</f>
        <v>-25000</v>
      </c>
      <c r="BI871" s="100"/>
      <c r="BJ871" s="100"/>
      <c r="BK871" s="110">
        <f>Paramètres!$D$20</f>
        <v>523598775598.29883</v>
      </c>
      <c r="BL871" s="41">
        <f>Paramètres!$D$21</f>
        <v>10000</v>
      </c>
      <c r="BM871" s="41"/>
      <c r="BN871" s="41"/>
      <c r="BO871" s="41">
        <f>IF(AND($BR$6&gt;200,A871&lt;950),Paramètres!$D$22,0)</f>
        <v>1</v>
      </c>
      <c r="BP871" s="41">
        <f t="shared" si="891"/>
        <v>60108.936518099072</v>
      </c>
      <c r="BQ871" s="41">
        <f t="shared" si="892"/>
        <v>-60035.351583745061</v>
      </c>
      <c r="BR871" s="41">
        <f t="shared" si="922"/>
        <v>84954.856771821738</v>
      </c>
      <c r="BS871" s="41">
        <f t="shared" si="923"/>
        <v>-44.964907980948091</v>
      </c>
      <c r="BT871" s="41">
        <f t="shared" si="924"/>
        <v>71.065379220739644</v>
      </c>
      <c r="BU871" s="41">
        <f t="shared" si="925"/>
        <v>50.281579306139491</v>
      </c>
      <c r="BV871" s="41">
        <f t="shared" si="926"/>
        <v>-50.220024952880493</v>
      </c>
      <c r="BW871" s="41">
        <f>Paramètres!$D$22</f>
        <v>1</v>
      </c>
      <c r="BX871" s="41">
        <f t="shared" si="893"/>
        <v>-16518.802804777886</v>
      </c>
      <c r="BY871" s="41">
        <f t="shared" si="894"/>
        <v>7463.112704335952</v>
      </c>
      <c r="BZ871" s="41">
        <f t="shared" si="927"/>
        <v>18126.469522241732</v>
      </c>
      <c r="CA871" s="41">
        <f t="shared" si="928"/>
        <v>155.68678485065303</v>
      </c>
      <c r="CB871" s="41">
        <f t="shared" si="929"/>
        <v>1069.7464968667093</v>
      </c>
      <c r="CC871" s="41">
        <f t="shared" si="930"/>
        <v>-974.86890158948722</v>
      </c>
      <c r="CD871" s="41">
        <f t="shared" si="931"/>
        <v>440.44090667455401</v>
      </c>
      <c r="CE871" s="2">
        <f>Paramètres!$F$16</f>
        <v>15000</v>
      </c>
      <c r="CF871" s="2">
        <f>Paramètres!$G$16</f>
        <v>15000</v>
      </c>
      <c r="CG871" s="111">
        <f>Paramètres!$F$20</f>
        <v>992600579172.61572</v>
      </c>
      <c r="CH871" s="2">
        <f>Paramètres!$F$21</f>
        <v>13332</v>
      </c>
      <c r="CI871" s="2"/>
      <c r="CJ871" s="2"/>
      <c r="CK871" s="2">
        <f>IF(CN871&gt;20000,Paramètres!$F$22,-2)</f>
        <v>1</v>
      </c>
      <c r="CL871" s="2">
        <f t="shared" si="895"/>
        <v>45108.936518099072</v>
      </c>
      <c r="CM871" s="2">
        <f t="shared" si="896"/>
        <v>-20035.351583745061</v>
      </c>
      <c r="CN871" s="2">
        <f t="shared" si="897"/>
        <v>49358.19553912164</v>
      </c>
      <c r="CO871" s="2">
        <f t="shared" si="898"/>
        <v>-23.948630428547023</v>
      </c>
      <c r="CP871" s="2">
        <f t="shared" si="899"/>
        <v>366.59115325961176</v>
      </c>
      <c r="CQ871" s="2">
        <f t="shared" si="900"/>
        <v>335.03123199424061</v>
      </c>
      <c r="CR871" s="2">
        <f t="shared" si="901"/>
        <v>-148.80573657165741</v>
      </c>
      <c r="CS871" s="2">
        <f>Paramètres!$F$22</f>
        <v>1</v>
      </c>
      <c r="CT871" s="2">
        <f t="shared" si="902"/>
        <v>-31518.802804777886</v>
      </c>
      <c r="CU871" s="2">
        <f t="shared" si="903"/>
        <v>47463.112704335952</v>
      </c>
      <c r="CV871" s="2">
        <f t="shared" si="932"/>
        <v>56975.275320361296</v>
      </c>
      <c r="CW871" s="2">
        <f t="shared" si="933"/>
        <v>123.58692170832897</v>
      </c>
      <c r="CX871" s="2">
        <f t="shared" si="904"/>
        <v>282.2765106459168</v>
      </c>
      <c r="CY871" s="2">
        <f t="shared" si="934"/>
        <v>-156.15576450386891</v>
      </c>
      <c r="CZ871" s="2">
        <f t="shared" si="935"/>
        <v>235.14975159384417</v>
      </c>
      <c r="DA871" s="2"/>
      <c r="DB871" s="2"/>
      <c r="DC871" s="13">
        <f>Paramètres!$H$16</f>
        <v>-20000</v>
      </c>
      <c r="DD871" s="13">
        <f>Paramètres!$I$16</f>
        <v>0</v>
      </c>
      <c r="DE871" s="13"/>
      <c r="DF871" s="13"/>
      <c r="DG871" s="112">
        <f>Paramètres!$H$20</f>
        <v>1047197551196.5977</v>
      </c>
      <c r="DH871" s="13">
        <f>Paramètres!$H$21</f>
        <v>10000</v>
      </c>
      <c r="DI871" s="13">
        <f>IF(DL871&lt;66666,Paramètres!$H$22,5)</f>
        <v>1</v>
      </c>
      <c r="DJ871" s="13">
        <f t="shared" si="905"/>
        <v>10108.936518099068</v>
      </c>
      <c r="DK871" s="13">
        <f t="shared" si="906"/>
        <v>-35035.351583745061</v>
      </c>
      <c r="DL871" s="13">
        <f t="shared" si="936"/>
        <v>36464.591840902103</v>
      </c>
      <c r="DM871" s="13">
        <f t="shared" si="937"/>
        <v>-73.905280887663451</v>
      </c>
      <c r="DN871" s="13">
        <f t="shared" si="938"/>
        <v>706.39543249205292</v>
      </c>
      <c r="DO871" s="13">
        <f t="shared" si="939"/>
        <v>195.831249528135</v>
      </c>
      <c r="DP871" s="13">
        <f t="shared" si="940"/>
        <v>-678.70805855970491</v>
      </c>
      <c r="DQ871" s="13">
        <f>IF(DT871&lt;66666,Paramètres!$H$22,5)</f>
        <v>5</v>
      </c>
      <c r="DR871" s="13">
        <f t="shared" si="907"/>
        <v>-66518.802804777893</v>
      </c>
      <c r="DS871" s="13">
        <f t="shared" si="908"/>
        <v>32463.112704335952</v>
      </c>
      <c r="DT871" s="13">
        <f t="shared" si="941"/>
        <v>74017.597995580378</v>
      </c>
      <c r="DU871" s="13">
        <f t="shared" si="942"/>
        <v>153.9862766236291</v>
      </c>
      <c r="DV871" s="13">
        <f t="shared" si="943"/>
        <v>930.13334478099011</v>
      </c>
      <c r="DW871" s="13">
        <f t="shared" si="944"/>
        <v>-835.9006265959822</v>
      </c>
      <c r="DX871" s="13">
        <f t="shared" si="945"/>
        <v>407.94384604981678</v>
      </c>
    </row>
    <row r="872" spans="1:128" x14ac:dyDescent="0.35">
      <c r="A872" s="106">
        <f t="shared" si="946"/>
        <v>866</v>
      </c>
      <c r="B872" s="106">
        <f>A872*Paramètres!$D$25</f>
        <v>433</v>
      </c>
      <c r="C872" s="102">
        <f>Paramètres!$D$7</f>
        <v>155093840495.72119</v>
      </c>
      <c r="D872" s="28">
        <f>Paramètres!$D$8</f>
        <v>6666</v>
      </c>
      <c r="E872" s="28">
        <f t="shared" si="909"/>
        <v>-30453.768559992241</v>
      </c>
      <c r="F872" s="28">
        <f t="shared" si="910"/>
        <v>34367.867140126167</v>
      </c>
      <c r="G872" s="28">
        <f t="shared" si="884"/>
        <v>-102.19517866117914</v>
      </c>
      <c r="H872" s="28">
        <f t="shared" si="885"/>
        <v>-55.998964623688835</v>
      </c>
      <c r="I872" s="28">
        <f t="shared" si="947"/>
        <v>-379.48733108808062</v>
      </c>
      <c r="J872" s="28">
        <f t="shared" si="948"/>
        <v>-1755.9137577359961</v>
      </c>
      <c r="K872" s="28">
        <f t="shared" si="949"/>
        <v>1070.7127143470132</v>
      </c>
      <c r="L872" s="28">
        <f t="shared" si="911"/>
        <v>598.75099210062967</v>
      </c>
      <c r="M872" s="28">
        <f t="shared" si="912"/>
        <v>-887.65024988610264</v>
      </c>
      <c r="N872" s="28">
        <f>Paramètres!$D$26*Calculs!K872</f>
        <v>21.414254286940263</v>
      </c>
      <c r="O872" s="28">
        <f>Paramètres!$D$26*I872</f>
        <v>-7.5897466217616127</v>
      </c>
      <c r="P872" s="28">
        <f>Paramètres!$D$26*J872</f>
        <v>-35.118275154719925</v>
      </c>
      <c r="Q872" s="105">
        <f>IF($T872&gt;25000,Paramètres!$D$9,-5)</f>
        <v>6</v>
      </c>
      <c r="R872" s="105">
        <f t="shared" si="886"/>
        <v>-76228.601963213339</v>
      </c>
      <c r="S872" s="105">
        <f t="shared" si="887"/>
        <v>59913.123475024651</v>
      </c>
      <c r="T872" s="105">
        <f t="shared" si="913"/>
        <v>96955.567771013346</v>
      </c>
      <c r="U872" s="105">
        <f t="shared" si="914"/>
        <v>141.83384148218207</v>
      </c>
      <c r="V872" s="105">
        <f t="shared" si="888"/>
        <v>98.294266564797539</v>
      </c>
      <c r="W872" s="105">
        <f t="shared" si="915"/>
        <v>-77.28111642778768</v>
      </c>
      <c r="X872" s="105">
        <f t="shared" si="916"/>
        <v>60.740364529579516</v>
      </c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44">
        <f t="shared" si="917"/>
        <v>45774.833403221099</v>
      </c>
      <c r="AL872" s="44">
        <f t="shared" si="918"/>
        <v>-25545.256334898488</v>
      </c>
      <c r="AM872" s="44">
        <f t="shared" si="889"/>
        <v>99.030562310722829</v>
      </c>
      <c r="AN872" s="44">
        <f t="shared" si="890"/>
        <v>150.67817125261249</v>
      </c>
      <c r="AO872" s="44">
        <f t="shared" si="950"/>
        <v>-2255.0087217058567</v>
      </c>
      <c r="AP872" s="44">
        <f t="shared" si="951"/>
        <v>14188.577064579107</v>
      </c>
      <c r="AQ872" s="44">
        <f t="shared" si="919"/>
        <v>2332.2668236842919</v>
      </c>
      <c r="AR872" s="44">
        <f t="shared" si="920"/>
        <v>-2033.4632411232326</v>
      </c>
      <c r="AS872" s="44">
        <f t="shared" si="921"/>
        <v>1142.1452551488421</v>
      </c>
      <c r="AT872" s="44">
        <f>Paramètres!$D$26*Calculs!AQ872</f>
        <v>46.645336473685838</v>
      </c>
      <c r="AU872" s="44">
        <f>Paramètres!$D$26*AO872</f>
        <v>-45.100174434117136</v>
      </c>
      <c r="AV872" s="44">
        <f>Paramètres!$D$26*AP872</f>
        <v>283.77154129158214</v>
      </c>
      <c r="AW872" s="44"/>
      <c r="AX872" s="44"/>
      <c r="AY872" s="44"/>
      <c r="AZ872" s="44"/>
      <c r="BA872" s="44"/>
      <c r="BB872" s="44"/>
      <c r="BC872" s="44"/>
      <c r="BD872" s="44"/>
      <c r="BE872" s="44"/>
      <c r="BF872" s="44"/>
      <c r="BG872" s="41">
        <f>Paramètres!$D$16</f>
        <v>30000</v>
      </c>
      <c r="BH872" s="41">
        <f>Paramètres!$E$16</f>
        <v>-25000</v>
      </c>
      <c r="BI872" s="100"/>
      <c r="BJ872" s="100"/>
      <c r="BK872" s="110">
        <f>Paramètres!$D$20</f>
        <v>523598775598.29883</v>
      </c>
      <c r="BL872" s="41">
        <f>Paramètres!$D$21</f>
        <v>10000</v>
      </c>
      <c r="BM872" s="41"/>
      <c r="BN872" s="41"/>
      <c r="BO872" s="41">
        <f>IF(AND($BR$6&gt;200,A872&lt;950),Paramètres!$D$22,0)</f>
        <v>1</v>
      </c>
      <c r="BP872" s="41">
        <f t="shared" si="891"/>
        <v>60453.768559992241</v>
      </c>
      <c r="BQ872" s="41">
        <f t="shared" si="892"/>
        <v>-59367.867140126167</v>
      </c>
      <c r="BR872" s="41">
        <f t="shared" si="922"/>
        <v>84730.170434578846</v>
      </c>
      <c r="BS872" s="41">
        <f t="shared" si="923"/>
        <v>-44.48076267943545</v>
      </c>
      <c r="BT872" s="41">
        <f t="shared" si="924"/>
        <v>71.43500258815294</v>
      </c>
      <c r="BU872" s="41">
        <f t="shared" si="925"/>
        <v>50.967855858156462</v>
      </c>
      <c r="BV872" s="41">
        <f t="shared" si="926"/>
        <v>-50.052345239674871</v>
      </c>
      <c r="BW872" s="41">
        <f>Paramètres!$D$22</f>
        <v>1</v>
      </c>
      <c r="BX872" s="41">
        <f t="shared" si="893"/>
        <v>-15774.833403221099</v>
      </c>
      <c r="BY872" s="41">
        <f t="shared" si="894"/>
        <v>545.25633489848769</v>
      </c>
      <c r="BZ872" s="41">
        <f t="shared" si="927"/>
        <v>15784.253969387564</v>
      </c>
      <c r="CA872" s="41">
        <f t="shared" si="928"/>
        <v>178.02036235058955</v>
      </c>
      <c r="CB872" s="41">
        <f t="shared" si="929"/>
        <v>1266.8298353849</v>
      </c>
      <c r="CC872" s="41">
        <f t="shared" si="930"/>
        <v>-1266.0737493317333</v>
      </c>
      <c r="CD872" s="41">
        <f t="shared" si="931"/>
        <v>43.761776408418527</v>
      </c>
      <c r="CE872" s="2">
        <f>Paramètres!$F$16</f>
        <v>15000</v>
      </c>
      <c r="CF872" s="2">
        <f>Paramètres!$G$16</f>
        <v>15000</v>
      </c>
      <c r="CG872" s="111">
        <f>Paramètres!$F$20</f>
        <v>992600579172.61572</v>
      </c>
      <c r="CH872" s="2">
        <f>Paramètres!$F$21</f>
        <v>13332</v>
      </c>
      <c r="CI872" s="2"/>
      <c r="CJ872" s="2"/>
      <c r="CK872" s="2">
        <f>IF(CN872&gt;20000,Paramètres!$F$22,-2)</f>
        <v>1</v>
      </c>
      <c r="CL872" s="2">
        <f t="shared" si="895"/>
        <v>45453.768559992241</v>
      </c>
      <c r="CM872" s="2">
        <f t="shared" si="896"/>
        <v>-19367.867140126167</v>
      </c>
      <c r="CN872" s="2">
        <f t="shared" si="897"/>
        <v>49408.089963718674</v>
      </c>
      <c r="CO872" s="2">
        <f t="shared" si="898"/>
        <v>-23.078871357873499</v>
      </c>
      <c r="CP872" s="2">
        <f t="shared" si="899"/>
        <v>365.92646767474503</v>
      </c>
      <c r="CQ872" s="2">
        <f t="shared" si="900"/>
        <v>336.63995074242064</v>
      </c>
      <c r="CR872" s="2">
        <f t="shared" si="901"/>
        <v>-143.44240415252673</v>
      </c>
      <c r="CS872" s="2">
        <f>Paramètres!$F$22</f>
        <v>1</v>
      </c>
      <c r="CT872" s="2">
        <f t="shared" si="902"/>
        <v>-30774.833403221099</v>
      </c>
      <c r="CU872" s="2">
        <f t="shared" si="903"/>
        <v>40545.256334898484</v>
      </c>
      <c r="CV872" s="2">
        <f t="shared" si="932"/>
        <v>50901.946743308734</v>
      </c>
      <c r="CW872" s="2">
        <f t="shared" si="933"/>
        <v>127.19938027915079</v>
      </c>
      <c r="CX872" s="2">
        <f t="shared" si="904"/>
        <v>346.80328739859277</v>
      </c>
      <c r="CY872" s="2">
        <f t="shared" si="934"/>
        <v>-209.67397273040604</v>
      </c>
      <c r="CZ872" s="2">
        <f t="shared" si="935"/>
        <v>276.24146196746045</v>
      </c>
      <c r="DA872" s="2"/>
      <c r="DB872" s="2"/>
      <c r="DC872" s="13">
        <f>Paramètres!$H$16</f>
        <v>-20000</v>
      </c>
      <c r="DD872" s="13">
        <f>Paramètres!$I$16</f>
        <v>0</v>
      </c>
      <c r="DE872" s="13"/>
      <c r="DF872" s="13"/>
      <c r="DG872" s="112">
        <f>Paramètres!$H$20</f>
        <v>1047197551196.5977</v>
      </c>
      <c r="DH872" s="13">
        <f>Paramètres!$H$21</f>
        <v>10000</v>
      </c>
      <c r="DI872" s="13">
        <f>IF(DL872&lt;66666,Paramètres!$H$22,5)</f>
        <v>1</v>
      </c>
      <c r="DJ872" s="13">
        <f t="shared" si="905"/>
        <v>10453.768559992241</v>
      </c>
      <c r="DK872" s="13">
        <f t="shared" si="906"/>
        <v>-34367.867140126167</v>
      </c>
      <c r="DL872" s="13">
        <f t="shared" si="936"/>
        <v>35922.577425168784</v>
      </c>
      <c r="DM872" s="13">
        <f t="shared" si="937"/>
        <v>-73.081668267315862</v>
      </c>
      <c r="DN872" s="13">
        <f t="shared" si="938"/>
        <v>725.55723664577135</v>
      </c>
      <c r="DO872" s="13">
        <f t="shared" si="939"/>
        <v>211.14318550005254</v>
      </c>
      <c r="DP872" s="13">
        <f t="shared" si="940"/>
        <v>-694.15550049390106</v>
      </c>
      <c r="DQ872" s="13">
        <f>IF(DT872&lt;66666,Paramètres!$H$22,5)</f>
        <v>5</v>
      </c>
      <c r="DR872" s="13">
        <f t="shared" si="907"/>
        <v>-65774.833403221099</v>
      </c>
      <c r="DS872" s="13">
        <f t="shared" si="908"/>
        <v>25545.256334898488</v>
      </c>
      <c r="DT872" s="13">
        <f t="shared" si="941"/>
        <v>70561.241701355859</v>
      </c>
      <c r="DU872" s="13">
        <f t="shared" si="942"/>
        <v>158.77510841128816</v>
      </c>
      <c r="DV872" s="13">
        <f t="shared" si="943"/>
        <v>1020.7321094825583</v>
      </c>
      <c r="DW872" s="13">
        <f t="shared" si="944"/>
        <v>-951.49238918854803</v>
      </c>
      <c r="DX872" s="13">
        <f t="shared" si="945"/>
        <v>369.5352116442786</v>
      </c>
    </row>
    <row r="873" spans="1:128" x14ac:dyDescent="0.35">
      <c r="A873" s="106">
        <f t="shared" si="946"/>
        <v>867</v>
      </c>
      <c r="B873" s="106">
        <f>A873*Paramètres!$D$25</f>
        <v>433.5</v>
      </c>
      <c r="C873" s="102">
        <f>Paramètres!$D$7</f>
        <v>155093840495.72119</v>
      </c>
      <c r="D873" s="28">
        <f>Paramètres!$D$8</f>
        <v>6666</v>
      </c>
      <c r="E873" s="28">
        <f t="shared" si="909"/>
        <v>-30493.824477511123</v>
      </c>
      <c r="F873" s="28">
        <f t="shared" si="910"/>
        <v>33267.997698786647</v>
      </c>
      <c r="G873" s="28">
        <f t="shared" si="884"/>
        <v>-85.029560788908512</v>
      </c>
      <c r="H873" s="28">
        <f t="shared" si="885"/>
        <v>-55.672946059733128</v>
      </c>
      <c r="I873" s="28">
        <f t="shared" si="947"/>
        <v>226.85340763431066</v>
      </c>
      <c r="J873" s="28">
        <f t="shared" si="948"/>
        <v>-2608.445732467379</v>
      </c>
      <c r="K873" s="28">
        <f t="shared" si="949"/>
        <v>1111.2465193638934</v>
      </c>
      <c r="L873" s="28">
        <f t="shared" si="911"/>
        <v>626.64975163289273</v>
      </c>
      <c r="M873" s="28">
        <f t="shared" si="912"/>
        <v>-917.70306503618144</v>
      </c>
      <c r="N873" s="28">
        <f>Paramètres!$D$26*Calculs!K873</f>
        <v>22.224930387277869</v>
      </c>
      <c r="O873" s="28">
        <f>Paramètres!$D$26*I873</f>
        <v>4.5370681526862136</v>
      </c>
      <c r="P873" s="28">
        <f>Paramètres!$D$26*J873</f>
        <v>-52.168914649347585</v>
      </c>
      <c r="Q873" s="105">
        <f>IF($T873&gt;25000,Paramètres!$D$9,-5)</f>
        <v>6</v>
      </c>
      <c r="R873" s="105">
        <f t="shared" si="886"/>
        <v>-74632.787709598488</v>
      </c>
      <c r="S873" s="105">
        <f t="shared" si="887"/>
        <v>51433.429187608373</v>
      </c>
      <c r="T873" s="105">
        <f t="shared" si="913"/>
        <v>90639.123116360293</v>
      </c>
      <c r="U873" s="105">
        <f t="shared" si="914"/>
        <v>145.42720409930786</v>
      </c>
      <c r="V873" s="105">
        <f t="shared" si="888"/>
        <v>112.3570687513849</v>
      </c>
      <c r="W873" s="105">
        <f t="shared" si="915"/>
        <v>-92.515472033304462</v>
      </c>
      <c r="X873" s="105">
        <f t="shared" si="916"/>
        <v>63.757339443065625</v>
      </c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44">
        <f t="shared" si="917"/>
        <v>44138.963232087357</v>
      </c>
      <c r="AL873" s="44">
        <f t="shared" si="918"/>
        <v>-18165.431488821723</v>
      </c>
      <c r="AM873" s="44">
        <f t="shared" si="889"/>
        <v>105.74891633694841</v>
      </c>
      <c r="AN873" s="44">
        <f t="shared" si="890"/>
        <v>163.32337416023506</v>
      </c>
      <c r="AO873" s="44">
        <f t="shared" si="950"/>
        <v>-4243.3717883949721</v>
      </c>
      <c r="AP873" s="44">
        <f t="shared" si="951"/>
        <v>15046.950778436367</v>
      </c>
      <c r="AQ873" s="44">
        <f t="shared" si="919"/>
        <v>2614.4874984314338</v>
      </c>
      <c r="AR873" s="44">
        <f t="shared" si="920"/>
        <v>-2504.5212276784755</v>
      </c>
      <c r="AS873" s="44">
        <f t="shared" si="921"/>
        <v>750.27881454973715</v>
      </c>
      <c r="AT873" s="44">
        <f>Paramètres!$D$26*Calculs!AQ873</f>
        <v>52.289749968628676</v>
      </c>
      <c r="AU873" s="44">
        <f>Paramètres!$D$26*AO873</f>
        <v>-84.867435767899437</v>
      </c>
      <c r="AV873" s="44">
        <f>Paramètres!$D$26*AP873</f>
        <v>300.93901556872737</v>
      </c>
      <c r="AW873" s="44"/>
      <c r="AX873" s="44"/>
      <c r="AY873" s="44"/>
      <c r="AZ873" s="44"/>
      <c r="BA873" s="44"/>
      <c r="BB873" s="44"/>
      <c r="BC873" s="44"/>
      <c r="BD873" s="44"/>
      <c r="BE873" s="44"/>
      <c r="BF873" s="44"/>
      <c r="BG873" s="41">
        <f>Paramètres!$D$16</f>
        <v>30000</v>
      </c>
      <c r="BH873" s="41">
        <f>Paramètres!$E$16</f>
        <v>-25000</v>
      </c>
      <c r="BI873" s="100"/>
      <c r="BJ873" s="100"/>
      <c r="BK873" s="110">
        <f>Paramètres!$D$20</f>
        <v>523598775598.29883</v>
      </c>
      <c r="BL873" s="41">
        <f>Paramètres!$D$21</f>
        <v>10000</v>
      </c>
      <c r="BM873" s="41"/>
      <c r="BN873" s="41"/>
      <c r="BO873" s="41">
        <f>IF(AND($BR$6&gt;200,A873&lt;950),Paramètres!$D$22,0)</f>
        <v>1</v>
      </c>
      <c r="BP873" s="41">
        <f t="shared" si="891"/>
        <v>60493.824477511123</v>
      </c>
      <c r="BQ873" s="41">
        <f t="shared" si="892"/>
        <v>-58267.997698786647</v>
      </c>
      <c r="BR873" s="41">
        <f t="shared" si="922"/>
        <v>83992.037454402365</v>
      </c>
      <c r="BS873" s="41">
        <f t="shared" si="923"/>
        <v>-43.926291723824562</v>
      </c>
      <c r="BT873" s="41">
        <f t="shared" si="924"/>
        <v>72.669642518402327</v>
      </c>
      <c r="BU873" s="41">
        <f t="shared" si="925"/>
        <v>52.339063708726513</v>
      </c>
      <c r="BV873" s="41">
        <f t="shared" si="926"/>
        <v>-50.413285489504197</v>
      </c>
      <c r="BW873" s="41">
        <f>Paramètres!$D$22</f>
        <v>1</v>
      </c>
      <c r="BX873" s="41">
        <f t="shared" si="893"/>
        <v>-14138.963232087357</v>
      </c>
      <c r="BY873" s="41">
        <f t="shared" si="894"/>
        <v>-6834.5685111782768</v>
      </c>
      <c r="BZ873" s="41">
        <f t="shared" si="927"/>
        <v>15704.190778652297</v>
      </c>
      <c r="CA873" s="41">
        <f t="shared" si="928"/>
        <v>-154.2015549151522</v>
      </c>
      <c r="CB873" s="41">
        <f t="shared" si="929"/>
        <v>1274.1798589014063</v>
      </c>
      <c r="CC873" s="41">
        <f t="shared" si="930"/>
        <v>-1147.1830946273885</v>
      </c>
      <c r="CD873" s="41">
        <f t="shared" si="931"/>
        <v>-554.53156829087357</v>
      </c>
      <c r="CE873" s="2">
        <f>Paramètres!$F$16</f>
        <v>15000</v>
      </c>
      <c r="CF873" s="2">
        <f>Paramètres!$G$16</f>
        <v>15000</v>
      </c>
      <c r="CG873" s="111">
        <f>Paramètres!$F$20</f>
        <v>992600579172.61572</v>
      </c>
      <c r="CH873" s="2">
        <f>Paramètres!$F$21</f>
        <v>13332</v>
      </c>
      <c r="CI873" s="2"/>
      <c r="CJ873" s="2"/>
      <c r="CK873" s="2">
        <f>IF(CN873&gt;20000,Paramètres!$F$22,-2)</f>
        <v>1</v>
      </c>
      <c r="CL873" s="2">
        <f t="shared" si="895"/>
        <v>45493.824477511123</v>
      </c>
      <c r="CM873" s="2">
        <f t="shared" si="896"/>
        <v>-18267.997698786647</v>
      </c>
      <c r="CN873" s="2">
        <f t="shared" si="897"/>
        <v>49024.563287330406</v>
      </c>
      <c r="CO873" s="2">
        <f t="shared" si="898"/>
        <v>-21.877876021239214</v>
      </c>
      <c r="CP873" s="2">
        <f t="shared" si="899"/>
        <v>371.08071515174089</v>
      </c>
      <c r="CQ873" s="2">
        <f t="shared" si="900"/>
        <v>344.35555954183167</v>
      </c>
      <c r="CR873" s="2">
        <f t="shared" si="901"/>
        <v>-138.27561524057475</v>
      </c>
      <c r="CS873" s="2">
        <f>Paramètres!$F$22</f>
        <v>1</v>
      </c>
      <c r="CT873" s="2">
        <f t="shared" si="902"/>
        <v>-29138.963232087357</v>
      </c>
      <c r="CU873" s="2">
        <f t="shared" si="903"/>
        <v>33165.43148882172</v>
      </c>
      <c r="CV873" s="2">
        <f t="shared" si="932"/>
        <v>44147.763522976631</v>
      </c>
      <c r="CW873" s="2">
        <f t="shared" si="933"/>
        <v>131.30235925536104</v>
      </c>
      <c r="CX873" s="2">
        <f t="shared" si="904"/>
        <v>446.78983766488341</v>
      </c>
      <c r="CY873" s="2">
        <f t="shared" si="934"/>
        <v>-294.89585911665955</v>
      </c>
      <c r="CZ873" s="2">
        <f t="shared" si="935"/>
        <v>335.64503767590571</v>
      </c>
      <c r="DA873" s="2"/>
      <c r="DB873" s="2"/>
      <c r="DC873" s="13">
        <f>Paramètres!$H$16</f>
        <v>-20000</v>
      </c>
      <c r="DD873" s="13">
        <f>Paramètres!$I$16</f>
        <v>0</v>
      </c>
      <c r="DE873" s="13"/>
      <c r="DF873" s="13"/>
      <c r="DG873" s="112">
        <f>Paramètres!$H$20</f>
        <v>1047197551196.5977</v>
      </c>
      <c r="DH873" s="13">
        <f>Paramètres!$H$21</f>
        <v>10000</v>
      </c>
      <c r="DI873" s="13">
        <f>IF(DL873&lt;66666,Paramètres!$H$22,5)</f>
        <v>1</v>
      </c>
      <c r="DJ873" s="13">
        <f t="shared" si="905"/>
        <v>10493.824477511123</v>
      </c>
      <c r="DK873" s="13">
        <f t="shared" si="906"/>
        <v>-33267.997698786647</v>
      </c>
      <c r="DL873" s="13">
        <f t="shared" si="936"/>
        <v>34883.807462077377</v>
      </c>
      <c r="DM873" s="13">
        <f t="shared" si="937"/>
        <v>-72.493005624821777</v>
      </c>
      <c r="DN873" s="13">
        <f t="shared" si="938"/>
        <v>764.42201226041425</v>
      </c>
      <c r="DO873" s="13">
        <f t="shared" si="939"/>
        <v>229.95512838233455</v>
      </c>
      <c r="DP873" s="13">
        <f t="shared" si="940"/>
        <v>-729.01416430610243</v>
      </c>
      <c r="DQ873" s="13">
        <f>IF(DT873&lt;66666,Paramètres!$H$22,5)</f>
        <v>1</v>
      </c>
      <c r="DR873" s="13">
        <f t="shared" si="907"/>
        <v>-64138.963232087357</v>
      </c>
      <c r="DS873" s="13">
        <f t="shared" si="908"/>
        <v>18165.431488821723</v>
      </c>
      <c r="DT873" s="13">
        <f t="shared" si="941"/>
        <v>66661.754444824881</v>
      </c>
      <c r="DU873" s="13">
        <f t="shared" si="942"/>
        <v>164.18682190055827</v>
      </c>
      <c r="DV873" s="13">
        <f t="shared" si="943"/>
        <v>227.91769874172519</v>
      </c>
      <c r="DW873" s="13">
        <f t="shared" si="944"/>
        <v>-219.29223167441461</v>
      </c>
      <c r="DX873" s="13">
        <f t="shared" si="945"/>
        <v>62.107926442433047</v>
      </c>
    </row>
    <row r="874" spans="1:128" x14ac:dyDescent="0.35">
      <c r="A874" s="106">
        <f t="shared" si="946"/>
        <v>868</v>
      </c>
      <c r="B874" s="106">
        <f>A874*Paramètres!$D$25</f>
        <v>434</v>
      </c>
      <c r="C874" s="102">
        <f>Paramètres!$D$7</f>
        <v>155093840495.72119</v>
      </c>
      <c r="D874" s="28">
        <f>Paramètres!$D$8</f>
        <v>6666</v>
      </c>
      <c r="E874" s="28">
        <f t="shared" si="909"/>
        <v>-30223.735335785743</v>
      </c>
      <c r="F874" s="28">
        <f t="shared" si="910"/>
        <v>31734.349066293911</v>
      </c>
      <c r="G874" s="28">
        <f t="shared" si="884"/>
        <v>-76.267295519163696</v>
      </c>
      <c r="H874" s="28">
        <f t="shared" si="885"/>
        <v>-55.547892967262065</v>
      </c>
      <c r="I874" s="28">
        <f t="shared" si="947"/>
        <v>848.96609111451721</v>
      </c>
      <c r="J874" s="28">
        <f t="shared" si="948"/>
        <v>-3473.979882854213</v>
      </c>
      <c r="K874" s="28">
        <f t="shared" si="949"/>
        <v>1178.7056573171265</v>
      </c>
      <c r="L874" s="28">
        <f t="shared" si="911"/>
        <v>666.81401730443667</v>
      </c>
      <c r="M874" s="28">
        <f t="shared" si="912"/>
        <v>-971.95992351419386</v>
      </c>
      <c r="N874" s="28">
        <f>Paramètres!$D$26*Calculs!K874</f>
        <v>23.57411314634253</v>
      </c>
      <c r="O874" s="28">
        <f>Paramètres!$D$26*I874</f>
        <v>16.979321822290345</v>
      </c>
      <c r="P874" s="28">
        <f>Paramètres!$D$26*J874</f>
        <v>-69.479597657084256</v>
      </c>
      <c r="Q874" s="105">
        <f>IF($T874&gt;25000,Paramètres!$D$9,-5)</f>
        <v>6</v>
      </c>
      <c r="R874" s="105">
        <f t="shared" si="886"/>
        <v>-71614.882366755992</v>
      </c>
      <c r="S874" s="105">
        <f t="shared" si="887"/>
        <v>42188.735462260018</v>
      </c>
      <c r="T874" s="105">
        <f t="shared" si="913"/>
        <v>83117.872785032552</v>
      </c>
      <c r="U874" s="105">
        <f t="shared" si="914"/>
        <v>149.49741875880386</v>
      </c>
      <c r="V874" s="105">
        <f t="shared" si="888"/>
        <v>133.40753088168933</v>
      </c>
      <c r="W874" s="105">
        <f t="shared" si="915"/>
        <v>-114.94476832486959</v>
      </c>
      <c r="X874" s="105">
        <f t="shared" si="916"/>
        <v>67.714618293917539</v>
      </c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44">
        <f t="shared" si="917"/>
        <v>41391.147030970249</v>
      </c>
      <c r="AL874" s="44">
        <f t="shared" si="918"/>
        <v>-10454.386395966105</v>
      </c>
      <c r="AM874" s="44">
        <f t="shared" si="889"/>
        <v>113.26652101174477</v>
      </c>
      <c r="AN874" s="44">
        <f t="shared" si="890"/>
        <v>-176.96403592665109</v>
      </c>
      <c r="AO874" s="44">
        <f t="shared" si="950"/>
        <v>-6663.0255803055479</v>
      </c>
      <c r="AP874" s="44">
        <f t="shared" si="951"/>
        <v>15496.290577417378</v>
      </c>
      <c r="AQ874" s="44">
        <f t="shared" si="919"/>
        <v>1756.3517195821576</v>
      </c>
      <c r="AR874" s="44">
        <f t="shared" si="920"/>
        <v>-1753.886657451767</v>
      </c>
      <c r="AS874" s="44">
        <f t="shared" si="921"/>
        <v>-93.021264729469181</v>
      </c>
      <c r="AT874" s="44">
        <f>Paramètres!$D$26*Calculs!AQ874</f>
        <v>35.12703439164315</v>
      </c>
      <c r="AU874" s="44">
        <f>Paramètres!$D$26*AO874</f>
        <v>-133.26051160611095</v>
      </c>
      <c r="AV874" s="44">
        <f>Paramètres!$D$26*AP874</f>
        <v>309.92581154834755</v>
      </c>
      <c r="AW874" s="44"/>
      <c r="AX874" s="44"/>
      <c r="AY874" s="44"/>
      <c r="AZ874" s="44"/>
      <c r="BA874" s="44"/>
      <c r="BB874" s="44"/>
      <c r="BC874" s="44"/>
      <c r="BD874" s="44"/>
      <c r="BE874" s="44"/>
      <c r="BF874" s="44"/>
      <c r="BG874" s="41">
        <f>Paramètres!$D$16</f>
        <v>30000</v>
      </c>
      <c r="BH874" s="41">
        <f>Paramètres!$E$16</f>
        <v>-25000</v>
      </c>
      <c r="BI874" s="100"/>
      <c r="BJ874" s="100"/>
      <c r="BK874" s="110">
        <f>Paramètres!$D$20</f>
        <v>523598775598.29883</v>
      </c>
      <c r="BL874" s="41">
        <f>Paramètres!$D$21</f>
        <v>10000</v>
      </c>
      <c r="BM874" s="41"/>
      <c r="BN874" s="41"/>
      <c r="BO874" s="41">
        <f>IF(AND($BR$6&gt;200,A874&lt;950),Paramètres!$D$22,0)</f>
        <v>1</v>
      </c>
      <c r="BP874" s="41">
        <f t="shared" si="891"/>
        <v>60223.735335785743</v>
      </c>
      <c r="BQ874" s="41">
        <f t="shared" si="892"/>
        <v>-56734.349066293915</v>
      </c>
      <c r="BR874" s="41">
        <f t="shared" si="922"/>
        <v>82738.652767439067</v>
      </c>
      <c r="BS874" s="41">
        <f t="shared" si="923"/>
        <v>-43.291115823202105</v>
      </c>
      <c r="BT874" s="41">
        <f t="shared" si="924"/>
        <v>74.840119800232003</v>
      </c>
      <c r="BU874" s="41">
        <f t="shared" si="925"/>
        <v>54.474558342354499</v>
      </c>
      <c r="BV874" s="41">
        <f t="shared" si="926"/>
        <v>-51.318281587739222</v>
      </c>
      <c r="BW874" s="41">
        <f>Paramètres!$D$22</f>
        <v>1</v>
      </c>
      <c r="BX874" s="41">
        <f t="shared" si="893"/>
        <v>-11391.147030970249</v>
      </c>
      <c r="BY874" s="41">
        <f t="shared" si="894"/>
        <v>-14545.613604033895</v>
      </c>
      <c r="BZ874" s="41">
        <f t="shared" si="927"/>
        <v>18475.202456239505</v>
      </c>
      <c r="CA874" s="41">
        <f t="shared" si="928"/>
        <v>-128.06566049182024</v>
      </c>
      <c r="CB874" s="41">
        <f t="shared" si="929"/>
        <v>1043.3693357168233</v>
      </c>
      <c r="CC874" s="41">
        <f t="shared" si="930"/>
        <v>-643.30410120849263</v>
      </c>
      <c r="CD874" s="41">
        <f t="shared" si="931"/>
        <v>-821.44957488728346</v>
      </c>
      <c r="CE874" s="2">
        <f>Paramètres!$F$16</f>
        <v>15000</v>
      </c>
      <c r="CF874" s="2">
        <f>Paramètres!$G$16</f>
        <v>15000</v>
      </c>
      <c r="CG874" s="111">
        <f>Paramètres!$F$20</f>
        <v>992600579172.61572</v>
      </c>
      <c r="CH874" s="2">
        <f>Paramètres!$F$21</f>
        <v>13332</v>
      </c>
      <c r="CI874" s="2"/>
      <c r="CJ874" s="2"/>
      <c r="CK874" s="2">
        <f>IF(CN874&gt;20000,Paramètres!$F$22,-2)</f>
        <v>1</v>
      </c>
      <c r="CL874" s="2">
        <f t="shared" si="895"/>
        <v>45223.735335785743</v>
      </c>
      <c r="CM874" s="2">
        <f t="shared" si="896"/>
        <v>-16734.349066293911</v>
      </c>
      <c r="CN874" s="2">
        <f t="shared" si="897"/>
        <v>48220.583534355617</v>
      </c>
      <c r="CO874" s="2">
        <f t="shared" si="898"/>
        <v>-20.30621991738975</v>
      </c>
      <c r="CP874" s="2">
        <f t="shared" si="899"/>
        <v>382.22960901284068</v>
      </c>
      <c r="CQ874" s="2">
        <f t="shared" si="900"/>
        <v>358.47452288050312</v>
      </c>
      <c r="CR874" s="2">
        <f t="shared" si="901"/>
        <v>-132.64799452575502</v>
      </c>
      <c r="CS874" s="2">
        <f>Paramètres!$F$22</f>
        <v>1</v>
      </c>
      <c r="CT874" s="2">
        <f t="shared" si="902"/>
        <v>-26391.147030970249</v>
      </c>
      <c r="CU874" s="2">
        <f t="shared" si="903"/>
        <v>25454.386395966103</v>
      </c>
      <c r="CV874" s="2">
        <f t="shared" si="932"/>
        <v>36666.311900782086</v>
      </c>
      <c r="CW874" s="2">
        <f t="shared" si="933"/>
        <v>136.03512468096133</v>
      </c>
      <c r="CX874" s="2">
        <f t="shared" si="904"/>
        <v>612.84552006892409</v>
      </c>
      <c r="CY874" s="2">
        <f t="shared" si="934"/>
        <v>-441.1050740847873</v>
      </c>
      <c r="CZ874" s="2">
        <f t="shared" si="935"/>
        <v>425.44793463502009</v>
      </c>
      <c r="DA874" s="2"/>
      <c r="DB874" s="2"/>
      <c r="DC874" s="13">
        <f>Paramètres!$H$16</f>
        <v>-20000</v>
      </c>
      <c r="DD874" s="13">
        <f>Paramètres!$I$16</f>
        <v>0</v>
      </c>
      <c r="DE874" s="13"/>
      <c r="DF874" s="13"/>
      <c r="DG874" s="112">
        <f>Paramètres!$H$20</f>
        <v>1047197551196.5977</v>
      </c>
      <c r="DH874" s="13">
        <f>Paramètres!$H$21</f>
        <v>10000</v>
      </c>
      <c r="DI874" s="13">
        <f>IF(DL874&lt;66666,Paramètres!$H$22,5)</f>
        <v>1</v>
      </c>
      <c r="DJ874" s="13">
        <f t="shared" si="905"/>
        <v>10223.735335785743</v>
      </c>
      <c r="DK874" s="13">
        <f t="shared" si="906"/>
        <v>-31734.349066293911</v>
      </c>
      <c r="DL874" s="13">
        <f t="shared" si="936"/>
        <v>33340.571004072248</v>
      </c>
      <c r="DM874" s="13">
        <f t="shared" si="937"/>
        <v>-72.142812768330046</v>
      </c>
      <c r="DN874" s="13">
        <f t="shared" si="938"/>
        <v>827.877644411034</v>
      </c>
      <c r="DO874" s="13">
        <f t="shared" si="939"/>
        <v>253.86493608157912</v>
      </c>
      <c r="DP874" s="13">
        <f t="shared" si="940"/>
        <v>-787.99364740069961</v>
      </c>
      <c r="DQ874" s="13">
        <f>IF(DT874&lt;66666,Paramètres!$H$22,5)</f>
        <v>1</v>
      </c>
      <c r="DR874" s="13">
        <f t="shared" si="907"/>
        <v>-61391.147030970249</v>
      </c>
      <c r="DS874" s="13">
        <f t="shared" si="908"/>
        <v>10454.386395966105</v>
      </c>
      <c r="DT874" s="13">
        <f t="shared" si="941"/>
        <v>62274.931783939901</v>
      </c>
      <c r="DU874" s="13">
        <f t="shared" si="942"/>
        <v>170.33572660403104</v>
      </c>
      <c r="DV874" s="13">
        <f t="shared" si="943"/>
        <v>259.90662014759306</v>
      </c>
      <c r="DW874" s="13">
        <f t="shared" si="944"/>
        <v>-256.21811336802313</v>
      </c>
      <c r="DX874" s="13">
        <f t="shared" si="945"/>
        <v>43.631749663245103</v>
      </c>
    </row>
    <row r="875" spans="1:128" x14ac:dyDescent="0.35">
      <c r="A875" s="106">
        <f t="shared" si="946"/>
        <v>869</v>
      </c>
      <c r="B875" s="106">
        <f>A875*Paramètres!$D$25</f>
        <v>434.5</v>
      </c>
      <c r="C875" s="102">
        <f>Paramètres!$D$7</f>
        <v>155093840495.72119</v>
      </c>
      <c r="D875" s="28">
        <f>Paramètres!$D$8</f>
        <v>6666</v>
      </c>
      <c r="E875" s="28">
        <f t="shared" si="909"/>
        <v>-29632.548785902374</v>
      </c>
      <c r="F875" s="28">
        <f t="shared" si="910"/>
        <v>29754.369143988257</v>
      </c>
      <c r="G875" s="28">
        <f t="shared" si="884"/>
        <v>-71.095271315223826</v>
      </c>
      <c r="H875" s="28">
        <f t="shared" si="885"/>
        <v>-55.694980038687561</v>
      </c>
      <c r="I875" s="28">
        <f t="shared" si="947"/>
        <v>1498.8007865966636</v>
      </c>
      <c r="J875" s="28">
        <f t="shared" si="948"/>
        <v>-4376.4602087113226</v>
      </c>
      <c r="K875" s="28">
        <f t="shared" si="949"/>
        <v>1281.481848334651</v>
      </c>
      <c r="L875" s="28">
        <f t="shared" si="911"/>
        <v>722.24115171476979</v>
      </c>
      <c r="M875" s="28">
        <f t="shared" si="912"/>
        <v>-1058.5666943470858</v>
      </c>
      <c r="N875" s="28">
        <f>Paramètres!$D$26*Calculs!K875</f>
        <v>25.62963696669302</v>
      </c>
      <c r="O875" s="28">
        <f>Paramètres!$D$26*I875</f>
        <v>29.976015731933273</v>
      </c>
      <c r="P875" s="28">
        <f>Paramètres!$D$26*J875</f>
        <v>-87.52920417422645</v>
      </c>
      <c r="Q875" s="105">
        <f>IF($T875&gt;25000,Paramètres!$D$9,-5)</f>
        <v>6</v>
      </c>
      <c r="R875" s="105">
        <f t="shared" si="886"/>
        <v>-67253.711362356902</v>
      </c>
      <c r="S875" s="105">
        <f t="shared" si="887"/>
        <v>32483.865567428038</v>
      </c>
      <c r="T875" s="105">
        <f t="shared" si="913"/>
        <v>74687.77151725677</v>
      </c>
      <c r="U875" s="105">
        <f t="shared" si="914"/>
        <v>154.21923427804293</v>
      </c>
      <c r="V875" s="105">
        <f t="shared" si="888"/>
        <v>164.84587199263461</v>
      </c>
      <c r="W875" s="105">
        <f t="shared" si="915"/>
        <v>-148.43790983517462</v>
      </c>
      <c r="X875" s="105">
        <f t="shared" si="916"/>
        <v>71.696223309018492</v>
      </c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44">
        <f t="shared" si="917"/>
        <v>37621.162576454532</v>
      </c>
      <c r="AL875" s="44">
        <f t="shared" si="918"/>
        <v>-2729.496423439783</v>
      </c>
      <c r="AM875" s="44">
        <f t="shared" si="889"/>
        <v>118.75921944117407</v>
      </c>
      <c r="AN875" s="44">
        <f t="shared" si="890"/>
        <v>-168.93474745908028</v>
      </c>
      <c r="AO875" s="44">
        <f t="shared" si="950"/>
        <v>-8283.6517261512035</v>
      </c>
      <c r="AP875" s="44">
        <f t="shared" si="951"/>
        <v>15093.343501139561</v>
      </c>
      <c r="AQ875" s="44">
        <f t="shared" si="919"/>
        <v>1483.1448469803468</v>
      </c>
      <c r="AR875" s="44">
        <f t="shared" si="920"/>
        <v>-1455.5720569861726</v>
      </c>
      <c r="AS875" s="44">
        <f t="shared" si="921"/>
        <v>-284.65527229510076</v>
      </c>
      <c r="AT875" s="44">
        <f>Paramètres!$D$26*Calculs!AQ875</f>
        <v>29.662896939606934</v>
      </c>
      <c r="AU875" s="44">
        <f>Paramètres!$D$26*AO875</f>
        <v>-165.67303452302409</v>
      </c>
      <c r="AV875" s="44">
        <f>Paramètres!$D$26*AP875</f>
        <v>301.86687002279126</v>
      </c>
      <c r="AW875" s="44"/>
      <c r="AX875" s="44"/>
      <c r="AY875" s="44"/>
      <c r="AZ875" s="44"/>
      <c r="BA875" s="44"/>
      <c r="BB875" s="44"/>
      <c r="BC875" s="44"/>
      <c r="BD875" s="44"/>
      <c r="BE875" s="44"/>
      <c r="BF875" s="44"/>
      <c r="BG875" s="41">
        <f>Paramètres!$D$16</f>
        <v>30000</v>
      </c>
      <c r="BH875" s="41">
        <f>Paramètres!$E$16</f>
        <v>-25000</v>
      </c>
      <c r="BI875" s="100"/>
      <c r="BJ875" s="100"/>
      <c r="BK875" s="110">
        <f>Paramètres!$D$20</f>
        <v>523598775598.29883</v>
      </c>
      <c r="BL875" s="41">
        <f>Paramètres!$D$21</f>
        <v>10000</v>
      </c>
      <c r="BM875" s="41"/>
      <c r="BN875" s="41"/>
      <c r="BO875" s="41">
        <f>IF(AND($BR$6&gt;200,A875&lt;950),Paramètres!$D$22,0)</f>
        <v>1</v>
      </c>
      <c r="BP875" s="41">
        <f t="shared" si="891"/>
        <v>59632.548785902371</v>
      </c>
      <c r="BQ875" s="41">
        <f t="shared" si="892"/>
        <v>-54754.369143988253</v>
      </c>
      <c r="BR875" s="41">
        <f t="shared" si="922"/>
        <v>80957.283891316169</v>
      </c>
      <c r="BS875" s="41">
        <f t="shared" si="923"/>
        <v>-42.558026280201787</v>
      </c>
      <c r="BT875" s="41">
        <f t="shared" si="924"/>
        <v>78.094841334079248</v>
      </c>
      <c r="BU875" s="41">
        <f t="shared" si="925"/>
        <v>57.524094336387634</v>
      </c>
      <c r="BV875" s="41">
        <f t="shared" si="926"/>
        <v>-52.818394653504846</v>
      </c>
      <c r="BW875" s="41">
        <f>Paramètres!$D$22</f>
        <v>1</v>
      </c>
      <c r="BX875" s="41">
        <f t="shared" si="893"/>
        <v>-7621.1625764545315</v>
      </c>
      <c r="BY875" s="41">
        <f t="shared" si="894"/>
        <v>-22270.503576560215</v>
      </c>
      <c r="BZ875" s="41">
        <f t="shared" si="927"/>
        <v>23538.424938179964</v>
      </c>
      <c r="CA875" s="41">
        <f t="shared" si="928"/>
        <v>-108.89139851093911</v>
      </c>
      <c r="CB875" s="41">
        <f t="shared" si="929"/>
        <v>736.80434348214112</v>
      </c>
      <c r="CC875" s="41">
        <f t="shared" si="930"/>
        <v>-238.55910934835174</v>
      </c>
      <c r="CD875" s="41">
        <f t="shared" si="931"/>
        <v>-697.1156230648329</v>
      </c>
      <c r="CE875" s="2">
        <f>Paramètres!$F$16</f>
        <v>15000</v>
      </c>
      <c r="CF875" s="2">
        <f>Paramètres!$G$16</f>
        <v>15000</v>
      </c>
      <c r="CG875" s="111">
        <f>Paramètres!$F$20</f>
        <v>992600579172.61572</v>
      </c>
      <c r="CH875" s="2">
        <f>Paramètres!$F$21</f>
        <v>13332</v>
      </c>
      <c r="CI875" s="2"/>
      <c r="CJ875" s="2"/>
      <c r="CK875" s="2">
        <f>IF(CN875&gt;20000,Paramètres!$F$22,-2)</f>
        <v>1</v>
      </c>
      <c r="CL875" s="2">
        <f t="shared" si="895"/>
        <v>44632.548785902371</v>
      </c>
      <c r="CM875" s="2">
        <f t="shared" si="896"/>
        <v>-14754.369143988257</v>
      </c>
      <c r="CN875" s="2">
        <f t="shared" si="897"/>
        <v>47008.039950236467</v>
      </c>
      <c r="CO875" s="2">
        <f t="shared" si="898"/>
        <v>-18.292553264368461</v>
      </c>
      <c r="CP875" s="2">
        <f t="shared" si="899"/>
        <v>399.97434032753</v>
      </c>
      <c r="CQ875" s="2">
        <f t="shared" si="900"/>
        <v>379.76214870213488</v>
      </c>
      <c r="CR875" s="2">
        <f t="shared" si="901"/>
        <v>-125.53956879637737</v>
      </c>
      <c r="CS875" s="2">
        <f>Paramètres!$F$22</f>
        <v>1</v>
      </c>
      <c r="CT875" s="2">
        <f t="shared" si="902"/>
        <v>-22621.162576454532</v>
      </c>
      <c r="CU875" s="2">
        <f t="shared" si="903"/>
        <v>17729.496423439785</v>
      </c>
      <c r="CV875" s="2">
        <f t="shared" si="932"/>
        <v>28741.12105919237</v>
      </c>
      <c r="CW875" s="2">
        <f t="shared" si="933"/>
        <v>141.91217475816603</v>
      </c>
      <c r="CX875" s="2">
        <f t="shared" si="904"/>
        <v>897.03866727377692</v>
      </c>
      <c r="CY875" s="2">
        <f t="shared" si="934"/>
        <v>-706.02874146678869</v>
      </c>
      <c r="CZ875" s="2">
        <f t="shared" si="935"/>
        <v>553.35502781409366</v>
      </c>
      <c r="DA875" s="2"/>
      <c r="DB875" s="2"/>
      <c r="DC875" s="13">
        <f>Paramètres!$H$16</f>
        <v>-20000</v>
      </c>
      <c r="DD875" s="13">
        <f>Paramètres!$I$16</f>
        <v>0</v>
      </c>
      <c r="DE875" s="13"/>
      <c r="DF875" s="13"/>
      <c r="DG875" s="112">
        <f>Paramètres!$H$20</f>
        <v>1047197551196.5977</v>
      </c>
      <c r="DH875" s="13">
        <f>Paramètres!$H$21</f>
        <v>10000</v>
      </c>
      <c r="DI875" s="13">
        <f>IF(DL875&lt;66666,Paramètres!$H$22,5)</f>
        <v>1</v>
      </c>
      <c r="DJ875" s="13">
        <f t="shared" si="905"/>
        <v>9632.5487859023742</v>
      </c>
      <c r="DK875" s="13">
        <f t="shared" si="906"/>
        <v>-29754.369143988257</v>
      </c>
      <c r="DL875" s="13">
        <f t="shared" si="936"/>
        <v>31274.725886400825</v>
      </c>
      <c r="DM875" s="13">
        <f t="shared" si="937"/>
        <v>-72.061386141476206</v>
      </c>
      <c r="DN875" s="13">
        <f t="shared" si="938"/>
        <v>925.18468963032149</v>
      </c>
      <c r="DO875" s="13">
        <f t="shared" si="939"/>
        <v>284.95490867624733</v>
      </c>
      <c r="DP875" s="13">
        <f t="shared" si="940"/>
        <v>-880.20873089720362</v>
      </c>
      <c r="DQ875" s="13">
        <f>IF(DT875&lt;66666,Paramètres!$H$22,5)</f>
        <v>1</v>
      </c>
      <c r="DR875" s="13">
        <f t="shared" si="907"/>
        <v>-57621.162576454532</v>
      </c>
      <c r="DS875" s="13">
        <f t="shared" si="908"/>
        <v>2729.496423439783</v>
      </c>
      <c r="DT875" s="13">
        <f t="shared" si="941"/>
        <v>57685.774046880702</v>
      </c>
      <c r="DU875" s="13">
        <f t="shared" si="942"/>
        <v>177.28794417378739</v>
      </c>
      <c r="DV875" s="13">
        <f t="shared" si="943"/>
        <v>301.02524484704361</v>
      </c>
      <c r="DW875" s="13">
        <f t="shared" si="944"/>
        <v>-300.68807881215332</v>
      </c>
      <c r="DX875" s="13">
        <f t="shared" si="945"/>
        <v>14.243500113344178</v>
      </c>
    </row>
    <row r="876" spans="1:128" x14ac:dyDescent="0.35">
      <c r="A876" s="106">
        <f t="shared" si="946"/>
        <v>870</v>
      </c>
      <c r="B876" s="106">
        <f>A876*Paramètres!$D$25</f>
        <v>435</v>
      </c>
      <c r="C876" s="102">
        <f>Paramètres!$D$7</f>
        <v>155093840495.72119</v>
      </c>
      <c r="D876" s="28">
        <f>Paramètres!$D$8</f>
        <v>6666</v>
      </c>
      <c r="E876" s="28">
        <f t="shared" si="909"/>
        <v>-28702.588104675349</v>
      </c>
      <c r="F876" s="28">
        <f t="shared" si="910"/>
        <v>27301.497366045824</v>
      </c>
      <c r="G876" s="28">
        <f t="shared" si="884"/>
        <v>-67.719288270117545</v>
      </c>
      <c r="H876" s="28">
        <f t="shared" si="885"/>
        <v>-56.247502340180539</v>
      </c>
      <c r="I876" s="28">
        <f t="shared" si="947"/>
        <v>2191.0659225794998</v>
      </c>
      <c r="J876" s="28">
        <f t="shared" si="948"/>
        <v>-5347.4976988841818</v>
      </c>
      <c r="K876" s="28">
        <f t="shared" si="949"/>
        <v>1434.8098074828604</v>
      </c>
      <c r="L876" s="28">
        <f t="shared" si="911"/>
        <v>797.18962407575327</v>
      </c>
      <c r="M876" s="28">
        <f t="shared" si="912"/>
        <v>-1192.9660040902095</v>
      </c>
      <c r="N876" s="28">
        <f>Paramètres!$D$26*Calculs!K876</f>
        <v>28.696196149657208</v>
      </c>
      <c r="O876" s="28">
        <f>Paramètres!$D$26*I876</f>
        <v>43.821318451589995</v>
      </c>
      <c r="P876" s="28">
        <f>Paramètres!$D$26*J876</f>
        <v>-106.94995397768363</v>
      </c>
      <c r="Q876" s="105">
        <f>IF($T876&gt;25000,Paramètres!$D$9,-5)</f>
        <v>6</v>
      </c>
      <c r="R876" s="105">
        <f t="shared" si="886"/>
        <v>-61818.031803807738</v>
      </c>
      <c r="S876" s="105">
        <f t="shared" si="887"/>
        <v>22555.485856989602</v>
      </c>
      <c r="T876" s="105">
        <f t="shared" si="913"/>
        <v>65804.399536364159</v>
      </c>
      <c r="U876" s="105">
        <f t="shared" si="914"/>
        <v>159.95453951261433</v>
      </c>
      <c r="V876" s="105">
        <f t="shared" si="888"/>
        <v>211.63382650958792</v>
      </c>
      <c r="W876" s="105">
        <f t="shared" si="915"/>
        <v>-198.81325124320236</v>
      </c>
      <c r="X876" s="105">
        <f t="shared" si="916"/>
        <v>72.540799921131679</v>
      </c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44">
        <f t="shared" si="917"/>
        <v>33115.443699132389</v>
      </c>
      <c r="AL876" s="44">
        <f t="shared" si="918"/>
        <v>4746.0115090562222</v>
      </c>
      <c r="AM876" s="44">
        <f t="shared" si="889"/>
        <v>123.42219378610152</v>
      </c>
      <c r="AN876" s="44">
        <f t="shared" si="890"/>
        <v>-177.62433785592572</v>
      </c>
      <c r="AO876" s="44">
        <f t="shared" si="950"/>
        <v>-9573.5507486143524</v>
      </c>
      <c r="AP876" s="44">
        <f t="shared" si="951"/>
        <v>14506.821358821669</v>
      </c>
      <c r="AQ876" s="44">
        <f t="shared" si="919"/>
        <v>1394.9127282838197</v>
      </c>
      <c r="AR876" s="44">
        <f t="shared" si="920"/>
        <v>-1393.7138394624685</v>
      </c>
      <c r="AS876" s="44">
        <f t="shared" si="921"/>
        <v>-57.820871828376582</v>
      </c>
      <c r="AT876" s="44">
        <f>Paramètres!$D$26*Calculs!AQ876</f>
        <v>27.898254565676393</v>
      </c>
      <c r="AU876" s="44">
        <f>Paramètres!$D$26*AO876</f>
        <v>-191.47101497228707</v>
      </c>
      <c r="AV876" s="44">
        <f>Paramètres!$D$26*AP876</f>
        <v>290.13642717643341</v>
      </c>
      <c r="AW876" s="44"/>
      <c r="AX876" s="44"/>
      <c r="AY876" s="44"/>
      <c r="AZ876" s="44"/>
      <c r="BA876" s="44"/>
      <c r="BB876" s="44"/>
      <c r="BC876" s="44"/>
      <c r="BD876" s="44"/>
      <c r="BE876" s="44"/>
      <c r="BF876" s="44"/>
      <c r="BG876" s="41">
        <f>Paramètres!$D$16</f>
        <v>30000</v>
      </c>
      <c r="BH876" s="41">
        <f>Paramètres!$E$16</f>
        <v>-25000</v>
      </c>
      <c r="BI876" s="100"/>
      <c r="BJ876" s="100"/>
      <c r="BK876" s="110">
        <f>Paramètres!$D$20</f>
        <v>523598775598.29883</v>
      </c>
      <c r="BL876" s="41">
        <f>Paramètres!$D$21</f>
        <v>10000</v>
      </c>
      <c r="BM876" s="41"/>
      <c r="BN876" s="41"/>
      <c r="BO876" s="41">
        <f>IF(AND($BR$6&gt;200,A876&lt;950),Paramètres!$D$22,0)</f>
        <v>1</v>
      </c>
      <c r="BP876" s="41">
        <f t="shared" si="891"/>
        <v>58702.588104675349</v>
      </c>
      <c r="BQ876" s="41">
        <f t="shared" si="892"/>
        <v>-52301.49736604582</v>
      </c>
      <c r="BR876" s="41">
        <f t="shared" si="922"/>
        <v>78622.137320971306</v>
      </c>
      <c r="BS876" s="41">
        <f t="shared" si="923"/>
        <v>-41.699673098048983</v>
      </c>
      <c r="BT876" s="41">
        <f t="shared" si="924"/>
        <v>82.690305229150667</v>
      </c>
      <c r="BU876" s="41">
        <f t="shared" si="925"/>
        <v>61.740053037478852</v>
      </c>
      <c r="BV876" s="41">
        <f t="shared" si="926"/>
        <v>-55.00774881613863</v>
      </c>
      <c r="BW876" s="41">
        <f>Paramètres!$D$22</f>
        <v>1</v>
      </c>
      <c r="BX876" s="41">
        <f t="shared" si="893"/>
        <v>-3115.4436991323892</v>
      </c>
      <c r="BY876" s="41">
        <f t="shared" si="894"/>
        <v>-29746.011509056221</v>
      </c>
      <c r="BZ876" s="41">
        <f t="shared" si="927"/>
        <v>29908.714284291273</v>
      </c>
      <c r="CA876" s="41">
        <f t="shared" si="928"/>
        <v>-95.979065549635521</v>
      </c>
      <c r="CB876" s="41">
        <f t="shared" si="929"/>
        <v>499.30826447905747</v>
      </c>
      <c r="CC876" s="41">
        <f t="shared" si="930"/>
        <v>-52.010486699959017</v>
      </c>
      <c r="CD876" s="41">
        <f t="shared" si="931"/>
        <v>-496.59203804563941</v>
      </c>
      <c r="CE876" s="2">
        <f>Paramètres!$F$16</f>
        <v>15000</v>
      </c>
      <c r="CF876" s="2">
        <f>Paramètres!$G$16</f>
        <v>15000</v>
      </c>
      <c r="CG876" s="111">
        <f>Paramètres!$F$20</f>
        <v>992600579172.61572</v>
      </c>
      <c r="CH876" s="2">
        <f>Paramètres!$F$21</f>
        <v>13332</v>
      </c>
      <c r="CI876" s="2"/>
      <c r="CJ876" s="2"/>
      <c r="CK876" s="2">
        <f>IF(CN876&gt;20000,Paramètres!$F$22,-2)</f>
        <v>1</v>
      </c>
      <c r="CL876" s="2">
        <f t="shared" si="895"/>
        <v>43702.588104675349</v>
      </c>
      <c r="CM876" s="2">
        <f t="shared" si="896"/>
        <v>-12301.497366045824</v>
      </c>
      <c r="CN876" s="2">
        <f t="shared" si="897"/>
        <v>45400.914577723473</v>
      </c>
      <c r="CO876" s="2">
        <f t="shared" si="898"/>
        <v>-15.720961947820715</v>
      </c>
      <c r="CP876" s="2">
        <f t="shared" si="899"/>
        <v>425.3655086799323</v>
      </c>
      <c r="CQ876" s="2">
        <f t="shared" si="900"/>
        <v>409.45372560613561</v>
      </c>
      <c r="CR876" s="2">
        <f t="shared" si="901"/>
        <v>-115.25390475724878</v>
      </c>
      <c r="CS876" s="2">
        <f>Paramètres!$F$22</f>
        <v>1</v>
      </c>
      <c r="CT876" s="2">
        <f t="shared" si="902"/>
        <v>-18115.443699132389</v>
      </c>
      <c r="CU876" s="2">
        <f t="shared" si="903"/>
        <v>10253.988490943779</v>
      </c>
      <c r="CV876" s="2">
        <f t="shared" si="932"/>
        <v>20816.185538874379</v>
      </c>
      <c r="CW876" s="2">
        <f t="shared" si="933"/>
        <v>150.48858826095821</v>
      </c>
      <c r="CX876" s="2">
        <f t="shared" si="904"/>
        <v>1367.9000447619965</v>
      </c>
      <c r="CY876" s="2">
        <f t="shared" si="934"/>
        <v>-1190.4254120261164</v>
      </c>
      <c r="CZ876" s="2">
        <f t="shared" si="935"/>
        <v>673.82332318073043</v>
      </c>
      <c r="DA876" s="2"/>
      <c r="DB876" s="2"/>
      <c r="DC876" s="13">
        <f>Paramètres!$H$16</f>
        <v>-20000</v>
      </c>
      <c r="DD876" s="13">
        <f>Paramètres!$I$16</f>
        <v>0</v>
      </c>
      <c r="DE876" s="13"/>
      <c r="DF876" s="13"/>
      <c r="DG876" s="112">
        <f>Paramètres!$H$20</f>
        <v>1047197551196.5977</v>
      </c>
      <c r="DH876" s="13">
        <f>Paramètres!$H$21</f>
        <v>10000</v>
      </c>
      <c r="DI876" s="13">
        <f>IF(DL876&lt;66666,Paramètres!$H$22,5)</f>
        <v>1</v>
      </c>
      <c r="DJ876" s="13">
        <f t="shared" si="905"/>
        <v>8702.5881046753493</v>
      </c>
      <c r="DK876" s="13">
        <f t="shared" si="906"/>
        <v>-27301.497366045824</v>
      </c>
      <c r="DL876" s="13">
        <f t="shared" si="936"/>
        <v>28654.961143715478</v>
      </c>
      <c r="DM876" s="13">
        <f t="shared" si="937"/>
        <v>-72.319869770800864</v>
      </c>
      <c r="DN876" s="13">
        <f t="shared" si="938"/>
        <v>1073.404620730249</v>
      </c>
      <c r="DO876" s="13">
        <f t="shared" si="939"/>
        <v>325.99584543213882</v>
      </c>
      <c r="DP876" s="13">
        <f t="shared" si="940"/>
        <v>-1022.704350516822</v>
      </c>
      <c r="DQ876" s="13">
        <f>IF(DT876&lt;66666,Paramètres!$H$22,5)</f>
        <v>1</v>
      </c>
      <c r="DR876" s="13">
        <f t="shared" si="907"/>
        <v>-53115.443699132389</v>
      </c>
      <c r="DS876" s="13">
        <f t="shared" si="908"/>
        <v>-4746.0115090562222</v>
      </c>
      <c r="DT876" s="13">
        <f t="shared" si="941"/>
        <v>53327.05677796025</v>
      </c>
      <c r="DU876" s="13">
        <f t="shared" si="942"/>
        <v>-174.89402369828389</v>
      </c>
      <c r="DV876" s="13">
        <f t="shared" si="943"/>
        <v>349.63855531181417</v>
      </c>
      <c r="DW876" s="13">
        <f t="shared" si="944"/>
        <v>-348.25111532099436</v>
      </c>
      <c r="DX876" s="13">
        <f t="shared" si="945"/>
        <v>-31.117198431350058</v>
      </c>
    </row>
    <row r="877" spans="1:128" x14ac:dyDescent="0.35">
      <c r="A877" s="106">
        <f t="shared" si="946"/>
        <v>871</v>
      </c>
      <c r="B877" s="106">
        <f>A877*Paramètres!$D$25</f>
        <v>435.5</v>
      </c>
      <c r="C877" s="102">
        <f>Paramètres!$D$7</f>
        <v>155093840495.72119</v>
      </c>
      <c r="D877" s="28">
        <f>Paramètres!$D$8</f>
        <v>6666</v>
      </c>
      <c r="E877" s="28">
        <f t="shared" si="909"/>
        <v>-27407.757737366661</v>
      </c>
      <c r="F877" s="28">
        <f t="shared" si="910"/>
        <v>24329.507015581181</v>
      </c>
      <c r="G877" s="28">
        <f t="shared" si="884"/>
        <v>-65.407792545126341</v>
      </c>
      <c r="H877" s="28">
        <f t="shared" si="885"/>
        <v>-57.454465278531359</v>
      </c>
      <c r="I877" s="28">
        <f t="shared" si="947"/>
        <v>2944.4342282036632</v>
      </c>
      <c r="J877" s="28">
        <f t="shared" si="948"/>
        <v>-6433.5137489967083</v>
      </c>
      <c r="K877" s="28">
        <f t="shared" si="949"/>
        <v>1667.0430445222876</v>
      </c>
      <c r="L877" s="28">
        <f t="shared" si="911"/>
        <v>896.81865949794451</v>
      </c>
      <c r="M877" s="28">
        <f t="shared" si="912"/>
        <v>-1405.2575579823251</v>
      </c>
      <c r="N877" s="28">
        <f>Paramètres!$D$26*Calculs!K877</f>
        <v>33.340860890445754</v>
      </c>
      <c r="O877" s="28">
        <f>Paramètres!$D$26*I877</f>
        <v>58.888684564073266</v>
      </c>
      <c r="P877" s="28">
        <f>Paramètres!$D$26*J877</f>
        <v>-128.67027497993416</v>
      </c>
      <c r="Q877" s="105">
        <f>IF($T877&gt;25000,Paramètres!$D$9,-5)</f>
        <v>6</v>
      </c>
      <c r="R877" s="105">
        <f t="shared" si="886"/>
        <v>-55387.997602326257</v>
      </c>
      <c r="S877" s="105">
        <f t="shared" si="887"/>
        <v>12344.540045071219</v>
      </c>
      <c r="T877" s="105">
        <f t="shared" si="913"/>
        <v>56746.964212367049</v>
      </c>
      <c r="U877" s="105">
        <f t="shared" si="914"/>
        <v>167.43561492765414</v>
      </c>
      <c r="V877" s="105">
        <f t="shared" si="888"/>
        <v>283.09538719590103</v>
      </c>
      <c r="W877" s="105">
        <f t="shared" si="915"/>
        <v>-276.31586719874224</v>
      </c>
      <c r="X877" s="105">
        <f t="shared" si="916"/>
        <v>61.583599974377734</v>
      </c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44">
        <f t="shared" si="917"/>
        <v>27980.239864959596</v>
      </c>
      <c r="AL877" s="44">
        <f t="shared" si="918"/>
        <v>11984.966970509962</v>
      </c>
      <c r="AM877" s="44">
        <f t="shared" si="889"/>
        <v>127.27343600189614</v>
      </c>
      <c r="AN877" s="44">
        <f t="shared" si="890"/>
        <v>173.03369323393596</v>
      </c>
      <c r="AO877" s="44">
        <f t="shared" si="950"/>
        <v>-10775.793573104535</v>
      </c>
      <c r="AP877" s="44">
        <f t="shared" si="951"/>
        <v>14158.864059816859</v>
      </c>
      <c r="AQ877" s="44">
        <f t="shared" si="919"/>
        <v>1802.8092408568607</v>
      </c>
      <c r="AR877" s="44">
        <f t="shared" si="920"/>
        <v>-1789.5002652902722</v>
      </c>
      <c r="AS877" s="44">
        <f t="shared" si="921"/>
        <v>218.65488662487263</v>
      </c>
      <c r="AT877" s="44">
        <f>Paramètres!$D$26*Calculs!AQ877</f>
        <v>36.056184817137215</v>
      </c>
      <c r="AU877" s="44">
        <f>Paramètres!$D$26*AO877</f>
        <v>-215.5158714620907</v>
      </c>
      <c r="AV877" s="44">
        <f>Paramètres!$D$26*AP877</f>
        <v>283.17728119633716</v>
      </c>
      <c r="AW877" s="44"/>
      <c r="AX877" s="44"/>
      <c r="AY877" s="44"/>
      <c r="AZ877" s="44"/>
      <c r="BA877" s="44"/>
      <c r="BB877" s="44"/>
      <c r="BC877" s="44"/>
      <c r="BD877" s="44"/>
      <c r="BE877" s="44"/>
      <c r="BF877" s="44"/>
      <c r="BG877" s="41">
        <f>Paramètres!$D$16</f>
        <v>30000</v>
      </c>
      <c r="BH877" s="41">
        <f>Paramètres!$E$16</f>
        <v>-25000</v>
      </c>
      <c r="BI877" s="100"/>
      <c r="BJ877" s="100"/>
      <c r="BK877" s="110">
        <f>Paramètres!$D$20</f>
        <v>523598775598.29883</v>
      </c>
      <c r="BL877" s="41">
        <f>Paramètres!$D$21</f>
        <v>10000</v>
      </c>
      <c r="BM877" s="41"/>
      <c r="BN877" s="41"/>
      <c r="BO877" s="41">
        <f>IF(AND($BR$6&gt;200,A877&lt;950),Paramètres!$D$22,0)</f>
        <v>1</v>
      </c>
      <c r="BP877" s="41">
        <f t="shared" si="891"/>
        <v>57407.757737366657</v>
      </c>
      <c r="BQ877" s="41">
        <f t="shared" si="892"/>
        <v>-49329.507015581185</v>
      </c>
      <c r="BR877" s="41">
        <f t="shared" si="922"/>
        <v>75690.494190700425</v>
      </c>
      <c r="BS877" s="41">
        <f t="shared" si="923"/>
        <v>-40.671905544803394</v>
      </c>
      <c r="BT877" s="41">
        <f t="shared" si="924"/>
        <v>89.05190009710121</v>
      </c>
      <c r="BU877" s="41">
        <f t="shared" si="925"/>
        <v>67.541769432054707</v>
      </c>
      <c r="BV877" s="41">
        <f t="shared" si="926"/>
        <v>-58.037490408280547</v>
      </c>
      <c r="BW877" s="41">
        <f>Paramètres!$D$22</f>
        <v>1</v>
      </c>
      <c r="BX877" s="41">
        <f t="shared" si="893"/>
        <v>2019.7601350404038</v>
      </c>
      <c r="BY877" s="41">
        <f t="shared" si="894"/>
        <v>-36984.966970509966</v>
      </c>
      <c r="BZ877" s="41">
        <f t="shared" si="927"/>
        <v>37040.07576683411</v>
      </c>
      <c r="CA877" s="41">
        <f t="shared" si="928"/>
        <v>-86.874165211655267</v>
      </c>
      <c r="CB877" s="41">
        <f t="shared" si="929"/>
        <v>343.41818135967799</v>
      </c>
      <c r="CC877" s="41">
        <f t="shared" si="930"/>
        <v>18.726267103897875</v>
      </c>
      <c r="CD877" s="41">
        <f t="shared" si="931"/>
        <v>-342.90723848986062</v>
      </c>
      <c r="CE877" s="2">
        <f>Paramètres!$F$16</f>
        <v>15000</v>
      </c>
      <c r="CF877" s="2">
        <f>Paramètres!$G$16</f>
        <v>15000</v>
      </c>
      <c r="CG877" s="111">
        <f>Paramètres!$F$20</f>
        <v>992600579172.61572</v>
      </c>
      <c r="CH877" s="2">
        <f>Paramètres!$F$21</f>
        <v>13332</v>
      </c>
      <c r="CI877" s="2"/>
      <c r="CJ877" s="2"/>
      <c r="CK877" s="2">
        <f>IF(CN877&gt;20000,Paramètres!$F$22,-2)</f>
        <v>1</v>
      </c>
      <c r="CL877" s="2">
        <f t="shared" si="895"/>
        <v>42407.757737366657</v>
      </c>
      <c r="CM877" s="2">
        <f t="shared" si="896"/>
        <v>-9329.5070155811809</v>
      </c>
      <c r="CN877" s="2">
        <f t="shared" si="897"/>
        <v>43421.85644885488</v>
      </c>
      <c r="CO877" s="2">
        <f t="shared" si="898"/>
        <v>-12.407161191874009</v>
      </c>
      <c r="CP877" s="2">
        <f t="shared" si="899"/>
        <v>459.90800400396262</v>
      </c>
      <c r="CQ877" s="2">
        <f t="shared" si="900"/>
        <v>449.16705111971902</v>
      </c>
      <c r="CR877" s="2">
        <f t="shared" si="901"/>
        <v>-98.814636240410252</v>
      </c>
      <c r="CS877" s="2">
        <f>Paramètres!$F$22</f>
        <v>1</v>
      </c>
      <c r="CT877" s="2">
        <f t="shared" si="902"/>
        <v>-12980.239864959596</v>
      </c>
      <c r="CU877" s="2">
        <f t="shared" si="903"/>
        <v>3015.0330294900377</v>
      </c>
      <c r="CV877" s="2">
        <f t="shared" si="932"/>
        <v>13325.803957765633</v>
      </c>
      <c r="CW877" s="2">
        <f t="shared" si="933"/>
        <v>166.92329798266448</v>
      </c>
      <c r="CX877" s="2">
        <f t="shared" si="904"/>
        <v>1974.8758224732308</v>
      </c>
      <c r="CY877" s="2">
        <f t="shared" si="934"/>
        <v>-1923.6634397786886</v>
      </c>
      <c r="CZ877" s="2">
        <f t="shared" si="935"/>
        <v>446.82601160646755</v>
      </c>
      <c r="DA877" s="2"/>
      <c r="DB877" s="2"/>
      <c r="DC877" s="13">
        <f>Paramètres!$H$16</f>
        <v>-20000</v>
      </c>
      <c r="DD877" s="13">
        <f>Paramètres!$I$16</f>
        <v>0</v>
      </c>
      <c r="DE877" s="13"/>
      <c r="DF877" s="13"/>
      <c r="DG877" s="112">
        <f>Paramètres!$H$20</f>
        <v>1047197551196.5977</v>
      </c>
      <c r="DH877" s="13">
        <f>Paramètres!$H$21</f>
        <v>10000</v>
      </c>
      <c r="DI877" s="13">
        <f>IF(DL877&lt;66666,Paramètres!$H$22,5)</f>
        <v>1</v>
      </c>
      <c r="DJ877" s="13">
        <f t="shared" si="905"/>
        <v>7407.7577373666609</v>
      </c>
      <c r="DK877" s="13">
        <f t="shared" si="906"/>
        <v>-24329.507015581181</v>
      </c>
      <c r="DL877" s="13">
        <f t="shared" si="936"/>
        <v>25432.25877339112</v>
      </c>
      <c r="DM877" s="13">
        <f t="shared" si="937"/>
        <v>-73.065751357342421</v>
      </c>
      <c r="DN877" s="13">
        <f t="shared" si="938"/>
        <v>1304.9902722422883</v>
      </c>
      <c r="DO877" s="13">
        <f t="shared" si="939"/>
        <v>380.10983894617078</v>
      </c>
      <c r="DP877" s="13">
        <f t="shared" si="940"/>
        <v>-1248.4054313336344</v>
      </c>
      <c r="DQ877" s="13">
        <f>IF(DT877&lt;66666,Paramètres!$H$22,5)</f>
        <v>1</v>
      </c>
      <c r="DR877" s="13">
        <f t="shared" si="907"/>
        <v>-47980.2398649596</v>
      </c>
      <c r="DS877" s="13">
        <f t="shared" si="908"/>
        <v>-11984.966970509962</v>
      </c>
      <c r="DT877" s="13">
        <f t="shared" si="941"/>
        <v>49454.452284736435</v>
      </c>
      <c r="DU877" s="13">
        <f t="shared" si="942"/>
        <v>-165.97510070554677</v>
      </c>
      <c r="DV877" s="13">
        <f t="shared" si="943"/>
        <v>403.19228660233506</v>
      </c>
      <c r="DW877" s="13">
        <f t="shared" si="944"/>
        <v>-391.17332675125533</v>
      </c>
      <c r="DX877" s="13">
        <f t="shared" si="945"/>
        <v>-97.711045506509336</v>
      </c>
    </row>
    <row r="878" spans="1:128" x14ac:dyDescent="0.35">
      <c r="A878" s="106">
        <f t="shared" si="946"/>
        <v>872</v>
      </c>
      <c r="B878" s="106">
        <f>A878*Paramètres!$D$25</f>
        <v>436</v>
      </c>
      <c r="C878" s="102">
        <f>Paramètres!$D$7</f>
        <v>155093840495.72119</v>
      </c>
      <c r="D878" s="28">
        <f>Paramètres!$D$8</f>
        <v>6666</v>
      </c>
      <c r="E878" s="28">
        <f t="shared" si="909"/>
        <v>-25711.335958390344</v>
      </c>
      <c r="F878" s="28">
        <f t="shared" si="910"/>
        <v>20761.435751587243</v>
      </c>
      <c r="G878" s="28">
        <f t="shared" si="884"/>
        <v>-63.868697035433691</v>
      </c>
      <c r="H878" s="28">
        <f t="shared" si="885"/>
        <v>-59.799804896969071</v>
      </c>
      <c r="I878" s="28">
        <f t="shared" si="947"/>
        <v>3782.3642031375343</v>
      </c>
      <c r="J878" s="28">
        <f t="shared" si="948"/>
        <v>-7710.1010319990992</v>
      </c>
      <c r="K878" s="28">
        <f t="shared" si="949"/>
        <v>2033.6356776037314</v>
      </c>
      <c r="L878" s="28">
        <f t="shared" si="911"/>
        <v>1022.9652950384099</v>
      </c>
      <c r="M878" s="28">
        <f t="shared" si="912"/>
        <v>-1757.6165891256737</v>
      </c>
      <c r="N878" s="28">
        <f>Paramètres!$D$26*Calculs!K878</f>
        <v>40.672713552074633</v>
      </c>
      <c r="O878" s="28">
        <f>Paramètres!$D$26*I878</f>
        <v>75.647284062750686</v>
      </c>
      <c r="P878" s="28">
        <f>Paramètres!$D$26*J878</f>
        <v>-154.20202063998198</v>
      </c>
      <c r="Q878" s="105">
        <f>IF($T878&gt;25000,Paramètres!$D$9,-5)</f>
        <v>6</v>
      </c>
      <c r="R878" s="105">
        <f t="shared" si="886"/>
        <v>-47856.303970475099</v>
      </c>
      <c r="S878" s="105">
        <f t="shared" si="887"/>
        <v>1642.3730295126334</v>
      </c>
      <c r="T878" s="105">
        <f t="shared" si="913"/>
        <v>47884.477849117051</v>
      </c>
      <c r="U878" s="105">
        <f t="shared" si="914"/>
        <v>178.03444650505628</v>
      </c>
      <c r="V878" s="105">
        <f t="shared" si="888"/>
        <v>394.32334285183862</v>
      </c>
      <c r="W878" s="105">
        <f t="shared" si="915"/>
        <v>-394.09133409855951</v>
      </c>
      <c r="X878" s="105">
        <f t="shared" si="916"/>
        <v>13.524759009543303</v>
      </c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44">
        <f t="shared" si="917"/>
        <v>22144.968012084759</v>
      </c>
      <c r="AL878" s="44">
        <f t="shared" si="918"/>
        <v>19119.06272207461</v>
      </c>
      <c r="AM878" s="44">
        <f t="shared" si="889"/>
        <v>131.22556908690277</v>
      </c>
      <c r="AN878" s="44">
        <f t="shared" si="890"/>
        <v>178.49042980543143</v>
      </c>
      <c r="AO878" s="44">
        <f t="shared" si="950"/>
        <v>-12349.777966932716</v>
      </c>
      <c r="AP878" s="44">
        <f t="shared" si="951"/>
        <v>14094.341665245394</v>
      </c>
      <c r="AQ878" s="44">
        <f t="shared" si="919"/>
        <v>2573.3194663317795</v>
      </c>
      <c r="AR878" s="44">
        <f t="shared" si="920"/>
        <v>-2572.426366624788</v>
      </c>
      <c r="AS878" s="44">
        <f t="shared" si="921"/>
        <v>67.791327584475326</v>
      </c>
      <c r="AT878" s="44">
        <f>Paramètres!$D$26*Calculs!AQ878</f>
        <v>51.466389326635593</v>
      </c>
      <c r="AU878" s="44">
        <f>Paramètres!$D$26*AO878</f>
        <v>-246.99555933865432</v>
      </c>
      <c r="AV878" s="44">
        <f>Paramètres!$D$26*AP878</f>
        <v>281.8868333049079</v>
      </c>
      <c r="AW878" s="44"/>
      <c r="AX878" s="44"/>
      <c r="AY878" s="44"/>
      <c r="AZ878" s="44"/>
      <c r="BA878" s="44"/>
      <c r="BB878" s="44"/>
      <c r="BC878" s="44"/>
      <c r="BD878" s="44"/>
      <c r="BE878" s="44"/>
      <c r="BF878" s="44"/>
      <c r="BG878" s="41">
        <f>Paramètres!$D$16</f>
        <v>30000</v>
      </c>
      <c r="BH878" s="41">
        <f>Paramètres!$E$16</f>
        <v>-25000</v>
      </c>
      <c r="BI878" s="100"/>
      <c r="BJ878" s="100"/>
      <c r="BK878" s="110">
        <f>Paramètres!$D$20</f>
        <v>523598775598.29883</v>
      </c>
      <c r="BL878" s="41">
        <f>Paramètres!$D$21</f>
        <v>10000</v>
      </c>
      <c r="BM878" s="41"/>
      <c r="BN878" s="41"/>
      <c r="BO878" s="41">
        <f>IF(AND($BR$6&gt;200,A878&lt;950),Paramètres!$D$22,0)</f>
        <v>1</v>
      </c>
      <c r="BP878" s="41">
        <f t="shared" si="891"/>
        <v>55711.335958390344</v>
      </c>
      <c r="BQ878" s="41">
        <f t="shared" si="892"/>
        <v>-45761.43575158724</v>
      </c>
      <c r="BR878" s="41">
        <f t="shared" si="922"/>
        <v>72096.199319487598</v>
      </c>
      <c r="BS878" s="41">
        <f t="shared" si="923"/>
        <v>-39.399771847972403</v>
      </c>
      <c r="BT878" s="41">
        <f t="shared" si="924"/>
        <v>97.894893024272676</v>
      </c>
      <c r="BU878" s="41">
        <f t="shared" si="925"/>
        <v>75.646917942479689</v>
      </c>
      <c r="BV878" s="41">
        <f t="shared" si="926"/>
        <v>-62.136574463334682</v>
      </c>
      <c r="BW878" s="41">
        <f>Paramètres!$D$22</f>
        <v>1</v>
      </c>
      <c r="BX878" s="41">
        <f t="shared" si="893"/>
        <v>7855.0319879152412</v>
      </c>
      <c r="BY878" s="41">
        <f t="shared" si="894"/>
        <v>-44119.06272207461</v>
      </c>
      <c r="BZ878" s="41">
        <f t="shared" si="927"/>
        <v>44812.868944149574</v>
      </c>
      <c r="CA878" s="41">
        <f t="shared" si="928"/>
        <v>-79.90474551149218</v>
      </c>
      <c r="CB878" s="41">
        <f t="shared" si="929"/>
        <v>242.40175036166065</v>
      </c>
      <c r="CC878" s="41">
        <f t="shared" si="930"/>
        <v>42.489435465302222</v>
      </c>
      <c r="CD878" s="41">
        <f t="shared" si="931"/>
        <v>-238.64881405998389</v>
      </c>
      <c r="CE878" s="2">
        <f>Paramètres!$F$16</f>
        <v>15000</v>
      </c>
      <c r="CF878" s="2">
        <f>Paramètres!$G$16</f>
        <v>15000</v>
      </c>
      <c r="CG878" s="111">
        <f>Paramètres!$F$20</f>
        <v>992600579172.61572</v>
      </c>
      <c r="CH878" s="2">
        <f>Paramètres!$F$21</f>
        <v>13332</v>
      </c>
      <c r="CI878" s="2"/>
      <c r="CJ878" s="2"/>
      <c r="CK878" s="2">
        <f>IF(CN878&gt;20000,Paramètres!$F$22,-2)</f>
        <v>1</v>
      </c>
      <c r="CL878" s="2">
        <f t="shared" si="895"/>
        <v>40711.335958390344</v>
      </c>
      <c r="CM878" s="2">
        <f t="shared" si="896"/>
        <v>-5761.4357515872434</v>
      </c>
      <c r="CN878" s="2">
        <f t="shared" si="897"/>
        <v>41116.991833505941</v>
      </c>
      <c r="CO878" s="2">
        <f t="shared" si="898"/>
        <v>-8.0549630903817828</v>
      </c>
      <c r="CP878" s="2">
        <f t="shared" si="899"/>
        <v>505.36919743840485</v>
      </c>
      <c r="CQ878" s="2">
        <f t="shared" si="900"/>
        <v>500.38327860286677</v>
      </c>
      <c r="CR878" s="2">
        <f t="shared" si="901"/>
        <v>-70.813841967395433</v>
      </c>
      <c r="CS878" s="2">
        <f>Paramètres!$F$22</f>
        <v>1</v>
      </c>
      <c r="CT878" s="2">
        <f t="shared" si="902"/>
        <v>-7144.9680120847588</v>
      </c>
      <c r="CU878" s="2">
        <f t="shared" si="903"/>
        <v>-4119.0627220746101</v>
      </c>
      <c r="CV878" s="2">
        <f t="shared" si="932"/>
        <v>8247.2568531663383</v>
      </c>
      <c r="CW878" s="2">
        <f t="shared" si="933"/>
        <v>-150.03661931282758</v>
      </c>
      <c r="CX878" s="2">
        <f t="shared" si="904"/>
        <v>2124.8029133341247</v>
      </c>
      <c r="CY878" s="2">
        <f t="shared" si="934"/>
        <v>-1840.811935174323</v>
      </c>
      <c r="CZ878" s="2">
        <f t="shared" si="935"/>
        <v>-1061.2251598190405</v>
      </c>
      <c r="DA878" s="2"/>
      <c r="DB878" s="2"/>
      <c r="DC878" s="13">
        <f>Paramètres!$H$16</f>
        <v>-20000</v>
      </c>
      <c r="DD878" s="13">
        <f>Paramètres!$I$16</f>
        <v>0</v>
      </c>
      <c r="DE878" s="13"/>
      <c r="DF878" s="13"/>
      <c r="DG878" s="112">
        <f>Paramètres!$H$20</f>
        <v>1047197551196.5977</v>
      </c>
      <c r="DH878" s="13">
        <f>Paramètres!$H$21</f>
        <v>10000</v>
      </c>
      <c r="DI878" s="13">
        <f>IF(DL878&lt;66666,Paramètres!$H$22,5)</f>
        <v>1</v>
      </c>
      <c r="DJ878" s="13">
        <f t="shared" si="905"/>
        <v>5711.3359583903439</v>
      </c>
      <c r="DK878" s="13">
        <f t="shared" si="906"/>
        <v>-20761.435751587243</v>
      </c>
      <c r="DL878" s="13">
        <f t="shared" si="936"/>
        <v>21532.686151450951</v>
      </c>
      <c r="DM878" s="13">
        <f t="shared" si="937"/>
        <v>-74.618768538801362</v>
      </c>
      <c r="DN878" s="13">
        <f t="shared" si="938"/>
        <v>1685.0196304388387</v>
      </c>
      <c r="DO878" s="13">
        <f t="shared" si="939"/>
        <v>446.93509849306338</v>
      </c>
      <c r="DP878" s="13">
        <f t="shared" si="940"/>
        <v>-1624.6661726949437</v>
      </c>
      <c r="DQ878" s="13">
        <f>IF(DT878&lt;66666,Paramètres!$H$22,5)</f>
        <v>1</v>
      </c>
      <c r="DR878" s="13">
        <f t="shared" si="907"/>
        <v>-42144.968012084762</v>
      </c>
      <c r="DS878" s="13">
        <f t="shared" si="908"/>
        <v>-19119.06272207461</v>
      </c>
      <c r="DT878" s="13">
        <f t="shared" si="941"/>
        <v>46278.903272552503</v>
      </c>
      <c r="DU878" s="13">
        <f t="shared" si="942"/>
        <v>-155.59858236592046</v>
      </c>
      <c r="DV878" s="13">
        <f t="shared" si="943"/>
        <v>456.59875081104599</v>
      </c>
      <c r="DW878" s="13">
        <f t="shared" si="944"/>
        <v>-415.8123547993066</v>
      </c>
      <c r="DX878" s="13">
        <f t="shared" si="945"/>
        <v>-188.63325485837117</v>
      </c>
    </row>
    <row r="879" spans="1:128" x14ac:dyDescent="0.35">
      <c r="A879" s="106">
        <f t="shared" si="946"/>
        <v>873</v>
      </c>
      <c r="B879" s="106">
        <f>A879*Paramètres!$D$25</f>
        <v>436.5</v>
      </c>
      <c r="C879" s="102">
        <f>Paramètres!$D$7</f>
        <v>155093840495.72119</v>
      </c>
      <c r="D879" s="28">
        <f>Paramètres!$D$8</f>
        <v>6666</v>
      </c>
      <c r="E879" s="28">
        <f t="shared" si="909"/>
        <v>-23564.412533061975</v>
      </c>
      <c r="F879" s="28">
        <f t="shared" si="910"/>
        <v>16466.981088306278</v>
      </c>
      <c r="G879" s="28">
        <f t="shared" si="884"/>
        <v>-63.077175299039361</v>
      </c>
      <c r="H879" s="28">
        <f t="shared" si="885"/>
        <v>-64.305597526370519</v>
      </c>
      <c r="I879" s="28">
        <f t="shared" si="947"/>
        <v>4729.6822141131943</v>
      </c>
      <c r="J879" s="28">
        <f t="shared" si="948"/>
        <v>-9313.5156004847922</v>
      </c>
      <c r="K879" s="28">
        <f t="shared" si="949"/>
        <v>2643.2153934380481</v>
      </c>
      <c r="L879" s="28">
        <f t="shared" si="911"/>
        <v>1146.0216776316704</v>
      </c>
      <c r="M879" s="28">
        <f t="shared" si="912"/>
        <v>-2381.8526256899577</v>
      </c>
      <c r="N879" s="28">
        <f>Paramètres!$D$26*Calculs!K879</f>
        <v>52.86430786876096</v>
      </c>
      <c r="O879" s="28">
        <f>Paramètres!$D$26*I879</f>
        <v>94.593644282263881</v>
      </c>
      <c r="P879" s="28">
        <f>Paramètres!$D$26*J879</f>
        <v>-186.27031200969586</v>
      </c>
      <c r="Q879" s="105">
        <f>IF($T879&gt;25000,Paramètres!$D$9,-5)</f>
        <v>6</v>
      </c>
      <c r="R879" s="105">
        <f t="shared" si="886"/>
        <v>-38891.384970024184</v>
      </c>
      <c r="S879" s="105">
        <f t="shared" si="887"/>
        <v>-9716.2002982871491</v>
      </c>
      <c r="T879" s="105">
        <f t="shared" si="913"/>
        <v>40086.710679763419</v>
      </c>
      <c r="U879" s="105">
        <f t="shared" si="914"/>
        <v>-165.97297193725808</v>
      </c>
      <c r="V879" s="105">
        <f t="shared" si="888"/>
        <v>555.87317866052513</v>
      </c>
      <c r="W879" s="105">
        <f t="shared" si="915"/>
        <v>-539.29787251691516</v>
      </c>
      <c r="X879" s="105">
        <f t="shared" si="916"/>
        <v>-134.73231035236182</v>
      </c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44">
        <f t="shared" si="917"/>
        <v>15326.972436962205</v>
      </c>
      <c r="AL879" s="44">
        <f t="shared" si="918"/>
        <v>26183.181386593427</v>
      </c>
      <c r="AM879" s="44">
        <f t="shared" si="889"/>
        <v>136.59465998117804</v>
      </c>
      <c r="AN879" s="44">
        <f t="shared" si="890"/>
        <v>-150.51133202206293</v>
      </c>
      <c r="AO879" s="44">
        <f t="shared" si="950"/>
        <v>-14675.208774218849</v>
      </c>
      <c r="AP879" s="44">
        <f t="shared" si="951"/>
        <v>13880.246159524961</v>
      </c>
      <c r="AQ879" s="44">
        <f t="shared" si="919"/>
        <v>2996.4006969928573</v>
      </c>
      <c r="AR879" s="44">
        <f t="shared" si="920"/>
        <v>-2608.2261886068868</v>
      </c>
      <c r="AS879" s="44">
        <f t="shared" si="921"/>
        <v>-1474.9824697278523</v>
      </c>
      <c r="AT879" s="44">
        <f>Paramètres!$D$26*Calculs!AQ879</f>
        <v>59.928013939857145</v>
      </c>
      <c r="AU879" s="44">
        <f>Paramètres!$D$26*AO879</f>
        <v>-293.50417548437696</v>
      </c>
      <c r="AV879" s="44">
        <f>Paramètres!$D$26*AP879</f>
        <v>277.60492319049922</v>
      </c>
      <c r="AW879" s="44"/>
      <c r="AX879" s="44"/>
      <c r="AY879" s="44"/>
      <c r="AZ879" s="44"/>
      <c r="BA879" s="44"/>
      <c r="BB879" s="44"/>
      <c r="BC879" s="44"/>
      <c r="BD879" s="44"/>
      <c r="BE879" s="44"/>
      <c r="BF879" s="44"/>
      <c r="BG879" s="41">
        <f>Paramètres!$D$16</f>
        <v>30000</v>
      </c>
      <c r="BH879" s="41">
        <f>Paramètres!$E$16</f>
        <v>-25000</v>
      </c>
      <c r="BI879" s="100"/>
      <c r="BJ879" s="100"/>
      <c r="BK879" s="110">
        <f>Paramètres!$D$20</f>
        <v>523598775598.29883</v>
      </c>
      <c r="BL879" s="41">
        <f>Paramètres!$D$21</f>
        <v>10000</v>
      </c>
      <c r="BM879" s="41"/>
      <c r="BN879" s="41"/>
      <c r="BO879" s="41">
        <f>IF(AND($BR$6&gt;200,A879&lt;950),Paramètres!$D$22,0)</f>
        <v>1</v>
      </c>
      <c r="BP879" s="41">
        <f t="shared" si="891"/>
        <v>53564.412533061972</v>
      </c>
      <c r="BQ879" s="41">
        <f t="shared" si="892"/>
        <v>-41466.981088306275</v>
      </c>
      <c r="BR879" s="41">
        <f t="shared" si="922"/>
        <v>67739.625114034963</v>
      </c>
      <c r="BS879" s="41">
        <f t="shared" si="923"/>
        <v>-37.745306231293213</v>
      </c>
      <c r="BT879" s="41">
        <f t="shared" si="924"/>
        <v>110.47620392083978</v>
      </c>
      <c r="BU879" s="41">
        <f t="shared" si="925"/>
        <v>87.357923105430274</v>
      </c>
      <c r="BV879" s="41">
        <f t="shared" si="926"/>
        <v>-67.628284788723619</v>
      </c>
      <c r="BW879" s="41">
        <f>Paramètres!$D$22</f>
        <v>1</v>
      </c>
      <c r="BX879" s="41">
        <f t="shared" si="893"/>
        <v>14673.027563037795</v>
      </c>
      <c r="BY879" s="41">
        <f t="shared" si="894"/>
        <v>-51183.181386593424</v>
      </c>
      <c r="BZ879" s="41">
        <f t="shared" si="927"/>
        <v>53244.866369619056</v>
      </c>
      <c r="CA879" s="41">
        <f t="shared" si="928"/>
        <v>-74.003634376788625</v>
      </c>
      <c r="CB879" s="41">
        <f t="shared" si="929"/>
        <v>175.33180331542428</v>
      </c>
      <c r="CC879" s="41">
        <f t="shared" si="930"/>
        <v>48.317303772824701</v>
      </c>
      <c r="CD879" s="41">
        <f t="shared" si="931"/>
        <v>-168.54281180152182</v>
      </c>
      <c r="CE879" s="2">
        <f>Paramètres!$F$16</f>
        <v>15000</v>
      </c>
      <c r="CF879" s="2">
        <f>Paramètres!$G$16</f>
        <v>15000</v>
      </c>
      <c r="CG879" s="111">
        <f>Paramètres!$F$20</f>
        <v>992600579172.61572</v>
      </c>
      <c r="CH879" s="2">
        <f>Paramètres!$F$21</f>
        <v>13332</v>
      </c>
      <c r="CI879" s="2"/>
      <c r="CJ879" s="2"/>
      <c r="CK879" s="2">
        <f>IF(CN879&gt;20000,Paramètres!$F$22,-2)</f>
        <v>1</v>
      </c>
      <c r="CL879" s="2">
        <f t="shared" si="895"/>
        <v>38564.412533061972</v>
      </c>
      <c r="CM879" s="2">
        <f t="shared" si="896"/>
        <v>-1466.9810883062783</v>
      </c>
      <c r="CN879" s="2">
        <f t="shared" si="897"/>
        <v>38592.304252708665</v>
      </c>
      <c r="CO879" s="2">
        <f t="shared" si="898"/>
        <v>-2.1784674774971822</v>
      </c>
      <c r="CP879" s="2">
        <f t="shared" si="899"/>
        <v>562.76821924707247</v>
      </c>
      <c r="CQ879" s="2">
        <f t="shared" si="900"/>
        <v>562.3614911778044</v>
      </c>
      <c r="CR879" s="2">
        <f t="shared" si="901"/>
        <v>-21.392097484754682</v>
      </c>
      <c r="CS879" s="2">
        <f>Paramètres!$F$22</f>
        <v>1</v>
      </c>
      <c r="CT879" s="2">
        <f t="shared" si="902"/>
        <v>-326.97243696220539</v>
      </c>
      <c r="CU879" s="2">
        <f t="shared" si="903"/>
        <v>-11183.181386593427</v>
      </c>
      <c r="CV879" s="2">
        <f t="shared" si="932"/>
        <v>11187.96035477346</v>
      </c>
      <c r="CW879" s="2">
        <f t="shared" si="933"/>
        <v>-91.674729616783338</v>
      </c>
      <c r="CX879" s="2">
        <f t="shared" si="904"/>
        <v>2106.440814075364</v>
      </c>
      <c r="CY879" s="2">
        <f t="shared" si="934"/>
        <v>-61.561541554891825</v>
      </c>
      <c r="CZ879" s="2">
        <f t="shared" si="935"/>
        <v>-2105.5410420611297</v>
      </c>
      <c r="DA879" s="2"/>
      <c r="DB879" s="2"/>
      <c r="DC879" s="13">
        <f>Paramètres!$H$16</f>
        <v>-20000</v>
      </c>
      <c r="DD879" s="13">
        <f>Paramètres!$I$16</f>
        <v>0</v>
      </c>
      <c r="DE879" s="13"/>
      <c r="DF879" s="13"/>
      <c r="DG879" s="112">
        <f>Paramètres!$H$20</f>
        <v>1047197551196.5977</v>
      </c>
      <c r="DH879" s="13">
        <f>Paramètres!$H$21</f>
        <v>10000</v>
      </c>
      <c r="DI879" s="13">
        <f>IF(DL879&lt;66666,Paramètres!$H$22,5)</f>
        <v>1</v>
      </c>
      <c r="DJ879" s="13">
        <f t="shared" si="905"/>
        <v>3564.4125330619754</v>
      </c>
      <c r="DK879" s="13">
        <f t="shared" si="906"/>
        <v>-16466.981088306278</v>
      </c>
      <c r="DL879" s="13">
        <f t="shared" si="936"/>
        <v>16848.338282112152</v>
      </c>
      <c r="DM879" s="13">
        <f t="shared" si="937"/>
        <v>-77.786288339255677</v>
      </c>
      <c r="DN879" s="13">
        <f t="shared" si="938"/>
        <v>2345.9317196063112</v>
      </c>
      <c r="DO879" s="13">
        <f t="shared" si="939"/>
        <v>496.30226334843582</v>
      </c>
      <c r="DP879" s="13">
        <f t="shared" si="940"/>
        <v>-2292.8322434164793</v>
      </c>
      <c r="DQ879" s="13">
        <f>IF(DT879&lt;66666,Paramètres!$H$22,5)</f>
        <v>1</v>
      </c>
      <c r="DR879" s="13">
        <f t="shared" si="907"/>
        <v>-35326.972436962205</v>
      </c>
      <c r="DS879" s="13">
        <f t="shared" si="908"/>
        <v>-26183.181386593427</v>
      </c>
      <c r="DT879" s="13">
        <f t="shared" si="941"/>
        <v>43972.195408975655</v>
      </c>
      <c r="DU879" s="13">
        <f t="shared" si="942"/>
        <v>-143.45538292582663</v>
      </c>
      <c r="DV879" s="13">
        <f t="shared" si="943"/>
        <v>502.13814410978443</v>
      </c>
      <c r="DW879" s="13">
        <f t="shared" si="944"/>
        <v>-403.41448070825226</v>
      </c>
      <c r="DX879" s="13">
        <f t="shared" si="945"/>
        <v>-298.99744568291845</v>
      </c>
    </row>
    <row r="880" spans="1:128" x14ac:dyDescent="0.35">
      <c r="A880" s="106">
        <f t="shared" si="946"/>
        <v>874</v>
      </c>
      <c r="B880" s="106">
        <f>A880*Paramètres!$D$25</f>
        <v>437</v>
      </c>
      <c r="C880" s="102">
        <f>Paramètres!$D$7</f>
        <v>155093840495.72119</v>
      </c>
      <c r="D880" s="28">
        <f>Paramètres!$D$8</f>
        <v>6666</v>
      </c>
      <c r="E880" s="28">
        <f t="shared" si="909"/>
        <v>-20913.066006597463</v>
      </c>
      <c r="F880" s="28">
        <f t="shared" si="910"/>
        <v>11214.760131641393</v>
      </c>
      <c r="G880" s="28">
        <f t="shared" si="884"/>
        <v>-63.329262379840223</v>
      </c>
      <c r="H880" s="28">
        <f t="shared" si="885"/>
        <v>-73.683373614321027</v>
      </c>
      <c r="I880" s="28">
        <f t="shared" si="947"/>
        <v>5781.1102474626005</v>
      </c>
      <c r="J880" s="28">
        <f t="shared" si="948"/>
        <v>-11509.097914165053</v>
      </c>
      <c r="K880" s="28">
        <f t="shared" si="949"/>
        <v>3596.6747499133894</v>
      </c>
      <c r="L880" s="28">
        <f t="shared" si="911"/>
        <v>1010.4685729997007</v>
      </c>
      <c r="M880" s="28">
        <f t="shared" si="912"/>
        <v>-3451.8143808212644</v>
      </c>
      <c r="N880" s="28">
        <f>Paramètres!$D$26*Calculs!K880</f>
        <v>71.93349499826779</v>
      </c>
      <c r="O880" s="28">
        <f>Paramètres!$D$26*I880</f>
        <v>115.62220494925201</v>
      </c>
      <c r="P880" s="28">
        <f>Paramètres!$D$26*J880</f>
        <v>-230.18195828330107</v>
      </c>
      <c r="Q880" s="105">
        <f>IF($T880&gt;25000,Paramètres!$D$9,-5)</f>
        <v>6</v>
      </c>
      <c r="R880" s="105">
        <f t="shared" si="886"/>
        <v>-28250.377509298523</v>
      </c>
      <c r="S880" s="105">
        <f t="shared" si="887"/>
        <v>-21539.798717282549</v>
      </c>
      <c r="T880" s="105">
        <f t="shared" si="913"/>
        <v>35525.297439978269</v>
      </c>
      <c r="U880" s="105">
        <f t="shared" si="914"/>
        <v>-142.67590841229861</v>
      </c>
      <c r="V880" s="105">
        <f t="shared" si="888"/>
        <v>700.04864745652606</v>
      </c>
      <c r="W880" s="105">
        <f t="shared" si="915"/>
        <v>-556.69170958904124</v>
      </c>
      <c r="X880" s="105">
        <f t="shared" si="916"/>
        <v>-424.45547384919195</v>
      </c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44">
        <f t="shared" si="917"/>
        <v>7337.311502701059</v>
      </c>
      <c r="AL880" s="44">
        <f t="shared" si="918"/>
        <v>32754.558848923942</v>
      </c>
      <c r="AM880" s="44">
        <f t="shared" si="889"/>
        <v>144.48020404702515</v>
      </c>
      <c r="AN880" s="44">
        <f t="shared" si="890"/>
        <v>-109.44488289959939</v>
      </c>
      <c r="AO880" s="44">
        <f t="shared" si="950"/>
        <v>-16989.93078734136</v>
      </c>
      <c r="AP880" s="44">
        <f t="shared" si="951"/>
        <v>12127.658766606608</v>
      </c>
      <c r="AQ880" s="44">
        <f t="shared" si="919"/>
        <v>2871.6036547265089</v>
      </c>
      <c r="AR880" s="44">
        <f t="shared" si="920"/>
        <v>-955.95659100723446</v>
      </c>
      <c r="AS880" s="44">
        <f t="shared" si="921"/>
        <v>-2707.8136098979321</v>
      </c>
      <c r="AT880" s="44">
        <f>Paramètres!$D$26*Calculs!AQ880</f>
        <v>57.432073094530182</v>
      </c>
      <c r="AU880" s="44">
        <f>Paramètres!$D$26*AO880</f>
        <v>-339.79861574682718</v>
      </c>
      <c r="AV880" s="44">
        <f>Paramètres!$D$26*AP880</f>
        <v>242.55317533213216</v>
      </c>
      <c r="AW880" s="44"/>
      <c r="AX880" s="44"/>
      <c r="AY880" s="44"/>
      <c r="AZ880" s="44"/>
      <c r="BA880" s="44"/>
      <c r="BB880" s="44"/>
      <c r="BC880" s="44"/>
      <c r="BD880" s="44"/>
      <c r="BE880" s="44"/>
      <c r="BF880" s="44"/>
      <c r="BG880" s="41">
        <f>Paramètres!$D$16</f>
        <v>30000</v>
      </c>
      <c r="BH880" s="41">
        <f>Paramètres!$E$16</f>
        <v>-25000</v>
      </c>
      <c r="BI880" s="100"/>
      <c r="BJ880" s="100"/>
      <c r="BK880" s="110">
        <f>Paramètres!$D$20</f>
        <v>523598775598.29883</v>
      </c>
      <c r="BL880" s="41">
        <f>Paramètres!$D$21</f>
        <v>10000</v>
      </c>
      <c r="BM880" s="41"/>
      <c r="BN880" s="41"/>
      <c r="BO880" s="41">
        <f>IF(AND($BR$6&gt;200,A880&lt;950),Paramètres!$D$22,0)</f>
        <v>1</v>
      </c>
      <c r="BP880" s="41">
        <f t="shared" si="891"/>
        <v>50913.066006597466</v>
      </c>
      <c r="BQ880" s="41">
        <f t="shared" si="892"/>
        <v>-36214.760131641393</v>
      </c>
      <c r="BR880" s="41">
        <f t="shared" si="922"/>
        <v>62479.189668116487</v>
      </c>
      <c r="BS880" s="41">
        <f t="shared" si="923"/>
        <v>-35.424463850677917</v>
      </c>
      <c r="BT880" s="41">
        <f t="shared" si="924"/>
        <v>129.13679206615052</v>
      </c>
      <c r="BU880" s="41">
        <f t="shared" si="925"/>
        <v>105.23103857890315</v>
      </c>
      <c r="BV880" s="41">
        <f t="shared" si="926"/>
        <v>-74.851450117827326</v>
      </c>
      <c r="BW880" s="41">
        <f>Paramètres!$D$22</f>
        <v>1</v>
      </c>
      <c r="BX880" s="41">
        <f t="shared" si="893"/>
        <v>22662.688497298943</v>
      </c>
      <c r="BY880" s="41">
        <f t="shared" si="894"/>
        <v>-57754.558848923945</v>
      </c>
      <c r="BZ880" s="41">
        <f t="shared" si="927"/>
        <v>62041.812656944712</v>
      </c>
      <c r="CA880" s="41">
        <f t="shared" si="928"/>
        <v>-68.575129873949393</v>
      </c>
      <c r="CB880" s="41">
        <f t="shared" si="929"/>
        <v>130.89457029967986</v>
      </c>
      <c r="CC880" s="41">
        <f t="shared" si="930"/>
        <v>47.813285035562117</v>
      </c>
      <c r="CD880" s="41">
        <f t="shared" si="931"/>
        <v>-121.84940832045892</v>
      </c>
      <c r="CE880" s="2">
        <f>Paramètres!$F$16</f>
        <v>15000</v>
      </c>
      <c r="CF880" s="2">
        <f>Paramètres!$G$16</f>
        <v>15000</v>
      </c>
      <c r="CG880" s="111">
        <f>Paramètres!$F$20</f>
        <v>992600579172.61572</v>
      </c>
      <c r="CH880" s="2">
        <f>Paramètres!$F$21</f>
        <v>13332</v>
      </c>
      <c r="CI880" s="2"/>
      <c r="CJ880" s="2"/>
      <c r="CK880" s="2">
        <f>IF(CN880&gt;20000,Paramètres!$F$22,-2)</f>
        <v>1</v>
      </c>
      <c r="CL880" s="2">
        <f t="shared" si="895"/>
        <v>35913.066006597466</v>
      </c>
      <c r="CM880" s="2">
        <f t="shared" si="896"/>
        <v>3785.2398683586071</v>
      </c>
      <c r="CN880" s="2">
        <f t="shared" si="897"/>
        <v>36111.99732575364</v>
      </c>
      <c r="CO880" s="2">
        <f t="shared" si="898"/>
        <v>6.0167646770791086</v>
      </c>
      <c r="CP880" s="2">
        <f t="shared" si="899"/>
        <v>628.39610167674198</v>
      </c>
      <c r="CQ880" s="2">
        <f t="shared" si="900"/>
        <v>624.9344358948274</v>
      </c>
      <c r="CR880" s="2">
        <f t="shared" si="901"/>
        <v>65.868136722849954</v>
      </c>
      <c r="CS880" s="2">
        <f>Paramètres!$F$22</f>
        <v>1</v>
      </c>
      <c r="CT880" s="2">
        <f t="shared" si="902"/>
        <v>7662.688497298941</v>
      </c>
      <c r="CU880" s="2">
        <f t="shared" si="903"/>
        <v>-17754.558848923942</v>
      </c>
      <c r="CV880" s="2">
        <f t="shared" si="932"/>
        <v>19337.558142809576</v>
      </c>
      <c r="CW880" s="2">
        <f t="shared" si="933"/>
        <v>-66.655459437774553</v>
      </c>
      <c r="CX880" s="2">
        <f t="shared" si="904"/>
        <v>1481.2941480689892</v>
      </c>
      <c r="CY880" s="2">
        <f t="shared" si="934"/>
        <v>586.97667749457219</v>
      </c>
      <c r="CZ880" s="2">
        <f t="shared" si="935"/>
        <v>-1360.0333573779967</v>
      </c>
      <c r="DA880" s="2"/>
      <c r="DB880" s="2"/>
      <c r="DC880" s="13">
        <f>Paramètres!$H$16</f>
        <v>-20000</v>
      </c>
      <c r="DD880" s="13">
        <f>Paramètres!$I$16</f>
        <v>0</v>
      </c>
      <c r="DE880" s="13"/>
      <c r="DF880" s="13"/>
      <c r="DG880" s="112">
        <f>Paramètres!$H$20</f>
        <v>1047197551196.5977</v>
      </c>
      <c r="DH880" s="13">
        <f>Paramètres!$H$21</f>
        <v>10000</v>
      </c>
      <c r="DI880" s="13">
        <f>IF(DL880&lt;66666,Paramètres!$H$22,5)</f>
        <v>1</v>
      </c>
      <c r="DJ880" s="13">
        <f t="shared" si="905"/>
        <v>913.06600659746255</v>
      </c>
      <c r="DK880" s="13">
        <f t="shared" si="906"/>
        <v>-11214.760131641393</v>
      </c>
      <c r="DL880" s="13">
        <f t="shared" si="936"/>
        <v>11251.868037915176</v>
      </c>
      <c r="DM880" s="13">
        <f t="shared" si="937"/>
        <v>-85.345447115327687</v>
      </c>
      <c r="DN880" s="13">
        <f t="shared" si="938"/>
        <v>3454.2228627983586</v>
      </c>
      <c r="DO880" s="13">
        <f t="shared" si="939"/>
        <v>280.30309852597014</v>
      </c>
      <c r="DP880" s="13">
        <f t="shared" si="940"/>
        <v>-3442.8310674262871</v>
      </c>
      <c r="DQ880" s="13">
        <f>IF(DT880&lt;66666,Paramètres!$H$22,5)</f>
        <v>1</v>
      </c>
      <c r="DR880" s="13">
        <f t="shared" si="907"/>
        <v>-27337.311502701057</v>
      </c>
      <c r="DS880" s="13">
        <f t="shared" si="908"/>
        <v>-32754.558848923942</v>
      </c>
      <c r="DT880" s="13">
        <f t="shared" si="941"/>
        <v>42663.681575589944</v>
      </c>
      <c r="DU880" s="13">
        <f t="shared" si="942"/>
        <v>-129.84874312552586</v>
      </c>
      <c r="DV880" s="13">
        <f t="shared" si="943"/>
        <v>530.97091809296285</v>
      </c>
      <c r="DW880" s="13">
        <f t="shared" si="944"/>
        <v>-340.22655454768432</v>
      </c>
      <c r="DX880" s="13">
        <f t="shared" si="945"/>
        <v>-407.64691516200071</v>
      </c>
    </row>
    <row r="881" spans="1:128" x14ac:dyDescent="0.35">
      <c r="A881" s="106">
        <f t="shared" si="946"/>
        <v>875</v>
      </c>
      <c r="B881" s="106">
        <f>A881*Paramètres!$D$25</f>
        <v>437.5</v>
      </c>
      <c r="C881" s="102">
        <f>Paramètres!$D$7</f>
        <v>155093840495.72119</v>
      </c>
      <c r="D881" s="28">
        <f>Paramètres!$D$8</f>
        <v>6666</v>
      </c>
      <c r="E881" s="28">
        <f t="shared" si="909"/>
        <v>-17769.893739616236</v>
      </c>
      <c r="F881" s="28">
        <f t="shared" si="910"/>
        <v>4597.2575793535507</v>
      </c>
      <c r="G881" s="28">
        <f t="shared" si="884"/>
        <v>-65.61999978172436</v>
      </c>
      <c r="H881" s="28">
        <f t="shared" si="885"/>
        <v>-104.80167014582018</v>
      </c>
      <c r="I881" s="28">
        <f t="shared" si="947"/>
        <v>6675.9566155130497</v>
      </c>
      <c r="J881" s="28">
        <f t="shared" si="948"/>
        <v>-14730.730336703016</v>
      </c>
      <c r="K881" s="28">
        <f t="shared" si="949"/>
        <v>3389.3709935583433</v>
      </c>
      <c r="L881" s="28">
        <f t="shared" si="911"/>
        <v>-865.89596282129833</v>
      </c>
      <c r="M881" s="28">
        <f t="shared" si="912"/>
        <v>-3276.8979101498489</v>
      </c>
      <c r="N881" s="28">
        <f>Paramètres!$D$26*Calculs!K881</f>
        <v>67.787419871166861</v>
      </c>
      <c r="O881" s="28">
        <f>Paramètres!$D$26*I881</f>
        <v>133.519132310261</v>
      </c>
      <c r="P881" s="28">
        <f>Paramètres!$D$26*J881</f>
        <v>-294.61460673406032</v>
      </c>
      <c r="Q881" s="105">
        <f>IF($T881&gt;25000,Paramètres!$D$9,-5)</f>
        <v>6</v>
      </c>
      <c r="R881" s="105">
        <f t="shared" si="886"/>
        <v>-16373.250700894807</v>
      </c>
      <c r="S881" s="105">
        <f t="shared" si="887"/>
        <v>-33544.177250399211</v>
      </c>
      <c r="T881" s="105">
        <f t="shared" si="913"/>
        <v>37326.869222057081</v>
      </c>
      <c r="U881" s="105">
        <f t="shared" si="914"/>
        <v>-116.01746923285742</v>
      </c>
      <c r="V881" s="105">
        <f t="shared" si="888"/>
        <v>637.16371584034243</v>
      </c>
      <c r="W881" s="105">
        <f t="shared" si="915"/>
        <v>-279.48878313113175</v>
      </c>
      <c r="X881" s="105">
        <f t="shared" si="916"/>
        <v>-572.59376602208295</v>
      </c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44">
        <f t="shared" si="917"/>
        <v>-1396.6430387214295</v>
      </c>
      <c r="AL881" s="44">
        <f t="shared" si="918"/>
        <v>38141.434829752761</v>
      </c>
      <c r="AM881" s="44">
        <f t="shared" si="889"/>
        <v>152.468918982708</v>
      </c>
      <c r="AN881" s="44">
        <f t="shared" si="890"/>
        <v>-96.462916605041997</v>
      </c>
      <c r="AO881" s="44">
        <f t="shared" si="950"/>
        <v>-17606.088762601768</v>
      </c>
      <c r="AP881" s="44">
        <f t="shared" si="951"/>
        <v>9177.2919813765438</v>
      </c>
      <c r="AQ881" s="44">
        <f t="shared" si="919"/>
        <v>2328.784778102045</v>
      </c>
      <c r="AR881" s="44">
        <f t="shared" si="920"/>
        <v>-262.12830160659126</v>
      </c>
      <c r="AS881" s="44">
        <f t="shared" si="921"/>
        <v>-2313.9851547096482</v>
      </c>
      <c r="AT881" s="44">
        <f>Paramètres!$D$26*Calculs!AQ881</f>
        <v>46.575695562040899</v>
      </c>
      <c r="AU881" s="44">
        <f>Paramètres!$D$26*AO881</f>
        <v>-352.12177525203538</v>
      </c>
      <c r="AV881" s="44">
        <f>Paramètres!$D$26*AP881</f>
        <v>183.54583962753088</v>
      </c>
      <c r="AW881" s="44"/>
      <c r="AX881" s="44"/>
      <c r="AY881" s="44"/>
      <c r="AZ881" s="44"/>
      <c r="BA881" s="44"/>
      <c r="BB881" s="44"/>
      <c r="BC881" s="44"/>
      <c r="BD881" s="44"/>
      <c r="BE881" s="44"/>
      <c r="BF881" s="44"/>
      <c r="BG881" s="41">
        <f>Paramètres!$D$16</f>
        <v>30000</v>
      </c>
      <c r="BH881" s="41">
        <f>Paramètres!$E$16</f>
        <v>-25000</v>
      </c>
      <c r="BI881" s="100"/>
      <c r="BJ881" s="100"/>
      <c r="BK881" s="110">
        <f>Paramètres!$D$20</f>
        <v>523598775598.29883</v>
      </c>
      <c r="BL881" s="41">
        <f>Paramètres!$D$21</f>
        <v>10000</v>
      </c>
      <c r="BM881" s="41"/>
      <c r="BN881" s="41"/>
      <c r="BO881" s="41">
        <f>IF(AND($BR$6&gt;200,A881&lt;950),Paramètres!$D$22,0)</f>
        <v>1</v>
      </c>
      <c r="BP881" s="41">
        <f t="shared" si="891"/>
        <v>47769.893739616236</v>
      </c>
      <c r="BQ881" s="41">
        <f t="shared" si="892"/>
        <v>-29597.257579353551</v>
      </c>
      <c r="BR881" s="41">
        <f t="shared" si="922"/>
        <v>56195.732970687619</v>
      </c>
      <c r="BS881" s="41">
        <f t="shared" si="923"/>
        <v>-31.781515704463093</v>
      </c>
      <c r="BT881" s="41">
        <f t="shared" si="924"/>
        <v>158.22797128317001</v>
      </c>
      <c r="BU881" s="41">
        <f t="shared" si="925"/>
        <v>134.50368871911866</v>
      </c>
      <c r="BV881" s="41">
        <f t="shared" si="926"/>
        <v>-83.335758335411498</v>
      </c>
      <c r="BW881" s="41">
        <f>Paramètres!$D$22</f>
        <v>1</v>
      </c>
      <c r="BX881" s="41">
        <f t="shared" si="893"/>
        <v>31396.643038721428</v>
      </c>
      <c r="BY881" s="41">
        <f t="shared" si="894"/>
        <v>-63141.434829752761</v>
      </c>
      <c r="BZ881" s="41">
        <f t="shared" si="927"/>
        <v>70516.593695816089</v>
      </c>
      <c r="CA881" s="41">
        <f t="shared" si="928"/>
        <v>-63.561454932649944</v>
      </c>
      <c r="CB881" s="41">
        <f t="shared" si="929"/>
        <v>102.19868501176256</v>
      </c>
      <c r="CC881" s="41">
        <f t="shared" si="930"/>
        <v>45.502703181923792</v>
      </c>
      <c r="CD881" s="41">
        <f t="shared" si="931"/>
        <v>-91.50997334318923</v>
      </c>
      <c r="CE881" s="2">
        <f>Paramètres!$F$16</f>
        <v>15000</v>
      </c>
      <c r="CF881" s="2">
        <f>Paramètres!$G$16</f>
        <v>15000</v>
      </c>
      <c r="CG881" s="111">
        <f>Paramètres!$F$20</f>
        <v>992600579172.61572</v>
      </c>
      <c r="CH881" s="2">
        <f>Paramètres!$F$21</f>
        <v>13332</v>
      </c>
      <c r="CI881" s="2"/>
      <c r="CJ881" s="2"/>
      <c r="CK881" s="2">
        <f>IF(CN881&gt;20000,Paramètres!$F$22,-2)</f>
        <v>1</v>
      </c>
      <c r="CL881" s="2">
        <f t="shared" si="895"/>
        <v>32769.893739616236</v>
      </c>
      <c r="CM881" s="2">
        <f t="shared" si="896"/>
        <v>10402.742420646449</v>
      </c>
      <c r="CN881" s="2">
        <f t="shared" si="897"/>
        <v>34381.433733572783</v>
      </c>
      <c r="CO881" s="2">
        <f t="shared" si="898"/>
        <v>17.611944963469416</v>
      </c>
      <c r="CP881" s="2">
        <f t="shared" si="899"/>
        <v>680.57168289318508</v>
      </c>
      <c r="CQ881" s="2">
        <f t="shared" si="900"/>
        <v>648.67166108968161</v>
      </c>
      <c r="CR881" s="2">
        <f t="shared" si="901"/>
        <v>205.91962425960108</v>
      </c>
      <c r="CS881" s="2">
        <f>Paramètres!$F$22</f>
        <v>1</v>
      </c>
      <c r="CT881" s="2">
        <f t="shared" si="902"/>
        <v>16396.643038721428</v>
      </c>
      <c r="CU881" s="2">
        <f t="shared" si="903"/>
        <v>-23141.434829752761</v>
      </c>
      <c r="CV881" s="2">
        <f t="shared" si="932"/>
        <v>28361.521625592413</v>
      </c>
      <c r="CW881" s="2">
        <f t="shared" si="933"/>
        <v>-54.680884560200283</v>
      </c>
      <c r="CX881" s="2">
        <f t="shared" si="904"/>
        <v>914.65741074099458</v>
      </c>
      <c r="CY881" s="2">
        <f t="shared" si="934"/>
        <v>528.79077732938913</v>
      </c>
      <c r="CZ881" s="2">
        <f t="shared" si="935"/>
        <v>-746.30991741688706</v>
      </c>
      <c r="DA881" s="2"/>
      <c r="DB881" s="2"/>
      <c r="DC881" s="13">
        <f>Paramètres!$H$16</f>
        <v>-20000</v>
      </c>
      <c r="DD881" s="13">
        <f>Paramètres!$I$16</f>
        <v>0</v>
      </c>
      <c r="DE881" s="13"/>
      <c r="DF881" s="13"/>
      <c r="DG881" s="112">
        <f>Paramètres!$H$20</f>
        <v>1047197551196.5977</v>
      </c>
      <c r="DH881" s="13">
        <f>Paramètres!$H$21</f>
        <v>10000</v>
      </c>
      <c r="DI881" s="13">
        <f>IF(DL881&lt;66666,Paramètres!$H$22,5)</f>
        <v>1</v>
      </c>
      <c r="DJ881" s="13">
        <f t="shared" si="905"/>
        <v>-2230.1062603837636</v>
      </c>
      <c r="DK881" s="13">
        <f t="shared" si="906"/>
        <v>-4597.2575793535507</v>
      </c>
      <c r="DL881" s="13">
        <f t="shared" si="936"/>
        <v>5109.6136041315813</v>
      </c>
      <c r="DM881" s="13">
        <f t="shared" si="937"/>
        <v>-115.87778754000139</v>
      </c>
      <c r="DN881" s="13">
        <f t="shared" si="938"/>
        <v>3778.3478585221683</v>
      </c>
      <c r="DO881" s="13">
        <f t="shared" si="939"/>
        <v>-1649.0713126300986</v>
      </c>
      <c r="DP881" s="13">
        <f t="shared" si="940"/>
        <v>-3399.4817760740384</v>
      </c>
      <c r="DQ881" s="13">
        <f>IF(DT881&lt;66666,Paramètres!$H$22,5)</f>
        <v>1</v>
      </c>
      <c r="DR881" s="13">
        <f t="shared" si="907"/>
        <v>-18603.356961278572</v>
      </c>
      <c r="DS881" s="13">
        <f t="shared" si="908"/>
        <v>-38141.434829752761</v>
      </c>
      <c r="DT881" s="13">
        <f t="shared" si="941"/>
        <v>42436.469470268479</v>
      </c>
      <c r="DU881" s="13">
        <f t="shared" si="942"/>
        <v>-116.0006507088322</v>
      </c>
      <c r="DV881" s="13">
        <f t="shared" si="943"/>
        <v>536.22214047313582</v>
      </c>
      <c r="DW881" s="13">
        <f t="shared" si="944"/>
        <v>-235.06978818658752</v>
      </c>
      <c r="DX881" s="13">
        <f t="shared" si="945"/>
        <v>-481.95059769182183</v>
      </c>
    </row>
    <row r="882" spans="1:128" x14ac:dyDescent="0.35">
      <c r="A882" s="106">
        <f t="shared" si="946"/>
        <v>876</v>
      </c>
      <c r="B882" s="106">
        <f>A882*Paramètres!$D$25</f>
        <v>438</v>
      </c>
      <c r="C882" s="102">
        <f>Paramètres!$D$7</f>
        <v>155093840495.72119</v>
      </c>
      <c r="D882" s="28">
        <f>Paramètres!$D$8</f>
        <v>6666</v>
      </c>
      <c r="E882" s="28">
        <f t="shared" si="909"/>
        <v>-14648.389422565037</v>
      </c>
      <c r="F882" s="28">
        <f t="shared" si="910"/>
        <v>-3587.3320665354195</v>
      </c>
      <c r="G882" s="28">
        <f t="shared" si="884"/>
        <v>-72.230751429435401</v>
      </c>
      <c r="H882" s="28">
        <f t="shared" si="885"/>
        <v>136.02969377313778</v>
      </c>
      <c r="I882" s="28">
        <f t="shared" si="947"/>
        <v>5676.54152038149</v>
      </c>
      <c r="J882" s="28">
        <f t="shared" si="948"/>
        <v>-17713.013640118807</v>
      </c>
      <c r="K882" s="28">
        <f t="shared" si="949"/>
        <v>3595.1181387744609</v>
      </c>
      <c r="L882" s="28">
        <f t="shared" si="911"/>
        <v>-2587.4054936632956</v>
      </c>
      <c r="M882" s="28">
        <f t="shared" si="912"/>
        <v>2496.0383096230998</v>
      </c>
      <c r="N882" s="28">
        <f>Paramètres!$D$26*Calculs!K882</f>
        <v>71.902362775489223</v>
      </c>
      <c r="O882" s="28">
        <f>Paramètres!$D$26*I882</f>
        <v>113.53083040762981</v>
      </c>
      <c r="P882" s="28">
        <f>Paramètres!$D$26*J882</f>
        <v>-354.26027280237616</v>
      </c>
      <c r="Q882" s="105">
        <f>IF($T882&gt;25000,Paramètres!$D$9,-5)</f>
        <v>6</v>
      </c>
      <c r="R882" s="105">
        <f t="shared" si="886"/>
        <v>-4383.1699271410744</v>
      </c>
      <c r="S882" s="105">
        <f t="shared" si="887"/>
        <v>-45738.916598299038</v>
      </c>
      <c r="T882" s="105">
        <f t="shared" si="913"/>
        <v>45948.456668275045</v>
      </c>
      <c r="U882" s="105">
        <f t="shared" si="914"/>
        <v>-95.473950806226412</v>
      </c>
      <c r="V882" s="105">
        <f t="shared" si="888"/>
        <v>427.20407556727616</v>
      </c>
      <c r="W882" s="105">
        <f t="shared" si="915"/>
        <v>-40.752360199977126</v>
      </c>
      <c r="X882" s="105">
        <f t="shared" si="916"/>
        <v>-425.25588452062874</v>
      </c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44">
        <f t="shared" si="917"/>
        <v>-10265.219495423962</v>
      </c>
      <c r="AL882" s="44">
        <f t="shared" si="918"/>
        <v>42151.584531763619</v>
      </c>
      <c r="AM882" s="44">
        <f t="shared" si="889"/>
        <v>159.12565548213098</v>
      </c>
      <c r="AN882" s="44">
        <f t="shared" si="890"/>
        <v>-88.191985460951344</v>
      </c>
      <c r="AO882" s="44">
        <f t="shared" si="950"/>
        <v>-17516.095288956323</v>
      </c>
      <c r="AP882" s="44">
        <f t="shared" si="951"/>
        <v>6679.7609870393653</v>
      </c>
      <c r="AQ882" s="44">
        <f t="shared" si="919"/>
        <v>1893.3068243122225</v>
      </c>
      <c r="AR882" s="44">
        <f t="shared" si="920"/>
        <v>59.734909193593694</v>
      </c>
      <c r="AS882" s="44">
        <f t="shared" si="921"/>
        <v>-1892.364254473981</v>
      </c>
      <c r="AT882" s="44">
        <f>Paramètres!$D$26*Calculs!AQ882</f>
        <v>37.86613648624445</v>
      </c>
      <c r="AU882" s="44">
        <f>Paramètres!$D$26*AO882</f>
        <v>-350.3219057791265</v>
      </c>
      <c r="AV882" s="44">
        <f>Paramètres!$D$26*AP882</f>
        <v>133.59521974078731</v>
      </c>
      <c r="AW882" s="44"/>
      <c r="AX882" s="44"/>
      <c r="AY882" s="44"/>
      <c r="AZ882" s="44"/>
      <c r="BA882" s="44"/>
      <c r="BB882" s="44"/>
      <c r="BC882" s="44"/>
      <c r="BD882" s="44"/>
      <c r="BE882" s="44"/>
      <c r="BF882" s="44"/>
      <c r="BG882" s="41">
        <f>Paramètres!$D$16</f>
        <v>30000</v>
      </c>
      <c r="BH882" s="41">
        <f>Paramètres!$E$16</f>
        <v>-25000</v>
      </c>
      <c r="BI882" s="100"/>
      <c r="BJ882" s="100"/>
      <c r="BK882" s="110">
        <f>Paramètres!$D$20</f>
        <v>523598775598.29883</v>
      </c>
      <c r="BL882" s="41">
        <f>Paramètres!$D$21</f>
        <v>10000</v>
      </c>
      <c r="BM882" s="41"/>
      <c r="BN882" s="41"/>
      <c r="BO882" s="41">
        <f>IF(AND($BR$6&gt;200,A882&lt;950),Paramètres!$D$22,0)</f>
        <v>1</v>
      </c>
      <c r="BP882" s="41">
        <f t="shared" si="891"/>
        <v>44648.389422565037</v>
      </c>
      <c r="BQ882" s="41">
        <f t="shared" si="892"/>
        <v>-21412.667933464581</v>
      </c>
      <c r="BR882" s="41">
        <f t="shared" si="922"/>
        <v>49517.482024612676</v>
      </c>
      <c r="BS882" s="41">
        <f t="shared" si="923"/>
        <v>-25.62164627468055</v>
      </c>
      <c r="BT882" s="41">
        <f t="shared" si="924"/>
        <v>201.11340235093323</v>
      </c>
      <c r="BU882" s="41">
        <f t="shared" si="925"/>
        <v>181.33776474737277</v>
      </c>
      <c r="BV882" s="41">
        <f t="shared" si="926"/>
        <v>-86.966750437134579</v>
      </c>
      <c r="BW882" s="41">
        <f>Paramètres!$D$22</f>
        <v>1</v>
      </c>
      <c r="BX882" s="41">
        <f t="shared" si="893"/>
        <v>40265.21949542396</v>
      </c>
      <c r="BY882" s="41">
        <f t="shared" si="894"/>
        <v>-67151.584531763627</v>
      </c>
      <c r="BZ882" s="41">
        <f t="shared" si="927"/>
        <v>78298.296316977838</v>
      </c>
      <c r="CA882" s="41">
        <f t="shared" si="928"/>
        <v>-59.052389332703456</v>
      </c>
      <c r="CB882" s="41">
        <f t="shared" si="929"/>
        <v>83.359231519058326</v>
      </c>
      <c r="CC882" s="41">
        <f t="shared" si="930"/>
        <v>42.867826146517878</v>
      </c>
      <c r="CD882" s="41">
        <f t="shared" si="931"/>
        <v>-71.49203424801874</v>
      </c>
      <c r="CE882" s="2">
        <f>Paramètres!$F$16</f>
        <v>15000</v>
      </c>
      <c r="CF882" s="2">
        <f>Paramètres!$G$16</f>
        <v>15000</v>
      </c>
      <c r="CG882" s="111">
        <f>Paramètres!$F$20</f>
        <v>992600579172.61572</v>
      </c>
      <c r="CH882" s="2">
        <f>Paramètres!$F$21</f>
        <v>13332</v>
      </c>
      <c r="CI882" s="2"/>
      <c r="CJ882" s="2"/>
      <c r="CK882" s="2">
        <f>IF(CN882&gt;20000,Paramètres!$F$22,-2)</f>
        <v>1</v>
      </c>
      <c r="CL882" s="2">
        <f t="shared" si="895"/>
        <v>29648.389422565037</v>
      </c>
      <c r="CM882" s="2">
        <f t="shared" si="896"/>
        <v>18587.332066535419</v>
      </c>
      <c r="CN882" s="2">
        <f t="shared" si="897"/>
        <v>34993.083726698373</v>
      </c>
      <c r="CO882" s="2">
        <f t="shared" si="898"/>
        <v>32.084648948480506</v>
      </c>
      <c r="CP882" s="2">
        <f t="shared" si="899"/>
        <v>661.47706224851572</v>
      </c>
      <c r="CQ882" s="2">
        <f t="shared" si="900"/>
        <v>560.44587807148002</v>
      </c>
      <c r="CR882" s="2">
        <f t="shared" si="901"/>
        <v>351.35782563309215</v>
      </c>
      <c r="CS882" s="2">
        <f>Paramètres!$F$22</f>
        <v>1</v>
      </c>
      <c r="CT882" s="2">
        <f t="shared" si="902"/>
        <v>25265.21949542396</v>
      </c>
      <c r="CU882" s="2">
        <f t="shared" si="903"/>
        <v>-27151.584531763619</v>
      </c>
      <c r="CV882" s="2">
        <f t="shared" si="932"/>
        <v>37088.271174826368</v>
      </c>
      <c r="CW882" s="2">
        <f t="shared" si="933"/>
        <v>-47.06105912422214</v>
      </c>
      <c r="CX882" s="2">
        <f t="shared" si="904"/>
        <v>601.36149233952142</v>
      </c>
      <c r="CY882" s="2">
        <f t="shared" si="934"/>
        <v>409.65862303029962</v>
      </c>
      <c r="CZ882" s="2">
        <f t="shared" si="935"/>
        <v>-440.2447694700474</v>
      </c>
      <c r="DA882" s="2"/>
      <c r="DB882" s="2"/>
      <c r="DC882" s="13">
        <f>Paramètres!$H$16</f>
        <v>-20000</v>
      </c>
      <c r="DD882" s="13">
        <f>Paramètres!$I$16</f>
        <v>0</v>
      </c>
      <c r="DE882" s="13"/>
      <c r="DF882" s="13"/>
      <c r="DG882" s="112">
        <f>Paramètres!$H$20</f>
        <v>1047197551196.5977</v>
      </c>
      <c r="DH882" s="13">
        <f>Paramètres!$H$21</f>
        <v>10000</v>
      </c>
      <c r="DI882" s="13">
        <f>IF(DL882&lt;66666,Paramètres!$H$22,5)</f>
        <v>1</v>
      </c>
      <c r="DJ882" s="13">
        <f t="shared" si="905"/>
        <v>-5351.6105774349635</v>
      </c>
      <c r="DK882" s="13">
        <f t="shared" si="906"/>
        <v>3587.3320665354195</v>
      </c>
      <c r="DL882" s="13">
        <f t="shared" si="936"/>
        <v>6442.7235799859573</v>
      </c>
      <c r="DM882" s="13">
        <f t="shared" si="937"/>
        <v>146.16496355874952</v>
      </c>
      <c r="DN882" s="13">
        <f t="shared" si="938"/>
        <v>4007.9607889046347</v>
      </c>
      <c r="DO882" s="13">
        <f t="shared" si="939"/>
        <v>-3329.1891364821481</v>
      </c>
      <c r="DP882" s="13">
        <f t="shared" si="940"/>
        <v>2231.6472344271424</v>
      </c>
      <c r="DQ882" s="13">
        <f>IF(DT882&lt;66666,Paramètres!$H$22,5)</f>
        <v>1</v>
      </c>
      <c r="DR882" s="13">
        <f t="shared" si="907"/>
        <v>-9734.7805045760379</v>
      </c>
      <c r="DS882" s="13">
        <f t="shared" si="908"/>
        <v>-42151.584531763619</v>
      </c>
      <c r="DT882" s="13">
        <f t="shared" si="941"/>
        <v>43261.091410304107</v>
      </c>
      <c r="DU882" s="13">
        <f t="shared" si="942"/>
        <v>-103.00428492779521</v>
      </c>
      <c r="DV882" s="13">
        <f t="shared" si="943"/>
        <v>517.51582956288087</v>
      </c>
      <c r="DW882" s="13">
        <f t="shared" si="944"/>
        <v>-116.45344220877143</v>
      </c>
      <c r="DX882" s="13">
        <f t="shared" si="945"/>
        <v>-504.24322469011429</v>
      </c>
    </row>
    <row r="883" spans="1:128" x14ac:dyDescent="0.35">
      <c r="A883" s="106">
        <f t="shared" si="946"/>
        <v>877</v>
      </c>
      <c r="B883" s="106">
        <f>A883*Paramètres!$D$25</f>
        <v>438.5</v>
      </c>
      <c r="C883" s="102">
        <f>Paramètres!$D$7</f>
        <v>155093840495.72119</v>
      </c>
      <c r="D883" s="28">
        <f>Paramètres!$D$8</f>
        <v>6666</v>
      </c>
      <c r="E883" s="28">
        <f t="shared" si="909"/>
        <v>-12456.970035790115</v>
      </c>
      <c r="F883" s="28">
        <f t="shared" si="910"/>
        <v>-11819.829309189046</v>
      </c>
      <c r="G883" s="28">
        <f t="shared" si="884"/>
        <v>-78.678717278757375</v>
      </c>
      <c r="H883" s="28">
        <f t="shared" si="885"/>
        <v>108.23599899960962</v>
      </c>
      <c r="I883" s="28">
        <f t="shared" si="947"/>
        <v>2975.6051963105647</v>
      </c>
      <c r="J883" s="28">
        <f t="shared" si="948"/>
        <v>-14862.715057693331</v>
      </c>
      <c r="K883" s="28">
        <f t="shared" si="949"/>
        <v>2892.2763871399989</v>
      </c>
      <c r="L883" s="28">
        <f t="shared" si="911"/>
        <v>-905.08503981714114</v>
      </c>
      <c r="M883" s="28">
        <f t="shared" si="912"/>
        <v>2747.0136094141958</v>
      </c>
      <c r="N883" s="28">
        <f>Paramètres!$D$26*Calculs!K883</f>
        <v>57.84552774279998</v>
      </c>
      <c r="O883" s="28">
        <f>Paramètres!$D$26*I883</f>
        <v>59.512103926211296</v>
      </c>
      <c r="P883" s="28">
        <f>Paramètres!$D$26*J883</f>
        <v>-297.25430115386661</v>
      </c>
      <c r="Q883" s="105">
        <f>IF($T883&gt;25000,Paramètres!$D$9,-5)</f>
        <v>6</v>
      </c>
      <c r="R883" s="105">
        <f t="shared" si="886"/>
        <v>6551.3633768136115</v>
      </c>
      <c r="S883" s="105">
        <f t="shared" si="887"/>
        <v>-56838.203270853854</v>
      </c>
      <c r="T883" s="105">
        <f t="shared" si="913"/>
        <v>57214.523620790169</v>
      </c>
      <c r="U883" s="105">
        <f t="shared" si="914"/>
        <v>-83.424910495429032</v>
      </c>
      <c r="V883" s="105">
        <f t="shared" si="888"/>
        <v>278.57993378572843</v>
      </c>
      <c r="W883" s="105">
        <f t="shared" si="915"/>
        <v>31.898865187016948</v>
      </c>
      <c r="X883" s="105">
        <f t="shared" si="916"/>
        <v>-276.74761409602314</v>
      </c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44">
        <f t="shared" si="917"/>
        <v>-19008.333412603726</v>
      </c>
      <c r="AL883" s="44">
        <f t="shared" si="918"/>
        <v>45018.373961664809</v>
      </c>
      <c r="AM883" s="44">
        <f t="shared" si="889"/>
        <v>164.78068233552645</v>
      </c>
      <c r="AN883" s="44">
        <f t="shared" si="890"/>
        <v>-78.419937132127686</v>
      </c>
      <c r="AO883" s="44">
        <f t="shared" si="950"/>
        <v>-17106.038473983604</v>
      </c>
      <c r="AP883" s="44">
        <f t="shared" si="951"/>
        <v>4653.8015128245979</v>
      </c>
      <c r="AQ883" s="44">
        <f t="shared" si="919"/>
        <v>1471.1815799292924</v>
      </c>
      <c r="AR883" s="44">
        <f t="shared" si="920"/>
        <v>295.32064676806891</v>
      </c>
      <c r="AS883" s="44">
        <f t="shared" si="921"/>
        <v>-1441.2359129288093</v>
      </c>
      <c r="AT883" s="44">
        <f>Paramètres!$D$26*Calculs!AQ883</f>
        <v>29.42363159858585</v>
      </c>
      <c r="AU883" s="44">
        <f>Paramètres!$D$26*AO883</f>
        <v>-342.12076947967211</v>
      </c>
      <c r="AV883" s="44">
        <f>Paramètres!$D$26*AP883</f>
        <v>93.076030256491961</v>
      </c>
      <c r="AW883" s="44"/>
      <c r="AX883" s="44"/>
      <c r="AY883" s="44"/>
      <c r="AZ883" s="44"/>
      <c r="BA883" s="44"/>
      <c r="BB883" s="44"/>
      <c r="BC883" s="44"/>
      <c r="BD883" s="44"/>
      <c r="BE883" s="44"/>
      <c r="BF883" s="44"/>
      <c r="BG883" s="41">
        <f>Paramètres!$D$16</f>
        <v>30000</v>
      </c>
      <c r="BH883" s="41">
        <f>Paramètres!$E$16</f>
        <v>-25000</v>
      </c>
      <c r="BI883" s="100"/>
      <c r="BJ883" s="100"/>
      <c r="BK883" s="110">
        <f>Paramètres!$D$20</f>
        <v>523598775598.29883</v>
      </c>
      <c r="BL883" s="41">
        <f>Paramètres!$D$21</f>
        <v>10000</v>
      </c>
      <c r="BM883" s="41"/>
      <c r="BN883" s="41"/>
      <c r="BO883" s="41">
        <f>IF(AND($BR$6&gt;200,A883&lt;950),Paramètres!$D$22,0)</f>
        <v>1</v>
      </c>
      <c r="BP883" s="41">
        <f t="shared" si="891"/>
        <v>42456.970035790117</v>
      </c>
      <c r="BQ883" s="41">
        <f t="shared" si="892"/>
        <v>-13180.170690810954</v>
      </c>
      <c r="BR883" s="41">
        <f t="shared" si="922"/>
        <v>44455.721837114419</v>
      </c>
      <c r="BS883" s="41">
        <f t="shared" si="923"/>
        <v>-17.246222597143582</v>
      </c>
      <c r="BT883" s="41">
        <f t="shared" si="924"/>
        <v>246.02974555307611</v>
      </c>
      <c r="BU883" s="41">
        <f t="shared" si="925"/>
        <v>234.96812340901667</v>
      </c>
      <c r="BV883" s="41">
        <f t="shared" si="926"/>
        <v>-72.942557389746625</v>
      </c>
      <c r="BW883" s="41">
        <f>Paramètres!$D$22</f>
        <v>1</v>
      </c>
      <c r="BX883" s="41">
        <f t="shared" si="893"/>
        <v>49008.333412603723</v>
      </c>
      <c r="BY883" s="41">
        <f t="shared" si="894"/>
        <v>-70018.373961664809</v>
      </c>
      <c r="BZ883" s="41">
        <f t="shared" si="927"/>
        <v>85465.720824880846</v>
      </c>
      <c r="CA883" s="41">
        <f t="shared" si="928"/>
        <v>-55.010466817204239</v>
      </c>
      <c r="CB883" s="41">
        <f t="shared" si="929"/>
        <v>70.235504026208943</v>
      </c>
      <c r="CC883" s="41">
        <f t="shared" si="930"/>
        <v>40.274919178083444</v>
      </c>
      <c r="CD883" s="41">
        <f t="shared" si="931"/>
        <v>-57.5409151040758</v>
      </c>
      <c r="CE883" s="2">
        <f>Paramètres!$F$16</f>
        <v>15000</v>
      </c>
      <c r="CF883" s="2">
        <f>Paramètres!$G$16</f>
        <v>15000</v>
      </c>
      <c r="CG883" s="111">
        <f>Paramètres!$F$20</f>
        <v>992600579172.61572</v>
      </c>
      <c r="CH883" s="2">
        <f>Paramètres!$F$21</f>
        <v>13332</v>
      </c>
      <c r="CI883" s="2"/>
      <c r="CJ883" s="2"/>
      <c r="CK883" s="2">
        <f>IF(CN883&gt;20000,Paramètres!$F$22,-2)</f>
        <v>1</v>
      </c>
      <c r="CL883" s="2">
        <f t="shared" si="895"/>
        <v>27456.970035790117</v>
      </c>
      <c r="CM883" s="2">
        <f t="shared" si="896"/>
        <v>26819.829309189045</v>
      </c>
      <c r="CN883" s="2">
        <f t="shared" si="897"/>
        <v>38382.137091625213</v>
      </c>
      <c r="CO883" s="2">
        <f t="shared" si="898"/>
        <v>44.327451169229334</v>
      </c>
      <c r="CP883" s="2">
        <f t="shared" si="899"/>
        <v>567.95041652533234</v>
      </c>
      <c r="CQ883" s="2">
        <f t="shared" si="900"/>
        <v>406.28789197236068</v>
      </c>
      <c r="CR883" s="2">
        <f t="shared" si="901"/>
        <v>396.85995573747908</v>
      </c>
      <c r="CS883" s="2">
        <f>Paramètres!$F$22</f>
        <v>1</v>
      </c>
      <c r="CT883" s="2">
        <f t="shared" si="902"/>
        <v>34008.333412603723</v>
      </c>
      <c r="CU883" s="2">
        <f t="shared" si="903"/>
        <v>-30018.373961664809</v>
      </c>
      <c r="CV883" s="2">
        <f t="shared" si="932"/>
        <v>45361.542266607015</v>
      </c>
      <c r="CW883" s="2">
        <f t="shared" si="933"/>
        <v>-41.434103719837601</v>
      </c>
      <c r="CX883" s="2">
        <f t="shared" si="904"/>
        <v>426.01613188294539</v>
      </c>
      <c r="CY883" s="2">
        <f t="shared" si="934"/>
        <v>319.39166810226396</v>
      </c>
      <c r="CZ883" s="2">
        <f t="shared" si="935"/>
        <v>-281.91968177365766</v>
      </c>
      <c r="DA883" s="2"/>
      <c r="DB883" s="2"/>
      <c r="DC883" s="13">
        <f>Paramètres!$H$16</f>
        <v>-20000</v>
      </c>
      <c r="DD883" s="13">
        <f>Paramètres!$I$16</f>
        <v>0</v>
      </c>
      <c r="DE883" s="13"/>
      <c r="DF883" s="13"/>
      <c r="DG883" s="112">
        <f>Paramètres!$H$20</f>
        <v>1047197551196.5977</v>
      </c>
      <c r="DH883" s="13">
        <f>Paramètres!$H$21</f>
        <v>10000</v>
      </c>
      <c r="DI883" s="13">
        <f>IF(DL883&lt;66666,Paramètres!$H$22,5)</f>
        <v>1</v>
      </c>
      <c r="DJ883" s="13">
        <f t="shared" si="905"/>
        <v>-7543.0299642098853</v>
      </c>
      <c r="DK883" s="13">
        <f t="shared" si="906"/>
        <v>11819.829309189046</v>
      </c>
      <c r="DL883" s="13">
        <f t="shared" si="936"/>
        <v>14021.614241567646</v>
      </c>
      <c r="DM883" s="13">
        <f t="shared" si="937"/>
        <v>122.54469246826108</v>
      </c>
      <c r="DN883" s="13">
        <f t="shared" si="938"/>
        <v>2874.4679346058319</v>
      </c>
      <c r="DO883" s="13">
        <f t="shared" si="939"/>
        <v>-1546.3410551985185</v>
      </c>
      <c r="DP883" s="13">
        <f t="shared" si="940"/>
        <v>2423.0962110664632</v>
      </c>
      <c r="DQ883" s="13">
        <f>IF(DT883&lt;66666,Paramètres!$H$22,5)</f>
        <v>1</v>
      </c>
      <c r="DR883" s="13">
        <f t="shared" si="907"/>
        <v>-991.66658739627383</v>
      </c>
      <c r="DS883" s="13">
        <f t="shared" si="908"/>
        <v>-45018.373961664809</v>
      </c>
      <c r="DT883" s="13">
        <f t="shared" si="941"/>
        <v>45029.294873147395</v>
      </c>
      <c r="DU883" s="13">
        <f t="shared" si="942"/>
        <v>-91.261909699252698</v>
      </c>
      <c r="DV883" s="13">
        <f t="shared" si="943"/>
        <v>480.48224217550234</v>
      </c>
      <c r="DW883" s="13">
        <f t="shared" si="944"/>
        <v>-10.581515583243792</v>
      </c>
      <c r="DX883" s="13">
        <f t="shared" si="945"/>
        <v>-480.36571128043647</v>
      </c>
    </row>
    <row r="884" spans="1:128" x14ac:dyDescent="0.35">
      <c r="A884" s="106">
        <f t="shared" si="946"/>
        <v>878</v>
      </c>
      <c r="B884" s="106">
        <f>A884*Paramètres!$D$25</f>
        <v>439</v>
      </c>
      <c r="C884" s="102">
        <f>Paramètres!$D$7</f>
        <v>155093840495.72119</v>
      </c>
      <c r="D884" s="28">
        <f>Paramètres!$D$8</f>
        <v>6666</v>
      </c>
      <c r="E884" s="28">
        <f t="shared" si="909"/>
        <v>-11195.438697589118</v>
      </c>
      <c r="F884" s="28">
        <f t="shared" si="910"/>
        <v>-18564.433435682164</v>
      </c>
      <c r="G884" s="28">
        <f t="shared" si="884"/>
        <v>-80.343134203578487</v>
      </c>
      <c r="H884" s="28">
        <f t="shared" si="885"/>
        <v>96.004011069179313</v>
      </c>
      <c r="I884" s="28">
        <f t="shared" si="947"/>
        <v>2011.0080525672124</v>
      </c>
      <c r="J884" s="28">
        <f t="shared" si="948"/>
        <v>-11818.447147125267</v>
      </c>
      <c r="K884" s="28">
        <f t="shared" si="949"/>
        <v>1972.5464610171739</v>
      </c>
      <c r="L884" s="28">
        <f t="shared" si="911"/>
        <v>-206.32458411790583</v>
      </c>
      <c r="M884" s="28">
        <f t="shared" si="912"/>
        <v>1961.7262058860179</v>
      </c>
      <c r="N884" s="28">
        <f>Paramètres!$D$26*Calculs!K884</f>
        <v>39.450929220343475</v>
      </c>
      <c r="O884" s="28">
        <f>Paramètres!$D$26*I884</f>
        <v>40.220161051344249</v>
      </c>
      <c r="P884" s="28">
        <f>Paramètres!$D$26*J884</f>
        <v>-236.36894294250536</v>
      </c>
      <c r="Q884" s="105">
        <f>IF($T884&gt;25000,Paramètres!$D$9,-5)</f>
        <v>6</v>
      </c>
      <c r="R884" s="105">
        <f t="shared" si="886"/>
        <v>16292.083790314395</v>
      </c>
      <c r="S884" s="105">
        <f t="shared" si="887"/>
        <v>-65549.399175527069</v>
      </c>
      <c r="T884" s="105">
        <f t="shared" si="913"/>
        <v>67543.731955698255</v>
      </c>
      <c r="U884" s="105">
        <f t="shared" si="914"/>
        <v>-76.042155652920997</v>
      </c>
      <c r="V884" s="105">
        <f t="shared" si="888"/>
        <v>201.03021232662618</v>
      </c>
      <c r="W884" s="105">
        <f t="shared" si="915"/>
        <v>48.490081444689551</v>
      </c>
      <c r="X884" s="105">
        <f t="shared" si="916"/>
        <v>-195.09448549248074</v>
      </c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44">
        <f t="shared" si="917"/>
        <v>-27487.522487903512</v>
      </c>
      <c r="AL884" s="44">
        <f t="shared" si="918"/>
        <v>46984.965739844905</v>
      </c>
      <c r="AM884" s="44">
        <f t="shared" si="889"/>
        <v>169.27408342874432</v>
      </c>
      <c r="AN884" s="44">
        <f t="shared" si="890"/>
        <v>-70.841180591788259</v>
      </c>
      <c r="AO884" s="44">
        <f t="shared" si="950"/>
        <v>-16468.597057735864</v>
      </c>
      <c r="AP884" s="44">
        <f t="shared" si="951"/>
        <v>3119.4895696392969</v>
      </c>
      <c r="AQ884" s="44">
        <f t="shared" si="919"/>
        <v>1160.871710022976</v>
      </c>
      <c r="AR884" s="44">
        <f t="shared" si="920"/>
        <v>380.98393688412057</v>
      </c>
      <c r="AS884" s="44">
        <f t="shared" si="921"/>
        <v>-1096.5739222541931</v>
      </c>
      <c r="AT884" s="44">
        <f>Paramètres!$D$26*Calculs!AQ884</f>
        <v>23.217434200459522</v>
      </c>
      <c r="AU884" s="44">
        <f>Paramètres!$D$26*AO884</f>
        <v>-329.37194115471726</v>
      </c>
      <c r="AV884" s="44">
        <f>Paramètres!$D$26*AP884</f>
        <v>62.389791392785938</v>
      </c>
      <c r="AW884" s="44"/>
      <c r="AX884" s="44"/>
      <c r="AY884" s="44"/>
      <c r="AZ884" s="44"/>
      <c r="BA884" s="44"/>
      <c r="BB884" s="44"/>
      <c r="BC884" s="44"/>
      <c r="BD884" s="44"/>
      <c r="BE884" s="44"/>
      <c r="BF884" s="44"/>
      <c r="BG884" s="41">
        <f>Paramètres!$D$16</f>
        <v>30000</v>
      </c>
      <c r="BH884" s="41">
        <f>Paramètres!$E$16</f>
        <v>-25000</v>
      </c>
      <c r="BI884" s="100"/>
      <c r="BJ884" s="100"/>
      <c r="BK884" s="110">
        <f>Paramètres!$D$20</f>
        <v>523598775598.29883</v>
      </c>
      <c r="BL884" s="41">
        <f>Paramètres!$D$21</f>
        <v>10000</v>
      </c>
      <c r="BM884" s="41"/>
      <c r="BN884" s="41"/>
      <c r="BO884" s="41">
        <f>IF(AND($BR$6&gt;200,A884&lt;950),Paramètres!$D$22,0)</f>
        <v>1</v>
      </c>
      <c r="BP884" s="41">
        <f t="shared" si="891"/>
        <v>41195.438697589118</v>
      </c>
      <c r="BQ884" s="41">
        <f t="shared" si="892"/>
        <v>-6435.5665643178363</v>
      </c>
      <c r="BR884" s="41">
        <f t="shared" si="922"/>
        <v>41695.091875310558</v>
      </c>
      <c r="BS884" s="41">
        <f t="shared" si="923"/>
        <v>-8.8790017772705436</v>
      </c>
      <c r="BT884" s="41">
        <f t="shared" si="924"/>
        <v>276.94590606603219</v>
      </c>
      <c r="BU884" s="41">
        <f t="shared" si="925"/>
        <v>273.62712450688241</v>
      </c>
      <c r="BV884" s="41">
        <f t="shared" si="926"/>
        <v>-42.746129893016089</v>
      </c>
      <c r="BW884" s="41">
        <f>Paramètres!$D$22</f>
        <v>1</v>
      </c>
      <c r="BX884" s="41">
        <f t="shared" si="893"/>
        <v>57487.522487903509</v>
      </c>
      <c r="BY884" s="41">
        <f t="shared" si="894"/>
        <v>-71984.965739844905</v>
      </c>
      <c r="BZ884" s="41">
        <f t="shared" si="927"/>
        <v>92123.018482699845</v>
      </c>
      <c r="CA884" s="41">
        <f t="shared" si="928"/>
        <v>-51.388976373264541</v>
      </c>
      <c r="CB884" s="41">
        <f t="shared" si="929"/>
        <v>60.622117193329515</v>
      </c>
      <c r="CC884" s="41">
        <f t="shared" si="930"/>
        <v>37.830016675694552</v>
      </c>
      <c r="CD884" s="41">
        <f t="shared" si="931"/>
        <v>-47.37014810319311</v>
      </c>
      <c r="CE884" s="2">
        <f>Paramètres!$F$16</f>
        <v>15000</v>
      </c>
      <c r="CF884" s="2">
        <f>Paramètres!$G$16</f>
        <v>15000</v>
      </c>
      <c r="CG884" s="111">
        <f>Paramètres!$F$20</f>
        <v>992600579172.61572</v>
      </c>
      <c r="CH884" s="2">
        <f>Paramètres!$F$21</f>
        <v>13332</v>
      </c>
      <c r="CI884" s="2"/>
      <c r="CJ884" s="2"/>
      <c r="CK884" s="2">
        <f>IF(CN884&gt;20000,Paramètres!$F$22,-2)</f>
        <v>1</v>
      </c>
      <c r="CL884" s="2">
        <f t="shared" si="895"/>
        <v>26195.438697589118</v>
      </c>
      <c r="CM884" s="2">
        <f t="shared" si="896"/>
        <v>33564.433435682164</v>
      </c>
      <c r="CN884" s="2">
        <f t="shared" si="897"/>
        <v>42576.662626578516</v>
      </c>
      <c r="CO884" s="2">
        <f t="shared" si="898"/>
        <v>52.029661057595455</v>
      </c>
      <c r="CP884" s="2">
        <f t="shared" si="899"/>
        <v>475.88076043197987</v>
      </c>
      <c r="CQ884" s="2">
        <f t="shared" si="900"/>
        <v>292.78728106500694</v>
      </c>
      <c r="CR884" s="2">
        <f t="shared" si="901"/>
        <v>375.15077794918676</v>
      </c>
      <c r="CS884" s="2">
        <f>Paramètres!$F$22</f>
        <v>1</v>
      </c>
      <c r="CT884" s="2">
        <f t="shared" si="902"/>
        <v>42487.522487903509</v>
      </c>
      <c r="CU884" s="2">
        <f t="shared" si="903"/>
        <v>-31984.965739844905</v>
      </c>
      <c r="CV884" s="2">
        <f t="shared" si="932"/>
        <v>53181.083107992061</v>
      </c>
      <c r="CW884" s="2">
        <f t="shared" si="933"/>
        <v>-36.972742607132631</v>
      </c>
      <c r="CX884" s="2">
        <f t="shared" si="904"/>
        <v>320.29840608514081</v>
      </c>
      <c r="CY884" s="2">
        <f t="shared" si="934"/>
        <v>255.89335410389478</v>
      </c>
      <c r="CZ884" s="2">
        <f t="shared" si="935"/>
        <v>-192.63867801181698</v>
      </c>
      <c r="DA884" s="2"/>
      <c r="DB884" s="2"/>
      <c r="DC884" s="13">
        <f>Paramètres!$H$16</f>
        <v>-20000</v>
      </c>
      <c r="DD884" s="13">
        <f>Paramètres!$I$16</f>
        <v>0</v>
      </c>
      <c r="DE884" s="13"/>
      <c r="DF884" s="13"/>
      <c r="DG884" s="112">
        <f>Paramètres!$H$20</f>
        <v>1047197551196.5977</v>
      </c>
      <c r="DH884" s="13">
        <f>Paramètres!$H$21</f>
        <v>10000</v>
      </c>
      <c r="DI884" s="13">
        <f>IF(DL884&lt;66666,Paramètres!$H$22,5)</f>
        <v>1</v>
      </c>
      <c r="DJ884" s="13">
        <f t="shared" si="905"/>
        <v>-8804.5613024108825</v>
      </c>
      <c r="DK884" s="13">
        <f t="shared" si="906"/>
        <v>18564.433435682164</v>
      </c>
      <c r="DL884" s="13">
        <f t="shared" si="936"/>
        <v>20546.495772169645</v>
      </c>
      <c r="DM884" s="13">
        <f t="shared" si="937"/>
        <v>115.37360104753088</v>
      </c>
      <c r="DN884" s="13">
        <f t="shared" si="938"/>
        <v>1803.2787596475166</v>
      </c>
      <c r="DO884" s="13">
        <f t="shared" si="939"/>
        <v>-772.73898968979518</v>
      </c>
      <c r="DP884" s="13">
        <f t="shared" si="940"/>
        <v>1629.3215578298473</v>
      </c>
      <c r="DQ884" s="13">
        <f>IF(DT884&lt;66666,Paramètres!$H$22,5)</f>
        <v>1</v>
      </c>
      <c r="DR884" s="13">
        <f t="shared" si="907"/>
        <v>7487.5224879035122</v>
      </c>
      <c r="DS884" s="13">
        <f t="shared" si="908"/>
        <v>-46984.965739844905</v>
      </c>
      <c r="DT884" s="13">
        <f t="shared" si="941"/>
        <v>47577.830957088197</v>
      </c>
      <c r="DU884" s="13">
        <f t="shared" si="942"/>
        <v>-80.94548260640012</v>
      </c>
      <c r="DV884" s="13">
        <f t="shared" si="943"/>
        <v>433.56928154469995</v>
      </c>
      <c r="DW884" s="13">
        <f t="shared" si="944"/>
        <v>68.232613390007117</v>
      </c>
      <c r="DX884" s="13">
        <f t="shared" si="945"/>
        <v>-428.16659417702959</v>
      </c>
    </row>
    <row r="885" spans="1:128" x14ac:dyDescent="0.35">
      <c r="A885" s="106">
        <f t="shared" si="946"/>
        <v>879</v>
      </c>
      <c r="B885" s="106">
        <f>A885*Paramètres!$D$25</f>
        <v>439.5</v>
      </c>
      <c r="C885" s="102">
        <f>Paramètres!$D$7</f>
        <v>155093840495.72119</v>
      </c>
      <c r="D885" s="28">
        <f>Paramètres!$D$8</f>
        <v>6666</v>
      </c>
      <c r="E885" s="28">
        <f t="shared" si="909"/>
        <v>-10241.515817334988</v>
      </c>
      <c r="F885" s="28">
        <f t="shared" si="910"/>
        <v>-23983.225457773293</v>
      </c>
      <c r="G885" s="28">
        <f t="shared" si="884"/>
        <v>-79.606923824743248</v>
      </c>
      <c r="H885" s="28">
        <f t="shared" si="885"/>
        <v>88.501170559552236</v>
      </c>
      <c r="I885" s="28">
        <f t="shared" si="947"/>
        <v>1764.4633073979621</v>
      </c>
      <c r="J885" s="28">
        <f t="shared" si="948"/>
        <v>-9620.3519982967446</v>
      </c>
      <c r="K885" s="28">
        <f t="shared" si="949"/>
        <v>1510.5652573657317</v>
      </c>
      <c r="L885" s="28">
        <f t="shared" si="911"/>
        <v>39.511138197911635</v>
      </c>
      <c r="M885" s="28">
        <f t="shared" si="912"/>
        <v>1510.0484319116076</v>
      </c>
      <c r="N885" s="28">
        <f>Paramètres!$D$26*Calculs!K885</f>
        <v>30.211305147314633</v>
      </c>
      <c r="O885" s="28">
        <f>Paramètres!$D$26*I885</f>
        <v>35.289266147959246</v>
      </c>
      <c r="P885" s="28">
        <f>Paramètres!$D$26*J885</f>
        <v>-192.4070399659349</v>
      </c>
      <c r="Q885" s="105">
        <f>IF($T885&gt;25000,Paramètres!$D$9,-5)</f>
        <v>6</v>
      </c>
      <c r="R885" s="105">
        <f t="shared" si="886"/>
        <v>25385.059215215424</v>
      </c>
      <c r="S885" s="105">
        <f t="shared" si="887"/>
        <v>-72253.792501874297</v>
      </c>
      <c r="T885" s="105">
        <f t="shared" si="913"/>
        <v>76583.364788078499</v>
      </c>
      <c r="U885" s="105">
        <f t="shared" si="914"/>
        <v>-70.641999956427611</v>
      </c>
      <c r="V885" s="105">
        <f t="shared" si="888"/>
        <v>156.87724229423998</v>
      </c>
      <c r="W885" s="105">
        <f t="shared" si="915"/>
        <v>52.00004069002329</v>
      </c>
      <c r="X885" s="105">
        <f t="shared" si="916"/>
        <v>-148.00832719168741</v>
      </c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44">
        <f t="shared" si="917"/>
        <v>-35626.575032550412</v>
      </c>
      <c r="AL885" s="44">
        <f t="shared" si="918"/>
        <v>48270.567044101001</v>
      </c>
      <c r="AM885" s="44">
        <f t="shared" si="889"/>
        <v>172.90811628971014</v>
      </c>
      <c r="AN885" s="44">
        <f t="shared" si="890"/>
        <v>-64.571011277004743</v>
      </c>
      <c r="AO885" s="44">
        <f t="shared" si="950"/>
        <v>-15758.241179697026</v>
      </c>
      <c r="AP885" s="44">
        <f t="shared" si="951"/>
        <v>1960.5258559923177</v>
      </c>
      <c r="AQ885" s="44">
        <f t="shared" si="919"/>
        <v>955.87703341562803</v>
      </c>
      <c r="AR885" s="44">
        <f t="shared" si="920"/>
        <v>410.44606561428606</v>
      </c>
      <c r="AS885" s="44">
        <f t="shared" si="921"/>
        <v>-863.26990578452046</v>
      </c>
      <c r="AT885" s="44">
        <f>Paramètres!$D$26*Calculs!AQ885</f>
        <v>19.117540668312561</v>
      </c>
      <c r="AU885" s="44">
        <f>Paramètres!$D$26*AO885</f>
        <v>-315.16482359394053</v>
      </c>
      <c r="AV885" s="44">
        <f>Paramètres!$D$26*AP885</f>
        <v>39.210517119846358</v>
      </c>
      <c r="AW885" s="44"/>
      <c r="AX885" s="44"/>
      <c r="AY885" s="44"/>
      <c r="AZ885" s="44"/>
      <c r="BA885" s="44"/>
      <c r="BB885" s="44"/>
      <c r="BC885" s="44"/>
      <c r="BD885" s="44"/>
      <c r="BE885" s="44"/>
      <c r="BF885" s="44"/>
      <c r="BG885" s="41">
        <f>Paramètres!$D$16</f>
        <v>30000</v>
      </c>
      <c r="BH885" s="41">
        <f>Paramètres!$E$16</f>
        <v>-25000</v>
      </c>
      <c r="BI885" s="100"/>
      <c r="BJ885" s="100"/>
      <c r="BK885" s="110">
        <f>Paramètres!$D$20</f>
        <v>523598775598.29883</v>
      </c>
      <c r="BL885" s="41">
        <f>Paramètres!$D$21</f>
        <v>10000</v>
      </c>
      <c r="BM885" s="41"/>
      <c r="BN885" s="41"/>
      <c r="BO885" s="41">
        <f>IF(AND($BR$6&gt;200,A885&lt;950),Paramètres!$D$22,0)</f>
        <v>1</v>
      </c>
      <c r="BP885" s="41">
        <f t="shared" si="891"/>
        <v>40241.515817334992</v>
      </c>
      <c r="BQ885" s="41">
        <f t="shared" si="892"/>
        <v>-1016.7745422267071</v>
      </c>
      <c r="BR885" s="41">
        <f t="shared" si="922"/>
        <v>40254.35908999847</v>
      </c>
      <c r="BS885" s="41">
        <f t="shared" si="923"/>
        <v>-1.4473733471778905</v>
      </c>
      <c r="BT885" s="41">
        <f t="shared" si="924"/>
        <v>295.36722593727552</v>
      </c>
      <c r="BU885" s="41">
        <f t="shared" si="925"/>
        <v>295.27298814777083</v>
      </c>
      <c r="BV885" s="41">
        <f t="shared" si="926"/>
        <v>-7.4606050805504722</v>
      </c>
      <c r="BW885" s="41">
        <f>Paramètres!$D$22</f>
        <v>1</v>
      </c>
      <c r="BX885" s="41">
        <f t="shared" si="893"/>
        <v>65626.575032550405</v>
      </c>
      <c r="BY885" s="41">
        <f t="shared" si="894"/>
        <v>-73270.567044101001</v>
      </c>
      <c r="BZ885" s="41">
        <f t="shared" si="927"/>
        <v>98363.729826939089</v>
      </c>
      <c r="CA885" s="41">
        <f t="shared" si="928"/>
        <v>-48.150008129763236</v>
      </c>
      <c r="CB885" s="41">
        <f t="shared" si="929"/>
        <v>53.288101614524614</v>
      </c>
      <c r="CC885" s="41">
        <f t="shared" si="930"/>
        <v>35.552897446046288</v>
      </c>
      <c r="CD885" s="41">
        <f t="shared" si="931"/>
        <v>-39.693995224351198</v>
      </c>
      <c r="CE885" s="2">
        <f>Paramètres!$F$16</f>
        <v>15000</v>
      </c>
      <c r="CF885" s="2">
        <f>Paramètres!$G$16</f>
        <v>15000</v>
      </c>
      <c r="CG885" s="111">
        <f>Paramètres!$F$20</f>
        <v>992600579172.61572</v>
      </c>
      <c r="CH885" s="2">
        <f>Paramètres!$F$21</f>
        <v>13332</v>
      </c>
      <c r="CI885" s="2"/>
      <c r="CJ885" s="2"/>
      <c r="CK885" s="2">
        <f>IF(CN885&gt;20000,Paramètres!$F$22,-2)</f>
        <v>1</v>
      </c>
      <c r="CL885" s="2">
        <f t="shared" si="895"/>
        <v>25241.515817334988</v>
      </c>
      <c r="CM885" s="2">
        <f t="shared" si="896"/>
        <v>38983.225457773297</v>
      </c>
      <c r="CN885" s="2">
        <f t="shared" si="897"/>
        <v>46441.640667060376</v>
      </c>
      <c r="CO885" s="2">
        <f t="shared" si="898"/>
        <v>57.077070103488275</v>
      </c>
      <c r="CP885" s="2">
        <f t="shared" si="899"/>
        <v>408.66950005058504</v>
      </c>
      <c r="CQ885" s="2">
        <f t="shared" si="900"/>
        <v>222.11613331106207</v>
      </c>
      <c r="CR885" s="2">
        <f t="shared" si="901"/>
        <v>343.03816638172736</v>
      </c>
      <c r="CS885" s="2">
        <f>Paramètres!$F$22</f>
        <v>1</v>
      </c>
      <c r="CT885" s="2">
        <f t="shared" si="902"/>
        <v>50626.575032550412</v>
      </c>
      <c r="CU885" s="2">
        <f t="shared" si="903"/>
        <v>-33270.567044101001</v>
      </c>
      <c r="CV885" s="2">
        <f t="shared" si="932"/>
        <v>60580.365886667249</v>
      </c>
      <c r="CW885" s="2">
        <f t="shared" si="933"/>
        <v>-33.31195464063137</v>
      </c>
      <c r="CX885" s="2">
        <f t="shared" si="904"/>
        <v>251.942088325637</v>
      </c>
      <c r="CY885" s="2">
        <f t="shared" si="934"/>
        <v>210.5461869005064</v>
      </c>
      <c r="CZ885" s="2">
        <f t="shared" si="935"/>
        <v>-138.36588832345961</v>
      </c>
      <c r="DA885" s="2"/>
      <c r="DB885" s="2"/>
      <c r="DC885" s="13">
        <f>Paramètres!$H$16</f>
        <v>-20000</v>
      </c>
      <c r="DD885" s="13">
        <f>Paramètres!$I$16</f>
        <v>0</v>
      </c>
      <c r="DE885" s="13"/>
      <c r="DF885" s="13"/>
      <c r="DG885" s="112">
        <f>Paramètres!$H$20</f>
        <v>1047197551196.5977</v>
      </c>
      <c r="DH885" s="13">
        <f>Paramètres!$H$21</f>
        <v>10000</v>
      </c>
      <c r="DI885" s="13">
        <f>IF(DL885&lt;66666,Paramètres!$H$22,5)</f>
        <v>1</v>
      </c>
      <c r="DJ885" s="13">
        <f t="shared" si="905"/>
        <v>-9758.4841826650118</v>
      </c>
      <c r="DK885" s="13">
        <f t="shared" si="906"/>
        <v>23983.225457773293</v>
      </c>
      <c r="DL885" s="13">
        <f t="shared" si="936"/>
        <v>25892.530137120786</v>
      </c>
      <c r="DM885" s="13">
        <f t="shared" si="937"/>
        <v>112.14081270414322</v>
      </c>
      <c r="DN885" s="13">
        <f t="shared" si="938"/>
        <v>1267.970501548813</v>
      </c>
      <c r="DO885" s="13">
        <f t="shared" si="939"/>
        <v>-477.87798326092133</v>
      </c>
      <c r="DP885" s="13">
        <f t="shared" si="940"/>
        <v>1174.4708706104307</v>
      </c>
      <c r="DQ885" s="13">
        <f>IF(DT885&lt;66666,Paramètres!$H$22,5)</f>
        <v>1</v>
      </c>
      <c r="DR885" s="13">
        <f t="shared" si="907"/>
        <v>15626.575032550412</v>
      </c>
      <c r="DS885" s="13">
        <f t="shared" si="908"/>
        <v>-48270.567044101001</v>
      </c>
      <c r="DT885" s="13">
        <f t="shared" si="941"/>
        <v>50736.944034963097</v>
      </c>
      <c r="DU885" s="13">
        <f t="shared" si="942"/>
        <v>-72.061736751297985</v>
      </c>
      <c r="DV885" s="13">
        <f t="shared" si="943"/>
        <v>384.19611072267821</v>
      </c>
      <c r="DW885" s="13">
        <f t="shared" si="944"/>
        <v>118.32934493029018</v>
      </c>
      <c r="DX885" s="13">
        <f t="shared" si="945"/>
        <v>-365.51992780531242</v>
      </c>
    </row>
    <row r="886" spans="1:128" x14ac:dyDescent="0.35">
      <c r="A886" s="106">
        <f t="shared" si="946"/>
        <v>880</v>
      </c>
      <c r="B886" s="106">
        <f>A886*Paramètres!$D$25</f>
        <v>440</v>
      </c>
      <c r="C886" s="102">
        <f>Paramètres!$D$7</f>
        <v>155093840495.72119</v>
      </c>
      <c r="D886" s="28">
        <f>Paramètres!$D$8</f>
        <v>6666</v>
      </c>
      <c r="E886" s="28">
        <f t="shared" si="909"/>
        <v>-9349.4063790865275</v>
      </c>
      <c r="F886" s="28">
        <f t="shared" si="910"/>
        <v>-28415.889348943765</v>
      </c>
      <c r="G886" s="28">
        <f t="shared" si="884"/>
        <v>-77.408093974812743</v>
      </c>
      <c r="H886" s="28">
        <f t="shared" si="885"/>
        <v>83.658909653781862</v>
      </c>
      <c r="I886" s="28">
        <f t="shared" si="947"/>
        <v>1768.6851794479144</v>
      </c>
      <c r="J886" s="28">
        <f t="shared" si="948"/>
        <v>-7917.896526419202</v>
      </c>
      <c r="K886" s="28">
        <f t="shared" si="949"/>
        <v>1261.3250024580373</v>
      </c>
      <c r="L886" s="28">
        <f t="shared" si="911"/>
        <v>139.3097059221119</v>
      </c>
      <c r="M886" s="28">
        <f t="shared" si="912"/>
        <v>1253.6082193658681</v>
      </c>
      <c r="N886" s="28">
        <f>Paramètres!$D$26*Calculs!K886</f>
        <v>25.226500049160745</v>
      </c>
      <c r="O886" s="28">
        <f>Paramètres!$D$26*I886</f>
        <v>35.373703588958286</v>
      </c>
      <c r="P886" s="28">
        <f>Paramètres!$D$26*J886</f>
        <v>-158.35793052838403</v>
      </c>
      <c r="Q886" s="105">
        <f>IF($T886&gt;25000,Paramètres!$D$9,-5)</f>
        <v>6</v>
      </c>
      <c r="R886" s="105">
        <f t="shared" si="886"/>
        <v>34053.677726908827</v>
      </c>
      <c r="S886" s="105">
        <f t="shared" si="887"/>
        <v>-77450.901844594802</v>
      </c>
      <c r="T886" s="105">
        <f t="shared" si="913"/>
        <v>84606.708736773493</v>
      </c>
      <c r="U886" s="105">
        <f t="shared" si="914"/>
        <v>-66.265827696214032</v>
      </c>
      <c r="V886" s="105">
        <f t="shared" si="888"/>
        <v>128.79672907231082</v>
      </c>
      <c r="W886" s="105">
        <f t="shared" si="915"/>
        <v>51.839887989900348</v>
      </c>
      <c r="X886" s="105">
        <f t="shared" si="916"/>
        <v>-117.90344962265024</v>
      </c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44">
        <f t="shared" si="917"/>
        <v>-43403.084105995353</v>
      </c>
      <c r="AL886" s="44">
        <f t="shared" si="918"/>
        <v>49035.012495651034</v>
      </c>
      <c r="AM886" s="44">
        <f t="shared" si="889"/>
        <v>175.9739758918013</v>
      </c>
      <c r="AN886" s="44">
        <f t="shared" si="890"/>
        <v>-58.946440230137398</v>
      </c>
      <c r="AO886" s="44">
        <f t="shared" si="950"/>
        <v>-15032.6302904888</v>
      </c>
      <c r="AP886" s="44">
        <f t="shared" si="951"/>
        <v>1058.0454330879509</v>
      </c>
      <c r="AQ886" s="44">
        <f t="shared" si="919"/>
        <v>807.28360814203404</v>
      </c>
      <c r="AR886" s="44">
        <f t="shared" si="920"/>
        <v>416.42846996686615</v>
      </c>
      <c r="AS886" s="44">
        <f t="shared" si="921"/>
        <v>-691.58813854481059</v>
      </c>
      <c r="AT886" s="44">
        <f>Paramètres!$D$26*Calculs!AQ886</f>
        <v>16.145672162840683</v>
      </c>
      <c r="AU886" s="44">
        <f>Paramètres!$D$26*AO886</f>
        <v>-300.65260580977599</v>
      </c>
      <c r="AV886" s="44">
        <f>Paramètres!$D$26*AP886</f>
        <v>21.160908661759017</v>
      </c>
      <c r="AW886" s="44"/>
      <c r="AX886" s="44"/>
      <c r="AY886" s="44"/>
      <c r="AZ886" s="44"/>
      <c r="BA886" s="44"/>
      <c r="BB886" s="44"/>
      <c r="BC886" s="44"/>
      <c r="BD886" s="44"/>
      <c r="BE886" s="44"/>
      <c r="BF886" s="44"/>
      <c r="BG886" s="41">
        <f>Paramètres!$D$16</f>
        <v>30000</v>
      </c>
      <c r="BH886" s="41">
        <f>Paramètres!$E$16</f>
        <v>-25000</v>
      </c>
      <c r="BI886" s="100"/>
      <c r="BJ886" s="100"/>
      <c r="BK886" s="110">
        <f>Paramètres!$D$20</f>
        <v>523598775598.29883</v>
      </c>
      <c r="BL886" s="41">
        <f>Paramètres!$D$21</f>
        <v>10000</v>
      </c>
      <c r="BM886" s="41"/>
      <c r="BN886" s="41"/>
      <c r="BO886" s="41">
        <f>IF(AND($BR$6&gt;200,A886&lt;950),Paramètres!$D$22,0)</f>
        <v>1</v>
      </c>
      <c r="BP886" s="41">
        <f t="shared" si="891"/>
        <v>39349.406379086526</v>
      </c>
      <c r="BQ886" s="41">
        <f t="shared" si="892"/>
        <v>3415.8893489437651</v>
      </c>
      <c r="BR886" s="41">
        <f t="shared" si="922"/>
        <v>39497.393362483082</v>
      </c>
      <c r="BS886" s="41">
        <f t="shared" si="923"/>
        <v>4.96136140771483</v>
      </c>
      <c r="BT886" s="41">
        <f t="shared" si="924"/>
        <v>305.76489769718955</v>
      </c>
      <c r="BU886" s="41">
        <f t="shared" si="925"/>
        <v>304.61927210049521</v>
      </c>
      <c r="BV886" s="41">
        <f t="shared" si="926"/>
        <v>26.443746495858573</v>
      </c>
      <c r="BW886" s="41">
        <f>Paramètres!$D$22</f>
        <v>1</v>
      </c>
      <c r="BX886" s="41">
        <f t="shared" si="893"/>
        <v>73403.084105995353</v>
      </c>
      <c r="BY886" s="41">
        <f t="shared" si="894"/>
        <v>-74035.012495651026</v>
      </c>
      <c r="BZ886" s="41">
        <f t="shared" si="927"/>
        <v>104255.43550099933</v>
      </c>
      <c r="CA886" s="41">
        <f t="shared" si="928"/>
        <v>-45.245571591119365</v>
      </c>
      <c r="CB886" s="41">
        <f t="shared" si="929"/>
        <v>47.51548255036009</v>
      </c>
      <c r="CC886" s="41">
        <f t="shared" si="930"/>
        <v>33.454207401470256</v>
      </c>
      <c r="CD886" s="41">
        <f t="shared" si="931"/>
        <v>-33.742215237488296</v>
      </c>
      <c r="CE886" s="2">
        <f>Paramètres!$F$16</f>
        <v>15000</v>
      </c>
      <c r="CF886" s="2">
        <f>Paramètres!$G$16</f>
        <v>15000</v>
      </c>
      <c r="CG886" s="111">
        <f>Paramètres!$F$20</f>
        <v>992600579172.61572</v>
      </c>
      <c r="CH886" s="2">
        <f>Paramètres!$F$21</f>
        <v>13332</v>
      </c>
      <c r="CI886" s="2"/>
      <c r="CJ886" s="2"/>
      <c r="CK886" s="2">
        <f>IF(CN886&gt;20000,Paramètres!$F$22,-2)</f>
        <v>1</v>
      </c>
      <c r="CL886" s="2">
        <f t="shared" si="895"/>
        <v>24349.406379086526</v>
      </c>
      <c r="CM886" s="2">
        <f t="shared" si="896"/>
        <v>43415.889348943761</v>
      </c>
      <c r="CN886" s="2">
        <f t="shared" si="897"/>
        <v>49777.836824972903</v>
      </c>
      <c r="CO886" s="2">
        <f t="shared" si="898"/>
        <v>60.714509042238092</v>
      </c>
      <c r="CP886" s="2">
        <f t="shared" si="899"/>
        <v>361.05438367317475</v>
      </c>
      <c r="CQ886" s="2">
        <f t="shared" si="900"/>
        <v>176.6139405358449</v>
      </c>
      <c r="CR886" s="2">
        <f t="shared" si="901"/>
        <v>314.90916782148008</v>
      </c>
      <c r="CS886" s="2">
        <f>Paramètres!$F$22</f>
        <v>1</v>
      </c>
      <c r="CT886" s="2">
        <f t="shared" si="902"/>
        <v>58403.084105995353</v>
      </c>
      <c r="CU886" s="2">
        <f t="shared" si="903"/>
        <v>-34035.012495651034</v>
      </c>
      <c r="CV886" s="2">
        <f t="shared" si="932"/>
        <v>67596.614624336697</v>
      </c>
      <c r="CW886" s="2">
        <f t="shared" si="933"/>
        <v>-30.231944366449362</v>
      </c>
      <c r="CX886" s="2">
        <f t="shared" si="904"/>
        <v>205.14668878542162</v>
      </c>
      <c r="CY886" s="2">
        <f t="shared" si="934"/>
        <v>177.24555269204063</v>
      </c>
      <c r="CZ886" s="2">
        <f t="shared" si="935"/>
        <v>-103.29171298083735</v>
      </c>
      <c r="DA886" s="2"/>
      <c r="DB886" s="2"/>
      <c r="DC886" s="13">
        <f>Paramètres!$H$16</f>
        <v>-20000</v>
      </c>
      <c r="DD886" s="13">
        <f>Paramètres!$I$16</f>
        <v>0</v>
      </c>
      <c r="DE886" s="13"/>
      <c r="DF886" s="13"/>
      <c r="DG886" s="112">
        <f>Paramètres!$H$20</f>
        <v>1047197551196.5977</v>
      </c>
      <c r="DH886" s="13">
        <f>Paramètres!$H$21</f>
        <v>10000</v>
      </c>
      <c r="DI886" s="13">
        <f>IF(DL886&lt;66666,Paramètres!$H$22,5)</f>
        <v>1</v>
      </c>
      <c r="DJ886" s="13">
        <f t="shared" si="905"/>
        <v>-10650.593620913472</v>
      </c>
      <c r="DK886" s="13">
        <f t="shared" si="906"/>
        <v>28415.889348943765</v>
      </c>
      <c r="DL886" s="13">
        <f t="shared" si="936"/>
        <v>30346.299806883515</v>
      </c>
      <c r="DM886" s="13">
        <f t="shared" si="937"/>
        <v>110.54656090699173</v>
      </c>
      <c r="DN886" s="13">
        <f t="shared" si="938"/>
        <v>974.22863129397945</v>
      </c>
      <c r="DO886" s="13">
        <f t="shared" si="939"/>
        <v>-341.92350671422821</v>
      </c>
      <c r="DP886" s="13">
        <f t="shared" si="940"/>
        <v>912.25530504852952</v>
      </c>
      <c r="DQ886" s="13">
        <f>IF(DT886&lt;66666,Paramètres!$H$22,5)</f>
        <v>1</v>
      </c>
      <c r="DR886" s="13">
        <f t="shared" si="907"/>
        <v>23403.084105995353</v>
      </c>
      <c r="DS886" s="13">
        <f t="shared" si="908"/>
        <v>-49035.012495651034</v>
      </c>
      <c r="DT886" s="13">
        <f t="shared" si="941"/>
        <v>54333.56969794038</v>
      </c>
      <c r="DU886" s="13">
        <f t="shared" si="942"/>
        <v>-64.486120093372307</v>
      </c>
      <c r="DV886" s="13">
        <f t="shared" si="943"/>
        <v>337.4355731602667</v>
      </c>
      <c r="DW886" s="13">
        <f t="shared" si="944"/>
        <v>145.34353518325565</v>
      </c>
      <c r="DX886" s="13">
        <f t="shared" si="945"/>
        <v>-304.52918220497594</v>
      </c>
    </row>
    <row r="887" spans="1:128" x14ac:dyDescent="0.35">
      <c r="A887" s="106">
        <f t="shared" si="946"/>
        <v>881</v>
      </c>
      <c r="B887" s="106">
        <f>A887*Paramètres!$D$25</f>
        <v>440.5</v>
      </c>
      <c r="C887" s="102">
        <f>Paramètres!$D$7</f>
        <v>155093840495.72119</v>
      </c>
      <c r="D887" s="28">
        <f>Paramètres!$D$8</f>
        <v>6666</v>
      </c>
      <c r="E887" s="28">
        <f t="shared" si="909"/>
        <v>-8430.2363628820422</v>
      </c>
      <c r="F887" s="28">
        <f t="shared" si="910"/>
        <v>-32061.435557311899</v>
      </c>
      <c r="G887" s="28">
        <f t="shared" si="884"/>
        <v>-73.942437644296703</v>
      </c>
      <c r="H887" s="28">
        <f t="shared" si="885"/>
        <v>80.582899179219353</v>
      </c>
      <c r="I887" s="28">
        <f t="shared" si="947"/>
        <v>1872.6211817810679</v>
      </c>
      <c r="J887" s="28">
        <f t="shared" si="948"/>
        <v>-6505.9303765249497</v>
      </c>
      <c r="K887" s="28">
        <f t="shared" si="949"/>
        <v>1113.2461417435338</v>
      </c>
      <c r="L887" s="28">
        <f t="shared" si="911"/>
        <v>182.14979330659105</v>
      </c>
      <c r="M887" s="28">
        <f t="shared" si="912"/>
        <v>1098.2433359257093</v>
      </c>
      <c r="N887" s="28">
        <f>Paramètres!$D$26*Calculs!K887</f>
        <v>22.264922834870678</v>
      </c>
      <c r="O887" s="28">
        <f>Paramètres!$D$26*I887</f>
        <v>37.452423635621358</v>
      </c>
      <c r="P887" s="28">
        <f>Paramètres!$D$26*J887</f>
        <v>-130.11860753049899</v>
      </c>
      <c r="Q887" s="105">
        <f>IF($T887&gt;25000,Paramètres!$D$9,-5)</f>
        <v>6</v>
      </c>
      <c r="R887" s="105">
        <f t="shared" si="886"/>
        <v>42385.055770865991</v>
      </c>
      <c r="S887" s="105">
        <f t="shared" si="887"/>
        <v>-81452.573734870704</v>
      </c>
      <c r="T887" s="105">
        <f t="shared" si="913"/>
        <v>91820.55717939185</v>
      </c>
      <c r="U887" s="105">
        <f t="shared" si="914"/>
        <v>-62.509116184270177</v>
      </c>
      <c r="V887" s="105">
        <f t="shared" si="888"/>
        <v>109.5069174376688</v>
      </c>
      <c r="W887" s="105">
        <f t="shared" si="915"/>
        <v>50.549211913657778</v>
      </c>
      <c r="X887" s="105">
        <f t="shared" si="916"/>
        <v>-97.14186605994621</v>
      </c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44">
        <f t="shared" si="917"/>
        <v>-50815.292133748037</v>
      </c>
      <c r="AL887" s="44">
        <f t="shared" si="918"/>
        <v>49391.138177558802</v>
      </c>
      <c r="AM887" s="44">
        <f t="shared" si="889"/>
        <v>178.61827234831486</v>
      </c>
      <c r="AN887" s="44">
        <f t="shared" si="890"/>
        <v>-53.905807092153026</v>
      </c>
      <c r="AO887" s="44">
        <f t="shared" si="950"/>
        <v>-14315.549214712159</v>
      </c>
      <c r="AP887" s="44">
        <f t="shared" si="951"/>
        <v>345.29638588138124</v>
      </c>
      <c r="AQ887" s="44">
        <f t="shared" si="919"/>
        <v>692.36661025890032</v>
      </c>
      <c r="AR887" s="44">
        <f t="shared" si="920"/>
        <v>407.88318326666695</v>
      </c>
      <c r="AS887" s="44">
        <f t="shared" si="921"/>
        <v>-559.46656004595184</v>
      </c>
      <c r="AT887" s="44">
        <f>Paramètres!$D$26*Calculs!AQ887</f>
        <v>13.847332205178006</v>
      </c>
      <c r="AU887" s="44">
        <f>Paramètres!$D$26*AO887</f>
        <v>-286.31098429424316</v>
      </c>
      <c r="AV887" s="44">
        <f>Paramètres!$D$26*AP887</f>
        <v>6.905927717627625</v>
      </c>
      <c r="AW887" s="44"/>
      <c r="AX887" s="44"/>
      <c r="AY887" s="44"/>
      <c r="AZ887" s="44"/>
      <c r="BA887" s="44"/>
      <c r="BB887" s="44"/>
      <c r="BC887" s="44"/>
      <c r="BD887" s="44"/>
      <c r="BE887" s="44"/>
      <c r="BF887" s="44"/>
      <c r="BG887" s="41">
        <f>Paramètres!$D$16</f>
        <v>30000</v>
      </c>
      <c r="BH887" s="41">
        <f>Paramètres!$E$16</f>
        <v>-25000</v>
      </c>
      <c r="BI887" s="100"/>
      <c r="BJ887" s="100"/>
      <c r="BK887" s="110">
        <f>Paramètres!$D$20</f>
        <v>523598775598.29883</v>
      </c>
      <c r="BL887" s="41">
        <f>Paramètres!$D$21</f>
        <v>10000</v>
      </c>
      <c r="BM887" s="41"/>
      <c r="BN887" s="41"/>
      <c r="BO887" s="41">
        <f>IF(AND($BR$6&gt;200,A887&lt;950),Paramètres!$D$22,0)</f>
        <v>1</v>
      </c>
      <c r="BP887" s="41">
        <f t="shared" si="891"/>
        <v>38430.236362882046</v>
      </c>
      <c r="BQ887" s="41">
        <f t="shared" si="892"/>
        <v>7061.4355573118992</v>
      </c>
      <c r="BR887" s="41">
        <f t="shared" si="922"/>
        <v>39073.609239959522</v>
      </c>
      <c r="BS887" s="41">
        <f t="shared" si="923"/>
        <v>10.411779430347289</v>
      </c>
      <c r="BT887" s="41">
        <f t="shared" si="924"/>
        <v>311.81869810696696</v>
      </c>
      <c r="BU887" s="41">
        <f t="shared" si="925"/>
        <v>306.68439654563412</v>
      </c>
      <c r="BV887" s="41">
        <f t="shared" si="926"/>
        <v>56.352297243005388</v>
      </c>
      <c r="BW887" s="41">
        <f>Paramètres!$D$22</f>
        <v>1</v>
      </c>
      <c r="BX887" s="41">
        <f t="shared" si="893"/>
        <v>80815.292133748037</v>
      </c>
      <c r="BY887" s="41">
        <f t="shared" si="894"/>
        <v>-74391.138177558809</v>
      </c>
      <c r="BZ887" s="41">
        <f t="shared" si="927"/>
        <v>109841.4898024225</v>
      </c>
      <c r="CA887" s="41">
        <f t="shared" si="928"/>
        <v>-42.629821618089736</v>
      </c>
      <c r="CB887" s="41">
        <f t="shared" si="929"/>
        <v>42.863603628996664</v>
      </c>
      <c r="CC887" s="41">
        <f t="shared" si="930"/>
        <v>31.536668479401399</v>
      </c>
      <c r="CD887" s="41">
        <f t="shared" si="931"/>
        <v>-29.029761578147109</v>
      </c>
      <c r="CE887" s="2">
        <f>Paramètres!$F$16</f>
        <v>15000</v>
      </c>
      <c r="CF887" s="2">
        <f>Paramètres!$G$16</f>
        <v>15000</v>
      </c>
      <c r="CG887" s="111">
        <f>Paramètres!$F$20</f>
        <v>992600579172.61572</v>
      </c>
      <c r="CH887" s="2">
        <f>Paramètres!$F$21</f>
        <v>13332</v>
      </c>
      <c r="CI887" s="2"/>
      <c r="CJ887" s="2"/>
      <c r="CK887" s="2">
        <f>IF(CN887&gt;20000,Paramètres!$F$22,-2)</f>
        <v>1</v>
      </c>
      <c r="CL887" s="2">
        <f t="shared" si="895"/>
        <v>23430.236362882042</v>
      </c>
      <c r="CM887" s="2">
        <f t="shared" si="896"/>
        <v>47061.435557311896</v>
      </c>
      <c r="CN887" s="2">
        <f t="shared" si="897"/>
        <v>52571.424678579329</v>
      </c>
      <c r="CO887" s="2">
        <f t="shared" si="898"/>
        <v>63.532898686746897</v>
      </c>
      <c r="CP887" s="2">
        <f t="shared" si="899"/>
        <v>327.09331969910824</v>
      </c>
      <c r="CQ887" s="2">
        <f t="shared" si="900"/>
        <v>145.78021881899951</v>
      </c>
      <c r="CR887" s="2">
        <f t="shared" si="901"/>
        <v>292.81080511632024</v>
      </c>
      <c r="CS887" s="2">
        <f>Paramètres!$F$22</f>
        <v>1</v>
      </c>
      <c r="CT887" s="2">
        <f t="shared" si="902"/>
        <v>65815.292133748037</v>
      </c>
      <c r="CU887" s="2">
        <f t="shared" si="903"/>
        <v>-34391.138177558802</v>
      </c>
      <c r="CV887" s="2">
        <f t="shared" si="932"/>
        <v>74259.026816936806</v>
      </c>
      <c r="CW887" s="2">
        <f t="shared" si="933"/>
        <v>-27.588878525002951</v>
      </c>
      <c r="CX887" s="2">
        <f t="shared" si="904"/>
        <v>171.6365643841394</v>
      </c>
      <c r="CY887" s="2">
        <f t="shared" si="934"/>
        <v>152.12036987264364</v>
      </c>
      <c r="CZ887" s="2">
        <f t="shared" si="935"/>
        <v>-79.489013727690221</v>
      </c>
      <c r="DA887" s="2"/>
      <c r="DB887" s="2"/>
      <c r="DC887" s="13">
        <f>Paramètres!$H$16</f>
        <v>-20000</v>
      </c>
      <c r="DD887" s="13">
        <f>Paramètres!$I$16</f>
        <v>0</v>
      </c>
      <c r="DE887" s="13"/>
      <c r="DF887" s="13"/>
      <c r="DG887" s="112">
        <f>Paramètres!$H$20</f>
        <v>1047197551196.5977</v>
      </c>
      <c r="DH887" s="13">
        <f>Paramètres!$H$21</f>
        <v>10000</v>
      </c>
      <c r="DI887" s="13">
        <f>IF(DL887&lt;66666,Paramètres!$H$22,5)</f>
        <v>1</v>
      </c>
      <c r="DJ887" s="13">
        <f t="shared" si="905"/>
        <v>-11569.763637117958</v>
      </c>
      <c r="DK887" s="13">
        <f t="shared" si="906"/>
        <v>32061.435557311899</v>
      </c>
      <c r="DL887" s="13">
        <f t="shared" si="936"/>
        <v>34085.115235457844</v>
      </c>
      <c r="DM887" s="13">
        <f t="shared" si="937"/>
        <v>109.84260248134584</v>
      </c>
      <c r="DN887" s="13">
        <f t="shared" si="938"/>
        <v>796.36128694464992</v>
      </c>
      <c r="DO887" s="13">
        <f t="shared" si="939"/>
        <v>-270.31482205804258</v>
      </c>
      <c r="DP887" s="13">
        <f t="shared" si="940"/>
        <v>749.08023356638364</v>
      </c>
      <c r="DQ887" s="13">
        <f>IF(DT887&lt;66666,Paramètres!$H$22,5)</f>
        <v>1</v>
      </c>
      <c r="DR887" s="13">
        <f t="shared" si="907"/>
        <v>30815.292133748037</v>
      </c>
      <c r="DS887" s="13">
        <f t="shared" si="908"/>
        <v>-49391.138177558802</v>
      </c>
      <c r="DT887" s="13">
        <f t="shared" si="941"/>
        <v>58215.691697023925</v>
      </c>
      <c r="DU887" s="13">
        <f t="shared" si="942"/>
        <v>-58.03982634763932</v>
      </c>
      <c r="DV887" s="13">
        <f t="shared" si="943"/>
        <v>295.80448939545158</v>
      </c>
      <c r="DW887" s="13">
        <f t="shared" si="944"/>
        <v>156.57808899075573</v>
      </c>
      <c r="DX887" s="13">
        <f t="shared" si="945"/>
        <v>-250.96533225628357</v>
      </c>
    </row>
    <row r="888" spans="1:128" x14ac:dyDescent="0.35">
      <c r="A888" s="106">
        <f t="shared" si="946"/>
        <v>882</v>
      </c>
      <c r="B888" s="106">
        <f>A888*Paramètres!$D$25</f>
        <v>441</v>
      </c>
      <c r="C888" s="102">
        <f>Paramètres!$D$7</f>
        <v>155093840495.72119</v>
      </c>
      <c r="D888" s="28">
        <f>Paramètres!$D$8</f>
        <v>6666</v>
      </c>
      <c r="E888" s="28">
        <f t="shared" si="909"/>
        <v>-7448.3883236648608</v>
      </c>
      <c r="F888" s="28">
        <f t="shared" si="910"/>
        <v>-35039.839911592942</v>
      </c>
      <c r="G888" s="28">
        <f t="shared" si="884"/>
        <v>-69.080947189510809</v>
      </c>
      <c r="H888" s="28">
        <f t="shared" si="885"/>
        <v>78.692765346385116</v>
      </c>
      <c r="I888" s="28">
        <f t="shared" si="947"/>
        <v>2017.3185514520374</v>
      </c>
      <c r="J888" s="28">
        <f t="shared" si="948"/>
        <v>-5277.5684330687418</v>
      </c>
      <c r="K888" s="28">
        <f t="shared" si="949"/>
        <v>1018.9096679586465</v>
      </c>
      <c r="L888" s="28">
        <f t="shared" si="911"/>
        <v>199.77758135292032</v>
      </c>
      <c r="M888" s="28">
        <f t="shared" si="912"/>
        <v>999.1325384794435</v>
      </c>
      <c r="N888" s="28">
        <f>Paramètres!$D$26*Calculs!K888</f>
        <v>20.378193359172933</v>
      </c>
      <c r="O888" s="28">
        <f>Paramètres!$D$26*I888</f>
        <v>40.346371029040746</v>
      </c>
      <c r="P888" s="28">
        <f>Paramètres!$D$26*J888</f>
        <v>-105.55136866137484</v>
      </c>
      <c r="Q888" s="105">
        <f>IF($T888&gt;25000,Paramètres!$D$9,-5)</f>
        <v>6</v>
      </c>
      <c r="R888" s="105">
        <f t="shared" si="886"/>
        <v>50422.707621622583</v>
      </c>
      <c r="S888" s="105">
        <f t="shared" si="887"/>
        <v>-84463.759642080942</v>
      </c>
      <c r="T888" s="105">
        <f t="shared" si="913"/>
        <v>98369.589491726845</v>
      </c>
      <c r="U888" s="105">
        <f t="shared" si="914"/>
        <v>-59.163877192484151</v>
      </c>
      <c r="V888" s="105">
        <f t="shared" si="888"/>
        <v>95.507936372902321</v>
      </c>
      <c r="W888" s="105">
        <f t="shared" si="915"/>
        <v>48.95586914775533</v>
      </c>
      <c r="X888" s="105">
        <f t="shared" si="916"/>
        <v>-82.006638671501577</v>
      </c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44">
        <f t="shared" si="917"/>
        <v>-57871.095945287445</v>
      </c>
      <c r="AL888" s="44">
        <f t="shared" si="918"/>
        <v>49423.919730488</v>
      </c>
      <c r="AM888" s="44">
        <f t="shared" si="889"/>
        <v>-179.07016478811207</v>
      </c>
      <c r="AN888" s="44">
        <f t="shared" si="890"/>
        <v>-49.442810991191259</v>
      </c>
      <c r="AO888" s="44">
        <f t="shared" si="950"/>
        <v>-13621.355047151248</v>
      </c>
      <c r="AP888" s="44">
        <f t="shared" si="951"/>
        <v>-221.07610188219823</v>
      </c>
      <c r="AQ888" s="44">
        <f t="shared" si="919"/>
        <v>601.01554022704568</v>
      </c>
      <c r="AR888" s="44">
        <f t="shared" si="920"/>
        <v>390.78433925645851</v>
      </c>
      <c r="AS888" s="44">
        <f t="shared" si="921"/>
        <v>-456.62597362206714</v>
      </c>
      <c r="AT888" s="44">
        <f>Paramètres!$D$26*Calculs!AQ888</f>
        <v>12.020310804540914</v>
      </c>
      <c r="AU888" s="44">
        <f>Paramètres!$D$26*AO888</f>
        <v>-272.42710094302498</v>
      </c>
      <c r="AV888" s="44">
        <f>Paramètres!$D$26*AP888</f>
        <v>-4.4215220376439648</v>
      </c>
      <c r="AW888" s="44"/>
      <c r="AX888" s="44"/>
      <c r="AY888" s="44"/>
      <c r="AZ888" s="44"/>
      <c r="BA888" s="44"/>
      <c r="BB888" s="44"/>
      <c r="BC888" s="44"/>
      <c r="BD888" s="44"/>
      <c r="BE888" s="44"/>
      <c r="BF888" s="44"/>
      <c r="BG888" s="41">
        <f>Paramètres!$D$16</f>
        <v>30000</v>
      </c>
      <c r="BH888" s="41">
        <f>Paramètres!$E$16</f>
        <v>-25000</v>
      </c>
      <c r="BI888" s="100"/>
      <c r="BJ888" s="100"/>
      <c r="BK888" s="110">
        <f>Paramètres!$D$20</f>
        <v>523598775598.29883</v>
      </c>
      <c r="BL888" s="41">
        <f>Paramètres!$D$21</f>
        <v>10000</v>
      </c>
      <c r="BM888" s="41"/>
      <c r="BN888" s="41"/>
      <c r="BO888" s="41">
        <f>IF(AND($BR$6&gt;200,A888&lt;950),Paramètres!$D$22,0)</f>
        <v>1</v>
      </c>
      <c r="BP888" s="41">
        <f t="shared" si="891"/>
        <v>37448.388323664862</v>
      </c>
      <c r="BQ888" s="41">
        <f t="shared" si="892"/>
        <v>10039.839911592942</v>
      </c>
      <c r="BR888" s="41">
        <f t="shared" si="922"/>
        <v>38770.867587538116</v>
      </c>
      <c r="BS888" s="41">
        <f t="shared" si="923"/>
        <v>15.007957323250489</v>
      </c>
      <c r="BT888" s="41">
        <f t="shared" si="924"/>
        <v>316.25007837101555</v>
      </c>
      <c r="BU888" s="41">
        <f t="shared" si="925"/>
        <v>305.46274765421754</v>
      </c>
      <c r="BV888" s="41">
        <f t="shared" si="926"/>
        <v>81.893967208881122</v>
      </c>
      <c r="BW888" s="41">
        <f>Paramètres!$D$22</f>
        <v>1</v>
      </c>
      <c r="BX888" s="41">
        <f t="shared" si="893"/>
        <v>87871.095945287438</v>
      </c>
      <c r="BY888" s="41">
        <f t="shared" si="894"/>
        <v>-74423.919730488007</v>
      </c>
      <c r="BZ888" s="41">
        <f t="shared" si="927"/>
        <v>115153.1559735817</v>
      </c>
      <c r="CA888" s="41">
        <f t="shared" si="928"/>
        <v>-40.263498774071536</v>
      </c>
      <c r="CB888" s="41">
        <f t="shared" si="929"/>
        <v>39.043848844385423</v>
      </c>
      <c r="CC888" s="41">
        <f t="shared" si="930"/>
        <v>29.793588884922858</v>
      </c>
      <c r="CD888" s="41">
        <f t="shared" si="931"/>
        <v>-25.234187007696878</v>
      </c>
      <c r="CE888" s="2">
        <f>Paramètres!$F$16</f>
        <v>15000</v>
      </c>
      <c r="CF888" s="2">
        <f>Paramètres!$G$16</f>
        <v>15000</v>
      </c>
      <c r="CG888" s="111">
        <f>Paramètres!$F$20</f>
        <v>992600579172.61572</v>
      </c>
      <c r="CH888" s="2">
        <f>Paramètres!$F$21</f>
        <v>13332</v>
      </c>
      <c r="CI888" s="2"/>
      <c r="CJ888" s="2"/>
      <c r="CK888" s="2">
        <f>IF(CN888&gt;20000,Paramètres!$F$22,-2)</f>
        <v>1</v>
      </c>
      <c r="CL888" s="2">
        <f t="shared" si="895"/>
        <v>22448.388323664862</v>
      </c>
      <c r="CM888" s="2">
        <f t="shared" si="896"/>
        <v>50039.839911592942</v>
      </c>
      <c r="CN888" s="2">
        <f t="shared" si="897"/>
        <v>54844.468423970553</v>
      </c>
      <c r="CO888" s="2">
        <f t="shared" si="898"/>
        <v>65.838503749856812</v>
      </c>
      <c r="CP888" s="2">
        <f t="shared" si="899"/>
        <v>302.76707360767807</v>
      </c>
      <c r="CQ888" s="2">
        <f t="shared" si="900"/>
        <v>123.9255851187029</v>
      </c>
      <c r="CR888" s="2">
        <f t="shared" si="901"/>
        <v>276.24328084850185</v>
      </c>
      <c r="CS888" s="2">
        <f>Paramètres!$F$22</f>
        <v>1</v>
      </c>
      <c r="CT888" s="2">
        <f t="shared" si="902"/>
        <v>72871.095945287438</v>
      </c>
      <c r="CU888" s="2">
        <f t="shared" si="903"/>
        <v>-34423.919730488</v>
      </c>
      <c r="CV888" s="2">
        <f t="shared" si="932"/>
        <v>80592.821478580634</v>
      </c>
      <c r="CW888" s="2">
        <f t="shared" si="933"/>
        <v>-25.285802215571717</v>
      </c>
      <c r="CX888" s="2">
        <f t="shared" si="904"/>
        <v>146.75555765556754</v>
      </c>
      <c r="CY888" s="2">
        <f t="shared" si="934"/>
        <v>132.69467585602845</v>
      </c>
      <c r="CZ888" s="2">
        <f t="shared" si="935"/>
        <v>-62.68426199820933</v>
      </c>
      <c r="DA888" s="2"/>
      <c r="DB888" s="2"/>
      <c r="DC888" s="13">
        <f>Paramètres!$H$16</f>
        <v>-20000</v>
      </c>
      <c r="DD888" s="13">
        <f>Paramètres!$I$16</f>
        <v>0</v>
      </c>
      <c r="DE888" s="13"/>
      <c r="DF888" s="13"/>
      <c r="DG888" s="112">
        <f>Paramètres!$H$20</f>
        <v>1047197551196.5977</v>
      </c>
      <c r="DH888" s="13">
        <f>Paramètres!$H$21</f>
        <v>10000</v>
      </c>
      <c r="DI888" s="13">
        <f>IF(DL888&lt;66666,Paramètres!$H$22,5)</f>
        <v>1</v>
      </c>
      <c r="DJ888" s="13">
        <f t="shared" si="905"/>
        <v>-12551.611676335138</v>
      </c>
      <c r="DK888" s="13">
        <f t="shared" si="906"/>
        <v>35039.839911592942</v>
      </c>
      <c r="DL888" s="13">
        <f t="shared" si="936"/>
        <v>37220.066317828801</v>
      </c>
      <c r="DM888" s="13">
        <f t="shared" si="937"/>
        <v>109.70801830546569</v>
      </c>
      <c r="DN888" s="13">
        <f t="shared" si="938"/>
        <v>680.87888754970129</v>
      </c>
      <c r="DO888" s="13">
        <f t="shared" si="939"/>
        <v>-229.6107514200001</v>
      </c>
      <c r="DP888" s="13">
        <f t="shared" si="940"/>
        <v>640.99529042206052</v>
      </c>
      <c r="DQ888" s="13">
        <f>IF(DT888&lt;66666,Paramètres!$H$22,5)</f>
        <v>1</v>
      </c>
      <c r="DR888" s="13">
        <f t="shared" si="907"/>
        <v>37871.095945287445</v>
      </c>
      <c r="DS888" s="13">
        <f t="shared" si="908"/>
        <v>-49423.919730488</v>
      </c>
      <c r="DT888" s="13">
        <f t="shared" si="941"/>
        <v>62265.108605244466</v>
      </c>
      <c r="DU888" s="13">
        <f t="shared" si="942"/>
        <v>-52.538846348270035</v>
      </c>
      <c r="DV888" s="13">
        <f t="shared" si="943"/>
        <v>259.98554096099468</v>
      </c>
      <c r="DW888" s="13">
        <f t="shared" si="944"/>
        <v>158.12928920663578</v>
      </c>
      <c r="DX888" s="13">
        <f t="shared" si="945"/>
        <v>-206.36765590514707</v>
      </c>
    </row>
    <row r="889" spans="1:128" x14ac:dyDescent="0.35">
      <c r="A889" s="106">
        <f t="shared" si="946"/>
        <v>883</v>
      </c>
      <c r="B889" s="106">
        <f>A889*Paramètres!$D$25</f>
        <v>441.5</v>
      </c>
      <c r="C889" s="102">
        <f>Paramètres!$D$7</f>
        <v>155093840495.72119</v>
      </c>
      <c r="D889" s="28">
        <f>Paramètres!$D$8</f>
        <v>6666</v>
      </c>
      <c r="E889" s="28">
        <f t="shared" si="909"/>
        <v>-6389.7846526006124</v>
      </c>
      <c r="F889" s="28">
        <f t="shared" si="910"/>
        <v>-37428.840993507452</v>
      </c>
      <c r="G889" s="28">
        <f t="shared" si="884"/>
        <v>-62.451585320315232</v>
      </c>
      <c r="H889" s="28">
        <f t="shared" si="885"/>
        <v>77.578518541629933</v>
      </c>
      <c r="I889" s="28">
        <f t="shared" si="947"/>
        <v>2176.7497617759168</v>
      </c>
      <c r="J889" s="28">
        <f t="shared" si="948"/>
        <v>-4172.8845259279233</v>
      </c>
      <c r="K889" s="28">
        <f t="shared" si="949"/>
        <v>956.59109902005537</v>
      </c>
      <c r="L889" s="28">
        <f t="shared" si="911"/>
        <v>205.76416896238445</v>
      </c>
      <c r="M889" s="28">
        <f t="shared" si="912"/>
        <v>934.19892822439942</v>
      </c>
      <c r="N889" s="28">
        <f>Paramètres!$D$26*Calculs!K889</f>
        <v>19.131821980401106</v>
      </c>
      <c r="O889" s="28">
        <f>Paramètres!$D$26*I889</f>
        <v>43.534995235518338</v>
      </c>
      <c r="P889" s="28">
        <f>Paramètres!$D$26*J889</f>
        <v>-83.457690518558465</v>
      </c>
      <c r="Q889" s="105">
        <f>IF($T889&gt;25000,Paramètres!$D$9,-5)</f>
        <v>6</v>
      </c>
      <c r="R889" s="105">
        <f t="shared" si="886"/>
        <v>58194.292731448339</v>
      </c>
      <c r="S889" s="105">
        <f t="shared" si="887"/>
        <v>-86628.066179648842</v>
      </c>
      <c r="T889" s="105">
        <f t="shared" si="913"/>
        <v>104359.94229846584</v>
      </c>
      <c r="U889" s="105">
        <f t="shared" si="914"/>
        <v>-56.107907174731928</v>
      </c>
      <c r="V889" s="105">
        <f t="shared" si="888"/>
        <v>84.923062665499273</v>
      </c>
      <c r="W889" s="105">
        <f t="shared" si="915"/>
        <v>47.355694719273977</v>
      </c>
      <c r="X889" s="105">
        <f t="shared" si="916"/>
        <v>-70.493721352637095</v>
      </c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44">
        <f t="shared" si="917"/>
        <v>-64584.077384048949</v>
      </c>
      <c r="AL889" s="44">
        <f t="shared" si="918"/>
        <v>49199.22518614139</v>
      </c>
      <c r="AM889" s="44">
        <f t="shared" si="889"/>
        <v>-177.02569461463273</v>
      </c>
      <c r="AN889" s="44">
        <f t="shared" si="890"/>
        <v>-45.516149287776749</v>
      </c>
      <c r="AO889" s="44">
        <f t="shared" si="950"/>
        <v>-12958.143606951764</v>
      </c>
      <c r="AP889" s="44">
        <f t="shared" si="951"/>
        <v>-673.28055346662143</v>
      </c>
      <c r="AQ889" s="44">
        <f t="shared" si="919"/>
        <v>527.42842541078062</v>
      </c>
      <c r="AR889" s="44">
        <f t="shared" si="920"/>
        <v>369.57342309534243</v>
      </c>
      <c r="AS889" s="44">
        <f t="shared" si="921"/>
        <v>-376.29274358255486</v>
      </c>
      <c r="AT889" s="44">
        <f>Paramètres!$D$26*Calculs!AQ889</f>
        <v>10.548568508215613</v>
      </c>
      <c r="AU889" s="44">
        <f>Paramètres!$D$26*AO889</f>
        <v>-259.1628721390353</v>
      </c>
      <c r="AV889" s="44">
        <f>Paramètres!$D$26*AP889</f>
        <v>-13.465611069332429</v>
      </c>
      <c r="AW889" s="44"/>
      <c r="AX889" s="44"/>
      <c r="AY889" s="44"/>
      <c r="AZ889" s="44"/>
      <c r="BA889" s="44"/>
      <c r="BB889" s="44"/>
      <c r="BC889" s="44"/>
      <c r="BD889" s="44"/>
      <c r="BE889" s="44"/>
      <c r="BF889" s="44"/>
      <c r="BG889" s="41">
        <f>Paramètres!$D$16</f>
        <v>30000</v>
      </c>
      <c r="BH889" s="41">
        <f>Paramètres!$E$16</f>
        <v>-25000</v>
      </c>
      <c r="BI889" s="100"/>
      <c r="BJ889" s="100"/>
      <c r="BK889" s="110">
        <f>Paramètres!$D$20</f>
        <v>523598775598.29883</v>
      </c>
      <c r="BL889" s="41">
        <f>Paramètres!$D$21</f>
        <v>10000</v>
      </c>
      <c r="BM889" s="41"/>
      <c r="BN889" s="41"/>
      <c r="BO889" s="41">
        <f>IF(AND($BR$6&gt;200,A889&lt;950),Paramètres!$D$22,0)</f>
        <v>1</v>
      </c>
      <c r="BP889" s="41">
        <f t="shared" si="891"/>
        <v>36389.784652600611</v>
      </c>
      <c r="BQ889" s="41">
        <f t="shared" si="892"/>
        <v>12428.840993507452</v>
      </c>
      <c r="BR889" s="41">
        <f t="shared" si="922"/>
        <v>38453.771148023152</v>
      </c>
      <c r="BS889" s="41">
        <f t="shared" si="923"/>
        <v>18.857474750639597</v>
      </c>
      <c r="BT889" s="41">
        <f t="shared" si="924"/>
        <v>320.9898018203707</v>
      </c>
      <c r="BU889" s="41">
        <f t="shared" si="925"/>
        <v>303.76083840933569</v>
      </c>
      <c r="BV889" s="41">
        <f t="shared" si="926"/>
        <v>103.74876346992436</v>
      </c>
      <c r="BW889" s="41">
        <f>Paramètres!$D$22</f>
        <v>1</v>
      </c>
      <c r="BX889" s="41">
        <f t="shared" si="893"/>
        <v>94584.077384048956</v>
      </c>
      <c r="BY889" s="41">
        <f t="shared" si="894"/>
        <v>-74199.225186141382</v>
      </c>
      <c r="BZ889" s="41">
        <f t="shared" si="927"/>
        <v>120215.1101684621</v>
      </c>
      <c r="CA889" s="41">
        <f t="shared" si="928"/>
        <v>-38.113440385830174</v>
      </c>
      <c r="CB889" s="41">
        <f t="shared" si="929"/>
        <v>35.858185012019355</v>
      </c>
      <c r="CC889" s="41">
        <f t="shared" si="930"/>
        <v>28.212870589026487</v>
      </c>
      <c r="CD889" s="41">
        <f t="shared" si="931"/>
        <v>-22.132405325292904</v>
      </c>
      <c r="CE889" s="2">
        <f>Paramètres!$F$16</f>
        <v>15000</v>
      </c>
      <c r="CF889" s="2">
        <f>Paramètres!$G$16</f>
        <v>15000</v>
      </c>
      <c r="CG889" s="111">
        <f>Paramètres!$F$20</f>
        <v>992600579172.61572</v>
      </c>
      <c r="CH889" s="2">
        <f>Paramètres!$F$21</f>
        <v>13332</v>
      </c>
      <c r="CI889" s="2"/>
      <c r="CJ889" s="2"/>
      <c r="CK889" s="2">
        <f>IF(CN889&gt;20000,Paramètres!$F$22,-2)</f>
        <v>1</v>
      </c>
      <c r="CL889" s="2">
        <f t="shared" si="895"/>
        <v>21389.784652600611</v>
      </c>
      <c r="CM889" s="2">
        <f t="shared" si="896"/>
        <v>52428.840993507452</v>
      </c>
      <c r="CN889" s="2">
        <f t="shared" si="897"/>
        <v>56624.25500973162</v>
      </c>
      <c r="CO889" s="2">
        <f t="shared" si="898"/>
        <v>67.805648307649932</v>
      </c>
      <c r="CP889" s="2">
        <f t="shared" si="899"/>
        <v>285.5105504623445</v>
      </c>
      <c r="CQ889" s="2">
        <f t="shared" si="900"/>
        <v>107.85147088267105</v>
      </c>
      <c r="CR889" s="2">
        <f t="shared" si="901"/>
        <v>264.35645377738621</v>
      </c>
      <c r="CS889" s="2">
        <f>Paramètres!$F$22</f>
        <v>1</v>
      </c>
      <c r="CT889" s="2">
        <f t="shared" si="902"/>
        <v>79584.077384048956</v>
      </c>
      <c r="CU889" s="2">
        <f t="shared" si="903"/>
        <v>-34199.22518614139</v>
      </c>
      <c r="CV889" s="2">
        <f t="shared" si="932"/>
        <v>86621.085056715267</v>
      </c>
      <c r="CW889" s="2">
        <f t="shared" si="933"/>
        <v>-23.254380063656487</v>
      </c>
      <c r="CX889" s="2">
        <f t="shared" si="904"/>
        <v>127.72483392309722</v>
      </c>
      <c r="CY889" s="2">
        <f t="shared" si="934"/>
        <v>117.34860005673116</v>
      </c>
      <c r="CZ889" s="2">
        <f t="shared" si="935"/>
        <v>-50.427564539724941</v>
      </c>
      <c r="DA889" s="2"/>
      <c r="DB889" s="2"/>
      <c r="DC889" s="13">
        <f>Paramètres!$H$16</f>
        <v>-20000</v>
      </c>
      <c r="DD889" s="13">
        <f>Paramètres!$I$16</f>
        <v>0</v>
      </c>
      <c r="DE889" s="13"/>
      <c r="DF889" s="13"/>
      <c r="DG889" s="112">
        <f>Paramètres!$H$20</f>
        <v>1047197551196.5977</v>
      </c>
      <c r="DH889" s="13">
        <f>Paramètres!$H$21</f>
        <v>10000</v>
      </c>
      <c r="DI889" s="13">
        <f>IF(DL889&lt;66666,Paramètres!$H$22,5)</f>
        <v>1</v>
      </c>
      <c r="DJ889" s="13">
        <f t="shared" si="905"/>
        <v>-13610.215347399388</v>
      </c>
      <c r="DK889" s="13">
        <f t="shared" si="906"/>
        <v>37428.840993507452</v>
      </c>
      <c r="DL889" s="13">
        <f t="shared" si="936"/>
        <v>39826.575297404743</v>
      </c>
      <c r="DM889" s="13">
        <f t="shared" si="937"/>
        <v>109.98273838585227</v>
      </c>
      <c r="DN889" s="13">
        <f t="shared" si="938"/>
        <v>602.3583206738125</v>
      </c>
      <c r="DO889" s="13">
        <f t="shared" si="939"/>
        <v>-205.84814032962228</v>
      </c>
      <c r="DP889" s="13">
        <f t="shared" si="940"/>
        <v>566.09371097708879</v>
      </c>
      <c r="DQ889" s="13">
        <f>IF(DT889&lt;66666,Paramètres!$H$22,5)</f>
        <v>1</v>
      </c>
      <c r="DR889" s="13">
        <f t="shared" si="907"/>
        <v>44584.077384048949</v>
      </c>
      <c r="DS889" s="13">
        <f t="shared" si="908"/>
        <v>-49199.22518614139</v>
      </c>
      <c r="DT889" s="13">
        <f t="shared" si="941"/>
        <v>66395.057911741547</v>
      </c>
      <c r="DU889" s="13">
        <f t="shared" si="942"/>
        <v>-47.817296233476959</v>
      </c>
      <c r="DV889" s="13">
        <f t="shared" si="943"/>
        <v>229.69134095090016</v>
      </c>
      <c r="DW889" s="13">
        <f t="shared" si="944"/>
        <v>154.23702970503655</v>
      </c>
      <c r="DX889" s="13">
        <f t="shared" si="945"/>
        <v>-170.20296935009779</v>
      </c>
    </row>
    <row r="890" spans="1:128" x14ac:dyDescent="0.35">
      <c r="A890" s="106">
        <f t="shared" si="946"/>
        <v>884</v>
      </c>
      <c r="B890" s="106">
        <f>A890*Paramètres!$D$25</f>
        <v>442</v>
      </c>
      <c r="C890" s="102">
        <f>Paramètres!$D$7</f>
        <v>155093840495.72119</v>
      </c>
      <c r="D890" s="28">
        <f>Paramètres!$D$8</f>
        <v>6666</v>
      </c>
      <c r="E890" s="28">
        <f t="shared" si="909"/>
        <v>-5249.9687294720579</v>
      </c>
      <c r="F890" s="28">
        <f t="shared" si="910"/>
        <v>-39281.733524415315</v>
      </c>
      <c r="G890" s="28">
        <f t="shared" si="884"/>
        <v>-53.450360272206915</v>
      </c>
      <c r="H890" s="28">
        <f t="shared" si="885"/>
        <v>76.953703796961705</v>
      </c>
      <c r="I890" s="28">
        <f t="shared" si="947"/>
        <v>2338.9789355027829</v>
      </c>
      <c r="J890" s="28">
        <f t="shared" si="948"/>
        <v>-3155.2279071849653</v>
      </c>
      <c r="K890" s="28">
        <f t="shared" si="949"/>
        <v>915.56473153438583</v>
      </c>
      <c r="L890" s="28">
        <f t="shared" si="911"/>
        <v>206.67801913955083</v>
      </c>
      <c r="M890" s="28">
        <f t="shared" si="912"/>
        <v>891.93215775314627</v>
      </c>
      <c r="N890" s="28">
        <f>Paramètres!$D$26*Calculs!K890</f>
        <v>18.311294630687716</v>
      </c>
      <c r="O890" s="28">
        <f>Paramètres!$D$26*I890</f>
        <v>46.779578710055659</v>
      </c>
      <c r="P890" s="28">
        <f>Paramètres!$D$26*J890</f>
        <v>-63.104558143699307</v>
      </c>
      <c r="Q890" s="105">
        <f>IF($T890&gt;25000,Paramètres!$D$9,-5)</f>
        <v>6</v>
      </c>
      <c r="R890" s="105">
        <f t="shared" si="886"/>
        <v>65720.787102278933</v>
      </c>
      <c r="S890" s="105">
        <f t="shared" si="887"/>
        <v>-88050.245247927756</v>
      </c>
      <c r="T890" s="105">
        <f t="shared" si="913"/>
        <v>109872.9609392743</v>
      </c>
      <c r="U890" s="105">
        <f t="shared" si="914"/>
        <v>-53.262304978467</v>
      </c>
      <c r="V890" s="105">
        <f t="shared" si="888"/>
        <v>76.660329626117459</v>
      </c>
      <c r="W890" s="105">
        <f t="shared" si="915"/>
        <v>45.854568398617587</v>
      </c>
      <c r="X890" s="105">
        <f t="shared" si="916"/>
        <v>-61.434230648405482</v>
      </c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44">
        <f t="shared" si="917"/>
        <v>-70970.755831750997</v>
      </c>
      <c r="AL890" s="44">
        <f t="shared" si="918"/>
        <v>48768.511723512442</v>
      </c>
      <c r="AM890" s="44">
        <f t="shared" si="889"/>
        <v>-175.19640793245748</v>
      </c>
      <c r="AN890" s="44">
        <f t="shared" si="890"/>
        <v>-42.06170373049941</v>
      </c>
      <c r="AO890" s="44">
        <f t="shared" si="950"/>
        <v>-12329.407311717387</v>
      </c>
      <c r="AP890" s="44">
        <f t="shared" si="951"/>
        <v>-1036.1076859798438</v>
      </c>
      <c r="AQ890" s="44">
        <f t="shared" si="919"/>
        <v>467.59573409603212</v>
      </c>
      <c r="AR890" s="44">
        <f t="shared" si="920"/>
        <v>347.15419507006817</v>
      </c>
      <c r="AS890" s="44">
        <f t="shared" si="921"/>
        <v>-313.25666056775276</v>
      </c>
      <c r="AT890" s="44">
        <f>Paramètres!$D$26*Calculs!AQ890</f>
        <v>9.3519146819206433</v>
      </c>
      <c r="AU890" s="44">
        <f>Paramètres!$D$26*AO890</f>
        <v>-246.58814623434773</v>
      </c>
      <c r="AV890" s="44">
        <f>Paramètres!$D$26*AP890</f>
        <v>-20.722153719596879</v>
      </c>
      <c r="AW890" s="44"/>
      <c r="AX890" s="44"/>
      <c r="AY890" s="44"/>
      <c r="AZ890" s="44"/>
      <c r="BA890" s="44"/>
      <c r="BB890" s="44"/>
      <c r="BC890" s="44"/>
      <c r="BD890" s="44"/>
      <c r="BE890" s="44"/>
      <c r="BF890" s="44"/>
      <c r="BG890" s="41">
        <f>Paramètres!$D$16</f>
        <v>30000</v>
      </c>
      <c r="BH890" s="41">
        <f>Paramètres!$E$16</f>
        <v>-25000</v>
      </c>
      <c r="BI890" s="100"/>
      <c r="BJ890" s="100"/>
      <c r="BK890" s="110">
        <f>Paramètres!$D$20</f>
        <v>523598775598.29883</v>
      </c>
      <c r="BL890" s="41">
        <f>Paramètres!$D$21</f>
        <v>10000</v>
      </c>
      <c r="BM890" s="41"/>
      <c r="BN890" s="41"/>
      <c r="BO890" s="41">
        <f>IF(AND($BR$6&gt;200,A890&lt;950),Paramètres!$D$22,0)</f>
        <v>1</v>
      </c>
      <c r="BP890" s="41">
        <f t="shared" si="891"/>
        <v>35249.968729472057</v>
      </c>
      <c r="BQ890" s="41">
        <f t="shared" si="892"/>
        <v>14281.733524415315</v>
      </c>
      <c r="BR890" s="41">
        <f t="shared" si="922"/>
        <v>38033.251345252698</v>
      </c>
      <c r="BS890" s="41">
        <f t="shared" si="923"/>
        <v>22.055621779655159</v>
      </c>
      <c r="BT890" s="41">
        <f t="shared" si="924"/>
        <v>327.43515629171884</v>
      </c>
      <c r="BU890" s="41">
        <f t="shared" si="925"/>
        <v>303.47337164098553</v>
      </c>
      <c r="BV890" s="41">
        <f t="shared" si="926"/>
        <v>122.95403320198416</v>
      </c>
      <c r="BW890" s="41">
        <f>Paramètres!$D$22</f>
        <v>1</v>
      </c>
      <c r="BX890" s="41">
        <f t="shared" si="893"/>
        <v>100970.755831751</v>
      </c>
      <c r="BY890" s="41">
        <f t="shared" si="894"/>
        <v>-73768.511723512434</v>
      </c>
      <c r="BZ890" s="41">
        <f t="shared" si="927"/>
        <v>125047.53838095762</v>
      </c>
      <c r="CA890" s="41">
        <f t="shared" si="928"/>
        <v>-36.151596862947905</v>
      </c>
      <c r="CB890" s="41">
        <f t="shared" si="929"/>
        <v>33.166186280199831</v>
      </c>
      <c r="CC890" s="41">
        <f t="shared" si="930"/>
        <v>26.780334424227167</v>
      </c>
      <c r="CD890" s="41">
        <f t="shared" si="931"/>
        <v>-19.565520706065275</v>
      </c>
      <c r="CE890" s="2">
        <f>Paramètres!$F$16</f>
        <v>15000</v>
      </c>
      <c r="CF890" s="2">
        <f>Paramètres!$G$16</f>
        <v>15000</v>
      </c>
      <c r="CG890" s="111">
        <f>Paramètres!$F$20</f>
        <v>992600579172.61572</v>
      </c>
      <c r="CH890" s="2">
        <f>Paramètres!$F$21</f>
        <v>13332</v>
      </c>
      <c r="CI890" s="2"/>
      <c r="CJ890" s="2"/>
      <c r="CK890" s="2">
        <f>IF(CN890&gt;20000,Paramètres!$F$22,-2)</f>
        <v>1</v>
      </c>
      <c r="CL890" s="2">
        <f t="shared" si="895"/>
        <v>20249.968729472057</v>
      </c>
      <c r="CM890" s="2">
        <f t="shared" si="896"/>
        <v>54281.733524415315</v>
      </c>
      <c r="CN890" s="2">
        <f t="shared" si="897"/>
        <v>57935.894124111262</v>
      </c>
      <c r="CO890" s="2">
        <f t="shared" si="898"/>
        <v>69.541814058359492</v>
      </c>
      <c r="CP890" s="2">
        <f t="shared" si="899"/>
        <v>273.69399524913746</v>
      </c>
      <c r="CQ890" s="2">
        <f t="shared" si="900"/>
        <v>95.662540969273849</v>
      </c>
      <c r="CR890" s="2">
        <f t="shared" si="901"/>
        <v>256.43143584735645</v>
      </c>
      <c r="CS890" s="2">
        <f>Paramètres!$F$22</f>
        <v>1</v>
      </c>
      <c r="CT890" s="2">
        <f t="shared" si="902"/>
        <v>85970.755831750997</v>
      </c>
      <c r="CU890" s="2">
        <f t="shared" si="903"/>
        <v>-33768.511723512442</v>
      </c>
      <c r="CV890" s="2">
        <f t="shared" si="932"/>
        <v>92364.945960594516</v>
      </c>
      <c r="CW890" s="2">
        <f t="shared" si="933"/>
        <v>-21.444437399032335</v>
      </c>
      <c r="CX890" s="2">
        <f t="shared" si="904"/>
        <v>112.80474393435829</v>
      </c>
      <c r="CY890" s="2">
        <f t="shared" si="934"/>
        <v>104.99555861356006</v>
      </c>
      <c r="CZ890" s="2">
        <f t="shared" si="935"/>
        <v>-41.24127696280285</v>
      </c>
      <c r="DA890" s="2"/>
      <c r="DB890" s="2"/>
      <c r="DC890" s="13">
        <f>Paramètres!$H$16</f>
        <v>-20000</v>
      </c>
      <c r="DD890" s="13">
        <f>Paramètres!$I$16</f>
        <v>0</v>
      </c>
      <c r="DE890" s="13"/>
      <c r="DF890" s="13"/>
      <c r="DG890" s="112">
        <f>Paramètres!$H$20</f>
        <v>1047197551196.5977</v>
      </c>
      <c r="DH890" s="13">
        <f>Paramètres!$H$21</f>
        <v>10000</v>
      </c>
      <c r="DI890" s="13">
        <f>IF(DL890&lt;66666,Paramètres!$H$22,5)</f>
        <v>1</v>
      </c>
      <c r="DJ890" s="13">
        <f t="shared" si="905"/>
        <v>-14750.031270527943</v>
      </c>
      <c r="DK890" s="13">
        <f t="shared" si="906"/>
        <v>39281.733524415315</v>
      </c>
      <c r="DL890" s="13">
        <f t="shared" si="936"/>
        <v>41959.718911888885</v>
      </c>
      <c r="DM890" s="13">
        <f t="shared" si="937"/>
        <v>110.5808251036735</v>
      </c>
      <c r="DN890" s="13">
        <f t="shared" si="938"/>
        <v>547.48894861943882</v>
      </c>
      <c r="DO890" s="13">
        <f t="shared" si="939"/>
        <v>-192.45789347070854</v>
      </c>
      <c r="DP890" s="13">
        <f t="shared" si="940"/>
        <v>512.54668870380567</v>
      </c>
      <c r="DQ890" s="13">
        <f>IF(DT890&lt;66666,Paramètres!$H$22,5)</f>
        <v>5</v>
      </c>
      <c r="DR890" s="13">
        <f t="shared" si="907"/>
        <v>50970.755831750997</v>
      </c>
      <c r="DS890" s="13">
        <f t="shared" si="908"/>
        <v>-48768.511723512442</v>
      </c>
      <c r="DT890" s="13">
        <f t="shared" si="941"/>
        <v>70543.502080534308</v>
      </c>
      <c r="DU890" s="13">
        <f t="shared" si="942"/>
        <v>-43.735114096159158</v>
      </c>
      <c r="DV890" s="13">
        <f t="shared" si="943"/>
        <v>1021.2303712030262</v>
      </c>
      <c r="DW890" s="13">
        <f t="shared" si="944"/>
        <v>737.88346712831105</v>
      </c>
      <c r="DX890" s="13">
        <f t="shared" si="945"/>
        <v>-706.00245042504866</v>
      </c>
    </row>
    <row r="891" spans="1:128" x14ac:dyDescent="0.35">
      <c r="A891" s="106">
        <f t="shared" si="946"/>
        <v>885</v>
      </c>
      <c r="B891" s="106">
        <f>A891*Paramètres!$D$25</f>
        <v>442.5</v>
      </c>
      <c r="C891" s="102">
        <f>Paramètres!$D$7</f>
        <v>155093840495.72119</v>
      </c>
      <c r="D891" s="28">
        <f>Paramètres!$D$8</f>
        <v>6666</v>
      </c>
      <c r="E891" s="28">
        <f t="shared" si="909"/>
        <v>-4028.8097569357792</v>
      </c>
      <c r="F891" s="28">
        <f t="shared" si="910"/>
        <v>-40636.364438569508</v>
      </c>
      <c r="G891" s="28">
        <f t="shared" si="884"/>
        <v>-41.363009865432559</v>
      </c>
      <c r="H891" s="28">
        <f t="shared" si="885"/>
        <v>76.618661376567388</v>
      </c>
      <c r="I891" s="28">
        <f t="shared" si="947"/>
        <v>2498.877375932278</v>
      </c>
      <c r="J891" s="28">
        <f t="shared" si="948"/>
        <v>-2200.1911912881196</v>
      </c>
      <c r="K891" s="28">
        <f t="shared" si="949"/>
        <v>890.21105669837607</v>
      </c>
      <c r="L891" s="28">
        <f t="shared" si="911"/>
        <v>206.02248465383929</v>
      </c>
      <c r="M891" s="28">
        <f t="shared" si="912"/>
        <v>866.04299043702088</v>
      </c>
      <c r="N891" s="28">
        <f>Paramètres!$D$26*Calculs!K891</f>
        <v>17.804221133967523</v>
      </c>
      <c r="O891" s="28">
        <f>Paramètres!$D$26*I891</f>
        <v>49.977547518645565</v>
      </c>
      <c r="P891" s="28">
        <f>Paramètres!$D$26*J891</f>
        <v>-44.003823825762396</v>
      </c>
      <c r="Q891" s="105">
        <f>IF($T891&gt;25000,Paramètres!$D$9,-5)</f>
        <v>6</v>
      </c>
      <c r="R891" s="105">
        <f t="shared" si="886"/>
        <v>73019.861181906395</v>
      </c>
      <c r="S891" s="105">
        <f t="shared" si="887"/>
        <v>-88808.508153950097</v>
      </c>
      <c r="T891" s="105">
        <f t="shared" si="913"/>
        <v>114973.26318564286</v>
      </c>
      <c r="U891" s="105">
        <f t="shared" si="914"/>
        <v>-50.57237785317426</v>
      </c>
      <c r="V891" s="105">
        <f t="shared" si="888"/>
        <v>70.043190007436863</v>
      </c>
      <c r="W891" s="105">
        <f t="shared" si="915"/>
        <v>44.484638161680053</v>
      </c>
      <c r="X891" s="105">
        <f t="shared" si="916"/>
        <v>-54.103284872938183</v>
      </c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44">
        <f t="shared" si="917"/>
        <v>-77048.670938842173</v>
      </c>
      <c r="AL891" s="44">
        <f t="shared" si="918"/>
        <v>48172.143715380582</v>
      </c>
      <c r="AM891" s="44">
        <f t="shared" si="889"/>
        <v>-173.54081559676865</v>
      </c>
      <c r="AN891" s="44">
        <f t="shared" si="890"/>
        <v>-42.134888179465179</v>
      </c>
      <c r="AO891" s="44">
        <f t="shared" si="950"/>
        <v>-11735.66497041297</v>
      </c>
      <c r="AP891" s="44">
        <f t="shared" si="951"/>
        <v>-1328.6421928279997</v>
      </c>
      <c r="AQ891" s="44">
        <f t="shared" si="919"/>
        <v>1234.5659210731453</v>
      </c>
      <c r="AR891" s="44">
        <f t="shared" si="920"/>
        <v>915.51392856471591</v>
      </c>
      <c r="AS891" s="44">
        <f t="shared" si="921"/>
        <v>-828.24347874232228</v>
      </c>
      <c r="AT891" s="44">
        <f>Paramètres!$D$26*Calculs!AQ891</f>
        <v>24.691318421462906</v>
      </c>
      <c r="AU891" s="44">
        <f>Paramètres!$D$26*AO891</f>
        <v>-234.71329940825942</v>
      </c>
      <c r="AV891" s="44">
        <f>Paramètres!$D$26*AP891</f>
        <v>-26.572843856559995</v>
      </c>
      <c r="AW891" s="44"/>
      <c r="AX891" s="44"/>
      <c r="AY891" s="44"/>
      <c r="AZ891" s="44"/>
      <c r="BA891" s="44"/>
      <c r="BB891" s="44"/>
      <c r="BC891" s="44"/>
      <c r="BD891" s="44"/>
      <c r="BE891" s="44"/>
      <c r="BF891" s="44"/>
      <c r="BG891" s="41">
        <f>Paramètres!$D$16</f>
        <v>30000</v>
      </c>
      <c r="BH891" s="41">
        <f>Paramètres!$E$16</f>
        <v>-25000</v>
      </c>
      <c r="BI891" s="100"/>
      <c r="BJ891" s="100"/>
      <c r="BK891" s="110">
        <f>Paramètres!$D$20</f>
        <v>523598775598.29883</v>
      </c>
      <c r="BL891" s="41">
        <f>Paramètres!$D$21</f>
        <v>10000</v>
      </c>
      <c r="BM891" s="41"/>
      <c r="BN891" s="41"/>
      <c r="BO891" s="41">
        <f>IF(AND($BR$6&gt;200,A891&lt;950),Paramètres!$D$22,0)</f>
        <v>1</v>
      </c>
      <c r="BP891" s="41">
        <f t="shared" si="891"/>
        <v>34028.809756935778</v>
      </c>
      <c r="BQ891" s="41">
        <f t="shared" si="892"/>
        <v>15636.364438569508</v>
      </c>
      <c r="BR891" s="41">
        <f t="shared" si="922"/>
        <v>37449.376314292458</v>
      </c>
      <c r="BS891" s="41">
        <f t="shared" si="923"/>
        <v>24.678956724005719</v>
      </c>
      <c r="BT891" s="41">
        <f t="shared" si="924"/>
        <v>336.6980961548507</v>
      </c>
      <c r="BU891" s="41">
        <f t="shared" si="925"/>
        <v>305.94462677882262</v>
      </c>
      <c r="BV891" s="41">
        <f t="shared" si="926"/>
        <v>140.58269203379209</v>
      </c>
      <c r="BW891" s="41">
        <f>Paramètres!$D$22</f>
        <v>1</v>
      </c>
      <c r="BX891" s="41">
        <f t="shared" si="893"/>
        <v>107048.67093884217</v>
      </c>
      <c r="BY891" s="41">
        <f t="shared" si="894"/>
        <v>-73172.143715380575</v>
      </c>
      <c r="BZ891" s="41">
        <f t="shared" si="927"/>
        <v>129667.19155467517</v>
      </c>
      <c r="CA891" s="41">
        <f t="shared" si="928"/>
        <v>-34.35420331188152</v>
      </c>
      <c r="CB891" s="41">
        <f t="shared" si="929"/>
        <v>30.865647514173538</v>
      </c>
      <c r="CC891" s="41">
        <f t="shared" si="930"/>
        <v>25.481592563573376</v>
      </c>
      <c r="CD891" s="41">
        <f t="shared" si="931"/>
        <v>-17.417710437748386</v>
      </c>
      <c r="CE891" s="2">
        <f>Paramètres!$F$16</f>
        <v>15000</v>
      </c>
      <c r="CF891" s="2">
        <f>Paramètres!$G$16</f>
        <v>15000</v>
      </c>
      <c r="CG891" s="111">
        <f>Paramètres!$F$20</f>
        <v>992600579172.61572</v>
      </c>
      <c r="CH891" s="2">
        <f>Paramètres!$F$21</f>
        <v>13332</v>
      </c>
      <c r="CI891" s="2"/>
      <c r="CJ891" s="2"/>
      <c r="CK891" s="2">
        <f>IF(CN891&gt;20000,Paramètres!$F$22,-2)</f>
        <v>1</v>
      </c>
      <c r="CL891" s="2">
        <f t="shared" si="895"/>
        <v>19028.809756935778</v>
      </c>
      <c r="CM891" s="2">
        <f t="shared" si="896"/>
        <v>55636.364438569508</v>
      </c>
      <c r="CN891" s="2">
        <f t="shared" si="897"/>
        <v>58800.515718035807</v>
      </c>
      <c r="CO891" s="2">
        <f t="shared" si="898"/>
        <v>71.118230441424842</v>
      </c>
      <c r="CP891" s="2">
        <f t="shared" si="899"/>
        <v>266.29040117869539</v>
      </c>
      <c r="CQ891" s="2">
        <f t="shared" si="900"/>
        <v>86.175934381698738</v>
      </c>
      <c r="CR891" s="2">
        <f t="shared" si="901"/>
        <v>251.96088206972067</v>
      </c>
      <c r="CS891" s="2">
        <f>Paramètres!$F$22</f>
        <v>1</v>
      </c>
      <c r="CT891" s="2">
        <f t="shared" si="902"/>
        <v>92048.670938842173</v>
      </c>
      <c r="CU891" s="2">
        <f t="shared" si="903"/>
        <v>-33172.143715380582</v>
      </c>
      <c r="CV891" s="2">
        <f t="shared" si="932"/>
        <v>97843.492069125947</v>
      </c>
      <c r="CW891" s="2">
        <f t="shared" si="933"/>
        <v>-19.81795215325138</v>
      </c>
      <c r="CX891" s="2">
        <f t="shared" si="904"/>
        <v>100.86178355611402</v>
      </c>
      <c r="CY891" s="2">
        <f t="shared" si="934"/>
        <v>94.888202868947332</v>
      </c>
      <c r="CZ891" s="2">
        <f t="shared" si="935"/>
        <v>-34.195443240611567</v>
      </c>
      <c r="DA891" s="2"/>
      <c r="DB891" s="2"/>
      <c r="DC891" s="13">
        <f>Paramètres!$H$16</f>
        <v>-20000</v>
      </c>
      <c r="DD891" s="13">
        <f>Paramètres!$I$16</f>
        <v>0</v>
      </c>
      <c r="DE891" s="13"/>
      <c r="DF891" s="13"/>
      <c r="DG891" s="112">
        <f>Paramètres!$H$20</f>
        <v>1047197551196.5977</v>
      </c>
      <c r="DH891" s="13">
        <f>Paramètres!$H$21</f>
        <v>10000</v>
      </c>
      <c r="DI891" s="13">
        <f>IF(DL891&lt;66666,Paramètres!$H$22,5)</f>
        <v>1</v>
      </c>
      <c r="DJ891" s="13">
        <f t="shared" si="905"/>
        <v>-15971.19024306422</v>
      </c>
      <c r="DK891" s="13">
        <f t="shared" si="906"/>
        <v>40636.364438569508</v>
      </c>
      <c r="DL891" s="13">
        <f t="shared" si="936"/>
        <v>43662.260964869718</v>
      </c>
      <c r="DM891" s="13">
        <f t="shared" si="937"/>
        <v>111.45616898293261</v>
      </c>
      <c r="DN891" s="13">
        <f t="shared" si="938"/>
        <v>508.7574975837307</v>
      </c>
      <c r="DO891" s="13">
        <f t="shared" si="939"/>
        <v>-186.09807650668205</v>
      </c>
      <c r="DP891" s="13">
        <f t="shared" si="940"/>
        <v>473.49941633350812</v>
      </c>
      <c r="DQ891" s="13">
        <f>IF(DT891&lt;66666,Paramètres!$H$22,5)</f>
        <v>5</v>
      </c>
      <c r="DR891" s="13">
        <f t="shared" si="907"/>
        <v>57048.670938842173</v>
      </c>
      <c r="DS891" s="13">
        <f t="shared" si="908"/>
        <v>-48172.143715380582</v>
      </c>
      <c r="DT891" s="13">
        <f t="shared" si="941"/>
        <v>74666.634355805654</v>
      </c>
      <c r="DU891" s="13">
        <f t="shared" si="942"/>
        <v>-40.177891616882874</v>
      </c>
      <c r="DV891" s="13">
        <f t="shared" si="943"/>
        <v>914.45891583745708</v>
      </c>
      <c r="DW891" s="13">
        <f t="shared" si="944"/>
        <v>698.68779042730648</v>
      </c>
      <c r="DX891" s="13">
        <f t="shared" si="945"/>
        <v>-589.97498274284965</v>
      </c>
    </row>
    <row r="892" spans="1:128" x14ac:dyDescent="0.35">
      <c r="A892" s="106">
        <f t="shared" si="946"/>
        <v>886</v>
      </c>
      <c r="B892" s="106">
        <f>A892*Paramètres!$D$25</f>
        <v>443</v>
      </c>
      <c r="C892" s="102">
        <f>Paramètres!$D$7</f>
        <v>155093840495.72119</v>
      </c>
      <c r="D892" s="28">
        <f>Paramètres!$D$8</f>
        <v>6666</v>
      </c>
      <c r="E892" s="28">
        <f t="shared" si="909"/>
        <v>-2727.8654478061803</v>
      </c>
      <c r="F892" s="28">
        <f t="shared" si="910"/>
        <v>-41519.949286604315</v>
      </c>
      <c r="G892" s="28">
        <f t="shared" si="884"/>
        <v>-25.917170448381523</v>
      </c>
      <c r="H892" s="28">
        <f t="shared" si="885"/>
        <v>76.429540459217392</v>
      </c>
      <c r="I892" s="28">
        <f t="shared" si="947"/>
        <v>2654.9223130674718</v>
      </c>
      <c r="J892" s="28">
        <f t="shared" si="948"/>
        <v>-1290.1443770253366</v>
      </c>
      <c r="K892" s="28">
        <f t="shared" si="949"/>
        <v>877.50040970423288</v>
      </c>
      <c r="L892" s="28">
        <f t="shared" si="911"/>
        <v>205.89753844127989</v>
      </c>
      <c r="M892" s="28">
        <f t="shared" si="912"/>
        <v>853.00244589034924</v>
      </c>
      <c r="N892" s="28">
        <f>Paramètres!$D$26*Calculs!K892</f>
        <v>17.550008194084658</v>
      </c>
      <c r="O892" s="28">
        <f>Paramètres!$D$26*I892</f>
        <v>53.098446261349437</v>
      </c>
      <c r="P892" s="28">
        <f>Paramètres!$D$26*J892</f>
        <v>-25.802887540506731</v>
      </c>
      <c r="Q892" s="105">
        <f>IF($T892&gt;25000,Paramètres!$D$9,-5)</f>
        <v>6</v>
      </c>
      <c r="R892" s="105">
        <f t="shared" si="886"/>
        <v>79959.759494101294</v>
      </c>
      <c r="S892" s="105">
        <f t="shared" si="887"/>
        <v>-88820.711035885324</v>
      </c>
      <c r="T892" s="105">
        <f t="shared" si="913"/>
        <v>119510.17466004626</v>
      </c>
      <c r="U892" s="105">
        <f t="shared" si="914"/>
        <v>-48.005261518840285</v>
      </c>
      <c r="V892" s="105">
        <f t="shared" si="888"/>
        <v>64.850369092316143</v>
      </c>
      <c r="W892" s="105">
        <f t="shared" si="915"/>
        <v>43.388940987455932</v>
      </c>
      <c r="X892" s="105">
        <f t="shared" si="916"/>
        <v>-48.197200866821085</v>
      </c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44">
        <f t="shared" si="917"/>
        <v>-82687.624941907474</v>
      </c>
      <c r="AL892" s="44">
        <f t="shared" si="918"/>
        <v>47300.761749281002</v>
      </c>
      <c r="AM892" s="44">
        <f t="shared" si="889"/>
        <v>-168.62125289609543</v>
      </c>
      <c r="AN892" s="44">
        <f t="shared" si="890"/>
        <v>-38.855796010617773</v>
      </c>
      <c r="AO892" s="44">
        <f t="shared" si="950"/>
        <v>-10585.437742439995</v>
      </c>
      <c r="AP892" s="44">
        <f t="shared" si="951"/>
        <v>-2130.3128277137616</v>
      </c>
      <c r="AQ892" s="44">
        <f t="shared" si="919"/>
        <v>1108.9146614281383</v>
      </c>
      <c r="AR892" s="44">
        <f t="shared" si="920"/>
        <v>863.54222402150731</v>
      </c>
      <c r="AS892" s="44">
        <f t="shared" si="921"/>
        <v>-695.69142129414774</v>
      </c>
      <c r="AT892" s="44">
        <f>Paramètres!$D$26*Calculs!AQ892</f>
        <v>22.178293228562765</v>
      </c>
      <c r="AU892" s="44">
        <f>Paramètres!$D$26*AO892</f>
        <v>-211.70875484879991</v>
      </c>
      <c r="AV892" s="44">
        <f>Paramètres!$D$26*AP892</f>
        <v>-42.606256554275234</v>
      </c>
      <c r="AW892" s="44"/>
      <c r="AX892" s="44"/>
      <c r="AY892" s="44"/>
      <c r="AZ892" s="44"/>
      <c r="BA892" s="44"/>
      <c r="BB892" s="44"/>
      <c r="BC892" s="44"/>
      <c r="BD892" s="44"/>
      <c r="BE892" s="44"/>
      <c r="BF892" s="44"/>
      <c r="BG892" s="41">
        <f>Paramètres!$D$16</f>
        <v>30000</v>
      </c>
      <c r="BH892" s="41">
        <f>Paramètres!$E$16</f>
        <v>-25000</v>
      </c>
      <c r="BI892" s="100"/>
      <c r="BJ892" s="100"/>
      <c r="BK892" s="110">
        <f>Paramètres!$D$20</f>
        <v>523598775598.29883</v>
      </c>
      <c r="BL892" s="41">
        <f>Paramètres!$D$21</f>
        <v>10000</v>
      </c>
      <c r="BM892" s="41"/>
      <c r="BN892" s="41"/>
      <c r="BO892" s="41">
        <f>IF(AND($BR$6&gt;200,A892&lt;950),Paramètres!$D$22,0)</f>
        <v>1</v>
      </c>
      <c r="BP892" s="41">
        <f t="shared" si="891"/>
        <v>32727.86544780618</v>
      </c>
      <c r="BQ892" s="41">
        <f t="shared" si="892"/>
        <v>16519.949286604315</v>
      </c>
      <c r="BR892" s="41">
        <f t="shared" si="922"/>
        <v>36660.904260556425</v>
      </c>
      <c r="BS892" s="41">
        <f t="shared" si="923"/>
        <v>26.783141405431053</v>
      </c>
      <c r="BT892" s="41">
        <f t="shared" si="924"/>
        <v>349.81717234218905</v>
      </c>
      <c r="BU892" s="41">
        <f t="shared" si="925"/>
        <v>312.28824216605466</v>
      </c>
      <c r="BV892" s="41">
        <f t="shared" si="926"/>
        <v>157.63282611918245</v>
      </c>
      <c r="BW892" s="41">
        <f>Paramètres!$D$22</f>
        <v>1</v>
      </c>
      <c r="BX892" s="41">
        <f t="shared" si="893"/>
        <v>112687.62494190747</v>
      </c>
      <c r="BY892" s="41">
        <f t="shared" si="894"/>
        <v>-72300.761749280995</v>
      </c>
      <c r="BZ892" s="41">
        <f t="shared" si="927"/>
        <v>133887.64306153986</v>
      </c>
      <c r="CA892" s="41">
        <f t="shared" si="928"/>
        <v>-32.684368209697489</v>
      </c>
      <c r="CB892" s="41">
        <f t="shared" si="929"/>
        <v>28.966341575289089</v>
      </c>
      <c r="CC892" s="41">
        <f t="shared" si="930"/>
        <v>24.379757240741263</v>
      </c>
      <c r="CD892" s="41">
        <f t="shared" si="931"/>
        <v>-15.642134801197857</v>
      </c>
      <c r="CE892" s="2">
        <f>Paramètres!$F$16</f>
        <v>15000</v>
      </c>
      <c r="CF892" s="2">
        <f>Paramètres!$G$16</f>
        <v>15000</v>
      </c>
      <c r="CG892" s="111">
        <f>Paramètres!$F$20</f>
        <v>992600579172.61572</v>
      </c>
      <c r="CH892" s="2">
        <f>Paramètres!$F$21</f>
        <v>13332</v>
      </c>
      <c r="CI892" s="2"/>
      <c r="CJ892" s="2"/>
      <c r="CK892" s="2">
        <f>IF(CN892&gt;20000,Paramètres!$F$22,-2)</f>
        <v>1</v>
      </c>
      <c r="CL892" s="2">
        <f t="shared" si="895"/>
        <v>17727.86544780618</v>
      </c>
      <c r="CM892" s="2">
        <f t="shared" si="896"/>
        <v>56519.949286604315</v>
      </c>
      <c r="CN892" s="2">
        <f t="shared" si="897"/>
        <v>59234.971770870659</v>
      </c>
      <c r="CO892" s="2">
        <f t="shared" si="898"/>
        <v>72.585613189738339</v>
      </c>
      <c r="CP892" s="2">
        <f t="shared" si="899"/>
        <v>262.68005176783811</v>
      </c>
      <c r="CQ892" s="2">
        <f t="shared" si="900"/>
        <v>78.614988314268075</v>
      </c>
      <c r="CR892" s="2">
        <f t="shared" si="901"/>
        <v>250.64016679116222</v>
      </c>
      <c r="CS892" s="2">
        <f>Paramètres!$F$22</f>
        <v>1</v>
      </c>
      <c r="CT892" s="2">
        <f t="shared" si="902"/>
        <v>97687.624941907474</v>
      </c>
      <c r="CU892" s="2">
        <f t="shared" si="903"/>
        <v>-32300.761749281002</v>
      </c>
      <c r="CV892" s="2">
        <f t="shared" si="932"/>
        <v>102889.31565704283</v>
      </c>
      <c r="CW892" s="2">
        <f t="shared" si="933"/>
        <v>-18.296652598294276</v>
      </c>
      <c r="CX892" s="2">
        <f t="shared" si="904"/>
        <v>91.450710392722115</v>
      </c>
      <c r="CY892" s="2">
        <f t="shared" si="934"/>
        <v>86.827311859020313</v>
      </c>
      <c r="CZ892" s="2">
        <f t="shared" si="935"/>
        <v>-28.709760477404981</v>
      </c>
      <c r="DA892" s="2"/>
      <c r="DB892" s="2"/>
      <c r="DC892" s="13">
        <f>Paramètres!$H$16</f>
        <v>-20000</v>
      </c>
      <c r="DD892" s="13">
        <f>Paramètres!$I$16</f>
        <v>0</v>
      </c>
      <c r="DE892" s="13"/>
      <c r="DF892" s="13"/>
      <c r="DG892" s="112">
        <f>Paramètres!$H$20</f>
        <v>1047197551196.5977</v>
      </c>
      <c r="DH892" s="13">
        <f>Paramètres!$H$21</f>
        <v>10000</v>
      </c>
      <c r="DI892" s="13">
        <f>IF(DL892&lt;66666,Paramètres!$H$22,5)</f>
        <v>1</v>
      </c>
      <c r="DJ892" s="13">
        <f t="shared" si="905"/>
        <v>-17272.13455219382</v>
      </c>
      <c r="DK892" s="13">
        <f t="shared" si="906"/>
        <v>41519.949286604315</v>
      </c>
      <c r="DL892" s="13">
        <f t="shared" si="936"/>
        <v>44969.243052905411</v>
      </c>
      <c r="DM892" s="13">
        <f t="shared" si="937"/>
        <v>112.58711719207453</v>
      </c>
      <c r="DN892" s="13">
        <f t="shared" si="938"/>
        <v>481.67560913413428</v>
      </c>
      <c r="DO892" s="13">
        <f t="shared" si="939"/>
        <v>-185.00569203904286</v>
      </c>
      <c r="DP892" s="13">
        <f t="shared" si="940"/>
        <v>444.72945298000462</v>
      </c>
      <c r="DQ892" s="13">
        <f>IF(DT892&lt;66666,Paramètres!$H$22,5)</f>
        <v>5</v>
      </c>
      <c r="DR892" s="13">
        <f t="shared" si="907"/>
        <v>62687.624941907474</v>
      </c>
      <c r="DS892" s="13">
        <f t="shared" si="908"/>
        <v>-47300.761749281002</v>
      </c>
      <c r="DT892" s="13">
        <f t="shared" si="941"/>
        <v>78530.88808182106</v>
      </c>
      <c r="DU892" s="13">
        <f t="shared" si="942"/>
        <v>-37.036270767910011</v>
      </c>
      <c r="DV892" s="13">
        <f t="shared" si="943"/>
        <v>828.77979453874468</v>
      </c>
      <c r="DW892" s="13">
        <f t="shared" si="944"/>
        <v>661.57709645846649</v>
      </c>
      <c r="DX892" s="13">
        <f t="shared" si="945"/>
        <v>-499.19103885914143</v>
      </c>
    </row>
    <row r="893" spans="1:128" x14ac:dyDescent="0.35">
      <c r="A893" s="106">
        <f t="shared" si="946"/>
        <v>887</v>
      </c>
      <c r="B893" s="106">
        <f>A893*Paramètres!$D$25</f>
        <v>443.5</v>
      </c>
      <c r="C893" s="102">
        <f>Paramètres!$D$7</f>
        <v>155093840495.72119</v>
      </c>
      <c r="D893" s="28">
        <f>Paramètres!$D$8</f>
        <v>6666</v>
      </c>
      <c r="E893" s="28">
        <f t="shared" si="909"/>
        <v>-1348.9299066621245</v>
      </c>
      <c r="F893" s="28">
        <f t="shared" si="910"/>
        <v>-41951.7708636444</v>
      </c>
      <c r="G893" s="28">
        <f t="shared" si="884"/>
        <v>-8.3347001336471589</v>
      </c>
      <c r="H893" s="28">
        <f t="shared" si="885"/>
        <v>76.273944868582475</v>
      </c>
      <c r="I893" s="28">
        <f t="shared" si="947"/>
        <v>2807.7214052474019</v>
      </c>
      <c r="J893" s="28">
        <f t="shared" si="948"/>
        <v>-411.33904359448059</v>
      </c>
      <c r="K893" s="28">
        <f t="shared" si="949"/>
        <v>875.8600929588298</v>
      </c>
      <c r="L893" s="28">
        <f t="shared" si="911"/>
        <v>207.82402278743575</v>
      </c>
      <c r="M893" s="28">
        <f t="shared" si="912"/>
        <v>850.84668301069223</v>
      </c>
      <c r="N893" s="28">
        <f>Paramètres!$D$26*Calculs!K893</f>
        <v>17.517201859176595</v>
      </c>
      <c r="O893" s="28">
        <f>Paramètres!$D$26*I893</f>
        <v>56.154428104948039</v>
      </c>
      <c r="P893" s="28">
        <f>Paramètres!$D$26*J893</f>
        <v>-8.2267808718896127</v>
      </c>
      <c r="Q893" s="105">
        <f>IF($T893&gt;25000,Paramètres!$D$9,-5)</f>
        <v>6</v>
      </c>
      <c r="R893" s="105">
        <f t="shared" si="886"/>
        <v>86415.528350459965</v>
      </c>
      <c r="S893" s="105">
        <f t="shared" si="887"/>
        <v>-88013.453343744986</v>
      </c>
      <c r="T893" s="105">
        <f t="shared" si="913"/>
        <v>123345.09114505013</v>
      </c>
      <c r="U893" s="105">
        <f t="shared" si="914"/>
        <v>-45.524865743030766</v>
      </c>
      <c r="V893" s="105">
        <f t="shared" si="888"/>
        <v>60.897879125494221</v>
      </c>
      <c r="W893" s="105">
        <f t="shared" si="915"/>
        <v>42.665033129396789</v>
      </c>
      <c r="X893" s="105">
        <f t="shared" si="916"/>
        <v>-43.453959889183629</v>
      </c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44">
        <f t="shared" si="917"/>
        <v>-87764.458257122096</v>
      </c>
      <c r="AL893" s="44">
        <f t="shared" si="918"/>
        <v>46061.682480100586</v>
      </c>
      <c r="AM893" s="44">
        <f t="shared" si="889"/>
        <v>-163.68654326314856</v>
      </c>
      <c r="AN893" s="44">
        <f t="shared" si="890"/>
        <v>-35.942785181395813</v>
      </c>
      <c r="AO893" s="44">
        <f t="shared" si="950"/>
        <v>-9510.186763569689</v>
      </c>
      <c r="AP893" s="44">
        <f t="shared" si="951"/>
        <v>-2783.3979924536343</v>
      </c>
      <c r="AQ893" s="44">
        <f t="shared" si="919"/>
        <v>1008.114540726228</v>
      </c>
      <c r="AR893" s="44">
        <f t="shared" si="920"/>
        <v>816.17310654568405</v>
      </c>
      <c r="AS893" s="44">
        <f t="shared" si="921"/>
        <v>-591.74013500456533</v>
      </c>
      <c r="AT893" s="44">
        <f>Paramètres!$D$26*Calculs!AQ893</f>
        <v>20.16229081452456</v>
      </c>
      <c r="AU893" s="44">
        <f>Paramètres!$D$26*AO893</f>
        <v>-190.20373527139378</v>
      </c>
      <c r="AV893" s="44">
        <f>Paramètres!$D$26*AP893</f>
        <v>-55.667959849072687</v>
      </c>
      <c r="AW893" s="44"/>
      <c r="AX893" s="44"/>
      <c r="AY893" s="44"/>
      <c r="AZ893" s="44"/>
      <c r="BA893" s="44"/>
      <c r="BB893" s="44"/>
      <c r="BC893" s="44"/>
      <c r="BD893" s="44"/>
      <c r="BE893" s="44"/>
      <c r="BF893" s="44"/>
      <c r="BG893" s="41">
        <f>Paramètres!$D$16</f>
        <v>30000</v>
      </c>
      <c r="BH893" s="41">
        <f>Paramètres!$E$16</f>
        <v>-25000</v>
      </c>
      <c r="BI893" s="100"/>
      <c r="BJ893" s="100"/>
      <c r="BK893" s="110">
        <f>Paramètres!$D$20</f>
        <v>523598775598.29883</v>
      </c>
      <c r="BL893" s="41">
        <f>Paramètres!$D$21</f>
        <v>10000</v>
      </c>
      <c r="BM893" s="41"/>
      <c r="BN893" s="41"/>
      <c r="BO893" s="41">
        <f>IF(AND($BR$6&gt;200,A893&lt;950),Paramètres!$D$22,0)</f>
        <v>1</v>
      </c>
      <c r="BP893" s="41">
        <f t="shared" si="891"/>
        <v>31348.929906662124</v>
      </c>
      <c r="BQ893" s="41">
        <f t="shared" si="892"/>
        <v>16951.7708636444</v>
      </c>
      <c r="BR893" s="41">
        <f t="shared" si="922"/>
        <v>35638.714086037362</v>
      </c>
      <c r="BS893" s="41">
        <f t="shared" si="923"/>
        <v>28.402075609215174</v>
      </c>
      <c r="BT893" s="41">
        <f t="shared" si="924"/>
        <v>367.94568787049695</v>
      </c>
      <c r="BU893" s="41">
        <f t="shared" si="925"/>
        <v>323.65655928730285</v>
      </c>
      <c r="BV893" s="41">
        <f t="shared" si="926"/>
        <v>175.01560174109554</v>
      </c>
      <c r="BW893" s="41">
        <f>Paramètres!$D$22</f>
        <v>1</v>
      </c>
      <c r="BX893" s="41">
        <f t="shared" si="893"/>
        <v>117764.4582571221</v>
      </c>
      <c r="BY893" s="41">
        <f t="shared" si="894"/>
        <v>-71061.682480100586</v>
      </c>
      <c r="BZ893" s="41">
        <f t="shared" si="927"/>
        <v>137543.5579934447</v>
      </c>
      <c r="CA893" s="41">
        <f t="shared" si="928"/>
        <v>-31.107711460162612</v>
      </c>
      <c r="CB893" s="41">
        <f t="shared" si="929"/>
        <v>27.458937087779901</v>
      </c>
      <c r="CC893" s="41">
        <f t="shared" si="930"/>
        <v>23.51027483681144</v>
      </c>
      <c r="CD893" s="41">
        <f t="shared" si="931"/>
        <v>-14.186620566161817</v>
      </c>
      <c r="CE893" s="2">
        <f>Paramètres!$F$16</f>
        <v>15000</v>
      </c>
      <c r="CF893" s="2">
        <f>Paramètres!$G$16</f>
        <v>15000</v>
      </c>
      <c r="CG893" s="111">
        <f>Paramètres!$F$20</f>
        <v>992600579172.61572</v>
      </c>
      <c r="CH893" s="2">
        <f>Paramètres!$F$21</f>
        <v>13332</v>
      </c>
      <c r="CI893" s="2"/>
      <c r="CJ893" s="2"/>
      <c r="CK893" s="2">
        <f>IF(CN893&gt;20000,Paramètres!$F$22,-2)</f>
        <v>1</v>
      </c>
      <c r="CL893" s="2">
        <f t="shared" si="895"/>
        <v>16348.929906662124</v>
      </c>
      <c r="CM893" s="2">
        <f t="shared" si="896"/>
        <v>56951.7708636444</v>
      </c>
      <c r="CN893" s="2">
        <f t="shared" si="897"/>
        <v>59251.934260393617</v>
      </c>
      <c r="CO893" s="2">
        <f t="shared" si="898"/>
        <v>73.983015320571056</v>
      </c>
      <c r="CP893" s="2">
        <f t="shared" si="899"/>
        <v>262.54054416013497</v>
      </c>
      <c r="CQ893" s="2">
        <f t="shared" si="900"/>
        <v>72.440790460406902</v>
      </c>
      <c r="CR893" s="2">
        <f t="shared" si="901"/>
        <v>252.34870557498644</v>
      </c>
      <c r="CS893" s="2">
        <f>Paramètres!$F$22</f>
        <v>1</v>
      </c>
      <c r="CT893" s="2">
        <f t="shared" si="902"/>
        <v>102764.4582571221</v>
      </c>
      <c r="CU893" s="2">
        <f t="shared" si="903"/>
        <v>-31061.682480100586</v>
      </c>
      <c r="CV893" s="2">
        <f t="shared" si="932"/>
        <v>107356.23875385341</v>
      </c>
      <c r="CW893" s="2">
        <f t="shared" si="933"/>
        <v>-16.818016691784141</v>
      </c>
      <c r="CX893" s="2">
        <f t="shared" si="904"/>
        <v>84.168619227860731</v>
      </c>
      <c r="CY893" s="2">
        <f t="shared" si="934"/>
        <v>80.5686065160385</v>
      </c>
      <c r="CZ893" s="2">
        <f t="shared" si="935"/>
        <v>-24.352743311347218</v>
      </c>
      <c r="DA893" s="2"/>
      <c r="DB893" s="2"/>
      <c r="DC893" s="13">
        <f>Paramètres!$H$16</f>
        <v>-20000</v>
      </c>
      <c r="DD893" s="13">
        <f>Paramètres!$I$16</f>
        <v>0</v>
      </c>
      <c r="DE893" s="13"/>
      <c r="DF893" s="13"/>
      <c r="DG893" s="112">
        <f>Paramètres!$H$20</f>
        <v>1047197551196.5977</v>
      </c>
      <c r="DH893" s="13">
        <f>Paramètres!$H$21</f>
        <v>10000</v>
      </c>
      <c r="DI893" s="13">
        <f>IF(DL893&lt;66666,Paramètres!$H$22,5)</f>
        <v>1</v>
      </c>
      <c r="DJ893" s="13">
        <f t="shared" si="905"/>
        <v>-18651.070093337876</v>
      </c>
      <c r="DK893" s="13">
        <f t="shared" si="906"/>
        <v>41951.7708636444</v>
      </c>
      <c r="DL893" s="13">
        <f t="shared" si="936"/>
        <v>45910.930008248863</v>
      </c>
      <c r="DM893" s="13">
        <f t="shared" si="937"/>
        <v>113.96914740380929</v>
      </c>
      <c r="DN893" s="13">
        <f t="shared" si="938"/>
        <v>463.44812888676262</v>
      </c>
      <c r="DO893" s="13">
        <f t="shared" si="939"/>
        <v>-188.27332696027401</v>
      </c>
      <c r="DP893" s="13">
        <f t="shared" si="940"/>
        <v>423.48237569461031</v>
      </c>
      <c r="DQ893" s="13">
        <f>IF(DT893&lt;66666,Paramètres!$H$22,5)</f>
        <v>5</v>
      </c>
      <c r="DR893" s="13">
        <f t="shared" si="907"/>
        <v>67764.458257122096</v>
      </c>
      <c r="DS893" s="13">
        <f t="shared" si="908"/>
        <v>-46061.682480100586</v>
      </c>
      <c r="DT893" s="13">
        <f t="shared" si="941"/>
        <v>81937.173467107394</v>
      </c>
      <c r="DU893" s="13">
        <f t="shared" si="942"/>
        <v>-34.205207566217091</v>
      </c>
      <c r="DV893" s="13">
        <f t="shared" si="943"/>
        <v>762.79010481063938</v>
      </c>
      <c r="DW893" s="13">
        <f t="shared" si="944"/>
        <v>630.84990644858726</v>
      </c>
      <c r="DX893" s="13">
        <f t="shared" si="945"/>
        <v>-428.80897790372234</v>
      </c>
    </row>
    <row r="894" spans="1:128" x14ac:dyDescent="0.35">
      <c r="A894" s="106">
        <f t="shared" si="946"/>
        <v>888</v>
      </c>
      <c r="B894" s="106">
        <f>A894*Paramètres!$D$25</f>
        <v>444</v>
      </c>
      <c r="C894" s="102">
        <f>Paramètres!$D$7</f>
        <v>155093840495.72119</v>
      </c>
      <c r="D894" s="28">
        <f>Paramètres!$D$8</f>
        <v>6666</v>
      </c>
      <c r="E894" s="28">
        <f t="shared" si="909"/>
        <v>106.88680165843539</v>
      </c>
      <c r="F894" s="28">
        <f t="shared" si="910"/>
        <v>-41944.728714688965</v>
      </c>
      <c r="G894" s="28">
        <f t="shared" si="884"/>
        <v>8.6031914051660507</v>
      </c>
      <c r="H894" s="28">
        <f t="shared" si="885"/>
        <v>76.051526595662821</v>
      </c>
      <c r="I894" s="28">
        <f t="shared" si="947"/>
        <v>2959.3909999298894</v>
      </c>
      <c r="J894" s="28">
        <f t="shared" si="948"/>
        <v>447.73442028810126</v>
      </c>
      <c r="K894" s="28">
        <f t="shared" si="949"/>
        <v>884.64662946828525</v>
      </c>
      <c r="L894" s="28">
        <f t="shared" si="911"/>
        <v>213.24336448861939</v>
      </c>
      <c r="M894" s="28">
        <f t="shared" si="912"/>
        <v>858.56096261778134</v>
      </c>
      <c r="N894" s="28">
        <f>Paramètres!$D$26*Calculs!K894</f>
        <v>17.692932589365707</v>
      </c>
      <c r="O894" s="28">
        <f>Paramètres!$D$26*I894</f>
        <v>59.187819998597789</v>
      </c>
      <c r="P894" s="28">
        <f>Paramètres!$D$26*J894</f>
        <v>8.9546884057620257</v>
      </c>
      <c r="Q894" s="105">
        <f>IF($T894&gt;25000,Paramètres!$D$9,-5)</f>
        <v>6</v>
      </c>
      <c r="R894" s="105">
        <f t="shared" si="886"/>
        <v>92422.395163928944</v>
      </c>
      <c r="S894" s="105">
        <f t="shared" si="887"/>
        <v>-86466.777164811589</v>
      </c>
      <c r="T894" s="105">
        <f t="shared" si="913"/>
        <v>126563.82848628837</v>
      </c>
      <c r="U894" s="105">
        <f t="shared" si="914"/>
        <v>-43.093200474409727</v>
      </c>
      <c r="V894" s="105">
        <f t="shared" si="888"/>
        <v>57.852479290524137</v>
      </c>
      <c r="W894" s="105">
        <f t="shared" si="915"/>
        <v>42.246388768028652</v>
      </c>
      <c r="X894" s="105">
        <f t="shared" si="916"/>
        <v>-39.524068567407213</v>
      </c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44">
        <f t="shared" si="917"/>
        <v>-92315.508362270513</v>
      </c>
      <c r="AL894" s="44">
        <f t="shared" si="918"/>
        <v>44522.048450122624</v>
      </c>
      <c r="AM894" s="44">
        <f t="shared" si="889"/>
        <v>-158.67676581628731</v>
      </c>
      <c r="AN894" s="44">
        <f t="shared" si="890"/>
        <v>-33.300959062097554</v>
      </c>
      <c r="AO894" s="44">
        <f t="shared" si="950"/>
        <v>-8503.8099217526105</v>
      </c>
      <c r="AP894" s="44">
        <f t="shared" si="951"/>
        <v>-3319.4701676091267</v>
      </c>
      <c r="AQ894" s="44">
        <f t="shared" si="919"/>
        <v>930.36075892183226</v>
      </c>
      <c r="AR894" s="44">
        <f t="shared" si="920"/>
        <v>777.593820930834</v>
      </c>
      <c r="AS894" s="44">
        <f t="shared" si="921"/>
        <v>-510.80230167041503</v>
      </c>
      <c r="AT894" s="44">
        <f>Paramètres!$D$26*Calculs!AQ894</f>
        <v>18.607215178436647</v>
      </c>
      <c r="AU894" s="44">
        <f>Paramètres!$D$26*AO894</f>
        <v>-170.07619843505222</v>
      </c>
      <c r="AV894" s="44">
        <f>Paramètres!$D$26*AP894</f>
        <v>-66.389403352182541</v>
      </c>
      <c r="AW894" s="44"/>
      <c r="AX894" s="44"/>
      <c r="AY894" s="44"/>
      <c r="AZ894" s="44"/>
      <c r="BA894" s="44"/>
      <c r="BB894" s="44"/>
      <c r="BC894" s="44"/>
      <c r="BD894" s="44"/>
      <c r="BE894" s="44"/>
      <c r="BF894" s="44"/>
      <c r="BG894" s="41">
        <f>Paramètres!$D$16</f>
        <v>30000</v>
      </c>
      <c r="BH894" s="41">
        <f>Paramètres!$E$16</f>
        <v>-25000</v>
      </c>
      <c r="BI894" s="100"/>
      <c r="BJ894" s="100"/>
      <c r="BK894" s="110">
        <f>Paramètres!$D$20</f>
        <v>523598775598.29883</v>
      </c>
      <c r="BL894" s="41">
        <f>Paramètres!$D$21</f>
        <v>10000</v>
      </c>
      <c r="BM894" s="41"/>
      <c r="BN894" s="41"/>
      <c r="BO894" s="41">
        <f>IF(AND($BR$6&gt;200,A894&lt;950),Paramètres!$D$22,0)</f>
        <v>1</v>
      </c>
      <c r="BP894" s="41">
        <f t="shared" si="891"/>
        <v>29893.113198341565</v>
      </c>
      <c r="BQ894" s="41">
        <f t="shared" si="892"/>
        <v>16944.728714688965</v>
      </c>
      <c r="BR894" s="41">
        <f t="shared" si="922"/>
        <v>34361.636280934981</v>
      </c>
      <c r="BS894" s="41">
        <f t="shared" si="923"/>
        <v>29.546467953203656</v>
      </c>
      <c r="BT894" s="41">
        <f t="shared" si="924"/>
        <v>392.54561442195165</v>
      </c>
      <c r="BU894" s="41">
        <f t="shared" si="925"/>
        <v>341.49743020062743</v>
      </c>
      <c r="BV894" s="41">
        <f t="shared" si="926"/>
        <v>193.57573341789288</v>
      </c>
      <c r="BW894" s="41">
        <f>Paramètres!$D$22</f>
        <v>1</v>
      </c>
      <c r="BX894" s="41">
        <f t="shared" si="893"/>
        <v>122315.50836227051</v>
      </c>
      <c r="BY894" s="41">
        <f t="shared" si="894"/>
        <v>-69522.048450122616</v>
      </c>
      <c r="BZ894" s="41">
        <f t="shared" si="927"/>
        <v>140692.56841291179</v>
      </c>
      <c r="CA894" s="41">
        <f t="shared" si="928"/>
        <v>-29.613161256289594</v>
      </c>
      <c r="CB894" s="41">
        <f t="shared" si="929"/>
        <v>26.252674314746834</v>
      </c>
      <c r="CC894" s="41">
        <f t="shared" si="930"/>
        <v>22.823587918682755</v>
      </c>
      <c r="CD894" s="41">
        <f t="shared" si="931"/>
        <v>-12.972538039810356</v>
      </c>
      <c r="CE894" s="2">
        <f>Paramètres!$F$16</f>
        <v>15000</v>
      </c>
      <c r="CF894" s="2">
        <f>Paramètres!$G$16</f>
        <v>15000</v>
      </c>
      <c r="CG894" s="111">
        <f>Paramètres!$F$20</f>
        <v>992600579172.61572</v>
      </c>
      <c r="CH894" s="2">
        <f>Paramètres!$F$21</f>
        <v>13332</v>
      </c>
      <c r="CI894" s="2"/>
      <c r="CJ894" s="2"/>
      <c r="CK894" s="2">
        <f>IF(CN894&gt;20000,Paramètres!$F$22,-2)</f>
        <v>1</v>
      </c>
      <c r="CL894" s="2">
        <f t="shared" si="895"/>
        <v>14893.113198341565</v>
      </c>
      <c r="CM894" s="2">
        <f t="shared" si="896"/>
        <v>56944.728714688965</v>
      </c>
      <c r="CN894" s="2">
        <f t="shared" si="897"/>
        <v>58860.062428850157</v>
      </c>
      <c r="CO894" s="2">
        <f t="shared" si="898"/>
        <v>75.343365230012438</v>
      </c>
      <c r="CP894" s="2">
        <f t="shared" si="899"/>
        <v>265.79130077854978</v>
      </c>
      <c r="CQ894" s="2">
        <f t="shared" si="900"/>
        <v>67.252051158021914</v>
      </c>
      <c r="CR894" s="2">
        <f t="shared" si="901"/>
        <v>257.14232865203724</v>
      </c>
      <c r="CS894" s="2">
        <f>Paramètres!$F$22</f>
        <v>1</v>
      </c>
      <c r="CT894" s="2">
        <f t="shared" si="902"/>
        <v>107315.50836227051</v>
      </c>
      <c r="CU894" s="2">
        <f t="shared" si="903"/>
        <v>-29522.048450122624</v>
      </c>
      <c r="CV894" s="2">
        <f t="shared" si="932"/>
        <v>111302.15487466512</v>
      </c>
      <c r="CW894" s="2">
        <f t="shared" si="933"/>
        <v>-15.381355545689075</v>
      </c>
      <c r="CX894" s="2">
        <f t="shared" si="904"/>
        <v>78.43087874030914</v>
      </c>
      <c r="CY894" s="2">
        <f t="shared" si="934"/>
        <v>75.621623254229874</v>
      </c>
      <c r="CZ894" s="2">
        <f t="shared" si="935"/>
        <v>-20.803192936960336</v>
      </c>
      <c r="DA894" s="2"/>
      <c r="DB894" s="2"/>
      <c r="DC894" s="13">
        <f>Paramètres!$H$16</f>
        <v>-20000</v>
      </c>
      <c r="DD894" s="13">
        <f>Paramètres!$I$16</f>
        <v>0</v>
      </c>
      <c r="DE894" s="13"/>
      <c r="DF894" s="13"/>
      <c r="DG894" s="112">
        <f>Paramètres!$H$20</f>
        <v>1047197551196.5977</v>
      </c>
      <c r="DH894" s="13">
        <f>Paramètres!$H$21</f>
        <v>10000</v>
      </c>
      <c r="DI894" s="13">
        <f>IF(DL894&lt;66666,Paramètres!$H$22,5)</f>
        <v>1</v>
      </c>
      <c r="DJ894" s="13">
        <f t="shared" si="905"/>
        <v>-20106.886801658435</v>
      </c>
      <c r="DK894" s="13">
        <f t="shared" si="906"/>
        <v>41944.728714688965</v>
      </c>
      <c r="DL894" s="13">
        <f t="shared" si="936"/>
        <v>46515.020840622645</v>
      </c>
      <c r="DM894" s="13">
        <f t="shared" si="937"/>
        <v>115.61148625900917</v>
      </c>
      <c r="DN894" s="13">
        <f t="shared" si="938"/>
        <v>452.28140936908108</v>
      </c>
      <c r="DO894" s="13">
        <f t="shared" si="939"/>
        <v>-195.50611687002996</v>
      </c>
      <c r="DP894" s="13">
        <f t="shared" si="940"/>
        <v>407.84290054785123</v>
      </c>
      <c r="DQ894" s="13">
        <f>IF(DT894&lt;66666,Paramètres!$H$22,5)</f>
        <v>5</v>
      </c>
      <c r="DR894" s="13">
        <f t="shared" si="907"/>
        <v>72315.508362270513</v>
      </c>
      <c r="DS894" s="13">
        <f t="shared" si="908"/>
        <v>-44522.048450122624</v>
      </c>
      <c r="DT894" s="13">
        <f t="shared" si="941"/>
        <v>84921.996843507412</v>
      </c>
      <c r="DU894" s="13">
        <f t="shared" si="942"/>
        <v>-31.619107587792239</v>
      </c>
      <c r="DV894" s="13">
        <f t="shared" si="943"/>
        <v>711.19257825967065</v>
      </c>
      <c r="DW894" s="13">
        <f t="shared" si="944"/>
        <v>605.61756378734947</v>
      </c>
      <c r="DX894" s="13">
        <f t="shared" si="945"/>
        <v>-372.85687576322562</v>
      </c>
    </row>
    <row r="895" spans="1:128" x14ac:dyDescent="0.35">
      <c r="A895" s="106">
        <f t="shared" si="946"/>
        <v>889</v>
      </c>
      <c r="B895" s="106">
        <f>A895*Paramètres!$D$25</f>
        <v>444.5</v>
      </c>
      <c r="C895" s="102">
        <f>Paramètres!$D$7</f>
        <v>155093840495.72119</v>
      </c>
      <c r="D895" s="28">
        <f>Paramètres!$D$8</f>
        <v>6666</v>
      </c>
      <c r="E895" s="28">
        <f t="shared" si="909"/>
        <v>1639.893142745535</v>
      </c>
      <c r="F895" s="28">
        <f t="shared" si="910"/>
        <v>-41506.221263890468</v>
      </c>
      <c r="G895" s="28">
        <f t="shared" si="884"/>
        <v>22.620982966685517</v>
      </c>
      <c r="H895" s="28">
        <f t="shared" si="885"/>
        <v>75.656523803078173</v>
      </c>
      <c r="I895" s="28">
        <f t="shared" si="947"/>
        <v>3113.4465444199113</v>
      </c>
      <c r="J895" s="28">
        <f t="shared" si="948"/>
        <v>1297.3406945001207</v>
      </c>
      <c r="K895" s="28">
        <f t="shared" si="949"/>
        <v>903.90090523566357</v>
      </c>
      <c r="L895" s="28">
        <f t="shared" si="911"/>
        <v>223.9271978071005</v>
      </c>
      <c r="M895" s="28">
        <f t="shared" si="912"/>
        <v>875.72453235484488</v>
      </c>
      <c r="N895" s="28">
        <f>Paramètres!$D$26*Calculs!K895</f>
        <v>18.078018104713273</v>
      </c>
      <c r="O895" s="28">
        <f>Paramètres!$D$26*I895</f>
        <v>62.268930888398231</v>
      </c>
      <c r="P895" s="28">
        <f>Paramètres!$D$26*J895</f>
        <v>25.946813890002414</v>
      </c>
      <c r="Q895" s="105">
        <f>IF($T895&gt;25000,Paramètres!$D$9,-5)</f>
        <v>6</v>
      </c>
      <c r="R895" s="105">
        <f t="shared" si="886"/>
        <v>98012.908010659652</v>
      </c>
      <c r="S895" s="105">
        <f t="shared" si="887"/>
        <v>-84240.834054790932</v>
      </c>
      <c r="T895" s="105">
        <f t="shared" si="913"/>
        <v>129240.27336303824</v>
      </c>
      <c r="U895" s="105">
        <f t="shared" si="914"/>
        <v>-40.678635128730917</v>
      </c>
      <c r="V895" s="105">
        <f t="shared" si="888"/>
        <v>55.490586938213973</v>
      </c>
      <c r="W895" s="105">
        <f t="shared" si="915"/>
        <v>42.082809417734737</v>
      </c>
      <c r="X895" s="105">
        <f t="shared" si="916"/>
        <v>-36.169633537791057</v>
      </c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44">
        <f t="shared" si="917"/>
        <v>-96373.014867914113</v>
      </c>
      <c r="AL895" s="44">
        <f t="shared" si="918"/>
        <v>42734.612790900457</v>
      </c>
      <c r="AM895" s="44">
        <f t="shared" si="889"/>
        <v>-153.521073110315</v>
      </c>
      <c r="AN895" s="44">
        <f t="shared" si="890"/>
        <v>-30.871720725843858</v>
      </c>
      <c r="AO895" s="44">
        <f t="shared" si="950"/>
        <v>-7556.1399023867243</v>
      </c>
      <c r="AP895" s="44">
        <f t="shared" si="951"/>
        <v>-3763.8830659273594</v>
      </c>
      <c r="AQ895" s="44">
        <f t="shared" si="919"/>
        <v>869.50166577538914</v>
      </c>
      <c r="AR895" s="44">
        <f t="shared" si="920"/>
        <v>746.30916372829074</v>
      </c>
      <c r="AS895" s="44">
        <f t="shared" si="921"/>
        <v>-446.15667530740348</v>
      </c>
      <c r="AT895" s="44">
        <f>Paramètres!$D$26*Calculs!AQ895</f>
        <v>17.390033315507782</v>
      </c>
      <c r="AU895" s="44">
        <f>Paramètres!$D$26*AO895</f>
        <v>-151.12279804773448</v>
      </c>
      <c r="AV895" s="44">
        <f>Paramètres!$D$26*AP895</f>
        <v>-75.277661318547189</v>
      </c>
      <c r="AW895" s="44"/>
      <c r="AX895" s="44"/>
      <c r="AY895" s="44"/>
      <c r="AZ895" s="44"/>
      <c r="BA895" s="44"/>
      <c r="BB895" s="44"/>
      <c r="BC895" s="44"/>
      <c r="BD895" s="44"/>
      <c r="BE895" s="44"/>
      <c r="BF895" s="44"/>
      <c r="BG895" s="41">
        <f>Paramètres!$D$16</f>
        <v>30000</v>
      </c>
      <c r="BH895" s="41">
        <f>Paramètres!$E$16</f>
        <v>-25000</v>
      </c>
      <c r="BI895" s="100"/>
      <c r="BJ895" s="100"/>
      <c r="BK895" s="110">
        <f>Paramètres!$D$20</f>
        <v>523598775598.29883</v>
      </c>
      <c r="BL895" s="41">
        <f>Paramètres!$D$21</f>
        <v>10000</v>
      </c>
      <c r="BM895" s="41"/>
      <c r="BN895" s="41"/>
      <c r="BO895" s="41">
        <f>IF(AND($BR$6&gt;200,A895&lt;950),Paramètres!$D$22,0)</f>
        <v>1</v>
      </c>
      <c r="BP895" s="41">
        <f t="shared" si="891"/>
        <v>28360.106857254465</v>
      </c>
      <c r="BQ895" s="41">
        <f t="shared" si="892"/>
        <v>16506.221263890468</v>
      </c>
      <c r="BR895" s="41">
        <f t="shared" si="922"/>
        <v>32813.884277351281</v>
      </c>
      <c r="BS895" s="41">
        <f t="shared" si="923"/>
        <v>30.200369604111007</v>
      </c>
      <c r="BT895" s="41">
        <f t="shared" si="924"/>
        <v>425.62722508071278</v>
      </c>
      <c r="BU895" s="41">
        <f t="shared" si="925"/>
        <v>367.85750454350244</v>
      </c>
      <c r="BV895" s="41">
        <f t="shared" si="926"/>
        <v>214.10135702730798</v>
      </c>
      <c r="BW895" s="41">
        <f>Paramètres!$D$22</f>
        <v>1</v>
      </c>
      <c r="BX895" s="41">
        <f t="shared" si="893"/>
        <v>126373.01486791411</v>
      </c>
      <c r="BY895" s="41">
        <f t="shared" si="894"/>
        <v>-67734.612790900457</v>
      </c>
      <c r="BZ895" s="41">
        <f t="shared" si="927"/>
        <v>143381.01916480876</v>
      </c>
      <c r="CA895" s="41">
        <f t="shared" si="928"/>
        <v>-28.190842347811603</v>
      </c>
      <c r="CB895" s="41">
        <f t="shared" si="929"/>
        <v>25.284489935681528</v>
      </c>
      <c r="CC895" s="41">
        <f t="shared" si="930"/>
        <v>22.285217675128305</v>
      </c>
      <c r="CD895" s="41">
        <f t="shared" si="931"/>
        <v>-11.944643338322392</v>
      </c>
      <c r="CE895" s="2">
        <f>Paramètres!$F$16</f>
        <v>15000</v>
      </c>
      <c r="CF895" s="2">
        <f>Paramètres!$G$16</f>
        <v>15000</v>
      </c>
      <c r="CG895" s="111">
        <f>Paramètres!$F$20</f>
        <v>992600579172.61572</v>
      </c>
      <c r="CH895" s="2">
        <f>Paramètres!$F$21</f>
        <v>13332</v>
      </c>
      <c r="CI895" s="2"/>
      <c r="CJ895" s="2"/>
      <c r="CK895" s="2">
        <f>IF(CN895&gt;20000,Paramètres!$F$22,-2)</f>
        <v>1</v>
      </c>
      <c r="CL895" s="2">
        <f t="shared" si="895"/>
        <v>13360.106857254465</v>
      </c>
      <c r="CM895" s="2">
        <f t="shared" si="896"/>
        <v>56506.221263890468</v>
      </c>
      <c r="CN895" s="2">
        <f t="shared" si="897"/>
        <v>58064.149841025013</v>
      </c>
      <c r="CO895" s="2">
        <f t="shared" si="898"/>
        <v>76.697501131038081</v>
      </c>
      <c r="CP895" s="2">
        <f t="shared" si="899"/>
        <v>272.57695798592255</v>
      </c>
      <c r="CQ895" s="2">
        <f t="shared" si="900"/>
        <v>62.717826670808975</v>
      </c>
      <c r="CR895" s="2">
        <f t="shared" si="901"/>
        <v>265.26340162666571</v>
      </c>
      <c r="CS895" s="2">
        <f>Paramètres!$F$22</f>
        <v>1</v>
      </c>
      <c r="CT895" s="2">
        <f t="shared" si="902"/>
        <v>111373.01486791411</v>
      </c>
      <c r="CU895" s="2">
        <f t="shared" si="903"/>
        <v>-27734.612790900457</v>
      </c>
      <c r="CV895" s="2">
        <f t="shared" si="932"/>
        <v>114774.37513412912</v>
      </c>
      <c r="CW895" s="2">
        <f t="shared" si="933"/>
        <v>-13.983628810623184</v>
      </c>
      <c r="CX895" s="2">
        <f t="shared" si="904"/>
        <v>73.850540044734046</v>
      </c>
      <c r="CY895" s="2">
        <f t="shared" si="934"/>
        <v>71.661965354145437</v>
      </c>
      <c r="CZ895" s="2">
        <f t="shared" si="935"/>
        <v>-17.845587311156994</v>
      </c>
      <c r="DA895" s="2"/>
      <c r="DB895" s="2"/>
      <c r="DC895" s="13">
        <f>Paramètres!$H$16</f>
        <v>-20000</v>
      </c>
      <c r="DD895" s="13">
        <f>Paramètres!$I$16</f>
        <v>0</v>
      </c>
      <c r="DE895" s="13"/>
      <c r="DF895" s="13"/>
      <c r="DG895" s="112">
        <f>Paramètres!$H$20</f>
        <v>1047197551196.5977</v>
      </c>
      <c r="DH895" s="13">
        <f>Paramètres!$H$21</f>
        <v>10000</v>
      </c>
      <c r="DI895" s="13">
        <f>IF(DL895&lt;66666,Paramètres!$H$22,5)</f>
        <v>1</v>
      </c>
      <c r="DJ895" s="13">
        <f t="shared" si="905"/>
        <v>-21639.893142745535</v>
      </c>
      <c r="DK895" s="13">
        <f t="shared" si="906"/>
        <v>41506.221263890468</v>
      </c>
      <c r="DL895" s="13">
        <f t="shared" si="936"/>
        <v>46808.667774638474</v>
      </c>
      <c r="DM895" s="13">
        <f t="shared" si="937"/>
        <v>117.53596179247415</v>
      </c>
      <c r="DN895" s="13">
        <f t="shared" si="938"/>
        <v>446.99499018321251</v>
      </c>
      <c r="DO895" s="13">
        <f t="shared" si="939"/>
        <v>-206.64813340721091</v>
      </c>
      <c r="DP895" s="13">
        <f t="shared" si="940"/>
        <v>396.35977370087119</v>
      </c>
      <c r="DQ895" s="13">
        <f>IF(DT895&lt;66666,Paramètres!$H$22,5)</f>
        <v>5</v>
      </c>
      <c r="DR895" s="13">
        <f t="shared" si="907"/>
        <v>76373.014867914113</v>
      </c>
      <c r="DS895" s="13">
        <f t="shared" si="908"/>
        <v>-42734.612790900457</v>
      </c>
      <c r="DT895" s="13">
        <f t="shared" si="941"/>
        <v>87516.195817704647</v>
      </c>
      <c r="DU895" s="13">
        <f t="shared" si="942"/>
        <v>-29.22924749986883</v>
      </c>
      <c r="DV895" s="13">
        <f t="shared" si="943"/>
        <v>670.45761645687674</v>
      </c>
      <c r="DW895" s="13">
        <f t="shared" si="944"/>
        <v>585.09021137786351</v>
      </c>
      <c r="DX895" s="13">
        <f t="shared" si="945"/>
        <v>-327.38793504777084</v>
      </c>
    </row>
    <row r="896" spans="1:128" x14ac:dyDescent="0.35">
      <c r="A896" s="106">
        <f t="shared" si="946"/>
        <v>890</v>
      </c>
      <c r="B896" s="106">
        <f>A896*Paramètres!$D$25</f>
        <v>445</v>
      </c>
      <c r="C896" s="102">
        <f>Paramètres!$D$7</f>
        <v>155093840495.72119</v>
      </c>
      <c r="D896" s="28">
        <f>Paramètres!$D$8</f>
        <v>6666</v>
      </c>
      <c r="E896" s="28">
        <f t="shared" si="909"/>
        <v>3252.5982144072659</v>
      </c>
      <c r="F896" s="28">
        <f t="shared" si="910"/>
        <v>-40638.619783551694</v>
      </c>
      <c r="G896" s="28">
        <f t="shared" si="884"/>
        <v>33.248355668692412</v>
      </c>
      <c r="H896" s="28">
        <f t="shared" si="885"/>
        <v>74.958566233329009</v>
      </c>
      <c r="I896" s="28">
        <f t="shared" si="947"/>
        <v>3275.1048113386137</v>
      </c>
      <c r="J896" s="28">
        <f t="shared" si="948"/>
        <v>2147.1184129649632</v>
      </c>
      <c r="K896" s="28">
        <f t="shared" si="949"/>
        <v>934.24104947217586</v>
      </c>
      <c r="L896" s="28">
        <f t="shared" si="911"/>
        <v>242.45189416195115</v>
      </c>
      <c r="M896" s="28">
        <f t="shared" si="912"/>
        <v>902.23246313583422</v>
      </c>
      <c r="N896" s="28">
        <f>Paramètres!$D$26*Calculs!K896</f>
        <v>18.684820989443519</v>
      </c>
      <c r="O896" s="28">
        <f>Paramètres!$D$26*I896</f>
        <v>65.502096226772281</v>
      </c>
      <c r="P896" s="28">
        <f>Paramètres!$D$26*J896</f>
        <v>42.942368259299265</v>
      </c>
      <c r="Q896" s="105">
        <f>IF($T896&gt;25000,Paramètres!$D$9,-5)</f>
        <v>6</v>
      </c>
      <c r="R896" s="105">
        <f t="shared" si="886"/>
        <v>103217.10574258267</v>
      </c>
      <c r="S896" s="105">
        <f t="shared" si="887"/>
        <v>-81379.751872661611</v>
      </c>
      <c r="T896" s="105">
        <f t="shared" si="913"/>
        <v>131439.85290896922</v>
      </c>
      <c r="U896" s="105">
        <f t="shared" si="914"/>
        <v>-38.253405033912429</v>
      </c>
      <c r="V896" s="105">
        <f t="shared" si="888"/>
        <v>53.656000017083571</v>
      </c>
      <c r="W896" s="105">
        <f t="shared" si="915"/>
        <v>42.134991061827442</v>
      </c>
      <c r="X896" s="105">
        <f t="shared" si="916"/>
        <v>-33.220609056021132</v>
      </c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44">
        <f t="shared" si="917"/>
        <v>-99964.507528175411</v>
      </c>
      <c r="AL896" s="44">
        <f t="shared" si="918"/>
        <v>40741.132089109924</v>
      </c>
      <c r="AM896" s="44">
        <f t="shared" si="889"/>
        <v>-148.16155435505394</v>
      </c>
      <c r="AN896" s="44">
        <f t="shared" si="890"/>
        <v>-28.611041778617651</v>
      </c>
      <c r="AO896" s="44">
        <f t="shared" si="950"/>
        <v>-6658.7079406106996</v>
      </c>
      <c r="AP896" s="44">
        <f t="shared" si="951"/>
        <v>-4134.762079916216</v>
      </c>
      <c r="AQ896" s="44">
        <f t="shared" si="919"/>
        <v>821.42366628158175</v>
      </c>
      <c r="AR896" s="44">
        <f t="shared" si="920"/>
        <v>721.12020382487208</v>
      </c>
      <c r="AS896" s="44">
        <f t="shared" si="921"/>
        <v>-393.34779923504129</v>
      </c>
      <c r="AT896" s="44">
        <f>Paramètres!$D$26*Calculs!AQ896</f>
        <v>16.428473325631636</v>
      </c>
      <c r="AU896" s="44">
        <f>Paramètres!$D$26*AO896</f>
        <v>-133.17415881221399</v>
      </c>
      <c r="AV896" s="44">
        <f>Paramètres!$D$26*AP896</f>
        <v>-82.695241598324316</v>
      </c>
      <c r="AW896" s="44"/>
      <c r="AX896" s="44"/>
      <c r="AY896" s="44"/>
      <c r="AZ896" s="44"/>
      <c r="BA896" s="44"/>
      <c r="BB896" s="44"/>
      <c r="BC896" s="44"/>
      <c r="BD896" s="44"/>
      <c r="BE896" s="44"/>
      <c r="BF896" s="44"/>
      <c r="BG896" s="41">
        <f>Paramètres!$D$16</f>
        <v>30000</v>
      </c>
      <c r="BH896" s="41">
        <f>Paramètres!$E$16</f>
        <v>-25000</v>
      </c>
      <c r="BI896" s="100"/>
      <c r="BJ896" s="100"/>
      <c r="BK896" s="110">
        <f>Paramètres!$D$20</f>
        <v>523598775598.29883</v>
      </c>
      <c r="BL896" s="41">
        <f>Paramètres!$D$21</f>
        <v>10000</v>
      </c>
      <c r="BM896" s="41"/>
      <c r="BN896" s="41"/>
      <c r="BO896" s="41">
        <f>IF(AND($BR$6&gt;200,A896&lt;950),Paramètres!$D$22,0)</f>
        <v>1</v>
      </c>
      <c r="BP896" s="41">
        <f t="shared" si="891"/>
        <v>26747.401785592734</v>
      </c>
      <c r="BQ896" s="41">
        <f t="shared" si="892"/>
        <v>15638.619783551694</v>
      </c>
      <c r="BR896" s="41">
        <f t="shared" si="922"/>
        <v>30983.70428167723</v>
      </c>
      <c r="BS896" s="41">
        <f t="shared" si="923"/>
        <v>30.313890758173848</v>
      </c>
      <c r="BT896" s="41">
        <f t="shared" si="924"/>
        <v>470.08820179856752</v>
      </c>
      <c r="BU896" s="41">
        <f t="shared" si="925"/>
        <v>405.81454992806431</v>
      </c>
      <c r="BV896" s="41">
        <f t="shared" si="926"/>
        <v>237.27087587163612</v>
      </c>
      <c r="BW896" s="41">
        <f>Paramètres!$D$22</f>
        <v>1</v>
      </c>
      <c r="BX896" s="41">
        <f t="shared" si="893"/>
        <v>129964.50752817541</v>
      </c>
      <c r="BY896" s="41">
        <f t="shared" si="894"/>
        <v>-65741.132089109917</v>
      </c>
      <c r="BZ896" s="41">
        <f t="shared" si="927"/>
        <v>145645.6990968115</v>
      </c>
      <c r="CA896" s="41">
        <f t="shared" si="928"/>
        <v>-26.832071109867204</v>
      </c>
      <c r="CB896" s="41">
        <f t="shared" si="929"/>
        <v>24.50978526231679</v>
      </c>
      <c r="CC896" s="41">
        <f t="shared" si="930"/>
        <v>21.870897602825735</v>
      </c>
      <c r="CD896" s="41">
        <f t="shared" si="931"/>
        <v>-11.063155591945403</v>
      </c>
      <c r="CE896" s="2">
        <f>Paramètres!$F$16</f>
        <v>15000</v>
      </c>
      <c r="CF896" s="2">
        <f>Paramètres!$G$16</f>
        <v>15000</v>
      </c>
      <c r="CG896" s="111">
        <f>Paramètres!$F$20</f>
        <v>992600579172.61572</v>
      </c>
      <c r="CH896" s="2">
        <f>Paramètres!$F$21</f>
        <v>13332</v>
      </c>
      <c r="CI896" s="2"/>
      <c r="CJ896" s="2"/>
      <c r="CK896" s="2">
        <f>IF(CN896&gt;20000,Paramètres!$F$22,-2)</f>
        <v>1</v>
      </c>
      <c r="CL896" s="2">
        <f t="shared" si="895"/>
        <v>11747.401785592734</v>
      </c>
      <c r="CM896" s="2">
        <f t="shared" si="896"/>
        <v>55638.619783551694</v>
      </c>
      <c r="CN896" s="2">
        <f t="shared" si="897"/>
        <v>56865.257056754584</v>
      </c>
      <c r="CO896" s="2">
        <f t="shared" si="898"/>
        <v>78.077811343378045</v>
      </c>
      <c r="CP896" s="2">
        <f t="shared" si="899"/>
        <v>283.28437670996135</v>
      </c>
      <c r="CQ896" s="2">
        <f t="shared" si="900"/>
        <v>58.521768212034047</v>
      </c>
      <c r="CR896" s="2">
        <f t="shared" si="901"/>
        <v>277.17366529540328</v>
      </c>
      <c r="CS896" s="2">
        <f>Paramètres!$F$22</f>
        <v>1</v>
      </c>
      <c r="CT896" s="2">
        <f t="shared" si="902"/>
        <v>114964.50752817541</v>
      </c>
      <c r="CU896" s="2">
        <f t="shared" si="903"/>
        <v>-25741.132089109924</v>
      </c>
      <c r="CV896" s="2">
        <f t="shared" si="932"/>
        <v>117811.0515716794</v>
      </c>
      <c r="CW896" s="2">
        <f t="shared" si="933"/>
        <v>-12.620655651868995</v>
      </c>
      <c r="CX896" s="2">
        <f t="shared" si="904"/>
        <v>70.163777927148089</v>
      </c>
      <c r="CY896" s="2">
        <f t="shared" si="934"/>
        <v>68.468484646392142</v>
      </c>
      <c r="CZ896" s="2">
        <f t="shared" si="935"/>
        <v>-15.330438455468819</v>
      </c>
      <c r="DA896" s="2"/>
      <c r="DB896" s="2"/>
      <c r="DC896" s="13">
        <f>Paramètres!$H$16</f>
        <v>-20000</v>
      </c>
      <c r="DD896" s="13">
        <f>Paramètres!$I$16</f>
        <v>0</v>
      </c>
      <c r="DE896" s="13"/>
      <c r="DF896" s="13"/>
      <c r="DG896" s="112">
        <f>Paramètres!$H$20</f>
        <v>1047197551196.5977</v>
      </c>
      <c r="DH896" s="13">
        <f>Paramètres!$H$21</f>
        <v>10000</v>
      </c>
      <c r="DI896" s="13">
        <f>IF(DL896&lt;66666,Paramètres!$H$22,5)</f>
        <v>1</v>
      </c>
      <c r="DJ896" s="13">
        <f t="shared" si="905"/>
        <v>-23252.598214407266</v>
      </c>
      <c r="DK896" s="13">
        <f t="shared" si="906"/>
        <v>40638.619783551694</v>
      </c>
      <c r="DL896" s="13">
        <f t="shared" si="936"/>
        <v>46820.729828065851</v>
      </c>
      <c r="DM896" s="13">
        <f t="shared" si="937"/>
        <v>119.77731894244427</v>
      </c>
      <c r="DN896" s="13">
        <f t="shared" si="938"/>
        <v>446.77977799917295</v>
      </c>
      <c r="DO896" s="13">
        <f t="shared" si="939"/>
        <v>-221.8844239781472</v>
      </c>
      <c r="DP896" s="13">
        <f t="shared" si="940"/>
        <v>387.78792196879476</v>
      </c>
      <c r="DQ896" s="13">
        <f>IF(DT896&lt;66666,Paramètres!$H$22,5)</f>
        <v>5</v>
      </c>
      <c r="DR896" s="13">
        <f t="shared" si="907"/>
        <v>79964.507528175411</v>
      </c>
      <c r="DS896" s="13">
        <f t="shared" si="908"/>
        <v>-40741.132089109924</v>
      </c>
      <c r="DT896" s="13">
        <f t="shared" si="941"/>
        <v>89744.984863366743</v>
      </c>
      <c r="DU896" s="13">
        <f t="shared" si="942"/>
        <v>-26.998396113775858</v>
      </c>
      <c r="DV896" s="13">
        <f t="shared" si="943"/>
        <v>638.17499441259997</v>
      </c>
      <c r="DW896" s="13">
        <f t="shared" si="944"/>
        <v>568.62619368305548</v>
      </c>
      <c r="DX896" s="13">
        <f t="shared" si="945"/>
        <v>-289.70946714086222</v>
      </c>
    </row>
    <row r="897" spans="1:128" x14ac:dyDescent="0.35">
      <c r="A897" s="106">
        <f t="shared" si="946"/>
        <v>891</v>
      </c>
      <c r="B897" s="106">
        <f>A897*Paramètres!$D$25</f>
        <v>445.5</v>
      </c>
      <c r="C897" s="102">
        <f>Paramètres!$D$7</f>
        <v>155093840495.72119</v>
      </c>
      <c r="D897" s="28">
        <f>Paramètres!$D$8</f>
        <v>6666</v>
      </c>
      <c r="E897" s="28">
        <f t="shared" si="909"/>
        <v>4950.76359361706</v>
      </c>
      <c r="F897" s="28">
        <f t="shared" si="910"/>
        <v>-39339.502461285258</v>
      </c>
      <c r="G897" s="28">
        <f t="shared" si="884"/>
        <v>41.052740166732718</v>
      </c>
      <c r="H897" s="28">
        <f t="shared" si="885"/>
        <v>73.776982546764401</v>
      </c>
      <c r="I897" s="28">
        <f t="shared" si="947"/>
        <v>3452.0546092737927</v>
      </c>
      <c r="J897" s="28">
        <f t="shared" si="948"/>
        <v>3006.4085078414982</v>
      </c>
      <c r="K897" s="28">
        <f t="shared" si="949"/>
        <v>976.80561269128668</v>
      </c>
      <c r="L897" s="28">
        <f t="shared" si="911"/>
        <v>272.89688747219168</v>
      </c>
      <c r="M897" s="28">
        <f t="shared" si="912"/>
        <v>937.91070672702631</v>
      </c>
      <c r="N897" s="28">
        <f>Paramètres!$D$26*Calculs!K897</f>
        <v>19.536112253825735</v>
      </c>
      <c r="O897" s="28">
        <f>Paramètres!$D$26*I897</f>
        <v>69.041092185475861</v>
      </c>
      <c r="P897" s="28">
        <f>Paramètres!$D$26*J897</f>
        <v>60.128170156829967</v>
      </c>
      <c r="Q897" s="105">
        <f>IF($T897&gt;25000,Paramètres!$D$9,-5)</f>
        <v>6</v>
      </c>
      <c r="R897" s="105">
        <f t="shared" si="886"/>
        <v>108064.3450411416</v>
      </c>
      <c r="S897" s="105">
        <f t="shared" si="887"/>
        <v>-77914.916560628306</v>
      </c>
      <c r="T897" s="105">
        <f t="shared" si="913"/>
        <v>133224.01019268477</v>
      </c>
      <c r="U897" s="105">
        <f t="shared" si="914"/>
        <v>-35.791786400312418</v>
      </c>
      <c r="V897" s="105">
        <f t="shared" si="888"/>
        <v>52.233831331183623</v>
      </c>
      <c r="W897" s="105">
        <f t="shared" si="915"/>
        <v>42.369350416864734</v>
      </c>
      <c r="X897" s="105">
        <f t="shared" si="916"/>
        <v>-30.548507014050038</v>
      </c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44">
        <f t="shared" si="917"/>
        <v>-103113.58144752454</v>
      </c>
      <c r="AL897" s="44">
        <f t="shared" si="918"/>
        <v>38575.414099343056</v>
      </c>
      <c r="AM897" s="44">
        <f t="shared" si="889"/>
        <v>-142.55265173228233</v>
      </c>
      <c r="AN897" s="44">
        <f t="shared" si="890"/>
        <v>-26.484801424004818</v>
      </c>
      <c r="AO897" s="44">
        <f t="shared" si="950"/>
        <v>-5804.4135779736134</v>
      </c>
      <c r="AP897" s="44">
        <f t="shared" si="951"/>
        <v>-4445.4146375529335</v>
      </c>
      <c r="AQ897" s="44">
        <f t="shared" si="919"/>
        <v>783.30647363110472</v>
      </c>
      <c r="AR897" s="44">
        <f t="shared" si="920"/>
        <v>701.10056699410086</v>
      </c>
      <c r="AS897" s="44">
        <f t="shared" si="921"/>
        <v>-349.3236702442976</v>
      </c>
      <c r="AT897" s="44">
        <f>Paramètres!$D$26*Calculs!AQ897</f>
        <v>15.666129472622094</v>
      </c>
      <c r="AU897" s="44">
        <f>Paramètres!$D$26*AO897</f>
        <v>-116.08827155947228</v>
      </c>
      <c r="AV897" s="44">
        <f>Paramètres!$D$26*AP897</f>
        <v>-88.908292751058667</v>
      </c>
      <c r="AW897" s="44"/>
      <c r="AX897" s="44"/>
      <c r="AY897" s="44"/>
      <c r="AZ897" s="44"/>
      <c r="BA897" s="44"/>
      <c r="BB897" s="44"/>
      <c r="BC897" s="44"/>
      <c r="BD897" s="44"/>
      <c r="BE897" s="44"/>
      <c r="BF897" s="44"/>
      <c r="BG897" s="41">
        <f>Paramètres!$D$16</f>
        <v>30000</v>
      </c>
      <c r="BH897" s="41">
        <f>Paramètres!$E$16</f>
        <v>-25000</v>
      </c>
      <c r="BI897" s="100"/>
      <c r="BJ897" s="100"/>
      <c r="BK897" s="110">
        <f>Paramètres!$D$20</f>
        <v>523598775598.29883</v>
      </c>
      <c r="BL897" s="41">
        <f>Paramètres!$D$21</f>
        <v>10000</v>
      </c>
      <c r="BM897" s="41"/>
      <c r="BN897" s="41"/>
      <c r="BO897" s="41">
        <f>IF(AND($BR$6&gt;200,A897&lt;950),Paramètres!$D$22,0)</f>
        <v>1</v>
      </c>
      <c r="BP897" s="41">
        <f t="shared" si="891"/>
        <v>25049.236406382941</v>
      </c>
      <c r="BQ897" s="41">
        <f t="shared" si="892"/>
        <v>14339.502461285258</v>
      </c>
      <c r="BR897" s="41">
        <f t="shared" si="922"/>
        <v>28863.221846842851</v>
      </c>
      <c r="BS897" s="41">
        <f t="shared" si="923"/>
        <v>29.789095199565107</v>
      </c>
      <c r="BT897" s="41">
        <f t="shared" si="924"/>
        <v>530.2262397125337</v>
      </c>
      <c r="BU897" s="41">
        <f t="shared" si="925"/>
        <v>460.16215715292805</v>
      </c>
      <c r="BV897" s="41">
        <f t="shared" si="926"/>
        <v>263.42105915066315</v>
      </c>
      <c r="BW897" s="41">
        <f>Paramètres!$D$22</f>
        <v>1</v>
      </c>
      <c r="BX897" s="41">
        <f t="shared" si="893"/>
        <v>133113.58144752454</v>
      </c>
      <c r="BY897" s="41">
        <f t="shared" si="894"/>
        <v>-63575.414099343056</v>
      </c>
      <c r="BZ897" s="41">
        <f t="shared" si="927"/>
        <v>147516.30026437654</v>
      </c>
      <c r="CA897" s="41">
        <f t="shared" si="928"/>
        <v>-25.529269768314599</v>
      </c>
      <c r="CB897" s="41">
        <f t="shared" si="929"/>
        <v>23.896365050767468</v>
      </c>
      <c r="CC897" s="41">
        <f t="shared" si="930"/>
        <v>21.563249144564342</v>
      </c>
      <c r="CD897" s="41">
        <f t="shared" si="931"/>
        <v>-10.298667339466112</v>
      </c>
      <c r="CE897" s="2">
        <f>Paramètres!$F$16</f>
        <v>15000</v>
      </c>
      <c r="CF897" s="2">
        <f>Paramètres!$G$16</f>
        <v>15000</v>
      </c>
      <c r="CG897" s="111">
        <f>Paramètres!$F$20</f>
        <v>992600579172.61572</v>
      </c>
      <c r="CH897" s="2">
        <f>Paramètres!$F$21</f>
        <v>13332</v>
      </c>
      <c r="CI897" s="2"/>
      <c r="CJ897" s="2"/>
      <c r="CK897" s="2">
        <f>IF(CN897&gt;20000,Paramètres!$F$22,-2)</f>
        <v>1</v>
      </c>
      <c r="CL897" s="2">
        <f t="shared" si="895"/>
        <v>10049.236406382941</v>
      </c>
      <c r="CM897" s="2">
        <f t="shared" si="896"/>
        <v>54339.502461285258</v>
      </c>
      <c r="CN897" s="2">
        <f t="shared" si="897"/>
        <v>55260.914578854005</v>
      </c>
      <c r="CO897" s="2">
        <f t="shared" si="898"/>
        <v>79.522423132349132</v>
      </c>
      <c r="CP897" s="2">
        <f t="shared" si="899"/>
        <v>298.59611578628073</v>
      </c>
      <c r="CQ897" s="2">
        <f t="shared" si="900"/>
        <v>54.299914875318642</v>
      </c>
      <c r="CR897" s="2">
        <f t="shared" si="901"/>
        <v>293.61736938946086</v>
      </c>
      <c r="CS897" s="2">
        <f>Paramètres!$F$22</f>
        <v>1</v>
      </c>
      <c r="CT897" s="2">
        <f t="shared" si="902"/>
        <v>118113.58144752454</v>
      </c>
      <c r="CU897" s="2">
        <f t="shared" si="903"/>
        <v>-23575.414099343056</v>
      </c>
      <c r="CV897" s="2">
        <f t="shared" si="932"/>
        <v>120443.42353286258</v>
      </c>
      <c r="CW897" s="2">
        <f t="shared" si="933"/>
        <v>-11.287867463868205</v>
      </c>
      <c r="CX897" s="2">
        <f t="shared" si="904"/>
        <v>67.185423524092286</v>
      </c>
      <c r="CY897" s="2">
        <f t="shared" si="934"/>
        <v>65.885797337321023</v>
      </c>
      <c r="CZ897" s="2">
        <f t="shared" si="935"/>
        <v>-13.150773488168504</v>
      </c>
      <c r="DA897" s="2"/>
      <c r="DB897" s="2"/>
      <c r="DC897" s="13">
        <f>Paramètres!$H$16</f>
        <v>-20000</v>
      </c>
      <c r="DD897" s="13">
        <f>Paramètres!$I$16</f>
        <v>0</v>
      </c>
      <c r="DE897" s="13"/>
      <c r="DF897" s="13"/>
      <c r="DG897" s="112">
        <f>Paramètres!$H$20</f>
        <v>1047197551196.5977</v>
      </c>
      <c r="DH897" s="13">
        <f>Paramètres!$H$21</f>
        <v>10000</v>
      </c>
      <c r="DI897" s="13">
        <f>IF(DL897&lt;66666,Paramètres!$H$22,5)</f>
        <v>1</v>
      </c>
      <c r="DJ897" s="13">
        <f t="shared" si="905"/>
        <v>-24950.763593617059</v>
      </c>
      <c r="DK897" s="13">
        <f t="shared" si="906"/>
        <v>39339.502461285258</v>
      </c>
      <c r="DL897" s="13">
        <f t="shared" si="936"/>
        <v>46584.729877997954</v>
      </c>
      <c r="DM897" s="13">
        <f t="shared" si="937"/>
        <v>122.3845852669229</v>
      </c>
      <c r="DN897" s="13">
        <f t="shared" si="938"/>
        <v>451.01821546461071</v>
      </c>
      <c r="DO897" s="13">
        <f t="shared" si="939"/>
        <v>-241.56518455605502</v>
      </c>
      <c r="DP897" s="13">
        <f t="shared" si="940"/>
        <v>380.87227818690229</v>
      </c>
      <c r="DQ897" s="13">
        <f>IF(DT897&lt;66666,Paramètres!$H$22,5)</f>
        <v>5</v>
      </c>
      <c r="DR897" s="13">
        <f t="shared" si="907"/>
        <v>83113.581447524542</v>
      </c>
      <c r="DS897" s="13">
        <f t="shared" si="908"/>
        <v>-38575.414099343056</v>
      </c>
      <c r="DT897" s="13">
        <f t="shared" si="941"/>
        <v>91629.307505677963</v>
      </c>
      <c r="DU897" s="13">
        <f t="shared" si="942"/>
        <v>-24.897376299301001</v>
      </c>
      <c r="DV897" s="13">
        <f t="shared" si="943"/>
        <v>612.65592636136626</v>
      </c>
      <c r="DW897" s="13">
        <f t="shared" si="944"/>
        <v>555.71770234964038</v>
      </c>
      <c r="DX897" s="13">
        <f t="shared" si="945"/>
        <v>-257.92463899546379</v>
      </c>
    </row>
    <row r="898" spans="1:128" x14ac:dyDescent="0.35">
      <c r="A898" s="106">
        <f t="shared" si="946"/>
        <v>892</v>
      </c>
      <c r="B898" s="106">
        <f>A898*Paramètres!$D$25</f>
        <v>446</v>
      </c>
      <c r="C898" s="102">
        <f>Paramètres!$D$7</f>
        <v>155093840495.72119</v>
      </c>
      <c r="D898" s="28">
        <f>Paramètres!$D$8</f>
        <v>6666</v>
      </c>
      <c r="E898" s="28">
        <f t="shared" si="909"/>
        <v>6745.0151201220042</v>
      </c>
      <c r="F898" s="28">
        <f t="shared" si="910"/>
        <v>-37601.820530682751</v>
      </c>
      <c r="G898" s="28">
        <f t="shared" si="884"/>
        <v>46.734130930228417</v>
      </c>
      <c r="H898" s="28">
        <f t="shared" si="885"/>
        <v>71.841592430767051</v>
      </c>
      <c r="I898" s="28">
        <f t="shared" si="947"/>
        <v>3655.9104045605086</v>
      </c>
      <c r="J898" s="28">
        <f t="shared" si="948"/>
        <v>3884.1910444116943</v>
      </c>
      <c r="K898" s="28">
        <f t="shared" si="949"/>
        <v>1033.1275928671701</v>
      </c>
      <c r="L898" s="28">
        <f t="shared" si="911"/>
        <v>321.96928417893332</v>
      </c>
      <c r="M898" s="28">
        <f t="shared" si="912"/>
        <v>981.67632302547577</v>
      </c>
      <c r="N898" s="28">
        <f>Paramètres!$D$26*Calculs!K898</f>
        <v>20.662551857343402</v>
      </c>
      <c r="O898" s="28">
        <f>Paramètres!$D$26*I898</f>
        <v>73.118208091210178</v>
      </c>
      <c r="P898" s="28">
        <f>Paramètres!$D$26*J898</f>
        <v>77.683820888233882</v>
      </c>
      <c r="Q898" s="105">
        <f>IF($T898&gt;25000,Paramètres!$D$9,-5)</f>
        <v>6</v>
      </c>
      <c r="R898" s="105">
        <f t="shared" si="886"/>
        <v>112585.52821488482</v>
      </c>
      <c r="S898" s="105">
        <f t="shared" si="887"/>
        <v>-73867.196393688268</v>
      </c>
      <c r="T898" s="105">
        <f t="shared" si="913"/>
        <v>134654.60952558712</v>
      </c>
      <c r="U898" s="105">
        <f t="shared" si="914"/>
        <v>-33.26882030824072</v>
      </c>
      <c r="V898" s="105">
        <f t="shared" si="888"/>
        <v>51.133888845899783</v>
      </c>
      <c r="W898" s="105">
        <f t="shared" si="915"/>
        <v>42.753351746958941</v>
      </c>
      <c r="X898" s="105">
        <f t="shared" si="916"/>
        <v>-28.05041003097169</v>
      </c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44">
        <f t="shared" si="917"/>
        <v>-105840.51309476282</v>
      </c>
      <c r="AL898" s="44">
        <f t="shared" si="918"/>
        <v>36265.375863005509</v>
      </c>
      <c r="AM898" s="44">
        <f t="shared" si="889"/>
        <v>-136.66286103961258</v>
      </c>
      <c r="AN898" s="44">
        <f t="shared" si="890"/>
        <v>-24.465788655895089</v>
      </c>
      <c r="AO898" s="44">
        <f t="shared" si="950"/>
        <v>-4987.2247394200404</v>
      </c>
      <c r="AP898" s="44">
        <f t="shared" si="951"/>
        <v>-4705.8300150461719</v>
      </c>
      <c r="AQ898" s="44">
        <f t="shared" si="919"/>
        <v>753.16362335941142</v>
      </c>
      <c r="AR898" s="44">
        <f t="shared" si="920"/>
        <v>685.53609924839043</v>
      </c>
      <c r="AS898" s="44">
        <f t="shared" si="921"/>
        <v>-311.92258683714846</v>
      </c>
      <c r="AT898" s="44">
        <f>Paramètres!$D$26*Calculs!AQ898</f>
        <v>15.063272467188229</v>
      </c>
      <c r="AU898" s="44">
        <f>Paramètres!$D$26*AO898</f>
        <v>-99.744494788400814</v>
      </c>
      <c r="AV898" s="44">
        <f>Paramètres!$D$26*AP898</f>
        <v>-94.116600300923437</v>
      </c>
      <c r="AW898" s="44"/>
      <c r="AX898" s="44"/>
      <c r="AY898" s="44"/>
      <c r="AZ898" s="44"/>
      <c r="BA898" s="44"/>
      <c r="BB898" s="44"/>
      <c r="BC898" s="44"/>
      <c r="BD898" s="44"/>
      <c r="BE898" s="44"/>
      <c r="BF898" s="44"/>
      <c r="BG898" s="41">
        <f>Paramètres!$D$16</f>
        <v>30000</v>
      </c>
      <c r="BH898" s="41">
        <f>Paramètres!$E$16</f>
        <v>-25000</v>
      </c>
      <c r="BI898" s="100"/>
      <c r="BJ898" s="100"/>
      <c r="BK898" s="110">
        <f>Paramètres!$D$20</f>
        <v>523598775598.29883</v>
      </c>
      <c r="BL898" s="41">
        <f>Paramètres!$D$21</f>
        <v>10000</v>
      </c>
      <c r="BM898" s="41"/>
      <c r="BN898" s="41"/>
      <c r="BO898" s="41">
        <f>IF(AND($BR$6&gt;200,A898&lt;950),Paramètres!$D$22,0)</f>
        <v>1</v>
      </c>
      <c r="BP898" s="41">
        <f t="shared" si="891"/>
        <v>23254.984879877997</v>
      </c>
      <c r="BQ898" s="41">
        <f t="shared" si="892"/>
        <v>12601.820530682751</v>
      </c>
      <c r="BR898" s="41">
        <f t="shared" si="922"/>
        <v>26449.956568034126</v>
      </c>
      <c r="BS898" s="41">
        <f t="shared" si="923"/>
        <v>28.453157700079778</v>
      </c>
      <c r="BT898" s="41">
        <f t="shared" si="924"/>
        <v>612.51149348950685</v>
      </c>
      <c r="BU898" s="41">
        <f t="shared" si="925"/>
        <v>538.52434438642422</v>
      </c>
      <c r="BV898" s="41">
        <f t="shared" si="926"/>
        <v>291.82505060381334</v>
      </c>
      <c r="BW898" s="41">
        <f>Paramètres!$D$22</f>
        <v>1</v>
      </c>
      <c r="BX898" s="41">
        <f t="shared" si="893"/>
        <v>135840.51309476281</v>
      </c>
      <c r="BY898" s="41">
        <f t="shared" si="894"/>
        <v>-61265.375863005509</v>
      </c>
      <c r="BZ898" s="41">
        <f t="shared" si="927"/>
        <v>149017.08384438264</v>
      </c>
      <c r="CA898" s="41">
        <f t="shared" si="928"/>
        <v>-24.275831906271499</v>
      </c>
      <c r="CB898" s="41">
        <f t="shared" si="929"/>
        <v>23.420678371387218</v>
      </c>
      <c r="CC898" s="41">
        <f t="shared" si="930"/>
        <v>21.34974651845318</v>
      </c>
      <c r="CD898" s="41">
        <f t="shared" si="931"/>
        <v>-9.6289406984237598</v>
      </c>
      <c r="CE898" s="2">
        <f>Paramètres!$F$16</f>
        <v>15000</v>
      </c>
      <c r="CF898" s="2">
        <f>Paramètres!$G$16</f>
        <v>15000</v>
      </c>
      <c r="CG898" s="111">
        <f>Paramètres!$F$20</f>
        <v>992600579172.61572</v>
      </c>
      <c r="CH898" s="2">
        <f>Paramètres!$F$21</f>
        <v>13332</v>
      </c>
      <c r="CI898" s="2"/>
      <c r="CJ898" s="2"/>
      <c r="CK898" s="2">
        <f>IF(CN898&gt;20000,Paramètres!$F$22,-2)</f>
        <v>1</v>
      </c>
      <c r="CL898" s="2">
        <f t="shared" si="895"/>
        <v>8254.9848798779967</v>
      </c>
      <c r="CM898" s="2">
        <f t="shared" si="896"/>
        <v>52601.820530682751</v>
      </c>
      <c r="CN898" s="2">
        <f t="shared" si="897"/>
        <v>53245.622341270195</v>
      </c>
      <c r="CO898" s="2">
        <f t="shared" si="898"/>
        <v>81.081119590919556</v>
      </c>
      <c r="CP898" s="2">
        <f t="shared" si="899"/>
        <v>319.59107920515061</v>
      </c>
      <c r="CQ898" s="2">
        <f t="shared" si="900"/>
        <v>49.548101995561581</v>
      </c>
      <c r="CR898" s="2">
        <f t="shared" si="901"/>
        <v>315.72684950151177</v>
      </c>
      <c r="CS898" s="2">
        <f>Paramètres!$F$22</f>
        <v>1</v>
      </c>
      <c r="CT898" s="2">
        <f t="shared" si="902"/>
        <v>120840.51309476282</v>
      </c>
      <c r="CU898" s="2">
        <f t="shared" si="903"/>
        <v>-21265.375863005509</v>
      </c>
      <c r="CV898" s="2">
        <f t="shared" si="932"/>
        <v>122697.37493361642</v>
      </c>
      <c r="CW898" s="2">
        <f t="shared" si="933"/>
        <v>-9.9806545008900791</v>
      </c>
      <c r="CX898" s="2">
        <f t="shared" si="904"/>
        <v>64.782514885710313</v>
      </c>
      <c r="CY898" s="2">
        <f t="shared" si="934"/>
        <v>63.802117548103681</v>
      </c>
      <c r="CZ898" s="2">
        <f t="shared" si="935"/>
        <v>-11.227823978636238</v>
      </c>
      <c r="DA898" s="2"/>
      <c r="DB898" s="2"/>
      <c r="DC898" s="13">
        <f>Paramètres!$H$16</f>
        <v>-20000</v>
      </c>
      <c r="DD898" s="13">
        <f>Paramètres!$I$16</f>
        <v>0</v>
      </c>
      <c r="DE898" s="13"/>
      <c r="DF898" s="13"/>
      <c r="DG898" s="112">
        <f>Paramètres!$H$20</f>
        <v>1047197551196.5977</v>
      </c>
      <c r="DH898" s="13">
        <f>Paramètres!$H$21</f>
        <v>10000</v>
      </c>
      <c r="DI898" s="13">
        <f>IF(DL898&lt;66666,Paramètres!$H$22,5)</f>
        <v>1</v>
      </c>
      <c r="DJ898" s="13">
        <f t="shared" si="905"/>
        <v>-26745.015120122003</v>
      </c>
      <c r="DK898" s="13">
        <f t="shared" si="906"/>
        <v>37601.820530682751</v>
      </c>
      <c r="DL898" s="13">
        <f t="shared" si="936"/>
        <v>46143.176537785403</v>
      </c>
      <c r="DM898" s="13">
        <f t="shared" si="937"/>
        <v>125.4230688950199</v>
      </c>
      <c r="DN898" s="13">
        <f t="shared" si="938"/>
        <v>459.10780516105348</v>
      </c>
      <c r="DO898" s="13">
        <f t="shared" si="939"/>
        <v>-266.10316220305253</v>
      </c>
      <c r="DP898" s="13">
        <f t="shared" si="940"/>
        <v>374.12442292015066</v>
      </c>
      <c r="DQ898" s="13">
        <f>IF(DT898&lt;66666,Paramètres!$H$22,5)</f>
        <v>5</v>
      </c>
      <c r="DR898" s="13">
        <f t="shared" si="907"/>
        <v>85840.51309476282</v>
      </c>
      <c r="DS898" s="13">
        <f t="shared" si="908"/>
        <v>-36265.375863005509</v>
      </c>
      <c r="DT898" s="13">
        <f t="shared" si="941"/>
        <v>93186.754288671364</v>
      </c>
      <c r="DU898" s="13">
        <f t="shared" si="942"/>
        <v>-22.902788607434733</v>
      </c>
      <c r="DV898" s="13">
        <f t="shared" si="943"/>
        <v>592.69503273712962</v>
      </c>
      <c r="DW898" s="13">
        <f t="shared" si="944"/>
        <v>545.97078852286586</v>
      </c>
      <c r="DX898" s="13">
        <f t="shared" si="945"/>
        <v>-230.65840524677884</v>
      </c>
    </row>
    <row r="899" spans="1:128" x14ac:dyDescent="0.35">
      <c r="A899" s="106">
        <f t="shared" si="946"/>
        <v>893</v>
      </c>
      <c r="B899" s="106">
        <f>A899*Paramètres!$D$25</f>
        <v>446.5</v>
      </c>
      <c r="C899" s="102">
        <f>Paramètres!$D$7</f>
        <v>155093840495.72119</v>
      </c>
      <c r="D899" s="28">
        <f>Paramètres!$D$8</f>
        <v>6666</v>
      </c>
      <c r="E899" s="28">
        <f t="shared" si="909"/>
        <v>8653.4626434469919</v>
      </c>
      <c r="F899" s="28">
        <f t="shared" si="910"/>
        <v>-35414.305927720532</v>
      </c>
      <c r="G899" s="28">
        <f t="shared" si="884"/>
        <v>50.802771997517993</v>
      </c>
      <c r="H899" s="28">
        <f t="shared" si="885"/>
        <v>68.728915770144241</v>
      </c>
      <c r="I899" s="28">
        <f t="shared" si="947"/>
        <v>3904.7614806482316</v>
      </c>
      <c r="J899" s="28">
        <f t="shared" si="948"/>
        <v>4788.1835465489366</v>
      </c>
      <c r="K899" s="28">
        <f t="shared" si="949"/>
        <v>1104.6001919498237</v>
      </c>
      <c r="L899" s="28">
        <f t="shared" si="911"/>
        <v>400.7279430105263</v>
      </c>
      <c r="M899" s="28">
        <f t="shared" si="912"/>
        <v>1029.3486774393505</v>
      </c>
      <c r="N899" s="28">
        <f>Paramètres!$D$26*Calculs!K899</f>
        <v>22.092003838996476</v>
      </c>
      <c r="O899" s="28">
        <f>Paramètres!$D$26*I899</f>
        <v>78.09522961296463</v>
      </c>
      <c r="P899" s="28">
        <f>Paramètres!$D$26*J899</f>
        <v>95.763670930978734</v>
      </c>
      <c r="Q899" s="105">
        <f>IF($T899&gt;25000,Paramètres!$D$9,-5)</f>
        <v>6</v>
      </c>
      <c r="R899" s="105">
        <f t="shared" si="886"/>
        <v>116816.20408310775</v>
      </c>
      <c r="S899" s="105">
        <f t="shared" si="887"/>
        <v>-69248.786136493669</v>
      </c>
      <c r="T899" s="105">
        <f t="shared" si="913"/>
        <v>135799.18968007178</v>
      </c>
      <c r="U899" s="105">
        <f t="shared" si="914"/>
        <v>-30.659513145032236</v>
      </c>
      <c r="V899" s="105">
        <f t="shared" si="888"/>
        <v>50.278654745926183</v>
      </c>
      <c r="W899" s="105">
        <f t="shared" si="915"/>
        <v>43.250343449480312</v>
      </c>
      <c r="X899" s="105">
        <f t="shared" si="916"/>
        <v>-25.638855562642441</v>
      </c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44">
        <f t="shared" si="917"/>
        <v>-108162.74143966075</v>
      </c>
      <c r="AL899" s="44">
        <f t="shared" si="918"/>
        <v>33834.480208773137</v>
      </c>
      <c r="AM899" s="44">
        <f t="shared" si="889"/>
        <v>-130.47820377504573</v>
      </c>
      <c r="AN899" s="44">
        <f t="shared" si="890"/>
        <v>-22.531706971834897</v>
      </c>
      <c r="AO899" s="44">
        <f t="shared" si="950"/>
        <v>-4201.9441453832496</v>
      </c>
      <c r="AP899" s="44">
        <f t="shared" si="951"/>
        <v>-4923.6360015823975</v>
      </c>
      <c r="AQ899" s="44">
        <f t="shared" si="919"/>
        <v>729.56547527678185</v>
      </c>
      <c r="AR899" s="44">
        <f t="shared" si="920"/>
        <v>673.8760043363817</v>
      </c>
      <c r="AS899" s="44">
        <f t="shared" si="921"/>
        <v>-279.56557995481052</v>
      </c>
      <c r="AT899" s="44">
        <f>Paramètres!$D$26*Calculs!AQ899</f>
        <v>14.591309505535637</v>
      </c>
      <c r="AU899" s="44">
        <f>Paramètres!$D$26*AO899</f>
        <v>-84.038882907664998</v>
      </c>
      <c r="AV899" s="44">
        <f>Paramètres!$D$26*AP899</f>
        <v>-98.472720031647953</v>
      </c>
      <c r="AW899" s="44"/>
      <c r="AX899" s="44"/>
      <c r="AY899" s="44"/>
      <c r="AZ899" s="44"/>
      <c r="BA899" s="44"/>
      <c r="BB899" s="44"/>
      <c r="BC899" s="44"/>
      <c r="BD899" s="44"/>
      <c r="BE899" s="44"/>
      <c r="BF899" s="44"/>
      <c r="BG899" s="41">
        <f>Paramètres!$D$16</f>
        <v>30000</v>
      </c>
      <c r="BH899" s="41">
        <f>Paramètres!$E$16</f>
        <v>-25000</v>
      </c>
      <c r="BI899" s="100"/>
      <c r="BJ899" s="100"/>
      <c r="BK899" s="110">
        <f>Paramètres!$D$20</f>
        <v>523598775598.29883</v>
      </c>
      <c r="BL899" s="41">
        <f>Paramètres!$D$21</f>
        <v>10000</v>
      </c>
      <c r="BM899" s="41"/>
      <c r="BN899" s="41"/>
      <c r="BO899" s="41">
        <f>IF(AND($BR$6&gt;200,A899&lt;950),Paramètres!$D$22,0)</f>
        <v>1</v>
      </c>
      <c r="BP899" s="41">
        <f t="shared" si="891"/>
        <v>21346.53735655301</v>
      </c>
      <c r="BQ899" s="41">
        <f t="shared" si="892"/>
        <v>10414.305927720532</v>
      </c>
      <c r="BR899" s="41">
        <f t="shared" si="922"/>
        <v>23751.472061134828</v>
      </c>
      <c r="BS899" s="41">
        <f t="shared" si="923"/>
        <v>26.006296363344305</v>
      </c>
      <c r="BT899" s="41">
        <f t="shared" si="924"/>
        <v>726.6196311592887</v>
      </c>
      <c r="BU899" s="41">
        <f t="shared" si="925"/>
        <v>653.04639058255634</v>
      </c>
      <c r="BV899" s="41">
        <f t="shared" si="926"/>
        <v>318.60084766547016</v>
      </c>
      <c r="BW899" s="41">
        <f>Paramètres!$D$22</f>
        <v>1</v>
      </c>
      <c r="BX899" s="41">
        <f t="shared" si="893"/>
        <v>138162.74143966075</v>
      </c>
      <c r="BY899" s="41">
        <f t="shared" si="894"/>
        <v>-58834.480208773137</v>
      </c>
      <c r="BZ899" s="41">
        <f t="shared" si="927"/>
        <v>150168.03649098921</v>
      </c>
      <c r="CA899" s="41">
        <f t="shared" si="928"/>
        <v>-23.065984579032747</v>
      </c>
      <c r="CB899" s="41">
        <f t="shared" si="929"/>
        <v>23.065410257398604</v>
      </c>
      <c r="CC899" s="41">
        <f t="shared" si="930"/>
        <v>21.221428927612592</v>
      </c>
      <c r="CD899" s="41">
        <f t="shared" si="931"/>
        <v>-9.0368193858456678</v>
      </c>
      <c r="CE899" s="2">
        <f>Paramètres!$F$16</f>
        <v>15000</v>
      </c>
      <c r="CF899" s="2">
        <f>Paramètres!$G$16</f>
        <v>15000</v>
      </c>
      <c r="CG899" s="111">
        <f>Paramètres!$F$20</f>
        <v>992600579172.61572</v>
      </c>
      <c r="CH899" s="2">
        <f>Paramètres!$F$21</f>
        <v>13332</v>
      </c>
      <c r="CI899" s="2"/>
      <c r="CJ899" s="2"/>
      <c r="CK899" s="2">
        <f>IF(CN899&gt;20000,Paramètres!$F$22,-2)</f>
        <v>1</v>
      </c>
      <c r="CL899" s="2">
        <f t="shared" si="895"/>
        <v>6346.5373565530081</v>
      </c>
      <c r="CM899" s="2">
        <f t="shared" si="896"/>
        <v>50414.305927720532</v>
      </c>
      <c r="CN899" s="2">
        <f t="shared" si="897"/>
        <v>50812.210920131394</v>
      </c>
      <c r="CO899" s="2">
        <f t="shared" si="898"/>
        <v>82.824914254153072</v>
      </c>
      <c r="CP899" s="2">
        <f t="shared" si="899"/>
        <v>347.91085723586173</v>
      </c>
      <c r="CQ899" s="2">
        <f t="shared" si="900"/>
        <v>43.454697447990263</v>
      </c>
      <c r="CR899" s="2">
        <f t="shared" si="901"/>
        <v>345.18640450095336</v>
      </c>
      <c r="CS899" s="2">
        <f>Paramètres!$F$22</f>
        <v>1</v>
      </c>
      <c r="CT899" s="2">
        <f t="shared" si="902"/>
        <v>123162.74143966075</v>
      </c>
      <c r="CU899" s="2">
        <f t="shared" si="903"/>
        <v>-18834.480208773137</v>
      </c>
      <c r="CV899" s="2">
        <f t="shared" si="932"/>
        <v>124594.53649204444</v>
      </c>
      <c r="CW899" s="2">
        <f t="shared" si="933"/>
        <v>-8.6945144719200531</v>
      </c>
      <c r="CX899" s="2">
        <f t="shared" si="904"/>
        <v>62.857936107296794</v>
      </c>
      <c r="CY899" s="2">
        <f t="shared" si="934"/>
        <v>62.135595590164854</v>
      </c>
      <c r="CZ899" s="2">
        <f t="shared" si="935"/>
        <v>-9.5019941235770116</v>
      </c>
      <c r="DA899" s="2"/>
      <c r="DB899" s="2"/>
      <c r="DC899" s="13">
        <f>Paramètres!$H$16</f>
        <v>-20000</v>
      </c>
      <c r="DD899" s="13">
        <f>Paramètres!$I$16</f>
        <v>0</v>
      </c>
      <c r="DE899" s="13"/>
      <c r="DF899" s="13"/>
      <c r="DG899" s="112">
        <f>Paramètres!$H$20</f>
        <v>1047197551196.5977</v>
      </c>
      <c r="DH899" s="13">
        <f>Paramètres!$H$21</f>
        <v>10000</v>
      </c>
      <c r="DI899" s="13">
        <f>IF(DL899&lt;66666,Paramètres!$H$22,5)</f>
        <v>1</v>
      </c>
      <c r="DJ899" s="13">
        <f t="shared" si="905"/>
        <v>-28653.46264344699</v>
      </c>
      <c r="DK899" s="13">
        <f t="shared" si="906"/>
        <v>35414.305927720532</v>
      </c>
      <c r="DL899" s="13">
        <f t="shared" si="936"/>
        <v>45554.297116755013</v>
      </c>
      <c r="DM899" s="13">
        <f t="shared" si="937"/>
        <v>128.97607503557904</v>
      </c>
      <c r="DN899" s="13">
        <f t="shared" si="938"/>
        <v>470.23069759704941</v>
      </c>
      <c r="DO899" s="13">
        <f t="shared" si="939"/>
        <v>-295.77314502002031</v>
      </c>
      <c r="DP899" s="13">
        <f t="shared" si="940"/>
        <v>365.56142527292701</v>
      </c>
      <c r="DQ899" s="13">
        <f>IF(DT899&lt;66666,Paramètres!$H$22,5)</f>
        <v>5</v>
      </c>
      <c r="DR899" s="13">
        <f t="shared" si="907"/>
        <v>88162.741439660749</v>
      </c>
      <c r="DS899" s="13">
        <f t="shared" si="908"/>
        <v>-33834.480208773137</v>
      </c>
      <c r="DT899" s="13">
        <f t="shared" si="941"/>
        <v>94432.203347980481</v>
      </c>
      <c r="DU899" s="13">
        <f t="shared" si="942"/>
        <v>-20.9954540549254</v>
      </c>
      <c r="DV899" s="13">
        <f t="shared" si="943"/>
        <v>577.422601469087</v>
      </c>
      <c r="DW899" s="13">
        <f t="shared" si="944"/>
        <v>539.08685501220054</v>
      </c>
      <c r="DX899" s="13">
        <f t="shared" si="945"/>
        <v>-206.88698228835656</v>
      </c>
    </row>
    <row r="900" spans="1:128" x14ac:dyDescent="0.35">
      <c r="A900" s="106">
        <f t="shared" si="946"/>
        <v>894</v>
      </c>
      <c r="B900" s="106">
        <f>A900*Paramètres!$D$25</f>
        <v>447</v>
      </c>
      <c r="C900" s="102">
        <f>Paramètres!$D$7</f>
        <v>155093840495.72119</v>
      </c>
      <c r="D900" s="28">
        <f>Paramètres!$D$8</f>
        <v>6666</v>
      </c>
      <c r="E900" s="28">
        <f t="shared" si="909"/>
        <v>10706.025369523739</v>
      </c>
      <c r="F900" s="28">
        <f t="shared" si="910"/>
        <v>-32762.876985086223</v>
      </c>
      <c r="G900" s="28">
        <f t="shared" si="884"/>
        <v>53.542029241698806</v>
      </c>
      <c r="H900" s="28">
        <f t="shared" si="885"/>
        <v>63.756210962708757</v>
      </c>
      <c r="I900" s="28">
        <f t="shared" si="947"/>
        <v>4227.3941940457935</v>
      </c>
      <c r="J900" s="28">
        <f t="shared" si="948"/>
        <v>5721.7685530573081</v>
      </c>
      <c r="K900" s="28">
        <f t="shared" si="949"/>
        <v>1190.3391235006013</v>
      </c>
      <c r="L900" s="28">
        <f t="shared" si="911"/>
        <v>526.35780092318032</v>
      </c>
      <c r="M900" s="28">
        <f t="shared" si="912"/>
        <v>1067.6397774265874</v>
      </c>
      <c r="N900" s="28">
        <f>Paramètres!$D$26*Calculs!K900</f>
        <v>23.806782470012028</v>
      </c>
      <c r="O900" s="28">
        <f>Paramètres!$D$26*I900</f>
        <v>84.547883880915876</v>
      </c>
      <c r="P900" s="28">
        <f>Paramètres!$D$26*J900</f>
        <v>114.43537106114616</v>
      </c>
      <c r="Q900" s="105">
        <f>IF($T900&gt;25000,Paramètres!$D$9,-5)</f>
        <v>6</v>
      </c>
      <c r="R900" s="105">
        <f t="shared" si="886"/>
        <v>120801.26988079201</v>
      </c>
      <c r="S900" s="105">
        <f t="shared" si="887"/>
        <v>-64065.647798079459</v>
      </c>
      <c r="T900" s="105">
        <f t="shared" si="913"/>
        <v>136738.26835454479</v>
      </c>
      <c r="U900" s="105">
        <f t="shared" si="914"/>
        <v>-27.938759917734156</v>
      </c>
      <c r="V900" s="105">
        <f t="shared" si="888"/>
        <v>49.592875424493748</v>
      </c>
      <c r="W900" s="105">
        <f t="shared" si="915"/>
        <v>43.812770195284152</v>
      </c>
      <c r="X900" s="105">
        <f t="shared" si="916"/>
        <v>-23.235629121772813</v>
      </c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44">
        <f t="shared" si="917"/>
        <v>-110095.24451126828</v>
      </c>
      <c r="AL900" s="44">
        <f t="shared" si="918"/>
        <v>31302.770812993236</v>
      </c>
      <c r="AM900" s="44">
        <f t="shared" si="889"/>
        <v>-124.00652709604206</v>
      </c>
      <c r="AN900" s="44">
        <f t="shared" si="890"/>
        <v>-20.663822388439449</v>
      </c>
      <c r="AO900" s="44">
        <f t="shared" si="950"/>
        <v>-3444.0292581392027</v>
      </c>
      <c r="AP900" s="44">
        <f t="shared" si="951"/>
        <v>-5104.7288615055595</v>
      </c>
      <c r="AQ900" s="44">
        <f t="shared" si="919"/>
        <v>711.46486748886957</v>
      </c>
      <c r="AR900" s="44">
        <f t="shared" si="920"/>
        <v>665.69422297945823</v>
      </c>
      <c r="AS900" s="44">
        <f t="shared" si="921"/>
        <v>-251.06465136042169</v>
      </c>
      <c r="AT900" s="44">
        <f>Paramètres!$D$26*Calculs!AQ900</f>
        <v>14.229297349777392</v>
      </c>
      <c r="AU900" s="44">
        <f>Paramètres!$D$26*AO900</f>
        <v>-68.880585162784058</v>
      </c>
      <c r="AV900" s="44">
        <f>Paramètres!$D$26*AP900</f>
        <v>-102.0945772301112</v>
      </c>
      <c r="AW900" s="44"/>
      <c r="AX900" s="44"/>
      <c r="AY900" s="44"/>
      <c r="AZ900" s="44"/>
      <c r="BA900" s="44"/>
      <c r="BB900" s="44"/>
      <c r="BC900" s="44"/>
      <c r="BD900" s="44"/>
      <c r="BE900" s="44"/>
      <c r="BF900" s="44"/>
      <c r="BG900" s="41">
        <f>Paramètres!$D$16</f>
        <v>30000</v>
      </c>
      <c r="BH900" s="41">
        <f>Paramètres!$E$16</f>
        <v>-25000</v>
      </c>
      <c r="BI900" s="100"/>
      <c r="BJ900" s="100"/>
      <c r="BK900" s="110">
        <f>Paramètres!$D$20</f>
        <v>523598775598.29883</v>
      </c>
      <c r="BL900" s="41">
        <f>Paramètres!$D$21</f>
        <v>10000</v>
      </c>
      <c r="BM900" s="41"/>
      <c r="BN900" s="41"/>
      <c r="BO900" s="41">
        <f>IF(AND($BR$6&gt;200,A900&lt;950),Paramètres!$D$22,0)</f>
        <v>1</v>
      </c>
      <c r="BP900" s="41">
        <f t="shared" si="891"/>
        <v>19293.974630476259</v>
      </c>
      <c r="BQ900" s="41">
        <f t="shared" si="892"/>
        <v>7762.8769850862227</v>
      </c>
      <c r="BR900" s="41">
        <f t="shared" si="922"/>
        <v>20797.108359746624</v>
      </c>
      <c r="BS900" s="41">
        <f t="shared" si="923"/>
        <v>21.917251421981007</v>
      </c>
      <c r="BT900" s="41">
        <f t="shared" si="924"/>
        <v>886.13122288258421</v>
      </c>
      <c r="BU900" s="41">
        <f t="shared" si="925"/>
        <v>822.0851205767234</v>
      </c>
      <c r="BV900" s="41">
        <f t="shared" si="926"/>
        <v>330.76365987474861</v>
      </c>
      <c r="BW900" s="41">
        <f>Paramètres!$D$22</f>
        <v>1</v>
      </c>
      <c r="BX900" s="41">
        <f t="shared" si="893"/>
        <v>140095.24451126828</v>
      </c>
      <c r="BY900" s="41">
        <f t="shared" si="894"/>
        <v>-56302.770812993236</v>
      </c>
      <c r="BZ900" s="41">
        <f t="shared" si="927"/>
        <v>150985.69314969046</v>
      </c>
      <c r="CA900" s="41">
        <f t="shared" si="928"/>
        <v>-21.894663532959829</v>
      </c>
      <c r="CB900" s="41">
        <f t="shared" si="929"/>
        <v>22.817899384020659</v>
      </c>
      <c r="CC900" s="41">
        <f t="shared" si="930"/>
        <v>21.172066880990076</v>
      </c>
      <c r="CD900" s="41">
        <f t="shared" si="931"/>
        <v>-8.5088257877437741</v>
      </c>
      <c r="CE900" s="2">
        <f>Paramètres!$F$16</f>
        <v>15000</v>
      </c>
      <c r="CF900" s="2">
        <f>Paramètres!$G$16</f>
        <v>15000</v>
      </c>
      <c r="CG900" s="111">
        <f>Paramètres!$F$20</f>
        <v>992600579172.61572</v>
      </c>
      <c r="CH900" s="2">
        <f>Paramètres!$F$21</f>
        <v>13332</v>
      </c>
      <c r="CI900" s="2"/>
      <c r="CJ900" s="2"/>
      <c r="CK900" s="2">
        <f>IF(CN900&gt;20000,Paramètres!$F$22,-2)</f>
        <v>1</v>
      </c>
      <c r="CL900" s="2">
        <f t="shared" si="895"/>
        <v>4293.9746304762612</v>
      </c>
      <c r="CM900" s="2">
        <f t="shared" si="896"/>
        <v>47762.876985086223</v>
      </c>
      <c r="CN900" s="2">
        <f t="shared" si="897"/>
        <v>47955.506837272114</v>
      </c>
      <c r="CO900" s="2">
        <f t="shared" si="898"/>
        <v>84.862809569288984</v>
      </c>
      <c r="CP900" s="2">
        <f t="shared" si="899"/>
        <v>386.01097373537357</v>
      </c>
      <c r="CQ900" s="2">
        <f t="shared" si="900"/>
        <v>34.563732877010651</v>
      </c>
      <c r="CR900" s="2">
        <f t="shared" si="901"/>
        <v>384.46042737027943</v>
      </c>
      <c r="CS900" s="2">
        <f>Paramètres!$F$22</f>
        <v>1</v>
      </c>
      <c r="CT900" s="2">
        <f t="shared" si="902"/>
        <v>125095.24451126828</v>
      </c>
      <c r="CU900" s="2">
        <f t="shared" si="903"/>
        <v>-16302.770812993236</v>
      </c>
      <c r="CV900" s="2">
        <f t="shared" si="932"/>
        <v>126153.08373367248</v>
      </c>
      <c r="CW900" s="2">
        <f t="shared" si="933"/>
        <v>-7.4251028125453251</v>
      </c>
      <c r="CX900" s="2">
        <f t="shared" si="904"/>
        <v>61.339959359025599</v>
      </c>
      <c r="CY900" s="2">
        <f t="shared" si="934"/>
        <v>60.82560162007691</v>
      </c>
      <c r="CZ900" s="2">
        <f t="shared" si="935"/>
        <v>-7.926966741611194</v>
      </c>
      <c r="DA900" s="2"/>
      <c r="DB900" s="2"/>
      <c r="DC900" s="13">
        <f>Paramètres!$H$16</f>
        <v>-20000</v>
      </c>
      <c r="DD900" s="13">
        <f>Paramètres!$I$16</f>
        <v>0</v>
      </c>
      <c r="DE900" s="13"/>
      <c r="DF900" s="13"/>
      <c r="DG900" s="112">
        <f>Paramètres!$H$20</f>
        <v>1047197551196.5977</v>
      </c>
      <c r="DH900" s="13">
        <f>Paramètres!$H$21</f>
        <v>10000</v>
      </c>
      <c r="DI900" s="13">
        <f>IF(DL900&lt;66666,Paramètres!$H$22,5)</f>
        <v>1</v>
      </c>
      <c r="DJ900" s="13">
        <f t="shared" si="905"/>
        <v>-30706.025369523741</v>
      </c>
      <c r="DK900" s="13">
        <f t="shared" si="906"/>
        <v>32762.876985086223</v>
      </c>
      <c r="DL900" s="13">
        <f t="shared" si="936"/>
        <v>44902.85182851673</v>
      </c>
      <c r="DM900" s="13">
        <f t="shared" si="937"/>
        <v>133.14385183684891</v>
      </c>
      <c r="DN900" s="13">
        <f t="shared" si="938"/>
        <v>482.99999799988183</v>
      </c>
      <c r="DO900" s="13">
        <f t="shared" si="939"/>
        <v>-330.29105253055377</v>
      </c>
      <c r="DP900" s="13">
        <f t="shared" si="940"/>
        <v>352.41569018155928</v>
      </c>
      <c r="DQ900" s="13">
        <f>IF(DT900&lt;66666,Paramètres!$H$22,5)</f>
        <v>5</v>
      </c>
      <c r="DR900" s="13">
        <f t="shared" si="907"/>
        <v>90095.244511268276</v>
      </c>
      <c r="DS900" s="13">
        <f t="shared" si="908"/>
        <v>-31302.770812993236</v>
      </c>
      <c r="DT900" s="13">
        <f t="shared" si="941"/>
        <v>95378.281301960975</v>
      </c>
      <c r="DU900" s="13">
        <f t="shared" si="942"/>
        <v>-19.159316814686587</v>
      </c>
      <c r="DV900" s="13">
        <f t="shared" si="943"/>
        <v>566.21016648828993</v>
      </c>
      <c r="DW900" s="13">
        <f t="shared" si="944"/>
        <v>534.84758477692947</v>
      </c>
      <c r="DX900" s="13">
        <f t="shared" si="945"/>
        <v>-185.82791419208854</v>
      </c>
    </row>
    <row r="901" spans="1:128" x14ac:dyDescent="0.35">
      <c r="A901" s="106">
        <f t="shared" si="946"/>
        <v>895</v>
      </c>
      <c r="B901" s="106">
        <f>A901*Paramètres!$D$25</f>
        <v>447.5</v>
      </c>
      <c r="C901" s="102">
        <f>Paramètres!$D$7</f>
        <v>155093840495.72119</v>
      </c>
      <c r="D901" s="28">
        <f>Paramètres!$D$8</f>
        <v>6666</v>
      </c>
      <c r="E901" s="28">
        <f t="shared" si="909"/>
        <v>12951.311916777429</v>
      </c>
      <c r="F901" s="28">
        <f t="shared" si="910"/>
        <v>-29635.082764200921</v>
      </c>
      <c r="G901" s="28">
        <f t="shared" si="884"/>
        <v>55.026862246167454</v>
      </c>
      <c r="H901" s="28">
        <f t="shared" si="885"/>
        <v>55.802392019621145</v>
      </c>
      <c r="I901" s="28">
        <f t="shared" si="947"/>
        <v>4669.2041110880582</v>
      </c>
      <c r="J901" s="28">
        <f t="shared" si="948"/>
        <v>6674.9729594227492</v>
      </c>
      <c r="K901" s="28">
        <f t="shared" si="949"/>
        <v>1279.1856757341932</v>
      </c>
      <c r="L901" s="28">
        <f t="shared" si="911"/>
        <v>718.96483528534986</v>
      </c>
      <c r="M901" s="28">
        <f t="shared" si="912"/>
        <v>1058.019640000437</v>
      </c>
      <c r="N901" s="28">
        <f>Paramètres!$D$26*Calculs!K901</f>
        <v>25.583713514683865</v>
      </c>
      <c r="O901" s="28">
        <f>Paramètres!$D$26*I901</f>
        <v>93.384082221761162</v>
      </c>
      <c r="P901" s="28">
        <f>Paramètres!$D$26*J901</f>
        <v>133.49945918845498</v>
      </c>
      <c r="Q901" s="105">
        <f>IF($T901&gt;25000,Paramètres!$D$9,-5)</f>
        <v>6</v>
      </c>
      <c r="R901" s="105">
        <f t="shared" si="886"/>
        <v>124602.14750137043</v>
      </c>
      <c r="S901" s="105">
        <f t="shared" si="887"/>
        <v>-58322.72298360127</v>
      </c>
      <c r="T901" s="105">
        <f t="shared" si="913"/>
        <v>137576.28857537612</v>
      </c>
      <c r="U901" s="105">
        <f t="shared" si="914"/>
        <v>-25.082957882984267</v>
      </c>
      <c r="V901" s="105">
        <f t="shared" si="888"/>
        <v>48.992660270994328</v>
      </c>
      <c r="W901" s="105">
        <f t="shared" si="915"/>
        <v>44.372404175057724</v>
      </c>
      <c r="X901" s="105">
        <f t="shared" si="916"/>
        <v>-20.769460950019511</v>
      </c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44">
        <f t="shared" si="917"/>
        <v>-111650.83558459301</v>
      </c>
      <c r="AL901" s="44">
        <f t="shared" si="918"/>
        <v>28687.640219400353</v>
      </c>
      <c r="AM901" s="44">
        <f t="shared" si="889"/>
        <v>-117.28120813331107</v>
      </c>
      <c r="AN901" s="44">
        <f t="shared" si="890"/>
        <v>-18.846074345530827</v>
      </c>
      <c r="AO901" s="44">
        <f t="shared" si="950"/>
        <v>-2709.4544499969606</v>
      </c>
      <c r="AP901" s="44">
        <f t="shared" si="951"/>
        <v>-5253.6989356358699</v>
      </c>
      <c r="AQ901" s="44">
        <f t="shared" si="919"/>
        <v>698.0823550594539</v>
      </c>
      <c r="AR901" s="44">
        <f t="shared" si="920"/>
        <v>660.65802347328065</v>
      </c>
      <c r="AS901" s="44">
        <f t="shared" si="921"/>
        <v>-225.4993358432163</v>
      </c>
      <c r="AT901" s="44">
        <f>Paramètres!$D$26*Calculs!AQ901</f>
        <v>13.961647101189078</v>
      </c>
      <c r="AU901" s="44">
        <f>Paramètres!$D$26*AO901</f>
        <v>-54.189088999939216</v>
      </c>
      <c r="AV901" s="44">
        <f>Paramètres!$D$26*AP901</f>
        <v>-105.07397871271741</v>
      </c>
      <c r="AW901" s="44"/>
      <c r="AX901" s="44"/>
      <c r="AY901" s="44"/>
      <c r="AZ901" s="44"/>
      <c r="BA901" s="44"/>
      <c r="BB901" s="44"/>
      <c r="BC901" s="44"/>
      <c r="BD901" s="44"/>
      <c r="BE901" s="44"/>
      <c r="BF901" s="44"/>
      <c r="BG901" s="41">
        <f>Paramètres!$D$16</f>
        <v>30000</v>
      </c>
      <c r="BH901" s="41">
        <f>Paramètres!$E$16</f>
        <v>-25000</v>
      </c>
      <c r="BI901" s="100"/>
      <c r="BJ901" s="100"/>
      <c r="BK901" s="110">
        <f>Paramètres!$D$20</f>
        <v>523598775598.29883</v>
      </c>
      <c r="BL901" s="41">
        <f>Paramètres!$D$21</f>
        <v>10000</v>
      </c>
      <c r="BM901" s="41"/>
      <c r="BN901" s="41"/>
      <c r="BO901" s="41">
        <f>IF(AND($BR$6&gt;200,A901&lt;950),Paramètres!$D$22,0)</f>
        <v>1</v>
      </c>
      <c r="BP901" s="41">
        <f t="shared" si="891"/>
        <v>17048.688083222572</v>
      </c>
      <c r="BQ901" s="41">
        <f t="shared" si="892"/>
        <v>4635.0827642009208</v>
      </c>
      <c r="BR901" s="41">
        <f t="shared" si="922"/>
        <v>17667.533998552481</v>
      </c>
      <c r="BS901" s="41">
        <f t="shared" si="923"/>
        <v>15.209566180501952</v>
      </c>
      <c r="BT901" s="41">
        <f t="shared" si="924"/>
        <v>1105.616801403085</v>
      </c>
      <c r="BU901" s="41">
        <f t="shared" si="925"/>
        <v>1066.8900361666647</v>
      </c>
      <c r="BV901" s="41">
        <f t="shared" si="926"/>
        <v>290.05889449055303</v>
      </c>
      <c r="BW901" s="41">
        <f>Paramètres!$D$22</f>
        <v>1</v>
      </c>
      <c r="BX901" s="41">
        <f t="shared" si="893"/>
        <v>141650.83558459301</v>
      </c>
      <c r="BY901" s="41">
        <f t="shared" si="894"/>
        <v>-53687.640219400353</v>
      </c>
      <c r="BZ901" s="41">
        <f t="shared" si="927"/>
        <v>151483.7348831259</v>
      </c>
      <c r="CA901" s="41">
        <f t="shared" si="928"/>
        <v>-20.757406178823064</v>
      </c>
      <c r="CB901" s="41">
        <f t="shared" si="929"/>
        <v>22.669081517194986</v>
      </c>
      <c r="CC901" s="41">
        <f t="shared" si="930"/>
        <v>21.197617957620174</v>
      </c>
      <c r="CD901" s="41">
        <f t="shared" si="931"/>
        <v>-8.0341925391423157</v>
      </c>
      <c r="CE901" s="2">
        <f>Paramètres!$F$16</f>
        <v>15000</v>
      </c>
      <c r="CF901" s="2">
        <f>Paramètres!$G$16</f>
        <v>15000</v>
      </c>
      <c r="CG901" s="111">
        <f>Paramètres!$F$20</f>
        <v>992600579172.61572</v>
      </c>
      <c r="CH901" s="2">
        <f>Paramètres!$F$21</f>
        <v>13332</v>
      </c>
      <c r="CI901" s="2"/>
      <c r="CJ901" s="2"/>
      <c r="CK901" s="2">
        <f>IF(CN901&gt;20000,Paramètres!$F$22,-2)</f>
        <v>1</v>
      </c>
      <c r="CL901" s="2">
        <f t="shared" si="895"/>
        <v>2048.6880832225706</v>
      </c>
      <c r="CM901" s="2">
        <f t="shared" si="896"/>
        <v>44635.082764200924</v>
      </c>
      <c r="CN901" s="2">
        <f t="shared" si="897"/>
        <v>44682.073992031801</v>
      </c>
      <c r="CO901" s="2">
        <f t="shared" si="898"/>
        <v>87.372047967617874</v>
      </c>
      <c r="CP901" s="2">
        <f t="shared" si="899"/>
        <v>437.4713676165776</v>
      </c>
      <c r="CQ901" s="2">
        <f t="shared" si="900"/>
        <v>20.058208975415717</v>
      </c>
      <c r="CR901" s="2">
        <f t="shared" si="901"/>
        <v>437.0112878828387</v>
      </c>
      <c r="CS901" s="2">
        <f>Paramètres!$F$22</f>
        <v>1</v>
      </c>
      <c r="CT901" s="2">
        <f t="shared" si="902"/>
        <v>126650.83558459301</v>
      </c>
      <c r="CU901" s="2">
        <f t="shared" si="903"/>
        <v>-13687.640219400353</v>
      </c>
      <c r="CV901" s="2">
        <f t="shared" si="932"/>
        <v>127388.32618827895</v>
      </c>
      <c r="CW901" s="2">
        <f t="shared" si="933"/>
        <v>-6.1682334928361673</v>
      </c>
      <c r="CX901" s="2">
        <f t="shared" si="904"/>
        <v>60.175380069412114</v>
      </c>
      <c r="CY901" s="2">
        <f t="shared" si="934"/>
        <v>59.827006095890944</v>
      </c>
      <c r="CZ901" s="2">
        <f t="shared" si="935"/>
        <v>-6.4657333768435441</v>
      </c>
      <c r="DA901" s="2"/>
      <c r="DB901" s="2"/>
      <c r="DC901" s="13">
        <f>Paramètres!$H$16</f>
        <v>-20000</v>
      </c>
      <c r="DD901" s="13">
        <f>Paramètres!$I$16</f>
        <v>0</v>
      </c>
      <c r="DE901" s="13"/>
      <c r="DF901" s="13"/>
      <c r="DG901" s="112">
        <f>Paramètres!$H$20</f>
        <v>1047197551196.5977</v>
      </c>
      <c r="DH901" s="13">
        <f>Paramètres!$H$21</f>
        <v>10000</v>
      </c>
      <c r="DI901" s="13">
        <f>IF(DL901&lt;66666,Paramètres!$H$22,5)</f>
        <v>1</v>
      </c>
      <c r="DJ901" s="13">
        <f t="shared" si="905"/>
        <v>-32951.311916777428</v>
      </c>
      <c r="DK901" s="13">
        <f t="shared" si="906"/>
        <v>29635.082764200921</v>
      </c>
      <c r="DL901" s="13">
        <f t="shared" si="936"/>
        <v>44317.345221456992</v>
      </c>
      <c r="DM901" s="13">
        <f t="shared" si="937"/>
        <v>138.03306200175084</v>
      </c>
      <c r="DN901" s="13">
        <f t="shared" si="938"/>
        <v>494.91346054984388</v>
      </c>
      <c r="DO901" s="13">
        <f t="shared" si="939"/>
        <v>-367.98340985673047</v>
      </c>
      <c r="DP901" s="13">
        <f t="shared" si="940"/>
        <v>330.94945762704521</v>
      </c>
      <c r="DQ901" s="13">
        <f>IF(DT901&lt;66666,Paramètres!$H$22,5)</f>
        <v>5</v>
      </c>
      <c r="DR901" s="13">
        <f t="shared" si="907"/>
        <v>91650.835584593005</v>
      </c>
      <c r="DS901" s="13">
        <f t="shared" si="908"/>
        <v>-28687.640219400353</v>
      </c>
      <c r="DT901" s="13">
        <f t="shared" si="941"/>
        <v>96035.70359356908</v>
      </c>
      <c r="DU901" s="13">
        <f t="shared" si="942"/>
        <v>-17.380648828616135</v>
      </c>
      <c r="DV901" s="13">
        <f t="shared" si="943"/>
        <v>558.60890548934196</v>
      </c>
      <c r="DW901" s="13">
        <f t="shared" si="944"/>
        <v>533.10353376243165</v>
      </c>
      <c r="DX901" s="13">
        <f t="shared" si="945"/>
        <v>-166.86680790980705</v>
      </c>
    </row>
    <row r="902" spans="1:128" x14ac:dyDescent="0.35">
      <c r="A902" s="106">
        <f t="shared" si="946"/>
        <v>896</v>
      </c>
      <c r="B902" s="106">
        <f>A902*Paramètres!$D$25</f>
        <v>448</v>
      </c>
      <c r="C902" s="102">
        <f>Paramètres!$D$7</f>
        <v>155093840495.72119</v>
      </c>
      <c r="D902" s="28">
        <f>Paramètres!$D$8</f>
        <v>6666</v>
      </c>
      <c r="E902" s="28">
        <f t="shared" si="909"/>
        <v>15465.655181142794</v>
      </c>
      <c r="F902" s="28">
        <f t="shared" si="910"/>
        <v>-26033.091374489439</v>
      </c>
      <c r="G902" s="28">
        <f t="shared" ref="G902:G965" si="952">IFERROR(DEGREES(ATAN2(I902,J902)),0)</f>
        <v>55.133966866520659</v>
      </c>
      <c r="H902" s="28">
        <f t="shared" ref="H902:H965" si="953">IFERROR(DEGREES(ATAN2(L902,M902)),0)</f>
        <v>42.956437873644489</v>
      </c>
      <c r="I902" s="28">
        <f t="shared" si="947"/>
        <v>5294.7848641516475</v>
      </c>
      <c r="J902" s="28">
        <f t="shared" si="948"/>
        <v>7599.4931402347311</v>
      </c>
      <c r="K902" s="28">
        <f t="shared" si="949"/>
        <v>1323.5284694605232</v>
      </c>
      <c r="L902" s="28">
        <f t="shared" si="911"/>
        <v>968.65344820794871</v>
      </c>
      <c r="M902" s="28">
        <f t="shared" si="912"/>
        <v>901.90803674618962</v>
      </c>
      <c r="N902" s="28">
        <f>Paramètres!$D$26*Calculs!K902</f>
        <v>26.470569389210464</v>
      </c>
      <c r="O902" s="28">
        <f>Paramètres!$D$26*I902</f>
        <v>105.89569728303296</v>
      </c>
      <c r="P902" s="28">
        <f>Paramètres!$D$26*J902</f>
        <v>151.98986280469464</v>
      </c>
      <c r="Q902" s="105">
        <f>IF($T902&gt;25000,Paramètres!$D$9,-5)</f>
        <v>6</v>
      </c>
      <c r="R902" s="105">
        <f t="shared" ref="R902:R965" si="954">E902-AK902</f>
        <v>128306.05348486596</v>
      </c>
      <c r="S902" s="105">
        <f t="shared" ref="S902:S965" si="955">F902-AL902</f>
        <v>-52037.507292111055</v>
      </c>
      <c r="T902" s="105">
        <f t="shared" si="913"/>
        <v>138457.01688985573</v>
      </c>
      <c r="U902" s="105">
        <f t="shared" si="914"/>
        <v>-22.076160020566395</v>
      </c>
      <c r="V902" s="105">
        <f t="shared" ref="V902:V965" si="956">Q902*C902*(T902)/(ABS(T902)^2+D902^2)^(3/2)</f>
        <v>48.373510965229649</v>
      </c>
      <c r="W902" s="105">
        <f t="shared" si="915"/>
        <v>44.82701147673103</v>
      </c>
      <c r="X902" s="105">
        <f t="shared" si="916"/>
        <v>-18.180638194744908</v>
      </c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44">
        <f t="shared" si="917"/>
        <v>-112840.39830372317</v>
      </c>
      <c r="AL902" s="44">
        <f t="shared" si="918"/>
        <v>26004.415917621616</v>
      </c>
      <c r="AM902" s="44">
        <f t="shared" ref="AM902:AM965" si="957">IFERROR(DEGREES(ATAN2(AO902,AP902)),0)</f>
        <v>-110.3624183475294</v>
      </c>
      <c r="AN902" s="44">
        <f t="shared" ref="AN902:AN965" si="958">IFERROR(DEGREES(ATAN2(AR902,AS902)),0)</f>
        <v>-17.064619354219804</v>
      </c>
      <c r="AO902" s="44">
        <f t="shared" si="950"/>
        <v>-1994.6073375237409</v>
      </c>
      <c r="AP902" s="44">
        <f t="shared" si="951"/>
        <v>-5374.1242927663689</v>
      </c>
      <c r="AQ902" s="44">
        <f t="shared" si="919"/>
        <v>688.82656117553177</v>
      </c>
      <c r="AR902" s="44">
        <f t="shared" si="920"/>
        <v>658.5005619910005</v>
      </c>
      <c r="AS902" s="44">
        <f t="shared" si="921"/>
        <v>-202.13619477581244</v>
      </c>
      <c r="AT902" s="44">
        <f>Paramètres!$D$26*Calculs!AQ902</f>
        <v>13.776531223510636</v>
      </c>
      <c r="AU902" s="44">
        <f>Paramètres!$D$26*AO902</f>
        <v>-39.892146750474815</v>
      </c>
      <c r="AV902" s="44">
        <f>Paramètres!$D$26*AP902</f>
        <v>-107.48248585532738</v>
      </c>
      <c r="AW902" s="44"/>
      <c r="AX902" s="44"/>
      <c r="AY902" s="44"/>
      <c r="AZ902" s="44"/>
      <c r="BA902" s="44"/>
      <c r="BB902" s="44"/>
      <c r="BC902" s="44"/>
      <c r="BD902" s="44"/>
      <c r="BE902" s="44"/>
      <c r="BF902" s="44"/>
      <c r="BG902" s="41">
        <f>Paramètres!$D$16</f>
        <v>30000</v>
      </c>
      <c r="BH902" s="41">
        <f>Paramètres!$E$16</f>
        <v>-25000</v>
      </c>
      <c r="BI902" s="100"/>
      <c r="BJ902" s="100"/>
      <c r="BK902" s="110">
        <f>Paramètres!$D$20</f>
        <v>523598775598.29883</v>
      </c>
      <c r="BL902" s="41">
        <f>Paramètres!$D$21</f>
        <v>10000</v>
      </c>
      <c r="BM902" s="41"/>
      <c r="BN902" s="41"/>
      <c r="BO902" s="41">
        <f>IF(AND($BR$6&gt;200,A902&lt;950),Paramètres!$D$22,0)</f>
        <v>1</v>
      </c>
      <c r="BP902" s="41">
        <f t="shared" ref="BP902:BP965" si="959">BG902-$E902</f>
        <v>14534.344818857206</v>
      </c>
      <c r="BQ902" s="41">
        <f t="shared" ref="BQ902:BQ965" si="960">BH902-$F902</f>
        <v>1033.0913744894387</v>
      </c>
      <c r="BR902" s="41">
        <f t="shared" si="922"/>
        <v>14571.014278405117</v>
      </c>
      <c r="BS902" s="41">
        <f t="shared" si="923"/>
        <v>4.0657073408863367</v>
      </c>
      <c r="BT902" s="41">
        <f t="shared" si="924"/>
        <v>1382.2935249235306</v>
      </c>
      <c r="BU902" s="41">
        <f t="shared" si="925"/>
        <v>1378.8148407683277</v>
      </c>
      <c r="BV902" s="41">
        <f t="shared" si="926"/>
        <v>98.005223955309205</v>
      </c>
      <c r="BW902" s="41">
        <f>Paramètres!$D$22</f>
        <v>1</v>
      </c>
      <c r="BX902" s="41">
        <f t="shared" ref="BX902:BX965" si="961">BG902-$AK902</f>
        <v>142840.39830372317</v>
      </c>
      <c r="BY902" s="41">
        <f t="shared" ref="BY902:BY965" si="962">BH902-$AL902</f>
        <v>-51004.41591762162</v>
      </c>
      <c r="BZ902" s="41">
        <f t="shared" si="927"/>
        <v>151673.43152531367</v>
      </c>
      <c r="CA902" s="41">
        <f t="shared" si="928"/>
        <v>-19.65026227107553</v>
      </c>
      <c r="CB902" s="41">
        <f t="shared" si="929"/>
        <v>22.612780832389792</v>
      </c>
      <c r="CC902" s="41">
        <f t="shared" si="930"/>
        <v>21.295876201721445</v>
      </c>
      <c r="CD902" s="41">
        <f t="shared" si="931"/>
        <v>-7.6041773897410732</v>
      </c>
      <c r="CE902" s="2">
        <f>Paramètres!$F$16</f>
        <v>15000</v>
      </c>
      <c r="CF902" s="2">
        <f>Paramètres!$G$16</f>
        <v>15000</v>
      </c>
      <c r="CG902" s="111">
        <f>Paramètres!$F$20</f>
        <v>992600579172.61572</v>
      </c>
      <c r="CH902" s="2">
        <f>Paramètres!$F$21</f>
        <v>13332</v>
      </c>
      <c r="CI902" s="2"/>
      <c r="CJ902" s="2"/>
      <c r="CK902" s="2">
        <f>IF(CN902&gt;20000,Paramètres!$F$22,-2)</f>
        <v>1</v>
      </c>
      <c r="CL902" s="2">
        <f t="shared" ref="CL902:CL965" si="963">CE902-$E902</f>
        <v>-465.65518114279439</v>
      </c>
      <c r="CM902" s="2">
        <f t="shared" ref="CM902:CM965" si="964">CF902-$F902</f>
        <v>41033.091374489435</v>
      </c>
      <c r="CN902" s="2">
        <f t="shared" ref="CN902:CN965" si="965">SQRT((CL902)^2+(CM902)^2)</f>
        <v>41035.733483086718</v>
      </c>
      <c r="CO902" s="2">
        <f t="shared" ref="CO902:CO965" si="966">DEGREES(ATAN2(CL902,CM902))</f>
        <v>90.650180877539299</v>
      </c>
      <c r="CP902" s="2">
        <f t="shared" ref="CP902:CP965" si="967">CK902*$CG902*(CN902)/(ABS(CN902)^2+$CH902^2)^(3/2)</f>
        <v>507.08574066136737</v>
      </c>
      <c r="CQ902" s="2">
        <f t="shared" ref="CQ902:CQ965" si="968">CP902*COS(RADIANS(CO902))</f>
        <v>-5.7541825716340016</v>
      </c>
      <c r="CR902" s="2">
        <f t="shared" ref="CR902:CR965" si="969">CP902*SIN(RADIANS(CO902))</f>
        <v>507.05309166301294</v>
      </c>
      <c r="CS902" s="2">
        <f>Paramètres!$F$22</f>
        <v>1</v>
      </c>
      <c r="CT902" s="2">
        <f t="shared" ref="CT902:CT965" si="970">$CE902-AK902</f>
        <v>127840.39830372317</v>
      </c>
      <c r="CU902" s="2">
        <f t="shared" ref="CU902:CU965" si="971">$CE902-AL902</f>
        <v>-11004.415917621616</v>
      </c>
      <c r="CV902" s="2">
        <f t="shared" si="932"/>
        <v>128313.15056588154</v>
      </c>
      <c r="CW902" s="2">
        <f t="shared" si="933"/>
        <v>-4.919854798422242</v>
      </c>
      <c r="CX902" s="2">
        <f t="shared" ref="CX902:CX965" si="972">CS902*$CG902*(CV902)/(ABS(CV902)^2+$CH902^2)^(3/2)</f>
        <v>59.324918323957569</v>
      </c>
      <c r="CY902" s="2">
        <f t="shared" si="934"/>
        <v>59.106343772430115</v>
      </c>
      <c r="CZ902" s="2">
        <f t="shared" si="935"/>
        <v>-5.0878345098429074</v>
      </c>
      <c r="DA902" s="2"/>
      <c r="DB902" s="2"/>
      <c r="DC902" s="13">
        <f>Paramètres!$H$16</f>
        <v>-20000</v>
      </c>
      <c r="DD902" s="13">
        <f>Paramètres!$I$16</f>
        <v>0</v>
      </c>
      <c r="DE902" s="13"/>
      <c r="DF902" s="13"/>
      <c r="DG902" s="112">
        <f>Paramètres!$H$20</f>
        <v>1047197551196.5977</v>
      </c>
      <c r="DH902" s="13">
        <f>Paramètres!$H$21</f>
        <v>10000</v>
      </c>
      <c r="DI902" s="13">
        <f>IF(DL902&lt;66666,Paramètres!$H$22,5)</f>
        <v>1</v>
      </c>
      <c r="DJ902" s="13">
        <f t="shared" ref="DJ902:DJ965" si="973">DC902-$E902</f>
        <v>-35465.655181142793</v>
      </c>
      <c r="DK902" s="13">
        <f t="shared" ref="DK902:DK965" si="974">DD902-$F902</f>
        <v>26033.091374489439</v>
      </c>
      <c r="DL902" s="13">
        <f t="shared" si="936"/>
        <v>43994.710408641593</v>
      </c>
      <c r="DM902" s="13">
        <f t="shared" si="937"/>
        <v>143.71996561609757</v>
      </c>
      <c r="DN902" s="13">
        <f t="shared" si="938"/>
        <v>501.66218556372547</v>
      </c>
      <c r="DO902" s="13">
        <f t="shared" si="939"/>
        <v>-404.40720998874514</v>
      </c>
      <c r="DP902" s="13">
        <f t="shared" si="940"/>
        <v>296.8497211278675</v>
      </c>
      <c r="DQ902" s="13">
        <f>IF(DT902&lt;66666,Paramètres!$H$22,5)</f>
        <v>5</v>
      </c>
      <c r="DR902" s="13">
        <f t="shared" ref="DR902:DR965" si="975">DC902-AK902</f>
        <v>92840.398303723166</v>
      </c>
      <c r="DS902" s="13">
        <f t="shared" ref="DS902:DS965" si="976">DD902-AL902</f>
        <v>-26004.415917621616</v>
      </c>
      <c r="DT902" s="13">
        <f t="shared" si="941"/>
        <v>96413.532268093026</v>
      </c>
      <c r="DU902" s="13">
        <f t="shared" si="942"/>
        <v>-15.64745655260543</v>
      </c>
      <c r="DV902" s="13">
        <f t="shared" si="943"/>
        <v>554.30905472757729</v>
      </c>
      <c r="DW902" s="13">
        <f t="shared" si="944"/>
        <v>533.76608255747328</v>
      </c>
      <c r="DX902" s="13">
        <f t="shared" si="945"/>
        <v>-149.50684688076629</v>
      </c>
    </row>
    <row r="903" spans="1:128" x14ac:dyDescent="0.35">
      <c r="A903" s="106">
        <f t="shared" si="946"/>
        <v>897</v>
      </c>
      <c r="B903" s="106">
        <f>A903*Paramètres!$D$25</f>
        <v>448.5</v>
      </c>
      <c r="C903" s="102">
        <f>Paramètres!$D$7</f>
        <v>155093840495.72119</v>
      </c>
      <c r="D903" s="28">
        <f>Paramètres!$D$8</f>
        <v>6666</v>
      </c>
      <c r="E903" s="28">
        <f t="shared" ref="E903:E966" si="977">$E902+$I902*($B903-$B902)+$L902*($B903-$B902)^2</f>
        <v>18355.210975270606</v>
      </c>
      <c r="F903" s="28">
        <f t="shared" ref="F903:F966" si="978">$F902+$J902*($B903-$B902)+$M902*($B903-$B902)^2</f>
        <v>-22007.867795185528</v>
      </c>
      <c r="G903" s="28">
        <f t="shared" si="952"/>
        <v>53.591884276976664</v>
      </c>
      <c r="H903" s="28">
        <f t="shared" si="953"/>
        <v>21.399121962226918</v>
      </c>
      <c r="I903" s="28">
        <f t="shared" si="947"/>
        <v>6157.5426150765634</v>
      </c>
      <c r="J903" s="28">
        <f t="shared" si="948"/>
        <v>8349.4113141762264</v>
      </c>
      <c r="K903" s="28">
        <f t="shared" si="949"/>
        <v>1191.283909835043</v>
      </c>
      <c r="L903" s="28">
        <f t="shared" ref="L903:L966" si="979">BU903+CQ903+DO903</f>
        <v>1109.1584736590187</v>
      </c>
      <c r="M903" s="28">
        <f t="shared" ref="M903:M966" si="980">BV903+CR903+DP903</f>
        <v>434.65484483928509</v>
      </c>
      <c r="N903" s="28">
        <f>Paramètres!$D$26*Calculs!K903</f>
        <v>23.82567819670086</v>
      </c>
      <c r="O903" s="28">
        <f>Paramètres!$D$26*I903</f>
        <v>123.15085230153127</v>
      </c>
      <c r="P903" s="28">
        <f>Paramètres!$D$26*J903</f>
        <v>166.98822628352454</v>
      </c>
      <c r="Q903" s="105">
        <f>IF($T903&gt;25000,Paramètres!$D$9,-5)</f>
        <v>6</v>
      </c>
      <c r="R903" s="105">
        <f t="shared" si="954"/>
        <v>132028.2878072579</v>
      </c>
      <c r="S903" s="105">
        <f t="shared" si="955"/>
        <v>-45274.68751773001</v>
      </c>
      <c r="T903" s="105">
        <f t="shared" ref="T903:T966" si="981">SQRT((R903)^2+(S903)^2)</f>
        <v>139575.30623697097</v>
      </c>
      <c r="U903" s="105">
        <f t="shared" ref="U903:U966" si="982">DEGREES(ATAN2(R903,S903))</f>
        <v>-18.927691102573082</v>
      </c>
      <c r="V903" s="105">
        <f t="shared" si="956"/>
        <v>47.604106254620824</v>
      </c>
      <c r="W903" s="105">
        <f t="shared" ref="W903:W966" si="983">V903*COS(RADIANS(U903))</f>
        <v>45.030090284892808</v>
      </c>
      <c r="X903" s="105">
        <f t="shared" ref="X903:X966" si="984">V903*SIN(RADIANS(U903))</f>
        <v>-15.44156407996392</v>
      </c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44">
        <f t="shared" ref="AK903:AK966" si="985">AK902+AO902*($B903-$B902)+AR902*($B903-$B902)^2</f>
        <v>-113673.07683198729</v>
      </c>
      <c r="AL903" s="44">
        <f t="shared" ref="AL903:AL966" si="986">AL902+AP902*($B903-$B902)+AS902*($B903-$B902)^2</f>
        <v>23266.819722544478</v>
      </c>
      <c r="AM903" s="44">
        <f t="shared" si="957"/>
        <v>-103.33423039303644</v>
      </c>
      <c r="AN903" s="44">
        <f t="shared" si="958"/>
        <v>-15.307990001195131</v>
      </c>
      <c r="AO903" s="44">
        <f t="shared" si="950"/>
        <v>-1296.2146287822654</v>
      </c>
      <c r="AP903" s="44">
        <f t="shared" si="951"/>
        <v>-5468.7780016868537</v>
      </c>
      <c r="AQ903" s="44">
        <f t="shared" ref="AQ903:AQ966" si="987">SQRT(AR903^2+AS903^2)</f>
        <v>683.23611351710611</v>
      </c>
      <c r="AR903" s="44">
        <f t="shared" ref="AR903:AR966" si="988">CC902+CY902+DW902+W902</f>
        <v>658.99531400835588</v>
      </c>
      <c r="AS903" s="44">
        <f t="shared" ref="AS903:AS966" si="989">CD902+CZ902+DX902+X902</f>
        <v>-180.37949697509518</v>
      </c>
      <c r="AT903" s="44">
        <f>Paramètres!$D$26*Calculs!AQ903</f>
        <v>13.664722270342123</v>
      </c>
      <c r="AU903" s="44">
        <f>Paramètres!$D$26*AO903</f>
        <v>-25.92429257564531</v>
      </c>
      <c r="AV903" s="44">
        <f>Paramètres!$D$26*AP903</f>
        <v>-109.37556003373707</v>
      </c>
      <c r="AW903" s="44"/>
      <c r="AX903" s="44"/>
      <c r="AY903" s="44"/>
      <c r="AZ903" s="44"/>
      <c r="BA903" s="44"/>
      <c r="BB903" s="44"/>
      <c r="BC903" s="44"/>
      <c r="BD903" s="44"/>
      <c r="BE903" s="44"/>
      <c r="BF903" s="44"/>
      <c r="BG903" s="41">
        <f>Paramètres!$D$16</f>
        <v>30000</v>
      </c>
      <c r="BH903" s="41">
        <f>Paramètres!$E$16</f>
        <v>-25000</v>
      </c>
      <c r="BI903" s="100"/>
      <c r="BJ903" s="100"/>
      <c r="BK903" s="110">
        <f>Paramètres!$D$20</f>
        <v>523598775598.29883</v>
      </c>
      <c r="BL903" s="41">
        <f>Paramètres!$D$21</f>
        <v>10000</v>
      </c>
      <c r="BM903" s="41"/>
      <c r="BN903" s="41"/>
      <c r="BO903" s="41">
        <f>IF(AND($BR$6&gt;200,A903&lt;950),Paramètres!$D$22,0)</f>
        <v>1</v>
      </c>
      <c r="BP903" s="41">
        <f t="shared" si="959"/>
        <v>11644.789024729394</v>
      </c>
      <c r="BQ903" s="41">
        <f t="shared" si="960"/>
        <v>-2992.1322048144721</v>
      </c>
      <c r="BR903" s="41">
        <f t="shared" ref="BR903:BR966" si="990">SQRT((BP903)^2+(BQ903)^2)</f>
        <v>12023.059783663479</v>
      </c>
      <c r="BS903" s="41">
        <f t="shared" ref="BS903:BS966" si="991">DEGREES(ATAN2(BP903,BQ903))</f>
        <v>-14.410424991481351</v>
      </c>
      <c r="BT903" s="41">
        <f t="shared" ref="BT903:BT966" si="992">BO903*BK903*(BR903)/(BR903^2+BL903^2)^(3/2)</f>
        <v>1646.0823641670424</v>
      </c>
      <c r="BU903" s="41">
        <f t="shared" ref="BU903:BU966" si="993">BT903*COS(RADIANS(BS903))</f>
        <v>1594.2931494109507</v>
      </c>
      <c r="BV903" s="41">
        <f t="shared" ref="BV903:BV966" si="994">BT903*SIN(RADIANS(BS903))</f>
        <v>-409.65412650560677</v>
      </c>
      <c r="BW903" s="41">
        <f>Paramètres!$D$22</f>
        <v>1</v>
      </c>
      <c r="BX903" s="41">
        <f t="shared" si="961"/>
        <v>143673.0768319873</v>
      </c>
      <c r="BY903" s="41">
        <f t="shared" si="962"/>
        <v>-48266.819722544475</v>
      </c>
      <c r="BZ903" s="41">
        <f t="shared" ref="BZ903:BZ966" si="995">SQRT((BX903)^2+(BY903)^2)</f>
        <v>151563.97623610543</v>
      </c>
      <c r="CA903" s="41">
        <f t="shared" ref="CA903:CA966" si="996">DEGREES(ATAN2(BX903,BY903))</f>
        <v>-18.569720386938698</v>
      </c>
      <c r="CB903" s="41">
        <f t="shared" ref="CB903:CB966" si="997">BW903*BK903*(BZ903)/(BZ903^2+BL903^2)^(3/2)</f>
        <v>22.645240849629275</v>
      </c>
      <c r="CC903" s="41">
        <f t="shared" ref="CC903:CC966" si="998">CB903*COS(RADIANS(CA903))</f>
        <v>21.466258073088188</v>
      </c>
      <c r="CD903" s="41">
        <f t="shared" ref="CD903:CD966" si="999">CB903*SIN(RADIANS(CA903))</f>
        <v>-7.2115669224721701</v>
      </c>
      <c r="CE903" s="2">
        <f>Paramètres!$F$16</f>
        <v>15000</v>
      </c>
      <c r="CF903" s="2">
        <f>Paramètres!$G$16</f>
        <v>15000</v>
      </c>
      <c r="CG903" s="111">
        <f>Paramètres!$F$20</f>
        <v>992600579172.61572</v>
      </c>
      <c r="CH903" s="2">
        <f>Paramètres!$F$21</f>
        <v>13332</v>
      </c>
      <c r="CI903" s="2"/>
      <c r="CJ903" s="2"/>
      <c r="CK903" s="2">
        <f>IF(CN903&gt;20000,Paramètres!$F$22,-2)</f>
        <v>1</v>
      </c>
      <c r="CL903" s="2">
        <f t="shared" si="963"/>
        <v>-3355.2109752706056</v>
      </c>
      <c r="CM903" s="2">
        <f t="shared" si="964"/>
        <v>37007.867795185528</v>
      </c>
      <c r="CN903" s="2">
        <f t="shared" si="965"/>
        <v>37159.651766862757</v>
      </c>
      <c r="CO903" s="2">
        <f t="shared" si="966"/>
        <v>95.180393000364532</v>
      </c>
      <c r="CP903" s="2">
        <f t="shared" si="967"/>
        <v>599.44825311860575</v>
      </c>
      <c r="CQ903" s="2">
        <f t="shared" si="968"/>
        <v>-54.125247744218626</v>
      </c>
      <c r="CR903" s="2">
        <f t="shared" si="969"/>
        <v>596.99972003642938</v>
      </c>
      <c r="CS903" s="2">
        <f>Paramètres!$F$22</f>
        <v>1</v>
      </c>
      <c r="CT903" s="2">
        <f t="shared" si="970"/>
        <v>128673.07683198729</v>
      </c>
      <c r="CU903" s="2">
        <f t="shared" si="971"/>
        <v>-8266.8197225444783</v>
      </c>
      <c r="CV903" s="2">
        <f t="shared" ref="CV903:CV966" si="1000">SQRT((CT903)^2+(CU903)^2)</f>
        <v>128938.361280635</v>
      </c>
      <c r="CW903" s="2">
        <f t="shared" ref="CW903:CW966" si="1001">DEGREES(ATAN2(CT903,CU903))</f>
        <v>-3.6760121887222601</v>
      </c>
      <c r="CX903" s="2">
        <f t="shared" si="972"/>
        <v>58.760097435730877</v>
      </c>
      <c r="CY903" s="2">
        <f t="shared" ref="CY903:CY966" si="1002">CX903*COS(RADIANS(CW903))</f>
        <v>58.639201374264765</v>
      </c>
      <c r="CZ903" s="2">
        <f t="shared" ref="CZ903:CZ966" si="1003">CX903*SIN(RADIANS(CW903))</f>
        <v>-3.7673747948686747</v>
      </c>
      <c r="DA903" s="2"/>
      <c r="DB903" s="2"/>
      <c r="DC903" s="13">
        <f>Paramètres!$H$16</f>
        <v>-20000</v>
      </c>
      <c r="DD903" s="13">
        <f>Paramètres!$I$16</f>
        <v>0</v>
      </c>
      <c r="DE903" s="13"/>
      <c r="DF903" s="13"/>
      <c r="DG903" s="112">
        <f>Paramètres!$H$20</f>
        <v>1047197551196.5977</v>
      </c>
      <c r="DH903" s="13">
        <f>Paramètres!$H$21</f>
        <v>10000</v>
      </c>
      <c r="DI903" s="13">
        <f>IF(DL903&lt;66666,Paramètres!$H$22,5)</f>
        <v>1</v>
      </c>
      <c r="DJ903" s="13">
        <f t="shared" si="973"/>
        <v>-38355.210975270602</v>
      </c>
      <c r="DK903" s="13">
        <f t="shared" si="974"/>
        <v>22007.867795185528</v>
      </c>
      <c r="DL903" s="13">
        <f t="shared" ref="DL903:DL966" si="1004">SQRT((DJ903)^2+(DK903)^2)</f>
        <v>44220.67902970151</v>
      </c>
      <c r="DM903" s="13">
        <f t="shared" ref="DM903:DM966" si="1005">DEGREES(ATAN2(DJ903,DK903))</f>
        <v>150.153191991586</v>
      </c>
      <c r="DN903" s="13">
        <f t="shared" ref="DN903:DN966" si="1006">DI903*DG903*(DL903)/(ABS(DL903)^2+DH903^2)^(3/2)</f>
        <v>496.92151574900498</v>
      </c>
      <c r="DO903" s="13">
        <f t="shared" ref="DO903:DO966" si="1007">DN903*COS(RADIANS(DM903))</f>
        <v>-431.00942800771344</v>
      </c>
      <c r="DP903" s="13">
        <f t="shared" ref="DP903:DP966" si="1008">DN903*SIN(RADIANS(DM903))</f>
        <v>247.30925130846248</v>
      </c>
      <c r="DQ903" s="13">
        <f>IF(DT903&lt;66666,Paramètres!$H$22,5)</f>
        <v>5</v>
      </c>
      <c r="DR903" s="13">
        <f t="shared" si="975"/>
        <v>93673.076831987288</v>
      </c>
      <c r="DS903" s="13">
        <f t="shared" si="976"/>
        <v>-23266.819722544478</v>
      </c>
      <c r="DT903" s="13">
        <f t="shared" ref="DT903:DT966" si="1009">SQRT((DR903)^2+(DS903)^2)</f>
        <v>96519.377449156702</v>
      </c>
      <c r="DU903" s="13">
        <f t="shared" ref="DU903:DU966" si="1010">DEGREES(ATAN2(DR903,DS903))</f>
        <v>-13.949024363919492</v>
      </c>
      <c r="DV903" s="13">
        <f t="shared" ref="DV903:DV966" si="1011">DQ903*DG903*(DT903)/(ABS(DT903)^2+DH903^2)^(3/2)</f>
        <v>553.11334393042273</v>
      </c>
      <c r="DW903" s="13">
        <f t="shared" ref="DW903:DW966" si="1012">DV903*COS(RADIANS(DU903))</f>
        <v>536.80235132147118</v>
      </c>
      <c r="DX903" s="13">
        <f t="shared" ref="DX903:DX966" si="1013">DV903*SIN(RADIANS(DU903))</f>
        <v>-133.33269235125312</v>
      </c>
    </row>
    <row r="904" spans="1:128" x14ac:dyDescent="0.35">
      <c r="A904" s="106">
        <f t="shared" ref="A904:A967" si="1014">A903+1</f>
        <v>898</v>
      </c>
      <c r="B904" s="106">
        <f>A904*Paramètres!$D$25</f>
        <v>449</v>
      </c>
      <c r="C904" s="102">
        <f>Paramètres!$D$7</f>
        <v>155093840495.72119</v>
      </c>
      <c r="D904" s="28">
        <f>Paramètres!$D$8</f>
        <v>6666</v>
      </c>
      <c r="E904" s="28">
        <f t="shared" si="977"/>
        <v>21711.271901223641</v>
      </c>
      <c r="F904" s="28">
        <f t="shared" si="978"/>
        <v>-17724.498426887592</v>
      </c>
      <c r="G904" s="28">
        <f t="shared" si="952"/>
        <v>50.341297478168734</v>
      </c>
      <c r="H904" s="28">
        <f t="shared" si="953"/>
        <v>-20.218053089644155</v>
      </c>
      <c r="I904" s="28">
        <f t="shared" ref="I904:I967" si="1015">I903+L903-O903</f>
        <v>7143.5502364340509</v>
      </c>
      <c r="J904" s="28">
        <f t="shared" ref="J904:J967" si="1016">J903+M903-P903</f>
        <v>8617.0779327319869</v>
      </c>
      <c r="K904" s="28">
        <f t="shared" ref="K904:K967" si="1017">SQRT(L904^2+M904^2)</f>
        <v>783.47727344226189</v>
      </c>
      <c r="L904" s="28">
        <f t="shared" si="979"/>
        <v>735.20267690499134</v>
      </c>
      <c r="M904" s="28">
        <f t="shared" si="980"/>
        <v>-270.76495687635759</v>
      </c>
      <c r="N904" s="28">
        <f>Paramètres!$D$26*Calculs!K904</f>
        <v>15.669545468845238</v>
      </c>
      <c r="O904" s="28">
        <f>Paramètres!$D$26*I904</f>
        <v>142.87100472868102</v>
      </c>
      <c r="P904" s="28">
        <f>Paramètres!$D$26*J904</f>
        <v>172.34155865463975</v>
      </c>
      <c r="Q904" s="105">
        <f>IF($T904&gt;25000,Paramètres!$D$9,-5)</f>
        <v>6</v>
      </c>
      <c r="R904" s="105">
        <f t="shared" si="954"/>
        <v>135867.70721909998</v>
      </c>
      <c r="S904" s="105">
        <f t="shared" si="955"/>
        <v>-38211.834274344874</v>
      </c>
      <c r="T904" s="105">
        <f t="shared" si="981"/>
        <v>141138.86120974997</v>
      </c>
      <c r="U904" s="105">
        <f t="shared" si="982"/>
        <v>-15.708263302068936</v>
      </c>
      <c r="V904" s="105">
        <f t="shared" si="956"/>
        <v>46.558721128276062</v>
      </c>
      <c r="W904" s="105">
        <f t="shared" si="983"/>
        <v>44.819879064713206</v>
      </c>
      <c r="X904" s="105">
        <f t="shared" si="984"/>
        <v>-12.60527483734737</v>
      </c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44">
        <f t="shared" si="985"/>
        <v>-114156.43531787633</v>
      </c>
      <c r="AL904" s="44">
        <f t="shared" si="986"/>
        <v>20487.335847457278</v>
      </c>
      <c r="AM904" s="44">
        <f t="shared" si="957"/>
        <v>-96.296908018943782</v>
      </c>
      <c r="AN904" s="44">
        <f t="shared" si="958"/>
        <v>-13.568396443904957</v>
      </c>
      <c r="AO904" s="44">
        <f t="shared" ref="AO904:AO967" si="1018">AO903+AR903-AU903</f>
        <v>-611.29502219826429</v>
      </c>
      <c r="AP904" s="44">
        <f t="shared" ref="AP904:AP967" si="1019">AP903+AS903-AV903</f>
        <v>-5539.7819386282117</v>
      </c>
      <c r="AQ904" s="44">
        <f t="shared" si="987"/>
        <v>680.94263280403641</v>
      </c>
      <c r="AR904" s="44">
        <f t="shared" si="988"/>
        <v>661.93790105371693</v>
      </c>
      <c r="AS904" s="44">
        <f t="shared" si="989"/>
        <v>-159.75319814855786</v>
      </c>
      <c r="AT904" s="44">
        <f>Paramètres!$D$26*Calculs!AQ904</f>
        <v>13.618852656080728</v>
      </c>
      <c r="AU904" s="44">
        <f>Paramètres!$D$26*AO904</f>
        <v>-12.225900443965287</v>
      </c>
      <c r="AV904" s="44">
        <f>Paramètres!$D$26*AP904</f>
        <v>-110.79563877256423</v>
      </c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1">
        <f>Paramètres!$D$16</f>
        <v>30000</v>
      </c>
      <c r="BH904" s="41">
        <f>Paramètres!$E$16</f>
        <v>-25000</v>
      </c>
      <c r="BI904" s="100"/>
      <c r="BJ904" s="100"/>
      <c r="BK904" s="110">
        <f>Paramètres!$D$20</f>
        <v>523598775598.29883</v>
      </c>
      <c r="BL904" s="41">
        <f>Paramètres!$D$21</f>
        <v>10000</v>
      </c>
      <c r="BM904" s="41"/>
      <c r="BN904" s="41"/>
      <c r="BO904" s="41">
        <f>IF(AND($BR$6&gt;200,A904&lt;950),Paramètres!$D$22,0)</f>
        <v>1</v>
      </c>
      <c r="BP904" s="41">
        <f t="shared" si="959"/>
        <v>8288.7280987763588</v>
      </c>
      <c r="BQ904" s="41">
        <f t="shared" si="960"/>
        <v>-7275.5015731124076</v>
      </c>
      <c r="BR904" s="41">
        <f t="shared" si="990"/>
        <v>11028.868329788233</v>
      </c>
      <c r="BS904" s="41">
        <f t="shared" si="991"/>
        <v>-41.275318282098141</v>
      </c>
      <c r="BT904" s="41">
        <f t="shared" si="992"/>
        <v>1750.1259527095069</v>
      </c>
      <c r="BU904" s="41">
        <f t="shared" si="993"/>
        <v>1315.3043201577123</v>
      </c>
      <c r="BV904" s="41">
        <f t="shared" si="994"/>
        <v>-1154.519551901057</v>
      </c>
      <c r="BW904" s="41">
        <f>Paramètres!$D$22</f>
        <v>1</v>
      </c>
      <c r="BX904" s="41">
        <f t="shared" si="961"/>
        <v>144156.43531787634</v>
      </c>
      <c r="BY904" s="41">
        <f t="shared" si="962"/>
        <v>-45487.335847457274</v>
      </c>
      <c r="BZ904" s="41">
        <f t="shared" si="995"/>
        <v>151162.74529809397</v>
      </c>
      <c r="CA904" s="41">
        <f t="shared" si="996"/>
        <v>-17.51264725887772</v>
      </c>
      <c r="CB904" s="41">
        <f t="shared" si="997"/>
        <v>22.764828069318895</v>
      </c>
      <c r="CC904" s="41">
        <f t="shared" si="998"/>
        <v>21.709690827761939</v>
      </c>
      <c r="CD904" s="41">
        <f t="shared" si="999"/>
        <v>-6.8503081090297426</v>
      </c>
      <c r="CE904" s="2">
        <f>Paramètres!$F$16</f>
        <v>15000</v>
      </c>
      <c r="CF904" s="2">
        <f>Paramètres!$G$16</f>
        <v>15000</v>
      </c>
      <c r="CG904" s="111">
        <f>Paramètres!$F$20</f>
        <v>992600579172.61572</v>
      </c>
      <c r="CH904" s="2">
        <f>Paramètres!$F$21</f>
        <v>13332</v>
      </c>
      <c r="CI904" s="2"/>
      <c r="CJ904" s="2"/>
      <c r="CK904" s="2">
        <f>IF(CN904&gt;20000,Paramètres!$F$22,-2)</f>
        <v>1</v>
      </c>
      <c r="CL904" s="2">
        <f t="shared" si="963"/>
        <v>-6711.2719012236412</v>
      </c>
      <c r="CM904" s="2">
        <f t="shared" si="964"/>
        <v>32724.498426887592</v>
      </c>
      <c r="CN904" s="2">
        <f t="shared" si="965"/>
        <v>33405.597851610481</v>
      </c>
      <c r="CO904" s="2">
        <f t="shared" si="966"/>
        <v>101.58974634610954</v>
      </c>
      <c r="CP904" s="2">
        <f t="shared" si="967"/>
        <v>712.61571325897251</v>
      </c>
      <c r="CQ904" s="2">
        <f t="shared" si="968"/>
        <v>-143.1663589440841</v>
      </c>
      <c r="CR904" s="2">
        <f t="shared" si="969"/>
        <v>698.08634741720016</v>
      </c>
      <c r="CS904" s="2">
        <f>Paramètres!$F$22</f>
        <v>1</v>
      </c>
      <c r="CT904" s="2">
        <f t="shared" si="970"/>
        <v>129156.43531787633</v>
      </c>
      <c r="CU904" s="2">
        <f t="shared" si="971"/>
        <v>-5487.3358474572779</v>
      </c>
      <c r="CV904" s="2">
        <f t="shared" si="1000"/>
        <v>129272.9501431895</v>
      </c>
      <c r="CW904" s="2">
        <f t="shared" si="1001"/>
        <v>-2.4328034290952765</v>
      </c>
      <c r="CX904" s="2">
        <f t="shared" si="972"/>
        <v>58.461116581135158</v>
      </c>
      <c r="CY904" s="2">
        <f t="shared" si="1002"/>
        <v>58.408425072366157</v>
      </c>
      <c r="CZ904" s="2">
        <f t="shared" si="1003"/>
        <v>-2.4815383291145729</v>
      </c>
      <c r="DA904" s="2"/>
      <c r="DB904" s="2"/>
      <c r="DC904" s="13">
        <f>Paramètres!$H$16</f>
        <v>-20000</v>
      </c>
      <c r="DD904" s="13">
        <f>Paramètres!$I$16</f>
        <v>0</v>
      </c>
      <c r="DE904" s="13"/>
      <c r="DF904" s="13"/>
      <c r="DG904" s="112">
        <f>Paramètres!$H$20</f>
        <v>1047197551196.5977</v>
      </c>
      <c r="DH904" s="13">
        <f>Paramètres!$H$21</f>
        <v>10000</v>
      </c>
      <c r="DI904" s="13">
        <f>IF(DL904&lt;66666,Paramètres!$H$22,5)</f>
        <v>1</v>
      </c>
      <c r="DJ904" s="13">
        <f t="shared" si="973"/>
        <v>-41711.271901223641</v>
      </c>
      <c r="DK904" s="13">
        <f t="shared" si="974"/>
        <v>17724.498426887592</v>
      </c>
      <c r="DL904" s="13">
        <f t="shared" si="1004"/>
        <v>45320.944916258639</v>
      </c>
      <c r="DM904" s="13">
        <f t="shared" si="1005"/>
        <v>156.97775664577873</v>
      </c>
      <c r="DN904" s="13">
        <f t="shared" si="1006"/>
        <v>474.74744953870885</v>
      </c>
      <c r="DO904" s="13">
        <f t="shared" si="1007"/>
        <v>-436.93528430863682</v>
      </c>
      <c r="DP904" s="13">
        <f t="shared" si="1008"/>
        <v>185.66824760749924</v>
      </c>
      <c r="DQ904" s="13">
        <f>IF(DT904&lt;66666,Paramètres!$H$22,5)</f>
        <v>5</v>
      </c>
      <c r="DR904" s="13">
        <f t="shared" si="975"/>
        <v>94156.435317876327</v>
      </c>
      <c r="DS904" s="13">
        <f t="shared" si="976"/>
        <v>-20487.335847457278</v>
      </c>
      <c r="DT904" s="13">
        <f t="shared" si="1009"/>
        <v>96359.5622753442</v>
      </c>
      <c r="DU904" s="13">
        <f t="shared" si="1010"/>
        <v>-12.275549310098206</v>
      </c>
      <c r="DV904" s="13">
        <f t="shared" si="1011"/>
        <v>554.92022733738531</v>
      </c>
      <c r="DW904" s="13">
        <f t="shared" si="1012"/>
        <v>542.23275052426152</v>
      </c>
      <c r="DX904" s="13">
        <f t="shared" si="1013"/>
        <v>-117.98348599303813</v>
      </c>
    </row>
    <row r="905" spans="1:128" x14ac:dyDescent="0.35">
      <c r="A905" s="106">
        <f t="shared" si="1014"/>
        <v>899</v>
      </c>
      <c r="B905" s="106">
        <f>A905*Paramètres!$D$25</f>
        <v>449.5</v>
      </c>
      <c r="C905" s="102">
        <f>Paramètres!$D$7</f>
        <v>155093840495.72119</v>
      </c>
      <c r="D905" s="28">
        <f>Paramètres!$D$8</f>
        <v>6666</v>
      </c>
      <c r="E905" s="28">
        <f t="shared" si="977"/>
        <v>25466.847688666912</v>
      </c>
      <c r="F905" s="28">
        <f t="shared" si="978"/>
        <v>-13483.650699740689</v>
      </c>
      <c r="G905" s="28">
        <f t="shared" si="952"/>
        <v>46.577282853803858</v>
      </c>
      <c r="H905" s="28">
        <f t="shared" si="953"/>
        <v>-100.85018795143876</v>
      </c>
      <c r="I905" s="28">
        <f t="shared" si="1015"/>
        <v>7735.8819086103613</v>
      </c>
      <c r="J905" s="28">
        <f t="shared" si="1016"/>
        <v>8173.9714172009899</v>
      </c>
      <c r="K905" s="28">
        <f t="shared" si="1017"/>
        <v>607.26192625652413</v>
      </c>
      <c r="L905" s="28">
        <f t="shared" si="979"/>
        <v>-114.3120004571154</v>
      </c>
      <c r="M905" s="28">
        <f t="shared" si="980"/>
        <v>-596.40574580756402</v>
      </c>
      <c r="N905" s="28">
        <f>Paramètres!$D$26*Calculs!K905</f>
        <v>12.145238525130482</v>
      </c>
      <c r="O905" s="28">
        <f>Paramètres!$D$26*I905</f>
        <v>154.71763817220722</v>
      </c>
      <c r="P905" s="28">
        <f>Paramètres!$D$26*J905</f>
        <v>163.47942834401979</v>
      </c>
      <c r="Q905" s="105">
        <f>IF($T905&gt;25000,Paramètres!$D$9,-5)</f>
        <v>6</v>
      </c>
      <c r="R905" s="105">
        <f t="shared" si="954"/>
        <v>139763.44604237896</v>
      </c>
      <c r="S905" s="105">
        <f t="shared" si="955"/>
        <v>-31161.15727834672</v>
      </c>
      <c r="T905" s="105">
        <f t="shared" si="981"/>
        <v>143195.10666418332</v>
      </c>
      <c r="U905" s="105">
        <f t="shared" si="982"/>
        <v>-12.568888191666634</v>
      </c>
      <c r="V905" s="105">
        <f t="shared" si="956"/>
        <v>45.235484830384976</v>
      </c>
      <c r="W905" s="105">
        <f t="shared" si="983"/>
        <v>44.151419629995779</v>
      </c>
      <c r="X905" s="105">
        <f t="shared" si="984"/>
        <v>-9.8438423644434998</v>
      </c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44">
        <f t="shared" si="985"/>
        <v>-114296.59835371203</v>
      </c>
      <c r="AL905" s="44">
        <f t="shared" si="986"/>
        <v>17677.506578606033</v>
      </c>
      <c r="AM905" s="44">
        <f t="shared" si="957"/>
        <v>-89.355496210280194</v>
      </c>
      <c r="AN905" s="44">
        <f t="shared" si="958"/>
        <v>-11.844541248825227</v>
      </c>
      <c r="AO905" s="44">
        <f t="shared" si="1018"/>
        <v>62.868779299417923</v>
      </c>
      <c r="AP905" s="44">
        <f t="shared" si="1019"/>
        <v>-5588.7394980042054</v>
      </c>
      <c r="AQ905" s="44">
        <f t="shared" si="987"/>
        <v>681.68510323673581</v>
      </c>
      <c r="AR905" s="44">
        <f t="shared" si="988"/>
        <v>667.17074548910273</v>
      </c>
      <c r="AS905" s="44">
        <f t="shared" si="989"/>
        <v>-139.92060726852981</v>
      </c>
      <c r="AT905" s="44">
        <f>Paramètres!$D$26*Calculs!AQ905</f>
        <v>13.633702064734717</v>
      </c>
      <c r="AU905" s="44">
        <f>Paramètres!$D$26*AO905</f>
        <v>1.2573755859883584</v>
      </c>
      <c r="AV905" s="44">
        <f>Paramètres!$D$26*AP905</f>
        <v>-111.77478996008411</v>
      </c>
      <c r="AW905" s="44"/>
      <c r="AX905" s="44"/>
      <c r="AY905" s="44"/>
      <c r="AZ905" s="44"/>
      <c r="BA905" s="44"/>
      <c r="BB905" s="44"/>
      <c r="BC905" s="44"/>
      <c r="BD905" s="44"/>
      <c r="BE905" s="44"/>
      <c r="BF905" s="44"/>
      <c r="BG905" s="41">
        <f>Paramètres!$D$16</f>
        <v>30000</v>
      </c>
      <c r="BH905" s="41">
        <f>Paramètres!$E$16</f>
        <v>-25000</v>
      </c>
      <c r="BI905" s="100"/>
      <c r="BJ905" s="100"/>
      <c r="BK905" s="110">
        <f>Paramètres!$D$20</f>
        <v>523598775598.29883</v>
      </c>
      <c r="BL905" s="41">
        <f>Paramètres!$D$21</f>
        <v>10000</v>
      </c>
      <c r="BM905" s="41"/>
      <c r="BN905" s="41"/>
      <c r="BO905" s="41">
        <f>IF(AND($BR$6&gt;200,A905&lt;950),Paramètres!$D$22,0)</f>
        <v>1</v>
      </c>
      <c r="BP905" s="41">
        <f t="shared" si="959"/>
        <v>4533.1523113330877</v>
      </c>
      <c r="BQ905" s="41">
        <f t="shared" si="960"/>
        <v>-11516.349300259311</v>
      </c>
      <c r="BR905" s="41">
        <f t="shared" si="990"/>
        <v>12376.419962304433</v>
      </c>
      <c r="BS905" s="41">
        <f t="shared" si="991"/>
        <v>-68.51403456919526</v>
      </c>
      <c r="BT905" s="41">
        <f t="shared" si="992"/>
        <v>1608.6458684602553</v>
      </c>
      <c r="BU905" s="41">
        <f t="shared" si="993"/>
        <v>589.20404761129714</v>
      </c>
      <c r="BV905" s="41">
        <f t="shared" si="994"/>
        <v>-1496.8567467839778</v>
      </c>
      <c r="BW905" s="41">
        <f>Paramètres!$D$22</f>
        <v>1</v>
      </c>
      <c r="BX905" s="41">
        <f t="shared" si="961"/>
        <v>144296.59835371203</v>
      </c>
      <c r="BY905" s="41">
        <f t="shared" si="962"/>
        <v>-42677.50657860603</v>
      </c>
      <c r="BZ905" s="41">
        <f t="shared" si="995"/>
        <v>150475.50586131768</v>
      </c>
      <c r="CA905" s="41">
        <f t="shared" si="996"/>
        <v>-16.476235484848182</v>
      </c>
      <c r="CB905" s="41">
        <f t="shared" si="997"/>
        <v>22.971867660921092</v>
      </c>
      <c r="CC905" s="41">
        <f t="shared" si="998"/>
        <v>22.02858426910711</v>
      </c>
      <c r="CD905" s="41">
        <f t="shared" si="999"/>
        <v>-6.5152266982599398</v>
      </c>
      <c r="CE905" s="2">
        <f>Paramètres!$F$16</f>
        <v>15000</v>
      </c>
      <c r="CF905" s="2">
        <f>Paramètres!$G$16</f>
        <v>15000</v>
      </c>
      <c r="CG905" s="111">
        <f>Paramètres!$F$20</f>
        <v>992600579172.61572</v>
      </c>
      <c r="CH905" s="2">
        <f>Paramètres!$F$21</f>
        <v>13332</v>
      </c>
      <c r="CI905" s="2"/>
      <c r="CJ905" s="2"/>
      <c r="CK905" s="2">
        <f>IF(CN905&gt;20000,Paramètres!$F$22,-2)</f>
        <v>1</v>
      </c>
      <c r="CL905" s="2">
        <f t="shared" si="963"/>
        <v>-10466.847688666912</v>
      </c>
      <c r="CM905" s="2">
        <f t="shared" si="964"/>
        <v>28483.65069974069</v>
      </c>
      <c r="CN905" s="2">
        <f t="shared" si="965"/>
        <v>30345.893589126525</v>
      </c>
      <c r="CO905" s="2">
        <f t="shared" si="966"/>
        <v>110.17679582319968</v>
      </c>
      <c r="CP905" s="2">
        <f t="shared" si="967"/>
        <v>827.19115630725184</v>
      </c>
      <c r="CQ905" s="2">
        <f t="shared" si="968"/>
        <v>-285.31319458599211</v>
      </c>
      <c r="CR905" s="2">
        <f t="shared" si="969"/>
        <v>776.42874113988353</v>
      </c>
      <c r="CS905" s="2">
        <f>Paramètres!$F$22</f>
        <v>1</v>
      </c>
      <c r="CT905" s="2">
        <f t="shared" si="970"/>
        <v>129296.59835371203</v>
      </c>
      <c r="CU905" s="2">
        <f t="shared" si="971"/>
        <v>-2677.5065786060331</v>
      </c>
      <c r="CV905" s="2">
        <f t="shared" si="1000"/>
        <v>129324.31862306334</v>
      </c>
      <c r="CW905" s="2">
        <f t="shared" si="1001"/>
        <v>-1.1863258984899239</v>
      </c>
      <c r="CX905" s="2">
        <f t="shared" si="972"/>
        <v>58.415415933087395</v>
      </c>
      <c r="CY905" s="2">
        <f t="shared" si="1002"/>
        <v>58.402894768613656</v>
      </c>
      <c r="CZ905" s="2">
        <f t="shared" si="1003"/>
        <v>-1.209421879180548</v>
      </c>
      <c r="DA905" s="2"/>
      <c r="DB905" s="2"/>
      <c r="DC905" s="13">
        <f>Paramètres!$H$16</f>
        <v>-20000</v>
      </c>
      <c r="DD905" s="13">
        <f>Paramètres!$I$16</f>
        <v>0</v>
      </c>
      <c r="DE905" s="13"/>
      <c r="DF905" s="13"/>
      <c r="DG905" s="112">
        <f>Paramètres!$H$20</f>
        <v>1047197551196.5977</v>
      </c>
      <c r="DH905" s="13">
        <f>Paramètres!$H$21</f>
        <v>10000</v>
      </c>
      <c r="DI905" s="13">
        <f>IF(DL905&lt;66666,Paramètres!$H$22,5)</f>
        <v>1</v>
      </c>
      <c r="DJ905" s="13">
        <f t="shared" si="973"/>
        <v>-45466.847688666909</v>
      </c>
      <c r="DK905" s="13">
        <f t="shared" si="974"/>
        <v>13483.650699740689</v>
      </c>
      <c r="DL905" s="13">
        <f t="shared" si="1004"/>
        <v>47424.07695398038</v>
      </c>
      <c r="DM905" s="13">
        <f t="shared" si="1005"/>
        <v>163.48174718427816</v>
      </c>
      <c r="DN905" s="13">
        <f t="shared" si="1006"/>
        <v>436.20539611036298</v>
      </c>
      <c r="DO905" s="13">
        <f t="shared" si="1007"/>
        <v>-418.20285348242044</v>
      </c>
      <c r="DP905" s="13">
        <f t="shared" si="1008"/>
        <v>124.02225983653027</v>
      </c>
      <c r="DQ905" s="13">
        <f>IF(DT905&lt;66666,Paramètres!$H$22,5)</f>
        <v>5</v>
      </c>
      <c r="DR905" s="13">
        <f t="shared" si="975"/>
        <v>94296.598353712034</v>
      </c>
      <c r="DS905" s="13">
        <f t="shared" si="976"/>
        <v>-17677.506578606033</v>
      </c>
      <c r="DT905" s="13">
        <f t="shared" si="1009"/>
        <v>95939.265683649821</v>
      </c>
      <c r="DU905" s="13">
        <f t="shared" si="1010"/>
        <v>-10.61783234367004</v>
      </c>
      <c r="DV905" s="13">
        <f t="shared" si="1011"/>
        <v>559.714380622715</v>
      </c>
      <c r="DW905" s="13">
        <f t="shared" si="1012"/>
        <v>550.13097886751495</v>
      </c>
      <c r="DX905" s="13">
        <f t="shared" si="1013"/>
        <v>-103.13144024078835</v>
      </c>
    </row>
    <row r="906" spans="1:128" x14ac:dyDescent="0.35">
      <c r="A906" s="106">
        <f t="shared" si="1014"/>
        <v>900</v>
      </c>
      <c r="B906" s="106">
        <f>A906*Paramètres!$D$25</f>
        <v>450</v>
      </c>
      <c r="C906" s="102">
        <f>Paramètres!$D$7</f>
        <v>155093840495.72119</v>
      </c>
      <c r="D906" s="28">
        <f>Paramètres!$D$8</f>
        <v>6666</v>
      </c>
      <c r="E906" s="28">
        <f t="shared" si="977"/>
        <v>29306.210642857815</v>
      </c>
      <c r="F906" s="28">
        <f t="shared" si="978"/>
        <v>-9545.7664275920852</v>
      </c>
      <c r="G906" s="28">
        <f t="shared" si="952"/>
        <v>44.796836874804114</v>
      </c>
      <c r="H906" s="28">
        <f t="shared" si="953"/>
        <v>-151.2043993536598</v>
      </c>
      <c r="I906" s="28">
        <f t="shared" si="1015"/>
        <v>7466.8522699810383</v>
      </c>
      <c r="J906" s="28">
        <f t="shared" si="1016"/>
        <v>7414.0862430494062</v>
      </c>
      <c r="K906" s="28">
        <f t="shared" si="1017"/>
        <v>896.70782141353538</v>
      </c>
      <c r="L906" s="28">
        <f t="shared" si="979"/>
        <v>-785.82422138879542</v>
      </c>
      <c r="M906" s="28">
        <f t="shared" si="980"/>
        <v>-431.93195073171228</v>
      </c>
      <c r="N906" s="28">
        <f>Paramètres!$D$26*Calculs!K906</f>
        <v>17.934156428270708</v>
      </c>
      <c r="O906" s="28">
        <f>Paramètres!$D$26*I906</f>
        <v>149.33704539962076</v>
      </c>
      <c r="P906" s="28">
        <f>Paramètres!$D$26*J906</f>
        <v>148.28172486098813</v>
      </c>
      <c r="Q906" s="105">
        <f>IF($T906&gt;25000,Paramètres!$D$9,-5)</f>
        <v>6</v>
      </c>
      <c r="R906" s="105">
        <f t="shared" si="954"/>
        <v>143404.58192054785</v>
      </c>
      <c r="S906" s="105">
        <f t="shared" si="955"/>
        <v>-24393.923105378883</v>
      </c>
      <c r="T906" s="105">
        <f t="shared" si="981"/>
        <v>145464.55788362419</v>
      </c>
      <c r="U906" s="105">
        <f t="shared" si="982"/>
        <v>-9.6539259560376856</v>
      </c>
      <c r="V906" s="105">
        <f t="shared" si="956"/>
        <v>43.8394235009224</v>
      </c>
      <c r="W906" s="105">
        <f t="shared" si="983"/>
        <v>43.218597645051211</v>
      </c>
      <c r="X906" s="105">
        <f t="shared" si="984"/>
        <v>-7.3517256809813691</v>
      </c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44">
        <f t="shared" si="985"/>
        <v>-114098.37127769004</v>
      </c>
      <c r="AL906" s="44">
        <f t="shared" si="986"/>
        <v>14848.156677786799</v>
      </c>
      <c r="AM906" s="44">
        <f t="shared" si="957"/>
        <v>-82.607261696157551</v>
      </c>
      <c r="AN906" s="44">
        <f t="shared" si="958"/>
        <v>-10.142389509735043</v>
      </c>
      <c r="AO906" s="44">
        <f t="shared" si="1018"/>
        <v>728.78214920253231</v>
      </c>
      <c r="AP906" s="44">
        <f t="shared" si="1019"/>
        <v>-5616.8853153126511</v>
      </c>
      <c r="AQ906" s="44">
        <f t="shared" si="987"/>
        <v>685.42489736376604</v>
      </c>
      <c r="AR906" s="44">
        <f t="shared" si="988"/>
        <v>674.71387753523152</v>
      </c>
      <c r="AS906" s="44">
        <f t="shared" si="989"/>
        <v>-120.69993118267234</v>
      </c>
      <c r="AT906" s="44">
        <f>Paramètres!$D$26*Calculs!AQ906</f>
        <v>13.708497947275321</v>
      </c>
      <c r="AU906" s="44">
        <f>Paramètres!$D$26*AO906</f>
        <v>14.575642984050646</v>
      </c>
      <c r="AV906" s="44">
        <f>Paramètres!$D$26*AP906</f>
        <v>-112.33770630625303</v>
      </c>
      <c r="AW906" s="44"/>
      <c r="AX906" s="44"/>
      <c r="AY906" s="44"/>
      <c r="AZ906" s="44"/>
      <c r="BA906" s="44"/>
      <c r="BB906" s="44"/>
      <c r="BC906" s="44"/>
      <c r="BD906" s="44"/>
      <c r="BE906" s="44"/>
      <c r="BF906" s="44"/>
      <c r="BG906" s="41">
        <f>Paramètres!$D$16</f>
        <v>30000</v>
      </c>
      <c r="BH906" s="41">
        <f>Paramètres!$E$16</f>
        <v>-25000</v>
      </c>
      <c r="BI906" s="100"/>
      <c r="BJ906" s="100"/>
      <c r="BK906" s="110">
        <f>Paramètres!$D$20</f>
        <v>523598775598.29883</v>
      </c>
      <c r="BL906" s="41">
        <f>Paramètres!$D$21</f>
        <v>10000</v>
      </c>
      <c r="BM906" s="41"/>
      <c r="BN906" s="41"/>
      <c r="BO906" s="41">
        <f>IF(AND($BR$6&gt;200,A906&lt;950),Paramètres!$D$22,0)</f>
        <v>1</v>
      </c>
      <c r="BP906" s="41">
        <f t="shared" si="959"/>
        <v>693.7893571421846</v>
      </c>
      <c r="BQ906" s="41">
        <f t="shared" si="960"/>
        <v>-15454.233572407915</v>
      </c>
      <c r="BR906" s="41">
        <f t="shared" si="990"/>
        <v>15469.798931551233</v>
      </c>
      <c r="BS906" s="41">
        <f t="shared" si="991"/>
        <v>-87.429537395369934</v>
      </c>
      <c r="BT906" s="41">
        <f t="shared" si="992"/>
        <v>1295.9233629895996</v>
      </c>
      <c r="BU906" s="41">
        <f t="shared" si="993"/>
        <v>58.119555457204413</v>
      </c>
      <c r="BV906" s="41">
        <f t="shared" si="994"/>
        <v>-1294.6194344345872</v>
      </c>
      <c r="BW906" s="41">
        <f>Paramètres!$D$22</f>
        <v>1</v>
      </c>
      <c r="BX906" s="41">
        <f t="shared" si="961"/>
        <v>144098.37127769005</v>
      </c>
      <c r="BY906" s="41">
        <f t="shared" si="962"/>
        <v>-39848.156677786799</v>
      </c>
      <c r="BZ906" s="41">
        <f t="shared" si="995"/>
        <v>149506.57576006631</v>
      </c>
      <c r="CA906" s="41">
        <f t="shared" si="996"/>
        <v>-15.457952700425141</v>
      </c>
      <c r="CB906" s="41">
        <f t="shared" si="997"/>
        <v>23.268591423004388</v>
      </c>
      <c r="CC906" s="41">
        <f t="shared" si="998"/>
        <v>22.426880616688891</v>
      </c>
      <c r="CD906" s="41">
        <f t="shared" si="999"/>
        <v>-6.2018039807379894</v>
      </c>
      <c r="CE906" s="2">
        <f>Paramètres!$F$16</f>
        <v>15000</v>
      </c>
      <c r="CF906" s="2">
        <f>Paramètres!$G$16</f>
        <v>15000</v>
      </c>
      <c r="CG906" s="111">
        <f>Paramètres!$F$20</f>
        <v>992600579172.61572</v>
      </c>
      <c r="CH906" s="2">
        <f>Paramètres!$F$21</f>
        <v>13332</v>
      </c>
      <c r="CI906" s="2"/>
      <c r="CJ906" s="2"/>
      <c r="CK906" s="2">
        <f>IF(CN906&gt;20000,Paramètres!$F$22,-2)</f>
        <v>1</v>
      </c>
      <c r="CL906" s="2">
        <f t="shared" si="963"/>
        <v>-14306.210642857815</v>
      </c>
      <c r="CM906" s="2">
        <f t="shared" si="964"/>
        <v>24545.766427592083</v>
      </c>
      <c r="CN906" s="2">
        <f t="shared" si="965"/>
        <v>28410.602113924389</v>
      </c>
      <c r="CO906" s="2">
        <f t="shared" si="966"/>
        <v>120.23526661541895</v>
      </c>
      <c r="CP906" s="2">
        <f t="shared" si="967"/>
        <v>912.35478786934198</v>
      </c>
      <c r="CQ906" s="2">
        <f t="shared" si="968"/>
        <v>-459.41792165965921</v>
      </c>
      <c r="CR906" s="2">
        <f t="shared" si="969"/>
        <v>788.24262267783467</v>
      </c>
      <c r="CS906" s="2">
        <f>Paramètres!$F$22</f>
        <v>1</v>
      </c>
      <c r="CT906" s="2">
        <f t="shared" si="970"/>
        <v>129098.37127769004</v>
      </c>
      <c r="CU906" s="2">
        <f t="shared" si="971"/>
        <v>151.84332221320074</v>
      </c>
      <c r="CV906" s="2">
        <f t="shared" si="1000"/>
        <v>129098.46057543368</v>
      </c>
      <c r="CW906" s="2">
        <f t="shared" si="1001"/>
        <v>6.7390296346034759E-2</v>
      </c>
      <c r="CX906" s="2">
        <f t="shared" si="972"/>
        <v>58.616752505924126</v>
      </c>
      <c r="CY906" s="2">
        <f t="shared" si="1002"/>
        <v>58.616711960562739</v>
      </c>
      <c r="CZ906" s="2">
        <f t="shared" si="1003"/>
        <v>6.8943985839767477E-2</v>
      </c>
      <c r="DA906" s="2"/>
      <c r="DB906" s="2"/>
      <c r="DC906" s="13">
        <f>Paramètres!$H$16</f>
        <v>-20000</v>
      </c>
      <c r="DD906" s="13">
        <f>Paramètres!$I$16</f>
        <v>0</v>
      </c>
      <c r="DE906" s="13"/>
      <c r="DF906" s="13"/>
      <c r="DG906" s="112">
        <f>Paramètres!$H$20</f>
        <v>1047197551196.5977</v>
      </c>
      <c r="DH906" s="13">
        <f>Paramètres!$H$21</f>
        <v>10000</v>
      </c>
      <c r="DI906" s="13">
        <f>IF(DL906&lt;66666,Paramètres!$H$22,5)</f>
        <v>1</v>
      </c>
      <c r="DJ906" s="13">
        <f t="shared" si="973"/>
        <v>-49306.210642857812</v>
      </c>
      <c r="DK906" s="13">
        <f t="shared" si="974"/>
        <v>9545.7664275920852</v>
      </c>
      <c r="DL906" s="13">
        <f t="shared" si="1004"/>
        <v>50221.748920642029</v>
      </c>
      <c r="DM906" s="13">
        <f t="shared" si="1005"/>
        <v>169.04299282440709</v>
      </c>
      <c r="DN906" s="13">
        <f t="shared" si="1006"/>
        <v>391.66589159617178</v>
      </c>
      <c r="DO906" s="13">
        <f t="shared" si="1007"/>
        <v>-384.52585518634066</v>
      </c>
      <c r="DP906" s="13">
        <f t="shared" si="1008"/>
        <v>74.444861025040268</v>
      </c>
      <c r="DQ906" s="13">
        <f>IF(DT906&lt;66666,Paramètres!$H$22,5)</f>
        <v>5</v>
      </c>
      <c r="DR906" s="13">
        <f t="shared" si="975"/>
        <v>94098.371277690036</v>
      </c>
      <c r="DS906" s="13">
        <f t="shared" si="976"/>
        <v>-14848.156677786799</v>
      </c>
      <c r="DT906" s="13">
        <f t="shared" si="1009"/>
        <v>95262.643432995843</v>
      </c>
      <c r="DU906" s="13">
        <f t="shared" si="1010"/>
        <v>-8.9669941050438986</v>
      </c>
      <c r="DV906" s="13">
        <f t="shared" si="1011"/>
        <v>567.56314152685275</v>
      </c>
      <c r="DW906" s="13">
        <f t="shared" si="1012"/>
        <v>560.62655087343057</v>
      </c>
      <c r="DX906" s="13">
        <f t="shared" si="1013"/>
        <v>-88.463495723326375</v>
      </c>
    </row>
    <row r="907" spans="1:128" x14ac:dyDescent="0.35">
      <c r="A907" s="106">
        <f t="shared" si="1014"/>
        <v>901</v>
      </c>
      <c r="B907" s="106">
        <f>A907*Paramètres!$D$25</f>
        <v>450.5</v>
      </c>
      <c r="C907" s="102">
        <f>Paramètres!$D$7</f>
        <v>155093840495.72119</v>
      </c>
      <c r="D907" s="28">
        <f>Paramètres!$D$8</f>
        <v>6666</v>
      </c>
      <c r="E907" s="28">
        <f t="shared" si="977"/>
        <v>32843.180722501136</v>
      </c>
      <c r="F907" s="28">
        <f t="shared" si="978"/>
        <v>-5946.7062937503106</v>
      </c>
      <c r="G907" s="28">
        <f t="shared" si="952"/>
        <v>46.295177643113206</v>
      </c>
      <c r="H907" s="28">
        <f t="shared" si="953"/>
        <v>-169.38120972772376</v>
      </c>
      <c r="I907" s="28">
        <f t="shared" si="1015"/>
        <v>6531.6910031926227</v>
      </c>
      <c r="J907" s="28">
        <f t="shared" si="1016"/>
        <v>6833.8725674567058</v>
      </c>
      <c r="K907" s="28">
        <f t="shared" si="1017"/>
        <v>1133.9117429404798</v>
      </c>
      <c r="L907" s="28">
        <f t="shared" si="979"/>
        <v>-1114.4934692558425</v>
      </c>
      <c r="M907" s="28">
        <f t="shared" si="980"/>
        <v>-208.9501083139069</v>
      </c>
      <c r="N907" s="28">
        <f>Paramètres!$D$26*Calculs!K907</f>
        <v>22.678234858809596</v>
      </c>
      <c r="O907" s="28">
        <f>Paramètres!$D$26*I907</f>
        <v>130.63382006385245</v>
      </c>
      <c r="P907" s="28">
        <f>Paramètres!$D$26*J907</f>
        <v>136.67745134913412</v>
      </c>
      <c r="Q907" s="105">
        <f>IF($T907&gt;25000,Paramètres!$D$9,-5)</f>
        <v>6</v>
      </c>
      <c r="R907" s="105">
        <f t="shared" si="954"/>
        <v>146408.48245620608</v>
      </c>
      <c r="S907" s="105">
        <f t="shared" si="955"/>
        <v>-17956.245331085116</v>
      </c>
      <c r="T907" s="105">
        <f t="shared" si="981"/>
        <v>147505.49305540902</v>
      </c>
      <c r="U907" s="105">
        <f t="shared" si="982"/>
        <v>-6.9921135103648604</v>
      </c>
      <c r="V907" s="105">
        <f t="shared" si="956"/>
        <v>42.638345757440305</v>
      </c>
      <c r="W907" s="105">
        <f t="shared" si="983"/>
        <v>42.321240839789404</v>
      </c>
      <c r="X907" s="105">
        <f t="shared" si="984"/>
        <v>-5.1904819344228139</v>
      </c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44">
        <f t="shared" si="985"/>
        <v>-113565.30173370495</v>
      </c>
      <c r="AL907" s="44">
        <f t="shared" si="986"/>
        <v>12009.539037334805</v>
      </c>
      <c r="AM907" s="44">
        <f t="shared" si="957"/>
        <v>-76.130597978418024</v>
      </c>
      <c r="AN907" s="44">
        <f t="shared" si="958"/>
        <v>-8.4665103164876196</v>
      </c>
      <c r="AO907" s="44">
        <f t="shared" si="1018"/>
        <v>1388.9203837537132</v>
      </c>
      <c r="AP907" s="44">
        <f t="shared" si="1019"/>
        <v>-5625.2475401890706</v>
      </c>
      <c r="AQ907" s="44">
        <f t="shared" si="987"/>
        <v>692.43483374298671</v>
      </c>
      <c r="AR907" s="44">
        <f t="shared" si="988"/>
        <v>684.88874109573339</v>
      </c>
      <c r="AS907" s="44">
        <f t="shared" si="989"/>
        <v>-101.94808139920598</v>
      </c>
      <c r="AT907" s="44">
        <f>Paramètres!$D$26*Calculs!AQ907</f>
        <v>13.848696674859735</v>
      </c>
      <c r="AU907" s="44">
        <f>Paramètres!$D$26*AO907</f>
        <v>27.778407675074263</v>
      </c>
      <c r="AV907" s="44">
        <f>Paramètres!$D$26*AP907</f>
        <v>-112.50495080378141</v>
      </c>
      <c r="AW907" s="44"/>
      <c r="AX907" s="44"/>
      <c r="AY907" s="44"/>
      <c r="AZ907" s="44"/>
      <c r="BA907" s="44"/>
      <c r="BB907" s="44"/>
      <c r="BC907" s="44"/>
      <c r="BD907" s="44"/>
      <c r="BE907" s="44"/>
      <c r="BF907" s="44"/>
      <c r="BG907" s="41">
        <f>Paramètres!$D$16</f>
        <v>30000</v>
      </c>
      <c r="BH907" s="41">
        <f>Paramètres!$E$16</f>
        <v>-25000</v>
      </c>
      <c r="BI907" s="100"/>
      <c r="BJ907" s="100"/>
      <c r="BK907" s="110">
        <f>Paramètres!$D$20</f>
        <v>523598775598.29883</v>
      </c>
      <c r="BL907" s="41">
        <f>Paramètres!$D$21</f>
        <v>10000</v>
      </c>
      <c r="BM907" s="41"/>
      <c r="BN907" s="41"/>
      <c r="BO907" s="41">
        <f>IF(AND($BR$6&gt;200,A907&lt;950),Paramètres!$D$22,0)</f>
        <v>1</v>
      </c>
      <c r="BP907" s="41">
        <f t="shared" si="959"/>
        <v>-2843.1807225011362</v>
      </c>
      <c r="BQ907" s="41">
        <f t="shared" si="960"/>
        <v>-19053.293706249689</v>
      </c>
      <c r="BR907" s="41">
        <f t="shared" si="990"/>
        <v>19264.259074187517</v>
      </c>
      <c r="BS907" s="41">
        <f t="shared" si="991"/>
        <v>-98.487195214233807</v>
      </c>
      <c r="BT907" s="41">
        <f t="shared" si="992"/>
        <v>986.4274027015208</v>
      </c>
      <c r="BU907" s="41">
        <f t="shared" si="993"/>
        <v>-145.58521896467585</v>
      </c>
      <c r="BV907" s="41">
        <f t="shared" si="994"/>
        <v>-975.62490990107244</v>
      </c>
      <c r="BW907" s="41">
        <f>Paramètres!$D$22</f>
        <v>1</v>
      </c>
      <c r="BX907" s="41">
        <f t="shared" si="961"/>
        <v>143565.30173370495</v>
      </c>
      <c r="BY907" s="41">
        <f t="shared" si="962"/>
        <v>-37009.539037334805</v>
      </c>
      <c r="BZ907" s="41">
        <f t="shared" si="995"/>
        <v>148258.90139093084</v>
      </c>
      <c r="CA907" s="41">
        <f t="shared" si="996"/>
        <v>-14.455486672855171</v>
      </c>
      <c r="CB907" s="41">
        <f t="shared" si="997"/>
        <v>23.659201865399844</v>
      </c>
      <c r="CC907" s="41">
        <f t="shared" si="998"/>
        <v>22.91019576375021</v>
      </c>
      <c r="CD907" s="41">
        <f t="shared" si="999"/>
        <v>-5.9059938176721323</v>
      </c>
      <c r="CE907" s="2">
        <f>Paramètres!$F$16</f>
        <v>15000</v>
      </c>
      <c r="CF907" s="2">
        <f>Paramètres!$G$16</f>
        <v>15000</v>
      </c>
      <c r="CG907" s="111">
        <f>Paramètres!$F$20</f>
        <v>992600579172.61572</v>
      </c>
      <c r="CH907" s="2">
        <f>Paramètres!$F$21</f>
        <v>13332</v>
      </c>
      <c r="CI907" s="2"/>
      <c r="CJ907" s="2"/>
      <c r="CK907" s="2">
        <f>IF(CN907&gt;20000,Paramètres!$F$22,-2)</f>
        <v>1</v>
      </c>
      <c r="CL907" s="2">
        <f t="shared" si="963"/>
        <v>-17843.180722501136</v>
      </c>
      <c r="CM907" s="2">
        <f t="shared" si="964"/>
        <v>20946.706293750311</v>
      </c>
      <c r="CN907" s="2">
        <f t="shared" si="965"/>
        <v>27516.242527868428</v>
      </c>
      <c r="CO907" s="2">
        <f t="shared" si="966"/>
        <v>130.42558763771589</v>
      </c>
      <c r="CP907" s="2">
        <f t="shared" si="967"/>
        <v>955.48921472635891</v>
      </c>
      <c r="CQ907" s="2">
        <f t="shared" si="968"/>
        <v>-619.59646995755099</v>
      </c>
      <c r="CR907" s="2">
        <f t="shared" si="969"/>
        <v>727.36500732062689</v>
      </c>
      <c r="CS907" s="2">
        <f>Paramètres!$F$22</f>
        <v>1</v>
      </c>
      <c r="CT907" s="2">
        <f t="shared" si="970"/>
        <v>128565.30173370495</v>
      </c>
      <c r="CU907" s="2">
        <f t="shared" si="971"/>
        <v>2990.4609626651945</v>
      </c>
      <c r="CV907" s="2">
        <f t="shared" si="1000"/>
        <v>128600.07646439337</v>
      </c>
      <c r="CW907" s="2">
        <f t="shared" si="1001"/>
        <v>1.3324738399998286</v>
      </c>
      <c r="CX907" s="2">
        <f t="shared" si="972"/>
        <v>59.064705883461109</v>
      </c>
      <c r="CY907" s="2">
        <f t="shared" si="1002"/>
        <v>59.048734203686429</v>
      </c>
      <c r="CZ907" s="2">
        <f t="shared" si="1003"/>
        <v>1.3734882752165156</v>
      </c>
      <c r="DA907" s="2"/>
      <c r="DB907" s="2"/>
      <c r="DC907" s="13">
        <f>Paramètres!$H$16</f>
        <v>-20000</v>
      </c>
      <c r="DD907" s="13">
        <f>Paramètres!$I$16</f>
        <v>0</v>
      </c>
      <c r="DE907" s="13"/>
      <c r="DF907" s="13"/>
      <c r="DG907" s="112">
        <f>Paramètres!$H$20</f>
        <v>1047197551196.5977</v>
      </c>
      <c r="DH907" s="13">
        <f>Paramètres!$H$21</f>
        <v>10000</v>
      </c>
      <c r="DI907" s="13">
        <f>IF(DL907&lt;66666,Paramètres!$H$22,5)</f>
        <v>1</v>
      </c>
      <c r="DJ907" s="13">
        <f t="shared" si="973"/>
        <v>-52843.180722501136</v>
      </c>
      <c r="DK907" s="13">
        <f t="shared" si="974"/>
        <v>5946.7062937503106</v>
      </c>
      <c r="DL907" s="13">
        <f t="shared" si="1004"/>
        <v>53176.734241724975</v>
      </c>
      <c r="DM907" s="13">
        <f t="shared" si="1005"/>
        <v>173.57923411122641</v>
      </c>
      <c r="DN907" s="13">
        <f t="shared" si="1006"/>
        <v>351.51668495978635</v>
      </c>
      <c r="DO907" s="13">
        <f t="shared" si="1007"/>
        <v>-349.31178033361556</v>
      </c>
      <c r="DP907" s="13">
        <f t="shared" si="1008"/>
        <v>39.309794266538667</v>
      </c>
      <c r="DQ907" s="13">
        <f>IF(DT907&lt;66666,Paramètres!$H$22,5)</f>
        <v>5</v>
      </c>
      <c r="DR907" s="13">
        <f t="shared" si="975"/>
        <v>93565.301733704953</v>
      </c>
      <c r="DS907" s="13">
        <f t="shared" si="976"/>
        <v>-12009.539037334805</v>
      </c>
      <c r="DT907" s="13">
        <f t="shared" si="1009"/>
        <v>94332.893077698624</v>
      </c>
      <c r="DU907" s="13">
        <f t="shared" si="1010"/>
        <v>-7.3141862902402917</v>
      </c>
      <c r="DV907" s="13">
        <f t="shared" si="1011"/>
        <v>578.6187443664428</v>
      </c>
      <c r="DW907" s="13">
        <f t="shared" si="1012"/>
        <v>573.91049547088164</v>
      </c>
      <c r="DX907" s="13">
        <f t="shared" si="1013"/>
        <v>-73.664065327444646</v>
      </c>
    </row>
    <row r="908" spans="1:128" x14ac:dyDescent="0.35">
      <c r="A908" s="106">
        <f t="shared" si="1014"/>
        <v>902</v>
      </c>
      <c r="B908" s="106">
        <f>A908*Paramètres!$D$25</f>
        <v>451</v>
      </c>
      <c r="C908" s="102">
        <f>Paramètres!$D$7</f>
        <v>155093840495.72119</v>
      </c>
      <c r="D908" s="28">
        <f>Paramètres!$D$8</f>
        <v>6666</v>
      </c>
      <c r="E908" s="28">
        <f t="shared" si="977"/>
        <v>35830.40285678349</v>
      </c>
      <c r="F908" s="28">
        <f t="shared" si="978"/>
        <v>-2582.0075371004345</v>
      </c>
      <c r="G908" s="28">
        <f t="shared" si="952"/>
        <v>50.82716168010284</v>
      </c>
      <c r="H908" s="28">
        <f t="shared" si="953"/>
        <v>-175.81293427914858</v>
      </c>
      <c r="I908" s="28">
        <f t="shared" si="1015"/>
        <v>5286.5637138729271</v>
      </c>
      <c r="J908" s="28">
        <f t="shared" si="1016"/>
        <v>6488.2450077936646</v>
      </c>
      <c r="K908" s="28">
        <f t="shared" si="1017"/>
        <v>1252.8660214109395</v>
      </c>
      <c r="L908" s="28">
        <f t="shared" si="979"/>
        <v>-1249.5221032374516</v>
      </c>
      <c r="M908" s="28">
        <f t="shared" si="980"/>
        <v>-91.475576670124909</v>
      </c>
      <c r="N908" s="28">
        <f>Paramètres!$D$26*Calculs!K908</f>
        <v>25.057320428218791</v>
      </c>
      <c r="O908" s="28">
        <f>Paramètres!$D$26*I908</f>
        <v>105.73127427745854</v>
      </c>
      <c r="P908" s="28">
        <f>Paramètres!$D$26*J908</f>
        <v>129.76490015587331</v>
      </c>
      <c r="Q908" s="105">
        <f>IF($T908&gt;25000,Paramètres!$D$9,-5)</f>
        <v>6</v>
      </c>
      <c r="R908" s="105">
        <f t="shared" si="954"/>
        <v>148530.02221333765</v>
      </c>
      <c r="S908" s="105">
        <f t="shared" si="955"/>
        <v>-11753.435783990904</v>
      </c>
      <c r="T908" s="105">
        <f t="shared" si="981"/>
        <v>148994.33127278023</v>
      </c>
      <c r="U908" s="105">
        <f t="shared" si="982"/>
        <v>-4.5244853156706704</v>
      </c>
      <c r="V908" s="105">
        <f t="shared" si="956"/>
        <v>41.793009540865405</v>
      </c>
      <c r="W908" s="105">
        <f t="shared" si="983"/>
        <v>41.662770539250864</v>
      </c>
      <c r="X908" s="105">
        <f t="shared" si="984"/>
        <v>-3.2968465958544839</v>
      </c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44">
        <f t="shared" si="985"/>
        <v>-112699.61935655416</v>
      </c>
      <c r="AL908" s="44">
        <f t="shared" si="986"/>
        <v>9171.4282468904694</v>
      </c>
      <c r="AM908" s="44">
        <f t="shared" si="957"/>
        <v>-69.97792242925432</v>
      </c>
      <c r="AN908" s="44">
        <f t="shared" si="958"/>
        <v>-6.8107495279077961</v>
      </c>
      <c r="AO908" s="44">
        <f t="shared" si="1018"/>
        <v>2046.0307171743723</v>
      </c>
      <c r="AP908" s="44">
        <f t="shared" si="1019"/>
        <v>-5614.6906707844955</v>
      </c>
      <c r="AQ908" s="44">
        <f t="shared" si="987"/>
        <v>703.15262002872396</v>
      </c>
      <c r="AR908" s="44">
        <f t="shared" si="988"/>
        <v>698.19066627810776</v>
      </c>
      <c r="AS908" s="44">
        <f t="shared" si="989"/>
        <v>-83.387052804323076</v>
      </c>
      <c r="AT908" s="44">
        <f>Paramètres!$D$26*Calculs!AQ908</f>
        <v>14.063052400574479</v>
      </c>
      <c r="AU908" s="44">
        <f>Paramètres!$D$26*AO908</f>
        <v>40.920614343487443</v>
      </c>
      <c r="AV908" s="44">
        <f>Paramètres!$D$26*AP908</f>
        <v>-112.29381341568991</v>
      </c>
      <c r="AW908" s="44"/>
      <c r="AX908" s="44"/>
      <c r="AY908" s="44"/>
      <c r="AZ908" s="44"/>
      <c r="BA908" s="44"/>
      <c r="BB908" s="44"/>
      <c r="BC908" s="44"/>
      <c r="BD908" s="44"/>
      <c r="BE908" s="44"/>
      <c r="BF908" s="44"/>
      <c r="BG908" s="41">
        <f>Paramètres!$D$16</f>
        <v>30000</v>
      </c>
      <c r="BH908" s="41">
        <f>Paramètres!$E$16</f>
        <v>-25000</v>
      </c>
      <c r="BI908" s="100"/>
      <c r="BJ908" s="100"/>
      <c r="BK908" s="110">
        <f>Paramètres!$D$20</f>
        <v>523598775598.29883</v>
      </c>
      <c r="BL908" s="41">
        <f>Paramètres!$D$21</f>
        <v>10000</v>
      </c>
      <c r="BM908" s="41"/>
      <c r="BN908" s="41"/>
      <c r="BO908" s="41">
        <f>IF(AND($BR$6&gt;200,A908&lt;950),Paramètres!$D$22,0)</f>
        <v>1</v>
      </c>
      <c r="BP908" s="41">
        <f t="shared" si="959"/>
        <v>-5830.4028567834903</v>
      </c>
      <c r="BQ908" s="41">
        <f t="shared" si="960"/>
        <v>-22417.992462899565</v>
      </c>
      <c r="BR908" s="41">
        <f t="shared" si="990"/>
        <v>23163.764450948183</v>
      </c>
      <c r="BS908" s="41">
        <f t="shared" si="991"/>
        <v>-104.57834526656573</v>
      </c>
      <c r="BT908" s="41">
        <f t="shared" si="992"/>
        <v>755.17701243622719</v>
      </c>
      <c r="BU908" s="41">
        <f t="shared" si="993"/>
        <v>-190.08077119801536</v>
      </c>
      <c r="BV908" s="41">
        <f t="shared" si="994"/>
        <v>-730.8636128121808</v>
      </c>
      <c r="BW908" s="41">
        <f>Paramètres!$D$22</f>
        <v>1</v>
      </c>
      <c r="BX908" s="41">
        <f t="shared" si="961"/>
        <v>142699.61935655418</v>
      </c>
      <c r="BY908" s="41">
        <f t="shared" si="962"/>
        <v>-34171.428246890471</v>
      </c>
      <c r="BZ908" s="41">
        <f t="shared" si="995"/>
        <v>146734.00380599528</v>
      </c>
      <c r="CA908" s="41">
        <f t="shared" si="996"/>
        <v>-13.466694304300532</v>
      </c>
      <c r="CB908" s="41">
        <f t="shared" si="997"/>
        <v>24.150074422007975</v>
      </c>
      <c r="CC908" s="41">
        <f t="shared" si="998"/>
        <v>23.48607915047015</v>
      </c>
      <c r="CD908" s="41">
        <f t="shared" si="999"/>
        <v>-5.6240715434972177</v>
      </c>
      <c r="CE908" s="2">
        <f>Paramètres!$F$16</f>
        <v>15000</v>
      </c>
      <c r="CF908" s="2">
        <f>Paramètres!$G$16</f>
        <v>15000</v>
      </c>
      <c r="CG908" s="111">
        <f>Paramètres!$F$20</f>
        <v>992600579172.61572</v>
      </c>
      <c r="CH908" s="2">
        <f>Paramètres!$F$21</f>
        <v>13332</v>
      </c>
      <c r="CI908" s="2"/>
      <c r="CJ908" s="2"/>
      <c r="CK908" s="2">
        <f>IF(CN908&gt;20000,Paramètres!$F$22,-2)</f>
        <v>1</v>
      </c>
      <c r="CL908" s="2">
        <f t="shared" si="963"/>
        <v>-20830.40285678349</v>
      </c>
      <c r="CM908" s="2">
        <f t="shared" si="964"/>
        <v>17582.007537100435</v>
      </c>
      <c r="CN908" s="2">
        <f t="shared" si="965"/>
        <v>27258.625647866957</v>
      </c>
      <c r="CO908" s="2">
        <f t="shared" si="966"/>
        <v>139.83379093529044</v>
      </c>
      <c r="CP908" s="2">
        <f t="shared" si="967"/>
        <v>968.38549163386938</v>
      </c>
      <c r="CQ908" s="2">
        <f t="shared" si="968"/>
        <v>-740.01749655255753</v>
      </c>
      <c r="CR908" s="2">
        <f t="shared" si="969"/>
        <v>624.61553391110624</v>
      </c>
      <c r="CS908" s="2">
        <f>Paramètres!$F$22</f>
        <v>1</v>
      </c>
      <c r="CT908" s="2">
        <f t="shared" si="970"/>
        <v>127699.61935655416</v>
      </c>
      <c r="CU908" s="2">
        <f t="shared" si="971"/>
        <v>5828.5717531095306</v>
      </c>
      <c r="CV908" s="2">
        <f t="shared" si="1000"/>
        <v>127832.56640031119</v>
      </c>
      <c r="CW908" s="2">
        <f t="shared" si="1001"/>
        <v>2.613327658801627</v>
      </c>
      <c r="CX908" s="2">
        <f t="shared" si="972"/>
        <v>59.764605890721903</v>
      </c>
      <c r="CY908" s="2">
        <f t="shared" si="1002"/>
        <v>59.702450151396498</v>
      </c>
      <c r="CZ908" s="2">
        <f t="shared" si="1003"/>
        <v>2.7249886593025265</v>
      </c>
      <c r="DA908" s="2"/>
      <c r="DB908" s="2"/>
      <c r="DC908" s="13">
        <f>Paramètres!$H$16</f>
        <v>-20000</v>
      </c>
      <c r="DD908" s="13">
        <f>Paramètres!$I$16</f>
        <v>0</v>
      </c>
      <c r="DE908" s="13"/>
      <c r="DF908" s="13"/>
      <c r="DG908" s="112">
        <f>Paramètres!$H$20</f>
        <v>1047197551196.5977</v>
      </c>
      <c r="DH908" s="13">
        <f>Paramètres!$H$21</f>
        <v>10000</v>
      </c>
      <c r="DI908" s="13">
        <f>IF(DL908&lt;66666,Paramètres!$H$22,5)</f>
        <v>1</v>
      </c>
      <c r="DJ908" s="13">
        <f t="shared" si="973"/>
        <v>-55830.40285678349</v>
      </c>
      <c r="DK908" s="13">
        <f t="shared" si="974"/>
        <v>2582.0075371004345</v>
      </c>
      <c r="DL908" s="13">
        <f t="shared" si="1004"/>
        <v>55890.076454343674</v>
      </c>
      <c r="DM908" s="13">
        <f t="shared" si="1005"/>
        <v>177.35210940108459</v>
      </c>
      <c r="DN908" s="13">
        <f t="shared" si="1006"/>
        <v>319.76524748526361</v>
      </c>
      <c r="DO908" s="13">
        <f t="shared" si="1007"/>
        <v>-319.4238354868786</v>
      </c>
      <c r="DP908" s="13">
        <f t="shared" si="1008"/>
        <v>14.772502230949657</v>
      </c>
      <c r="DQ908" s="13">
        <f>IF(DT908&lt;66666,Paramètres!$H$22,5)</f>
        <v>5</v>
      </c>
      <c r="DR908" s="13">
        <f t="shared" si="975"/>
        <v>92699.619356554162</v>
      </c>
      <c r="DS908" s="13">
        <f t="shared" si="976"/>
        <v>-9171.4282468904694</v>
      </c>
      <c r="DT908" s="13">
        <f t="shared" si="1009"/>
        <v>93152.211594453795</v>
      </c>
      <c r="DU908" s="13">
        <f t="shared" si="1010"/>
        <v>-5.6502880992797193</v>
      </c>
      <c r="DV908" s="13">
        <f t="shared" si="1011"/>
        <v>593.12716713699308</v>
      </c>
      <c r="DW908" s="13">
        <f t="shared" si="1012"/>
        <v>590.24538100074653</v>
      </c>
      <c r="DX908" s="13">
        <f t="shared" si="1013"/>
        <v>-58.39714550590687</v>
      </c>
    </row>
    <row r="909" spans="1:128" x14ac:dyDescent="0.35">
      <c r="A909" s="106">
        <f t="shared" si="1014"/>
        <v>903</v>
      </c>
      <c r="B909" s="106">
        <f>A909*Paramètres!$D$25</f>
        <v>451.5</v>
      </c>
      <c r="C909" s="102">
        <f>Paramètres!$D$7</f>
        <v>155093840495.72119</v>
      </c>
      <c r="D909" s="28">
        <f>Paramètres!$D$8</f>
        <v>6666</v>
      </c>
      <c r="E909" s="28">
        <f t="shared" si="977"/>
        <v>38161.304187910588</v>
      </c>
      <c r="F909" s="28">
        <f t="shared" si="978"/>
        <v>639.2460726288665</v>
      </c>
      <c r="G909" s="28">
        <f t="shared" si="952"/>
        <v>57.899830698894867</v>
      </c>
      <c r="H909" s="28">
        <f t="shared" si="953"/>
        <v>-177.34180153293863</v>
      </c>
      <c r="I909" s="28">
        <f t="shared" si="1015"/>
        <v>3931.3103363580171</v>
      </c>
      <c r="J909" s="28">
        <f t="shared" si="1016"/>
        <v>6267.0045309676671</v>
      </c>
      <c r="K909" s="28">
        <f t="shared" si="1017"/>
        <v>1301.6534666702155</v>
      </c>
      <c r="L909" s="28">
        <f t="shared" si="979"/>
        <v>-1300.2528573087386</v>
      </c>
      <c r="M909" s="28">
        <f t="shared" si="980"/>
        <v>-60.367659844080528</v>
      </c>
      <c r="N909" s="28">
        <f>Paramètres!$D$26*Calculs!K909</f>
        <v>26.03306933340431</v>
      </c>
      <c r="O909" s="28">
        <f>Paramètres!$D$26*I909</f>
        <v>78.626206727160351</v>
      </c>
      <c r="P909" s="28">
        <f>Paramètres!$D$26*J909</f>
        <v>125.34009061935335</v>
      </c>
      <c r="Q909" s="105">
        <f>IF($T909&gt;25000,Paramètres!$D$9,-5)</f>
        <v>6</v>
      </c>
      <c r="R909" s="105">
        <f t="shared" si="954"/>
        <v>149663.36051930801</v>
      </c>
      <c r="S909" s="105">
        <f t="shared" si="955"/>
        <v>-5703.9900756682746</v>
      </c>
      <c r="T909" s="105">
        <f t="shared" si="981"/>
        <v>149772.01669442689</v>
      </c>
      <c r="U909" s="105">
        <f t="shared" si="982"/>
        <v>-2.1826080735289626</v>
      </c>
      <c r="V909" s="105">
        <f t="shared" si="956"/>
        <v>41.361402920819387</v>
      </c>
      <c r="W909" s="105">
        <f t="shared" si="983"/>
        <v>41.331396168302348</v>
      </c>
      <c r="X909" s="105">
        <f t="shared" si="984"/>
        <v>-1.575227715985275</v>
      </c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44">
        <f t="shared" si="985"/>
        <v>-111502.05633139744</v>
      </c>
      <c r="AL909" s="44">
        <f t="shared" si="986"/>
        <v>6343.236148297141</v>
      </c>
      <c r="AM909" s="44">
        <f t="shared" si="957"/>
        <v>-64.174834965894476</v>
      </c>
      <c r="AN909" s="44">
        <f t="shared" si="958"/>
        <v>-5.1613918801252128</v>
      </c>
      <c r="AO909" s="44">
        <f t="shared" si="1018"/>
        <v>2703.3007691089924</v>
      </c>
      <c r="AP909" s="44">
        <f t="shared" si="1019"/>
        <v>-5585.7839101731288</v>
      </c>
      <c r="AQ909" s="44">
        <f t="shared" si="987"/>
        <v>718.00802801026691</v>
      </c>
      <c r="AR909" s="44">
        <f t="shared" si="988"/>
        <v>715.0966808418641</v>
      </c>
      <c r="AS909" s="44">
        <f t="shared" si="989"/>
        <v>-64.593074985956051</v>
      </c>
      <c r="AT909" s="44">
        <f>Paramètres!$D$26*Calculs!AQ909</f>
        <v>14.360160560205339</v>
      </c>
      <c r="AU909" s="44">
        <f>Paramètres!$D$26*AO909</f>
        <v>54.066015382179849</v>
      </c>
      <c r="AV909" s="44">
        <f>Paramètres!$D$26*AP909</f>
        <v>-111.71567820346257</v>
      </c>
      <c r="AW909" s="44"/>
      <c r="AX909" s="44"/>
      <c r="AY909" s="44"/>
      <c r="AZ909" s="44"/>
      <c r="BA909" s="44"/>
      <c r="BB909" s="44"/>
      <c r="BC909" s="44"/>
      <c r="BD909" s="44"/>
      <c r="BE909" s="44"/>
      <c r="BF909" s="44"/>
      <c r="BG909" s="41">
        <f>Paramètres!$D$16</f>
        <v>30000</v>
      </c>
      <c r="BH909" s="41">
        <f>Paramètres!$E$16</f>
        <v>-25000</v>
      </c>
      <c r="BI909" s="100"/>
      <c r="BJ909" s="100"/>
      <c r="BK909" s="110">
        <f>Paramètres!$D$20</f>
        <v>523598775598.29883</v>
      </c>
      <c r="BL909" s="41">
        <f>Paramètres!$D$21</f>
        <v>10000</v>
      </c>
      <c r="BM909" s="41"/>
      <c r="BN909" s="41"/>
      <c r="BO909" s="41">
        <f>IF(AND($BR$6&gt;200,A909&lt;950),Paramètres!$D$22,0)</f>
        <v>1</v>
      </c>
      <c r="BP909" s="41">
        <f t="shared" si="959"/>
        <v>-8161.3041879105876</v>
      </c>
      <c r="BQ909" s="41">
        <f t="shared" si="960"/>
        <v>-25639.246072628866</v>
      </c>
      <c r="BR909" s="41">
        <f t="shared" si="990"/>
        <v>26906.836031395844</v>
      </c>
      <c r="BS909" s="41">
        <f t="shared" si="991"/>
        <v>-107.65694681847727</v>
      </c>
      <c r="BT909" s="41">
        <f t="shared" si="992"/>
        <v>595.64564141476251</v>
      </c>
      <c r="BU909" s="41">
        <f t="shared" si="993"/>
        <v>-180.66952435866912</v>
      </c>
      <c r="BV909" s="41">
        <f t="shared" si="994"/>
        <v>-567.58457793038747</v>
      </c>
      <c r="BW909" s="41">
        <f>Paramètres!$D$22</f>
        <v>1</v>
      </c>
      <c r="BX909" s="41">
        <f t="shared" si="961"/>
        <v>141502.05633139744</v>
      </c>
      <c r="BY909" s="41">
        <f t="shared" si="962"/>
        <v>-31343.236148297139</v>
      </c>
      <c r="BZ909" s="41">
        <f t="shared" si="995"/>
        <v>144931.81292684466</v>
      </c>
      <c r="CA909" s="41">
        <f t="shared" si="996"/>
        <v>-12.489573531141291</v>
      </c>
      <c r="CB909" s="41">
        <f t="shared" si="997"/>
        <v>24.750113833708337</v>
      </c>
      <c r="CC909" s="41">
        <f t="shared" si="998"/>
        <v>24.164411740807051</v>
      </c>
      <c r="CD909" s="41">
        <f t="shared" si="999"/>
        <v>-5.3525078236530499</v>
      </c>
      <c r="CE909" s="2">
        <f>Paramètres!$F$16</f>
        <v>15000</v>
      </c>
      <c r="CF909" s="2">
        <f>Paramètres!$G$16</f>
        <v>15000</v>
      </c>
      <c r="CG909" s="111">
        <f>Paramètres!$F$20</f>
        <v>992600579172.61572</v>
      </c>
      <c r="CH909" s="2">
        <f>Paramètres!$F$21</f>
        <v>13332</v>
      </c>
      <c r="CI909" s="2"/>
      <c r="CJ909" s="2"/>
      <c r="CK909" s="2">
        <f>IF(CN909&gt;20000,Paramètres!$F$22,-2)</f>
        <v>1</v>
      </c>
      <c r="CL909" s="2">
        <f t="shared" si="963"/>
        <v>-23161.304187910588</v>
      </c>
      <c r="CM909" s="2">
        <f t="shared" si="964"/>
        <v>14360.753927371134</v>
      </c>
      <c r="CN909" s="2">
        <f t="shared" si="965"/>
        <v>27252.10569932955</v>
      </c>
      <c r="CO909" s="2">
        <f t="shared" si="966"/>
        <v>148.1997553699741</v>
      </c>
      <c r="CP909" s="2">
        <f t="shared" si="967"/>
        <v>968.71467782478146</v>
      </c>
      <c r="CQ909" s="2">
        <f t="shared" si="968"/>
        <v>-823.30134676329078</v>
      </c>
      <c r="CR909" s="2">
        <f t="shared" si="969"/>
        <v>510.47332883405545</v>
      </c>
      <c r="CS909" s="2">
        <f>Paramètres!$F$22</f>
        <v>1</v>
      </c>
      <c r="CT909" s="2">
        <f t="shared" si="970"/>
        <v>126502.05633139744</v>
      </c>
      <c r="CU909" s="2">
        <f t="shared" si="971"/>
        <v>8656.763851702859</v>
      </c>
      <c r="CV909" s="2">
        <f t="shared" si="1000"/>
        <v>126797.90935364905</v>
      </c>
      <c r="CW909" s="2">
        <f t="shared" si="1001"/>
        <v>3.9147503230274565</v>
      </c>
      <c r="CX909" s="2">
        <f t="shared" si="972"/>
        <v>60.727868859724033</v>
      </c>
      <c r="CY909" s="2">
        <f t="shared" si="1002"/>
        <v>60.586174697504539</v>
      </c>
      <c r="CZ909" s="2">
        <f t="shared" si="1003"/>
        <v>4.1460211971600751</v>
      </c>
      <c r="DA909" s="2"/>
      <c r="DB909" s="2"/>
      <c r="DC909" s="13">
        <f>Paramètres!$H$16</f>
        <v>-20000</v>
      </c>
      <c r="DD909" s="13">
        <f>Paramètres!$I$16</f>
        <v>0</v>
      </c>
      <c r="DE909" s="13"/>
      <c r="DF909" s="13"/>
      <c r="DG909" s="112">
        <f>Paramètres!$H$20</f>
        <v>1047197551196.5977</v>
      </c>
      <c r="DH909" s="13">
        <f>Paramètres!$H$21</f>
        <v>10000</v>
      </c>
      <c r="DI909" s="13">
        <f>IF(DL909&lt;66666,Paramètres!$H$22,5)</f>
        <v>1</v>
      </c>
      <c r="DJ909" s="13">
        <f t="shared" si="973"/>
        <v>-58161.304187910588</v>
      </c>
      <c r="DK909" s="13">
        <f t="shared" si="974"/>
        <v>-639.2460726288665</v>
      </c>
      <c r="DL909" s="13">
        <f t="shared" si="1004"/>
        <v>58164.817032120343</v>
      </c>
      <c r="DM909" s="13">
        <f t="shared" si="1005"/>
        <v>-179.37029219279015</v>
      </c>
      <c r="DN909" s="13">
        <f t="shared" si="1006"/>
        <v>296.29988111664943</v>
      </c>
      <c r="DO909" s="13">
        <f t="shared" si="1007"/>
        <v>-296.28198618677874</v>
      </c>
      <c r="DP909" s="13">
        <f t="shared" si="1008"/>
        <v>-3.2564107477485127</v>
      </c>
      <c r="DQ909" s="13">
        <f>IF(DT909&lt;66666,Paramètres!$H$22,5)</f>
        <v>5</v>
      </c>
      <c r="DR909" s="13">
        <f t="shared" si="975"/>
        <v>91502.056331397442</v>
      </c>
      <c r="DS909" s="13">
        <f t="shared" si="976"/>
        <v>-6343.236148297141</v>
      </c>
      <c r="DT909" s="13">
        <f t="shared" si="1009"/>
        <v>91721.660242863538</v>
      </c>
      <c r="DU909" s="13">
        <f t="shared" si="1010"/>
        <v>-3.9655953882964665</v>
      </c>
      <c r="DV909" s="13">
        <f t="shared" si="1011"/>
        <v>611.44453326427242</v>
      </c>
      <c r="DW909" s="13">
        <f t="shared" si="1012"/>
        <v>609.98058668072974</v>
      </c>
      <c r="DX909" s="13">
        <f t="shared" si="1013"/>
        <v>-42.285944844553541</v>
      </c>
    </row>
    <row r="910" spans="1:128" x14ac:dyDescent="0.35">
      <c r="A910" s="106">
        <f t="shared" si="1014"/>
        <v>904</v>
      </c>
      <c r="B910" s="106">
        <f>A910*Paramètres!$D$25</f>
        <v>452</v>
      </c>
      <c r="C910" s="102">
        <f>Paramètres!$D$7</f>
        <v>155093840495.72119</v>
      </c>
      <c r="D910" s="28">
        <f>Paramètres!$D$8</f>
        <v>6666</v>
      </c>
      <c r="E910" s="28">
        <f t="shared" si="977"/>
        <v>39801.896141762409</v>
      </c>
      <c r="F910" s="28">
        <f t="shared" si="978"/>
        <v>3757.65642315168</v>
      </c>
      <c r="G910" s="28">
        <f t="shared" si="952"/>
        <v>67.231317856750067</v>
      </c>
      <c r="H910" s="28">
        <f t="shared" si="953"/>
        <v>-176.64660695181544</v>
      </c>
      <c r="I910" s="28">
        <f t="shared" si="1015"/>
        <v>2552.4312723221178</v>
      </c>
      <c r="J910" s="28">
        <f t="shared" si="1016"/>
        <v>6081.2967805042326</v>
      </c>
      <c r="K910" s="28">
        <f t="shared" si="1017"/>
        <v>1321.7178880296865</v>
      </c>
      <c r="L910" s="28">
        <f t="shared" si="979"/>
        <v>-1319.4547635089357</v>
      </c>
      <c r="M910" s="28">
        <f t="shared" si="980"/>
        <v>-77.313016958553419</v>
      </c>
      <c r="N910" s="28">
        <f>Paramètres!$D$26*Calculs!K910</f>
        <v>26.434357760593731</v>
      </c>
      <c r="O910" s="28">
        <f>Paramètres!$D$26*I910</f>
        <v>51.048625446442358</v>
      </c>
      <c r="P910" s="28">
        <f>Paramètres!$D$26*J910</f>
        <v>121.62593561008465</v>
      </c>
      <c r="Q910" s="105">
        <f>IF($T910&gt;25000,Paramètres!$D$9,-5)</f>
        <v>6</v>
      </c>
      <c r="R910" s="105">
        <f t="shared" si="954"/>
        <v>149773.52791839489</v>
      </c>
      <c r="S910" s="105">
        <f t="shared" si="955"/>
        <v>223.46049868759246</v>
      </c>
      <c r="T910" s="105">
        <f t="shared" si="981"/>
        <v>149773.69461863683</v>
      </c>
      <c r="U910" s="105">
        <f t="shared" si="982"/>
        <v>8.5484625623954522E-2</v>
      </c>
      <c r="V910" s="105">
        <f t="shared" si="956"/>
        <v>41.36047892538155</v>
      </c>
      <c r="W910" s="105">
        <f t="shared" si="983"/>
        <v>41.360432890583105</v>
      </c>
      <c r="X910" s="105">
        <f t="shared" si="984"/>
        <v>6.1709322656138522E-2</v>
      </c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44">
        <f t="shared" si="985"/>
        <v>-109971.63177663248</v>
      </c>
      <c r="AL910" s="44">
        <f t="shared" si="986"/>
        <v>3534.1959244640875</v>
      </c>
      <c r="AM910" s="44">
        <f t="shared" si="957"/>
        <v>-58.724381955662643</v>
      </c>
      <c r="AN910" s="44">
        <f t="shared" si="958"/>
        <v>-3.5037335796537561</v>
      </c>
      <c r="AO910" s="44">
        <f t="shared" si="1018"/>
        <v>3364.3314345686767</v>
      </c>
      <c r="AP910" s="44">
        <f t="shared" si="1019"/>
        <v>-5538.6613069556224</v>
      </c>
      <c r="AQ910" s="44">
        <f t="shared" si="987"/>
        <v>737.44098056080679</v>
      </c>
      <c r="AR910" s="44">
        <f t="shared" si="988"/>
        <v>736.06256928734376</v>
      </c>
      <c r="AS910" s="44">
        <f t="shared" si="989"/>
        <v>-45.067659187031794</v>
      </c>
      <c r="AT910" s="44">
        <f>Paramètres!$D$26*Calculs!AQ910</f>
        <v>14.748819611216136</v>
      </c>
      <c r="AU910" s="44">
        <f>Paramètres!$D$26*AO910</f>
        <v>67.286628691373537</v>
      </c>
      <c r="AV910" s="44">
        <f>Paramètres!$D$26*AP910</f>
        <v>-110.77322613911245</v>
      </c>
      <c r="AW910" s="44"/>
      <c r="AX910" s="44"/>
      <c r="AY910" s="44"/>
      <c r="AZ910" s="44"/>
      <c r="BA910" s="44"/>
      <c r="BB910" s="44"/>
      <c r="BC910" s="44"/>
      <c r="BD910" s="44"/>
      <c r="BE910" s="44"/>
      <c r="BF910" s="44"/>
      <c r="BG910" s="41">
        <f>Paramètres!$D$16</f>
        <v>30000</v>
      </c>
      <c r="BH910" s="41">
        <f>Paramètres!$E$16</f>
        <v>-25000</v>
      </c>
      <c r="BI910" s="100"/>
      <c r="BJ910" s="100"/>
      <c r="BK910" s="110">
        <f>Paramètres!$D$20</f>
        <v>523598775598.29883</v>
      </c>
      <c r="BL910" s="41">
        <f>Paramètres!$D$21</f>
        <v>10000</v>
      </c>
      <c r="BM910" s="41"/>
      <c r="BN910" s="41"/>
      <c r="BO910" s="41">
        <f>IF(AND($BR$6&gt;200,A910&lt;950),Paramètres!$D$22,0)</f>
        <v>1</v>
      </c>
      <c r="BP910" s="41">
        <f t="shared" si="959"/>
        <v>-9801.8961417624087</v>
      </c>
      <c r="BQ910" s="41">
        <f t="shared" si="960"/>
        <v>-28757.656423151679</v>
      </c>
      <c r="BR910" s="41">
        <f t="shared" si="990"/>
        <v>30382.231170964613</v>
      </c>
      <c r="BS910" s="41">
        <f t="shared" si="991"/>
        <v>-108.82140719043414</v>
      </c>
      <c r="BT910" s="41">
        <f t="shared" si="992"/>
        <v>486.13166720774518</v>
      </c>
      <c r="BU910" s="41">
        <f t="shared" si="993"/>
        <v>-156.83549000660307</v>
      </c>
      <c r="BV910" s="41">
        <f t="shared" si="994"/>
        <v>-460.13761738915741</v>
      </c>
      <c r="BW910" s="41">
        <f>Paramètres!$D$22</f>
        <v>1</v>
      </c>
      <c r="BX910" s="41">
        <f t="shared" si="961"/>
        <v>139971.63177663248</v>
      </c>
      <c r="BY910" s="41">
        <f t="shared" si="962"/>
        <v>-28534.195924464089</v>
      </c>
      <c r="BZ910" s="41">
        <f t="shared" si="995"/>
        <v>142850.47441037392</v>
      </c>
      <c r="CA910" s="41">
        <f t="shared" si="996"/>
        <v>-11.52226382258254</v>
      </c>
      <c r="CB910" s="41">
        <f t="shared" si="997"/>
        <v>25.471274860936383</v>
      </c>
      <c r="CC910" s="41">
        <f t="shared" si="998"/>
        <v>24.957956355638615</v>
      </c>
      <c r="CD910" s="41">
        <f t="shared" si="999"/>
        <v>-5.0878539278764512</v>
      </c>
      <c r="CE910" s="2">
        <f>Paramètres!$F$16</f>
        <v>15000</v>
      </c>
      <c r="CF910" s="2">
        <f>Paramètres!$G$16</f>
        <v>15000</v>
      </c>
      <c r="CG910" s="111">
        <f>Paramètres!$F$20</f>
        <v>992600579172.61572</v>
      </c>
      <c r="CH910" s="2">
        <f>Paramètres!$F$21</f>
        <v>13332</v>
      </c>
      <c r="CI910" s="2"/>
      <c r="CJ910" s="2"/>
      <c r="CK910" s="2">
        <f>IF(CN910&gt;20000,Paramètres!$F$22,-2)</f>
        <v>1</v>
      </c>
      <c r="CL910" s="2">
        <f t="shared" si="963"/>
        <v>-24801.896141762409</v>
      </c>
      <c r="CM910" s="2">
        <f t="shared" si="964"/>
        <v>11242.34357684832</v>
      </c>
      <c r="CN910" s="2">
        <f t="shared" si="965"/>
        <v>27230.944554434238</v>
      </c>
      <c r="CO910" s="2">
        <f t="shared" si="966"/>
        <v>155.61589531300123</v>
      </c>
      <c r="CP910" s="2">
        <f t="shared" si="967"/>
        <v>969.78404139001498</v>
      </c>
      <c r="CQ910" s="2">
        <f t="shared" si="968"/>
        <v>-883.27758981746763</v>
      </c>
      <c r="CR910" s="2">
        <f t="shared" si="969"/>
        <v>400.37705511304682</v>
      </c>
      <c r="CS910" s="2">
        <f>Paramètres!$F$22</f>
        <v>1</v>
      </c>
      <c r="CT910" s="2">
        <f t="shared" si="970"/>
        <v>124971.63177663248</v>
      </c>
      <c r="CU910" s="2">
        <f t="shared" si="971"/>
        <v>11465.804075535912</v>
      </c>
      <c r="CV910" s="2">
        <f t="shared" si="1000"/>
        <v>125496.50756898693</v>
      </c>
      <c r="CW910" s="2">
        <f t="shared" si="1001"/>
        <v>5.2420548869828716</v>
      </c>
      <c r="CX910" s="2">
        <f t="shared" si="972"/>
        <v>61.972706679311869</v>
      </c>
      <c r="CY910" s="2">
        <f t="shared" si="1002"/>
        <v>61.713512426397919</v>
      </c>
      <c r="CZ910" s="2">
        <f t="shared" si="1003"/>
        <v>5.6620453156836943</v>
      </c>
      <c r="DA910" s="2"/>
      <c r="DB910" s="2"/>
      <c r="DC910" s="13">
        <f>Paramètres!$H$16</f>
        <v>-20000</v>
      </c>
      <c r="DD910" s="13">
        <f>Paramètres!$I$16</f>
        <v>0</v>
      </c>
      <c r="DE910" s="13"/>
      <c r="DF910" s="13"/>
      <c r="DG910" s="112">
        <f>Paramètres!$H$20</f>
        <v>1047197551196.5977</v>
      </c>
      <c r="DH910" s="13">
        <f>Paramètres!$H$21</f>
        <v>10000</v>
      </c>
      <c r="DI910" s="13">
        <f>IF(DL910&lt;66666,Paramètres!$H$22,5)</f>
        <v>1</v>
      </c>
      <c r="DJ910" s="13">
        <f t="shared" si="973"/>
        <v>-59801.896141762409</v>
      </c>
      <c r="DK910" s="13">
        <f t="shared" si="974"/>
        <v>-3757.65642315168</v>
      </c>
      <c r="DL910" s="13">
        <f t="shared" si="1004"/>
        <v>59919.836147511203</v>
      </c>
      <c r="DM910" s="13">
        <f t="shared" si="1005"/>
        <v>-176.40454253984458</v>
      </c>
      <c r="DN910" s="13">
        <f t="shared" si="1006"/>
        <v>279.89259530983389</v>
      </c>
      <c r="DO910" s="13">
        <f t="shared" si="1007"/>
        <v>-279.34168368486513</v>
      </c>
      <c r="DP910" s="13">
        <f t="shared" si="1008"/>
        <v>-17.552454682442825</v>
      </c>
      <c r="DQ910" s="13">
        <f>IF(DT910&lt;66666,Paramètres!$H$22,5)</f>
        <v>5</v>
      </c>
      <c r="DR910" s="13">
        <f t="shared" si="975"/>
        <v>89971.631776632479</v>
      </c>
      <c r="DS910" s="13">
        <f t="shared" si="976"/>
        <v>-3534.1959244640875</v>
      </c>
      <c r="DT910" s="13">
        <f t="shared" si="1009"/>
        <v>90041.018793561205</v>
      </c>
      <c r="DU910" s="13">
        <f t="shared" si="1010"/>
        <v>-2.2494918909410937</v>
      </c>
      <c r="DV910" s="13">
        <f t="shared" si="1011"/>
        <v>634.06211951824116</v>
      </c>
      <c r="DW910" s="13">
        <f t="shared" si="1012"/>
        <v>633.57350133499131</v>
      </c>
      <c r="DX910" s="13">
        <f t="shared" si="1013"/>
        <v>-24.8875433517271</v>
      </c>
    </row>
    <row r="911" spans="1:128" x14ac:dyDescent="0.35">
      <c r="A911" s="106">
        <f t="shared" si="1014"/>
        <v>905</v>
      </c>
      <c r="B911" s="106">
        <f>A911*Paramètres!$D$25</f>
        <v>452.5</v>
      </c>
      <c r="C911" s="102">
        <f>Paramètres!$D$7</f>
        <v>155093840495.72119</v>
      </c>
      <c r="D911" s="28">
        <f>Paramètres!$D$8</f>
        <v>6666</v>
      </c>
      <c r="E911" s="28">
        <f t="shared" si="977"/>
        <v>40748.248087046239</v>
      </c>
      <c r="F911" s="28">
        <f t="shared" si="978"/>
        <v>6778.9765591641581</v>
      </c>
      <c r="G911" s="28">
        <f t="shared" si="952"/>
        <v>78.638974699084457</v>
      </c>
      <c r="H911" s="28">
        <f t="shared" si="953"/>
        <v>-174.86841066865261</v>
      </c>
      <c r="I911" s="28">
        <f t="shared" si="1015"/>
        <v>1181.9278833667397</v>
      </c>
      <c r="J911" s="28">
        <f t="shared" si="1016"/>
        <v>5882.3578279355943</v>
      </c>
      <c r="K911" s="28">
        <f t="shared" si="1017"/>
        <v>1337.9188618443848</v>
      </c>
      <c r="L911" s="28">
        <f t="shared" si="979"/>
        <v>-1332.5563535871918</v>
      </c>
      <c r="M911" s="28">
        <f t="shared" si="980"/>
        <v>-119.66806338109188</v>
      </c>
      <c r="N911" s="28">
        <f>Paramètres!$D$26*Calculs!K911</f>
        <v>26.758377236887696</v>
      </c>
      <c r="O911" s="28">
        <f>Paramètres!$D$26*I911</f>
        <v>23.638557667334794</v>
      </c>
      <c r="P911" s="28">
        <f>Paramètres!$D$26*J911</f>
        <v>117.64715655871188</v>
      </c>
      <c r="Q911" s="105">
        <f>IF($T911&gt;25000,Paramètres!$D$9,-5)</f>
        <v>6</v>
      </c>
      <c r="R911" s="105">
        <f t="shared" si="954"/>
        <v>148853.69850407253</v>
      </c>
      <c r="S911" s="105">
        <f t="shared" si="955"/>
        <v>6025.3782029746399</v>
      </c>
      <c r="T911" s="105">
        <f t="shared" si="981"/>
        <v>148975.59780323153</v>
      </c>
      <c r="U911" s="105">
        <f t="shared" si="982"/>
        <v>2.317983200430576</v>
      </c>
      <c r="V911" s="105">
        <f t="shared" si="956"/>
        <v>41.803489519208917</v>
      </c>
      <c r="W911" s="105">
        <f t="shared" si="983"/>
        <v>41.769283809348138</v>
      </c>
      <c r="X911" s="105">
        <f t="shared" si="984"/>
        <v>1.6907590120229505</v>
      </c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44">
        <f t="shared" si="985"/>
        <v>-108105.4504170263</v>
      </c>
      <c r="AL911" s="44">
        <f t="shared" si="986"/>
        <v>753.59835618951831</v>
      </c>
      <c r="AM911" s="44">
        <f t="shared" si="957"/>
        <v>-53.612912918933262</v>
      </c>
      <c r="AN911" s="44">
        <f t="shared" si="958"/>
        <v>-1.8238413355591991</v>
      </c>
      <c r="AO911" s="44">
        <f t="shared" si="1018"/>
        <v>4033.1073751646468</v>
      </c>
      <c r="AP911" s="44">
        <f t="shared" si="1019"/>
        <v>-5472.9557400035419</v>
      </c>
      <c r="AQ911" s="44">
        <f t="shared" si="987"/>
        <v>761.99142518875169</v>
      </c>
      <c r="AR911" s="44">
        <f t="shared" si="988"/>
        <v>761.6054030076109</v>
      </c>
      <c r="AS911" s="44">
        <f t="shared" si="989"/>
        <v>-24.251642641263718</v>
      </c>
      <c r="AT911" s="44">
        <f>Paramètres!$D$26*Calculs!AQ911</f>
        <v>15.239828503775033</v>
      </c>
      <c r="AU911" s="44">
        <f>Paramètres!$D$26*AO911</f>
        <v>80.662147503292942</v>
      </c>
      <c r="AV911" s="44">
        <f>Paramètres!$D$26*AP911</f>
        <v>-109.45911480007084</v>
      </c>
      <c r="AW911" s="44"/>
      <c r="AX911" s="44"/>
      <c r="AY911" s="44"/>
      <c r="AZ911" s="44"/>
      <c r="BA911" s="44"/>
      <c r="BB911" s="44"/>
      <c r="BC911" s="44"/>
      <c r="BD911" s="44"/>
      <c r="BE911" s="44"/>
      <c r="BF911" s="44"/>
      <c r="BG911" s="41">
        <f>Paramètres!$D$16</f>
        <v>30000</v>
      </c>
      <c r="BH911" s="41">
        <f>Paramètres!$E$16</f>
        <v>-25000</v>
      </c>
      <c r="BI911" s="100"/>
      <c r="BJ911" s="100"/>
      <c r="BK911" s="110">
        <f>Paramètres!$D$20</f>
        <v>523598775598.29883</v>
      </c>
      <c r="BL911" s="41">
        <f>Paramètres!$D$21</f>
        <v>10000</v>
      </c>
      <c r="BM911" s="41"/>
      <c r="BN911" s="41"/>
      <c r="BO911" s="41">
        <f>IF(AND($BR$6&gt;200,A911&lt;950),Paramètres!$D$22,0)</f>
        <v>1</v>
      </c>
      <c r="BP911" s="41">
        <f t="shared" si="959"/>
        <v>-10748.248087046239</v>
      </c>
      <c r="BQ911" s="41">
        <f t="shared" si="960"/>
        <v>-31778.976559164159</v>
      </c>
      <c r="BR911" s="41">
        <f t="shared" si="990"/>
        <v>33547.402106401598</v>
      </c>
      <c r="BS911" s="41">
        <f t="shared" si="991"/>
        <v>-108.68650472023273</v>
      </c>
      <c r="BT911" s="41">
        <f t="shared" si="992"/>
        <v>409.47342161859507</v>
      </c>
      <c r="BU911" s="41">
        <f t="shared" si="993"/>
        <v>-131.19113982803788</v>
      </c>
      <c r="BV911" s="41">
        <f t="shared" si="994"/>
        <v>-387.88834455634259</v>
      </c>
      <c r="BW911" s="41">
        <f>Paramètres!$D$22</f>
        <v>1</v>
      </c>
      <c r="BX911" s="41">
        <f t="shared" si="961"/>
        <v>138105.4504170263</v>
      </c>
      <c r="BY911" s="41">
        <f t="shared" si="962"/>
        <v>-25753.598356189519</v>
      </c>
      <c r="BZ911" s="41">
        <f t="shared" si="995"/>
        <v>140486.16751545909</v>
      </c>
      <c r="CA911" s="41">
        <f t="shared" si="996"/>
        <v>-10.56306528005141</v>
      </c>
      <c r="CB911" s="41">
        <f t="shared" si="997"/>
        <v>26.329287572568649</v>
      </c>
      <c r="CC911" s="41">
        <f t="shared" si="998"/>
        <v>25.883104249170131</v>
      </c>
      <c r="CD911" s="41">
        <f t="shared" si="999"/>
        <v>-4.8266239241947417</v>
      </c>
      <c r="CE911" s="2">
        <f>Paramètres!$F$16</f>
        <v>15000</v>
      </c>
      <c r="CF911" s="2">
        <f>Paramètres!$G$16</f>
        <v>15000</v>
      </c>
      <c r="CG911" s="111">
        <f>Paramètres!$F$20</f>
        <v>992600579172.61572</v>
      </c>
      <c r="CH911" s="2">
        <f>Paramètres!$F$21</f>
        <v>13332</v>
      </c>
      <c r="CI911" s="2"/>
      <c r="CJ911" s="2"/>
      <c r="CK911" s="2">
        <f>IF(CN911&gt;20000,Paramètres!$F$22,-2)</f>
        <v>1</v>
      </c>
      <c r="CL911" s="2">
        <f t="shared" si="963"/>
        <v>-25748.248087046239</v>
      </c>
      <c r="CM911" s="2">
        <f t="shared" si="964"/>
        <v>8221.023440835841</v>
      </c>
      <c r="CN911" s="2">
        <f t="shared" si="965"/>
        <v>27028.827313941179</v>
      </c>
      <c r="CO911" s="2">
        <f t="shared" si="966"/>
        <v>162.29250927629502</v>
      </c>
      <c r="CP911" s="2">
        <f t="shared" si="967"/>
        <v>980.07192863894727</v>
      </c>
      <c r="CQ911" s="2">
        <f t="shared" si="968"/>
        <v>-933.63781079504997</v>
      </c>
      <c r="CR911" s="2">
        <f t="shared" si="969"/>
        <v>298.09633268440621</v>
      </c>
      <c r="CS911" s="2">
        <f>Paramètres!$F$22</f>
        <v>1</v>
      </c>
      <c r="CT911" s="2">
        <f t="shared" si="970"/>
        <v>123105.4504170263</v>
      </c>
      <c r="CU911" s="2">
        <f t="shared" si="971"/>
        <v>14246.401643810481</v>
      </c>
      <c r="CV911" s="2">
        <f t="shared" si="1000"/>
        <v>123927.04257818665</v>
      </c>
      <c r="CW911" s="2">
        <f t="shared" si="1001"/>
        <v>6.6012010161110428</v>
      </c>
      <c r="CX911" s="2">
        <f t="shared" si="972"/>
        <v>63.525237150084386</v>
      </c>
      <c r="CY911" s="2">
        <f t="shared" si="1002"/>
        <v>63.104087449481845</v>
      </c>
      <c r="CZ911" s="2">
        <f t="shared" si="1003"/>
        <v>7.3027325120539093</v>
      </c>
      <c r="DA911" s="2"/>
      <c r="DB911" s="2"/>
      <c r="DC911" s="13">
        <f>Paramètres!$H$16</f>
        <v>-20000</v>
      </c>
      <c r="DD911" s="13">
        <f>Paramètres!$I$16</f>
        <v>0</v>
      </c>
      <c r="DE911" s="13"/>
      <c r="DF911" s="13"/>
      <c r="DG911" s="112">
        <f>Paramètres!$H$20</f>
        <v>1047197551196.5977</v>
      </c>
      <c r="DH911" s="13">
        <f>Paramètres!$H$21</f>
        <v>10000</v>
      </c>
      <c r="DI911" s="13">
        <f>IF(DL911&lt;66666,Paramètres!$H$22,5)</f>
        <v>1</v>
      </c>
      <c r="DJ911" s="13">
        <f t="shared" si="973"/>
        <v>-60748.248087046239</v>
      </c>
      <c r="DK911" s="13">
        <f t="shared" si="974"/>
        <v>-6778.9765591641581</v>
      </c>
      <c r="DL911" s="13">
        <f t="shared" si="1004"/>
        <v>61125.315286180848</v>
      </c>
      <c r="DM911" s="13">
        <f t="shared" si="1005"/>
        <v>-173.63263187105062</v>
      </c>
      <c r="DN911" s="13">
        <f t="shared" si="1006"/>
        <v>269.38919939686042</v>
      </c>
      <c r="DO911" s="13">
        <f t="shared" si="1007"/>
        <v>-267.72740296410399</v>
      </c>
      <c r="DP911" s="13">
        <f t="shared" si="1008"/>
        <v>-29.876051509155502</v>
      </c>
      <c r="DQ911" s="13">
        <f>IF(DT911&lt;66666,Paramètres!$H$22,5)</f>
        <v>5</v>
      </c>
      <c r="DR911" s="13">
        <f t="shared" si="975"/>
        <v>88105.450417026295</v>
      </c>
      <c r="DS911" s="13">
        <f t="shared" si="976"/>
        <v>-753.59835618951831</v>
      </c>
      <c r="DT911" s="13">
        <f t="shared" si="1009"/>
        <v>88108.673260182113</v>
      </c>
      <c r="DU911" s="13">
        <f t="shared" si="1010"/>
        <v>-0.49005994669276137</v>
      </c>
      <c r="DV911" s="13">
        <f t="shared" si="1011"/>
        <v>661.6425279255767</v>
      </c>
      <c r="DW911" s="13">
        <f t="shared" si="1012"/>
        <v>661.61832633436188</v>
      </c>
      <c r="DX911" s="13">
        <f t="shared" si="1013"/>
        <v>-5.659065140583885</v>
      </c>
    </row>
    <row r="912" spans="1:128" x14ac:dyDescent="0.35">
      <c r="A912" s="106">
        <f t="shared" si="1014"/>
        <v>906</v>
      </c>
      <c r="B912" s="106">
        <f>A912*Paramètres!$D$25</f>
        <v>453</v>
      </c>
      <c r="C912" s="102">
        <f>Paramètres!$D$7</f>
        <v>155093840495.72119</v>
      </c>
      <c r="D912" s="28">
        <f>Paramètres!$D$8</f>
        <v>6666</v>
      </c>
      <c r="E912" s="28">
        <f t="shared" si="977"/>
        <v>41006.072940332808</v>
      </c>
      <c r="F912" s="28">
        <f t="shared" si="978"/>
        <v>9690.2384572866831</v>
      </c>
      <c r="G912" s="28">
        <f t="shared" si="952"/>
        <v>91.768205461344991</v>
      </c>
      <c r="H912" s="28">
        <f t="shared" si="953"/>
        <v>-172.5002033925777</v>
      </c>
      <c r="I912" s="28">
        <f t="shared" si="1015"/>
        <v>-174.26702788778687</v>
      </c>
      <c r="J912" s="28">
        <f t="shared" si="1016"/>
        <v>5645.0426079957906</v>
      </c>
      <c r="K912" s="28">
        <f t="shared" si="1017"/>
        <v>1364.6437234238449</v>
      </c>
      <c r="L912" s="28">
        <f t="shared" si="979"/>
        <v>-1352.9696394951502</v>
      </c>
      <c r="M912" s="28">
        <f t="shared" si="980"/>
        <v>-178.11694609008651</v>
      </c>
      <c r="N912" s="28">
        <f>Paramètres!$D$26*Calculs!K912</f>
        <v>27.292874468476899</v>
      </c>
      <c r="O912" s="28">
        <f>Paramètres!$D$26*I912</f>
        <v>-3.4853405577557375</v>
      </c>
      <c r="P912" s="28">
        <f>Paramètres!$D$26*J912</f>
        <v>112.90085215991581</v>
      </c>
      <c r="Q912" s="105">
        <f>IF($T912&gt;25000,Paramètres!$D$9,-5)</f>
        <v>6</v>
      </c>
      <c r="R912" s="105">
        <f t="shared" si="954"/>
        <v>146904.5683190249</v>
      </c>
      <c r="S912" s="105">
        <f t="shared" si="955"/>
        <v>11679.180881759252</v>
      </c>
      <c r="T912" s="105">
        <f t="shared" si="981"/>
        <v>147368.09511922146</v>
      </c>
      <c r="U912" s="105">
        <f t="shared" si="982"/>
        <v>4.5455581744518456</v>
      </c>
      <c r="V912" s="105">
        <f t="shared" si="956"/>
        <v>42.717646502501367</v>
      </c>
      <c r="W912" s="105">
        <f t="shared" si="983"/>
        <v>42.583283810364961</v>
      </c>
      <c r="X912" s="105">
        <f t="shared" si="984"/>
        <v>3.3854486613411527</v>
      </c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44">
        <f t="shared" si="985"/>
        <v>-105898.49537869208</v>
      </c>
      <c r="AL912" s="44">
        <f t="shared" si="986"/>
        <v>-1988.9424244725687</v>
      </c>
      <c r="AM912" s="44">
        <f t="shared" si="957"/>
        <v>-48.815454767647381</v>
      </c>
      <c r="AN912" s="44">
        <f t="shared" si="958"/>
        <v>-0.10789909019594285</v>
      </c>
      <c r="AO912" s="44">
        <f t="shared" si="1018"/>
        <v>4714.0506306689649</v>
      </c>
      <c r="AP912" s="44">
        <f t="shared" si="1019"/>
        <v>-5387.748267844735</v>
      </c>
      <c r="AQ912" s="44">
        <f t="shared" si="987"/>
        <v>792.3762068917913</v>
      </c>
      <c r="AR912" s="44">
        <f t="shared" si="988"/>
        <v>792.37480184236199</v>
      </c>
      <c r="AS912" s="44">
        <f t="shared" si="989"/>
        <v>-1.4921975407017669</v>
      </c>
      <c r="AT912" s="44">
        <f>Paramètres!$D$26*Calculs!AQ912</f>
        <v>15.847524137835826</v>
      </c>
      <c r="AU912" s="44">
        <f>Paramètres!$D$26*AO912</f>
        <v>94.281012613379303</v>
      </c>
      <c r="AV912" s="44">
        <f>Paramètres!$D$26*AP912</f>
        <v>-107.7549653568947</v>
      </c>
      <c r="AW912" s="44"/>
      <c r="AX912" s="44"/>
      <c r="AY912" s="44"/>
      <c r="AZ912" s="44"/>
      <c r="BA912" s="44"/>
      <c r="BB912" s="44"/>
      <c r="BC912" s="44"/>
      <c r="BD912" s="44"/>
      <c r="BE912" s="44"/>
      <c r="BF912" s="44"/>
      <c r="BG912" s="41">
        <f>Paramètres!$D$16</f>
        <v>30000</v>
      </c>
      <c r="BH912" s="41">
        <f>Paramètres!$E$16</f>
        <v>-25000</v>
      </c>
      <c r="BI912" s="100"/>
      <c r="BJ912" s="100"/>
      <c r="BK912" s="110">
        <f>Paramètres!$D$20</f>
        <v>523598775598.29883</v>
      </c>
      <c r="BL912" s="41">
        <f>Paramètres!$D$21</f>
        <v>10000</v>
      </c>
      <c r="BM912" s="41"/>
      <c r="BN912" s="41"/>
      <c r="BO912" s="41">
        <f>IF(AND($BR$6&gt;200,A912&lt;950),Paramètres!$D$22,0)</f>
        <v>1</v>
      </c>
      <c r="BP912" s="41">
        <f t="shared" si="959"/>
        <v>-11006.072940332808</v>
      </c>
      <c r="BQ912" s="41">
        <f t="shared" si="960"/>
        <v>-34690.238457286687</v>
      </c>
      <c r="BR912" s="41">
        <f t="shared" si="990"/>
        <v>36394.316668833591</v>
      </c>
      <c r="BS912" s="41">
        <f t="shared" si="991"/>
        <v>-107.60252267267873</v>
      </c>
      <c r="BT912" s="41">
        <f t="shared" si="992"/>
        <v>354.41928475172585</v>
      </c>
      <c r="BU912" s="41">
        <f t="shared" si="993"/>
        <v>-107.18059456735216</v>
      </c>
      <c r="BV912" s="41">
        <f t="shared" si="994"/>
        <v>-337.82443599022531</v>
      </c>
      <c r="BW912" s="41">
        <f>Paramètres!$D$22</f>
        <v>1</v>
      </c>
      <c r="BX912" s="41">
        <f t="shared" si="961"/>
        <v>135898.49537869208</v>
      </c>
      <c r="BY912" s="41">
        <f t="shared" si="962"/>
        <v>-23011.057575527433</v>
      </c>
      <c r="BZ912" s="41">
        <f t="shared" si="995"/>
        <v>137832.90542151622</v>
      </c>
      <c r="CA912" s="41">
        <f t="shared" si="996"/>
        <v>-9.6104711612150044</v>
      </c>
      <c r="CB912" s="41">
        <f t="shared" si="997"/>
        <v>27.344675620513168</v>
      </c>
      <c r="CC912" s="41">
        <f t="shared" si="998"/>
        <v>26.960907934732155</v>
      </c>
      <c r="CD912" s="41">
        <f t="shared" si="999"/>
        <v>-4.5651646329550912</v>
      </c>
      <c r="CE912" s="2">
        <f>Paramètres!$F$16</f>
        <v>15000</v>
      </c>
      <c r="CF912" s="2">
        <f>Paramètres!$G$16</f>
        <v>15000</v>
      </c>
      <c r="CG912" s="111">
        <f>Paramètres!$F$20</f>
        <v>992600579172.61572</v>
      </c>
      <c r="CH912" s="2">
        <f>Paramètres!$F$21</f>
        <v>13332</v>
      </c>
      <c r="CI912" s="2"/>
      <c r="CJ912" s="2"/>
      <c r="CK912" s="2">
        <f>IF(CN912&gt;20000,Paramètres!$F$22,-2)</f>
        <v>1</v>
      </c>
      <c r="CL912" s="2">
        <f t="shared" si="963"/>
        <v>-26006.072940332808</v>
      </c>
      <c r="CM912" s="2">
        <f t="shared" si="964"/>
        <v>5309.7615427133169</v>
      </c>
      <c r="CN912" s="2">
        <f t="shared" si="965"/>
        <v>26542.59590579617</v>
      </c>
      <c r="CO912" s="2">
        <f t="shared" si="966"/>
        <v>168.46030384779229</v>
      </c>
      <c r="CP912" s="2">
        <f t="shared" si="967"/>
        <v>1005.3776391419075</v>
      </c>
      <c r="CQ912" s="2">
        <f t="shared" si="968"/>
        <v>-985.05527902771928</v>
      </c>
      <c r="CR912" s="2">
        <f t="shared" si="969"/>
        <v>201.12258586786729</v>
      </c>
      <c r="CS912" s="2">
        <f>Paramètres!$F$22</f>
        <v>1</v>
      </c>
      <c r="CT912" s="2">
        <f t="shared" si="970"/>
        <v>120898.49537869208</v>
      </c>
      <c r="CU912" s="2">
        <f t="shared" si="971"/>
        <v>16988.942424472567</v>
      </c>
      <c r="CV912" s="2">
        <f t="shared" si="1000"/>
        <v>122086.3233516911</v>
      </c>
      <c r="CW912" s="2">
        <f t="shared" si="1001"/>
        <v>7.9989622254615851</v>
      </c>
      <c r="CX912" s="2">
        <f t="shared" si="972"/>
        <v>65.421129483967945</v>
      </c>
      <c r="CY912" s="2">
        <f t="shared" si="1002"/>
        <v>64.784620450909486</v>
      </c>
      <c r="CZ912" s="2">
        <f t="shared" si="1003"/>
        <v>9.1036880432987566</v>
      </c>
      <c r="DA912" s="2"/>
      <c r="DB912" s="2"/>
      <c r="DC912" s="13">
        <f>Paramètres!$H$16</f>
        <v>-20000</v>
      </c>
      <c r="DD912" s="13">
        <f>Paramètres!$I$16</f>
        <v>0</v>
      </c>
      <c r="DE912" s="13"/>
      <c r="DF912" s="13"/>
      <c r="DG912" s="112">
        <f>Paramètres!$H$20</f>
        <v>1047197551196.5977</v>
      </c>
      <c r="DH912" s="13">
        <f>Paramètres!$H$21</f>
        <v>10000</v>
      </c>
      <c r="DI912" s="13">
        <f>IF(DL912&lt;66666,Paramètres!$H$22,5)</f>
        <v>1</v>
      </c>
      <c r="DJ912" s="13">
        <f t="shared" si="973"/>
        <v>-61006.072940332808</v>
      </c>
      <c r="DK912" s="13">
        <f t="shared" si="974"/>
        <v>-9690.2384572866831</v>
      </c>
      <c r="DL912" s="13">
        <f t="shared" si="1004"/>
        <v>61770.880331757333</v>
      </c>
      <c r="DM912" s="13">
        <f t="shared" si="1005"/>
        <v>-170.97450790793278</v>
      </c>
      <c r="DN912" s="13">
        <f t="shared" si="1006"/>
        <v>264.00247509152854</v>
      </c>
      <c r="DO912" s="13">
        <f t="shared" si="1007"/>
        <v>-260.73376590007859</v>
      </c>
      <c r="DP912" s="13">
        <f t="shared" si="1008"/>
        <v>-41.415095967728483</v>
      </c>
      <c r="DQ912" s="13">
        <f>IF(DT912&lt;66666,Paramètres!$H$22,5)</f>
        <v>5</v>
      </c>
      <c r="DR912" s="13">
        <f t="shared" si="975"/>
        <v>85898.495378692081</v>
      </c>
      <c r="DS912" s="13">
        <f t="shared" si="976"/>
        <v>1988.9424244725687</v>
      </c>
      <c r="DT912" s="13">
        <f t="shared" si="1009"/>
        <v>85921.518843017737</v>
      </c>
      <c r="DU912" s="13">
        <f t="shared" si="1010"/>
        <v>1.3264219248285058</v>
      </c>
      <c r="DV912" s="13">
        <f t="shared" si="1011"/>
        <v>695.07206614500797</v>
      </c>
      <c r="DW912" s="13">
        <f t="shared" si="1012"/>
        <v>694.88581516697434</v>
      </c>
      <c r="DX912" s="13">
        <f t="shared" si="1013"/>
        <v>16.089779825091547</v>
      </c>
    </row>
    <row r="913" spans="1:128" x14ac:dyDescent="0.35">
      <c r="A913" s="106">
        <f t="shared" si="1014"/>
        <v>907</v>
      </c>
      <c r="B913" s="106">
        <f>A913*Paramètres!$D$25</f>
        <v>453.5</v>
      </c>
      <c r="C913" s="102">
        <f>Paramètres!$D$7</f>
        <v>155093840495.72119</v>
      </c>
      <c r="D913" s="28">
        <f>Paramètres!$D$8</f>
        <v>6666</v>
      </c>
      <c r="E913" s="28">
        <f t="shared" si="977"/>
        <v>40580.697016515122</v>
      </c>
      <c r="F913" s="28">
        <f t="shared" si="978"/>
        <v>12468.230524762057</v>
      </c>
      <c r="G913" s="28">
        <f t="shared" si="952"/>
        <v>105.88631215450998</v>
      </c>
      <c r="H913" s="28">
        <f t="shared" si="953"/>
        <v>-169.73109698977049</v>
      </c>
      <c r="I913" s="28">
        <f t="shared" si="1015"/>
        <v>-1523.7513268251812</v>
      </c>
      <c r="J913" s="28">
        <f t="shared" si="1016"/>
        <v>5354.0248097457879</v>
      </c>
      <c r="K913" s="28">
        <f t="shared" si="1017"/>
        <v>1411.5642597189328</v>
      </c>
      <c r="L913" s="28">
        <f t="shared" si="979"/>
        <v>-1388.9537344772496</v>
      </c>
      <c r="M913" s="28">
        <f t="shared" si="980"/>
        <v>-251.63700601771794</v>
      </c>
      <c r="N913" s="28">
        <f>Paramètres!$D$26*Calculs!K913</f>
        <v>28.231285194378657</v>
      </c>
      <c r="O913" s="28">
        <f>Paramètres!$D$26*I913</f>
        <v>-30.475026536503623</v>
      </c>
      <c r="P913" s="28">
        <f>Paramètres!$D$26*J913</f>
        <v>107.08049619491577</v>
      </c>
      <c r="Q913" s="105">
        <f>IF($T913&gt;25000,Paramètres!$D$9,-5)</f>
        <v>6</v>
      </c>
      <c r="R913" s="105">
        <f t="shared" si="954"/>
        <v>143924.07337941212</v>
      </c>
      <c r="S913" s="105">
        <f t="shared" si="955"/>
        <v>17151.420132542167</v>
      </c>
      <c r="T913" s="105">
        <f t="shared" si="981"/>
        <v>144942.43723176929</v>
      </c>
      <c r="U913" s="105">
        <f t="shared" si="982"/>
        <v>6.7958838112650559</v>
      </c>
      <c r="V913" s="105">
        <f t="shared" si="956"/>
        <v>44.154832804999501</v>
      </c>
      <c r="W913" s="105">
        <f t="shared" si="983"/>
        <v>43.844601471138439</v>
      </c>
      <c r="X913" s="105">
        <f t="shared" si="984"/>
        <v>5.2249575954743817</v>
      </c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44">
        <f t="shared" si="985"/>
        <v>-103343.376362897</v>
      </c>
      <c r="AL913" s="44">
        <f t="shared" si="986"/>
        <v>-4683.1896077801111</v>
      </c>
      <c r="AM913" s="44">
        <f t="shared" si="957"/>
        <v>-44.29997276718418</v>
      </c>
      <c r="AN913" s="44">
        <f t="shared" si="958"/>
        <v>1.658801169357571</v>
      </c>
      <c r="AO913" s="44">
        <f t="shared" si="1018"/>
        <v>5412.144419897948</v>
      </c>
      <c r="AP913" s="44">
        <f t="shared" si="1019"/>
        <v>-5281.4855000285415</v>
      </c>
      <c r="AQ913" s="44">
        <f t="shared" si="987"/>
        <v>829.56226921966947</v>
      </c>
      <c r="AR913" s="44">
        <f t="shared" si="988"/>
        <v>829.21462736298099</v>
      </c>
      <c r="AS913" s="44">
        <f t="shared" si="989"/>
        <v>24.013751896776363</v>
      </c>
      <c r="AT913" s="44">
        <f>Paramètres!$D$26*Calculs!AQ913</f>
        <v>16.591245384393389</v>
      </c>
      <c r="AU913" s="44">
        <f>Paramètres!$D$26*AO913</f>
        <v>108.24288839795896</v>
      </c>
      <c r="AV913" s="44">
        <f>Paramètres!$D$26*AP913</f>
        <v>-105.62971000057084</v>
      </c>
      <c r="AW913" s="44"/>
      <c r="AX913" s="44"/>
      <c r="AY913" s="44"/>
      <c r="AZ913" s="44"/>
      <c r="BA913" s="44"/>
      <c r="BB913" s="44"/>
      <c r="BC913" s="44"/>
      <c r="BD913" s="44"/>
      <c r="BE913" s="44"/>
      <c r="BF913" s="44"/>
      <c r="BG913" s="41">
        <f>Paramètres!$D$16</f>
        <v>30000</v>
      </c>
      <c r="BH913" s="41">
        <f>Paramètres!$E$16</f>
        <v>-25000</v>
      </c>
      <c r="BI913" s="100"/>
      <c r="BJ913" s="100"/>
      <c r="BK913" s="110">
        <f>Paramètres!$D$20</f>
        <v>523598775598.29883</v>
      </c>
      <c r="BL913" s="41">
        <f>Paramètres!$D$21</f>
        <v>10000</v>
      </c>
      <c r="BM913" s="41"/>
      <c r="BN913" s="41"/>
      <c r="BO913" s="41">
        <f>IF(AND($BR$6&gt;200,A913&lt;950),Paramètres!$D$22,0)</f>
        <v>1</v>
      </c>
      <c r="BP913" s="41">
        <f t="shared" si="959"/>
        <v>-10580.697016515122</v>
      </c>
      <c r="BQ913" s="41">
        <f t="shared" si="960"/>
        <v>-37468.230524762053</v>
      </c>
      <c r="BR913" s="41">
        <f t="shared" si="990"/>
        <v>38933.526015659088</v>
      </c>
      <c r="BS913" s="41">
        <f t="shared" si="991"/>
        <v>-105.76921052221435</v>
      </c>
      <c r="BT913" s="41">
        <f t="shared" si="992"/>
        <v>313.8579351330327</v>
      </c>
      <c r="BU913" s="41">
        <f t="shared" si="993"/>
        <v>-85.295015831240988</v>
      </c>
      <c r="BV913" s="41">
        <f t="shared" si="994"/>
        <v>-302.04563185108191</v>
      </c>
      <c r="BW913" s="41">
        <f>Paramètres!$D$22</f>
        <v>1</v>
      </c>
      <c r="BX913" s="41">
        <f t="shared" si="961"/>
        <v>133343.37636289699</v>
      </c>
      <c r="BY913" s="41">
        <f t="shared" si="962"/>
        <v>-20316.81039221989</v>
      </c>
      <c r="BZ913" s="41">
        <f t="shared" si="995"/>
        <v>134882.27757704348</v>
      </c>
      <c r="CA913" s="41">
        <f t="shared" si="996"/>
        <v>-8.6632198498710888</v>
      </c>
      <c r="CB913" s="41">
        <f t="shared" si="997"/>
        <v>28.544205767215889</v>
      </c>
      <c r="CC913" s="41">
        <f t="shared" si="998"/>
        <v>28.218538721099133</v>
      </c>
      <c r="CD913" s="41">
        <f t="shared" si="999"/>
        <v>-4.299506405041134</v>
      </c>
      <c r="CE913" s="2">
        <f>Paramètres!$F$16</f>
        <v>15000</v>
      </c>
      <c r="CF913" s="2">
        <f>Paramètres!$G$16</f>
        <v>15000</v>
      </c>
      <c r="CG913" s="111">
        <f>Paramètres!$F$20</f>
        <v>992600579172.61572</v>
      </c>
      <c r="CH913" s="2">
        <f>Paramètres!$F$21</f>
        <v>13332</v>
      </c>
      <c r="CI913" s="2"/>
      <c r="CJ913" s="2"/>
      <c r="CK913" s="2">
        <f>IF(CN913&gt;20000,Paramètres!$F$22,-2)</f>
        <v>1</v>
      </c>
      <c r="CL913" s="2">
        <f t="shared" si="963"/>
        <v>-25580.697016515122</v>
      </c>
      <c r="CM913" s="2">
        <f t="shared" si="964"/>
        <v>2531.769475237943</v>
      </c>
      <c r="CN913" s="2">
        <f t="shared" si="965"/>
        <v>25705.678682471938</v>
      </c>
      <c r="CO913" s="2">
        <f t="shared" si="966"/>
        <v>174.34773692384687</v>
      </c>
      <c r="CP913" s="2">
        <f t="shared" si="967"/>
        <v>1050.8246302443054</v>
      </c>
      <c r="CQ913" s="2">
        <f t="shared" si="968"/>
        <v>-1045.7154940670939</v>
      </c>
      <c r="CR913" s="2">
        <f t="shared" si="969"/>
        <v>103.49642020908115</v>
      </c>
      <c r="CS913" s="2">
        <f>Paramètres!$F$22</f>
        <v>1</v>
      </c>
      <c r="CT913" s="2">
        <f t="shared" si="970"/>
        <v>118343.376362897</v>
      </c>
      <c r="CU913" s="2">
        <f t="shared" si="971"/>
        <v>19683.18960778011</v>
      </c>
      <c r="CV913" s="2">
        <f t="shared" si="1000"/>
        <v>119969.09052796105</v>
      </c>
      <c r="CW913" s="2">
        <f t="shared" si="1001"/>
        <v>9.4431458150715724</v>
      </c>
      <c r="CX913" s="2">
        <f t="shared" si="972"/>
        <v>67.708007925969682</v>
      </c>
      <c r="CY913" s="2">
        <f t="shared" si="1002"/>
        <v>66.790489362737247</v>
      </c>
      <c r="CZ913" s="2">
        <f t="shared" si="1003"/>
        <v>11.108774369355805</v>
      </c>
      <c r="DA913" s="2"/>
      <c r="DB913" s="2"/>
      <c r="DC913" s="13">
        <f>Paramètres!$H$16</f>
        <v>-20000</v>
      </c>
      <c r="DD913" s="13">
        <f>Paramètres!$I$16</f>
        <v>0</v>
      </c>
      <c r="DE913" s="13"/>
      <c r="DF913" s="13"/>
      <c r="DG913" s="112">
        <f>Paramètres!$H$20</f>
        <v>1047197551196.5977</v>
      </c>
      <c r="DH913" s="13">
        <f>Paramètres!$H$21</f>
        <v>10000</v>
      </c>
      <c r="DI913" s="13">
        <f>IF(DL913&lt;66666,Paramètres!$H$22,5)</f>
        <v>1</v>
      </c>
      <c r="DJ913" s="13">
        <f t="shared" si="973"/>
        <v>-60580.697016515122</v>
      </c>
      <c r="DK913" s="13">
        <f t="shared" si="974"/>
        <v>-12468.230524762057</v>
      </c>
      <c r="DL913" s="13">
        <f t="shared" si="1004"/>
        <v>61850.44562026544</v>
      </c>
      <c r="DM913" s="13">
        <f t="shared" si="1005"/>
        <v>-168.37023659739597</v>
      </c>
      <c r="DN913" s="13">
        <f t="shared" si="1006"/>
        <v>263.34961746288297</v>
      </c>
      <c r="DO913" s="13">
        <f t="shared" si="1007"/>
        <v>-257.94322457891457</v>
      </c>
      <c r="DP913" s="13">
        <f t="shared" si="1008"/>
        <v>-53.087794375717181</v>
      </c>
      <c r="DQ913" s="13">
        <f>IF(DT913&lt;66666,Paramètres!$H$22,5)</f>
        <v>5</v>
      </c>
      <c r="DR913" s="13">
        <f t="shared" si="975"/>
        <v>83343.376362897005</v>
      </c>
      <c r="DS913" s="13">
        <f t="shared" si="976"/>
        <v>4683.1896077801111</v>
      </c>
      <c r="DT913" s="13">
        <f t="shared" si="1009"/>
        <v>83474.850395013709</v>
      </c>
      <c r="DU913" s="13">
        <f t="shared" si="1010"/>
        <v>3.2161538430384686</v>
      </c>
      <c r="DV913" s="13">
        <f t="shared" si="1011"/>
        <v>735.53745423610292</v>
      </c>
      <c r="DW913" s="13">
        <f t="shared" si="1012"/>
        <v>734.37897267640369</v>
      </c>
      <c r="DX913" s="13">
        <f t="shared" si="1013"/>
        <v>41.265858465285973</v>
      </c>
    </row>
    <row r="914" spans="1:128" x14ac:dyDescent="0.35">
      <c r="A914" s="106">
        <f t="shared" si="1014"/>
        <v>908</v>
      </c>
      <c r="B914" s="106">
        <f>A914*Paramètres!$D$25</f>
        <v>454</v>
      </c>
      <c r="C914" s="102">
        <f>Paramètres!$D$7</f>
        <v>155093840495.72119</v>
      </c>
      <c r="D914" s="28">
        <f>Paramètres!$D$8</f>
        <v>6666</v>
      </c>
      <c r="E914" s="28">
        <f t="shared" si="977"/>
        <v>39471.582919483219</v>
      </c>
      <c r="F914" s="28">
        <f t="shared" si="978"/>
        <v>15082.333678130521</v>
      </c>
      <c r="G914" s="28">
        <f t="shared" si="952"/>
        <v>119.98441006752068</v>
      </c>
      <c r="H914" s="28">
        <f t="shared" si="953"/>
        <v>-166.58041507639291</v>
      </c>
      <c r="I914" s="28">
        <f t="shared" si="1015"/>
        <v>-2882.230034765927</v>
      </c>
      <c r="J914" s="28">
        <f t="shared" si="1016"/>
        <v>4995.307307533154</v>
      </c>
      <c r="K914" s="28">
        <f t="shared" si="1017"/>
        <v>1487.3694976196894</v>
      </c>
      <c r="L914" s="28">
        <f t="shared" si="979"/>
        <v>-1446.7592606966098</v>
      </c>
      <c r="M914" s="28">
        <f t="shared" si="980"/>
        <v>-345.18931622813341</v>
      </c>
      <c r="N914" s="28">
        <f>Paramètres!$D$26*Calculs!K914</f>
        <v>29.747389952393789</v>
      </c>
      <c r="O914" s="28">
        <f>Paramètres!$D$26*I914</f>
        <v>-57.644600695318545</v>
      </c>
      <c r="P914" s="28">
        <f>Paramètres!$D$26*J914</f>
        <v>99.906146150663076</v>
      </c>
      <c r="Q914" s="105">
        <f>IF($T914&gt;25000,Paramètres!$D$9,-5)</f>
        <v>6</v>
      </c>
      <c r="R914" s="105">
        <f t="shared" si="954"/>
        <v>139901.58341559052</v>
      </c>
      <c r="S914" s="105">
        <f t="shared" si="955"/>
        <v>22400.262597950707</v>
      </c>
      <c r="T914" s="105">
        <f t="shared" si="981"/>
        <v>141683.53752870014</v>
      </c>
      <c r="U914" s="105">
        <f t="shared" si="982"/>
        <v>9.0966696346223426</v>
      </c>
      <c r="V914" s="105">
        <f t="shared" si="956"/>
        <v>46.202620010171096</v>
      </c>
      <c r="W914" s="105">
        <f t="shared" si="983"/>
        <v>45.621529572992479</v>
      </c>
      <c r="X914" s="105">
        <f t="shared" si="984"/>
        <v>7.3046653054630255</v>
      </c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44">
        <f t="shared" si="985"/>
        <v>-100430.00049610728</v>
      </c>
      <c r="AL914" s="44">
        <f t="shared" si="986"/>
        <v>-7317.9289198201877</v>
      </c>
      <c r="AM914" s="44">
        <f t="shared" si="957"/>
        <v>-40.030393271351201</v>
      </c>
      <c r="AN914" s="44">
        <f t="shared" si="958"/>
        <v>3.4928675512652081</v>
      </c>
      <c r="AO914" s="44">
        <f t="shared" si="1018"/>
        <v>6133.1161588629693</v>
      </c>
      <c r="AP914" s="44">
        <f t="shared" si="1019"/>
        <v>-5151.8420381311944</v>
      </c>
      <c r="AQ914" s="44">
        <f t="shared" si="987"/>
        <v>874.85774646902735</v>
      </c>
      <c r="AR914" s="44">
        <f t="shared" si="988"/>
        <v>873.23260223137845</v>
      </c>
      <c r="AS914" s="44">
        <f t="shared" si="989"/>
        <v>53.300084025075023</v>
      </c>
      <c r="AT914" s="44">
        <f>Paramètres!$D$26*Calculs!AQ914</f>
        <v>17.497154929380546</v>
      </c>
      <c r="AU914" s="44">
        <f>Paramètres!$D$26*AO914</f>
        <v>122.6623231772594</v>
      </c>
      <c r="AV914" s="44">
        <f>Paramètres!$D$26*AP914</f>
        <v>-103.0368407626239</v>
      </c>
      <c r="AW914" s="44"/>
      <c r="AX914" s="44"/>
      <c r="AY914" s="44"/>
      <c r="AZ914" s="44"/>
      <c r="BA914" s="44"/>
      <c r="BB914" s="44"/>
      <c r="BC914" s="44"/>
      <c r="BD914" s="44"/>
      <c r="BE914" s="44"/>
      <c r="BF914" s="44"/>
      <c r="BG914" s="41">
        <f>Paramètres!$D$16</f>
        <v>30000</v>
      </c>
      <c r="BH914" s="41">
        <f>Paramètres!$E$16</f>
        <v>-25000</v>
      </c>
      <c r="BI914" s="100"/>
      <c r="BJ914" s="100"/>
      <c r="BK914" s="110">
        <f>Paramètres!$D$20</f>
        <v>523598775598.29883</v>
      </c>
      <c r="BL914" s="41">
        <f>Paramètres!$D$21</f>
        <v>10000</v>
      </c>
      <c r="BM914" s="41"/>
      <c r="BN914" s="41"/>
      <c r="BO914" s="41">
        <f>IF(AND($BR$6&gt;200,A914&lt;950),Paramètres!$D$22,0)</f>
        <v>1</v>
      </c>
      <c r="BP914" s="41">
        <f t="shared" si="959"/>
        <v>-9471.5829194832186</v>
      </c>
      <c r="BQ914" s="41">
        <f t="shared" si="960"/>
        <v>-40082.333678130519</v>
      </c>
      <c r="BR914" s="41">
        <f t="shared" si="990"/>
        <v>41186.215607720529</v>
      </c>
      <c r="BS914" s="41">
        <f t="shared" si="991"/>
        <v>-103.2952896850846</v>
      </c>
      <c r="BT914" s="41">
        <f t="shared" si="992"/>
        <v>283.2569838178232</v>
      </c>
      <c r="BU914" s="41">
        <f t="shared" si="993"/>
        <v>-65.140532339910081</v>
      </c>
      <c r="BV914" s="41">
        <f t="shared" si="994"/>
        <v>-275.66506838561116</v>
      </c>
      <c r="BW914" s="41">
        <f>Paramètres!$D$22</f>
        <v>1</v>
      </c>
      <c r="BX914" s="41">
        <f t="shared" si="961"/>
        <v>130430.00049610728</v>
      </c>
      <c r="BY914" s="41">
        <f t="shared" si="962"/>
        <v>-17682.071080179812</v>
      </c>
      <c r="BZ914" s="41">
        <f t="shared" si="995"/>
        <v>131623.10081098636</v>
      </c>
      <c r="CA914" s="41">
        <f t="shared" si="996"/>
        <v>-7.7203795907945612</v>
      </c>
      <c r="CB914" s="41">
        <f t="shared" si="997"/>
        <v>29.962979277856157</v>
      </c>
      <c r="CC914" s="41">
        <f t="shared" si="998"/>
        <v>29.691379233556475</v>
      </c>
      <c r="CD914" s="41">
        <f t="shared" si="999"/>
        <v>-4.0251865067806181</v>
      </c>
      <c r="CE914" s="2">
        <f>Paramètres!$F$16</f>
        <v>15000</v>
      </c>
      <c r="CF914" s="2">
        <f>Paramètres!$G$16</f>
        <v>15000</v>
      </c>
      <c r="CG914" s="111">
        <f>Paramètres!$F$20</f>
        <v>992600579172.61572</v>
      </c>
      <c r="CH914" s="2">
        <f>Paramètres!$F$21</f>
        <v>13332</v>
      </c>
      <c r="CI914" s="2"/>
      <c r="CJ914" s="2"/>
      <c r="CK914" s="2">
        <f>IF(CN914&gt;20000,Paramètres!$F$22,-2)</f>
        <v>1</v>
      </c>
      <c r="CL914" s="2">
        <f t="shared" si="963"/>
        <v>-24471.582919483219</v>
      </c>
      <c r="CM914" s="2">
        <f t="shared" si="964"/>
        <v>-82.333678130520639</v>
      </c>
      <c r="CN914" s="2">
        <f t="shared" si="965"/>
        <v>24471.721423301988</v>
      </c>
      <c r="CO914" s="2">
        <f t="shared" si="966"/>
        <v>-179.80723133093892</v>
      </c>
      <c r="CP914" s="2">
        <f t="shared" si="967"/>
        <v>1122.3718870636587</v>
      </c>
      <c r="CQ914" s="2">
        <f t="shared" si="968"/>
        <v>-1122.3655347196718</v>
      </c>
      <c r="CR914" s="2">
        <f t="shared" si="969"/>
        <v>-3.776154692749075</v>
      </c>
      <c r="CS914" s="2">
        <f>Paramètres!$F$22</f>
        <v>1</v>
      </c>
      <c r="CT914" s="2">
        <f t="shared" si="970"/>
        <v>115430.00049610728</v>
      </c>
      <c r="CU914" s="2">
        <f t="shared" si="971"/>
        <v>22317.928919820188</v>
      </c>
      <c r="CV914" s="2">
        <f t="shared" si="1000"/>
        <v>117567.7462818841</v>
      </c>
      <c r="CW914" s="2">
        <f t="shared" si="1001"/>
        <v>10.942885025516636</v>
      </c>
      <c r="CX914" s="2">
        <f t="shared" si="972"/>
        <v>70.448948785956716</v>
      </c>
      <c r="CY914" s="2">
        <f t="shared" si="1002"/>
        <v>69.167968686036303</v>
      </c>
      <c r="CZ914" s="2">
        <f t="shared" si="1003"/>
        <v>13.373350099876031</v>
      </c>
      <c r="DA914" s="2"/>
      <c r="DB914" s="2"/>
      <c r="DC914" s="13">
        <f>Paramètres!$H$16</f>
        <v>-20000</v>
      </c>
      <c r="DD914" s="13">
        <f>Paramètres!$I$16</f>
        <v>0</v>
      </c>
      <c r="DE914" s="13"/>
      <c r="DF914" s="13"/>
      <c r="DG914" s="112">
        <f>Paramètres!$H$20</f>
        <v>1047197551196.5977</v>
      </c>
      <c r="DH914" s="13">
        <f>Paramètres!$H$21</f>
        <v>10000</v>
      </c>
      <c r="DI914" s="13">
        <f>IF(DL914&lt;66666,Paramètres!$H$22,5)</f>
        <v>1</v>
      </c>
      <c r="DJ914" s="13">
        <f t="shared" si="973"/>
        <v>-59471.582919483219</v>
      </c>
      <c r="DK914" s="13">
        <f t="shared" si="974"/>
        <v>-15082.333678130521</v>
      </c>
      <c r="DL914" s="13">
        <f t="shared" si="1004"/>
        <v>61354.266062984061</v>
      </c>
      <c r="DM914" s="13">
        <f t="shared" si="1005"/>
        <v>-165.76948199930249</v>
      </c>
      <c r="DN914" s="13">
        <f t="shared" si="1006"/>
        <v>267.46033381387514</v>
      </c>
      <c r="DO914" s="13">
        <f t="shared" si="1007"/>
        <v>-259.25319363702789</v>
      </c>
      <c r="DP914" s="13">
        <f t="shared" si="1008"/>
        <v>-65.748093149773183</v>
      </c>
      <c r="DQ914" s="13">
        <f>IF(DT914&lt;66666,Paramètres!$H$22,5)</f>
        <v>5</v>
      </c>
      <c r="DR914" s="13">
        <f t="shared" si="975"/>
        <v>80430.000496107285</v>
      </c>
      <c r="DS914" s="13">
        <f t="shared" si="976"/>
        <v>7317.9289198201877</v>
      </c>
      <c r="DT914" s="13">
        <f t="shared" si="1009"/>
        <v>80762.2254737904</v>
      </c>
      <c r="DU914" s="13">
        <f t="shared" si="1010"/>
        <v>5.1987462609721344</v>
      </c>
      <c r="DV914" s="13">
        <f t="shared" si="1011"/>
        <v>784.63974641720563</v>
      </c>
      <c r="DW914" s="13">
        <f t="shared" si="1012"/>
        <v>781.41203790975078</v>
      </c>
      <c r="DX914" s="13">
        <f t="shared" si="1013"/>
        <v>71.096826000792504</v>
      </c>
    </row>
    <row r="915" spans="1:128" x14ac:dyDescent="0.35">
      <c r="A915" s="106">
        <f t="shared" si="1014"/>
        <v>909</v>
      </c>
      <c r="B915" s="106">
        <f>A915*Paramètres!$D$25</f>
        <v>454.5</v>
      </c>
      <c r="C915" s="102">
        <f>Paramètres!$D$7</f>
        <v>155093840495.72119</v>
      </c>
      <c r="D915" s="28">
        <f>Paramètres!$D$8</f>
        <v>6666</v>
      </c>
      <c r="E915" s="28">
        <f t="shared" si="977"/>
        <v>37668.778086926097</v>
      </c>
      <c r="F915" s="28">
        <f t="shared" si="978"/>
        <v>17493.690002840063</v>
      </c>
      <c r="G915" s="28">
        <f t="shared" si="952"/>
        <v>133.18936810824172</v>
      </c>
      <c r="H915" s="28">
        <f t="shared" si="953"/>
        <v>-162.93520785348804</v>
      </c>
      <c r="I915" s="28">
        <f t="shared" si="1015"/>
        <v>-4271.3446947672182</v>
      </c>
      <c r="J915" s="28">
        <f t="shared" si="1016"/>
        <v>4550.2118451543574</v>
      </c>
      <c r="K915" s="28">
        <f t="shared" si="1017"/>
        <v>1602.1698603424234</v>
      </c>
      <c r="L915" s="28">
        <f t="shared" si="979"/>
        <v>-1531.6319610999988</v>
      </c>
      <c r="M915" s="28">
        <f t="shared" si="980"/>
        <v>-470.16145857208733</v>
      </c>
      <c r="N915" s="28">
        <f>Paramètres!$D$26*Calculs!K915</f>
        <v>32.043397206848468</v>
      </c>
      <c r="O915" s="28">
        <f>Paramètres!$D$26*I915</f>
        <v>-85.426893895344364</v>
      </c>
      <c r="P915" s="28">
        <f>Paramètres!$D$26*J915</f>
        <v>91.004236903087147</v>
      </c>
      <c r="Q915" s="105">
        <f>IF($T915&gt;25000,Paramètres!$D$9,-5)</f>
        <v>6</v>
      </c>
      <c r="R915" s="105">
        <f t="shared" si="954"/>
        <v>134813.91235304406</v>
      </c>
      <c r="S915" s="105">
        <f t="shared" si="955"/>
        <v>27374.21492071958</v>
      </c>
      <c r="T915" s="105">
        <f t="shared" si="981"/>
        <v>137565.03409827655</v>
      </c>
      <c r="U915" s="105">
        <f t="shared" si="982"/>
        <v>11.4779664358628</v>
      </c>
      <c r="V915" s="105">
        <f t="shared" si="956"/>
        <v>49.000648808845085</v>
      </c>
      <c r="W915" s="105">
        <f t="shared" si="983"/>
        <v>48.020699569911237</v>
      </c>
      <c r="X915" s="105">
        <f t="shared" si="984"/>
        <v>9.7506921038507723</v>
      </c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44">
        <f t="shared" si="985"/>
        <v>-97145.134266117951</v>
      </c>
      <c r="AL915" s="44">
        <f t="shared" si="986"/>
        <v>-9880.5249178795166</v>
      </c>
      <c r="AM915" s="44">
        <f t="shared" si="957"/>
        <v>-35.968467650695878</v>
      </c>
      <c r="AN915" s="44">
        <f t="shared" si="958"/>
        <v>5.4139227570653308</v>
      </c>
      <c r="AO915" s="44">
        <f t="shared" si="1018"/>
        <v>6883.6864379170884</v>
      </c>
      <c r="AP915" s="44">
        <f t="shared" si="1019"/>
        <v>-4995.5051133434954</v>
      </c>
      <c r="AQ915" s="44">
        <f t="shared" si="987"/>
        <v>930.04176934543784</v>
      </c>
      <c r="AR915" s="44">
        <f t="shared" si="988"/>
        <v>925.89291540233603</v>
      </c>
      <c r="AS915" s="44">
        <f t="shared" si="989"/>
        <v>87.749654899350958</v>
      </c>
      <c r="AT915" s="44">
        <f>Paramètres!$D$26*Calculs!AQ915</f>
        <v>18.600835386908756</v>
      </c>
      <c r="AU915" s="44">
        <f>Paramètres!$D$26*AO915</f>
        <v>137.67372875834178</v>
      </c>
      <c r="AV915" s="44">
        <f>Paramètres!$D$26*AP915</f>
        <v>-99.910102266869913</v>
      </c>
      <c r="AW915" s="44"/>
      <c r="AX915" s="44"/>
      <c r="AY915" s="44"/>
      <c r="AZ915" s="44"/>
      <c r="BA915" s="44"/>
      <c r="BB915" s="44"/>
      <c r="BC915" s="44"/>
      <c r="BD915" s="44"/>
      <c r="BE915" s="44"/>
      <c r="BF915" s="44"/>
      <c r="BG915" s="41">
        <f>Paramètres!$D$16</f>
        <v>30000</v>
      </c>
      <c r="BH915" s="41">
        <f>Paramètres!$E$16</f>
        <v>-25000</v>
      </c>
      <c r="BI915" s="100"/>
      <c r="BJ915" s="100"/>
      <c r="BK915" s="110">
        <f>Paramètres!$D$20</f>
        <v>523598775598.29883</v>
      </c>
      <c r="BL915" s="41">
        <f>Paramètres!$D$21</f>
        <v>10000</v>
      </c>
      <c r="BM915" s="41"/>
      <c r="BN915" s="41"/>
      <c r="BO915" s="41">
        <f>IF(AND($BR$6&gt;200,A915&lt;950),Paramètres!$D$22,0)</f>
        <v>1</v>
      </c>
      <c r="BP915" s="41">
        <f t="shared" si="959"/>
        <v>-7668.7780869260969</v>
      </c>
      <c r="BQ915" s="41">
        <f t="shared" si="960"/>
        <v>-42493.690002840063</v>
      </c>
      <c r="BR915" s="41">
        <f t="shared" si="990"/>
        <v>43180.132554266056</v>
      </c>
      <c r="BS915" s="41">
        <f t="shared" si="991"/>
        <v>-100.22997955081027</v>
      </c>
      <c r="BT915" s="41">
        <f t="shared" si="992"/>
        <v>259.65496768132471</v>
      </c>
      <c r="BU915" s="41">
        <f t="shared" si="993"/>
        <v>-46.114641353024687</v>
      </c>
      <c r="BV915" s="41">
        <f t="shared" si="994"/>
        <v>-255.52718464866257</v>
      </c>
      <c r="BW915" s="41">
        <f>Paramètres!$D$22</f>
        <v>1</v>
      </c>
      <c r="BX915" s="41">
        <f t="shared" si="961"/>
        <v>127145.13426611795</v>
      </c>
      <c r="BY915" s="41">
        <f t="shared" si="962"/>
        <v>-15119.475082120483</v>
      </c>
      <c r="BZ915" s="41">
        <f t="shared" si="995"/>
        <v>128040.94538196766</v>
      </c>
      <c r="CA915" s="41">
        <f t="shared" si="996"/>
        <v>-6.7814872136601183</v>
      </c>
      <c r="CB915" s="41">
        <f t="shared" si="997"/>
        <v>31.647499777516565</v>
      </c>
      <c r="CC915" s="41">
        <f t="shared" si="998"/>
        <v>31.426084807446038</v>
      </c>
      <c r="CD915" s="41">
        <f t="shared" si="999"/>
        <v>-3.7370357026820487</v>
      </c>
      <c r="CE915" s="2">
        <f>Paramètres!$F$16</f>
        <v>15000</v>
      </c>
      <c r="CF915" s="2">
        <f>Paramètres!$G$16</f>
        <v>15000</v>
      </c>
      <c r="CG915" s="111">
        <f>Paramètres!$F$20</f>
        <v>992600579172.61572</v>
      </c>
      <c r="CH915" s="2">
        <f>Paramètres!$F$21</f>
        <v>13332</v>
      </c>
      <c r="CI915" s="2"/>
      <c r="CJ915" s="2"/>
      <c r="CK915" s="2">
        <f>IF(CN915&gt;20000,Paramètres!$F$22,-2)</f>
        <v>1</v>
      </c>
      <c r="CL915" s="2">
        <f t="shared" si="963"/>
        <v>-22668.778086926097</v>
      </c>
      <c r="CM915" s="2">
        <f t="shared" si="964"/>
        <v>-2493.6900028400632</v>
      </c>
      <c r="CN915" s="2">
        <f t="shared" si="965"/>
        <v>22805.525422242859</v>
      </c>
      <c r="CO915" s="2">
        <f t="shared" si="966"/>
        <v>-173.72239081303672</v>
      </c>
      <c r="CP915" s="2">
        <f t="shared" si="967"/>
        <v>1227.9656519389234</v>
      </c>
      <c r="CQ915" s="2">
        <f t="shared" si="968"/>
        <v>-1220.602478863359</v>
      </c>
      <c r="CR915" s="2">
        <f t="shared" si="969"/>
        <v>-134.2729717195846</v>
      </c>
      <c r="CS915" s="2">
        <f>Paramètres!$F$22</f>
        <v>1</v>
      </c>
      <c r="CT915" s="2">
        <f t="shared" si="970"/>
        <v>112145.13426611795</v>
      </c>
      <c r="CU915" s="2">
        <f t="shared" si="971"/>
        <v>24880.524917879517</v>
      </c>
      <c r="CV915" s="2">
        <f t="shared" si="1000"/>
        <v>114871.97943691423</v>
      </c>
      <c r="CW915" s="2">
        <f t="shared" si="1001"/>
        <v>12.509031681729882</v>
      </c>
      <c r="CX915" s="2">
        <f t="shared" si="972"/>
        <v>73.727595779877959</v>
      </c>
      <c r="CY915" s="2">
        <f t="shared" si="1002"/>
        <v>71.977441046824111</v>
      </c>
      <c r="CZ915" s="2">
        <f t="shared" si="1003"/>
        <v>15.968918555495195</v>
      </c>
      <c r="DA915" s="2"/>
      <c r="DB915" s="2"/>
      <c r="DC915" s="13">
        <f>Paramètres!$H$16</f>
        <v>-20000</v>
      </c>
      <c r="DD915" s="13">
        <f>Paramètres!$I$16</f>
        <v>0</v>
      </c>
      <c r="DE915" s="13"/>
      <c r="DF915" s="13"/>
      <c r="DG915" s="112">
        <f>Paramètres!$H$20</f>
        <v>1047197551196.5977</v>
      </c>
      <c r="DH915" s="13">
        <f>Paramètres!$H$21</f>
        <v>10000</v>
      </c>
      <c r="DI915" s="13">
        <f>IF(DL915&lt;66666,Paramètres!$H$22,5)</f>
        <v>1</v>
      </c>
      <c r="DJ915" s="13">
        <f t="shared" si="973"/>
        <v>-57668.778086926097</v>
      </c>
      <c r="DK915" s="13">
        <f t="shared" si="974"/>
        <v>-17493.690002840063</v>
      </c>
      <c r="DL915" s="13">
        <f t="shared" si="1004"/>
        <v>60263.730020258401</v>
      </c>
      <c r="DM915" s="13">
        <f t="shared" si="1005"/>
        <v>-163.12494775635687</v>
      </c>
      <c r="DN915" s="13">
        <f t="shared" si="1006"/>
        <v>276.83535144971648</v>
      </c>
      <c r="DO915" s="13">
        <f t="shared" si="1007"/>
        <v>-264.91484088361511</v>
      </c>
      <c r="DP915" s="13">
        <f t="shared" si="1008"/>
        <v>-80.361302203840211</v>
      </c>
      <c r="DQ915" s="13">
        <f>IF(DT915&lt;66666,Paramètres!$H$22,5)</f>
        <v>5</v>
      </c>
      <c r="DR915" s="13">
        <f t="shared" si="975"/>
        <v>77145.134266117951</v>
      </c>
      <c r="DS915" s="13">
        <f t="shared" si="976"/>
        <v>9880.5249178795166</v>
      </c>
      <c r="DT915" s="13">
        <f t="shared" si="1009"/>
        <v>77775.295008056404</v>
      </c>
      <c r="DU915" s="13">
        <f t="shared" si="1010"/>
        <v>7.2985424457575192</v>
      </c>
      <c r="DV915" s="13">
        <f t="shared" si="1011"/>
        <v>844.56663262860411</v>
      </c>
      <c r="DW915" s="13">
        <f t="shared" si="1012"/>
        <v>837.72367901745326</v>
      </c>
      <c r="DX915" s="13">
        <f t="shared" si="1013"/>
        <v>107.29321769376921</v>
      </c>
    </row>
    <row r="916" spans="1:128" x14ac:dyDescent="0.35">
      <c r="A916" s="106">
        <f t="shared" si="1014"/>
        <v>910</v>
      </c>
      <c r="B916" s="106">
        <f>A916*Paramètres!$D$25</f>
        <v>455</v>
      </c>
      <c r="C916" s="102">
        <f>Paramètres!$D$7</f>
        <v>155093840495.72119</v>
      </c>
      <c r="D916" s="28">
        <f>Paramètres!$D$8</f>
        <v>6666</v>
      </c>
      <c r="E916" s="28">
        <f t="shared" si="977"/>
        <v>35150.197749267485</v>
      </c>
      <c r="F916" s="28">
        <f t="shared" si="978"/>
        <v>19651.255560774222</v>
      </c>
      <c r="G916" s="28">
        <f t="shared" si="952"/>
        <v>145.09711383226846</v>
      </c>
      <c r="H916" s="28">
        <f t="shared" si="953"/>
        <v>-158.52239517943795</v>
      </c>
      <c r="I916" s="28">
        <f t="shared" si="1015"/>
        <v>-5717.5497619718726</v>
      </c>
      <c r="J916" s="28">
        <f t="shared" si="1016"/>
        <v>3989.0461496791831</v>
      </c>
      <c r="K916" s="28">
        <f t="shared" si="1017"/>
        <v>1768.7919610021545</v>
      </c>
      <c r="L916" s="28">
        <f t="shared" si="979"/>
        <v>-1645.9683757673638</v>
      </c>
      <c r="M916" s="28">
        <f t="shared" si="980"/>
        <v>-647.62111398532534</v>
      </c>
      <c r="N916" s="28">
        <f>Paramètres!$D$26*Calculs!K916</f>
        <v>35.37583922004309</v>
      </c>
      <c r="O916" s="28">
        <f>Paramètres!$D$26*I916</f>
        <v>-114.35099523943745</v>
      </c>
      <c r="P916" s="28">
        <f>Paramètres!$D$26*J916</f>
        <v>79.780922993583658</v>
      </c>
      <c r="Q916" s="105">
        <f>IF($T916&gt;25000,Paramètres!$D$9,-5)</f>
        <v>6</v>
      </c>
      <c r="R916" s="105">
        <f t="shared" si="954"/>
        <v>128622.01556757631</v>
      </c>
      <c r="S916" s="105">
        <f t="shared" si="955"/>
        <v>32007.595621600649</v>
      </c>
      <c r="T916" s="105">
        <f t="shared" si="981"/>
        <v>132544.74363829652</v>
      </c>
      <c r="U916" s="105">
        <f t="shared" si="982"/>
        <v>13.974215408162239</v>
      </c>
      <c r="V916" s="105">
        <f t="shared" si="956"/>
        <v>52.768548776324678</v>
      </c>
      <c r="W916" s="105">
        <f t="shared" si="983"/>
        <v>51.206837147073387</v>
      </c>
      <c r="X916" s="105">
        <f t="shared" si="984"/>
        <v>12.742824229834671</v>
      </c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44">
        <f t="shared" si="985"/>
        <v>-93471.817818308817</v>
      </c>
      <c r="AL916" s="44">
        <f t="shared" si="986"/>
        <v>-12356.340060826427</v>
      </c>
      <c r="AM916" s="44">
        <f t="shared" si="957"/>
        <v>-32.074632729047146</v>
      </c>
      <c r="AN916" s="44">
        <f t="shared" si="958"/>
        <v>7.4460165849819724</v>
      </c>
      <c r="AO916" s="44">
        <f t="shared" si="1018"/>
        <v>7671.9056245610827</v>
      </c>
      <c r="AP916" s="44">
        <f t="shared" si="1019"/>
        <v>-4807.845356177274</v>
      </c>
      <c r="AQ916" s="44">
        <f t="shared" si="987"/>
        <v>997.55992673456717</v>
      </c>
      <c r="AR916" s="44">
        <f t="shared" si="988"/>
        <v>989.14790444163464</v>
      </c>
      <c r="AS916" s="44">
        <f t="shared" si="989"/>
        <v>129.27579265043312</v>
      </c>
      <c r="AT916" s="44">
        <f>Paramètres!$D$26*Calculs!AQ916</f>
        <v>19.951198534691343</v>
      </c>
      <c r="AU916" s="44">
        <f>Paramètres!$D$26*AO916</f>
        <v>153.43811249122166</v>
      </c>
      <c r="AV916" s="44">
        <f>Paramètres!$D$26*AP916</f>
        <v>-96.15690712354548</v>
      </c>
      <c r="AW916" s="44"/>
      <c r="AX916" s="44"/>
      <c r="AY916" s="44"/>
      <c r="AZ916" s="44"/>
      <c r="BA916" s="44"/>
      <c r="BB916" s="44"/>
      <c r="BC916" s="44"/>
      <c r="BD916" s="44"/>
      <c r="BE916" s="44"/>
      <c r="BF916" s="44"/>
      <c r="BG916" s="41">
        <f>Paramètres!$D$16</f>
        <v>30000</v>
      </c>
      <c r="BH916" s="41">
        <f>Paramètres!$E$16</f>
        <v>-25000</v>
      </c>
      <c r="BI916" s="100"/>
      <c r="BJ916" s="100"/>
      <c r="BK916" s="110">
        <f>Paramètres!$D$20</f>
        <v>523598775598.29883</v>
      </c>
      <c r="BL916" s="41">
        <f>Paramètres!$D$21</f>
        <v>10000</v>
      </c>
      <c r="BM916" s="41"/>
      <c r="BN916" s="41"/>
      <c r="BO916" s="41">
        <f>IF(AND($BR$6&gt;200,A916&lt;950),Paramètres!$D$22,0)</f>
        <v>1</v>
      </c>
      <c r="BP916" s="41">
        <f t="shared" si="959"/>
        <v>-5150.1977492674851</v>
      </c>
      <c r="BQ916" s="41">
        <f t="shared" si="960"/>
        <v>-44651.255560774225</v>
      </c>
      <c r="BR916" s="41">
        <f t="shared" si="990"/>
        <v>44947.293133292587</v>
      </c>
      <c r="BS916" s="41">
        <f t="shared" si="991"/>
        <v>-96.57957636334487</v>
      </c>
      <c r="BT916" s="41">
        <f t="shared" si="992"/>
        <v>241.05644217397526</v>
      </c>
      <c r="BU916" s="41">
        <f t="shared" si="993"/>
        <v>-27.620981362529683</v>
      </c>
      <c r="BV916" s="41">
        <f t="shared" si="994"/>
        <v>-239.46876560868199</v>
      </c>
      <c r="BW916" s="41">
        <f>Paramètres!$D$22</f>
        <v>1</v>
      </c>
      <c r="BX916" s="41">
        <f t="shared" si="961"/>
        <v>123471.81781830882</v>
      </c>
      <c r="BY916" s="41">
        <f t="shared" si="962"/>
        <v>-12643.659939173573</v>
      </c>
      <c r="BZ916" s="41">
        <f t="shared" si="995"/>
        <v>124117.49244975547</v>
      </c>
      <c r="CA916" s="41">
        <f t="shared" si="996"/>
        <v>-5.8467758763485387</v>
      </c>
      <c r="CB916" s="41">
        <f t="shared" si="997"/>
        <v>33.660268506351038</v>
      </c>
      <c r="CC916" s="41">
        <f t="shared" si="998"/>
        <v>33.485163603462098</v>
      </c>
      <c r="CD916" s="41">
        <f t="shared" si="999"/>
        <v>-3.428920292019765</v>
      </c>
      <c r="CE916" s="2">
        <f>Paramètres!$F$16</f>
        <v>15000</v>
      </c>
      <c r="CF916" s="2">
        <f>Paramètres!$G$16</f>
        <v>15000</v>
      </c>
      <c r="CG916" s="111">
        <f>Paramètres!$F$20</f>
        <v>992600579172.61572</v>
      </c>
      <c r="CH916" s="2">
        <f>Paramètres!$F$21</f>
        <v>13332</v>
      </c>
      <c r="CI916" s="2"/>
      <c r="CJ916" s="2"/>
      <c r="CK916" s="2">
        <f>IF(CN916&gt;20000,Paramètres!$F$22,-2)</f>
        <v>1</v>
      </c>
      <c r="CL916" s="2">
        <f t="shared" si="963"/>
        <v>-20150.197749267485</v>
      </c>
      <c r="CM916" s="2">
        <f t="shared" si="964"/>
        <v>-4651.2555607742215</v>
      </c>
      <c r="CN916" s="2">
        <f t="shared" si="965"/>
        <v>20680.054342922253</v>
      </c>
      <c r="CO916" s="2">
        <f t="shared" si="966"/>
        <v>-167.00211685420101</v>
      </c>
      <c r="CP916" s="2">
        <f t="shared" si="967"/>
        <v>1378.0189212714606</v>
      </c>
      <c r="CQ916" s="2">
        <f t="shared" si="968"/>
        <v>-1342.7118374742358</v>
      </c>
      <c r="CR916" s="2">
        <f t="shared" si="969"/>
        <v>-309.9372015243103</v>
      </c>
      <c r="CS916" s="2">
        <f>Paramètres!$F$22</f>
        <v>1</v>
      </c>
      <c r="CT916" s="2">
        <f t="shared" si="970"/>
        <v>108471.81781830882</v>
      </c>
      <c r="CU916" s="2">
        <f t="shared" si="971"/>
        <v>27356.340060826427</v>
      </c>
      <c r="CV916" s="2">
        <f t="shared" si="1000"/>
        <v>111868.24662222948</v>
      </c>
      <c r="CW916" s="2">
        <f t="shared" si="1001"/>
        <v>14.154692542047464</v>
      </c>
      <c r="CX916" s="2">
        <f t="shared" si="972"/>
        <v>77.655745190739566</v>
      </c>
      <c r="CY916" s="2">
        <f t="shared" si="1002"/>
        <v>75.298041215576518</v>
      </c>
      <c r="CZ916" s="2">
        <f t="shared" si="1003"/>
        <v>18.989990790582574</v>
      </c>
      <c r="DA916" s="2"/>
      <c r="DB916" s="2"/>
      <c r="DC916" s="13">
        <f>Paramètres!$H$16</f>
        <v>-20000</v>
      </c>
      <c r="DD916" s="13">
        <f>Paramètres!$I$16</f>
        <v>0</v>
      </c>
      <c r="DE916" s="13"/>
      <c r="DF916" s="13"/>
      <c r="DG916" s="112">
        <f>Paramètres!$H$20</f>
        <v>1047197551196.5977</v>
      </c>
      <c r="DH916" s="13">
        <f>Paramètres!$H$21</f>
        <v>10000</v>
      </c>
      <c r="DI916" s="13">
        <f>IF(DL916&lt;66666,Paramètres!$H$22,5)</f>
        <v>1</v>
      </c>
      <c r="DJ916" s="13">
        <f t="shared" si="973"/>
        <v>-55150.197749267485</v>
      </c>
      <c r="DK916" s="13">
        <f t="shared" si="974"/>
        <v>-19651.255560774222</v>
      </c>
      <c r="DL916" s="13">
        <f t="shared" si="1004"/>
        <v>58546.700649124272</v>
      </c>
      <c r="DM916" s="13">
        <f t="shared" si="1005"/>
        <v>-160.38787340549018</v>
      </c>
      <c r="DN916" s="13">
        <f t="shared" si="1006"/>
        <v>292.61096239831227</v>
      </c>
      <c r="DO916" s="13">
        <f t="shared" si="1007"/>
        <v>-275.63555693059845</v>
      </c>
      <c r="DP916" s="13">
        <f t="shared" si="1008"/>
        <v>-98.215146852333078</v>
      </c>
      <c r="DQ916" s="13">
        <f>IF(DT916&lt;66666,Paramètres!$H$22,5)</f>
        <v>5</v>
      </c>
      <c r="DR916" s="13">
        <f t="shared" si="975"/>
        <v>73471.817818308817</v>
      </c>
      <c r="DS916" s="13">
        <f t="shared" si="976"/>
        <v>12356.340060826427</v>
      </c>
      <c r="DT916" s="13">
        <f t="shared" si="1009"/>
        <v>74503.604967984909</v>
      </c>
      <c r="DU916" s="13">
        <f t="shared" si="1010"/>
        <v>9.5465516582065302</v>
      </c>
      <c r="DV916" s="13">
        <f t="shared" si="1011"/>
        <v>918.35899864789747</v>
      </c>
      <c r="DW916" s="13">
        <f t="shared" si="1012"/>
        <v>905.6408085146619</v>
      </c>
      <c r="DX916" s="13">
        <f t="shared" si="1013"/>
        <v>152.30881901741051</v>
      </c>
    </row>
    <row r="917" spans="1:128" x14ac:dyDescent="0.35">
      <c r="A917" s="106">
        <f t="shared" si="1014"/>
        <v>911</v>
      </c>
      <c r="B917" s="106">
        <f>A917*Paramètres!$D$25</f>
        <v>455.5</v>
      </c>
      <c r="C917" s="102">
        <f>Paramètres!$D$7</f>
        <v>155093840495.72119</v>
      </c>
      <c r="D917" s="28">
        <f>Paramètres!$D$8</f>
        <v>6666</v>
      </c>
      <c r="E917" s="28">
        <f t="shared" si="977"/>
        <v>31879.930774339708</v>
      </c>
      <c r="F917" s="28">
        <f t="shared" si="978"/>
        <v>21483.873357117482</v>
      </c>
      <c r="G917" s="28">
        <f t="shared" si="952"/>
        <v>155.775416936862</v>
      </c>
      <c r="H917" s="28">
        <f t="shared" si="953"/>
        <v>16.541213521077665</v>
      </c>
      <c r="I917" s="28">
        <f t="shared" si="1015"/>
        <v>-7249.1671424997985</v>
      </c>
      <c r="J917" s="28">
        <f t="shared" si="1016"/>
        <v>3261.644112700274</v>
      </c>
      <c r="K917" s="28">
        <f t="shared" si="1017"/>
        <v>2767.9353445393263</v>
      </c>
      <c r="L917" s="28">
        <f t="shared" si="979"/>
        <v>2653.3848697883118</v>
      </c>
      <c r="M917" s="28">
        <f t="shared" si="980"/>
        <v>788.04492532374161</v>
      </c>
      <c r="N917" s="28">
        <f>Paramètres!$D$26*Calculs!K917</f>
        <v>55.358706890786529</v>
      </c>
      <c r="O917" s="28">
        <f>Paramètres!$D$26*I917</f>
        <v>-144.98334284999598</v>
      </c>
      <c r="P917" s="28">
        <f>Paramètres!$D$26*J917</f>
        <v>65.232882254005489</v>
      </c>
      <c r="Q917" s="105">
        <f>IF($T917&gt;25000,Paramètres!$D$9,-5)</f>
        <v>6</v>
      </c>
      <c r="R917" s="105">
        <f t="shared" si="954"/>
        <v>121268.50880425758</v>
      </c>
      <c r="S917" s="105">
        <f t="shared" si="955"/>
        <v>36211.817147869937</v>
      </c>
      <c r="T917" s="105">
        <f t="shared" si="981"/>
        <v>126559.65758787066</v>
      </c>
      <c r="U917" s="105">
        <f t="shared" si="982"/>
        <v>16.626076322937916</v>
      </c>
      <c r="V917" s="105">
        <f t="shared" si="956"/>
        <v>57.856276700264303</v>
      </c>
      <c r="W917" s="105">
        <f t="shared" si="983"/>
        <v>55.437447715408361</v>
      </c>
      <c r="X917" s="105">
        <f t="shared" si="984"/>
        <v>16.554097511459524</v>
      </c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44">
        <f t="shared" si="985"/>
        <v>-89388.578029917873</v>
      </c>
      <c r="AL917" s="44">
        <f t="shared" si="986"/>
        <v>-14727.943790752455</v>
      </c>
      <c r="AM917" s="44">
        <f t="shared" si="957"/>
        <v>-28.308006941982885</v>
      </c>
      <c r="AN917" s="44">
        <f t="shared" si="958"/>
        <v>9.6195874854065426</v>
      </c>
      <c r="AO917" s="44">
        <f t="shared" si="1018"/>
        <v>8507.6154165114967</v>
      </c>
      <c r="AP917" s="44">
        <f t="shared" si="1019"/>
        <v>-4582.4126564032958</v>
      </c>
      <c r="AQ917" s="44">
        <f t="shared" si="987"/>
        <v>1080.8284146260232</v>
      </c>
      <c r="AR917" s="44">
        <f t="shared" si="988"/>
        <v>1065.6308504807739</v>
      </c>
      <c r="AS917" s="44">
        <f t="shared" si="989"/>
        <v>180.61271374580798</v>
      </c>
      <c r="AT917" s="44">
        <f>Paramètres!$D$26*Calculs!AQ917</f>
        <v>21.616568292520466</v>
      </c>
      <c r="AU917" s="44">
        <f>Paramètres!$D$26*AO917</f>
        <v>170.15230833022994</v>
      </c>
      <c r="AV917" s="44">
        <f>Paramètres!$D$26*AP917</f>
        <v>-91.648253128065917</v>
      </c>
      <c r="AW917" s="44"/>
      <c r="AX917" s="44"/>
      <c r="AY917" s="44"/>
      <c r="AZ917" s="44"/>
      <c r="BA917" s="44"/>
      <c r="BB917" s="44"/>
      <c r="BC917" s="44"/>
      <c r="BD917" s="44"/>
      <c r="BE917" s="44"/>
      <c r="BF917" s="44"/>
      <c r="BG917" s="41">
        <f>Paramètres!$D$16</f>
        <v>30000</v>
      </c>
      <c r="BH917" s="41">
        <f>Paramètres!$E$16</f>
        <v>-25000</v>
      </c>
      <c r="BI917" s="100"/>
      <c r="BJ917" s="100"/>
      <c r="BK917" s="110">
        <f>Paramètres!$D$20</f>
        <v>523598775598.29883</v>
      </c>
      <c r="BL917" s="41">
        <f>Paramètres!$D$21</f>
        <v>10000</v>
      </c>
      <c r="BM917" s="41"/>
      <c r="BN917" s="41"/>
      <c r="BO917" s="41">
        <f>IF(AND($BR$6&gt;200,A917&lt;950),Paramètres!$D$22,0)</f>
        <v>1</v>
      </c>
      <c r="BP917" s="41">
        <f t="shared" si="959"/>
        <v>-1879.9307743397076</v>
      </c>
      <c r="BQ917" s="41">
        <f t="shared" si="960"/>
        <v>-46483.873357117482</v>
      </c>
      <c r="BR917" s="41">
        <f t="shared" si="990"/>
        <v>46521.87251172126</v>
      </c>
      <c r="BS917" s="41">
        <f t="shared" si="991"/>
        <v>-92.315930752512017</v>
      </c>
      <c r="BT917" s="41">
        <f t="shared" si="992"/>
        <v>226.07851069607483</v>
      </c>
      <c r="BU917" s="41">
        <f t="shared" si="993"/>
        <v>-9.1357446879928705</v>
      </c>
      <c r="BV917" s="41">
        <f t="shared" si="994"/>
        <v>-225.89384933537042</v>
      </c>
      <c r="BW917" s="41">
        <f>Paramètres!$D$22</f>
        <v>1</v>
      </c>
      <c r="BX917" s="41">
        <f t="shared" si="961"/>
        <v>119388.57802991787</v>
      </c>
      <c r="BY917" s="41">
        <f t="shared" si="962"/>
        <v>-10272.056209247545</v>
      </c>
      <c r="BZ917" s="41">
        <f t="shared" si="995"/>
        <v>119829.66119776743</v>
      </c>
      <c r="CA917" s="41">
        <f t="shared" si="996"/>
        <v>-4.9175525989175357</v>
      </c>
      <c r="CB917" s="41">
        <f t="shared" si="997"/>
        <v>36.086844856934604</v>
      </c>
      <c r="CC917" s="41">
        <f t="shared" si="998"/>
        <v>35.954012136820992</v>
      </c>
      <c r="CD917" s="41">
        <f t="shared" si="999"/>
        <v>-3.0934419331541454</v>
      </c>
      <c r="CE917" s="2">
        <f>Paramètres!$F$16</f>
        <v>15000</v>
      </c>
      <c r="CF917" s="2">
        <f>Paramètres!$G$16</f>
        <v>15000</v>
      </c>
      <c r="CG917" s="111">
        <f>Paramètres!$F$20</f>
        <v>992600579172.61572</v>
      </c>
      <c r="CH917" s="2">
        <f>Paramètres!$F$21</f>
        <v>13332</v>
      </c>
      <c r="CI917" s="2"/>
      <c r="CJ917" s="2"/>
      <c r="CK917" s="2">
        <f>IF(CN917&gt;20000,Paramètres!$F$22,-2)</f>
        <v>-2</v>
      </c>
      <c r="CL917" s="2">
        <f t="shared" si="963"/>
        <v>-16879.930774339708</v>
      </c>
      <c r="CM917" s="2">
        <f t="shared" si="964"/>
        <v>-6483.8733571174816</v>
      </c>
      <c r="CN917" s="2">
        <f t="shared" si="965"/>
        <v>18082.385812100092</v>
      </c>
      <c r="CO917" s="2">
        <f t="shared" si="966"/>
        <v>-158.98735389778867</v>
      </c>
      <c r="CP917" s="2">
        <f t="shared" si="967"/>
        <v>-3165.8553031249849</v>
      </c>
      <c r="CQ917" s="2">
        <f t="shared" si="968"/>
        <v>2955.3300606254202</v>
      </c>
      <c r="CR917" s="2">
        <f t="shared" si="969"/>
        <v>1135.1933901711809</v>
      </c>
      <c r="CS917" s="2">
        <f>Paramètres!$F$22</f>
        <v>1</v>
      </c>
      <c r="CT917" s="2">
        <f t="shared" si="970"/>
        <v>104388.57802991787</v>
      </c>
      <c r="CU917" s="2">
        <f t="shared" si="971"/>
        <v>29727.943790752455</v>
      </c>
      <c r="CV917" s="2">
        <f t="shared" si="1000"/>
        <v>108539.05225832033</v>
      </c>
      <c r="CW917" s="2">
        <f t="shared" si="1001"/>
        <v>15.895976651445363</v>
      </c>
      <c r="CX917" s="2">
        <f t="shared" si="972"/>
        <v>82.38482545306681</v>
      </c>
      <c r="CY917" s="2">
        <f t="shared" si="1002"/>
        <v>79.23447460938533</v>
      </c>
      <c r="CZ917" s="2">
        <f t="shared" si="1003"/>
        <v>22.564518570245561</v>
      </c>
      <c r="DA917" s="2"/>
      <c r="DB917" s="2"/>
      <c r="DC917" s="13">
        <f>Paramètres!$H$16</f>
        <v>-20000</v>
      </c>
      <c r="DD917" s="13">
        <f>Paramètres!$I$16</f>
        <v>0</v>
      </c>
      <c r="DE917" s="13"/>
      <c r="DF917" s="13"/>
      <c r="DG917" s="112">
        <f>Paramètres!$H$20</f>
        <v>1047197551196.5977</v>
      </c>
      <c r="DH917" s="13">
        <f>Paramètres!$H$21</f>
        <v>10000</v>
      </c>
      <c r="DI917" s="13">
        <f>IF(DL917&lt;66666,Paramètres!$H$22,5)</f>
        <v>1</v>
      </c>
      <c r="DJ917" s="13">
        <f t="shared" si="973"/>
        <v>-51879.930774339708</v>
      </c>
      <c r="DK917" s="13">
        <f t="shared" si="974"/>
        <v>-21483.873357117482</v>
      </c>
      <c r="DL917" s="13">
        <f t="shared" si="1004"/>
        <v>56152.328817021851</v>
      </c>
      <c r="DM917" s="13">
        <f t="shared" si="1005"/>
        <v>-157.50518253360593</v>
      </c>
      <c r="DN917" s="13">
        <f t="shared" si="1006"/>
        <v>316.92278797387138</v>
      </c>
      <c r="DO917" s="13">
        <f t="shared" si="1007"/>
        <v>-292.8094461491155</v>
      </c>
      <c r="DP917" s="13">
        <f t="shared" si="1008"/>
        <v>-121.25461551206885</v>
      </c>
      <c r="DQ917" s="13">
        <f>IF(DT917&lt;66666,Paramètres!$H$22,5)</f>
        <v>5</v>
      </c>
      <c r="DR917" s="13">
        <f t="shared" si="975"/>
        <v>69388.578029917873</v>
      </c>
      <c r="DS917" s="13">
        <f t="shared" si="976"/>
        <v>14727.943790752455</v>
      </c>
      <c r="DT917" s="13">
        <f t="shared" si="1009"/>
        <v>70934.385803484372</v>
      </c>
      <c r="DU917" s="13">
        <f t="shared" si="1010"/>
        <v>11.983365866371464</v>
      </c>
      <c r="DV917" s="13">
        <f t="shared" si="1011"/>
        <v>1010.3345035168729</v>
      </c>
      <c r="DW917" s="13">
        <f t="shared" si="1012"/>
        <v>988.31721371097296</v>
      </c>
      <c r="DX917" s="13">
        <f t="shared" si="1013"/>
        <v>209.77343511337438</v>
      </c>
    </row>
    <row r="918" spans="1:128" x14ac:dyDescent="0.35">
      <c r="A918" s="106">
        <f t="shared" si="1014"/>
        <v>912</v>
      </c>
      <c r="B918" s="106">
        <f>A918*Paramètres!$D$25</f>
        <v>456</v>
      </c>
      <c r="C918" s="102">
        <f>Paramètres!$D$7</f>
        <v>155093840495.72119</v>
      </c>
      <c r="D918" s="28">
        <f>Paramètres!$D$8</f>
        <v>6666</v>
      </c>
      <c r="E918" s="28">
        <f t="shared" si="977"/>
        <v>28918.693420536885</v>
      </c>
      <c r="F918" s="28">
        <f t="shared" si="978"/>
        <v>23311.706644798556</v>
      </c>
      <c r="G918" s="28">
        <f t="shared" si="952"/>
        <v>138.16437384073592</v>
      </c>
      <c r="H918" s="28">
        <f t="shared" si="953"/>
        <v>27.991108666805854</v>
      </c>
      <c r="I918" s="28">
        <f t="shared" si="1015"/>
        <v>-4450.7989298614912</v>
      </c>
      <c r="J918" s="28">
        <f t="shared" si="1016"/>
        <v>3984.4561557700104</v>
      </c>
      <c r="K918" s="28">
        <f t="shared" si="1017"/>
        <v>3042.6092732615739</v>
      </c>
      <c r="L918" s="28">
        <f t="shared" si="979"/>
        <v>2686.6861678169548</v>
      </c>
      <c r="M918" s="28">
        <f t="shared" si="980"/>
        <v>1428.0016195363255</v>
      </c>
      <c r="N918" s="28">
        <f>Paramètres!$D$26*Calculs!K918</f>
        <v>60.852185465231479</v>
      </c>
      <c r="O918" s="28">
        <f>Paramètres!$D$26*I918</f>
        <v>-89.015978597229818</v>
      </c>
      <c r="P918" s="28">
        <f>Paramètres!$D$26*J918</f>
        <v>79.689123115400207</v>
      </c>
      <c r="Q918" s="105">
        <f>IF($T918&gt;25000,Paramètres!$D$9,-5)</f>
        <v>6</v>
      </c>
      <c r="R918" s="105">
        <f t="shared" si="954"/>
        <v>113787.05602957883</v>
      </c>
      <c r="S918" s="105">
        <f t="shared" si="955"/>
        <v>40285.703585316209</v>
      </c>
      <c r="T918" s="105">
        <f t="shared" si="981"/>
        <v>120708.04460864433</v>
      </c>
      <c r="U918" s="105">
        <f t="shared" si="982"/>
        <v>19.496238715196604</v>
      </c>
      <c r="V918" s="105">
        <f t="shared" si="956"/>
        <v>63.5754858613792</v>
      </c>
      <c r="W918" s="105">
        <f t="shared" si="983"/>
        <v>59.930283812238926</v>
      </c>
      <c r="X918" s="105">
        <f t="shared" si="984"/>
        <v>21.217999073779776</v>
      </c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44">
        <f t="shared" si="985"/>
        <v>-84868.362609041942</v>
      </c>
      <c r="AL918" s="44">
        <f t="shared" si="986"/>
        <v>-16973.996940517649</v>
      </c>
      <c r="AM918" s="44">
        <f t="shared" si="957"/>
        <v>-24.6255804182492</v>
      </c>
      <c r="AN918" s="44">
        <f t="shared" si="958"/>
        <v>11.974343380420541</v>
      </c>
      <c r="AO918" s="44">
        <f t="shared" si="1018"/>
        <v>9403.0939586620425</v>
      </c>
      <c r="AP918" s="44">
        <f t="shared" si="1019"/>
        <v>-4310.1516895294217</v>
      </c>
      <c r="AQ918" s="44">
        <f t="shared" si="987"/>
        <v>1184.7219830033057</v>
      </c>
      <c r="AR918" s="44">
        <f t="shared" si="988"/>
        <v>1158.9431481725876</v>
      </c>
      <c r="AS918" s="44">
        <f t="shared" si="989"/>
        <v>245.79860926192532</v>
      </c>
      <c r="AT918" s="44">
        <f>Paramètres!$D$26*Calculs!AQ918</f>
        <v>23.694439660066113</v>
      </c>
      <c r="AU918" s="44">
        <f>Paramètres!$D$26*AO918</f>
        <v>188.06187917324084</v>
      </c>
      <c r="AV918" s="44">
        <f>Paramètres!$D$26*AP918</f>
        <v>-86.203033790588435</v>
      </c>
      <c r="AW918" s="44"/>
      <c r="AX918" s="44"/>
      <c r="AY918" s="44"/>
      <c r="AZ918" s="44"/>
      <c r="BA918" s="44"/>
      <c r="BB918" s="44"/>
      <c r="BC918" s="44"/>
      <c r="BD918" s="44"/>
      <c r="BE918" s="44"/>
      <c r="BF918" s="44"/>
      <c r="BG918" s="41">
        <f>Paramètres!$D$16</f>
        <v>30000</v>
      </c>
      <c r="BH918" s="41">
        <f>Paramètres!$E$16</f>
        <v>-25000</v>
      </c>
      <c r="BI918" s="100"/>
      <c r="BJ918" s="100"/>
      <c r="BK918" s="110">
        <f>Paramètres!$D$20</f>
        <v>523598775598.29883</v>
      </c>
      <c r="BL918" s="41">
        <f>Paramètres!$D$21</f>
        <v>10000</v>
      </c>
      <c r="BM918" s="41"/>
      <c r="BN918" s="41"/>
      <c r="BO918" s="41">
        <f>IF(AND($BR$6&gt;200,A918&lt;950),Paramètres!$D$22,0)</f>
        <v>1</v>
      </c>
      <c r="BP918" s="41">
        <f t="shared" si="959"/>
        <v>1081.3065794631148</v>
      </c>
      <c r="BQ918" s="41">
        <f t="shared" si="960"/>
        <v>-48311.706644798556</v>
      </c>
      <c r="BR918" s="41">
        <f t="shared" si="990"/>
        <v>48323.805964057334</v>
      </c>
      <c r="BS918" s="41">
        <f t="shared" si="991"/>
        <v>-88.717827096749431</v>
      </c>
      <c r="BT918" s="41">
        <f t="shared" si="992"/>
        <v>210.55250707905955</v>
      </c>
      <c r="BU918" s="41">
        <f t="shared" si="993"/>
        <v>4.7113799644916261</v>
      </c>
      <c r="BV918" s="41">
        <f t="shared" si="994"/>
        <v>-210.49978892176497</v>
      </c>
      <c r="BW918" s="41">
        <f>Paramètres!$D$22</f>
        <v>1</v>
      </c>
      <c r="BX918" s="41">
        <f t="shared" si="961"/>
        <v>114868.36260904194</v>
      </c>
      <c r="BY918" s="41">
        <f t="shared" si="962"/>
        <v>-8026.0030594823511</v>
      </c>
      <c r="BZ918" s="41">
        <f t="shared" si="995"/>
        <v>115148.41489830925</v>
      </c>
      <c r="CA918" s="41">
        <f t="shared" si="996"/>
        <v>-3.9968354774689958</v>
      </c>
      <c r="CB918" s="41">
        <f t="shared" si="997"/>
        <v>39.047027961264185</v>
      </c>
      <c r="CC918" s="41">
        <f t="shared" si="998"/>
        <v>38.952061742412688</v>
      </c>
      <c r="CD918" s="41">
        <f t="shared" si="999"/>
        <v>-2.721631610453032</v>
      </c>
      <c r="CE918" s="2">
        <f>Paramètres!$F$16</f>
        <v>15000</v>
      </c>
      <c r="CF918" s="2">
        <f>Paramètres!$G$16</f>
        <v>15000</v>
      </c>
      <c r="CG918" s="111">
        <f>Paramètres!$F$20</f>
        <v>992600579172.61572</v>
      </c>
      <c r="CH918" s="2">
        <f>Paramètres!$F$21</f>
        <v>13332</v>
      </c>
      <c r="CI918" s="2"/>
      <c r="CJ918" s="2"/>
      <c r="CK918" s="2">
        <f>IF(CN918&gt;20000,Paramètres!$F$22,-2)</f>
        <v>-2</v>
      </c>
      <c r="CL918" s="2">
        <f t="shared" si="963"/>
        <v>-13918.693420536885</v>
      </c>
      <c r="CM918" s="2">
        <f t="shared" si="964"/>
        <v>-8311.7066447985562</v>
      </c>
      <c r="CN918" s="2">
        <f t="shared" si="965"/>
        <v>16211.55433276172</v>
      </c>
      <c r="CO918" s="2">
        <f t="shared" si="966"/>
        <v>-149.15598073882316</v>
      </c>
      <c r="CP918" s="2">
        <f t="shared" si="967"/>
        <v>-3480.3781547843864</v>
      </c>
      <c r="CQ918" s="2">
        <f t="shared" si="968"/>
        <v>2988.1352231649566</v>
      </c>
      <c r="CR918" s="2">
        <f t="shared" si="969"/>
        <v>1784.399055251175</v>
      </c>
      <c r="CS918" s="2">
        <f>Paramètres!$F$22</f>
        <v>1</v>
      </c>
      <c r="CT918" s="2">
        <f t="shared" si="970"/>
        <v>99868.362609041942</v>
      </c>
      <c r="CU918" s="2">
        <f t="shared" si="971"/>
        <v>31973.996940517649</v>
      </c>
      <c r="CV918" s="2">
        <f t="shared" si="1000"/>
        <v>104861.939380136</v>
      </c>
      <c r="CW918" s="2">
        <f t="shared" si="1001"/>
        <v>17.753060902971104</v>
      </c>
      <c r="CX918" s="2">
        <f t="shared" si="972"/>
        <v>88.123736383676516</v>
      </c>
      <c r="CY918" s="2">
        <f t="shared" si="1002"/>
        <v>83.927241014729489</v>
      </c>
      <c r="CZ918" s="2">
        <f t="shared" si="1003"/>
        <v>26.870264789823327</v>
      </c>
      <c r="DA918" s="2"/>
      <c r="DB918" s="2"/>
      <c r="DC918" s="13">
        <f>Paramètres!$H$16</f>
        <v>-20000</v>
      </c>
      <c r="DD918" s="13">
        <f>Paramètres!$I$16</f>
        <v>0</v>
      </c>
      <c r="DE918" s="13"/>
      <c r="DF918" s="13"/>
      <c r="DG918" s="112">
        <f>Paramètres!$H$20</f>
        <v>1047197551196.5977</v>
      </c>
      <c r="DH918" s="13">
        <f>Paramètres!$H$21</f>
        <v>10000</v>
      </c>
      <c r="DI918" s="13">
        <f>IF(DL918&lt;66666,Paramètres!$H$22,5)</f>
        <v>1</v>
      </c>
      <c r="DJ918" s="13">
        <f t="shared" si="973"/>
        <v>-48918.693420536889</v>
      </c>
      <c r="DK918" s="13">
        <f t="shared" si="974"/>
        <v>-23311.706644798556</v>
      </c>
      <c r="DL918" s="13">
        <f t="shared" si="1004"/>
        <v>54189.24462165554</v>
      </c>
      <c r="DM918" s="13">
        <f t="shared" si="1005"/>
        <v>-154.52033979744235</v>
      </c>
      <c r="DN918" s="13">
        <f t="shared" si="1006"/>
        <v>339.14648087588222</v>
      </c>
      <c r="DO918" s="13">
        <f t="shared" si="1007"/>
        <v>-306.16043531249352</v>
      </c>
      <c r="DP918" s="13">
        <f t="shared" si="1008"/>
        <v>-145.89764679308448</v>
      </c>
      <c r="DQ918" s="13">
        <f>IF(DT918&lt;66666,Paramètres!$H$22,5)</f>
        <v>5</v>
      </c>
      <c r="DR918" s="13">
        <f t="shared" si="975"/>
        <v>64868.362609041942</v>
      </c>
      <c r="DS918" s="13">
        <f t="shared" si="976"/>
        <v>16973.996940517649</v>
      </c>
      <c r="DT918" s="13">
        <f t="shared" si="1009"/>
        <v>67052.375347297377</v>
      </c>
      <c r="DU918" s="13">
        <f t="shared" si="1010"/>
        <v>14.663716102546639</v>
      </c>
      <c r="DV918" s="13">
        <f t="shared" si="1011"/>
        <v>1126.7816806342419</v>
      </c>
      <c r="DW918" s="13">
        <f t="shared" si="1012"/>
        <v>1090.0804373003284</v>
      </c>
      <c r="DX918" s="13">
        <f t="shared" si="1013"/>
        <v>285.239541487591</v>
      </c>
    </row>
    <row r="919" spans="1:128" x14ac:dyDescent="0.35">
      <c r="A919" s="106">
        <f t="shared" si="1014"/>
        <v>913</v>
      </c>
      <c r="B919" s="106">
        <f>A919*Paramètres!$D$25</f>
        <v>456.5</v>
      </c>
      <c r="C919" s="102">
        <f>Paramètres!$D$7</f>
        <v>155093840495.72119</v>
      </c>
      <c r="D919" s="28">
        <f>Paramètres!$D$8</f>
        <v>6666</v>
      </c>
      <c r="E919" s="28">
        <f t="shared" si="977"/>
        <v>27364.965497560377</v>
      </c>
      <c r="F919" s="28">
        <f t="shared" si="978"/>
        <v>25660.935127567642</v>
      </c>
      <c r="G919" s="28">
        <f t="shared" si="952"/>
        <v>107.43822894442567</v>
      </c>
      <c r="H919" s="28">
        <f t="shared" si="953"/>
        <v>39.269495107333796</v>
      </c>
      <c r="I919" s="28">
        <f t="shared" si="1015"/>
        <v>-1675.0967834473065</v>
      </c>
      <c r="J919" s="28">
        <f t="shared" si="1016"/>
        <v>5332.7686521909354</v>
      </c>
      <c r="K919" s="28">
        <f t="shared" si="1017"/>
        <v>3009.1241092804576</v>
      </c>
      <c r="L919" s="28">
        <f t="shared" si="979"/>
        <v>2329.5956350406545</v>
      </c>
      <c r="M919" s="28">
        <f t="shared" si="980"/>
        <v>1904.6816222803313</v>
      </c>
      <c r="N919" s="28">
        <f>Paramètres!$D$26*Calculs!K919</f>
        <v>60.182482185609153</v>
      </c>
      <c r="O919" s="28">
        <f>Paramètres!$D$26*I919</f>
        <v>-33.501935668946132</v>
      </c>
      <c r="P919" s="28">
        <f>Paramètres!$D$26*J919</f>
        <v>106.65537304381871</v>
      </c>
      <c r="Q919" s="105">
        <f>IF($T919&gt;25000,Paramètres!$D$9,-5)</f>
        <v>6</v>
      </c>
      <c r="R919" s="105">
        <f t="shared" si="954"/>
        <v>107242.04534022816</v>
      </c>
      <c r="S919" s="105">
        <f t="shared" si="955"/>
        <v>44728.558260534519</v>
      </c>
      <c r="T919" s="105">
        <f t="shared" si="981"/>
        <v>116195.95609495876</v>
      </c>
      <c r="U919" s="105">
        <f t="shared" si="982"/>
        <v>22.640061879773015</v>
      </c>
      <c r="V919" s="105">
        <f t="shared" si="956"/>
        <v>68.584076717594527</v>
      </c>
      <c r="W919" s="105">
        <f t="shared" si="983"/>
        <v>63.299076079335819</v>
      </c>
      <c r="X919" s="105">
        <f t="shared" si="984"/>
        <v>26.400805796553783</v>
      </c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44">
        <f t="shared" si="985"/>
        <v>-79877.079842667779</v>
      </c>
      <c r="AL919" s="44">
        <f t="shared" si="986"/>
        <v>-19067.623132966877</v>
      </c>
      <c r="AM919" s="44">
        <f t="shared" si="957"/>
        <v>-20.980521415253836</v>
      </c>
      <c r="AN919" s="44">
        <f t="shared" si="958"/>
        <v>14.559659479265411</v>
      </c>
      <c r="AO919" s="44">
        <f t="shared" si="1018"/>
        <v>10373.975227661389</v>
      </c>
      <c r="AP919" s="44">
        <f t="shared" si="1019"/>
        <v>-3978.1500464769078</v>
      </c>
      <c r="AQ919" s="44">
        <f t="shared" si="987"/>
        <v>1315.1233611272071</v>
      </c>
      <c r="AR919" s="44">
        <f t="shared" si="988"/>
        <v>1272.8900238697095</v>
      </c>
      <c r="AS919" s="44">
        <f t="shared" si="989"/>
        <v>330.60617374074104</v>
      </c>
      <c r="AT919" s="44">
        <f>Paramètres!$D$26*Calculs!AQ919</f>
        <v>26.302467222544141</v>
      </c>
      <c r="AU919" s="44">
        <f>Paramètres!$D$26*AO919</f>
        <v>207.4795045532278</v>
      </c>
      <c r="AV919" s="44">
        <f>Paramètres!$D$26*AP919</f>
        <v>-79.563000929538163</v>
      </c>
      <c r="AW919" s="44"/>
      <c r="AX919" s="44"/>
      <c r="AY919" s="44"/>
      <c r="AZ919" s="44"/>
      <c r="BA919" s="44"/>
      <c r="BB919" s="44"/>
      <c r="BC919" s="44"/>
      <c r="BD919" s="44"/>
      <c r="BE919" s="44"/>
      <c r="BF919" s="44"/>
      <c r="BG919" s="41">
        <f>Paramètres!$D$16</f>
        <v>30000</v>
      </c>
      <c r="BH919" s="41">
        <f>Paramètres!$E$16</f>
        <v>-25000</v>
      </c>
      <c r="BI919" s="100"/>
      <c r="BJ919" s="100"/>
      <c r="BK919" s="110">
        <f>Paramètres!$D$20</f>
        <v>523598775598.29883</v>
      </c>
      <c r="BL919" s="41">
        <f>Paramètres!$D$21</f>
        <v>10000</v>
      </c>
      <c r="BM919" s="41"/>
      <c r="BN919" s="41"/>
      <c r="BO919" s="41">
        <f>IF(AND($BR$6&gt;200,A919&lt;950),Paramètres!$D$22,0)</f>
        <v>1</v>
      </c>
      <c r="BP919" s="41">
        <f t="shared" si="959"/>
        <v>2635.0345024396229</v>
      </c>
      <c r="BQ919" s="41">
        <f t="shared" si="960"/>
        <v>-50660.935127567645</v>
      </c>
      <c r="BR919" s="41">
        <f t="shared" si="990"/>
        <v>50729.417055872669</v>
      </c>
      <c r="BS919" s="41">
        <f t="shared" si="991"/>
        <v>-87.022549480553138</v>
      </c>
      <c r="BT919" s="41">
        <f t="shared" si="992"/>
        <v>192.15186610063887</v>
      </c>
      <c r="BU919" s="41">
        <f t="shared" si="993"/>
        <v>9.9809307157162745</v>
      </c>
      <c r="BV919" s="41">
        <f t="shared" si="994"/>
        <v>-191.89247162931099</v>
      </c>
      <c r="BW919" s="41">
        <f>Paramètres!$D$22</f>
        <v>1</v>
      </c>
      <c r="BX919" s="41">
        <f t="shared" si="961"/>
        <v>109877.07984266778</v>
      </c>
      <c r="BY919" s="41">
        <f t="shared" si="962"/>
        <v>-5932.3768670331228</v>
      </c>
      <c r="BZ919" s="41">
        <f t="shared" si="995"/>
        <v>110037.11087648793</v>
      </c>
      <c r="CA919" s="41">
        <f t="shared" si="996"/>
        <v>-3.0904576339684229</v>
      </c>
      <c r="CB919" s="41">
        <f t="shared" si="997"/>
        <v>42.713206440237769</v>
      </c>
      <c r="CC919" s="41">
        <f t="shared" si="998"/>
        <v>42.651087046789883</v>
      </c>
      <c r="CD919" s="41">
        <f t="shared" si="999"/>
        <v>-2.302776179640861</v>
      </c>
      <c r="CE919" s="2">
        <f>Paramètres!$F$16</f>
        <v>15000</v>
      </c>
      <c r="CF919" s="2">
        <f>Paramètres!$G$16</f>
        <v>15000</v>
      </c>
      <c r="CG919" s="111">
        <f>Paramètres!$F$20</f>
        <v>992600579172.61572</v>
      </c>
      <c r="CH919" s="2">
        <f>Paramètres!$F$21</f>
        <v>13332</v>
      </c>
      <c r="CI919" s="2"/>
      <c r="CJ919" s="2"/>
      <c r="CK919" s="2">
        <f>IF(CN919&gt;20000,Paramètres!$F$22,-2)</f>
        <v>-2</v>
      </c>
      <c r="CL919" s="2">
        <f t="shared" si="963"/>
        <v>-12364.965497560377</v>
      </c>
      <c r="CM919" s="2">
        <f t="shared" si="964"/>
        <v>-10660.935127567642</v>
      </c>
      <c r="CN919" s="2">
        <f t="shared" si="965"/>
        <v>16326.295034393574</v>
      </c>
      <c r="CO919" s="2">
        <f t="shared" si="966"/>
        <v>-139.23245524418178</v>
      </c>
      <c r="CP919" s="2">
        <f t="shared" si="967"/>
        <v>-3460.9247531803385</v>
      </c>
      <c r="CQ919" s="2">
        <f t="shared" si="968"/>
        <v>2621.1835001496465</v>
      </c>
      <c r="CR919" s="2">
        <f t="shared" si="969"/>
        <v>2259.9551335634155</v>
      </c>
      <c r="CS919" s="2">
        <f>Paramètres!$F$22</f>
        <v>1</v>
      </c>
      <c r="CT919" s="2">
        <f t="shared" si="970"/>
        <v>94877.079842667779</v>
      </c>
      <c r="CU919" s="2">
        <f t="shared" si="971"/>
        <v>34067.623132966881</v>
      </c>
      <c r="CV919" s="2">
        <f t="shared" si="1000"/>
        <v>100808.05139175053</v>
      </c>
      <c r="CW919" s="2">
        <f t="shared" si="1001"/>
        <v>19.751749629796411</v>
      </c>
      <c r="CX919" s="2">
        <f t="shared" si="972"/>
        <v>95.16748509759914</v>
      </c>
      <c r="CY919" s="2">
        <f t="shared" si="1002"/>
        <v>89.568372341038042</v>
      </c>
      <c r="CZ919" s="2">
        <f t="shared" si="1003"/>
        <v>32.16141937133569</v>
      </c>
      <c r="DA919" s="2"/>
      <c r="DB919" s="2"/>
      <c r="DC919" s="13">
        <f>Paramètres!$H$16</f>
        <v>-20000</v>
      </c>
      <c r="DD919" s="13">
        <f>Paramètres!$I$16</f>
        <v>0</v>
      </c>
      <c r="DE919" s="13"/>
      <c r="DF919" s="13"/>
      <c r="DG919" s="112">
        <f>Paramètres!$H$20</f>
        <v>1047197551196.5977</v>
      </c>
      <c r="DH919" s="13">
        <f>Paramètres!$H$21</f>
        <v>10000</v>
      </c>
      <c r="DI919" s="13">
        <f>IF(DL919&lt;66666,Paramètres!$H$22,5)</f>
        <v>1</v>
      </c>
      <c r="DJ919" s="13">
        <f t="shared" si="973"/>
        <v>-47364.965497560377</v>
      </c>
      <c r="DK919" s="13">
        <f t="shared" si="974"/>
        <v>-25660.935127567642</v>
      </c>
      <c r="DL919" s="13">
        <f t="shared" si="1004"/>
        <v>53869.504807509787</v>
      </c>
      <c r="DM919" s="13">
        <f t="shared" si="1005"/>
        <v>-151.55247744587817</v>
      </c>
      <c r="DN919" s="13">
        <f t="shared" si="1006"/>
        <v>342.9826566074621</v>
      </c>
      <c r="DO919" s="13">
        <f t="shared" si="1007"/>
        <v>-301.56879582470799</v>
      </c>
      <c r="DP919" s="13">
        <f t="shared" si="1008"/>
        <v>-163.38103965377334</v>
      </c>
      <c r="DQ919" s="13">
        <f>IF(DT919&lt;66666,Paramètres!$H$22,5)</f>
        <v>1</v>
      </c>
      <c r="DR919" s="13">
        <f t="shared" si="975"/>
        <v>59877.079842667779</v>
      </c>
      <c r="DS919" s="13">
        <f t="shared" si="976"/>
        <v>19067.623132966877</v>
      </c>
      <c r="DT919" s="13">
        <f t="shared" si="1009"/>
        <v>62839.787892911176</v>
      </c>
      <c r="DU919" s="13">
        <f t="shared" si="1010"/>
        <v>17.663873841785524</v>
      </c>
      <c r="DV919" s="13">
        <f t="shared" si="1011"/>
        <v>255.42745503488683</v>
      </c>
      <c r="DW919" s="13">
        <f t="shared" si="1012"/>
        <v>243.38481449359992</v>
      </c>
      <c r="DX919" s="13">
        <f t="shared" si="1013"/>
        <v>77.504947322832763</v>
      </c>
    </row>
    <row r="920" spans="1:128" x14ac:dyDescent="0.35">
      <c r="A920" s="106">
        <f t="shared" si="1014"/>
        <v>914</v>
      </c>
      <c r="B920" s="106">
        <f>A920*Paramètres!$D$25</f>
        <v>457</v>
      </c>
      <c r="C920" s="102">
        <f>Paramètres!$D$7</f>
        <v>155093840495.72119</v>
      </c>
      <c r="D920" s="28">
        <f>Paramètres!$D$8</f>
        <v>6666</v>
      </c>
      <c r="E920" s="28">
        <f t="shared" si="977"/>
        <v>27109.816014596887</v>
      </c>
      <c r="F920" s="28">
        <f t="shared" si="978"/>
        <v>28803.489859233192</v>
      </c>
      <c r="G920" s="28">
        <f t="shared" si="952"/>
        <v>84.488987258766016</v>
      </c>
      <c r="H920" s="28">
        <f t="shared" si="953"/>
        <v>48.259240689745738</v>
      </c>
      <c r="I920" s="28">
        <f t="shared" si="1015"/>
        <v>688.00078726229412</v>
      </c>
      <c r="J920" s="28">
        <f t="shared" si="1016"/>
        <v>7130.7949014274473</v>
      </c>
      <c r="K920" s="28">
        <f t="shared" si="1017"/>
        <v>2684.8084135345744</v>
      </c>
      <c r="L920" s="28">
        <f t="shared" si="979"/>
        <v>1787.441627878072</v>
      </c>
      <c r="M920" s="28">
        <f t="shared" si="980"/>
        <v>2003.3094230084942</v>
      </c>
      <c r="N920" s="28">
        <f>Paramètres!$D$26*Calculs!K920</f>
        <v>53.696168270691487</v>
      </c>
      <c r="O920" s="28">
        <f>Paramètres!$D$26*I920</f>
        <v>13.760015745245882</v>
      </c>
      <c r="P920" s="28">
        <f>Paramètres!$D$26*J920</f>
        <v>142.61589802854894</v>
      </c>
      <c r="Q920" s="105">
        <f>IF($T920&gt;25000,Paramètres!$D$9,-5)</f>
        <v>6</v>
      </c>
      <c r="R920" s="105">
        <f t="shared" si="954"/>
        <v>101481.68573746654</v>
      </c>
      <c r="S920" s="105">
        <f t="shared" si="955"/>
        <v>49777.536472003339</v>
      </c>
      <c r="T920" s="105">
        <f t="shared" si="981"/>
        <v>113032.45408881266</v>
      </c>
      <c r="U920" s="105">
        <f t="shared" si="982"/>
        <v>26.128300970454127</v>
      </c>
      <c r="V920" s="105">
        <f t="shared" si="956"/>
        <v>72.456563297619198</v>
      </c>
      <c r="W920" s="105">
        <f t="shared" si="983"/>
        <v>65.052238717283629</v>
      </c>
      <c r="X920" s="105">
        <f t="shared" si="984"/>
        <v>31.908616434615929</v>
      </c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44">
        <f t="shared" si="985"/>
        <v>-74371.869722869655</v>
      </c>
      <c r="AL920" s="44">
        <f t="shared" si="986"/>
        <v>-20974.046612770144</v>
      </c>
      <c r="AM920" s="44">
        <f t="shared" si="957"/>
        <v>-17.322866727075176</v>
      </c>
      <c r="AN920" s="44">
        <f t="shared" si="958"/>
        <v>16.949627416503855</v>
      </c>
      <c r="AO920" s="44">
        <f t="shared" si="1018"/>
        <v>11439.38574697787</v>
      </c>
      <c r="AP920" s="44">
        <f t="shared" si="1019"/>
        <v>-3567.9808718066288</v>
      </c>
      <c r="AQ920" s="44">
        <f t="shared" si="987"/>
        <v>458.83446288094859</v>
      </c>
      <c r="AR920" s="44">
        <f t="shared" si="988"/>
        <v>438.90334996076365</v>
      </c>
      <c r="AS920" s="44">
        <f t="shared" si="989"/>
        <v>133.76439631108138</v>
      </c>
      <c r="AT920" s="44">
        <f>Paramètres!$D$26*Calculs!AQ920</f>
        <v>9.1766892576189729</v>
      </c>
      <c r="AU920" s="44">
        <f>Paramètres!$D$26*AO920</f>
        <v>228.78771493955742</v>
      </c>
      <c r="AV920" s="44">
        <f>Paramètres!$D$26*AP920</f>
        <v>-71.359617436132581</v>
      </c>
      <c r="AW920" s="44"/>
      <c r="AX920" s="44"/>
      <c r="AY920" s="44"/>
      <c r="AZ920" s="44"/>
      <c r="BA920" s="44"/>
      <c r="BB920" s="44"/>
      <c r="BC920" s="44"/>
      <c r="BD920" s="44"/>
      <c r="BE920" s="44"/>
      <c r="BF920" s="44"/>
      <c r="BG920" s="41">
        <f>Paramètres!$D$16</f>
        <v>30000</v>
      </c>
      <c r="BH920" s="41">
        <f>Paramètres!$E$16</f>
        <v>-25000</v>
      </c>
      <c r="BI920" s="100"/>
      <c r="BJ920" s="100"/>
      <c r="BK920" s="110">
        <f>Paramètres!$D$20</f>
        <v>523598775598.29883</v>
      </c>
      <c r="BL920" s="41">
        <f>Paramètres!$D$21</f>
        <v>10000</v>
      </c>
      <c r="BM920" s="41"/>
      <c r="BN920" s="41"/>
      <c r="BO920" s="41">
        <f>IF(AND($BR$6&gt;200,A920&lt;950),Paramètres!$D$22,0)</f>
        <v>1</v>
      </c>
      <c r="BP920" s="41">
        <f t="shared" si="959"/>
        <v>2890.1839854031132</v>
      </c>
      <c r="BQ920" s="41">
        <f t="shared" si="960"/>
        <v>-53803.489859233188</v>
      </c>
      <c r="BR920" s="41">
        <f t="shared" si="990"/>
        <v>53881.060536166966</v>
      </c>
      <c r="BS920" s="41">
        <f t="shared" si="991"/>
        <v>-86.925174527082987</v>
      </c>
      <c r="BT920" s="41">
        <f t="shared" si="992"/>
        <v>171.4214512754593</v>
      </c>
      <c r="BU920" s="41">
        <f t="shared" si="993"/>
        <v>9.1950590485934338</v>
      </c>
      <c r="BV920" s="41">
        <f t="shared" si="994"/>
        <v>-171.17466181207294</v>
      </c>
      <c r="BW920" s="41">
        <f>Paramètres!$D$22</f>
        <v>1</v>
      </c>
      <c r="BX920" s="41">
        <f t="shared" si="961"/>
        <v>104371.86972286965</v>
      </c>
      <c r="BY920" s="41">
        <f t="shared" si="962"/>
        <v>-4025.9533872298562</v>
      </c>
      <c r="BZ920" s="41">
        <f t="shared" si="995"/>
        <v>104449.4877446693</v>
      </c>
      <c r="CA920" s="41">
        <f t="shared" si="996"/>
        <v>-2.2089844359467943</v>
      </c>
      <c r="CB920" s="41">
        <f t="shared" si="997"/>
        <v>47.341495803676786</v>
      </c>
      <c r="CC920" s="41">
        <f t="shared" si="998"/>
        <v>47.306315609568983</v>
      </c>
      <c r="CD920" s="41">
        <f t="shared" si="999"/>
        <v>-1.8247543334368128</v>
      </c>
      <c r="CE920" s="2">
        <f>Paramètres!$F$16</f>
        <v>15000</v>
      </c>
      <c r="CF920" s="2">
        <f>Paramètres!$G$16</f>
        <v>15000</v>
      </c>
      <c r="CG920" s="111">
        <f>Paramètres!$F$20</f>
        <v>992600579172.61572</v>
      </c>
      <c r="CH920" s="2">
        <f>Paramètres!$F$21</f>
        <v>13332</v>
      </c>
      <c r="CI920" s="2"/>
      <c r="CJ920" s="2"/>
      <c r="CK920" s="2">
        <f>IF(CN920&gt;20000,Paramètres!$F$22,-2)</f>
        <v>-2</v>
      </c>
      <c r="CL920" s="2">
        <f t="shared" si="963"/>
        <v>-12109.816014596887</v>
      </c>
      <c r="CM920" s="2">
        <f t="shared" si="964"/>
        <v>-13803.489859233192</v>
      </c>
      <c r="CN920" s="2">
        <f t="shared" si="965"/>
        <v>18362.569978119642</v>
      </c>
      <c r="CO920" s="2">
        <f t="shared" si="966"/>
        <v>-131.26051045867487</v>
      </c>
      <c r="CP920" s="2">
        <f t="shared" si="967"/>
        <v>-3119.7550680162076</v>
      </c>
      <c r="CQ920" s="2">
        <f t="shared" si="968"/>
        <v>2057.4276873716331</v>
      </c>
      <c r="CR920" s="2">
        <f t="shared" si="969"/>
        <v>2345.1786703041257</v>
      </c>
      <c r="CS920" s="2">
        <f>Paramètres!$F$22</f>
        <v>1</v>
      </c>
      <c r="CT920" s="2">
        <f t="shared" si="970"/>
        <v>89371.869722869655</v>
      </c>
      <c r="CU920" s="2">
        <f t="shared" si="971"/>
        <v>35974.046612770144</v>
      </c>
      <c r="CV920" s="2">
        <f t="shared" si="1000"/>
        <v>96340.35046365227</v>
      </c>
      <c r="CW920" s="2">
        <f t="shared" si="1001"/>
        <v>21.925816392130866</v>
      </c>
      <c r="CX920" s="2">
        <f t="shared" si="972"/>
        <v>103.94432072986908</v>
      </c>
      <c r="CY920" s="2">
        <f t="shared" si="1002"/>
        <v>96.425830360736526</v>
      </c>
      <c r="CZ920" s="2">
        <f t="shared" si="1003"/>
        <v>38.813413290206157</v>
      </c>
      <c r="DA920" s="2"/>
      <c r="DB920" s="2"/>
      <c r="DC920" s="13">
        <f>Paramètres!$H$16</f>
        <v>-20000</v>
      </c>
      <c r="DD920" s="13">
        <f>Paramètres!$I$16</f>
        <v>0</v>
      </c>
      <c r="DE920" s="13"/>
      <c r="DF920" s="13"/>
      <c r="DG920" s="112">
        <f>Paramètres!$H$20</f>
        <v>1047197551196.5977</v>
      </c>
      <c r="DH920" s="13">
        <f>Paramètres!$H$21</f>
        <v>10000</v>
      </c>
      <c r="DI920" s="13">
        <f>IF(DL920&lt;66666,Paramètres!$H$22,5)</f>
        <v>1</v>
      </c>
      <c r="DJ920" s="13">
        <f t="shared" si="973"/>
        <v>-47109.816014596887</v>
      </c>
      <c r="DK920" s="13">
        <f t="shared" si="974"/>
        <v>-28803.489859233192</v>
      </c>
      <c r="DL920" s="13">
        <f t="shared" si="1004"/>
        <v>55217.531572862965</v>
      </c>
      <c r="DM920" s="13">
        <f t="shared" si="1005"/>
        <v>-148.55789906404723</v>
      </c>
      <c r="DN920" s="13">
        <f t="shared" si="1006"/>
        <v>327.22887779634073</v>
      </c>
      <c r="DO920" s="13">
        <f t="shared" si="1007"/>
        <v>-279.18111854215459</v>
      </c>
      <c r="DP920" s="13">
        <f t="shared" si="1008"/>
        <v>-170.69458548355865</v>
      </c>
      <c r="DQ920" s="13">
        <f>IF(DT920&lt;66666,Paramètres!$H$22,5)</f>
        <v>1</v>
      </c>
      <c r="DR920" s="13">
        <f t="shared" si="975"/>
        <v>54371.869722869655</v>
      </c>
      <c r="DS920" s="13">
        <f t="shared" si="976"/>
        <v>20974.046612770144</v>
      </c>
      <c r="DT920" s="13">
        <f t="shared" si="1009"/>
        <v>58277.018184489883</v>
      </c>
      <c r="DU920" s="13">
        <f t="shared" si="1010"/>
        <v>21.094210524873052</v>
      </c>
      <c r="DV920" s="13">
        <f t="shared" si="1011"/>
        <v>295.20894745970918</v>
      </c>
      <c r="DW920" s="13">
        <f t="shared" si="1012"/>
        <v>275.42696816592934</v>
      </c>
      <c r="DX920" s="13">
        <f t="shared" si="1013"/>
        <v>106.24644872744446</v>
      </c>
    </row>
    <row r="921" spans="1:128" x14ac:dyDescent="0.35">
      <c r="A921" s="106">
        <f t="shared" si="1014"/>
        <v>915</v>
      </c>
      <c r="B921" s="106">
        <f>A921*Paramètres!$D$25</f>
        <v>457.5</v>
      </c>
      <c r="C921" s="102">
        <f>Paramètres!$D$7</f>
        <v>155093840495.72119</v>
      </c>
      <c r="D921" s="28">
        <f>Paramètres!$D$8</f>
        <v>6666</v>
      </c>
      <c r="E921" s="28">
        <f t="shared" si="977"/>
        <v>27900.676815197552</v>
      </c>
      <c r="F921" s="28">
        <f t="shared" si="978"/>
        <v>32869.714665699037</v>
      </c>
      <c r="G921" s="28">
        <f t="shared" si="952"/>
        <v>74.688798549740198</v>
      </c>
      <c r="H921" s="28">
        <f t="shared" si="953"/>
        <v>-126.11352729958875</v>
      </c>
      <c r="I921" s="28">
        <f t="shared" si="1015"/>
        <v>2461.6823993951207</v>
      </c>
      <c r="J921" s="28">
        <f t="shared" si="1016"/>
        <v>8991.4884264073917</v>
      </c>
      <c r="K921" s="28">
        <f t="shared" si="1017"/>
        <v>1677.5397871859161</v>
      </c>
      <c r="L921" s="28">
        <f t="shared" si="979"/>
        <v>-988.72031708580562</v>
      </c>
      <c r="M921" s="28">
        <f t="shared" si="980"/>
        <v>-1355.2017828255364</v>
      </c>
      <c r="N921" s="28">
        <f>Paramètres!$D$26*Calculs!K921</f>
        <v>33.550795743718325</v>
      </c>
      <c r="O921" s="28">
        <f>Paramètres!$D$26*I921</f>
        <v>49.233647987902415</v>
      </c>
      <c r="P921" s="28">
        <f>Paramètres!$D$26*J921</f>
        <v>179.82976852814784</v>
      </c>
      <c r="Q921" s="105">
        <f>IF($T921&gt;25000,Paramètres!$D$9,-5)</f>
        <v>6</v>
      </c>
      <c r="R921" s="105">
        <f t="shared" si="954"/>
        <v>96443.127827088087</v>
      </c>
      <c r="S921" s="105">
        <f t="shared" si="955"/>
        <v>55594.310615294729</v>
      </c>
      <c r="T921" s="105">
        <f t="shared" si="981"/>
        <v>111319.37961497056</v>
      </c>
      <c r="U921" s="105">
        <f t="shared" si="982"/>
        <v>29.961151360897226</v>
      </c>
      <c r="V921" s="105">
        <f t="shared" si="956"/>
        <v>74.691721344652692</v>
      </c>
      <c r="W921" s="105">
        <f t="shared" si="983"/>
        <v>64.710235128716391</v>
      </c>
      <c r="X921" s="105">
        <f t="shared" si="984"/>
        <v>37.301993338338988</v>
      </c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44">
        <f t="shared" si="985"/>
        <v>-68542.451011890531</v>
      </c>
      <c r="AL921" s="44">
        <f t="shared" si="986"/>
        <v>-22724.595949595689</v>
      </c>
      <c r="AM921" s="44">
        <f t="shared" si="957"/>
        <v>-16.101820826414109</v>
      </c>
      <c r="AN921" s="44">
        <f t="shared" si="958"/>
        <v>19.885525859531679</v>
      </c>
      <c r="AO921" s="44">
        <f t="shared" si="1018"/>
        <v>11649.501381999076</v>
      </c>
      <c r="AP921" s="44">
        <f t="shared" si="1019"/>
        <v>-3362.8568580594147</v>
      </c>
      <c r="AQ921" s="44">
        <f t="shared" si="987"/>
        <v>514.91354452028872</v>
      </c>
      <c r="AR921" s="44">
        <f t="shared" si="988"/>
        <v>484.21135285351846</v>
      </c>
      <c r="AS921" s="44">
        <f t="shared" si="989"/>
        <v>175.14372411882974</v>
      </c>
      <c r="AT921" s="44">
        <f>Paramètres!$D$26*Calculs!AQ921</f>
        <v>10.298270890405774</v>
      </c>
      <c r="AU921" s="44">
        <f>Paramètres!$D$26*AO921</f>
        <v>232.99002763998152</v>
      </c>
      <c r="AV921" s="44">
        <f>Paramètres!$D$26*AP921</f>
        <v>-67.257137161188297</v>
      </c>
      <c r="AW921" s="44"/>
      <c r="AX921" s="44"/>
      <c r="AY921" s="44"/>
      <c r="AZ921" s="44"/>
      <c r="BA921" s="44"/>
      <c r="BB921" s="44"/>
      <c r="BC921" s="44"/>
      <c r="BD921" s="44"/>
      <c r="BE921" s="44"/>
      <c r="BF921" s="44"/>
      <c r="BG921" s="41">
        <f>Paramètres!$D$16</f>
        <v>30000</v>
      </c>
      <c r="BH921" s="41">
        <f>Paramètres!$E$16</f>
        <v>-25000</v>
      </c>
      <c r="BI921" s="100"/>
      <c r="BJ921" s="100"/>
      <c r="BK921" s="110">
        <f>Paramètres!$D$20</f>
        <v>523598775598.29883</v>
      </c>
      <c r="BL921" s="41">
        <f>Paramètres!$D$21</f>
        <v>10000</v>
      </c>
      <c r="BM921" s="41"/>
      <c r="BN921" s="41"/>
      <c r="BO921" s="41">
        <f>IF(AND($BR$6&gt;200,A921&lt;950),Paramètres!$D$22,0)</f>
        <v>1</v>
      </c>
      <c r="BP921" s="41">
        <f t="shared" si="959"/>
        <v>2099.3231848024479</v>
      </c>
      <c r="BQ921" s="41">
        <f t="shared" si="960"/>
        <v>-57869.714665699037</v>
      </c>
      <c r="BR921" s="41">
        <f t="shared" si="990"/>
        <v>57907.780421318785</v>
      </c>
      <c r="BS921" s="41">
        <f t="shared" si="991"/>
        <v>-87.922408348205494</v>
      </c>
      <c r="BT921" s="41">
        <f t="shared" si="992"/>
        <v>149.41080199978626</v>
      </c>
      <c r="BU921" s="41">
        <f t="shared" si="993"/>
        <v>5.4165702504218913</v>
      </c>
      <c r="BV921" s="41">
        <f t="shared" si="994"/>
        <v>-149.31258661258795</v>
      </c>
      <c r="BW921" s="41">
        <f>Paramètres!$D$22</f>
        <v>1</v>
      </c>
      <c r="BX921" s="41">
        <f t="shared" si="961"/>
        <v>98542.451011890531</v>
      </c>
      <c r="BY921" s="41">
        <f t="shared" si="962"/>
        <v>-2275.4040504043114</v>
      </c>
      <c r="BZ921" s="41">
        <f t="shared" si="995"/>
        <v>98568.717730441436</v>
      </c>
      <c r="CA921" s="41">
        <f t="shared" si="996"/>
        <v>-1.3227587158814882</v>
      </c>
      <c r="CB921" s="41">
        <f t="shared" si="997"/>
        <v>53.070074968469143</v>
      </c>
      <c r="CC921" s="41">
        <f t="shared" si="998"/>
        <v>53.055932786702257</v>
      </c>
      <c r="CD921" s="41">
        <f t="shared" si="999"/>
        <v>-1.2250931768104107</v>
      </c>
      <c r="CE921" s="2">
        <f>Paramètres!$F$16</f>
        <v>15000</v>
      </c>
      <c r="CF921" s="2">
        <f>Paramètres!$G$16</f>
        <v>15000</v>
      </c>
      <c r="CG921" s="111">
        <f>Paramètres!$F$20</f>
        <v>992600579172.61572</v>
      </c>
      <c r="CH921" s="2">
        <f>Paramètres!$F$21</f>
        <v>13332</v>
      </c>
      <c r="CI921" s="2"/>
      <c r="CJ921" s="2"/>
      <c r="CK921" s="2">
        <f>IF(CN921&gt;20000,Paramètres!$F$22,-2)</f>
        <v>1</v>
      </c>
      <c r="CL921" s="2">
        <f t="shared" si="963"/>
        <v>-12900.676815197552</v>
      </c>
      <c r="CM921" s="2">
        <f t="shared" si="964"/>
        <v>-17869.714665699037</v>
      </c>
      <c r="CN921" s="2">
        <f t="shared" si="965"/>
        <v>22039.831317949665</v>
      </c>
      <c r="CO921" s="2">
        <f t="shared" si="966"/>
        <v>-125.82663458399705</v>
      </c>
      <c r="CP921" s="2">
        <f t="shared" si="967"/>
        <v>1280.044139621049</v>
      </c>
      <c r="CQ921" s="2">
        <f t="shared" si="968"/>
        <v>-749.25418058848277</v>
      </c>
      <c r="CR921" s="2">
        <f t="shared" si="969"/>
        <v>-1037.8493013192583</v>
      </c>
      <c r="CS921" s="2">
        <f>Paramètres!$F$22</f>
        <v>1</v>
      </c>
      <c r="CT921" s="2">
        <f t="shared" si="970"/>
        <v>83542.451011890531</v>
      </c>
      <c r="CU921" s="2">
        <f t="shared" si="971"/>
        <v>37724.595949595692</v>
      </c>
      <c r="CV921" s="2">
        <f t="shared" si="1000"/>
        <v>91665.076559365727</v>
      </c>
      <c r="CW921" s="2">
        <f t="shared" si="1001"/>
        <v>24.30212657313346</v>
      </c>
      <c r="CX921" s="2">
        <f t="shared" si="972"/>
        <v>114.4801396133853</v>
      </c>
      <c r="CY921" s="2">
        <f t="shared" si="1002"/>
        <v>104.335825752479</v>
      </c>
      <c r="CZ921" s="2">
        <f t="shared" si="1003"/>
        <v>47.114093755993338</v>
      </c>
      <c r="DA921" s="2"/>
      <c r="DB921" s="2"/>
      <c r="DC921" s="13">
        <f>Paramètres!$H$16</f>
        <v>-20000</v>
      </c>
      <c r="DD921" s="13">
        <f>Paramètres!$I$16</f>
        <v>0</v>
      </c>
      <c r="DE921" s="13"/>
      <c r="DF921" s="13"/>
      <c r="DG921" s="112">
        <f>Paramètres!$H$20</f>
        <v>1047197551196.5977</v>
      </c>
      <c r="DH921" s="13">
        <f>Paramètres!$H$21</f>
        <v>10000</v>
      </c>
      <c r="DI921" s="13">
        <f>IF(DL921&lt;66666,Paramètres!$H$22,5)</f>
        <v>1</v>
      </c>
      <c r="DJ921" s="13">
        <f t="shared" si="973"/>
        <v>-47900.676815197556</v>
      </c>
      <c r="DK921" s="13">
        <f t="shared" si="974"/>
        <v>-32869.714665699037</v>
      </c>
      <c r="DL921" s="13">
        <f t="shared" si="1004"/>
        <v>58093.829117716756</v>
      </c>
      <c r="DM921" s="13">
        <f t="shared" si="1005"/>
        <v>-145.5418662976617</v>
      </c>
      <c r="DN921" s="13">
        <f t="shared" si="1006"/>
        <v>296.99317557813401</v>
      </c>
      <c r="DO921" s="13">
        <f t="shared" si="1007"/>
        <v>-244.88270674774466</v>
      </c>
      <c r="DP921" s="13">
        <f t="shared" si="1008"/>
        <v>-168.03989489369016</v>
      </c>
      <c r="DQ921" s="13">
        <f>IF(DT921&lt;66666,Paramètres!$H$22,5)</f>
        <v>1</v>
      </c>
      <c r="DR921" s="13">
        <f t="shared" si="975"/>
        <v>48542.451011890531</v>
      </c>
      <c r="DS921" s="13">
        <f t="shared" si="976"/>
        <v>22724.595949595689</v>
      </c>
      <c r="DT921" s="13">
        <f t="shared" si="1009"/>
        <v>53598.291123077543</v>
      </c>
      <c r="DU921" s="13">
        <f t="shared" si="1010"/>
        <v>25.08610892662</v>
      </c>
      <c r="DV921" s="13">
        <f t="shared" si="1011"/>
        <v>346.28693324515257</v>
      </c>
      <c r="DW921" s="13">
        <f t="shared" si="1012"/>
        <v>313.62224692034994</v>
      </c>
      <c r="DX921" s="13">
        <f t="shared" si="1013"/>
        <v>146.81868536723726</v>
      </c>
    </row>
    <row r="922" spans="1:128" x14ac:dyDescent="0.35">
      <c r="A922" s="106">
        <f t="shared" si="1014"/>
        <v>916</v>
      </c>
      <c r="B922" s="106">
        <f>A922*Paramètres!$D$25</f>
        <v>458</v>
      </c>
      <c r="C922" s="102">
        <f>Paramètres!$D$7</f>
        <v>155093840495.72119</v>
      </c>
      <c r="D922" s="28">
        <f>Paramètres!$D$8</f>
        <v>6666</v>
      </c>
      <c r="E922" s="28">
        <f t="shared" si="977"/>
        <v>28884.337935623658</v>
      </c>
      <c r="F922" s="28">
        <f t="shared" si="978"/>
        <v>37026.658433196346</v>
      </c>
      <c r="G922" s="28">
        <f t="shared" si="952"/>
        <v>79.190115552928773</v>
      </c>
      <c r="H922" s="28">
        <f t="shared" si="953"/>
        <v>-123.15265510623588</v>
      </c>
      <c r="I922" s="28">
        <f t="shared" si="1015"/>
        <v>1423.7284343214126</v>
      </c>
      <c r="J922" s="28">
        <f t="shared" si="1016"/>
        <v>7456.4568750537073</v>
      </c>
      <c r="K922" s="28">
        <f t="shared" si="1017"/>
        <v>1392.7164925029849</v>
      </c>
      <c r="L922" s="28">
        <f t="shared" si="979"/>
        <v>-761.63709376163501</v>
      </c>
      <c r="M922" s="28">
        <f t="shared" si="980"/>
        <v>-1166.0052169249275</v>
      </c>
      <c r="N922" s="28">
        <f>Paramètres!$D$26*Calculs!K922</f>
        <v>27.854329850059699</v>
      </c>
      <c r="O922" s="28">
        <f>Paramètres!$D$26*I922</f>
        <v>28.474568686428253</v>
      </c>
      <c r="P922" s="28">
        <f>Paramètres!$D$26*J922</f>
        <v>149.12913750107415</v>
      </c>
      <c r="Q922" s="105">
        <f>IF($T922&gt;25000,Paramètres!$D$9,-5)</f>
        <v>6</v>
      </c>
      <c r="R922" s="105">
        <f t="shared" si="954"/>
        <v>91480.985418301279</v>
      </c>
      <c r="S922" s="105">
        <f t="shared" si="955"/>
        <v>61388.896880792032</v>
      </c>
      <c r="T922" s="105">
        <f t="shared" si="981"/>
        <v>110169.72067380388</v>
      </c>
      <c r="U922" s="105">
        <f t="shared" si="982"/>
        <v>33.863837775207607</v>
      </c>
      <c r="V922" s="105">
        <f t="shared" si="956"/>
        <v>76.250148863305768</v>
      </c>
      <c r="W922" s="105">
        <f t="shared" si="983"/>
        <v>63.315389325172305</v>
      </c>
      <c r="X922" s="105">
        <f t="shared" si="984"/>
        <v>42.488194551876958</v>
      </c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44">
        <f t="shared" si="985"/>
        <v>-62596.647482677618</v>
      </c>
      <c r="AL922" s="44">
        <f t="shared" si="986"/>
        <v>-24362.23844759569</v>
      </c>
      <c r="AM922" s="44">
        <f t="shared" si="957"/>
        <v>-14.692611716551387</v>
      </c>
      <c r="AN922" s="44">
        <f t="shared" si="958"/>
        <v>23.235948503284899</v>
      </c>
      <c r="AO922" s="44">
        <f t="shared" si="1018"/>
        <v>11900.722707212613</v>
      </c>
      <c r="AP922" s="44">
        <f t="shared" si="1019"/>
        <v>-3120.4559967793966</v>
      </c>
      <c r="AQ922" s="44">
        <f t="shared" si="987"/>
        <v>583.01364865544292</v>
      </c>
      <c r="AR922" s="44">
        <f t="shared" si="988"/>
        <v>535.72424058824754</v>
      </c>
      <c r="AS922" s="44">
        <f t="shared" si="989"/>
        <v>230.00967928475916</v>
      </c>
      <c r="AT922" s="44">
        <f>Paramètres!$D$26*Calculs!AQ922</f>
        <v>11.660272973108858</v>
      </c>
      <c r="AU922" s="44">
        <f>Paramètres!$D$26*AO922</f>
        <v>238.01445414425228</v>
      </c>
      <c r="AV922" s="44">
        <f>Paramètres!$D$26*AP922</f>
        <v>-62.409119935587931</v>
      </c>
      <c r="AW922" s="44"/>
      <c r="AX922" s="44"/>
      <c r="AY922" s="44"/>
      <c r="AZ922" s="44"/>
      <c r="BA922" s="44"/>
      <c r="BB922" s="44"/>
      <c r="BC922" s="44"/>
      <c r="BD922" s="44"/>
      <c r="BE922" s="44"/>
      <c r="BF922" s="44"/>
      <c r="BG922" s="41">
        <f>Paramètres!$D$16</f>
        <v>30000</v>
      </c>
      <c r="BH922" s="41">
        <f>Paramètres!$E$16</f>
        <v>-25000</v>
      </c>
      <c r="BI922" s="100"/>
      <c r="BJ922" s="100"/>
      <c r="BK922" s="110">
        <f>Paramètres!$D$20</f>
        <v>523598775598.29883</v>
      </c>
      <c r="BL922" s="41">
        <f>Paramètres!$D$21</f>
        <v>10000</v>
      </c>
      <c r="BM922" s="41"/>
      <c r="BN922" s="41"/>
      <c r="BO922" s="41">
        <f>IF(AND($BR$6&gt;200,A922&lt;950),Paramètres!$D$22,0)</f>
        <v>1</v>
      </c>
      <c r="BP922" s="41">
        <f t="shared" si="959"/>
        <v>1115.6620643763417</v>
      </c>
      <c r="BQ922" s="41">
        <f t="shared" si="960"/>
        <v>-62026.658433196346</v>
      </c>
      <c r="BR922" s="41">
        <f t="shared" si="990"/>
        <v>62036.691225679468</v>
      </c>
      <c r="BS922" s="41">
        <f t="shared" si="991"/>
        <v>-88.969542498997725</v>
      </c>
      <c r="BT922" s="41">
        <f t="shared" si="992"/>
        <v>130.91536211954039</v>
      </c>
      <c r="BU922" s="41">
        <f t="shared" si="993"/>
        <v>2.3543696524614801</v>
      </c>
      <c r="BV922" s="41">
        <f t="shared" si="994"/>
        <v>-130.89419002549334</v>
      </c>
      <c r="BW922" s="41">
        <f>Paramètres!$D$22</f>
        <v>1</v>
      </c>
      <c r="BX922" s="41">
        <f t="shared" si="961"/>
        <v>92596.647482677625</v>
      </c>
      <c r="BY922" s="41">
        <f t="shared" si="962"/>
        <v>-637.76155240431035</v>
      </c>
      <c r="BZ922" s="41">
        <f t="shared" si="995"/>
        <v>92598.843755356866</v>
      </c>
      <c r="CA922" s="41">
        <f t="shared" si="996"/>
        <v>-0.39461976742403232</v>
      </c>
      <c r="CB922" s="41">
        <f t="shared" si="997"/>
        <v>60.011442319362359</v>
      </c>
      <c r="CC922" s="41">
        <f t="shared" si="998"/>
        <v>60.010018959351989</v>
      </c>
      <c r="CD922" s="41">
        <f t="shared" si="999"/>
        <v>-0.41332039433164269</v>
      </c>
      <c r="CE922" s="2">
        <f>Paramètres!$F$16</f>
        <v>15000</v>
      </c>
      <c r="CF922" s="2">
        <f>Paramètres!$G$16</f>
        <v>15000</v>
      </c>
      <c r="CG922" s="111">
        <f>Paramètres!$F$20</f>
        <v>992600579172.61572</v>
      </c>
      <c r="CH922" s="2">
        <f>Paramètres!$F$21</f>
        <v>13332</v>
      </c>
      <c r="CI922" s="2"/>
      <c r="CJ922" s="2"/>
      <c r="CK922" s="2">
        <f>IF(CN922&gt;20000,Paramètres!$F$22,-2)</f>
        <v>1</v>
      </c>
      <c r="CL922" s="2">
        <f t="shared" si="963"/>
        <v>-13884.337935623658</v>
      </c>
      <c r="CM922" s="2">
        <f t="shared" si="964"/>
        <v>-22026.658433196346</v>
      </c>
      <c r="CN922" s="2">
        <f t="shared" si="965"/>
        <v>26037.444606629466</v>
      </c>
      <c r="CO922" s="2">
        <f t="shared" si="966"/>
        <v>-122.224971787413</v>
      </c>
      <c r="CP922" s="2">
        <f t="shared" si="967"/>
        <v>1032.5179979878137</v>
      </c>
      <c r="CQ922" s="2">
        <f t="shared" si="968"/>
        <v>-550.58509102027233</v>
      </c>
      <c r="CR922" s="2">
        <f t="shared" si="969"/>
        <v>-873.46978981242466</v>
      </c>
      <c r="CS922" s="2">
        <f>Paramètres!$F$22</f>
        <v>1</v>
      </c>
      <c r="CT922" s="2">
        <f t="shared" si="970"/>
        <v>77596.647482677625</v>
      </c>
      <c r="CU922" s="2">
        <f t="shared" si="971"/>
        <v>39362.238447595693</v>
      </c>
      <c r="CV922" s="2">
        <f t="shared" si="1000"/>
        <v>87009.341545355463</v>
      </c>
      <c r="CW922" s="2">
        <f t="shared" si="1001"/>
        <v>26.897188435708784</v>
      </c>
      <c r="CX922" s="2">
        <f t="shared" si="972"/>
        <v>126.62663613779807</v>
      </c>
      <c r="CY922" s="2">
        <f t="shared" si="1002"/>
        <v>112.92813244863021</v>
      </c>
      <c r="CZ922" s="2">
        <f t="shared" si="1003"/>
        <v>57.284743878618698</v>
      </c>
      <c r="DA922" s="2"/>
      <c r="DB922" s="2"/>
      <c r="DC922" s="13">
        <f>Paramètres!$H$16</f>
        <v>-20000</v>
      </c>
      <c r="DD922" s="13">
        <f>Paramètres!$I$16</f>
        <v>0</v>
      </c>
      <c r="DE922" s="13"/>
      <c r="DF922" s="13"/>
      <c r="DG922" s="112">
        <f>Paramètres!$H$20</f>
        <v>1047197551196.5977</v>
      </c>
      <c r="DH922" s="13">
        <f>Paramètres!$H$21</f>
        <v>10000</v>
      </c>
      <c r="DI922" s="13">
        <f>IF(DL922&lt;66666,Paramètres!$H$22,5)</f>
        <v>1</v>
      </c>
      <c r="DJ922" s="13">
        <f t="shared" si="973"/>
        <v>-48884.337935623655</v>
      </c>
      <c r="DK922" s="13">
        <f t="shared" si="974"/>
        <v>-37026.658433196346</v>
      </c>
      <c r="DL922" s="13">
        <f t="shared" si="1004"/>
        <v>61324.154540709686</v>
      </c>
      <c r="DM922" s="13">
        <f t="shared" si="1005"/>
        <v>-142.85847496891537</v>
      </c>
      <c r="DN922" s="13">
        <f t="shared" si="1006"/>
        <v>267.71284859959627</v>
      </c>
      <c r="DO922" s="13">
        <f t="shared" si="1007"/>
        <v>-213.4063723938242</v>
      </c>
      <c r="DP922" s="13">
        <f t="shared" si="1008"/>
        <v>-161.64123708700944</v>
      </c>
      <c r="DQ922" s="13">
        <f>IF(DT922&lt;66666,Paramètres!$H$22,5)</f>
        <v>1</v>
      </c>
      <c r="DR922" s="13">
        <f t="shared" si="975"/>
        <v>42596.647482677618</v>
      </c>
      <c r="DS922" s="13">
        <f t="shared" si="976"/>
        <v>24362.23844759569</v>
      </c>
      <c r="DT922" s="13">
        <f t="shared" si="1009"/>
        <v>49071.305657593985</v>
      </c>
      <c r="DU922" s="13">
        <f t="shared" si="1010"/>
        <v>29.766471434606316</v>
      </c>
      <c r="DV922" s="13">
        <f t="shared" si="1011"/>
        <v>409.13510175776332</v>
      </c>
      <c r="DW922" s="13">
        <f t="shared" si="1012"/>
        <v>355.1522314073145</v>
      </c>
      <c r="DX922" s="13">
        <f t="shared" si="1013"/>
        <v>203.12169755282341</v>
      </c>
    </row>
    <row r="923" spans="1:128" x14ac:dyDescent="0.35">
      <c r="A923" s="106">
        <f t="shared" si="1014"/>
        <v>917</v>
      </c>
      <c r="B923" s="106">
        <f>A923*Paramètres!$D$25</f>
        <v>458.5</v>
      </c>
      <c r="C923" s="102">
        <f>Paramètres!$D$7</f>
        <v>155093840495.72119</v>
      </c>
      <c r="D923" s="28">
        <f>Paramètres!$D$8</f>
        <v>6666</v>
      </c>
      <c r="E923" s="28">
        <f t="shared" si="977"/>
        <v>29405.792879343957</v>
      </c>
      <c r="F923" s="28">
        <f t="shared" si="978"/>
        <v>40463.385566491968</v>
      </c>
      <c r="G923" s="28">
        <f t="shared" si="952"/>
        <v>84.10948197902357</v>
      </c>
      <c r="H923" s="28">
        <f t="shared" si="953"/>
        <v>-120.94342900060792</v>
      </c>
      <c r="I923" s="28">
        <f t="shared" si="1015"/>
        <v>633.61677187334931</v>
      </c>
      <c r="J923" s="28">
        <f t="shared" si="1016"/>
        <v>6141.3225206277057</v>
      </c>
      <c r="K923" s="28">
        <f t="shared" si="1017"/>
        <v>1207.2812974812105</v>
      </c>
      <c r="L923" s="28">
        <f t="shared" si="979"/>
        <v>-620.77378090706839</v>
      </c>
      <c r="M923" s="28">
        <f t="shared" si="980"/>
        <v>-1035.4554766798319</v>
      </c>
      <c r="N923" s="28">
        <f>Paramètres!$D$26*Calculs!K923</f>
        <v>24.145625949624211</v>
      </c>
      <c r="O923" s="28">
        <f>Paramètres!$D$26*I923</f>
        <v>12.672335437466986</v>
      </c>
      <c r="P923" s="28">
        <f>Paramètres!$D$26*J923</f>
        <v>122.82645041255411</v>
      </c>
      <c r="Q923" s="105">
        <f>IF($T923&gt;25000,Paramètres!$D$9,-5)</f>
        <v>6</v>
      </c>
      <c r="R923" s="105">
        <f t="shared" si="954"/>
        <v>85918.147948268204</v>
      </c>
      <c r="S923" s="105">
        <f t="shared" si="955"/>
        <v>66328.349592656159</v>
      </c>
      <c r="T923" s="105">
        <f t="shared" si="981"/>
        <v>108542.056856069</v>
      </c>
      <c r="U923" s="105">
        <f t="shared" si="982"/>
        <v>37.667948113300994</v>
      </c>
      <c r="V923" s="105">
        <f t="shared" si="956"/>
        <v>78.541158042290547</v>
      </c>
      <c r="W923" s="105">
        <f t="shared" si="983"/>
        <v>62.1704713561315</v>
      </c>
      <c r="X923" s="105">
        <f t="shared" si="984"/>
        <v>47.995270579302847</v>
      </c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44">
        <f t="shared" si="985"/>
        <v>-56512.355068924247</v>
      </c>
      <c r="AL923" s="44">
        <f t="shared" si="986"/>
        <v>-25864.964026164198</v>
      </c>
      <c r="AM923" s="44">
        <f t="shared" si="957"/>
        <v>-13.052640428812294</v>
      </c>
      <c r="AN923" s="44">
        <f t="shared" si="958"/>
        <v>27.087998037023247</v>
      </c>
      <c r="AO923" s="44">
        <f t="shared" si="1018"/>
        <v>12198.43249365661</v>
      </c>
      <c r="AP923" s="44">
        <f t="shared" si="1019"/>
        <v>-2828.0371975590497</v>
      </c>
      <c r="AQ923" s="44">
        <f t="shared" si="987"/>
        <v>664.2708285040892</v>
      </c>
      <c r="AR923" s="44">
        <f t="shared" si="988"/>
        <v>591.40577214046903</v>
      </c>
      <c r="AS923" s="44">
        <f t="shared" si="989"/>
        <v>302.48131558898746</v>
      </c>
      <c r="AT923" s="44">
        <f>Paramètres!$D$26*Calculs!AQ923</f>
        <v>13.285416570081784</v>
      </c>
      <c r="AU923" s="44">
        <f>Paramètres!$D$26*AO923</f>
        <v>243.96864987313219</v>
      </c>
      <c r="AV923" s="44">
        <f>Paramètres!$D$26*AP923</f>
        <v>-56.560743951180996</v>
      </c>
      <c r="AW923" s="44"/>
      <c r="AX923" s="44"/>
      <c r="AY923" s="44"/>
      <c r="AZ923" s="44"/>
      <c r="BA923" s="44"/>
      <c r="BB923" s="44"/>
      <c r="BC923" s="44"/>
      <c r="BD923" s="44"/>
      <c r="BE923" s="44"/>
      <c r="BF923" s="44"/>
      <c r="BG923" s="41">
        <f>Paramètres!$D$16</f>
        <v>30000</v>
      </c>
      <c r="BH923" s="41">
        <f>Paramètres!$E$16</f>
        <v>-25000</v>
      </c>
      <c r="BI923" s="100"/>
      <c r="BJ923" s="100"/>
      <c r="BK923" s="110">
        <f>Paramètres!$D$20</f>
        <v>523598775598.29883</v>
      </c>
      <c r="BL923" s="41">
        <f>Paramètres!$D$21</f>
        <v>10000</v>
      </c>
      <c r="BM923" s="41"/>
      <c r="BN923" s="41"/>
      <c r="BO923" s="41">
        <f>IF(AND($BR$6&gt;200,A923&lt;950),Paramètres!$D$22,0)</f>
        <v>1</v>
      </c>
      <c r="BP923" s="41">
        <f t="shared" si="959"/>
        <v>594.20712065604312</v>
      </c>
      <c r="BQ923" s="41">
        <f t="shared" si="960"/>
        <v>-65463.385566491968</v>
      </c>
      <c r="BR923" s="41">
        <f t="shared" si="990"/>
        <v>65466.082301673036</v>
      </c>
      <c r="BS923" s="41">
        <f t="shared" si="991"/>
        <v>-89.479944018964986</v>
      </c>
      <c r="BT923" s="41">
        <f t="shared" si="992"/>
        <v>118.01591053028878</v>
      </c>
      <c r="BU923" s="41">
        <f t="shared" si="993"/>
        <v>1.0711790277086919</v>
      </c>
      <c r="BV923" s="41">
        <f t="shared" si="994"/>
        <v>-118.01104911737596</v>
      </c>
      <c r="BW923" s="41">
        <f>Paramètres!$D$22</f>
        <v>1</v>
      </c>
      <c r="BX923" s="41">
        <f t="shared" si="961"/>
        <v>86512.355068924255</v>
      </c>
      <c r="BY923" s="41">
        <f t="shared" si="962"/>
        <v>864.964026164198</v>
      </c>
      <c r="BZ923" s="41">
        <f t="shared" si="995"/>
        <v>86516.678983524223</v>
      </c>
      <c r="CA923" s="41">
        <f t="shared" si="996"/>
        <v>0.57283305764792936</v>
      </c>
      <c r="CB923" s="41">
        <f t="shared" si="997"/>
        <v>68.573043724714609</v>
      </c>
      <c r="CC923" s="41">
        <f t="shared" si="998"/>
        <v>68.569616593802863</v>
      </c>
      <c r="CD923" s="41">
        <f t="shared" si="999"/>
        <v>0.6855697269396811</v>
      </c>
      <c r="CE923" s="2">
        <f>Paramètres!$F$16</f>
        <v>15000</v>
      </c>
      <c r="CF923" s="2">
        <f>Paramètres!$G$16</f>
        <v>15000</v>
      </c>
      <c r="CG923" s="111">
        <f>Paramètres!$F$20</f>
        <v>992600579172.61572</v>
      </c>
      <c r="CH923" s="2">
        <f>Paramètres!$F$21</f>
        <v>13332</v>
      </c>
      <c r="CI923" s="2"/>
      <c r="CJ923" s="2"/>
      <c r="CK923" s="2">
        <f>IF(CN923&gt;20000,Paramètres!$F$22,-2)</f>
        <v>1</v>
      </c>
      <c r="CL923" s="2">
        <f t="shared" si="963"/>
        <v>-14405.792879343957</v>
      </c>
      <c r="CM923" s="2">
        <f t="shared" si="964"/>
        <v>-25463.385566491968</v>
      </c>
      <c r="CN923" s="2">
        <f t="shared" si="965"/>
        <v>29255.954487768613</v>
      </c>
      <c r="CO923" s="2">
        <f t="shared" si="966"/>
        <v>-119.49881106397432</v>
      </c>
      <c r="CP923" s="2">
        <f t="shared" si="967"/>
        <v>873.82925561561683</v>
      </c>
      <c r="CQ923" s="2">
        <f t="shared" si="968"/>
        <v>-430.27833098293814</v>
      </c>
      <c r="CR923" s="2">
        <f t="shared" si="969"/>
        <v>-760.55119870806868</v>
      </c>
      <c r="CS923" s="2">
        <f>Paramètres!$F$22</f>
        <v>1</v>
      </c>
      <c r="CT923" s="2">
        <f t="shared" si="970"/>
        <v>71512.355068924255</v>
      </c>
      <c r="CU923" s="2">
        <f t="shared" si="971"/>
        <v>40864.964026164198</v>
      </c>
      <c r="CV923" s="2">
        <f t="shared" si="1000"/>
        <v>82364.811736345218</v>
      </c>
      <c r="CW923" s="2">
        <f t="shared" si="1001"/>
        <v>29.745341003730033</v>
      </c>
      <c r="CX923" s="2">
        <f t="shared" si="972"/>
        <v>140.74820429952436</v>
      </c>
      <c r="CY923" s="2">
        <f t="shared" si="1002"/>
        <v>122.20310286631275</v>
      </c>
      <c r="CZ923" s="2">
        <f t="shared" si="1003"/>
        <v>69.83164514305841</v>
      </c>
      <c r="DA923" s="2"/>
      <c r="DB923" s="2"/>
      <c r="DC923" s="13">
        <f>Paramètres!$H$16</f>
        <v>-20000</v>
      </c>
      <c r="DD923" s="13">
        <f>Paramètres!$I$16</f>
        <v>0</v>
      </c>
      <c r="DE923" s="13"/>
      <c r="DF923" s="13"/>
      <c r="DG923" s="112">
        <f>Paramètres!$H$20</f>
        <v>1047197551196.5977</v>
      </c>
      <c r="DH923" s="13">
        <f>Paramètres!$H$21</f>
        <v>10000</v>
      </c>
      <c r="DI923" s="13">
        <f>IF(DL923&lt;66666,Paramètres!$H$22,5)</f>
        <v>1</v>
      </c>
      <c r="DJ923" s="13">
        <f t="shared" si="973"/>
        <v>-49405.792879343957</v>
      </c>
      <c r="DK923" s="13">
        <f t="shared" si="974"/>
        <v>-40463.385566491968</v>
      </c>
      <c r="DL923" s="13">
        <f t="shared" si="1004"/>
        <v>63860.926563425499</v>
      </c>
      <c r="DM923" s="13">
        <f t="shared" si="1005"/>
        <v>-140.68249519417859</v>
      </c>
      <c r="DN923" s="13">
        <f t="shared" si="1006"/>
        <v>247.61514208207601</v>
      </c>
      <c r="DO923" s="13">
        <f t="shared" si="1007"/>
        <v>-191.56662895183896</v>
      </c>
      <c r="DP923" s="13">
        <f t="shared" si="1008"/>
        <v>-156.89322885438727</v>
      </c>
      <c r="DQ923" s="13">
        <f>IF(DT923&lt;66666,Paramètres!$H$22,5)</f>
        <v>1</v>
      </c>
      <c r="DR923" s="13">
        <f t="shared" si="975"/>
        <v>36512.355068924247</v>
      </c>
      <c r="DS923" s="13">
        <f t="shared" si="976"/>
        <v>25864.964026164198</v>
      </c>
      <c r="DT923" s="13">
        <f t="shared" si="1009"/>
        <v>44745.373355845033</v>
      </c>
      <c r="DU923" s="13">
        <f t="shared" si="1010"/>
        <v>35.313351165292175</v>
      </c>
      <c r="DV923" s="13">
        <f t="shared" si="1011"/>
        <v>486.16275615151</v>
      </c>
      <c r="DW923" s="13">
        <f t="shared" si="1012"/>
        <v>396.71022594276747</v>
      </c>
      <c r="DX923" s="13">
        <f t="shared" si="1013"/>
        <v>281.02530509061091</v>
      </c>
    </row>
    <row r="924" spans="1:128" x14ac:dyDescent="0.35">
      <c r="A924" s="106">
        <f t="shared" si="1014"/>
        <v>918</v>
      </c>
      <c r="B924" s="106">
        <f>A924*Paramètres!$D$25</f>
        <v>459</v>
      </c>
      <c r="C924" s="102">
        <f>Paramètres!$D$7</f>
        <v>155093840495.72119</v>
      </c>
      <c r="D924" s="28">
        <f>Paramètres!$D$8</f>
        <v>6666</v>
      </c>
      <c r="E924" s="28">
        <f t="shared" si="977"/>
        <v>29567.407820053864</v>
      </c>
      <c r="F924" s="28">
        <f t="shared" si="978"/>
        <v>43275.182957635858</v>
      </c>
      <c r="G924" s="28">
        <f t="shared" si="952"/>
        <v>89.998037776059775</v>
      </c>
      <c r="H924" s="28">
        <f t="shared" si="953"/>
        <v>-119.14354427835259</v>
      </c>
      <c r="I924" s="28">
        <f t="shared" si="1015"/>
        <v>0.17065552881393664</v>
      </c>
      <c r="J924" s="28">
        <f t="shared" si="1016"/>
        <v>4983.0405935353192</v>
      </c>
      <c r="K924" s="28">
        <f t="shared" si="1017"/>
        <v>1083.9061817012398</v>
      </c>
      <c r="L924" s="28">
        <f t="shared" si="979"/>
        <v>-527.86155062578018</v>
      </c>
      <c r="M924" s="28">
        <f t="shared" si="980"/>
        <v>-946.68621733978352</v>
      </c>
      <c r="N924" s="28">
        <f>Paramètres!$D$26*Calculs!K924</f>
        <v>21.678123634024796</v>
      </c>
      <c r="O924" s="28">
        <f>Paramètres!$D$26*I924</f>
        <v>3.4131105762787331E-3</v>
      </c>
      <c r="P924" s="28">
        <f>Paramètres!$D$26*J924</f>
        <v>99.660811870706382</v>
      </c>
      <c r="Q924" s="105">
        <f>IF($T924&gt;25000,Paramètres!$D$9,-5)</f>
        <v>6</v>
      </c>
      <c r="R924" s="105">
        <f t="shared" si="954"/>
        <v>79832.695199114678</v>
      </c>
      <c r="S924" s="105">
        <f t="shared" si="955"/>
        <v>70478.545253682329</v>
      </c>
      <c r="T924" s="105">
        <f t="shared" si="981"/>
        <v>106491.71124472597</v>
      </c>
      <c r="U924" s="105">
        <f t="shared" si="982"/>
        <v>41.438968679838041</v>
      </c>
      <c r="V924" s="105">
        <f t="shared" si="956"/>
        <v>81.57679239604704</v>
      </c>
      <c r="W924" s="105">
        <f t="shared" si="983"/>
        <v>61.154949305949977</v>
      </c>
      <c r="X924" s="105">
        <f t="shared" si="984"/>
        <v>53.98930665432227</v>
      </c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44">
        <f t="shared" si="985"/>
        <v>-50265.287379060821</v>
      </c>
      <c r="AL924" s="44">
        <f t="shared" si="986"/>
        <v>-27203.362296046478</v>
      </c>
      <c r="AM924" s="44">
        <f t="shared" si="957"/>
        <v>-11.133389066863534</v>
      </c>
      <c r="AN924" s="44">
        <f t="shared" si="958"/>
        <v>31.591575803729235</v>
      </c>
      <c r="AO924" s="44">
        <f t="shared" si="1018"/>
        <v>12545.869615923948</v>
      </c>
      <c r="AP924" s="44">
        <f t="shared" si="1019"/>
        <v>-2468.9951380188813</v>
      </c>
      <c r="AQ924" s="44">
        <f t="shared" si="987"/>
        <v>762.67949230078057</v>
      </c>
      <c r="AR924" s="44">
        <f t="shared" si="988"/>
        <v>649.65341675901459</v>
      </c>
      <c r="AS924" s="44">
        <f t="shared" si="989"/>
        <v>399.53779053991184</v>
      </c>
      <c r="AT924" s="44">
        <f>Paramètres!$D$26*Calculs!AQ924</f>
        <v>15.253589846015611</v>
      </c>
      <c r="AU924" s="44">
        <f>Paramètres!$D$26*AO924</f>
        <v>250.91739231847896</v>
      </c>
      <c r="AV924" s="44">
        <f>Paramètres!$D$26*AP924</f>
        <v>-49.379902760377625</v>
      </c>
      <c r="AW924" s="44"/>
      <c r="AX924" s="44"/>
      <c r="AY924" s="44"/>
      <c r="AZ924" s="44"/>
      <c r="BA924" s="44"/>
      <c r="BB924" s="44"/>
      <c r="BC924" s="44"/>
      <c r="BD924" s="44"/>
      <c r="BE924" s="44"/>
      <c r="BF924" s="44"/>
      <c r="BG924" s="41">
        <f>Paramètres!$D$16</f>
        <v>30000</v>
      </c>
      <c r="BH924" s="41">
        <f>Paramètres!$E$16</f>
        <v>-25000</v>
      </c>
      <c r="BI924" s="100"/>
      <c r="BJ924" s="100"/>
      <c r="BK924" s="110">
        <f>Paramètres!$D$20</f>
        <v>523598775598.29883</v>
      </c>
      <c r="BL924" s="41">
        <f>Paramètres!$D$21</f>
        <v>10000</v>
      </c>
      <c r="BM924" s="41"/>
      <c r="BN924" s="41"/>
      <c r="BO924" s="41">
        <f>IF(AND($BR$6&gt;200,A924&lt;950),Paramètres!$D$22,0)</f>
        <v>1</v>
      </c>
      <c r="BP924" s="41">
        <f t="shared" si="959"/>
        <v>432.59217994613573</v>
      </c>
      <c r="BQ924" s="41">
        <f t="shared" si="960"/>
        <v>-68275.182957635858</v>
      </c>
      <c r="BR924" s="41">
        <f t="shared" si="990"/>
        <v>68276.55339787445</v>
      </c>
      <c r="BS924" s="41">
        <f t="shared" si="991"/>
        <v>-89.636978277883273</v>
      </c>
      <c r="BT924" s="41">
        <f t="shared" si="992"/>
        <v>108.79998702020198</v>
      </c>
      <c r="BU924" s="41">
        <f t="shared" si="993"/>
        <v>0.68934387019959931</v>
      </c>
      <c r="BV924" s="41">
        <f t="shared" si="994"/>
        <v>-108.79780319760476</v>
      </c>
      <c r="BW924" s="41">
        <f>Paramètres!$D$22</f>
        <v>1</v>
      </c>
      <c r="BX924" s="41">
        <f t="shared" si="961"/>
        <v>80265.287379060814</v>
      </c>
      <c r="BY924" s="41">
        <f t="shared" si="962"/>
        <v>2203.3622960464781</v>
      </c>
      <c r="BZ924" s="41">
        <f t="shared" si="995"/>
        <v>80295.523931604432</v>
      </c>
      <c r="CA924" s="41">
        <f t="shared" si="996"/>
        <v>1.5724314733838909</v>
      </c>
      <c r="CB924" s="41">
        <f t="shared" si="997"/>
        <v>79.357781182668006</v>
      </c>
      <c r="CC924" s="41">
        <f t="shared" si="998"/>
        <v>79.327897752023503</v>
      </c>
      <c r="CD924" s="41">
        <f t="shared" si="999"/>
        <v>2.1776300146535896</v>
      </c>
      <c r="CE924" s="2">
        <f>Paramètres!$F$16</f>
        <v>15000</v>
      </c>
      <c r="CF924" s="2">
        <f>Paramètres!$G$16</f>
        <v>15000</v>
      </c>
      <c r="CG924" s="111">
        <f>Paramètres!$F$20</f>
        <v>992600579172.61572</v>
      </c>
      <c r="CH924" s="2">
        <f>Paramètres!$F$21</f>
        <v>13332</v>
      </c>
      <c r="CI924" s="2"/>
      <c r="CJ924" s="2"/>
      <c r="CK924" s="2">
        <f>IF(CN924&gt;20000,Paramètres!$F$22,-2)</f>
        <v>1</v>
      </c>
      <c r="CL924" s="2">
        <f t="shared" si="963"/>
        <v>-14567.407820053864</v>
      </c>
      <c r="CM924" s="2">
        <f t="shared" si="964"/>
        <v>-28275.182957635858</v>
      </c>
      <c r="CN924" s="2">
        <f t="shared" si="965"/>
        <v>31807.158657817075</v>
      </c>
      <c r="CO924" s="2">
        <f t="shared" si="966"/>
        <v>-117.25757744044377</v>
      </c>
      <c r="CP924" s="2">
        <f t="shared" si="967"/>
        <v>769.63874629482689</v>
      </c>
      <c r="CQ924" s="2">
        <f t="shared" si="968"/>
        <v>-352.48799215318428</v>
      </c>
      <c r="CR924" s="2">
        <f t="shared" si="969"/>
        <v>-684.17542720130598</v>
      </c>
      <c r="CS924" s="2">
        <f>Paramètres!$F$22</f>
        <v>1</v>
      </c>
      <c r="CT924" s="2">
        <f t="shared" si="970"/>
        <v>65265.287379060821</v>
      </c>
      <c r="CU924" s="2">
        <f t="shared" si="971"/>
        <v>42203.362296046478</v>
      </c>
      <c r="CV924" s="2">
        <f t="shared" si="1000"/>
        <v>77721.821425921007</v>
      </c>
      <c r="CW924" s="2">
        <f t="shared" si="1001"/>
        <v>32.88845910817885</v>
      </c>
      <c r="CX924" s="2">
        <f t="shared" si="972"/>
        <v>157.32474047981438</v>
      </c>
      <c r="CY924" s="2">
        <f t="shared" si="1002"/>
        <v>132.11018747209675</v>
      </c>
      <c r="CZ924" s="2">
        <f t="shared" si="1003"/>
        <v>85.428170606237373</v>
      </c>
      <c r="DA924" s="2"/>
      <c r="DB924" s="2"/>
      <c r="DC924" s="13">
        <f>Paramètres!$H$16</f>
        <v>-20000</v>
      </c>
      <c r="DD924" s="13">
        <f>Paramètres!$I$16</f>
        <v>0</v>
      </c>
      <c r="DE924" s="13"/>
      <c r="DF924" s="13"/>
      <c r="DG924" s="112">
        <f>Paramètres!$H$20</f>
        <v>1047197551196.5977</v>
      </c>
      <c r="DH924" s="13">
        <f>Paramètres!$H$21</f>
        <v>10000</v>
      </c>
      <c r="DI924" s="13">
        <f>IF(DL924&lt;66666,Paramètres!$H$22,5)</f>
        <v>1</v>
      </c>
      <c r="DJ924" s="13">
        <f t="shared" si="973"/>
        <v>-49567.407820053864</v>
      </c>
      <c r="DK924" s="13">
        <f t="shared" si="974"/>
        <v>-43275.182957635858</v>
      </c>
      <c r="DL924" s="13">
        <f t="shared" si="1004"/>
        <v>65800.223236827951</v>
      </c>
      <c r="DM924" s="13">
        <f t="shared" si="1005"/>
        <v>-138.87718035820706</v>
      </c>
      <c r="DN924" s="13">
        <f t="shared" si="1006"/>
        <v>233.7216890569928</v>
      </c>
      <c r="DO924" s="13">
        <f t="shared" si="1007"/>
        <v>-176.0629023427955</v>
      </c>
      <c r="DP924" s="13">
        <f t="shared" si="1008"/>
        <v>-153.71298694087267</v>
      </c>
      <c r="DQ924" s="13">
        <f>IF(DT924&lt;66666,Paramètres!$H$22,5)</f>
        <v>1</v>
      </c>
      <c r="DR924" s="13">
        <f t="shared" si="975"/>
        <v>30265.287379060821</v>
      </c>
      <c r="DS924" s="13">
        <f t="shared" si="976"/>
        <v>27203.362296046478</v>
      </c>
      <c r="DT924" s="13">
        <f t="shared" si="1009"/>
        <v>40694.109405995128</v>
      </c>
      <c r="DU924" s="13">
        <f t="shared" si="1010"/>
        <v>41.950169146447834</v>
      </c>
      <c r="DV924" s="13">
        <f t="shared" si="1011"/>
        <v>579.12123359419365</v>
      </c>
      <c r="DW924" s="13">
        <f t="shared" si="1012"/>
        <v>430.7078055740011</v>
      </c>
      <c r="DX924" s="13">
        <f t="shared" si="1013"/>
        <v>387.13329670449309</v>
      </c>
    </row>
    <row r="925" spans="1:128" x14ac:dyDescent="0.35">
      <c r="A925" s="106">
        <f t="shared" si="1014"/>
        <v>919</v>
      </c>
      <c r="B925" s="106">
        <f>A925*Paramètres!$D$25</f>
        <v>459.5</v>
      </c>
      <c r="C925" s="102">
        <f>Paramètres!$D$7</f>
        <v>155093840495.72119</v>
      </c>
      <c r="D925" s="28">
        <f>Paramètres!$D$8</f>
        <v>6666</v>
      </c>
      <c r="E925" s="28">
        <f t="shared" si="977"/>
        <v>29435.527760161825</v>
      </c>
      <c r="F925" s="28">
        <f t="shared" si="978"/>
        <v>45530.031700068568</v>
      </c>
      <c r="G925" s="28">
        <f t="shared" si="952"/>
        <v>97.634706024459518</v>
      </c>
      <c r="H925" s="28">
        <f t="shared" si="953"/>
        <v>-126.92483630117533</v>
      </c>
      <c r="I925" s="28">
        <f t="shared" si="1015"/>
        <v>-527.69430820754258</v>
      </c>
      <c r="J925" s="28">
        <f t="shared" si="1016"/>
        <v>3936.6935643248294</v>
      </c>
      <c r="K925" s="28">
        <f t="shared" si="1017"/>
        <v>1870.4266665153384</v>
      </c>
      <c r="L925" s="28">
        <f t="shared" si="979"/>
        <v>-1123.6902662632754</v>
      </c>
      <c r="M925" s="28">
        <f t="shared" si="980"/>
        <v>-1495.2645586373169</v>
      </c>
      <c r="N925" s="28">
        <f>Paramètres!$D$26*Calculs!K925</f>
        <v>37.408533330306767</v>
      </c>
      <c r="O925" s="28">
        <f>Paramètres!$D$26*I925</f>
        <v>-10.553886164150851</v>
      </c>
      <c r="P925" s="28">
        <f>Paramètres!$D$26*J925</f>
        <v>78.733871286496594</v>
      </c>
      <c r="Q925" s="105">
        <f>IF($T925&gt;25000,Paramètres!$D$9,-5)</f>
        <v>6</v>
      </c>
      <c r="R925" s="105">
        <f t="shared" si="954"/>
        <v>73265.466977070915</v>
      </c>
      <c r="S925" s="105">
        <f t="shared" si="955"/>
        <v>73868.007117489513</v>
      </c>
      <c r="T925" s="105">
        <f t="shared" si="981"/>
        <v>104039.94966779709</v>
      </c>
      <c r="U925" s="105">
        <f t="shared" si="982"/>
        <v>45.234636028659757</v>
      </c>
      <c r="V925" s="105">
        <f t="shared" si="956"/>
        <v>85.44304827355424</v>
      </c>
      <c r="W925" s="105">
        <f t="shared" si="983"/>
        <v>60.169433488720685</v>
      </c>
      <c r="X925" s="105">
        <f t="shared" si="984"/>
        <v>60.664270966717616</v>
      </c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44">
        <f t="shared" si="985"/>
        <v>-43829.939216909093</v>
      </c>
      <c r="AL925" s="44">
        <f t="shared" si="986"/>
        <v>-28337.975417420941</v>
      </c>
      <c r="AM925" s="44">
        <f t="shared" si="957"/>
        <v>-8.8697827156884408</v>
      </c>
      <c r="AN925" s="44">
        <f t="shared" si="958"/>
        <v>36.935160011307744</v>
      </c>
      <c r="AO925" s="44">
        <f t="shared" si="1018"/>
        <v>12944.605640364483</v>
      </c>
      <c r="AP925" s="44">
        <f t="shared" si="1019"/>
        <v>-2020.0774447185918</v>
      </c>
      <c r="AQ925" s="44">
        <f t="shared" si="987"/>
        <v>879.87828525655766</v>
      </c>
      <c r="AR925" s="44">
        <f t="shared" si="988"/>
        <v>703.30084010407143</v>
      </c>
      <c r="AS925" s="44">
        <f t="shared" si="989"/>
        <v>528.72840397970629</v>
      </c>
      <c r="AT925" s="44">
        <f>Paramètres!$D$26*Calculs!AQ925</f>
        <v>17.597565705131153</v>
      </c>
      <c r="AU925" s="44">
        <f>Paramètres!$D$26*AO925</f>
        <v>258.89211280728966</v>
      </c>
      <c r="AV925" s="44">
        <f>Paramètres!$D$26*AP925</f>
        <v>-40.401548894371835</v>
      </c>
      <c r="AW925" s="44"/>
      <c r="AX925" s="44"/>
      <c r="AY925" s="44"/>
      <c r="AZ925" s="44"/>
      <c r="BA925" s="44"/>
      <c r="BB925" s="44"/>
      <c r="BC925" s="44"/>
      <c r="BD925" s="44"/>
      <c r="BE925" s="44"/>
      <c r="BF925" s="44"/>
      <c r="BG925" s="41">
        <f>Paramètres!$D$16</f>
        <v>30000</v>
      </c>
      <c r="BH925" s="41">
        <f>Paramètres!$E$16</f>
        <v>-25000</v>
      </c>
      <c r="BI925" s="100"/>
      <c r="BJ925" s="100"/>
      <c r="BK925" s="110">
        <f>Paramètres!$D$20</f>
        <v>523598775598.29883</v>
      </c>
      <c r="BL925" s="41">
        <f>Paramètres!$D$21</f>
        <v>10000</v>
      </c>
      <c r="BM925" s="41"/>
      <c r="BN925" s="41"/>
      <c r="BO925" s="41">
        <f>IF(AND($BR$6&gt;200,A925&lt;950),Paramètres!$D$22,0)</f>
        <v>1</v>
      </c>
      <c r="BP925" s="41">
        <f t="shared" si="959"/>
        <v>564.47223983817457</v>
      </c>
      <c r="BQ925" s="41">
        <f t="shared" si="960"/>
        <v>-70530.031700068561</v>
      </c>
      <c r="BR925" s="41">
        <f t="shared" si="990"/>
        <v>70532.29048118474</v>
      </c>
      <c r="BS925" s="41">
        <f t="shared" si="991"/>
        <v>-89.541455097715229</v>
      </c>
      <c r="BT925" s="41">
        <f t="shared" si="992"/>
        <v>102.15454633024542</v>
      </c>
      <c r="BU925" s="41">
        <f t="shared" si="993"/>
        <v>0.81754619314493782</v>
      </c>
      <c r="BV925" s="41">
        <f t="shared" si="994"/>
        <v>-102.15127485332884</v>
      </c>
      <c r="BW925" s="41">
        <f>Paramètres!$D$22</f>
        <v>1</v>
      </c>
      <c r="BX925" s="41">
        <f t="shared" si="961"/>
        <v>73829.939216909086</v>
      </c>
      <c r="BY925" s="41">
        <f t="shared" si="962"/>
        <v>3337.9754174209411</v>
      </c>
      <c r="BZ925" s="41">
        <f t="shared" si="995"/>
        <v>73905.358429952816</v>
      </c>
      <c r="CA925" s="41">
        <f t="shared" si="996"/>
        <v>2.5886754445295983</v>
      </c>
      <c r="CB925" s="41">
        <f t="shared" si="997"/>
        <v>93.288441633180241</v>
      </c>
      <c r="CC925" s="41">
        <f t="shared" si="998"/>
        <v>93.193242299823126</v>
      </c>
      <c r="CD925" s="41">
        <f t="shared" si="999"/>
        <v>4.2134228358584087</v>
      </c>
      <c r="CE925" s="2">
        <f>Paramètres!$F$16</f>
        <v>15000</v>
      </c>
      <c r="CF925" s="2">
        <f>Paramètres!$G$16</f>
        <v>15000</v>
      </c>
      <c r="CG925" s="111">
        <f>Paramètres!$F$20</f>
        <v>992600579172.61572</v>
      </c>
      <c r="CH925" s="2">
        <f>Paramètres!$F$21</f>
        <v>13332</v>
      </c>
      <c r="CI925" s="2"/>
      <c r="CJ925" s="2"/>
      <c r="CK925" s="2">
        <f>IF(CN925&gt;20000,Paramètres!$F$22,-2)</f>
        <v>1</v>
      </c>
      <c r="CL925" s="2">
        <f t="shared" si="963"/>
        <v>-14435.527760161825</v>
      </c>
      <c r="CM925" s="2">
        <f t="shared" si="964"/>
        <v>-30530.031700068568</v>
      </c>
      <c r="CN925" s="2">
        <f t="shared" si="965"/>
        <v>33770.805399362245</v>
      </c>
      <c r="CO925" s="2">
        <f t="shared" si="966"/>
        <v>-115.30620894757871</v>
      </c>
      <c r="CP925" s="2">
        <f t="shared" si="967"/>
        <v>700.38893484054984</v>
      </c>
      <c r="CQ925" s="2">
        <f t="shared" si="968"/>
        <v>-299.38533571342833</v>
      </c>
      <c r="CR925" s="2">
        <f t="shared" si="969"/>
        <v>-633.17697431826889</v>
      </c>
      <c r="CS925" s="2">
        <f>Paramètres!$F$22</f>
        <v>1</v>
      </c>
      <c r="CT925" s="2">
        <f t="shared" si="970"/>
        <v>58829.939216909093</v>
      </c>
      <c r="CU925" s="2">
        <f t="shared" si="971"/>
        <v>43337.975417420937</v>
      </c>
      <c r="CV925" s="2">
        <f t="shared" si="1000"/>
        <v>73069.431786118337</v>
      </c>
      <c r="CW925" s="2">
        <f t="shared" si="1001"/>
        <v>36.377786106654469</v>
      </c>
      <c r="CX925" s="2">
        <f t="shared" si="972"/>
        <v>176.9984510042174</v>
      </c>
      <c r="CY925" s="2">
        <f t="shared" si="1002"/>
        <v>142.50566700100421</v>
      </c>
      <c r="CZ925" s="2">
        <f t="shared" si="1003"/>
        <v>104.97898137480304</v>
      </c>
      <c r="DA925" s="2"/>
      <c r="DB925" s="2"/>
      <c r="DC925" s="13">
        <f>Paramètres!$H$16</f>
        <v>-20000</v>
      </c>
      <c r="DD925" s="13">
        <f>Paramètres!$I$16</f>
        <v>0</v>
      </c>
      <c r="DE925" s="13"/>
      <c r="DF925" s="13"/>
      <c r="DG925" s="112">
        <f>Paramètres!$H$20</f>
        <v>1047197551196.5977</v>
      </c>
      <c r="DH925" s="13">
        <f>Paramètres!$H$21</f>
        <v>10000</v>
      </c>
      <c r="DI925" s="13">
        <f>IF(DL925&lt;66666,Paramètres!$H$22,5)</f>
        <v>5</v>
      </c>
      <c r="DJ925" s="13">
        <f t="shared" si="973"/>
        <v>-49435.527760161829</v>
      </c>
      <c r="DK925" s="13">
        <f t="shared" si="974"/>
        <v>-45530.031700068568</v>
      </c>
      <c r="DL925" s="13">
        <f t="shared" si="1004"/>
        <v>67207.553083972482</v>
      </c>
      <c r="DM925" s="13">
        <f t="shared" si="1005"/>
        <v>-137.35498445163063</v>
      </c>
      <c r="DN925" s="13">
        <f t="shared" si="1006"/>
        <v>1121.7532242302077</v>
      </c>
      <c r="DO925" s="13">
        <f t="shared" si="1007"/>
        <v>-825.12247674299203</v>
      </c>
      <c r="DP925" s="13">
        <f t="shared" si="1008"/>
        <v>-759.93630946571909</v>
      </c>
      <c r="DQ925" s="13">
        <f>IF(DT925&lt;66666,Paramètres!$H$22,5)</f>
        <v>1</v>
      </c>
      <c r="DR925" s="13">
        <f t="shared" si="975"/>
        <v>23829.939216909093</v>
      </c>
      <c r="DS925" s="13">
        <f t="shared" si="976"/>
        <v>28337.975417420941</v>
      </c>
      <c r="DT925" s="13">
        <f t="shared" si="1009"/>
        <v>37025.759328337015</v>
      </c>
      <c r="DU925" s="13">
        <f t="shared" si="1010"/>
        <v>49.938886205198671</v>
      </c>
      <c r="DV925" s="13">
        <f t="shared" si="1011"/>
        <v>687.31343690497761</v>
      </c>
      <c r="DW925" s="13">
        <f t="shared" si="1012"/>
        <v>442.35790761691135</v>
      </c>
      <c r="DX925" s="13">
        <f t="shared" si="1013"/>
        <v>526.04110306982739</v>
      </c>
    </row>
    <row r="926" spans="1:128" x14ac:dyDescent="0.35">
      <c r="A926" s="106">
        <f t="shared" si="1014"/>
        <v>920</v>
      </c>
      <c r="B926" s="106">
        <f>A926*Paramètres!$D$25</f>
        <v>460</v>
      </c>
      <c r="C926" s="102">
        <f>Paramètres!$D$7</f>
        <v>155093840495.72119</v>
      </c>
      <c r="D926" s="28">
        <f>Paramètres!$D$8</f>
        <v>6666</v>
      </c>
      <c r="E926" s="28">
        <f t="shared" si="977"/>
        <v>28890.758039492233</v>
      </c>
      <c r="F926" s="28">
        <f t="shared" si="978"/>
        <v>47124.562342571655</v>
      </c>
      <c r="G926" s="28">
        <f t="shared" si="952"/>
        <v>124.77897949201274</v>
      </c>
      <c r="H926" s="28">
        <f t="shared" si="953"/>
        <v>-125.64547395415777</v>
      </c>
      <c r="I926" s="28">
        <f t="shared" si="1015"/>
        <v>-1640.8306883066671</v>
      </c>
      <c r="J926" s="28">
        <f t="shared" si="1016"/>
        <v>2362.6951344010158</v>
      </c>
      <c r="K926" s="28">
        <f t="shared" si="1017"/>
        <v>1806.2729403433855</v>
      </c>
      <c r="L926" s="28">
        <f t="shared" si="979"/>
        <v>-1052.6382867515661</v>
      </c>
      <c r="M926" s="28">
        <f t="shared" si="980"/>
        <v>-1467.8469171822608</v>
      </c>
      <c r="N926" s="28">
        <f>Paramètres!$D$26*Calculs!K926</f>
        <v>36.125458806867712</v>
      </c>
      <c r="O926" s="28">
        <f>Paramètres!$D$26*I926</f>
        <v>-32.816613766133344</v>
      </c>
      <c r="P926" s="28">
        <f>Paramètres!$D$26*J926</f>
        <v>47.253902688020318</v>
      </c>
      <c r="Q926" s="105">
        <f>IF($T926&gt;25000,Paramètres!$D$9,-5)</f>
        <v>6</v>
      </c>
      <c r="R926" s="105">
        <f t="shared" si="954"/>
        <v>66072.569226193067</v>
      </c>
      <c r="S926" s="105">
        <f t="shared" si="955"/>
        <v>76340.394381356964</v>
      </c>
      <c r="T926" s="105">
        <f t="shared" si="981"/>
        <v>100962.56840260747</v>
      </c>
      <c r="U926" s="105">
        <f t="shared" si="982"/>
        <v>49.123829847763233</v>
      </c>
      <c r="V926" s="105">
        <f t="shared" si="956"/>
        <v>90.696683695053096</v>
      </c>
      <c r="W926" s="105">
        <f t="shared" si="983"/>
        <v>59.354303350634325</v>
      </c>
      <c r="X926" s="105">
        <f t="shared" si="984"/>
        <v>68.578094950511641</v>
      </c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44">
        <f t="shared" si="985"/>
        <v>-37181.811186700841</v>
      </c>
      <c r="AL926" s="44">
        <f t="shared" si="986"/>
        <v>-29215.832038785309</v>
      </c>
      <c r="AM926" s="44">
        <f t="shared" si="957"/>
        <v>-6.1849220608824025</v>
      </c>
      <c r="AN926" s="44">
        <f t="shared" si="958"/>
        <v>43.309393832599994</v>
      </c>
      <c r="AO926" s="44">
        <f t="shared" si="1018"/>
        <v>13389.014367661266</v>
      </c>
      <c r="AP926" s="44">
        <f t="shared" si="1019"/>
        <v>-1450.9474918445135</v>
      </c>
      <c r="AQ926" s="44">
        <f t="shared" si="987"/>
        <v>1014.5204357520743</v>
      </c>
      <c r="AR926" s="44">
        <f t="shared" si="988"/>
        <v>738.22625040645926</v>
      </c>
      <c r="AS926" s="44">
        <f t="shared" si="989"/>
        <v>695.89777824720647</v>
      </c>
      <c r="AT926" s="44">
        <f>Paramètres!$D$26*Calculs!AQ926</f>
        <v>20.290408715041487</v>
      </c>
      <c r="AU926" s="44">
        <f>Paramètres!$D$26*AO926</f>
        <v>267.78028735322533</v>
      </c>
      <c r="AV926" s="44">
        <f>Paramètres!$D$26*AP926</f>
        <v>-29.018949836890272</v>
      </c>
      <c r="AW926" s="44"/>
      <c r="AX926" s="44"/>
      <c r="AY926" s="44"/>
      <c r="AZ926" s="44"/>
      <c r="BA926" s="44"/>
      <c r="BB926" s="44"/>
      <c r="BC926" s="44"/>
      <c r="BD926" s="44"/>
      <c r="BE926" s="44"/>
      <c r="BF926" s="44"/>
      <c r="BG926" s="41">
        <f>Paramètres!$D$16</f>
        <v>30000</v>
      </c>
      <c r="BH926" s="41">
        <f>Paramètres!$E$16</f>
        <v>-25000</v>
      </c>
      <c r="BI926" s="100"/>
      <c r="BJ926" s="100"/>
      <c r="BK926" s="110">
        <f>Paramètres!$D$20</f>
        <v>523598775598.29883</v>
      </c>
      <c r="BL926" s="41">
        <f>Paramètres!$D$21</f>
        <v>10000</v>
      </c>
      <c r="BM926" s="41"/>
      <c r="BN926" s="41"/>
      <c r="BO926" s="41">
        <f>IF(AND($BR$6&gt;200,A926&lt;950),Paramètres!$D$22,0)</f>
        <v>1</v>
      </c>
      <c r="BP926" s="41">
        <f t="shared" si="959"/>
        <v>1109.2419605077666</v>
      </c>
      <c r="BQ926" s="41">
        <f t="shared" si="960"/>
        <v>-72124.562342571648</v>
      </c>
      <c r="BR926" s="41">
        <f t="shared" si="990"/>
        <v>72133.091648940535</v>
      </c>
      <c r="BS926" s="41">
        <f t="shared" si="991"/>
        <v>-89.118887233912574</v>
      </c>
      <c r="BT926" s="41">
        <f t="shared" si="992"/>
        <v>97.797613960973351</v>
      </c>
      <c r="BU926" s="41">
        <f t="shared" si="993"/>
        <v>1.5039036115492068</v>
      </c>
      <c r="BV926" s="41">
        <f t="shared" si="994"/>
        <v>-97.786049978443955</v>
      </c>
      <c r="BW926" s="41">
        <f>Paramètres!$D$22</f>
        <v>1</v>
      </c>
      <c r="BX926" s="41">
        <f t="shared" si="961"/>
        <v>67181.811186700841</v>
      </c>
      <c r="BY926" s="41">
        <f t="shared" si="962"/>
        <v>4215.8320387853091</v>
      </c>
      <c r="BZ926" s="41">
        <f t="shared" si="995"/>
        <v>67313.958389807754</v>
      </c>
      <c r="CA926" s="41">
        <f t="shared" si="996"/>
        <v>3.5907496546804736</v>
      </c>
      <c r="CB926" s="41">
        <f t="shared" si="997"/>
        <v>111.83244212274809</v>
      </c>
      <c r="CC926" s="41">
        <f t="shared" si="998"/>
        <v>111.6128985868063</v>
      </c>
      <c r="CD926" s="41">
        <f t="shared" si="999"/>
        <v>7.0039974435387169</v>
      </c>
      <c r="CE926" s="2">
        <f>Paramètres!$F$16</f>
        <v>15000</v>
      </c>
      <c r="CF926" s="2">
        <f>Paramètres!$G$16</f>
        <v>15000</v>
      </c>
      <c r="CG926" s="111">
        <f>Paramètres!$F$20</f>
        <v>992600579172.61572</v>
      </c>
      <c r="CH926" s="2">
        <f>Paramètres!$F$21</f>
        <v>13332</v>
      </c>
      <c r="CI926" s="2"/>
      <c r="CJ926" s="2"/>
      <c r="CK926" s="2">
        <f>IF(CN926&gt;20000,Paramètres!$F$22,-2)</f>
        <v>1</v>
      </c>
      <c r="CL926" s="2">
        <f t="shared" si="963"/>
        <v>-13890.758039492233</v>
      </c>
      <c r="CM926" s="2">
        <f t="shared" si="964"/>
        <v>-32124.562342571655</v>
      </c>
      <c r="CN926" s="2">
        <f t="shared" si="965"/>
        <v>34999.152341356654</v>
      </c>
      <c r="CO926" s="2">
        <f t="shared" si="966"/>
        <v>-113.38380171914464</v>
      </c>
      <c r="CP926" s="2">
        <f t="shared" si="967"/>
        <v>661.29128887468983</v>
      </c>
      <c r="CQ926" s="2">
        <f t="shared" si="968"/>
        <v>-262.45885036843754</v>
      </c>
      <c r="CR926" s="2">
        <f t="shared" si="969"/>
        <v>-606.97736416181658</v>
      </c>
      <c r="CS926" s="2">
        <f>Paramètres!$F$22</f>
        <v>1</v>
      </c>
      <c r="CT926" s="2">
        <f t="shared" si="970"/>
        <v>52181.811186700841</v>
      </c>
      <c r="CU926" s="2">
        <f t="shared" si="971"/>
        <v>44215.832038785309</v>
      </c>
      <c r="CV926" s="2">
        <f t="shared" si="1000"/>
        <v>68395.769032934855</v>
      </c>
      <c r="CW926" s="2">
        <f t="shared" si="1001"/>
        <v>40.276001815419008</v>
      </c>
      <c r="CX926" s="2">
        <f t="shared" si="972"/>
        <v>200.64246078057604</v>
      </c>
      <c r="CY926" s="2">
        <f t="shared" si="1002"/>
        <v>153.0779922870002</v>
      </c>
      <c r="CZ926" s="2">
        <f t="shared" si="1003"/>
        <v>129.70938803905486</v>
      </c>
      <c r="DA926" s="2"/>
      <c r="DB926" s="2"/>
      <c r="DC926" s="13">
        <f>Paramètres!$H$16</f>
        <v>-20000</v>
      </c>
      <c r="DD926" s="13">
        <f>Paramètres!$I$16</f>
        <v>0</v>
      </c>
      <c r="DE926" s="13"/>
      <c r="DF926" s="13"/>
      <c r="DG926" s="112">
        <f>Paramètres!$H$20</f>
        <v>1047197551196.5977</v>
      </c>
      <c r="DH926" s="13">
        <f>Paramètres!$H$21</f>
        <v>10000</v>
      </c>
      <c r="DI926" s="13">
        <f>IF(DL926&lt;66666,Paramètres!$H$22,5)</f>
        <v>5</v>
      </c>
      <c r="DJ926" s="13">
        <f t="shared" si="973"/>
        <v>-48890.758039492233</v>
      </c>
      <c r="DK926" s="13">
        <f t="shared" si="974"/>
        <v>-47124.562342571655</v>
      </c>
      <c r="DL926" s="13">
        <f t="shared" si="1004"/>
        <v>67904.569784772932</v>
      </c>
      <c r="DM926" s="13">
        <f t="shared" si="1005"/>
        <v>-136.05383335878687</v>
      </c>
      <c r="DN926" s="13">
        <f t="shared" si="1006"/>
        <v>1099.572163816445</v>
      </c>
      <c r="DO926" s="13">
        <f t="shared" si="1007"/>
        <v>-791.68333999467779</v>
      </c>
      <c r="DP926" s="13">
        <f t="shared" si="1008"/>
        <v>-763.08350304200019</v>
      </c>
      <c r="DQ926" s="13">
        <f>IF(DT926&lt;66666,Paramètres!$H$22,5)</f>
        <v>1</v>
      </c>
      <c r="DR926" s="13">
        <f t="shared" si="975"/>
        <v>17181.811186700841</v>
      </c>
      <c r="DS926" s="13">
        <f t="shared" si="976"/>
        <v>29215.832038785309</v>
      </c>
      <c r="DT926" s="13">
        <f t="shared" si="1009"/>
        <v>33893.649513942175</v>
      </c>
      <c r="DU926" s="13">
        <f t="shared" si="1010"/>
        <v>59.540243068564379</v>
      </c>
      <c r="DV926" s="13">
        <f t="shared" si="1011"/>
        <v>804.3004707714457</v>
      </c>
      <c r="DW926" s="13">
        <f t="shared" si="1012"/>
        <v>407.72649225882236</v>
      </c>
      <c r="DX926" s="13">
        <f t="shared" si="1013"/>
        <v>693.29528686807453</v>
      </c>
    </row>
    <row r="927" spans="1:128" x14ac:dyDescent="0.35">
      <c r="A927" s="106">
        <f t="shared" si="1014"/>
        <v>921</v>
      </c>
      <c r="B927" s="106">
        <f>A927*Paramètres!$D$25</f>
        <v>460.5</v>
      </c>
      <c r="C927" s="102">
        <f>Paramètres!$D$7</f>
        <v>155093840495.72119</v>
      </c>
      <c r="D927" s="28">
        <f>Paramètres!$D$8</f>
        <v>6666</v>
      </c>
      <c r="E927" s="28">
        <f t="shared" si="977"/>
        <v>27807.183123651008</v>
      </c>
      <c r="F927" s="28">
        <f t="shared" si="978"/>
        <v>47938.948180476596</v>
      </c>
      <c r="G927" s="28">
        <f t="shared" si="952"/>
        <v>162.32987135161591</v>
      </c>
      <c r="H927" s="28">
        <f t="shared" si="953"/>
        <v>-124.3186357562611</v>
      </c>
      <c r="I927" s="28">
        <f t="shared" si="1015"/>
        <v>-2660.6523612920996</v>
      </c>
      <c r="J927" s="28">
        <f t="shared" si="1016"/>
        <v>847.59431453073478</v>
      </c>
      <c r="K927" s="28">
        <f t="shared" si="1017"/>
        <v>1798.4341361695281</v>
      </c>
      <c r="L927" s="28">
        <f t="shared" si="979"/>
        <v>-1013.9476558128649</v>
      </c>
      <c r="M927" s="28">
        <f t="shared" si="980"/>
        <v>-1485.3536593725526</v>
      </c>
      <c r="N927" s="28">
        <f>Paramètres!$D$26*Calculs!K927</f>
        <v>35.968682723390565</v>
      </c>
      <c r="O927" s="28">
        <f>Paramètres!$D$26*I927</f>
        <v>-53.21304722584199</v>
      </c>
      <c r="P927" s="28">
        <f>Paramètres!$D$26*J927</f>
        <v>16.951886290614695</v>
      </c>
      <c r="Q927" s="105">
        <f>IF($T927&gt;25000,Paramètres!$D$9,-5)</f>
        <v>6</v>
      </c>
      <c r="R927" s="105">
        <f t="shared" si="954"/>
        <v>58109.930563919603</v>
      </c>
      <c r="S927" s="105">
        <f t="shared" si="955"/>
        <v>77706.279520622367</v>
      </c>
      <c r="T927" s="105">
        <f t="shared" si="981"/>
        <v>97031.077017008589</v>
      </c>
      <c r="U927" s="105">
        <f t="shared" si="982"/>
        <v>53.210304516280367</v>
      </c>
      <c r="V927" s="105">
        <f t="shared" si="956"/>
        <v>98.142419122193274</v>
      </c>
      <c r="W927" s="105">
        <f t="shared" si="983"/>
        <v>58.775490656112765</v>
      </c>
      <c r="X927" s="105">
        <f t="shared" si="984"/>
        <v>78.59628572196938</v>
      </c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44">
        <f t="shared" si="985"/>
        <v>-30302.747440268595</v>
      </c>
      <c r="AL927" s="44">
        <f t="shared" si="986"/>
        <v>-29767.331340145764</v>
      </c>
      <c r="AM927" s="44">
        <f t="shared" si="957"/>
        <v>-2.9987105140746566</v>
      </c>
      <c r="AN927" s="44">
        <f t="shared" si="958"/>
        <v>50.842061629742659</v>
      </c>
      <c r="AO927" s="44">
        <f t="shared" si="1018"/>
        <v>13859.460330714499</v>
      </c>
      <c r="AP927" s="44">
        <f t="shared" si="1019"/>
        <v>-726.03076376041668</v>
      </c>
      <c r="AQ927" s="44">
        <f t="shared" si="987"/>
        <v>1158.8563239277523</v>
      </c>
      <c r="AR927" s="44">
        <f t="shared" si="988"/>
        <v>731.77168648326324</v>
      </c>
      <c r="AS927" s="44">
        <f t="shared" si="989"/>
        <v>898.58676730117975</v>
      </c>
      <c r="AT927" s="44">
        <f>Paramètres!$D$26*Calculs!AQ927</f>
        <v>23.177126478555046</v>
      </c>
      <c r="AU927" s="44">
        <f>Paramètres!$D$26*AO927</f>
        <v>277.18920661428996</v>
      </c>
      <c r="AV927" s="44">
        <f>Paramètres!$D$26*AP927</f>
        <v>-14.520615275208334</v>
      </c>
      <c r="AW927" s="44"/>
      <c r="AX927" s="44"/>
      <c r="AY927" s="44"/>
      <c r="AZ927" s="44"/>
      <c r="BA927" s="44"/>
      <c r="BB927" s="44"/>
      <c r="BC927" s="44"/>
      <c r="BD927" s="44"/>
      <c r="BE927" s="44"/>
      <c r="BF927" s="44"/>
      <c r="BG927" s="41">
        <f>Paramètres!$D$16</f>
        <v>30000</v>
      </c>
      <c r="BH927" s="41">
        <f>Paramètres!$E$16</f>
        <v>-25000</v>
      </c>
      <c r="BI927" s="100"/>
      <c r="BJ927" s="100"/>
      <c r="BK927" s="110">
        <f>Paramètres!$D$20</f>
        <v>523598775598.29883</v>
      </c>
      <c r="BL927" s="41">
        <f>Paramètres!$D$21</f>
        <v>10000</v>
      </c>
      <c r="BM927" s="41"/>
      <c r="BN927" s="41"/>
      <c r="BO927" s="41">
        <f>IF(AND($BR$6&gt;200,A927&lt;950),Paramètres!$D$22,0)</f>
        <v>1</v>
      </c>
      <c r="BP927" s="41">
        <f t="shared" si="959"/>
        <v>2192.8168763489921</v>
      </c>
      <c r="BQ927" s="41">
        <f t="shared" si="960"/>
        <v>-72938.948180476596</v>
      </c>
      <c r="BR927" s="41">
        <f t="shared" si="990"/>
        <v>72971.902863550509</v>
      </c>
      <c r="BS927" s="41">
        <f t="shared" si="991"/>
        <v>-88.277993803717237</v>
      </c>
      <c r="BT927" s="41">
        <f t="shared" si="992"/>
        <v>95.623988737614781</v>
      </c>
      <c r="BU927" s="41">
        <f t="shared" si="993"/>
        <v>2.8735155321320898</v>
      </c>
      <c r="BV927" s="41">
        <f t="shared" si="994"/>
        <v>-95.580804195079224</v>
      </c>
      <c r="BW927" s="41">
        <f>Paramètres!$D$22</f>
        <v>1</v>
      </c>
      <c r="BX927" s="41">
        <f t="shared" si="961"/>
        <v>60302.747440268591</v>
      </c>
      <c r="BY927" s="41">
        <f t="shared" si="962"/>
        <v>4767.3313401457635</v>
      </c>
      <c r="BZ927" s="41">
        <f t="shared" si="995"/>
        <v>60490.898463748708</v>
      </c>
      <c r="CA927" s="41">
        <f t="shared" si="996"/>
        <v>4.5202092397729041</v>
      </c>
      <c r="CB927" s="41">
        <f t="shared" si="997"/>
        <v>137.4214043898387</v>
      </c>
      <c r="CC927" s="41">
        <f t="shared" si="998"/>
        <v>136.99396855170977</v>
      </c>
      <c r="CD927" s="41">
        <f t="shared" si="999"/>
        <v>10.830280002323562</v>
      </c>
      <c r="CE927" s="2">
        <f>Paramètres!$F$16</f>
        <v>15000</v>
      </c>
      <c r="CF927" s="2">
        <f>Paramètres!$G$16</f>
        <v>15000</v>
      </c>
      <c r="CG927" s="111">
        <f>Paramètres!$F$20</f>
        <v>992600579172.61572</v>
      </c>
      <c r="CH927" s="2">
        <f>Paramètres!$F$21</f>
        <v>13332</v>
      </c>
      <c r="CI927" s="2"/>
      <c r="CJ927" s="2"/>
      <c r="CK927" s="2">
        <f>IF(CN927&gt;20000,Paramètres!$F$22,-2)</f>
        <v>1</v>
      </c>
      <c r="CL927" s="2">
        <f t="shared" si="963"/>
        <v>-12807.183123651008</v>
      </c>
      <c r="CM927" s="2">
        <f t="shared" si="964"/>
        <v>-32938.948180476596</v>
      </c>
      <c r="CN927" s="2">
        <f t="shared" si="965"/>
        <v>35341.169290203936</v>
      </c>
      <c r="CO927" s="2">
        <f t="shared" si="966"/>
        <v>-111.24686730682036</v>
      </c>
      <c r="CP927" s="2">
        <f t="shared" si="967"/>
        <v>650.93551577222013</v>
      </c>
      <c r="CQ927" s="2">
        <f t="shared" si="968"/>
        <v>-235.8906204751363</v>
      </c>
      <c r="CR927" s="2">
        <f t="shared" si="969"/>
        <v>-606.68992151304235</v>
      </c>
      <c r="CS927" s="2">
        <f>Paramètres!$F$22</f>
        <v>1</v>
      </c>
      <c r="CT927" s="2">
        <f t="shared" si="970"/>
        <v>45302.747440268591</v>
      </c>
      <c r="CU927" s="2">
        <f t="shared" si="971"/>
        <v>44767.331340145764</v>
      </c>
      <c r="CV927" s="2">
        <f t="shared" si="1000"/>
        <v>63690.288749189691</v>
      </c>
      <c r="CW927" s="2">
        <f t="shared" si="1001"/>
        <v>44.659412738340528</v>
      </c>
      <c r="CX927" s="2">
        <f t="shared" si="972"/>
        <v>229.451786523555</v>
      </c>
      <c r="CY927" s="2">
        <f t="shared" si="1002"/>
        <v>163.20849753923099</v>
      </c>
      <c r="CZ927" s="2">
        <f t="shared" si="1003"/>
        <v>161.27959781025589</v>
      </c>
      <c r="DA927" s="2"/>
      <c r="DB927" s="2"/>
      <c r="DC927" s="13">
        <f>Paramètres!$H$16</f>
        <v>-20000</v>
      </c>
      <c r="DD927" s="13">
        <f>Paramètres!$I$16</f>
        <v>0</v>
      </c>
      <c r="DE927" s="13"/>
      <c r="DF927" s="13"/>
      <c r="DG927" s="112">
        <f>Paramètres!$H$20</f>
        <v>1047197551196.5977</v>
      </c>
      <c r="DH927" s="13">
        <f>Paramètres!$H$21</f>
        <v>10000</v>
      </c>
      <c r="DI927" s="13">
        <f>IF(DL927&lt;66666,Paramètres!$H$22,5)</f>
        <v>5</v>
      </c>
      <c r="DJ927" s="13">
        <f t="shared" si="973"/>
        <v>-47807.183123651004</v>
      </c>
      <c r="DK927" s="13">
        <f t="shared" si="974"/>
        <v>-47938.948180476596</v>
      </c>
      <c r="DL927" s="13">
        <f t="shared" si="1004"/>
        <v>67702.802828750908</v>
      </c>
      <c r="DM927" s="13">
        <f t="shared" si="1005"/>
        <v>-134.92115005823712</v>
      </c>
      <c r="DN927" s="13">
        <f t="shared" si="1006"/>
        <v>1105.9255880385424</v>
      </c>
      <c r="DO927" s="13">
        <f t="shared" si="1007"/>
        <v>-780.93055086986078</v>
      </c>
      <c r="DP927" s="13">
        <f t="shared" si="1008"/>
        <v>-783.08293366443093</v>
      </c>
      <c r="DQ927" s="13">
        <f>IF(DT927&lt;66666,Paramètres!$H$22,5)</f>
        <v>1</v>
      </c>
      <c r="DR927" s="13">
        <f t="shared" si="975"/>
        <v>10302.747440268595</v>
      </c>
      <c r="DS927" s="13">
        <f t="shared" si="976"/>
        <v>29767.331340145764</v>
      </c>
      <c r="DT927" s="13">
        <f t="shared" si="1009"/>
        <v>31499.851109679636</v>
      </c>
      <c r="DU927" s="13">
        <f t="shared" si="1010"/>
        <v>70.908792003330475</v>
      </c>
      <c r="DV927" s="13">
        <f t="shared" si="1011"/>
        <v>913.81784232722418</v>
      </c>
      <c r="DW927" s="13">
        <f t="shared" si="1012"/>
        <v>298.88504561900879</v>
      </c>
      <c r="DX927" s="13">
        <f t="shared" si="1013"/>
        <v>863.55704991674202</v>
      </c>
    </row>
    <row r="928" spans="1:128" x14ac:dyDescent="0.35">
      <c r="A928" s="106">
        <f t="shared" si="1014"/>
        <v>922</v>
      </c>
      <c r="B928" s="106">
        <f>A928*Paramètres!$D$25</f>
        <v>461</v>
      </c>
      <c r="C928" s="102">
        <f>Paramètres!$D$7</f>
        <v>155093840495.72119</v>
      </c>
      <c r="D928" s="28">
        <f>Paramètres!$D$8</f>
        <v>6666</v>
      </c>
      <c r="E928" s="28">
        <f t="shared" si="977"/>
        <v>26223.370029051741</v>
      </c>
      <c r="F928" s="28">
        <f t="shared" si="978"/>
        <v>47991.40692289883</v>
      </c>
      <c r="G928" s="28">
        <f t="shared" si="952"/>
        <v>-169.7521787459055</v>
      </c>
      <c r="H928" s="28">
        <f t="shared" si="953"/>
        <v>-112.45417257701881</v>
      </c>
      <c r="I928" s="28">
        <f t="shared" si="1015"/>
        <v>-3621.3869698791227</v>
      </c>
      <c r="J928" s="28">
        <f t="shared" si="1016"/>
        <v>-654.71123113243243</v>
      </c>
      <c r="K928" s="28">
        <f t="shared" si="1017"/>
        <v>962.95730964897416</v>
      </c>
      <c r="L928" s="28">
        <f t="shared" si="979"/>
        <v>-367.79610830116565</v>
      </c>
      <c r="M928" s="28">
        <f t="shared" si="980"/>
        <v>-889.95101153091991</v>
      </c>
      <c r="N928" s="28">
        <f>Paramètres!$D$26*Calculs!K928</f>
        <v>19.259146192979482</v>
      </c>
      <c r="O928" s="28">
        <f>Paramètres!$D$26*I928</f>
        <v>-72.427739397582457</v>
      </c>
      <c r="P928" s="28">
        <f>Paramètres!$D$26*J928</f>
        <v>-13.09422462264865</v>
      </c>
      <c r="Q928" s="105">
        <f>IF($T928&gt;25000,Paramètres!$D$9,-5)</f>
        <v>6</v>
      </c>
      <c r="R928" s="105">
        <f t="shared" si="954"/>
        <v>49413.44438234227</v>
      </c>
      <c r="S928" s="105">
        <f t="shared" si="955"/>
        <v>77897.106953099516</v>
      </c>
      <c r="T928" s="105">
        <f t="shared" si="981"/>
        <v>92247.752045182424</v>
      </c>
      <c r="U928" s="105">
        <f t="shared" si="982"/>
        <v>57.61130799028394</v>
      </c>
      <c r="V928" s="105">
        <f t="shared" si="956"/>
        <v>108.50290820777961</v>
      </c>
      <c r="W928" s="105">
        <f t="shared" si="983"/>
        <v>58.120683715105301</v>
      </c>
      <c r="X928" s="105">
        <f t="shared" si="984"/>
        <v>91.62350797712638</v>
      </c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44">
        <f t="shared" si="985"/>
        <v>-23190.074353290529</v>
      </c>
      <c r="AL928" s="44">
        <f t="shared" si="986"/>
        <v>-29905.700030200678</v>
      </c>
      <c r="AM928" s="44">
        <f t="shared" si="957"/>
        <v>0.74878150215542694</v>
      </c>
      <c r="AN928" s="44">
        <f t="shared" si="958"/>
        <v>59.442321370093005</v>
      </c>
      <c r="AO928" s="44">
        <f t="shared" si="1018"/>
        <v>14314.042810583473</v>
      </c>
      <c r="AP928" s="44">
        <f t="shared" si="1019"/>
        <v>187.07661881597141</v>
      </c>
      <c r="AQ928" s="44">
        <f t="shared" si="987"/>
        <v>1293.9730440518795</v>
      </c>
      <c r="AR928" s="44">
        <f t="shared" si="988"/>
        <v>657.86300236606235</v>
      </c>
      <c r="AS928" s="44">
        <f t="shared" si="989"/>
        <v>1114.263213451291</v>
      </c>
      <c r="AT928" s="44">
        <f>Paramètres!$D$26*Calculs!AQ928</f>
        <v>25.879460881037591</v>
      </c>
      <c r="AU928" s="44">
        <f>Paramètres!$D$26*AO928</f>
        <v>286.28085621166946</v>
      </c>
      <c r="AV928" s="44">
        <f>Paramètres!$D$26*AP928</f>
        <v>3.7415323763194284</v>
      </c>
      <c r="AW928" s="44"/>
      <c r="AX928" s="44"/>
      <c r="AY928" s="44"/>
      <c r="AZ928" s="44"/>
      <c r="BA928" s="44"/>
      <c r="BB928" s="44"/>
      <c r="BC928" s="44"/>
      <c r="BD928" s="44"/>
      <c r="BE928" s="44"/>
      <c r="BF928" s="44"/>
      <c r="BG928" s="41">
        <f>Paramètres!$D$16</f>
        <v>30000</v>
      </c>
      <c r="BH928" s="41">
        <f>Paramètres!$E$16</f>
        <v>-25000</v>
      </c>
      <c r="BI928" s="100"/>
      <c r="BJ928" s="100"/>
      <c r="BK928" s="110">
        <f>Paramètres!$D$20</f>
        <v>523598775598.29883</v>
      </c>
      <c r="BL928" s="41">
        <f>Paramètres!$D$21</f>
        <v>10000</v>
      </c>
      <c r="BM928" s="41"/>
      <c r="BN928" s="41"/>
      <c r="BO928" s="41">
        <f>IF(AND($BR$6&gt;200,A928&lt;950),Paramètres!$D$22,0)</f>
        <v>1</v>
      </c>
      <c r="BP928" s="41">
        <f t="shared" si="959"/>
        <v>3776.6299709482591</v>
      </c>
      <c r="BQ928" s="41">
        <f t="shared" si="960"/>
        <v>-72991.406922898837</v>
      </c>
      <c r="BR928" s="41">
        <f t="shared" si="990"/>
        <v>73089.044449367851</v>
      </c>
      <c r="BS928" s="41">
        <f t="shared" si="991"/>
        <v>-87.038114735432231</v>
      </c>
      <c r="BT928" s="41">
        <f t="shared" si="992"/>
        <v>95.326158605093923</v>
      </c>
      <c r="BU928" s="41">
        <f t="shared" si="993"/>
        <v>4.9256578782167733</v>
      </c>
      <c r="BV928" s="41">
        <f t="shared" si="994"/>
        <v>-95.198815165264975</v>
      </c>
      <c r="BW928" s="41">
        <f>Paramètres!$D$22</f>
        <v>1</v>
      </c>
      <c r="BX928" s="41">
        <f t="shared" si="961"/>
        <v>53190.074353290533</v>
      </c>
      <c r="BY928" s="41">
        <f t="shared" si="962"/>
        <v>4905.7000302006782</v>
      </c>
      <c r="BZ928" s="41">
        <f t="shared" si="995"/>
        <v>53415.820713482317</v>
      </c>
      <c r="CA928" s="41">
        <f t="shared" si="996"/>
        <v>5.2694601682331363</v>
      </c>
      <c r="CB928" s="41">
        <f t="shared" si="997"/>
        <v>174.26823410047271</v>
      </c>
      <c r="CC928" s="41">
        <f t="shared" si="998"/>
        <v>173.53174032354005</v>
      </c>
      <c r="CD928" s="41">
        <f t="shared" si="999"/>
        <v>16.004765439725361</v>
      </c>
      <c r="CE928" s="2">
        <f>Paramètres!$F$16</f>
        <v>15000</v>
      </c>
      <c r="CF928" s="2">
        <f>Paramètres!$G$16</f>
        <v>15000</v>
      </c>
      <c r="CG928" s="111">
        <f>Paramètres!$F$20</f>
        <v>992600579172.61572</v>
      </c>
      <c r="CH928" s="2">
        <f>Paramètres!$F$21</f>
        <v>13332</v>
      </c>
      <c r="CI928" s="2"/>
      <c r="CJ928" s="2"/>
      <c r="CK928" s="2">
        <f>IF(CN928&gt;20000,Paramètres!$F$22,-2)</f>
        <v>1</v>
      </c>
      <c r="CL928" s="2">
        <f t="shared" si="963"/>
        <v>-11223.370029051741</v>
      </c>
      <c r="CM928" s="2">
        <f t="shared" si="964"/>
        <v>-32991.40692289883</v>
      </c>
      <c r="CN928" s="2">
        <f t="shared" si="965"/>
        <v>34848.198885470592</v>
      </c>
      <c r="CO928" s="2">
        <f t="shared" si="966"/>
        <v>-108.78782709265192</v>
      </c>
      <c r="CP928" s="2">
        <f t="shared" si="967"/>
        <v>665.93351417633255</v>
      </c>
      <c r="CQ928" s="2">
        <f t="shared" si="968"/>
        <v>-214.47358782906633</v>
      </c>
      <c r="CR928" s="2">
        <f t="shared" si="969"/>
        <v>-630.45104919174139</v>
      </c>
      <c r="CS928" s="2">
        <f>Paramètres!$F$22</f>
        <v>1</v>
      </c>
      <c r="CT928" s="2">
        <f t="shared" si="970"/>
        <v>38190.074353290533</v>
      </c>
      <c r="CU928" s="2">
        <f t="shared" si="971"/>
        <v>44905.700030200678</v>
      </c>
      <c r="CV928" s="2">
        <f t="shared" si="1000"/>
        <v>58949.16177785927</v>
      </c>
      <c r="CW928" s="2">
        <f t="shared" si="1001"/>
        <v>49.620482218828315</v>
      </c>
      <c r="CX928" s="2">
        <f t="shared" si="972"/>
        <v>265.04704441685504</v>
      </c>
      <c r="CY928" s="2">
        <f t="shared" si="1002"/>
        <v>171.7100977880466</v>
      </c>
      <c r="CZ928" s="2">
        <f t="shared" si="1003"/>
        <v>201.90487381866197</v>
      </c>
      <c r="DA928" s="2"/>
      <c r="DB928" s="2"/>
      <c r="DC928" s="13">
        <f>Paramètres!$H$16</f>
        <v>-20000</v>
      </c>
      <c r="DD928" s="13">
        <f>Paramètres!$I$16</f>
        <v>0</v>
      </c>
      <c r="DE928" s="13"/>
      <c r="DF928" s="13"/>
      <c r="DG928" s="112">
        <f>Paramètres!$H$20</f>
        <v>1047197551196.5977</v>
      </c>
      <c r="DH928" s="13">
        <f>Paramètres!$H$21</f>
        <v>10000</v>
      </c>
      <c r="DI928" s="13">
        <f>IF(DL928&lt;66666,Paramètres!$H$22,5)</f>
        <v>1</v>
      </c>
      <c r="DJ928" s="13">
        <f t="shared" si="973"/>
        <v>-46223.370029051744</v>
      </c>
      <c r="DK928" s="13">
        <f t="shared" si="974"/>
        <v>-47991.40692289883</v>
      </c>
      <c r="DL928" s="13">
        <f t="shared" si="1004"/>
        <v>66631.637194968425</v>
      </c>
      <c r="DM928" s="13">
        <f t="shared" si="1005"/>
        <v>-133.92491213892586</v>
      </c>
      <c r="DN928" s="13">
        <f t="shared" si="1006"/>
        <v>228.11697199870392</v>
      </c>
      <c r="DO928" s="13">
        <f t="shared" si="1007"/>
        <v>-158.24817835031612</v>
      </c>
      <c r="DP928" s="13">
        <f t="shared" si="1008"/>
        <v>-164.30114717391356</v>
      </c>
      <c r="DQ928" s="13">
        <f>IF(DT928&lt;66666,Paramètres!$H$22,5)</f>
        <v>1</v>
      </c>
      <c r="DR928" s="13">
        <f t="shared" si="975"/>
        <v>3190.074353290529</v>
      </c>
      <c r="DS928" s="13">
        <f t="shared" si="976"/>
        <v>29905.700030200678</v>
      </c>
      <c r="DT928" s="13">
        <f t="shared" si="1009"/>
        <v>30075.363151188496</v>
      </c>
      <c r="DU928" s="13">
        <f t="shared" si="1010"/>
        <v>83.911219868553005</v>
      </c>
      <c r="DV928" s="13">
        <f t="shared" si="1011"/>
        <v>989.22884735836442</v>
      </c>
      <c r="DW928" s="13">
        <f t="shared" si="1012"/>
        <v>104.92686520955165</v>
      </c>
      <c r="DX928" s="13">
        <f t="shared" si="1013"/>
        <v>983.64834438088428</v>
      </c>
    </row>
    <row r="929" spans="1:128" x14ac:dyDescent="0.35">
      <c r="A929" s="106">
        <f t="shared" si="1014"/>
        <v>923</v>
      </c>
      <c r="B929" s="106">
        <f>A929*Paramètres!$D$25</f>
        <v>461.5</v>
      </c>
      <c r="C929" s="102">
        <f>Paramètres!$D$7</f>
        <v>155093840495.72119</v>
      </c>
      <c r="D929" s="28">
        <f>Paramètres!$D$8</f>
        <v>6666</v>
      </c>
      <c r="E929" s="28">
        <f t="shared" si="977"/>
        <v>24320.727517036888</v>
      </c>
      <c r="F929" s="28">
        <f t="shared" si="978"/>
        <v>47441.563554449887</v>
      </c>
      <c r="G929" s="28">
        <f t="shared" si="952"/>
        <v>-158.64302112958438</v>
      </c>
      <c r="H929" s="28">
        <f t="shared" si="953"/>
        <v>-110.30890203456443</v>
      </c>
      <c r="I929" s="28">
        <f t="shared" si="1015"/>
        <v>-3916.7553387827056</v>
      </c>
      <c r="J929" s="28">
        <f t="shared" si="1016"/>
        <v>-1531.5680180407037</v>
      </c>
      <c r="K929" s="28">
        <f t="shared" si="1017"/>
        <v>1007.728165618513</v>
      </c>
      <c r="L929" s="28">
        <f t="shared" si="979"/>
        <v>-349.76366930122151</v>
      </c>
      <c r="M929" s="28">
        <f t="shared" si="980"/>
        <v>-945.08276432162222</v>
      </c>
      <c r="N929" s="28">
        <f>Paramètres!$D$26*Calculs!K929</f>
        <v>20.154563312370261</v>
      </c>
      <c r="O929" s="28">
        <f>Paramètres!$D$26*I929</f>
        <v>-78.335106775654111</v>
      </c>
      <c r="P929" s="28">
        <f>Paramètres!$D$26*J929</f>
        <v>-30.631360360814075</v>
      </c>
      <c r="Q929" s="105">
        <f>IF($T929&gt;25000,Paramètres!$D$9,-5)</f>
        <v>6</v>
      </c>
      <c r="R929" s="105">
        <f t="shared" si="954"/>
        <v>40189.314714444168</v>
      </c>
      <c r="S929" s="105">
        <f t="shared" si="955"/>
        <v>76975.159471879757</v>
      </c>
      <c r="T929" s="105">
        <f t="shared" si="981"/>
        <v>86835.224378923318</v>
      </c>
      <c r="U929" s="105">
        <f t="shared" si="982"/>
        <v>62.430597022849412</v>
      </c>
      <c r="V929" s="105">
        <f t="shared" si="956"/>
        <v>122.32810267050371</v>
      </c>
      <c r="W929" s="105">
        <f t="shared" si="983"/>
        <v>56.616225176001201</v>
      </c>
      <c r="X929" s="105">
        <f t="shared" si="984"/>
        <v>108.43785201573122</v>
      </c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44">
        <f t="shared" si="985"/>
        <v>-15868.587197407278</v>
      </c>
      <c r="AL929" s="44">
        <f t="shared" si="986"/>
        <v>-29533.59591742987</v>
      </c>
      <c r="AM929" s="44">
        <f t="shared" si="957"/>
        <v>5.0494498570199466</v>
      </c>
      <c r="AN929" s="44">
        <f t="shared" si="958"/>
        <v>68.542522863873501</v>
      </c>
      <c r="AO929" s="44">
        <f t="shared" si="1018"/>
        <v>14685.624956737865</v>
      </c>
      <c r="AP929" s="44">
        <f t="shared" si="1019"/>
        <v>1297.5982998909431</v>
      </c>
      <c r="AQ929" s="44">
        <f t="shared" si="987"/>
        <v>1389.4878449388798</v>
      </c>
      <c r="AR929" s="44">
        <f t="shared" si="988"/>
        <v>508.28938703624357</v>
      </c>
      <c r="AS929" s="44">
        <f t="shared" si="989"/>
        <v>1293.181491616398</v>
      </c>
      <c r="AT929" s="44">
        <f>Paramètres!$D$26*Calculs!AQ929</f>
        <v>27.789756898777597</v>
      </c>
      <c r="AU929" s="44">
        <f>Paramètres!$D$26*AO929</f>
        <v>293.71249913475731</v>
      </c>
      <c r="AV929" s="44">
        <f>Paramètres!$D$26*AP929</f>
        <v>25.95196599781886</v>
      </c>
      <c r="AW929" s="44"/>
      <c r="AX929" s="44"/>
      <c r="AY929" s="44"/>
      <c r="AZ929" s="44"/>
      <c r="BA929" s="44"/>
      <c r="BB929" s="44"/>
      <c r="BC929" s="44"/>
      <c r="BD929" s="44"/>
      <c r="BE929" s="44"/>
      <c r="BF929" s="44"/>
      <c r="BG929" s="41">
        <f>Paramètres!$D$16</f>
        <v>30000</v>
      </c>
      <c r="BH929" s="41">
        <f>Paramètres!$E$16</f>
        <v>-25000</v>
      </c>
      <c r="BI929" s="100"/>
      <c r="BJ929" s="100"/>
      <c r="BK929" s="110">
        <f>Paramètres!$D$20</f>
        <v>523598775598.29883</v>
      </c>
      <c r="BL929" s="41">
        <f>Paramètres!$D$21</f>
        <v>10000</v>
      </c>
      <c r="BM929" s="41"/>
      <c r="BN929" s="41"/>
      <c r="BO929" s="41">
        <f>IF(AND($BR$6&gt;200,A929&lt;950),Paramètres!$D$22,0)</f>
        <v>1</v>
      </c>
      <c r="BP929" s="41">
        <f t="shared" si="959"/>
        <v>5679.2724829631115</v>
      </c>
      <c r="BQ929" s="41">
        <f t="shared" si="960"/>
        <v>-72441.56355444988</v>
      </c>
      <c r="BR929" s="41">
        <f t="shared" si="990"/>
        <v>72663.844284135863</v>
      </c>
      <c r="BS929" s="41">
        <f t="shared" si="991"/>
        <v>-85.517295367582008</v>
      </c>
      <c r="BT929" s="41">
        <f t="shared" si="992"/>
        <v>96.413851047781989</v>
      </c>
      <c r="BU929" s="41">
        <f t="shared" si="993"/>
        <v>7.5355293492463469</v>
      </c>
      <c r="BV929" s="41">
        <f t="shared" si="994"/>
        <v>-96.118918383898489</v>
      </c>
      <c r="BW929" s="41">
        <f>Paramètres!$D$22</f>
        <v>1</v>
      </c>
      <c r="BX929" s="41">
        <f t="shared" si="961"/>
        <v>45868.58719740728</v>
      </c>
      <c r="BY929" s="41">
        <f t="shared" si="962"/>
        <v>4533.5959174298696</v>
      </c>
      <c r="BZ929" s="41">
        <f t="shared" si="995"/>
        <v>46092.090247988235</v>
      </c>
      <c r="CA929" s="41">
        <f t="shared" si="996"/>
        <v>5.6447122183229625</v>
      </c>
      <c r="CB929" s="41">
        <f t="shared" si="997"/>
        <v>230.02870703328443</v>
      </c>
      <c r="CC929" s="41">
        <f t="shared" si="998"/>
        <v>228.91328533150178</v>
      </c>
      <c r="CD929" s="41">
        <f t="shared" si="999"/>
        <v>22.625513433799785</v>
      </c>
      <c r="CE929" s="2">
        <f>Paramètres!$F$16</f>
        <v>15000</v>
      </c>
      <c r="CF929" s="2">
        <f>Paramètres!$G$16</f>
        <v>15000</v>
      </c>
      <c r="CG929" s="111">
        <f>Paramètres!$F$20</f>
        <v>992600579172.61572</v>
      </c>
      <c r="CH929" s="2">
        <f>Paramètres!$F$21</f>
        <v>13332</v>
      </c>
      <c r="CI929" s="2"/>
      <c r="CJ929" s="2"/>
      <c r="CK929" s="2">
        <f>IF(CN929&gt;20000,Paramètres!$F$22,-2)</f>
        <v>1</v>
      </c>
      <c r="CL929" s="2">
        <f t="shared" si="963"/>
        <v>-9320.7275170368885</v>
      </c>
      <c r="CM929" s="2">
        <f t="shared" si="964"/>
        <v>-32441.563554449887</v>
      </c>
      <c r="CN929" s="2">
        <f t="shared" si="965"/>
        <v>33753.977651593304</v>
      </c>
      <c r="CO929" s="2">
        <f t="shared" si="966"/>
        <v>-106.02979291605178</v>
      </c>
      <c r="CP929" s="2">
        <f t="shared" si="967"/>
        <v>700.94605876562127</v>
      </c>
      <c r="CQ929" s="2">
        <f t="shared" si="968"/>
        <v>-193.5572537652281</v>
      </c>
      <c r="CR929" s="2">
        <f t="shared" si="969"/>
        <v>-673.69204152485054</v>
      </c>
      <c r="CS929" s="2">
        <f>Paramètres!$F$22</f>
        <v>1</v>
      </c>
      <c r="CT929" s="2">
        <f t="shared" si="970"/>
        <v>30868.58719740728</v>
      </c>
      <c r="CU929" s="2">
        <f t="shared" si="971"/>
        <v>44533.59591742987</v>
      </c>
      <c r="CV929" s="2">
        <f t="shared" si="1000"/>
        <v>54185.891529999426</v>
      </c>
      <c r="CW929" s="2">
        <f t="shared" si="1001"/>
        <v>55.272126318423716</v>
      </c>
      <c r="CX929" s="2">
        <f t="shared" si="972"/>
        <v>309.53771649851535</v>
      </c>
      <c r="CY929" s="2">
        <f t="shared" si="1002"/>
        <v>176.33726645118941</v>
      </c>
      <c r="CZ929" s="2">
        <f t="shared" si="1003"/>
        <v>254.39883332208404</v>
      </c>
      <c r="DA929" s="2"/>
      <c r="DB929" s="2"/>
      <c r="DC929" s="13">
        <f>Paramètres!$H$16</f>
        <v>-20000</v>
      </c>
      <c r="DD929" s="13">
        <f>Paramètres!$I$16</f>
        <v>0</v>
      </c>
      <c r="DE929" s="13"/>
      <c r="DF929" s="13"/>
      <c r="DG929" s="112">
        <f>Paramètres!$H$20</f>
        <v>1047197551196.5977</v>
      </c>
      <c r="DH929" s="13">
        <f>Paramètres!$H$21</f>
        <v>10000</v>
      </c>
      <c r="DI929" s="13">
        <f>IF(DL929&lt;66666,Paramètres!$H$22,5)</f>
        <v>1</v>
      </c>
      <c r="DJ929" s="13">
        <f t="shared" si="973"/>
        <v>-44320.727517036888</v>
      </c>
      <c r="DK929" s="13">
        <f t="shared" si="974"/>
        <v>-47441.563554449887</v>
      </c>
      <c r="DL929" s="13">
        <f t="shared" si="1004"/>
        <v>64923.253462302229</v>
      </c>
      <c r="DM929" s="13">
        <f t="shared" si="1005"/>
        <v>-133.05212100830587</v>
      </c>
      <c r="DN929" s="13">
        <f t="shared" si="1006"/>
        <v>239.85752007586788</v>
      </c>
      <c r="DO929" s="13">
        <f t="shared" si="1007"/>
        <v>-163.74194488523977</v>
      </c>
      <c r="DP929" s="13">
        <f t="shared" si="1008"/>
        <v>-175.27180441287317</v>
      </c>
      <c r="DQ929" s="13">
        <f>IF(DT929&lt;66666,Paramètres!$H$22,5)</f>
        <v>1</v>
      </c>
      <c r="DR929" s="13">
        <f t="shared" si="975"/>
        <v>-4131.4128025927221</v>
      </c>
      <c r="DS929" s="13">
        <f t="shared" si="976"/>
        <v>29533.59591742987</v>
      </c>
      <c r="DT929" s="13">
        <f t="shared" si="1009"/>
        <v>29821.164624465244</v>
      </c>
      <c r="DU929" s="13">
        <f t="shared" si="1010"/>
        <v>97.963349135964222</v>
      </c>
      <c r="DV929" s="13">
        <f t="shared" si="1011"/>
        <v>1003.598445800763</v>
      </c>
      <c r="DW929" s="13">
        <f t="shared" si="1012"/>
        <v>-139.03814689523651</v>
      </c>
      <c r="DX929" s="13">
        <f t="shared" si="1013"/>
        <v>993.92063773806683</v>
      </c>
    </row>
    <row r="930" spans="1:128" x14ac:dyDescent="0.35">
      <c r="A930" s="106">
        <f t="shared" si="1014"/>
        <v>924</v>
      </c>
      <c r="B930" s="106">
        <f>A930*Paramètres!$D$25</f>
        <v>462</v>
      </c>
      <c r="C930" s="102">
        <f>Paramètres!$D$7</f>
        <v>155093840495.72119</v>
      </c>
      <c r="D930" s="28">
        <f>Paramètres!$D$8</f>
        <v>6666</v>
      </c>
      <c r="E930" s="28">
        <f t="shared" si="977"/>
        <v>22274.908930320231</v>
      </c>
      <c r="F930" s="28">
        <f t="shared" si="978"/>
        <v>46439.508854349129</v>
      </c>
      <c r="G930" s="28">
        <f t="shared" si="952"/>
        <v>-149.71384728437403</v>
      </c>
      <c r="H930" s="28">
        <f t="shared" si="953"/>
        <v>-107.98578550773853</v>
      </c>
      <c r="I930" s="28">
        <f t="shared" si="1015"/>
        <v>-4188.1839013082736</v>
      </c>
      <c r="J930" s="28">
        <f t="shared" si="1016"/>
        <v>-2446.0194220015119</v>
      </c>
      <c r="K930" s="28">
        <f t="shared" si="1017"/>
        <v>1072.6338617790523</v>
      </c>
      <c r="L930" s="28">
        <f t="shared" si="979"/>
        <v>-331.20899675130454</v>
      </c>
      <c r="M930" s="28">
        <f t="shared" si="980"/>
        <v>-1020.2176247772029</v>
      </c>
      <c r="N930" s="28">
        <f>Paramètres!$D$26*Calculs!K930</f>
        <v>21.452677235581046</v>
      </c>
      <c r="O930" s="28">
        <f>Paramètres!$D$26*I930</f>
        <v>-83.763678026165479</v>
      </c>
      <c r="P930" s="28">
        <f>Paramètres!$D$26*J930</f>
        <v>-48.920388440030237</v>
      </c>
      <c r="Q930" s="105">
        <f>IF($T930&gt;25000,Paramètres!$D$9,-5)</f>
        <v>6</v>
      </c>
      <c r="R930" s="105">
        <f t="shared" si="954"/>
        <v>30673.611302599515</v>
      </c>
      <c r="S930" s="105">
        <f t="shared" si="955"/>
        <v>75001.010248929422</v>
      </c>
      <c r="T930" s="105">
        <f t="shared" si="981"/>
        <v>81030.993877052853</v>
      </c>
      <c r="U930" s="105">
        <f t="shared" si="982"/>
        <v>67.756617723324609</v>
      </c>
      <c r="V930" s="105">
        <f t="shared" si="956"/>
        <v>140.29742103897752</v>
      </c>
      <c r="W930" s="105">
        <f t="shared" si="983"/>
        <v>53.108426218198339</v>
      </c>
      <c r="X930" s="105">
        <f t="shared" si="984"/>
        <v>129.85708072652147</v>
      </c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44">
        <f t="shared" si="985"/>
        <v>-8398.7023722792837</v>
      </c>
      <c r="AL930" s="44">
        <f t="shared" si="986"/>
        <v>-28561.501394580297</v>
      </c>
      <c r="AM930" s="44">
        <f t="shared" si="957"/>
        <v>9.7668249849786015</v>
      </c>
      <c r="AN930" s="44">
        <f t="shared" si="958"/>
        <v>76.827669107209772</v>
      </c>
      <c r="AO930" s="44">
        <f t="shared" si="1018"/>
        <v>14900.201844639352</v>
      </c>
      <c r="AP930" s="44">
        <f t="shared" si="1019"/>
        <v>2564.8278255095224</v>
      </c>
      <c r="AQ930" s="44">
        <f t="shared" si="987"/>
        <v>1416.656392371186</v>
      </c>
      <c r="AR930" s="44">
        <f t="shared" si="988"/>
        <v>322.82863006345588</v>
      </c>
      <c r="AS930" s="44">
        <f t="shared" si="989"/>
        <v>1379.382836509682</v>
      </c>
      <c r="AT930" s="44">
        <f>Paramètres!$D$26*Calculs!AQ930</f>
        <v>28.333127847423722</v>
      </c>
      <c r="AU930" s="44">
        <f>Paramètres!$D$26*AO930</f>
        <v>298.00403689278704</v>
      </c>
      <c r="AV930" s="44">
        <f>Paramètres!$D$26*AP930</f>
        <v>51.296556510190449</v>
      </c>
      <c r="AW930" s="44"/>
      <c r="AX930" s="44"/>
      <c r="AY930" s="44"/>
      <c r="AZ930" s="44"/>
      <c r="BA930" s="44"/>
      <c r="BB930" s="44"/>
      <c r="BC930" s="44"/>
      <c r="BD930" s="44"/>
      <c r="BE930" s="44"/>
      <c r="BF930" s="44"/>
      <c r="BG930" s="41">
        <f>Paramètres!$D$16</f>
        <v>30000</v>
      </c>
      <c r="BH930" s="41">
        <f>Paramètres!$E$16</f>
        <v>-25000</v>
      </c>
      <c r="BI930" s="100"/>
      <c r="BJ930" s="100"/>
      <c r="BK930" s="110">
        <f>Paramètres!$D$20</f>
        <v>523598775598.29883</v>
      </c>
      <c r="BL930" s="41">
        <f>Paramètres!$D$21</f>
        <v>10000</v>
      </c>
      <c r="BM930" s="41"/>
      <c r="BN930" s="41"/>
      <c r="BO930" s="41">
        <f>IF(AND($BR$6&gt;200,A930&lt;950),Paramètres!$D$22,0)</f>
        <v>1</v>
      </c>
      <c r="BP930" s="41">
        <f t="shared" si="959"/>
        <v>7725.0910696797691</v>
      </c>
      <c r="BQ930" s="41">
        <f t="shared" si="960"/>
        <v>-71439.508854349129</v>
      </c>
      <c r="BR930" s="41">
        <f t="shared" si="990"/>
        <v>71855.970227848666</v>
      </c>
      <c r="BS930" s="41">
        <f t="shared" si="991"/>
        <v>-83.828317946799288</v>
      </c>
      <c r="BT930" s="41">
        <f t="shared" si="992"/>
        <v>98.531866925890327</v>
      </c>
      <c r="BU930" s="41">
        <f t="shared" si="993"/>
        <v>10.592963157472912</v>
      </c>
      <c r="BV930" s="41">
        <f t="shared" si="994"/>
        <v>-97.960797931855282</v>
      </c>
      <c r="BW930" s="41">
        <f>Paramètres!$D$22</f>
        <v>1</v>
      </c>
      <c r="BX930" s="41">
        <f t="shared" si="961"/>
        <v>38398.70237227928</v>
      </c>
      <c r="BY930" s="41">
        <f t="shared" si="962"/>
        <v>3561.5013945802966</v>
      </c>
      <c r="BZ930" s="41">
        <f t="shared" si="995"/>
        <v>38563.514311567662</v>
      </c>
      <c r="CA930" s="41">
        <f t="shared" si="996"/>
        <v>5.2990553682714543</v>
      </c>
      <c r="CB930" s="41">
        <f t="shared" si="997"/>
        <v>319.33790240261828</v>
      </c>
      <c r="CC930" s="41">
        <f t="shared" si="998"/>
        <v>317.97312276770123</v>
      </c>
      <c r="CD930" s="41">
        <f t="shared" si="999"/>
        <v>29.492187241039804</v>
      </c>
      <c r="CE930" s="2">
        <f>Paramètres!$F$16</f>
        <v>15000</v>
      </c>
      <c r="CF930" s="2">
        <f>Paramètres!$G$16</f>
        <v>15000</v>
      </c>
      <c r="CG930" s="111">
        <f>Paramètres!$F$20</f>
        <v>992600579172.61572</v>
      </c>
      <c r="CH930" s="2">
        <f>Paramètres!$F$21</f>
        <v>13332</v>
      </c>
      <c r="CI930" s="2"/>
      <c r="CJ930" s="2"/>
      <c r="CK930" s="2">
        <f>IF(CN930&gt;20000,Paramètres!$F$22,-2)</f>
        <v>1</v>
      </c>
      <c r="CL930" s="2">
        <f t="shared" si="963"/>
        <v>-7274.9089303202309</v>
      </c>
      <c r="CM930" s="2">
        <f t="shared" si="964"/>
        <v>-31439.508854349129</v>
      </c>
      <c r="CN930" s="2">
        <f t="shared" si="965"/>
        <v>32270.218731008787</v>
      </c>
      <c r="CO930" s="2">
        <f t="shared" si="966"/>
        <v>-103.02859056277295</v>
      </c>
      <c r="CP930" s="2">
        <f t="shared" si="967"/>
        <v>752.51038620858549</v>
      </c>
      <c r="CQ930" s="2">
        <f t="shared" si="968"/>
        <v>-169.64386186595976</v>
      </c>
      <c r="CR930" s="2">
        <f t="shared" si="969"/>
        <v>-733.13903284642925</v>
      </c>
      <c r="CS930" s="2">
        <f>Paramètres!$F$22</f>
        <v>1</v>
      </c>
      <c r="CT930" s="2">
        <f t="shared" si="970"/>
        <v>23398.702372279284</v>
      </c>
      <c r="CU930" s="2">
        <f t="shared" si="971"/>
        <v>43561.501394580293</v>
      </c>
      <c r="CV930" s="2">
        <f t="shared" si="1000"/>
        <v>49447.989609857032</v>
      </c>
      <c r="CW930" s="2">
        <f t="shared" si="1001"/>
        <v>61.757896752855856</v>
      </c>
      <c r="CX930" s="2">
        <f t="shared" si="972"/>
        <v>365.39617820224976</v>
      </c>
      <c r="CY930" s="2">
        <f t="shared" si="1002"/>
        <v>172.9048337289417</v>
      </c>
      <c r="CZ930" s="2">
        <f t="shared" si="1003"/>
        <v>321.8979427054129</v>
      </c>
      <c r="DA930" s="2"/>
      <c r="DB930" s="2"/>
      <c r="DC930" s="13">
        <f>Paramètres!$H$16</f>
        <v>-20000</v>
      </c>
      <c r="DD930" s="13">
        <f>Paramètres!$I$16</f>
        <v>0</v>
      </c>
      <c r="DE930" s="13"/>
      <c r="DF930" s="13"/>
      <c r="DG930" s="112">
        <f>Paramètres!$H$20</f>
        <v>1047197551196.5977</v>
      </c>
      <c r="DH930" s="13">
        <f>Paramètres!$H$21</f>
        <v>10000</v>
      </c>
      <c r="DI930" s="13">
        <f>IF(DL930&lt;66666,Paramètres!$H$22,5)</f>
        <v>1</v>
      </c>
      <c r="DJ930" s="13">
        <f t="shared" si="973"/>
        <v>-42274.908930320235</v>
      </c>
      <c r="DK930" s="13">
        <f t="shared" si="974"/>
        <v>-46439.508854349129</v>
      </c>
      <c r="DL930" s="13">
        <f t="shared" si="1004"/>
        <v>62799.648945675173</v>
      </c>
      <c r="DM930" s="13">
        <f t="shared" si="1005"/>
        <v>-132.31228636591931</v>
      </c>
      <c r="DN930" s="13">
        <f t="shared" si="1006"/>
        <v>255.74196122016775</v>
      </c>
      <c r="DO930" s="13">
        <f t="shared" si="1007"/>
        <v>-172.1580980428177</v>
      </c>
      <c r="DP930" s="13">
        <f t="shared" si="1008"/>
        <v>-189.11779399891844</v>
      </c>
      <c r="DQ930" s="13">
        <f>IF(DT930&lt;66666,Paramètres!$H$22,5)</f>
        <v>1</v>
      </c>
      <c r="DR930" s="13">
        <f t="shared" si="975"/>
        <v>-11601.297627720716</v>
      </c>
      <c r="DS930" s="13">
        <f t="shared" si="976"/>
        <v>28561.501394580297</v>
      </c>
      <c r="DT930" s="13">
        <f t="shared" si="1009"/>
        <v>30827.73862221442</v>
      </c>
      <c r="DU930" s="13">
        <f t="shared" si="1010"/>
        <v>112.10632770048865</v>
      </c>
      <c r="DV930" s="13">
        <f t="shared" si="1011"/>
        <v>948.35198162338838</v>
      </c>
      <c r="DW930" s="13">
        <f t="shared" si="1012"/>
        <v>-356.89006350675186</v>
      </c>
      <c r="DX930" s="13">
        <f t="shared" si="1013"/>
        <v>878.63585382065662</v>
      </c>
    </row>
    <row r="931" spans="1:128" x14ac:dyDescent="0.35">
      <c r="A931" s="106">
        <f t="shared" si="1014"/>
        <v>925</v>
      </c>
      <c r="B931" s="106">
        <f>A931*Paramètres!$D$25</f>
        <v>462.5</v>
      </c>
      <c r="C931" s="102">
        <f>Paramètres!$D$7</f>
        <v>155093840495.72119</v>
      </c>
      <c r="D931" s="28">
        <f>Paramètres!$D$8</f>
        <v>6666</v>
      </c>
      <c r="E931" s="28">
        <f t="shared" si="977"/>
        <v>20098.014730478269</v>
      </c>
      <c r="F931" s="28">
        <f t="shared" si="978"/>
        <v>44961.444737154074</v>
      </c>
      <c r="G931" s="28">
        <f t="shared" si="952"/>
        <v>-142.38846914945873</v>
      </c>
      <c r="H931" s="28">
        <f t="shared" si="953"/>
        <v>-105.38728692443448</v>
      </c>
      <c r="I931" s="28">
        <f t="shared" si="1015"/>
        <v>-4435.6292200334128</v>
      </c>
      <c r="J931" s="28">
        <f t="shared" si="1016"/>
        <v>-3417.3166583386846</v>
      </c>
      <c r="K931" s="28">
        <f t="shared" si="1017"/>
        <v>1162.8059041327458</v>
      </c>
      <c r="L931" s="28">
        <f t="shared" si="979"/>
        <v>-308.5414681906023</v>
      </c>
      <c r="M931" s="28">
        <f t="shared" si="980"/>
        <v>-1121.124316520144</v>
      </c>
      <c r="N931" s="28">
        <f>Paramètres!$D$26*Calculs!K931</f>
        <v>23.256118082654918</v>
      </c>
      <c r="O931" s="28">
        <f>Paramètres!$D$26*I931</f>
        <v>-88.712584400668263</v>
      </c>
      <c r="P931" s="28">
        <f>Paramètres!$D$26*J931</f>
        <v>-68.34633316677369</v>
      </c>
      <c r="Q931" s="105">
        <f>IF($T931&gt;25000,Paramètres!$D$9,-5)</f>
        <v>6</v>
      </c>
      <c r="R931" s="105">
        <f t="shared" si="954"/>
        <v>20965.909022922013</v>
      </c>
      <c r="S931" s="105">
        <f t="shared" si="955"/>
        <v>71895.686509852181</v>
      </c>
      <c r="T931" s="105">
        <f t="shared" si="981"/>
        <v>74890.313658579267</v>
      </c>
      <c r="U931" s="105">
        <f t="shared" si="982"/>
        <v>73.742487976057191</v>
      </c>
      <c r="V931" s="105">
        <f t="shared" si="956"/>
        <v>163.96591999682957</v>
      </c>
      <c r="W931" s="105">
        <f t="shared" si="983"/>
        <v>45.903060002999773</v>
      </c>
      <c r="X931" s="105">
        <f t="shared" si="984"/>
        <v>157.40944064054011</v>
      </c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44">
        <f t="shared" si="985"/>
        <v>-867.89429244374367</v>
      </c>
      <c r="AL931" s="44">
        <f t="shared" si="986"/>
        <v>-26934.241772698115</v>
      </c>
      <c r="AM931" s="44">
        <f t="shared" si="957"/>
        <v>14.618821434591412</v>
      </c>
      <c r="AN931" s="44">
        <f t="shared" si="958"/>
        <v>82.166275769878553</v>
      </c>
      <c r="AO931" s="44">
        <f t="shared" si="1018"/>
        <v>14925.02643781002</v>
      </c>
      <c r="AP931" s="44">
        <f t="shared" si="1019"/>
        <v>3892.914105509014</v>
      </c>
      <c r="AQ931" s="44">
        <f t="shared" si="987"/>
        <v>1372.693331286272</v>
      </c>
      <c r="AR931" s="44">
        <f t="shared" si="988"/>
        <v>187.0963192080894</v>
      </c>
      <c r="AS931" s="44">
        <f t="shared" si="989"/>
        <v>1359.8830644936306</v>
      </c>
      <c r="AT931" s="44">
        <f>Paramètres!$D$26*Calculs!AQ931</f>
        <v>27.453866625725443</v>
      </c>
      <c r="AU931" s="44">
        <f>Paramètres!$D$26*AO931</f>
        <v>298.50052875620042</v>
      </c>
      <c r="AV931" s="44">
        <f>Paramètres!$D$26*AP931</f>
        <v>77.858282110180284</v>
      </c>
      <c r="AW931" s="44"/>
      <c r="AX931" s="44"/>
      <c r="AY931" s="44"/>
      <c r="AZ931" s="44"/>
      <c r="BA931" s="44"/>
      <c r="BB931" s="44"/>
      <c r="BC931" s="44"/>
      <c r="BD931" s="44"/>
      <c r="BE931" s="44"/>
      <c r="BF931" s="44"/>
      <c r="BG931" s="41">
        <f>Paramètres!$D$16</f>
        <v>30000</v>
      </c>
      <c r="BH931" s="41">
        <f>Paramètres!$E$16</f>
        <v>-25000</v>
      </c>
      <c r="BI931" s="100"/>
      <c r="BJ931" s="100"/>
      <c r="BK931" s="110">
        <f>Paramètres!$D$20</f>
        <v>523598775598.29883</v>
      </c>
      <c r="BL931" s="41">
        <f>Paramètres!$D$21</f>
        <v>10000</v>
      </c>
      <c r="BM931" s="41"/>
      <c r="BN931" s="41"/>
      <c r="BO931" s="41">
        <f>IF(AND($BR$6&gt;200,A931&lt;950),Paramètres!$D$22,0)</f>
        <v>1</v>
      </c>
      <c r="BP931" s="41">
        <f t="shared" si="959"/>
        <v>9901.9852695217305</v>
      </c>
      <c r="BQ931" s="41">
        <f t="shared" si="960"/>
        <v>-69961.444737154074</v>
      </c>
      <c r="BR931" s="41">
        <f t="shared" si="990"/>
        <v>70658.708323798914</v>
      </c>
      <c r="BS931" s="41">
        <f t="shared" si="991"/>
        <v>-81.944155761384138</v>
      </c>
      <c r="BT931" s="41">
        <f t="shared" si="992"/>
        <v>101.80009427350043</v>
      </c>
      <c r="BU931" s="41">
        <f t="shared" si="993"/>
        <v>14.266083513907192</v>
      </c>
      <c r="BV931" s="41">
        <f t="shared" si="994"/>
        <v>-100.79552596850617</v>
      </c>
      <c r="BW931" s="41">
        <f>Paramètres!$D$22</f>
        <v>1</v>
      </c>
      <c r="BX931" s="41">
        <f t="shared" si="961"/>
        <v>30867.894292443743</v>
      </c>
      <c r="BY931" s="41">
        <f t="shared" si="962"/>
        <v>1934.2417726981148</v>
      </c>
      <c r="BZ931" s="41">
        <f t="shared" si="995"/>
        <v>30928.436580026664</v>
      </c>
      <c r="CA931" s="41">
        <f t="shared" si="996"/>
        <v>3.5855759779909606</v>
      </c>
      <c r="CB931" s="41">
        <f t="shared" si="997"/>
        <v>471.53104669971356</v>
      </c>
      <c r="CC931" s="41">
        <f t="shared" si="998"/>
        <v>470.60802661236761</v>
      </c>
      <c r="CD931" s="41">
        <f t="shared" si="999"/>
        <v>29.489206326053008</v>
      </c>
      <c r="CE931" s="2">
        <f>Paramètres!$F$16</f>
        <v>15000</v>
      </c>
      <c r="CF931" s="2">
        <f>Paramètres!$G$16</f>
        <v>15000</v>
      </c>
      <c r="CG931" s="111">
        <f>Paramètres!$F$20</f>
        <v>992600579172.61572</v>
      </c>
      <c r="CH931" s="2">
        <f>Paramètres!$F$21</f>
        <v>13332</v>
      </c>
      <c r="CI931" s="2"/>
      <c r="CJ931" s="2"/>
      <c r="CK931" s="2">
        <f>IF(CN931&gt;20000,Paramètres!$F$22,-2)</f>
        <v>1</v>
      </c>
      <c r="CL931" s="2">
        <f t="shared" si="963"/>
        <v>-5098.0147304782695</v>
      </c>
      <c r="CM931" s="2">
        <f t="shared" si="964"/>
        <v>-29961.444737154074</v>
      </c>
      <c r="CN931" s="2">
        <f t="shared" si="965"/>
        <v>30392.070099447174</v>
      </c>
      <c r="CO931" s="2">
        <f t="shared" si="966"/>
        <v>-99.656537293367066</v>
      </c>
      <c r="CP931" s="2">
        <f t="shared" si="967"/>
        <v>825.28752613007748</v>
      </c>
      <c r="CQ931" s="2">
        <f t="shared" si="968"/>
        <v>-138.43505728053819</v>
      </c>
      <c r="CR931" s="2">
        <f t="shared" si="969"/>
        <v>-813.59402388515457</v>
      </c>
      <c r="CS931" s="2">
        <f>Paramètres!$F$22</f>
        <v>1</v>
      </c>
      <c r="CT931" s="2">
        <f t="shared" si="970"/>
        <v>15867.894292443743</v>
      </c>
      <c r="CU931" s="2">
        <f t="shared" si="971"/>
        <v>41934.241772698115</v>
      </c>
      <c r="CV931" s="2">
        <f t="shared" si="1000"/>
        <v>44836.042447201653</v>
      </c>
      <c r="CW931" s="2">
        <f t="shared" si="1001"/>
        <v>69.27338470839598</v>
      </c>
      <c r="CX931" s="2">
        <f t="shared" si="972"/>
        <v>434.83748060583247</v>
      </c>
      <c r="CY931" s="2">
        <f t="shared" si="1002"/>
        <v>153.89304675521277</v>
      </c>
      <c r="CZ931" s="2">
        <f t="shared" si="1003"/>
        <v>406.6946824093298</v>
      </c>
      <c r="DA931" s="2"/>
      <c r="DB931" s="2"/>
      <c r="DC931" s="13">
        <f>Paramètres!$H$16</f>
        <v>-20000</v>
      </c>
      <c r="DD931" s="13">
        <f>Paramètres!$I$16</f>
        <v>0</v>
      </c>
      <c r="DE931" s="13"/>
      <c r="DF931" s="13"/>
      <c r="DG931" s="112">
        <f>Paramètres!$H$20</f>
        <v>1047197551196.5977</v>
      </c>
      <c r="DH931" s="13">
        <f>Paramètres!$H$21</f>
        <v>10000</v>
      </c>
      <c r="DI931" s="13">
        <f>IF(DL931&lt;66666,Paramètres!$H$22,5)</f>
        <v>1</v>
      </c>
      <c r="DJ931" s="13">
        <f t="shared" si="973"/>
        <v>-40098.014730478273</v>
      </c>
      <c r="DK931" s="13">
        <f t="shared" si="974"/>
        <v>-44961.444737154074</v>
      </c>
      <c r="DL931" s="13">
        <f t="shared" si="1004"/>
        <v>60244.354907143061</v>
      </c>
      <c r="DM931" s="13">
        <f t="shared" si="1005"/>
        <v>-131.72757208044376</v>
      </c>
      <c r="DN931" s="13">
        <f t="shared" si="1006"/>
        <v>277.00628232724722</v>
      </c>
      <c r="DO931" s="13">
        <f t="shared" si="1007"/>
        <v>-184.37249442397132</v>
      </c>
      <c r="DP931" s="13">
        <f t="shared" si="1008"/>
        <v>-206.73476666648324</v>
      </c>
      <c r="DQ931" s="13">
        <f>IF(DT931&lt;66666,Paramètres!$H$22,5)</f>
        <v>1</v>
      </c>
      <c r="DR931" s="13">
        <f t="shared" si="975"/>
        <v>-19132.105707556257</v>
      </c>
      <c r="DS931" s="13">
        <f t="shared" si="976"/>
        <v>26934.241772698115</v>
      </c>
      <c r="DT931" s="13">
        <f t="shared" si="1009"/>
        <v>33037.718575520055</v>
      </c>
      <c r="DU931" s="13">
        <f t="shared" si="1010"/>
        <v>125.387187339786</v>
      </c>
      <c r="DV931" s="13">
        <f t="shared" si="1011"/>
        <v>841.20646313716668</v>
      </c>
      <c r="DW931" s="13">
        <f t="shared" si="1012"/>
        <v>-487.14171766524453</v>
      </c>
      <c r="DX931" s="13">
        <f t="shared" si="1013"/>
        <v>685.79972334049285</v>
      </c>
    </row>
    <row r="932" spans="1:128" x14ac:dyDescent="0.35">
      <c r="A932" s="106">
        <f t="shared" si="1014"/>
        <v>926</v>
      </c>
      <c r="B932" s="106">
        <f>A932*Paramètres!$D$25</f>
        <v>463</v>
      </c>
      <c r="C932" s="102">
        <f>Paramètres!$D$7</f>
        <v>155093840495.72119</v>
      </c>
      <c r="D932" s="28">
        <f>Paramètres!$D$8</f>
        <v>6666</v>
      </c>
      <c r="E932" s="28">
        <f t="shared" si="977"/>
        <v>17803.064753413913</v>
      </c>
      <c r="F932" s="28">
        <f t="shared" si="978"/>
        <v>42972.505328854699</v>
      </c>
      <c r="G932" s="28">
        <f t="shared" si="952"/>
        <v>-136.1636647151764</v>
      </c>
      <c r="H932" s="28">
        <f t="shared" si="953"/>
        <v>-102.3679210386276</v>
      </c>
      <c r="I932" s="28">
        <f t="shared" si="1015"/>
        <v>-4655.4581038233464</v>
      </c>
      <c r="J932" s="28">
        <f t="shared" si="1016"/>
        <v>-4470.0946416920551</v>
      </c>
      <c r="K932" s="28">
        <f t="shared" si="1017"/>
        <v>1285.869893043993</v>
      </c>
      <c r="L932" s="28">
        <f t="shared" si="979"/>
        <v>-275.41850610179131</v>
      </c>
      <c r="M932" s="28">
        <f t="shared" si="980"/>
        <v>-1256.027877211978</v>
      </c>
      <c r="N932" s="28">
        <f>Paramètres!$D$26*Calculs!K932</f>
        <v>25.71739786087986</v>
      </c>
      <c r="O932" s="28">
        <f>Paramètres!$D$26*I932</f>
        <v>-93.10916207646693</v>
      </c>
      <c r="P932" s="28">
        <f>Paramètres!$D$26*J932</f>
        <v>-89.401892833841103</v>
      </c>
      <c r="Q932" s="105">
        <f>IF($T932&gt;25000,Paramètres!$D$9,-5)</f>
        <v>6</v>
      </c>
      <c r="R932" s="105">
        <f t="shared" si="954"/>
        <v>11161.671747150624</v>
      </c>
      <c r="S932" s="105">
        <f t="shared" si="955"/>
        <v>67620.3192826749</v>
      </c>
      <c r="T932" s="105">
        <f t="shared" si="981"/>
        <v>68535.322980796074</v>
      </c>
      <c r="U932" s="105">
        <f t="shared" si="982"/>
        <v>80.627052319046427</v>
      </c>
      <c r="V932" s="105">
        <f t="shared" si="956"/>
        <v>195.33634299529956</v>
      </c>
      <c r="W932" s="105">
        <f t="shared" si="983"/>
        <v>31.812502604142963</v>
      </c>
      <c r="X932" s="105">
        <f t="shared" si="984"/>
        <v>192.72843996888136</v>
      </c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44">
        <f t="shared" si="985"/>
        <v>6641.393006263289</v>
      </c>
      <c r="AL932" s="44">
        <f t="shared" si="986"/>
        <v>-24647.813953820201</v>
      </c>
      <c r="AM932" s="44">
        <f t="shared" si="957"/>
        <v>19.256171992665877</v>
      </c>
      <c r="AN932" s="44">
        <f t="shared" si="958"/>
        <v>81.848306861617914</v>
      </c>
      <c r="AO932" s="44">
        <f t="shared" si="1018"/>
        <v>14813.622228261909</v>
      </c>
      <c r="AP932" s="44">
        <f t="shared" si="1019"/>
        <v>5174.9388878924647</v>
      </c>
      <c r="AQ932" s="44">
        <f t="shared" si="987"/>
        <v>1292.4518158713636</v>
      </c>
      <c r="AR932" s="44">
        <f t="shared" si="988"/>
        <v>183.26241570533563</v>
      </c>
      <c r="AS932" s="44">
        <f t="shared" si="989"/>
        <v>1279.3930527164159</v>
      </c>
      <c r="AT932" s="44">
        <f>Paramètres!$D$26*Calculs!AQ932</f>
        <v>25.849036317427274</v>
      </c>
      <c r="AU932" s="44">
        <f>Paramètres!$D$26*AO932</f>
        <v>296.27244456523817</v>
      </c>
      <c r="AV932" s="44">
        <f>Paramètres!$D$26*AP932</f>
        <v>103.4987777578493</v>
      </c>
      <c r="AW932" s="44"/>
      <c r="AX932" s="44"/>
      <c r="AY932" s="44"/>
      <c r="AZ932" s="44"/>
      <c r="BA932" s="44"/>
      <c r="BB932" s="44"/>
      <c r="BC932" s="44"/>
      <c r="BD932" s="44"/>
      <c r="BE932" s="44"/>
      <c r="BF932" s="44"/>
      <c r="BG932" s="41">
        <f>Paramètres!$D$16</f>
        <v>30000</v>
      </c>
      <c r="BH932" s="41">
        <f>Paramètres!$E$16</f>
        <v>-25000</v>
      </c>
      <c r="BI932" s="100"/>
      <c r="BJ932" s="100"/>
      <c r="BK932" s="110">
        <f>Paramètres!$D$20</f>
        <v>523598775598.29883</v>
      </c>
      <c r="BL932" s="41">
        <f>Paramètres!$D$21</f>
        <v>10000</v>
      </c>
      <c r="BM932" s="41"/>
      <c r="BN932" s="41"/>
      <c r="BO932" s="41">
        <f>IF(AND($BR$6&gt;200,A932&lt;950),Paramètres!$D$22,0)</f>
        <v>1</v>
      </c>
      <c r="BP932" s="41">
        <f t="shared" si="959"/>
        <v>12196.935246586087</v>
      </c>
      <c r="BQ932" s="41">
        <f t="shared" si="960"/>
        <v>-67972.505328854691</v>
      </c>
      <c r="BR932" s="41">
        <f t="shared" si="990"/>
        <v>69058.140071179107</v>
      </c>
      <c r="BS932" s="41">
        <f t="shared" si="991"/>
        <v>-79.827149734724344</v>
      </c>
      <c r="BT932" s="41">
        <f t="shared" si="992"/>
        <v>106.42661868666602</v>
      </c>
      <c r="BU932" s="41">
        <f t="shared" si="993"/>
        <v>18.796894548512707</v>
      </c>
      <c r="BV932" s="41">
        <f t="shared" si="994"/>
        <v>-104.75352939356794</v>
      </c>
      <c r="BW932" s="41">
        <f>Paramètres!$D$22</f>
        <v>1</v>
      </c>
      <c r="BX932" s="41">
        <f t="shared" si="961"/>
        <v>23358.60699373671</v>
      </c>
      <c r="BY932" s="41">
        <f t="shared" si="962"/>
        <v>-352.18604617979872</v>
      </c>
      <c r="BZ932" s="41">
        <f t="shared" si="995"/>
        <v>23361.261860160066</v>
      </c>
      <c r="CA932" s="41">
        <f t="shared" si="996"/>
        <v>-0.86380344536505271</v>
      </c>
      <c r="CB932" s="41">
        <f t="shared" si="997"/>
        <v>745.41779216957264</v>
      </c>
      <c r="CC932" s="41">
        <f t="shared" si="998"/>
        <v>745.33307993614756</v>
      </c>
      <c r="CD932" s="41">
        <f t="shared" si="999"/>
        <v>-11.237652595469772</v>
      </c>
      <c r="CE932" s="2">
        <f>Paramètres!$F$16</f>
        <v>15000</v>
      </c>
      <c r="CF932" s="2">
        <f>Paramètres!$G$16</f>
        <v>15000</v>
      </c>
      <c r="CG932" s="111">
        <f>Paramètres!$F$20</f>
        <v>992600579172.61572</v>
      </c>
      <c r="CH932" s="2">
        <f>Paramètres!$F$21</f>
        <v>13332</v>
      </c>
      <c r="CI932" s="2"/>
      <c r="CJ932" s="2"/>
      <c r="CK932" s="2">
        <f>IF(CN932&gt;20000,Paramètres!$F$22,-2)</f>
        <v>1</v>
      </c>
      <c r="CL932" s="2">
        <f t="shared" si="963"/>
        <v>-2803.0647534139134</v>
      </c>
      <c r="CM932" s="2">
        <f t="shared" si="964"/>
        <v>-27972.505328854699</v>
      </c>
      <c r="CN932" s="2">
        <f t="shared" si="965"/>
        <v>28112.5990684717</v>
      </c>
      <c r="CO932" s="2">
        <f t="shared" si="966"/>
        <v>-95.722384186654111</v>
      </c>
      <c r="CP932" s="2">
        <f t="shared" si="967"/>
        <v>926.44961836802497</v>
      </c>
      <c r="CQ932" s="2">
        <f t="shared" si="968"/>
        <v>-92.374890871388686</v>
      </c>
      <c r="CR932" s="2">
        <f t="shared" si="969"/>
        <v>-921.83283458052097</v>
      </c>
      <c r="CS932" s="2">
        <f>Paramètres!$F$22</f>
        <v>1</v>
      </c>
      <c r="CT932" s="2">
        <f t="shared" si="970"/>
        <v>8358.6069937367101</v>
      </c>
      <c r="CU932" s="2">
        <f t="shared" si="971"/>
        <v>39647.813953820201</v>
      </c>
      <c r="CV932" s="2">
        <f t="shared" si="1000"/>
        <v>40519.322084562125</v>
      </c>
      <c r="CW932" s="2">
        <f t="shared" si="1001"/>
        <v>78.095154286455951</v>
      </c>
      <c r="CX932" s="2">
        <f t="shared" si="972"/>
        <v>518.18871626225177</v>
      </c>
      <c r="CY932" s="2">
        <f t="shared" si="1002"/>
        <v>106.89556500441405</v>
      </c>
      <c r="CZ932" s="2">
        <f t="shared" si="1003"/>
        <v>507.04327610560773</v>
      </c>
      <c r="DA932" s="2"/>
      <c r="DB932" s="2"/>
      <c r="DC932" s="13">
        <f>Paramètres!$H$16</f>
        <v>-20000</v>
      </c>
      <c r="DD932" s="13">
        <f>Paramètres!$I$16</f>
        <v>0</v>
      </c>
      <c r="DE932" s="13"/>
      <c r="DF932" s="13"/>
      <c r="DG932" s="112">
        <f>Paramètres!$H$20</f>
        <v>1047197551196.5977</v>
      </c>
      <c r="DH932" s="13">
        <f>Paramètres!$H$21</f>
        <v>10000</v>
      </c>
      <c r="DI932" s="13">
        <f>IF(DL932&lt;66666,Paramètres!$H$22,5)</f>
        <v>1</v>
      </c>
      <c r="DJ932" s="13">
        <f t="shared" si="973"/>
        <v>-37803.064753413913</v>
      </c>
      <c r="DK932" s="13">
        <f t="shared" si="974"/>
        <v>-42972.505328854699</v>
      </c>
      <c r="DL932" s="13">
        <f t="shared" si="1004"/>
        <v>57233.800494019713</v>
      </c>
      <c r="DM932" s="13">
        <f t="shared" si="1005"/>
        <v>-131.33820282051462</v>
      </c>
      <c r="DN932" s="13">
        <f t="shared" si="1006"/>
        <v>305.58632067667031</v>
      </c>
      <c r="DO932" s="13">
        <f t="shared" si="1007"/>
        <v>-201.8405097789153</v>
      </c>
      <c r="DP932" s="13">
        <f t="shared" si="1008"/>
        <v>-229.44151323788896</v>
      </c>
      <c r="DQ932" s="13">
        <f>IF(DT932&lt;66666,Paramètres!$H$22,5)</f>
        <v>1</v>
      </c>
      <c r="DR932" s="13">
        <f t="shared" si="975"/>
        <v>-26641.39300626329</v>
      </c>
      <c r="DS932" s="13">
        <f t="shared" si="976"/>
        <v>24647.813953820201</v>
      </c>
      <c r="DT932" s="13">
        <f t="shared" si="1009"/>
        <v>36294.332257479378</v>
      </c>
      <c r="DU932" s="13">
        <f t="shared" si="1010"/>
        <v>137.2259301828112</v>
      </c>
      <c r="DV932" s="13">
        <f t="shared" si="1011"/>
        <v>712.33552781826597</v>
      </c>
      <c r="DW932" s="13">
        <f t="shared" si="1012"/>
        <v>-522.88083478983413</v>
      </c>
      <c r="DX932" s="13">
        <f t="shared" si="1013"/>
        <v>483.75359099609136</v>
      </c>
    </row>
    <row r="933" spans="1:128" x14ac:dyDescent="0.35">
      <c r="A933" s="106">
        <f t="shared" si="1014"/>
        <v>927</v>
      </c>
      <c r="B933" s="106">
        <f>A933*Paramètres!$D$25</f>
        <v>463.5</v>
      </c>
      <c r="C933" s="102">
        <f>Paramètres!$D$7</f>
        <v>155093840495.72119</v>
      </c>
      <c r="D933" s="28">
        <f>Paramètres!$D$8</f>
        <v>6666</v>
      </c>
      <c r="E933" s="28">
        <f t="shared" si="977"/>
        <v>15406.481074976793</v>
      </c>
      <c r="F933" s="28">
        <f t="shared" si="978"/>
        <v>40423.45103870568</v>
      </c>
      <c r="G933" s="28">
        <f t="shared" si="952"/>
        <v>-130.63814703049826</v>
      </c>
      <c r="H933" s="28">
        <f t="shared" si="953"/>
        <v>-98.694706891219482</v>
      </c>
      <c r="I933" s="28">
        <f t="shared" si="1015"/>
        <v>-4837.7674478486706</v>
      </c>
      <c r="J933" s="28">
        <f t="shared" si="1016"/>
        <v>-5636.7206260701923</v>
      </c>
      <c r="K933" s="28">
        <f t="shared" si="1017"/>
        <v>1452.331834040875</v>
      </c>
      <c r="L933" s="28">
        <f t="shared" si="979"/>
        <v>-219.54827774630832</v>
      </c>
      <c r="M933" s="28">
        <f t="shared" si="980"/>
        <v>-1435.6414280408467</v>
      </c>
      <c r="N933" s="28">
        <f>Paramètres!$D$26*Calculs!K933</f>
        <v>29.0466366808175</v>
      </c>
      <c r="O933" s="28">
        <f>Paramètres!$D$26*I933</f>
        <v>-96.755348956973421</v>
      </c>
      <c r="P933" s="28">
        <f>Paramètres!$D$26*J933</f>
        <v>-112.73441252140385</v>
      </c>
      <c r="Q933" s="105">
        <f>IF($T933&gt;25000,Paramètres!$D$9,-5)</f>
        <v>6</v>
      </c>
      <c r="R933" s="105">
        <f t="shared" si="954"/>
        <v>1312.4613506562164</v>
      </c>
      <c r="S933" s="105">
        <f t="shared" si="955"/>
        <v>62163.947285400543</v>
      </c>
      <c r="T933" s="105">
        <f t="shared" si="981"/>
        <v>62177.800675956882</v>
      </c>
      <c r="U933" s="105">
        <f t="shared" si="982"/>
        <v>88.790499492428623</v>
      </c>
      <c r="V933" s="105">
        <f t="shared" si="956"/>
        <v>236.60848456535516</v>
      </c>
      <c r="W933" s="105">
        <f t="shared" si="983"/>
        <v>4.994378827385022</v>
      </c>
      <c r="X933" s="105">
        <f t="shared" si="984"/>
        <v>236.55576752309904</v>
      </c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44">
        <f t="shared" si="985"/>
        <v>14094.019724320577</v>
      </c>
      <c r="AL933" s="44">
        <f t="shared" si="986"/>
        <v>-21740.496246694864</v>
      </c>
      <c r="AM933" s="44">
        <f t="shared" si="957"/>
        <v>23.364898551094612</v>
      </c>
      <c r="AN933" s="44">
        <f t="shared" si="958"/>
        <v>72.8768949969825</v>
      </c>
      <c r="AO933" s="44">
        <f t="shared" si="1018"/>
        <v>14700.612199402007</v>
      </c>
      <c r="AP933" s="44">
        <f t="shared" si="1019"/>
        <v>6350.8331628510314</v>
      </c>
      <c r="AQ933" s="44">
        <f t="shared" si="987"/>
        <v>1226.6601470431622</v>
      </c>
      <c r="AR933" s="44">
        <f t="shared" si="988"/>
        <v>361.16031275487046</v>
      </c>
      <c r="AS933" s="44">
        <f t="shared" si="989"/>
        <v>1172.2876544751107</v>
      </c>
      <c r="AT933" s="44">
        <f>Paramètres!$D$26*Calculs!AQ933</f>
        <v>24.533202940863244</v>
      </c>
      <c r="AU933" s="44">
        <f>Paramètres!$D$26*AO933</f>
        <v>294.01224398804015</v>
      </c>
      <c r="AV933" s="44">
        <f>Paramètres!$D$26*AP933</f>
        <v>127.01666325702062</v>
      </c>
      <c r="AW933" s="44"/>
      <c r="AX933" s="44"/>
      <c r="AY933" s="44"/>
      <c r="AZ933" s="44"/>
      <c r="BA933" s="44"/>
      <c r="BB933" s="44"/>
      <c r="BC933" s="44"/>
      <c r="BD933" s="44"/>
      <c r="BE933" s="44"/>
      <c r="BF933" s="44"/>
      <c r="BG933" s="41">
        <f>Paramètres!$D$16</f>
        <v>30000</v>
      </c>
      <c r="BH933" s="41">
        <f>Paramètres!$E$16</f>
        <v>-25000</v>
      </c>
      <c r="BI933" s="100"/>
      <c r="BJ933" s="100"/>
      <c r="BK933" s="110">
        <f>Paramètres!$D$20</f>
        <v>523598775598.29883</v>
      </c>
      <c r="BL933" s="41">
        <f>Paramètres!$D$21</f>
        <v>10000</v>
      </c>
      <c r="BM933" s="41"/>
      <c r="BN933" s="41"/>
      <c r="BO933" s="41">
        <f>IF(AND($BR$6&gt;200,A933&lt;950),Paramètres!$D$22,0)</f>
        <v>1</v>
      </c>
      <c r="BP933" s="41">
        <f t="shared" si="959"/>
        <v>14593.518925023207</v>
      </c>
      <c r="BQ933" s="41">
        <f t="shared" si="960"/>
        <v>-65423.45103870568</v>
      </c>
      <c r="BR933" s="41">
        <f t="shared" si="990"/>
        <v>67031.326560265312</v>
      </c>
      <c r="BS933" s="41">
        <f t="shared" si="991"/>
        <v>-77.425321394954565</v>
      </c>
      <c r="BT933" s="41">
        <f t="shared" si="992"/>
        <v>112.74663293018182</v>
      </c>
      <c r="BU933" s="41">
        <f t="shared" si="993"/>
        <v>24.546286129664519</v>
      </c>
      <c r="BV933" s="41">
        <f t="shared" si="994"/>
        <v>-110.0421877024162</v>
      </c>
      <c r="BW933" s="41">
        <f>Paramètres!$D$22</f>
        <v>1</v>
      </c>
      <c r="BX933" s="41">
        <f t="shared" si="961"/>
        <v>15905.980275679423</v>
      </c>
      <c r="BY933" s="41">
        <f t="shared" si="962"/>
        <v>-3259.5037533051363</v>
      </c>
      <c r="BZ933" s="41">
        <f t="shared" si="995"/>
        <v>16236.519739405767</v>
      </c>
      <c r="CA933" s="41">
        <f t="shared" si="996"/>
        <v>-11.580901153592912</v>
      </c>
      <c r="CB933" s="41">
        <f t="shared" si="997"/>
        <v>1226.0600181914069</v>
      </c>
      <c r="CC933" s="41">
        <f t="shared" si="998"/>
        <v>1201.1001605732909</v>
      </c>
      <c r="CD933" s="41">
        <f t="shared" si="999"/>
        <v>-246.13324131114044</v>
      </c>
      <c r="CE933" s="2">
        <f>Paramètres!$F$16</f>
        <v>15000</v>
      </c>
      <c r="CF933" s="2">
        <f>Paramètres!$G$16</f>
        <v>15000</v>
      </c>
      <c r="CG933" s="111">
        <f>Paramètres!$F$20</f>
        <v>992600579172.61572</v>
      </c>
      <c r="CH933" s="2">
        <f>Paramètres!$F$21</f>
        <v>13332</v>
      </c>
      <c r="CI933" s="2"/>
      <c r="CJ933" s="2"/>
      <c r="CK933" s="2">
        <f>IF(CN933&gt;20000,Paramètres!$F$22,-2)</f>
        <v>1</v>
      </c>
      <c r="CL933" s="2">
        <f t="shared" si="963"/>
        <v>-406.48107497679302</v>
      </c>
      <c r="CM933" s="2">
        <f t="shared" si="964"/>
        <v>-25423.45103870568</v>
      </c>
      <c r="CN933" s="2">
        <f t="shared" si="965"/>
        <v>25426.700328233295</v>
      </c>
      <c r="CO933" s="2">
        <f t="shared" si="966"/>
        <v>-90.915991531073004</v>
      </c>
      <c r="CP933" s="2">
        <f t="shared" si="967"/>
        <v>1066.5193375488986</v>
      </c>
      <c r="CQ933" s="2">
        <f t="shared" si="968"/>
        <v>-17.049791015511261</v>
      </c>
      <c r="CR933" s="2">
        <f t="shared" si="969"/>
        <v>-1066.3830465606948</v>
      </c>
      <c r="CS933" s="2">
        <f>Paramètres!$F$22</f>
        <v>1</v>
      </c>
      <c r="CT933" s="2">
        <f t="shared" si="970"/>
        <v>905.98027567942336</v>
      </c>
      <c r="CU933" s="2">
        <f t="shared" si="971"/>
        <v>36740.496246694864</v>
      </c>
      <c r="CV933" s="2">
        <f t="shared" si="1000"/>
        <v>36751.664788323804</v>
      </c>
      <c r="CW933" s="2">
        <f t="shared" si="1001"/>
        <v>88.587435282545684</v>
      </c>
      <c r="CX933" s="2">
        <f t="shared" si="972"/>
        <v>610.49828973735828</v>
      </c>
      <c r="CY933" s="2">
        <f t="shared" si="1002"/>
        <v>15.049642295763222</v>
      </c>
      <c r="CZ933" s="2">
        <f t="shared" si="1003"/>
        <v>610.31276411280226</v>
      </c>
      <c r="DA933" s="2"/>
      <c r="DB933" s="2"/>
      <c r="DC933" s="13">
        <f>Paramètres!$H$16</f>
        <v>-20000</v>
      </c>
      <c r="DD933" s="13">
        <f>Paramètres!$I$16</f>
        <v>0</v>
      </c>
      <c r="DE933" s="13"/>
      <c r="DF933" s="13"/>
      <c r="DG933" s="112">
        <f>Paramètres!$H$20</f>
        <v>1047197551196.5977</v>
      </c>
      <c r="DH933" s="13">
        <f>Paramètres!$H$21</f>
        <v>10000</v>
      </c>
      <c r="DI933" s="13">
        <f>IF(DL933&lt;66666,Paramètres!$H$22,5)</f>
        <v>1</v>
      </c>
      <c r="DJ933" s="13">
        <f t="shared" si="973"/>
        <v>-35406.481074976793</v>
      </c>
      <c r="DK933" s="13">
        <f t="shared" si="974"/>
        <v>-40423.45103870568</v>
      </c>
      <c r="DL933" s="13">
        <f t="shared" si="1004"/>
        <v>53737.084922717251</v>
      </c>
      <c r="DM933" s="13">
        <f t="shared" si="1005"/>
        <v>-131.21478116361365</v>
      </c>
      <c r="DN933" s="13">
        <f t="shared" si="1006"/>
        <v>344.59013915066589</v>
      </c>
      <c r="DO933" s="13">
        <f t="shared" si="1007"/>
        <v>-227.04477286046156</v>
      </c>
      <c r="DP933" s="13">
        <f t="shared" si="1008"/>
        <v>-259.21619377773584</v>
      </c>
      <c r="DQ933" s="13">
        <f>IF(DT933&lt;66666,Paramètres!$H$22,5)</f>
        <v>1</v>
      </c>
      <c r="DR933" s="13">
        <f t="shared" si="975"/>
        <v>-34094.019724320577</v>
      </c>
      <c r="DS933" s="13">
        <f t="shared" si="976"/>
        <v>21740.496246694864</v>
      </c>
      <c r="DT933" s="13">
        <f t="shared" si="1009"/>
        <v>40435.768300044874</v>
      </c>
      <c r="DU933" s="13">
        <f t="shared" si="1010"/>
        <v>147.4758477863769</v>
      </c>
      <c r="DV933" s="13">
        <f t="shared" si="1011"/>
        <v>585.90312647181338</v>
      </c>
      <c r="DW933" s="13">
        <f t="shared" si="1012"/>
        <v>-494.0129392928817</v>
      </c>
      <c r="DX933" s="13">
        <f t="shared" si="1013"/>
        <v>315.01379242924156</v>
      </c>
    </row>
    <row r="934" spans="1:128" x14ac:dyDescent="0.35">
      <c r="A934" s="106">
        <f t="shared" si="1014"/>
        <v>928</v>
      </c>
      <c r="B934" s="106">
        <f>A934*Paramètres!$D$25</f>
        <v>464</v>
      </c>
      <c r="C934" s="102">
        <f>Paramètres!$D$7</f>
        <v>155093840495.72119</v>
      </c>
      <c r="D934" s="28">
        <f>Paramètres!$D$8</f>
        <v>6666</v>
      </c>
      <c r="E934" s="28">
        <f t="shared" si="977"/>
        <v>12932.71028161588</v>
      </c>
      <c r="F934" s="28">
        <f t="shared" si="978"/>
        <v>37246.180368660374</v>
      </c>
      <c r="G934" s="28">
        <f t="shared" si="952"/>
        <v>-125.47984011140136</v>
      </c>
      <c r="H934" s="28">
        <f t="shared" si="953"/>
        <v>-93.967960058122145</v>
      </c>
      <c r="I934" s="28">
        <f t="shared" si="1015"/>
        <v>-4960.5603766380054</v>
      </c>
      <c r="J934" s="28">
        <f t="shared" si="1016"/>
        <v>-6959.6276415896355</v>
      </c>
      <c r="K934" s="28">
        <f t="shared" si="1017"/>
        <v>1673.8587170330181</v>
      </c>
      <c r="L934" s="28">
        <f t="shared" si="979"/>
        <v>-115.82871760841215</v>
      </c>
      <c r="M934" s="28">
        <f t="shared" si="980"/>
        <v>-1669.8463141153477</v>
      </c>
      <c r="N934" s="28">
        <f>Paramètres!$D$26*Calculs!K934</f>
        <v>33.477174340660362</v>
      </c>
      <c r="O934" s="28">
        <f>Paramètres!$D$26*I934</f>
        <v>-99.211207532760113</v>
      </c>
      <c r="P934" s="28">
        <f>Paramètres!$D$26*J934</f>
        <v>-139.19255283179271</v>
      </c>
      <c r="Q934" s="105">
        <f>IF($T934&gt;25000,Paramètres!$D$9,-5)</f>
        <v>6</v>
      </c>
      <c r="R934" s="105">
        <f t="shared" si="954"/>
        <v>-8601.905620594418</v>
      </c>
      <c r="S934" s="105">
        <f t="shared" si="955"/>
        <v>55518.188120310944</v>
      </c>
      <c r="T934" s="105">
        <f t="shared" si="981"/>
        <v>56180.619367072213</v>
      </c>
      <c r="U934" s="105">
        <f t="shared" si="982"/>
        <v>98.807292771034611</v>
      </c>
      <c r="V934" s="105">
        <f t="shared" si="956"/>
        <v>288.71235394833457</v>
      </c>
      <c r="W934" s="105">
        <f t="shared" si="983"/>
        <v>-44.205216107296991</v>
      </c>
      <c r="X934" s="105">
        <f t="shared" si="984"/>
        <v>285.30811799052543</v>
      </c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44">
        <f t="shared" si="985"/>
        <v>21534.615902210298</v>
      </c>
      <c r="AL934" s="44">
        <f t="shared" si="986"/>
        <v>-18272.00775165057</v>
      </c>
      <c r="AM934" s="44">
        <f t="shared" si="957"/>
        <v>26.602979898458159</v>
      </c>
      <c r="AN934" s="44">
        <f t="shared" si="958"/>
        <v>51.549409042398963</v>
      </c>
      <c r="AO934" s="44">
        <f t="shared" si="1018"/>
        <v>14767.760268168837</v>
      </c>
      <c r="AP934" s="44">
        <f t="shared" si="1019"/>
        <v>7396.1041540691213</v>
      </c>
      <c r="AQ934" s="44">
        <f t="shared" si="987"/>
        <v>1169.3229777286247</v>
      </c>
      <c r="AR934" s="44">
        <f t="shared" si="988"/>
        <v>727.13124240355751</v>
      </c>
      <c r="AS934" s="44">
        <f t="shared" si="989"/>
        <v>915.74908275400242</v>
      </c>
      <c r="AT934" s="44">
        <f>Paramètres!$D$26*Calculs!AQ934</f>
        <v>23.386459554572493</v>
      </c>
      <c r="AU934" s="44">
        <f>Paramètres!$D$26*AO934</f>
        <v>295.35520536337674</v>
      </c>
      <c r="AV934" s="44">
        <f>Paramètres!$D$26*AP934</f>
        <v>147.92208308138243</v>
      </c>
      <c r="AW934" s="44"/>
      <c r="AX934" s="44"/>
      <c r="AY934" s="44"/>
      <c r="AZ934" s="44"/>
      <c r="BA934" s="44"/>
      <c r="BB934" s="44"/>
      <c r="BC934" s="44"/>
      <c r="BD934" s="44"/>
      <c r="BE934" s="44"/>
      <c r="BF934" s="44"/>
      <c r="BG934" s="41">
        <f>Paramètres!$D$16</f>
        <v>30000</v>
      </c>
      <c r="BH934" s="41">
        <f>Paramètres!$E$16</f>
        <v>-25000</v>
      </c>
      <c r="BI934" s="100"/>
      <c r="BJ934" s="100"/>
      <c r="BK934" s="110">
        <f>Paramètres!$D$20</f>
        <v>523598775598.29883</v>
      </c>
      <c r="BL934" s="41">
        <f>Paramètres!$D$21</f>
        <v>10000</v>
      </c>
      <c r="BM934" s="41"/>
      <c r="BN934" s="41"/>
      <c r="BO934" s="41">
        <f>IF(AND($BR$6&gt;200,A934&lt;950),Paramètres!$D$22,0)</f>
        <v>1</v>
      </c>
      <c r="BP934" s="41">
        <f t="shared" si="959"/>
        <v>17067.28971838412</v>
      </c>
      <c r="BQ934" s="41">
        <f t="shared" si="960"/>
        <v>-62246.180368660374</v>
      </c>
      <c r="BR934" s="41">
        <f t="shared" si="990"/>
        <v>64543.6236108499</v>
      </c>
      <c r="BS934" s="41">
        <f t="shared" si="991"/>
        <v>-74.666896145634084</v>
      </c>
      <c r="BT934" s="41">
        <f t="shared" si="992"/>
        <v>121.29394291324228</v>
      </c>
      <c r="BU934" s="41">
        <f t="shared" si="993"/>
        <v>32.073793644852792</v>
      </c>
      <c r="BV934" s="41">
        <f t="shared" si="994"/>
        <v>-116.97646066054605</v>
      </c>
      <c r="BW934" s="41">
        <f>Paramètres!$D$22</f>
        <v>1</v>
      </c>
      <c r="BX934" s="41">
        <f t="shared" si="961"/>
        <v>8465.3840977897016</v>
      </c>
      <c r="BY934" s="41">
        <f t="shared" si="962"/>
        <v>-6727.9922483494302</v>
      </c>
      <c r="BZ934" s="41">
        <f t="shared" si="995"/>
        <v>10813.353208739682</v>
      </c>
      <c r="CA934" s="41">
        <f t="shared" si="996"/>
        <v>-38.47645352867638</v>
      </c>
      <c r="CB934" s="41">
        <f t="shared" si="997"/>
        <v>1772.0818127646889</v>
      </c>
      <c r="CC934" s="41">
        <f t="shared" si="998"/>
        <v>1387.2989171976731</v>
      </c>
      <c r="CD934" s="41">
        <f t="shared" si="999"/>
        <v>-1102.5768297372977</v>
      </c>
      <c r="CE934" s="2">
        <f>Paramètres!$F$16</f>
        <v>15000</v>
      </c>
      <c r="CF934" s="2">
        <f>Paramètres!$G$16</f>
        <v>15000</v>
      </c>
      <c r="CG934" s="111">
        <f>Paramètres!$F$20</f>
        <v>992600579172.61572</v>
      </c>
      <c r="CH934" s="2">
        <f>Paramètres!$F$21</f>
        <v>13332</v>
      </c>
      <c r="CI934" s="2"/>
      <c r="CJ934" s="2"/>
      <c r="CK934" s="2">
        <f>IF(CN934&gt;20000,Paramètres!$F$22,-2)</f>
        <v>1</v>
      </c>
      <c r="CL934" s="2">
        <f t="shared" si="963"/>
        <v>2067.2897183841196</v>
      </c>
      <c r="CM934" s="2">
        <f t="shared" si="964"/>
        <v>-22246.180368660374</v>
      </c>
      <c r="CN934" s="2">
        <f t="shared" si="965"/>
        <v>22342.028282470394</v>
      </c>
      <c r="CO934" s="2">
        <f t="shared" si="966"/>
        <v>-84.690873816548162</v>
      </c>
      <c r="CP934" s="2">
        <f t="shared" si="967"/>
        <v>1259.2217501488378</v>
      </c>
      <c r="CQ934" s="2">
        <f t="shared" si="968"/>
        <v>116.51476510262974</v>
      </c>
      <c r="CR934" s="2">
        <f t="shared" si="969"/>
        <v>-1253.8196543207405</v>
      </c>
      <c r="CS934" s="2">
        <f>Paramètres!$F$22</f>
        <v>1</v>
      </c>
      <c r="CT934" s="2">
        <f t="shared" si="970"/>
        <v>-6534.6159022102984</v>
      </c>
      <c r="CU934" s="2">
        <f t="shared" si="971"/>
        <v>33272.00775165057</v>
      </c>
      <c r="CV934" s="2">
        <f t="shared" si="1000"/>
        <v>33907.63490447712</v>
      </c>
      <c r="CW934" s="2">
        <f t="shared" si="1001"/>
        <v>101.11145367651189</v>
      </c>
      <c r="CX934" s="2">
        <f t="shared" si="972"/>
        <v>695.88100961793248</v>
      </c>
      <c r="CY934" s="2">
        <f t="shared" si="1002"/>
        <v>-134.10888504332317</v>
      </c>
      <c r="CZ934" s="2">
        <f t="shared" si="1003"/>
        <v>682.83613444171931</v>
      </c>
      <c r="DA934" s="2"/>
      <c r="DB934" s="2"/>
      <c r="DC934" s="13">
        <f>Paramètres!$H$16</f>
        <v>-20000</v>
      </c>
      <c r="DD934" s="13">
        <f>Paramètres!$I$16</f>
        <v>0</v>
      </c>
      <c r="DE934" s="13"/>
      <c r="DF934" s="13"/>
      <c r="DG934" s="112">
        <f>Paramètres!$H$20</f>
        <v>1047197551196.5977</v>
      </c>
      <c r="DH934" s="13">
        <f>Paramètres!$H$21</f>
        <v>10000</v>
      </c>
      <c r="DI934" s="13">
        <f>IF(DL934&lt;66666,Paramètres!$H$22,5)</f>
        <v>1</v>
      </c>
      <c r="DJ934" s="13">
        <f t="shared" si="973"/>
        <v>-32932.71028161588</v>
      </c>
      <c r="DK934" s="13">
        <f t="shared" si="974"/>
        <v>-37246.180368660374</v>
      </c>
      <c r="DL934" s="13">
        <f t="shared" si="1004"/>
        <v>49717.61617925411</v>
      </c>
      <c r="DM934" s="13">
        <f t="shared" si="1005"/>
        <v>-131.48280114716962</v>
      </c>
      <c r="DN934" s="13">
        <f t="shared" si="1006"/>
        <v>399.18356383697869</v>
      </c>
      <c r="DO934" s="13">
        <f t="shared" si="1007"/>
        <v>-264.41727635589467</v>
      </c>
      <c r="DP934" s="13">
        <f t="shared" si="1008"/>
        <v>-299.05019913406119</v>
      </c>
      <c r="DQ934" s="13">
        <f>IF(DT934&lt;66666,Paramètres!$H$22,5)</f>
        <v>1</v>
      </c>
      <c r="DR934" s="13">
        <f t="shared" si="975"/>
        <v>-41534.615902210295</v>
      </c>
      <c r="DS934" s="13">
        <f t="shared" si="976"/>
        <v>18272.00775165057</v>
      </c>
      <c r="DT934" s="13">
        <f t="shared" si="1009"/>
        <v>45376.101478867917</v>
      </c>
      <c r="DU934" s="13">
        <f t="shared" si="1010"/>
        <v>156.2542307913144</v>
      </c>
      <c r="DV934" s="13">
        <f t="shared" si="1011"/>
        <v>473.67414033113425</v>
      </c>
      <c r="DW934" s="13">
        <f t="shared" si="1012"/>
        <v>-433.5734635692674</v>
      </c>
      <c r="DX934" s="13">
        <f t="shared" si="1013"/>
        <v>190.73867700859265</v>
      </c>
    </row>
    <row r="935" spans="1:128" x14ac:dyDescent="0.35">
      <c r="A935" s="106">
        <f t="shared" si="1014"/>
        <v>929</v>
      </c>
      <c r="B935" s="106">
        <f>A935*Paramètres!$D$25</f>
        <v>464.5</v>
      </c>
      <c r="C935" s="102">
        <f>Paramètres!$D$7</f>
        <v>155093840495.72119</v>
      </c>
      <c r="D935" s="28">
        <f>Paramètres!$D$8</f>
        <v>6666</v>
      </c>
      <c r="E935" s="28">
        <f t="shared" si="977"/>
        <v>10423.472913894775</v>
      </c>
      <c r="F935" s="28">
        <f t="shared" si="978"/>
        <v>33348.904969336727</v>
      </c>
      <c r="G935" s="28">
        <f t="shared" si="952"/>
        <v>-120.37971049724247</v>
      </c>
      <c r="H935" s="28">
        <f t="shared" si="953"/>
        <v>112.38081363520675</v>
      </c>
      <c r="I935" s="28">
        <f t="shared" si="1015"/>
        <v>-4977.1778867136572</v>
      </c>
      <c r="J935" s="28">
        <f t="shared" si="1016"/>
        <v>-8490.28140287319</v>
      </c>
      <c r="K935" s="28">
        <f t="shared" si="1017"/>
        <v>2661.7328316312178</v>
      </c>
      <c r="L935" s="28">
        <f t="shared" si="979"/>
        <v>-1013.4834070084223</v>
      </c>
      <c r="M935" s="28">
        <f t="shared" si="980"/>
        <v>2461.2340503702894</v>
      </c>
      <c r="N935" s="28">
        <f>Paramètres!$D$26*Calculs!K935</f>
        <v>53.234656632624358</v>
      </c>
      <c r="O935" s="28">
        <f>Paramètres!$D$26*I935</f>
        <v>-99.543557734273151</v>
      </c>
      <c r="P935" s="28">
        <f>Paramètres!$D$26*J935</f>
        <v>-169.80562805746379</v>
      </c>
      <c r="Q935" s="105">
        <f>IF($T935&gt;25000,Paramètres!$D$9,-5)</f>
        <v>6</v>
      </c>
      <c r="R935" s="105">
        <f t="shared" si="954"/>
        <v>-18676.805933000833</v>
      </c>
      <c r="S935" s="105">
        <f t="shared" si="955"/>
        <v>47693.923373264231</v>
      </c>
      <c r="T935" s="105">
        <f t="shared" si="981"/>
        <v>51220.43934401359</v>
      </c>
      <c r="U935" s="105">
        <f t="shared" si="982"/>
        <v>111.38517100472234</v>
      </c>
      <c r="V935" s="105">
        <f t="shared" si="956"/>
        <v>345.87401912311543</v>
      </c>
      <c r="W935" s="105">
        <f t="shared" si="983"/>
        <v>-126.11805004332585</v>
      </c>
      <c r="X935" s="105">
        <f t="shared" si="984"/>
        <v>322.06066906352657</v>
      </c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44">
        <f t="shared" si="985"/>
        <v>29100.278846895606</v>
      </c>
      <c r="AL935" s="44">
        <f t="shared" si="986"/>
        <v>-14345.018403927508</v>
      </c>
      <c r="AM935" s="44">
        <f t="shared" si="957"/>
        <v>28.24100668897745</v>
      </c>
      <c r="AN935" s="44">
        <f t="shared" si="958"/>
        <v>4.1532142517554247</v>
      </c>
      <c r="AO935" s="44">
        <f t="shared" si="1018"/>
        <v>15199.536305209016</v>
      </c>
      <c r="AP935" s="44">
        <f t="shared" si="1019"/>
        <v>8163.9311537417416</v>
      </c>
      <c r="AQ935" s="44">
        <f t="shared" si="987"/>
        <v>777.45298405450421</v>
      </c>
      <c r="AR935" s="44">
        <f t="shared" si="988"/>
        <v>775.41135247778539</v>
      </c>
      <c r="AS935" s="44">
        <f t="shared" si="989"/>
        <v>56.306099703539729</v>
      </c>
      <c r="AT935" s="44">
        <f>Paramètres!$D$26*Calculs!AQ935</f>
        <v>15.549059681090085</v>
      </c>
      <c r="AU935" s="44">
        <f>Paramètres!$D$26*AO935</f>
        <v>303.99072610418034</v>
      </c>
      <c r="AV935" s="44">
        <f>Paramètres!$D$26*AP935</f>
        <v>163.27862307483483</v>
      </c>
      <c r="AW935" s="44"/>
      <c r="AX935" s="44"/>
      <c r="AY935" s="44"/>
      <c r="AZ935" s="44"/>
      <c r="BA935" s="44"/>
      <c r="BB935" s="44"/>
      <c r="BC935" s="44"/>
      <c r="BD935" s="44"/>
      <c r="BE935" s="44"/>
      <c r="BF935" s="44"/>
      <c r="BG935" s="41">
        <f>Paramètres!$D$16</f>
        <v>30000</v>
      </c>
      <c r="BH935" s="41">
        <f>Paramètres!$E$16</f>
        <v>-25000</v>
      </c>
      <c r="BI935" s="100"/>
      <c r="BJ935" s="100"/>
      <c r="BK935" s="110">
        <f>Paramètres!$D$20</f>
        <v>523598775598.29883</v>
      </c>
      <c r="BL935" s="41">
        <f>Paramètres!$D$21</f>
        <v>10000</v>
      </c>
      <c r="BM935" s="41"/>
      <c r="BN935" s="41"/>
      <c r="BO935" s="41">
        <f>IF(AND($BR$6&gt;200,A935&lt;950),Paramètres!$D$22,0)</f>
        <v>1</v>
      </c>
      <c r="BP935" s="41">
        <f t="shared" si="959"/>
        <v>19576.527086105227</v>
      </c>
      <c r="BQ935" s="41">
        <f t="shared" si="960"/>
        <v>-58348.904969336727</v>
      </c>
      <c r="BR935" s="41">
        <f t="shared" si="990"/>
        <v>61545.390760589857</v>
      </c>
      <c r="BS935" s="41">
        <f t="shared" si="991"/>
        <v>-71.45298276900526</v>
      </c>
      <c r="BT935" s="41">
        <f t="shared" si="992"/>
        <v>132.93287491193252</v>
      </c>
      <c r="BU935" s="41">
        <f t="shared" si="993"/>
        <v>42.283654294607032</v>
      </c>
      <c r="BV935" s="41">
        <f t="shared" si="994"/>
        <v>-126.02873407221728</v>
      </c>
      <c r="BW935" s="41">
        <f>Paramètres!$D$22</f>
        <v>1</v>
      </c>
      <c r="BX935" s="41">
        <f t="shared" si="961"/>
        <v>899.72115310439403</v>
      </c>
      <c r="BY935" s="41">
        <f t="shared" si="962"/>
        <v>-10654.981596072492</v>
      </c>
      <c r="BZ935" s="41">
        <f t="shared" si="995"/>
        <v>10692.900961197902</v>
      </c>
      <c r="CA935" s="41">
        <f t="shared" si="996"/>
        <v>-85.17331660595211</v>
      </c>
      <c r="CB935" s="41">
        <f t="shared" si="997"/>
        <v>1784.2060500000557</v>
      </c>
      <c r="CC935" s="41">
        <f t="shared" si="998"/>
        <v>150.12651202018139</v>
      </c>
      <c r="CD935" s="41">
        <f t="shared" si="999"/>
        <v>-1777.8788651776745</v>
      </c>
      <c r="CE935" s="2">
        <f>Paramètres!$F$16</f>
        <v>15000</v>
      </c>
      <c r="CF935" s="2">
        <f>Paramètres!$G$16</f>
        <v>15000</v>
      </c>
      <c r="CG935" s="111">
        <f>Paramètres!$F$20</f>
        <v>992600579172.61572</v>
      </c>
      <c r="CH935" s="2">
        <f>Paramètres!$F$21</f>
        <v>13332</v>
      </c>
      <c r="CI935" s="2"/>
      <c r="CJ935" s="2"/>
      <c r="CK935" s="2">
        <f>IF(CN935&gt;20000,Paramètres!$F$22,-2)</f>
        <v>-2</v>
      </c>
      <c r="CL935" s="2">
        <f t="shared" si="963"/>
        <v>4576.527086105225</v>
      </c>
      <c r="CM935" s="2">
        <f t="shared" si="964"/>
        <v>-18348.904969336727</v>
      </c>
      <c r="CN935" s="2">
        <f t="shared" si="965"/>
        <v>18911.026247763624</v>
      </c>
      <c r="CO935" s="2">
        <f t="shared" si="966"/>
        <v>-75.995204502077414</v>
      </c>
      <c r="CP935" s="2">
        <f t="shared" si="967"/>
        <v>-3030.6767651531923</v>
      </c>
      <c r="CQ935" s="2">
        <f t="shared" si="968"/>
        <v>-733.43318988802014</v>
      </c>
      <c r="CR935" s="2">
        <f t="shared" si="969"/>
        <v>2940.5913369269965</v>
      </c>
      <c r="CS935" s="2">
        <f>Paramètres!$F$22</f>
        <v>1</v>
      </c>
      <c r="CT935" s="2">
        <f t="shared" si="970"/>
        <v>-14100.278846895606</v>
      </c>
      <c r="CU935" s="2">
        <f t="shared" si="971"/>
        <v>29345.018403927508</v>
      </c>
      <c r="CV935" s="2">
        <f t="shared" si="1000"/>
        <v>32556.842117856821</v>
      </c>
      <c r="CW935" s="2">
        <f t="shared" si="1001"/>
        <v>115.66428071813995</v>
      </c>
      <c r="CX935" s="2">
        <f t="shared" si="972"/>
        <v>742.16227221427937</v>
      </c>
      <c r="CY935" s="2">
        <f t="shared" si="1002"/>
        <v>-321.42844044838392</v>
      </c>
      <c r="CZ935" s="2">
        <f t="shared" si="1003"/>
        <v>668.94588418584487</v>
      </c>
      <c r="DA935" s="2"/>
      <c r="DB935" s="2"/>
      <c r="DC935" s="13">
        <f>Paramètres!$H$16</f>
        <v>-20000</v>
      </c>
      <c r="DD935" s="13">
        <f>Paramètres!$I$16</f>
        <v>0</v>
      </c>
      <c r="DE935" s="13"/>
      <c r="DF935" s="13"/>
      <c r="DG935" s="112">
        <f>Paramètres!$H$20</f>
        <v>1047197551196.5977</v>
      </c>
      <c r="DH935" s="13">
        <f>Paramètres!$H$21</f>
        <v>10000</v>
      </c>
      <c r="DI935" s="13">
        <f>IF(DL935&lt;66666,Paramètres!$H$22,5)</f>
        <v>1</v>
      </c>
      <c r="DJ935" s="13">
        <f t="shared" si="973"/>
        <v>-30423.472913894773</v>
      </c>
      <c r="DK935" s="13">
        <f t="shared" si="974"/>
        <v>-33348.904969336727</v>
      </c>
      <c r="DL935" s="13">
        <f t="shared" si="1004"/>
        <v>45141.302227520428</v>
      </c>
      <c r="DM935" s="13">
        <f t="shared" si="1005"/>
        <v>-132.37351042581</v>
      </c>
      <c r="DN935" s="13">
        <f t="shared" si="1006"/>
        <v>478.26790678674297</v>
      </c>
      <c r="DO935" s="13">
        <f t="shared" si="1007"/>
        <v>-322.33387141500913</v>
      </c>
      <c r="DP935" s="13">
        <f t="shared" si="1008"/>
        <v>-353.32855248449005</v>
      </c>
      <c r="DQ935" s="13">
        <f>IF(DT935&lt;66666,Paramètres!$H$22,5)</f>
        <v>1</v>
      </c>
      <c r="DR935" s="13">
        <f t="shared" si="975"/>
        <v>-49100.278846895606</v>
      </c>
      <c r="DS935" s="13">
        <f t="shared" si="976"/>
        <v>14345.018403927508</v>
      </c>
      <c r="DT935" s="13">
        <f t="shared" si="1009"/>
        <v>51152.878079849259</v>
      </c>
      <c r="DU935" s="13">
        <f t="shared" si="1010"/>
        <v>163.71387688830009</v>
      </c>
      <c r="DV935" s="13">
        <f t="shared" si="1011"/>
        <v>378.31719957357512</v>
      </c>
      <c r="DW935" s="13">
        <f t="shared" si="1012"/>
        <v>-363.13655631737885</v>
      </c>
      <c r="DX935" s="13">
        <f t="shared" si="1013"/>
        <v>106.09309571855947</v>
      </c>
    </row>
    <row r="936" spans="1:128" x14ac:dyDescent="0.35">
      <c r="A936" s="106">
        <f t="shared" si="1014"/>
        <v>930</v>
      </c>
      <c r="B936" s="106">
        <f>A936*Paramètres!$D$25</f>
        <v>465</v>
      </c>
      <c r="C936" s="102">
        <f>Paramètres!$D$7</f>
        <v>155093840495.72119</v>
      </c>
      <c r="D936" s="28">
        <f>Paramètres!$D$8</f>
        <v>6666</v>
      </c>
      <c r="E936" s="28">
        <f t="shared" si="977"/>
        <v>7681.5131187858415</v>
      </c>
      <c r="F936" s="28">
        <f t="shared" si="978"/>
        <v>29719.072780492705</v>
      </c>
      <c r="G936" s="28">
        <f t="shared" si="952"/>
        <v>-135.15542983643383</v>
      </c>
      <c r="H936" s="28">
        <f t="shared" si="953"/>
        <v>126.60079811068408</v>
      </c>
      <c r="I936" s="28">
        <f t="shared" si="1015"/>
        <v>-5891.1177359878066</v>
      </c>
      <c r="J936" s="28">
        <f t="shared" si="1016"/>
        <v>-5859.2417244454373</v>
      </c>
      <c r="K936" s="28">
        <f t="shared" si="1017"/>
        <v>3143.522438068851</v>
      </c>
      <c r="L936" s="28">
        <f t="shared" si="979"/>
        <v>-1874.2814263366113</v>
      </c>
      <c r="M936" s="28">
        <f t="shared" si="980"/>
        <v>2523.6486390803161</v>
      </c>
      <c r="N936" s="28">
        <f>Paramètres!$D$26*Calculs!K936</f>
        <v>62.87044876137702</v>
      </c>
      <c r="O936" s="28">
        <f>Paramètres!$D$26*I936</f>
        <v>-117.82235471975613</v>
      </c>
      <c r="P936" s="28">
        <f>Paramètres!$D$26*J936</f>
        <v>-117.18483448890875</v>
      </c>
      <c r="Q936" s="105">
        <f>IF($T936&gt;25000,Paramètres!$D$9,-5)</f>
        <v>6</v>
      </c>
      <c r="R936" s="105">
        <f t="shared" si="954"/>
        <v>-29212.386718833717</v>
      </c>
      <c r="S936" s="105">
        <f t="shared" si="955"/>
        <v>39968.04908262346</v>
      </c>
      <c r="T936" s="105">
        <f t="shared" si="981"/>
        <v>49505.640944054954</v>
      </c>
      <c r="U936" s="105">
        <f t="shared" si="982"/>
        <v>126.16282609407655</v>
      </c>
      <c r="V936" s="105">
        <f t="shared" si="956"/>
        <v>369.59913623079308</v>
      </c>
      <c r="W936" s="105">
        <f t="shared" si="983"/>
        <v>-218.09379078077376</v>
      </c>
      <c r="X936" s="105">
        <f t="shared" si="984"/>
        <v>298.39339792532348</v>
      </c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44">
        <f t="shared" si="985"/>
        <v>36893.89983761956</v>
      </c>
      <c r="AL936" s="44">
        <f t="shared" si="986"/>
        <v>-10248.976302130752</v>
      </c>
      <c r="AM936" s="44">
        <f t="shared" si="957"/>
        <v>27.209198749245971</v>
      </c>
      <c r="AN936" s="44">
        <f t="shared" si="958"/>
        <v>-134.13624421219276</v>
      </c>
      <c r="AO936" s="44">
        <f t="shared" si="1018"/>
        <v>15670.956931582621</v>
      </c>
      <c r="AP936" s="44">
        <f t="shared" si="1019"/>
        <v>8056.9586303704455</v>
      </c>
      <c r="AQ936" s="44">
        <f t="shared" si="987"/>
        <v>948.57539335335991</v>
      </c>
      <c r="AR936" s="44">
        <f t="shared" si="988"/>
        <v>-660.55653478890724</v>
      </c>
      <c r="AS936" s="44">
        <f t="shared" si="989"/>
        <v>-680.77921620974348</v>
      </c>
      <c r="AT936" s="44">
        <f>Paramètres!$D$26*Calculs!AQ936</f>
        <v>18.971507867067199</v>
      </c>
      <c r="AU936" s="44">
        <f>Paramètres!$D$26*AO936</f>
        <v>313.4191386316524</v>
      </c>
      <c r="AV936" s="44">
        <f>Paramètres!$D$26*AP936</f>
        <v>161.13917260740891</v>
      </c>
      <c r="AW936" s="44"/>
      <c r="AX936" s="44"/>
      <c r="AY936" s="44"/>
      <c r="AZ936" s="44"/>
      <c r="BA936" s="44"/>
      <c r="BB936" s="44"/>
      <c r="BC936" s="44"/>
      <c r="BD936" s="44"/>
      <c r="BE936" s="44"/>
      <c r="BF936" s="44"/>
      <c r="BG936" s="41">
        <f>Paramètres!$D$16</f>
        <v>30000</v>
      </c>
      <c r="BH936" s="41">
        <f>Paramètres!$E$16</f>
        <v>-25000</v>
      </c>
      <c r="BI936" s="100"/>
      <c r="BJ936" s="100"/>
      <c r="BK936" s="110">
        <f>Paramètres!$D$20</f>
        <v>523598775598.29883</v>
      </c>
      <c r="BL936" s="41">
        <f>Paramètres!$D$21</f>
        <v>10000</v>
      </c>
      <c r="BM936" s="41"/>
      <c r="BN936" s="41"/>
      <c r="BO936" s="41">
        <f>IF(AND($BR$6&gt;200,A936&lt;950),Paramètres!$D$22,0)</f>
        <v>1</v>
      </c>
      <c r="BP936" s="41">
        <f t="shared" si="959"/>
        <v>22318.486881214158</v>
      </c>
      <c r="BQ936" s="41">
        <f t="shared" si="960"/>
        <v>-54719.072780492701</v>
      </c>
      <c r="BR936" s="41">
        <f t="shared" si="990"/>
        <v>59095.615595607305</v>
      </c>
      <c r="BS936" s="41">
        <f t="shared" si="991"/>
        <v>-67.810729951954059</v>
      </c>
      <c r="BT936" s="41">
        <f t="shared" si="992"/>
        <v>143.71313922280476</v>
      </c>
      <c r="BU936" s="41">
        <f t="shared" si="993"/>
        <v>54.275766147373695</v>
      </c>
      <c r="BV936" s="41">
        <f t="shared" si="994"/>
        <v>-133.06993497551903</v>
      </c>
      <c r="BW936" s="41">
        <f>Paramètres!$D$22</f>
        <v>1</v>
      </c>
      <c r="BX936" s="41">
        <f t="shared" si="961"/>
        <v>-6893.8998376195595</v>
      </c>
      <c r="BY936" s="41">
        <f t="shared" si="962"/>
        <v>-14751.023697869248</v>
      </c>
      <c r="BZ936" s="41">
        <f t="shared" si="995"/>
        <v>16282.461580063107</v>
      </c>
      <c r="CA936" s="41">
        <f t="shared" si="996"/>
        <v>-115.04906393010015</v>
      </c>
      <c r="CB936" s="41">
        <f t="shared" si="997"/>
        <v>1221.9904961449474</v>
      </c>
      <c r="CC936" s="41">
        <f t="shared" si="998"/>
        <v>-517.38369174236664</v>
      </c>
      <c r="CD936" s="41">
        <f t="shared" si="999"/>
        <v>-1107.0568586064649</v>
      </c>
      <c r="CE936" s="2">
        <f>Paramètres!$F$16</f>
        <v>15000</v>
      </c>
      <c r="CF936" s="2">
        <f>Paramètres!$G$16</f>
        <v>15000</v>
      </c>
      <c r="CG936" s="111">
        <f>Paramètres!$F$20</f>
        <v>992600579172.61572</v>
      </c>
      <c r="CH936" s="2">
        <f>Paramètres!$F$21</f>
        <v>13332</v>
      </c>
      <c r="CI936" s="2"/>
      <c r="CJ936" s="2"/>
      <c r="CK936" s="2">
        <f>IF(CN936&gt;20000,Paramètres!$F$22,-2)</f>
        <v>-2</v>
      </c>
      <c r="CL936" s="2">
        <f t="shared" si="963"/>
        <v>7318.4868812141585</v>
      </c>
      <c r="CM936" s="2">
        <f t="shared" si="964"/>
        <v>-14719.072780492705</v>
      </c>
      <c r="CN936" s="2">
        <f t="shared" si="965"/>
        <v>16438.106756799731</v>
      </c>
      <c r="CO936" s="2">
        <f t="shared" si="966"/>
        <v>-63.562923533940754</v>
      </c>
      <c r="CP936" s="2">
        <f t="shared" si="967"/>
        <v>-3441.9677923609584</v>
      </c>
      <c r="CQ936" s="2">
        <f t="shared" si="968"/>
        <v>-1532.4146817294102</v>
      </c>
      <c r="CR936" s="2">
        <f t="shared" si="969"/>
        <v>3082.020039985191</v>
      </c>
      <c r="CS936" s="2">
        <f>Paramètres!$F$22</f>
        <v>1</v>
      </c>
      <c r="CT936" s="2">
        <f t="shared" si="970"/>
        <v>-21893.89983761956</v>
      </c>
      <c r="CU936" s="2">
        <f t="shared" si="971"/>
        <v>25248.976302130752</v>
      </c>
      <c r="CV936" s="2">
        <f t="shared" si="1000"/>
        <v>33419.360472715183</v>
      </c>
      <c r="CW936" s="2">
        <f t="shared" si="1001"/>
        <v>130.92922253317113</v>
      </c>
      <c r="CX936" s="2">
        <f t="shared" si="972"/>
        <v>712.14975468432544</v>
      </c>
      <c r="CY936" s="2">
        <f t="shared" si="1002"/>
        <v>-466.54798828881343</v>
      </c>
      <c r="CZ936" s="2">
        <f t="shared" si="1003"/>
        <v>538.04297943622134</v>
      </c>
      <c r="DA936" s="2"/>
      <c r="DB936" s="2"/>
      <c r="DC936" s="13">
        <f>Paramètres!$H$16</f>
        <v>-20000</v>
      </c>
      <c r="DD936" s="13">
        <f>Paramètres!$I$16</f>
        <v>0</v>
      </c>
      <c r="DE936" s="13"/>
      <c r="DF936" s="13"/>
      <c r="DG936" s="112">
        <f>Paramètres!$H$20</f>
        <v>1047197551196.5977</v>
      </c>
      <c r="DH936" s="13">
        <f>Paramètres!$H$21</f>
        <v>10000</v>
      </c>
      <c r="DI936" s="13">
        <f>IF(DL936&lt;66666,Paramètres!$H$22,5)</f>
        <v>1</v>
      </c>
      <c r="DJ936" s="13">
        <f t="shared" si="973"/>
        <v>-27681.513118785842</v>
      </c>
      <c r="DK936" s="13">
        <f t="shared" si="974"/>
        <v>-29719.072780492705</v>
      </c>
      <c r="DL936" s="13">
        <f t="shared" si="1004"/>
        <v>40613.907168330101</v>
      </c>
      <c r="DM936" s="13">
        <f t="shared" si="1005"/>
        <v>-132.96701427241516</v>
      </c>
      <c r="DN936" s="13">
        <f t="shared" si="1006"/>
        <v>581.21444041644168</v>
      </c>
      <c r="DO936" s="13">
        <f t="shared" si="1007"/>
        <v>-396.14251075457469</v>
      </c>
      <c r="DP936" s="13">
        <f t="shared" si="1008"/>
        <v>-425.30146592935591</v>
      </c>
      <c r="DQ936" s="13">
        <f>IF(DT936&lt;66666,Paramètres!$H$22,5)</f>
        <v>1</v>
      </c>
      <c r="DR936" s="13">
        <f t="shared" si="975"/>
        <v>-56893.89983761956</v>
      </c>
      <c r="DS936" s="13">
        <f t="shared" si="976"/>
        <v>10248.976302130752</v>
      </c>
      <c r="DT936" s="13">
        <f t="shared" si="1009"/>
        <v>57809.664883778081</v>
      </c>
      <c r="DU936" s="13">
        <f t="shared" si="1010"/>
        <v>169.78815029559053</v>
      </c>
      <c r="DV936" s="13">
        <f t="shared" si="1011"/>
        <v>299.79255411047683</v>
      </c>
      <c r="DW936" s="13">
        <f t="shared" si="1012"/>
        <v>-295.04352913852961</v>
      </c>
      <c r="DX936" s="13">
        <f t="shared" si="1013"/>
        <v>53.149707558600987</v>
      </c>
    </row>
    <row r="937" spans="1:128" x14ac:dyDescent="0.35">
      <c r="A937" s="106">
        <f t="shared" si="1014"/>
        <v>931</v>
      </c>
      <c r="B937" s="106">
        <f>A937*Paramètres!$D$25</f>
        <v>465.5</v>
      </c>
      <c r="C937" s="102">
        <f>Paramètres!$D$7</f>
        <v>155093840495.72119</v>
      </c>
      <c r="D937" s="28">
        <f>Paramètres!$D$8</f>
        <v>6666</v>
      </c>
      <c r="E937" s="28">
        <f t="shared" si="977"/>
        <v>4267.3838942077846</v>
      </c>
      <c r="F937" s="28">
        <f t="shared" si="978"/>
        <v>27420.364078040067</v>
      </c>
      <c r="G937" s="28">
        <f t="shared" si="952"/>
        <v>-157.17668199839301</v>
      </c>
      <c r="H937" s="28">
        <f t="shared" si="953"/>
        <v>143.67875976080381</v>
      </c>
      <c r="I937" s="28">
        <f t="shared" si="1015"/>
        <v>-7647.5768076046625</v>
      </c>
      <c r="J937" s="28">
        <f t="shared" si="1016"/>
        <v>-3218.4082508762126</v>
      </c>
      <c r="K937" s="28">
        <f t="shared" si="1017"/>
        <v>3292.6227185854223</v>
      </c>
      <c r="L937" s="28">
        <f t="shared" si="979"/>
        <v>-2652.8949691280982</v>
      </c>
      <c r="M937" s="28">
        <f t="shared" si="980"/>
        <v>1950.2596364893789</v>
      </c>
      <c r="N937" s="28">
        <f>Paramètres!$D$26*Calculs!K937</f>
        <v>65.852454371708447</v>
      </c>
      <c r="O937" s="28">
        <f>Paramètres!$D$26*I937</f>
        <v>-152.95153615209324</v>
      </c>
      <c r="P937" s="28">
        <f>Paramètres!$D$26*J937</f>
        <v>-64.368165017524248</v>
      </c>
      <c r="Q937" s="105">
        <f>IF($T937&gt;25000,Paramètres!$D$9,-5)</f>
        <v>6</v>
      </c>
      <c r="R937" s="105">
        <f t="shared" si="954"/>
        <v>-40296.855275505855</v>
      </c>
      <c r="S937" s="105">
        <f t="shared" si="955"/>
        <v>33811.055869038035</v>
      </c>
      <c r="T937" s="105">
        <f t="shared" si="981"/>
        <v>52602.509864779982</v>
      </c>
      <c r="U937" s="105">
        <f t="shared" si="982"/>
        <v>140.0016859142747</v>
      </c>
      <c r="V937" s="105">
        <f t="shared" si="956"/>
        <v>328.36321286108017</v>
      </c>
      <c r="W937" s="105">
        <f t="shared" si="983"/>
        <v>-251.54702504647145</v>
      </c>
      <c r="X937" s="105">
        <f t="shared" si="984"/>
        <v>211.0604030857539</v>
      </c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44">
        <f t="shared" si="985"/>
        <v>44564.239169713641</v>
      </c>
      <c r="AL937" s="44">
        <f t="shared" si="986"/>
        <v>-6390.6917909979647</v>
      </c>
      <c r="AM937" s="44">
        <f t="shared" si="957"/>
        <v>26.147339251735332</v>
      </c>
      <c r="AN937" s="44">
        <f t="shared" si="958"/>
        <v>-171.73477838555425</v>
      </c>
      <c r="AO937" s="44">
        <f t="shared" si="1018"/>
        <v>14696.981258162061</v>
      </c>
      <c r="AP937" s="44">
        <f t="shared" si="1019"/>
        <v>7215.0402415532935</v>
      </c>
      <c r="AQ937" s="44">
        <f t="shared" si="987"/>
        <v>1512.7819168738324</v>
      </c>
      <c r="AR937" s="44">
        <f t="shared" si="988"/>
        <v>-1497.0689999504834</v>
      </c>
      <c r="AS937" s="44">
        <f t="shared" si="989"/>
        <v>-217.47077368631903</v>
      </c>
      <c r="AT937" s="44">
        <f>Paramètres!$D$26*Calculs!AQ937</f>
        <v>30.25563833747665</v>
      </c>
      <c r="AU937" s="44">
        <f>Paramètres!$D$26*AO937</f>
        <v>293.9396251632412</v>
      </c>
      <c r="AV937" s="44">
        <f>Paramètres!$D$26*AP937</f>
        <v>144.30080483106588</v>
      </c>
      <c r="AW937" s="44"/>
      <c r="AX937" s="44"/>
      <c r="AY937" s="44"/>
      <c r="AZ937" s="44"/>
      <c r="BA937" s="44"/>
      <c r="BB937" s="44"/>
      <c r="BC937" s="44"/>
      <c r="BD937" s="44"/>
      <c r="BE937" s="44"/>
      <c r="BF937" s="44"/>
      <c r="BG937" s="41">
        <f>Paramètres!$D$16</f>
        <v>30000</v>
      </c>
      <c r="BH937" s="41">
        <f>Paramètres!$E$16</f>
        <v>-25000</v>
      </c>
      <c r="BI937" s="100"/>
      <c r="BJ937" s="100"/>
      <c r="BK937" s="110">
        <f>Paramètres!$D$20</f>
        <v>523598775598.29883</v>
      </c>
      <c r="BL937" s="41">
        <f>Paramètres!$D$21</f>
        <v>10000</v>
      </c>
      <c r="BM937" s="41"/>
      <c r="BN937" s="41"/>
      <c r="BO937" s="41">
        <f>IF(AND($BR$6&gt;200,A937&lt;950),Paramètres!$D$22,0)</f>
        <v>1</v>
      </c>
      <c r="BP937" s="41">
        <f t="shared" si="959"/>
        <v>25732.616105792215</v>
      </c>
      <c r="BQ937" s="41">
        <f t="shared" si="960"/>
        <v>-52420.364078040067</v>
      </c>
      <c r="BR937" s="41">
        <f t="shared" si="990"/>
        <v>58395.737016689418</v>
      </c>
      <c r="BS937" s="41">
        <f t="shared" si="991"/>
        <v>-63.85405464497159</v>
      </c>
      <c r="BT937" s="41">
        <f t="shared" si="992"/>
        <v>147.03054463300924</v>
      </c>
      <c r="BU937" s="41">
        <f t="shared" si="993"/>
        <v>64.790355497790202</v>
      </c>
      <c r="BV937" s="41">
        <f t="shared" si="994"/>
        <v>-131.98557076267576</v>
      </c>
      <c r="BW937" s="41">
        <f>Paramètres!$D$22</f>
        <v>1</v>
      </c>
      <c r="BX937" s="41">
        <f t="shared" si="961"/>
        <v>-14564.239169713641</v>
      </c>
      <c r="BY937" s="41">
        <f t="shared" si="962"/>
        <v>-18609.308209002036</v>
      </c>
      <c r="BZ937" s="41">
        <f t="shared" si="995"/>
        <v>23630.984207397112</v>
      </c>
      <c r="CA937" s="41">
        <f t="shared" si="996"/>
        <v>-128.04786881037819</v>
      </c>
      <c r="CB937" s="41">
        <f t="shared" si="997"/>
        <v>732.3564860655888</v>
      </c>
      <c r="CC937" s="41">
        <f t="shared" si="998"/>
        <v>-451.36567004312428</v>
      </c>
      <c r="CD937" s="41">
        <f t="shared" si="999"/>
        <v>-576.72788608568112</v>
      </c>
      <c r="CE937" s="2">
        <f>Paramètres!$F$16</f>
        <v>15000</v>
      </c>
      <c r="CF937" s="2">
        <f>Paramètres!$G$16</f>
        <v>15000</v>
      </c>
      <c r="CG937" s="111">
        <f>Paramètres!$F$20</f>
        <v>992600579172.61572</v>
      </c>
      <c r="CH937" s="2">
        <f>Paramètres!$F$21</f>
        <v>13332</v>
      </c>
      <c r="CI937" s="2"/>
      <c r="CJ937" s="2"/>
      <c r="CK937" s="2">
        <f>IF(CN937&gt;20000,Paramètres!$F$22,-2)</f>
        <v>-2</v>
      </c>
      <c r="CL937" s="2">
        <f t="shared" si="963"/>
        <v>10732.616105792215</v>
      </c>
      <c r="CM937" s="2">
        <f t="shared" si="964"/>
        <v>-12420.364078040067</v>
      </c>
      <c r="CN937" s="2">
        <f t="shared" si="965"/>
        <v>16415.069061852239</v>
      </c>
      <c r="CO937" s="2">
        <f t="shared" si="966"/>
        <v>-49.169229943059889</v>
      </c>
      <c r="CP937" s="2">
        <f t="shared" si="967"/>
        <v>-3445.8734608735285</v>
      </c>
      <c r="CQ937" s="2">
        <f t="shared" si="968"/>
        <v>-2253.0052639644568</v>
      </c>
      <c r="CR937" s="2">
        <f t="shared" si="969"/>
        <v>2607.2995970737534</v>
      </c>
      <c r="CS937" s="2">
        <f>Paramètres!$F$22</f>
        <v>1</v>
      </c>
      <c r="CT937" s="2">
        <f t="shared" si="970"/>
        <v>-29564.239169713641</v>
      </c>
      <c r="CU937" s="2">
        <f t="shared" si="971"/>
        <v>21390.691790997964</v>
      </c>
      <c r="CV937" s="2">
        <f t="shared" si="1000"/>
        <v>36491.17609753758</v>
      </c>
      <c r="CW937" s="2">
        <f t="shared" si="1001"/>
        <v>144.11303445368213</v>
      </c>
      <c r="CX937" s="2">
        <f t="shared" si="972"/>
        <v>617.7009109852562</v>
      </c>
      <c r="CY937" s="2">
        <f t="shared" si="1002"/>
        <v>-500.44584528889482</v>
      </c>
      <c r="CZ937" s="2">
        <f t="shared" si="1003"/>
        <v>362.08889980928575</v>
      </c>
      <c r="DA937" s="2"/>
      <c r="DB937" s="2"/>
      <c r="DC937" s="13">
        <f>Paramètres!$H$16</f>
        <v>-20000</v>
      </c>
      <c r="DD937" s="13">
        <f>Paramètres!$I$16</f>
        <v>0</v>
      </c>
      <c r="DE937" s="13"/>
      <c r="DF937" s="13"/>
      <c r="DG937" s="112">
        <f>Paramètres!$H$20</f>
        <v>1047197551196.5977</v>
      </c>
      <c r="DH937" s="13">
        <f>Paramètres!$H$21</f>
        <v>10000</v>
      </c>
      <c r="DI937" s="13">
        <f>IF(DL937&lt;66666,Paramètres!$H$22,5)</f>
        <v>1</v>
      </c>
      <c r="DJ937" s="13">
        <f t="shared" si="973"/>
        <v>-24267.383894207785</v>
      </c>
      <c r="DK937" s="13">
        <f t="shared" si="974"/>
        <v>-27420.364078040067</v>
      </c>
      <c r="DL937" s="13">
        <f t="shared" si="1004"/>
        <v>36616.694105846385</v>
      </c>
      <c r="DM937" s="13">
        <f t="shared" si="1005"/>
        <v>-131.50925238054492</v>
      </c>
      <c r="DN937" s="13">
        <f t="shared" si="1006"/>
        <v>701.14882232472451</v>
      </c>
      <c r="DO937" s="13">
        <f t="shared" si="1007"/>
        <v>-464.68006066143136</v>
      </c>
      <c r="DP937" s="13">
        <f t="shared" si="1008"/>
        <v>-525.05438982169892</v>
      </c>
      <c r="DQ937" s="13">
        <f>IF(DT937&lt;66666,Paramètres!$H$22,5)</f>
        <v>1</v>
      </c>
      <c r="DR937" s="13">
        <f t="shared" si="975"/>
        <v>-64564.239169713641</v>
      </c>
      <c r="DS937" s="13">
        <f t="shared" si="976"/>
        <v>6390.6917909979647</v>
      </c>
      <c r="DT937" s="13">
        <f t="shared" si="1009"/>
        <v>64879.74969997583</v>
      </c>
      <c r="DU937" s="13">
        <f t="shared" si="1010"/>
        <v>174.34716730773289</v>
      </c>
      <c r="DV937" s="13">
        <f t="shared" si="1011"/>
        <v>240.16809079091189</v>
      </c>
      <c r="DW937" s="13">
        <f t="shared" si="1012"/>
        <v>-239.00015222721663</v>
      </c>
      <c r="DX937" s="13">
        <f t="shared" si="1013"/>
        <v>23.65669185492721</v>
      </c>
    </row>
    <row r="938" spans="1:128" x14ac:dyDescent="0.35">
      <c r="A938" s="106">
        <f t="shared" si="1014"/>
        <v>932</v>
      </c>
      <c r="B938" s="106">
        <f>A938*Paramètres!$D$25</f>
        <v>466</v>
      </c>
      <c r="C938" s="102">
        <f>Paramètres!$D$7</f>
        <v>155093840495.72119</v>
      </c>
      <c r="D938" s="28">
        <f>Paramètres!$D$8</f>
        <v>6666</v>
      </c>
      <c r="E938" s="28">
        <f t="shared" si="977"/>
        <v>-219.6282518765712</v>
      </c>
      <c r="F938" s="28">
        <f t="shared" si="978"/>
        <v>26298.724861724306</v>
      </c>
      <c r="G938" s="28">
        <f t="shared" si="952"/>
        <v>-173.23473068808761</v>
      </c>
      <c r="H938" s="28">
        <f t="shared" si="953"/>
        <v>160.70027489364452</v>
      </c>
      <c r="I938" s="28">
        <f t="shared" si="1015"/>
        <v>-10147.520240580667</v>
      </c>
      <c r="J938" s="28">
        <f t="shared" si="1016"/>
        <v>-1203.7804493693095</v>
      </c>
      <c r="K938" s="28">
        <f t="shared" si="1017"/>
        <v>3035.5521253314982</v>
      </c>
      <c r="L938" s="28">
        <f t="shared" si="979"/>
        <v>-2864.9617980369321</v>
      </c>
      <c r="M938" s="28">
        <f t="shared" si="980"/>
        <v>1003.2799217534276</v>
      </c>
      <c r="N938" s="28">
        <f>Paramètres!$D$26*Calculs!K938</f>
        <v>60.711042506629965</v>
      </c>
      <c r="O938" s="28">
        <f>Paramètres!$D$26*I938</f>
        <v>-202.95040481161334</v>
      </c>
      <c r="P938" s="28">
        <f>Paramètres!$D$26*J938</f>
        <v>-24.07560898738619</v>
      </c>
      <c r="Q938" s="105">
        <f>IF($T938&gt;25000,Paramètres!$D$9,-5)</f>
        <v>6</v>
      </c>
      <c r="R938" s="105">
        <f t="shared" si="954"/>
        <v>-51758.090800683625</v>
      </c>
      <c r="S938" s="105">
        <f t="shared" si="955"/>
        <v>29136.264225367202</v>
      </c>
      <c r="T938" s="105">
        <f t="shared" si="981"/>
        <v>59395.469998495879</v>
      </c>
      <c r="U938" s="105">
        <f t="shared" si="982"/>
        <v>150.62346533443619</v>
      </c>
      <c r="V938" s="105">
        <f t="shared" si="956"/>
        <v>258.87195580142281</v>
      </c>
      <c r="W938" s="105">
        <f t="shared" si="983"/>
        <v>-225.5848500644899</v>
      </c>
      <c r="X938" s="105">
        <f t="shared" si="984"/>
        <v>126.98883778441085</v>
      </c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44">
        <f t="shared" si="985"/>
        <v>51538.462548807052</v>
      </c>
      <c r="AL938" s="44">
        <f t="shared" si="986"/>
        <v>-2837.5393636428976</v>
      </c>
      <c r="AM938" s="44">
        <f t="shared" si="957"/>
        <v>27.968984970485835</v>
      </c>
      <c r="AN938" s="44">
        <f t="shared" si="958"/>
        <v>179.20247536502802</v>
      </c>
      <c r="AO938" s="44">
        <f t="shared" si="1018"/>
        <v>12905.972633048337</v>
      </c>
      <c r="AP938" s="44">
        <f t="shared" si="1019"/>
        <v>6853.2686630359085</v>
      </c>
      <c r="AQ938" s="44">
        <f t="shared" si="987"/>
        <v>1442.4984327834743</v>
      </c>
      <c r="AR938" s="44">
        <f t="shared" si="988"/>
        <v>-1442.3586926057071</v>
      </c>
      <c r="AS938" s="44">
        <f t="shared" si="989"/>
        <v>20.078108664285736</v>
      </c>
      <c r="AT938" s="44">
        <f>Paramètres!$D$26*Calculs!AQ938</f>
        <v>28.849968655669485</v>
      </c>
      <c r="AU938" s="44">
        <f>Paramètres!$D$26*AO938</f>
        <v>258.11945266096677</v>
      </c>
      <c r="AV938" s="44">
        <f>Paramètres!$D$26*AP938</f>
        <v>137.06537326071816</v>
      </c>
      <c r="AW938" s="44"/>
      <c r="AX938" s="44"/>
      <c r="AY938" s="44"/>
      <c r="AZ938" s="44"/>
      <c r="BA938" s="44"/>
      <c r="BB938" s="44"/>
      <c r="BC938" s="44"/>
      <c r="BD938" s="44"/>
      <c r="BE938" s="44"/>
      <c r="BF938" s="44"/>
      <c r="BG938" s="41">
        <f>Paramètres!$D$16</f>
        <v>30000</v>
      </c>
      <c r="BH938" s="41">
        <f>Paramètres!$E$16</f>
        <v>-25000</v>
      </c>
      <c r="BI938" s="100"/>
      <c r="BJ938" s="100"/>
      <c r="BK938" s="110">
        <f>Paramètres!$D$20</f>
        <v>523598775598.29883</v>
      </c>
      <c r="BL938" s="41">
        <f>Paramètres!$D$21</f>
        <v>10000</v>
      </c>
      <c r="BM938" s="41"/>
      <c r="BN938" s="41"/>
      <c r="BO938" s="41">
        <f>IF(AND($BR$6&gt;200,A938&lt;950),Paramètres!$D$22,0)</f>
        <v>1</v>
      </c>
      <c r="BP938" s="41">
        <f t="shared" si="959"/>
        <v>30219.628251876573</v>
      </c>
      <c r="BQ938" s="41">
        <f t="shared" si="960"/>
        <v>-51298.724861724302</v>
      </c>
      <c r="BR938" s="41">
        <f t="shared" si="990"/>
        <v>59538.097921587214</v>
      </c>
      <c r="BS938" s="41">
        <f t="shared" si="991"/>
        <v>-59.498034827448109</v>
      </c>
      <c r="BT938" s="41">
        <f t="shared" si="992"/>
        <v>141.67254222081792</v>
      </c>
      <c r="BU938" s="41">
        <f t="shared" si="993"/>
        <v>71.908436931424092</v>
      </c>
      <c r="BV938" s="41">
        <f t="shared" si="994"/>
        <v>-122.06672731497653</v>
      </c>
      <c r="BW938" s="41">
        <f>Paramètres!$D$22</f>
        <v>1</v>
      </c>
      <c r="BX938" s="41">
        <f t="shared" si="961"/>
        <v>-21538.462548807052</v>
      </c>
      <c r="BY938" s="41">
        <f t="shared" si="962"/>
        <v>-22162.460636357104</v>
      </c>
      <c r="BZ938" s="41">
        <f t="shared" si="995"/>
        <v>30904.369115457477</v>
      </c>
      <c r="CA938" s="41">
        <f t="shared" si="996"/>
        <v>-134.18193885310123</v>
      </c>
      <c r="CB938" s="41">
        <f t="shared" si="997"/>
        <v>472.16131295537036</v>
      </c>
      <c r="CC938" s="41">
        <f t="shared" si="998"/>
        <v>-329.06767059672001</v>
      </c>
      <c r="CD938" s="41">
        <f t="shared" si="999"/>
        <v>-338.60120144469033</v>
      </c>
      <c r="CE938" s="2">
        <f>Paramètres!$F$16</f>
        <v>15000</v>
      </c>
      <c r="CF938" s="2">
        <f>Paramètres!$G$16</f>
        <v>15000</v>
      </c>
      <c r="CG938" s="111">
        <f>Paramètres!$F$20</f>
        <v>992600579172.61572</v>
      </c>
      <c r="CH938" s="2">
        <f>Paramètres!$F$21</f>
        <v>13332</v>
      </c>
      <c r="CI938" s="2"/>
      <c r="CJ938" s="2"/>
      <c r="CK938" s="2">
        <f>IF(CN938&gt;20000,Paramètres!$F$22,-2)</f>
        <v>-2</v>
      </c>
      <c r="CL938" s="2">
        <f t="shared" si="963"/>
        <v>15219.628251876571</v>
      </c>
      <c r="CM938" s="2">
        <f t="shared" si="964"/>
        <v>-11298.724861724306</v>
      </c>
      <c r="CN938" s="2">
        <f t="shared" si="965"/>
        <v>18955.164668930378</v>
      </c>
      <c r="CO938" s="2">
        <f t="shared" si="966"/>
        <v>-36.589398830843308</v>
      </c>
      <c r="CP938" s="2">
        <f t="shared" si="967"/>
        <v>-3023.5804871358528</v>
      </c>
      <c r="CQ938" s="2">
        <f t="shared" si="968"/>
        <v>-2427.7167625593779</v>
      </c>
      <c r="CR938" s="2">
        <f t="shared" si="969"/>
        <v>1802.2847397059363</v>
      </c>
      <c r="CS938" s="2">
        <f>Paramètres!$F$22</f>
        <v>1</v>
      </c>
      <c r="CT938" s="2">
        <f t="shared" si="970"/>
        <v>-36538.462548807052</v>
      </c>
      <c r="CU938" s="2">
        <f t="shared" si="971"/>
        <v>17837.539363642896</v>
      </c>
      <c r="CV938" s="2">
        <f t="shared" si="1000"/>
        <v>40660.017904325687</v>
      </c>
      <c r="CW938" s="2">
        <f t="shared" si="1001"/>
        <v>153.97905104387036</v>
      </c>
      <c r="CX938" s="2">
        <f t="shared" si="972"/>
        <v>515.13012136777672</v>
      </c>
      <c r="CY938" s="2">
        <f t="shared" si="1002"/>
        <v>-462.9132897001632</v>
      </c>
      <c r="CZ938" s="2">
        <f t="shared" si="1003"/>
        <v>225.9874513316019</v>
      </c>
      <c r="DA938" s="2"/>
      <c r="DB938" s="2"/>
      <c r="DC938" s="13">
        <f>Paramètres!$H$16</f>
        <v>-20000</v>
      </c>
      <c r="DD938" s="13">
        <f>Paramètres!$I$16</f>
        <v>0</v>
      </c>
      <c r="DE938" s="13"/>
      <c r="DF938" s="13"/>
      <c r="DG938" s="112">
        <f>Paramètres!$H$20</f>
        <v>1047197551196.5977</v>
      </c>
      <c r="DH938" s="13">
        <f>Paramètres!$H$21</f>
        <v>10000</v>
      </c>
      <c r="DI938" s="13">
        <f>IF(DL938&lt;66666,Paramètres!$H$22,5)</f>
        <v>1</v>
      </c>
      <c r="DJ938" s="13">
        <f t="shared" si="973"/>
        <v>-19780.371748123427</v>
      </c>
      <c r="DK938" s="13">
        <f t="shared" si="974"/>
        <v>-26298.724861724306</v>
      </c>
      <c r="DL938" s="13">
        <f t="shared" si="1004"/>
        <v>32907.233792080362</v>
      </c>
      <c r="DM938" s="13">
        <f t="shared" si="1005"/>
        <v>-126.94835731904303</v>
      </c>
      <c r="DN938" s="13">
        <f t="shared" si="1006"/>
        <v>847.04335014337244</v>
      </c>
      <c r="DO938" s="13">
        <f t="shared" si="1007"/>
        <v>-509.15347240897813</v>
      </c>
      <c r="DP938" s="13">
        <f t="shared" si="1008"/>
        <v>-676.93809063753213</v>
      </c>
      <c r="DQ938" s="13">
        <f>IF(DT938&lt;66666,Paramètres!$H$22,5)</f>
        <v>5</v>
      </c>
      <c r="DR938" s="13">
        <f t="shared" si="975"/>
        <v>-71538.46254880706</v>
      </c>
      <c r="DS938" s="13">
        <f t="shared" si="976"/>
        <v>2837.5393636428976</v>
      </c>
      <c r="DT938" s="13">
        <f t="shared" si="1009"/>
        <v>71594.715262282407</v>
      </c>
      <c r="DU938" s="13">
        <f t="shared" si="1010"/>
        <v>177.72858062858006</v>
      </c>
      <c r="DV938" s="13">
        <f t="shared" si="1011"/>
        <v>992.31602786100473</v>
      </c>
      <c r="DW938" s="13">
        <f t="shared" si="1012"/>
        <v>-991.53635482246034</v>
      </c>
      <c r="DX938" s="13">
        <f t="shared" si="1013"/>
        <v>39.328821686267254</v>
      </c>
    </row>
    <row r="939" spans="1:128" x14ac:dyDescent="0.35">
      <c r="A939" s="106">
        <f t="shared" si="1014"/>
        <v>933</v>
      </c>
      <c r="B939" s="106">
        <f>A939*Paramètres!$D$25</f>
        <v>466.5</v>
      </c>
      <c r="C939" s="102">
        <f>Paramètres!$D$7</f>
        <v>155093840495.72119</v>
      </c>
      <c r="D939" s="28">
        <f>Paramètres!$D$8</f>
        <v>6666</v>
      </c>
      <c r="E939" s="28">
        <f t="shared" si="977"/>
        <v>-6009.6288216761377</v>
      </c>
      <c r="F939" s="28">
        <f t="shared" si="978"/>
        <v>25947.654617478009</v>
      </c>
      <c r="G939" s="28">
        <f t="shared" si="952"/>
        <v>-179.2109185228164</v>
      </c>
      <c r="H939" s="28">
        <f t="shared" si="953"/>
        <v>-67.939567618630392</v>
      </c>
      <c r="I939" s="28">
        <f t="shared" si="1015"/>
        <v>-12809.531633805986</v>
      </c>
      <c r="J939" s="28">
        <f t="shared" si="1016"/>
        <v>-176.42491862849567</v>
      </c>
      <c r="K939" s="28">
        <f t="shared" si="1017"/>
        <v>1669.7206772894492</v>
      </c>
      <c r="L939" s="28">
        <f t="shared" si="979"/>
        <v>627.12091601881184</v>
      </c>
      <c r="M939" s="28">
        <f t="shared" si="980"/>
        <v>-1547.4774624722854</v>
      </c>
      <c r="N939" s="28">
        <f>Paramètres!$D$26*Calculs!K939</f>
        <v>33.394413545788986</v>
      </c>
      <c r="O939" s="28">
        <f>Paramètres!$D$26*I939</f>
        <v>-256.19063267611972</v>
      </c>
      <c r="P939" s="28">
        <f>Paramètres!$D$26*J939</f>
        <v>-3.5284983725699135</v>
      </c>
      <c r="Q939" s="105">
        <f>IF($T939&gt;25000,Paramètres!$D$9,-5)</f>
        <v>6</v>
      </c>
      <c r="R939" s="105">
        <f t="shared" si="954"/>
        <v>-63640.488013855931</v>
      </c>
      <c r="S939" s="105">
        <f t="shared" si="955"/>
        <v>25353.54012243688</v>
      </c>
      <c r="T939" s="105">
        <f t="shared" si="981"/>
        <v>68504.844437322507</v>
      </c>
      <c r="U939" s="105">
        <f t="shared" si="982"/>
        <v>158.27830788184232</v>
      </c>
      <c r="V939" s="105">
        <f t="shared" si="956"/>
        <v>195.50775008318499</v>
      </c>
      <c r="W939" s="105">
        <f t="shared" si="983"/>
        <v>-181.62523728038954</v>
      </c>
      <c r="X939" s="105">
        <f t="shared" si="984"/>
        <v>72.357124911312752</v>
      </c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44">
        <f t="shared" si="985"/>
        <v>57630.859192179792</v>
      </c>
      <c r="AL939" s="44">
        <f t="shared" si="986"/>
        <v>594.11449504112807</v>
      </c>
      <c r="AM939" s="44">
        <f t="shared" si="957"/>
        <v>31.012550118376076</v>
      </c>
      <c r="AN939" s="44">
        <f t="shared" si="958"/>
        <v>178.46883106943952</v>
      </c>
      <c r="AO939" s="44">
        <f t="shared" si="1018"/>
        <v>11205.494487781663</v>
      </c>
      <c r="AP939" s="44">
        <f t="shared" si="1019"/>
        <v>6736.2813984394761</v>
      </c>
      <c r="AQ939" s="44">
        <f t="shared" si="987"/>
        <v>2009.8197978989697</v>
      </c>
      <c r="AR939" s="44">
        <f t="shared" si="988"/>
        <v>-2009.1021651838334</v>
      </c>
      <c r="AS939" s="44">
        <f t="shared" si="989"/>
        <v>53.703909357589666</v>
      </c>
      <c r="AT939" s="44">
        <f>Paramètres!$D$26*Calculs!AQ939</f>
        <v>40.196395957979398</v>
      </c>
      <c r="AU939" s="44">
        <f>Paramètres!$D$26*AO939</f>
        <v>224.10988975563328</v>
      </c>
      <c r="AV939" s="44">
        <f>Paramètres!$D$26*AP939</f>
        <v>134.72562796878952</v>
      </c>
      <c r="AW939" s="44"/>
      <c r="AX939" s="44"/>
      <c r="AY939" s="44"/>
      <c r="AZ939" s="44"/>
      <c r="BA939" s="44"/>
      <c r="BB939" s="44"/>
      <c r="BC939" s="44"/>
      <c r="BD939" s="44"/>
      <c r="BE939" s="44"/>
      <c r="BF939" s="44"/>
      <c r="BG939" s="41">
        <f>Paramètres!$D$16</f>
        <v>30000</v>
      </c>
      <c r="BH939" s="41">
        <f>Paramètres!$E$16</f>
        <v>-25000</v>
      </c>
      <c r="BI939" s="100"/>
      <c r="BJ939" s="100"/>
      <c r="BK939" s="110">
        <f>Paramètres!$D$20</f>
        <v>523598775598.29883</v>
      </c>
      <c r="BL939" s="41">
        <f>Paramètres!$D$21</f>
        <v>10000</v>
      </c>
      <c r="BM939" s="41"/>
      <c r="BN939" s="41"/>
      <c r="BO939" s="41">
        <f>IF(AND($BR$6&gt;200,A939&lt;950),Paramètres!$D$22,0)</f>
        <v>1</v>
      </c>
      <c r="BP939" s="41">
        <f t="shared" si="959"/>
        <v>36009.628821676139</v>
      </c>
      <c r="BQ939" s="41">
        <f t="shared" si="960"/>
        <v>-50947.654617478009</v>
      </c>
      <c r="BR939" s="41">
        <f t="shared" si="990"/>
        <v>62388.756029405791</v>
      </c>
      <c r="BS939" s="41">
        <f t="shared" si="991"/>
        <v>-54.747460278280897</v>
      </c>
      <c r="BT939" s="41">
        <f t="shared" si="992"/>
        <v>129.49735988623681</v>
      </c>
      <c r="BU939" s="41">
        <f t="shared" si="993"/>
        <v>74.743465965125338</v>
      </c>
      <c r="BV939" s="41">
        <f t="shared" si="994"/>
        <v>-105.74961235402087</v>
      </c>
      <c r="BW939" s="41">
        <f>Paramètres!$D$22</f>
        <v>1</v>
      </c>
      <c r="BX939" s="41">
        <f t="shared" si="961"/>
        <v>-27630.859192179792</v>
      </c>
      <c r="BY939" s="41">
        <f t="shared" si="962"/>
        <v>-25594.114495041129</v>
      </c>
      <c r="BZ939" s="41">
        <f t="shared" si="995"/>
        <v>37663.28552427869</v>
      </c>
      <c r="CA939" s="41">
        <f t="shared" si="996"/>
        <v>-137.1914517877361</v>
      </c>
      <c r="CB939" s="41">
        <f t="shared" si="997"/>
        <v>333.26118232586384</v>
      </c>
      <c r="CC939" s="41">
        <f t="shared" si="998"/>
        <v>-244.48989712088201</v>
      </c>
      <c r="CD939" s="41">
        <f t="shared" si="999"/>
        <v>-226.46789143508448</v>
      </c>
      <c r="CE939" s="2">
        <f>Paramètres!$F$16</f>
        <v>15000</v>
      </c>
      <c r="CF939" s="2">
        <f>Paramètres!$G$16</f>
        <v>15000</v>
      </c>
      <c r="CG939" s="111">
        <f>Paramètres!$F$20</f>
        <v>992600579172.61572</v>
      </c>
      <c r="CH939" s="2">
        <f>Paramètres!$F$21</f>
        <v>13332</v>
      </c>
      <c r="CI939" s="2"/>
      <c r="CJ939" s="2"/>
      <c r="CK939" s="2">
        <f>IF(CN939&gt;20000,Paramètres!$F$22,-2)</f>
        <v>1</v>
      </c>
      <c r="CL939" s="2">
        <f t="shared" si="963"/>
        <v>21009.628821676139</v>
      </c>
      <c r="CM939" s="2">
        <f t="shared" si="964"/>
        <v>-10947.654617478009</v>
      </c>
      <c r="CN939" s="2">
        <f t="shared" si="965"/>
        <v>23690.834616960885</v>
      </c>
      <c r="CO939" s="2">
        <f t="shared" si="966"/>
        <v>-27.523026991018426</v>
      </c>
      <c r="CP939" s="2">
        <f t="shared" si="967"/>
        <v>1170.550369276051</v>
      </c>
      <c r="CQ939" s="2">
        <f t="shared" si="968"/>
        <v>1038.0735492517904</v>
      </c>
      <c r="CR939" s="2">
        <f t="shared" si="969"/>
        <v>-540.91725185659402</v>
      </c>
      <c r="CS939" s="2">
        <f>Paramètres!$F$22</f>
        <v>1</v>
      </c>
      <c r="CT939" s="2">
        <f t="shared" si="970"/>
        <v>-42630.859192179792</v>
      </c>
      <c r="CU939" s="2">
        <f t="shared" si="971"/>
        <v>14405.885504958871</v>
      </c>
      <c r="CV939" s="2">
        <f t="shared" si="1000"/>
        <v>44999.107687213582</v>
      </c>
      <c r="CW939" s="2">
        <f t="shared" si="1001"/>
        <v>161.3287814471087</v>
      </c>
      <c r="CX939" s="2">
        <f t="shared" si="972"/>
        <v>432.07253574255776</v>
      </c>
      <c r="CY939" s="2">
        <f t="shared" si="1002"/>
        <v>-409.33308189315392</v>
      </c>
      <c r="CZ939" s="2">
        <f t="shared" si="1003"/>
        <v>138.32246459218541</v>
      </c>
      <c r="DA939" s="2"/>
      <c r="DB939" s="2"/>
      <c r="DC939" s="13">
        <f>Paramètres!$H$16</f>
        <v>-20000</v>
      </c>
      <c r="DD939" s="13">
        <f>Paramètres!$I$16</f>
        <v>0</v>
      </c>
      <c r="DE939" s="13"/>
      <c r="DF939" s="13"/>
      <c r="DG939" s="112">
        <f>Paramètres!$H$20</f>
        <v>1047197551196.5977</v>
      </c>
      <c r="DH939" s="13">
        <f>Paramètres!$H$21</f>
        <v>10000</v>
      </c>
      <c r="DI939" s="13">
        <f>IF(DL939&lt;66666,Paramètres!$H$22,5)</f>
        <v>1</v>
      </c>
      <c r="DJ939" s="13">
        <f t="shared" si="973"/>
        <v>-13990.371178323861</v>
      </c>
      <c r="DK939" s="13">
        <f t="shared" si="974"/>
        <v>-25947.654617478009</v>
      </c>
      <c r="DL939" s="13">
        <f t="shared" si="1004"/>
        <v>29478.997029329254</v>
      </c>
      <c r="DM939" s="13">
        <f t="shared" si="1005"/>
        <v>-118.33251254287633</v>
      </c>
      <c r="DN939" s="13">
        <f t="shared" si="1006"/>
        <v>1023.4062901491289</v>
      </c>
      <c r="DO939" s="13">
        <f t="shared" si="1007"/>
        <v>-485.69609919810387</v>
      </c>
      <c r="DP939" s="13">
        <f t="shared" si="1008"/>
        <v>-900.81059826167052</v>
      </c>
      <c r="DQ939" s="13">
        <f>IF(DT939&lt;66666,Paramètres!$H$22,5)</f>
        <v>5</v>
      </c>
      <c r="DR939" s="13">
        <f t="shared" si="975"/>
        <v>-77630.859192179792</v>
      </c>
      <c r="DS939" s="13">
        <f t="shared" si="976"/>
        <v>-594.11449504112807</v>
      </c>
      <c r="DT939" s="13">
        <f t="shared" si="1009"/>
        <v>77633.132559167439</v>
      </c>
      <c r="DU939" s="13">
        <f t="shared" si="1010"/>
        <v>-179.5615198785967</v>
      </c>
      <c r="DV939" s="13">
        <f t="shared" si="1011"/>
        <v>847.58682444206852</v>
      </c>
      <c r="DW939" s="13">
        <f t="shared" si="1012"/>
        <v>-847.56200416440697</v>
      </c>
      <c r="DX939" s="13">
        <f t="shared" si="1013"/>
        <v>-6.4864523896819861</v>
      </c>
    </row>
    <row r="940" spans="1:128" x14ac:dyDescent="0.35">
      <c r="A940" s="106">
        <f t="shared" si="1014"/>
        <v>934</v>
      </c>
      <c r="B940" s="106">
        <f>A940*Paramètres!$D$25</f>
        <v>467</v>
      </c>
      <c r="C940" s="102">
        <f>Paramètres!$D$7</f>
        <v>155093840495.72119</v>
      </c>
      <c r="D940" s="28">
        <f>Paramètres!$D$8</f>
        <v>6666</v>
      </c>
      <c r="E940" s="28">
        <f t="shared" si="977"/>
        <v>-12257.614409574428</v>
      </c>
      <c r="F940" s="28">
        <f t="shared" si="978"/>
        <v>25472.572792545689</v>
      </c>
      <c r="G940" s="28">
        <f t="shared" si="952"/>
        <v>-171.79162591237773</v>
      </c>
      <c r="H940" s="28">
        <f t="shared" si="953"/>
        <v>-70.930580609744396</v>
      </c>
      <c r="I940" s="28">
        <f t="shared" si="1015"/>
        <v>-11926.220085111054</v>
      </c>
      <c r="J940" s="28">
        <f t="shared" si="1016"/>
        <v>-1720.3738827282111</v>
      </c>
      <c r="K940" s="28">
        <f t="shared" si="1017"/>
        <v>1654.2900259934108</v>
      </c>
      <c r="L940" s="28">
        <f t="shared" si="979"/>
        <v>540.47888873115778</v>
      </c>
      <c r="M940" s="28">
        <f t="shared" si="980"/>
        <v>-1563.5082541954209</v>
      </c>
      <c r="N940" s="28">
        <f>Paramètres!$D$26*Calculs!K940</f>
        <v>33.085800519868215</v>
      </c>
      <c r="O940" s="28">
        <f>Paramètres!$D$26*I940</f>
        <v>-238.52440170222107</v>
      </c>
      <c r="P940" s="28">
        <f>Paramètres!$D$26*J940</f>
        <v>-34.407477654564225</v>
      </c>
      <c r="Q940" s="105">
        <f>IF($T940&gt;25000,Paramètres!$D$9,-5)</f>
        <v>6</v>
      </c>
      <c r="R940" s="105">
        <f t="shared" si="954"/>
        <v>-74988.945304349094</v>
      </c>
      <c r="S940" s="105">
        <f t="shared" si="955"/>
        <v>21496.891620945426</v>
      </c>
      <c r="T940" s="105">
        <f t="shared" si="981"/>
        <v>78009.347306725584</v>
      </c>
      <c r="U940" s="105">
        <f t="shared" si="982"/>
        <v>164.00412487691909</v>
      </c>
      <c r="V940" s="105">
        <f t="shared" si="956"/>
        <v>151.25614124515494</v>
      </c>
      <c r="W940" s="105">
        <f t="shared" si="983"/>
        <v>-145.39973598525322</v>
      </c>
      <c r="X940" s="105">
        <f t="shared" si="984"/>
        <v>41.681375214751739</v>
      </c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44">
        <f t="shared" si="985"/>
        <v>62731.330894774663</v>
      </c>
      <c r="AL940" s="44">
        <f t="shared" si="986"/>
        <v>3975.6811716002635</v>
      </c>
      <c r="AM940" s="44">
        <f t="shared" si="957"/>
        <v>36.56646102672687</v>
      </c>
      <c r="AN940" s="44">
        <f t="shared" si="958"/>
        <v>-179.24173074786938</v>
      </c>
      <c r="AO940" s="44">
        <f t="shared" si="1018"/>
        <v>8972.2824328421975</v>
      </c>
      <c r="AP940" s="44">
        <f t="shared" si="1019"/>
        <v>6655.2596798282757</v>
      </c>
      <c r="AQ940" s="44">
        <f t="shared" si="987"/>
        <v>1683.1576179457943</v>
      </c>
      <c r="AR940" s="44">
        <f t="shared" si="988"/>
        <v>-1683.0102204588322</v>
      </c>
      <c r="AS940" s="44">
        <f t="shared" si="989"/>
        <v>-22.274754321268304</v>
      </c>
      <c r="AT940" s="44">
        <f>Paramètres!$D$26*Calculs!AQ940</f>
        <v>33.663152358915887</v>
      </c>
      <c r="AU940" s="44">
        <f>Paramètres!$D$26*AO940</f>
        <v>179.44564865684396</v>
      </c>
      <c r="AV940" s="44">
        <f>Paramètres!$D$26*AP940</f>
        <v>133.10519359656553</v>
      </c>
      <c r="AW940" s="44"/>
      <c r="AX940" s="44"/>
      <c r="AY940" s="44"/>
      <c r="AZ940" s="44"/>
      <c r="BA940" s="44"/>
      <c r="BB940" s="44"/>
      <c r="BC940" s="44"/>
      <c r="BD940" s="44"/>
      <c r="BE940" s="44"/>
      <c r="BF940" s="44"/>
      <c r="BG940" s="41">
        <f>Paramètres!$D$16</f>
        <v>30000</v>
      </c>
      <c r="BH940" s="41">
        <f>Paramètres!$E$16</f>
        <v>-25000</v>
      </c>
      <c r="BI940" s="100"/>
      <c r="BJ940" s="100"/>
      <c r="BK940" s="110">
        <f>Paramètres!$D$20</f>
        <v>523598775598.29883</v>
      </c>
      <c r="BL940" s="41">
        <f>Paramètres!$D$21</f>
        <v>10000</v>
      </c>
      <c r="BM940" s="41"/>
      <c r="BN940" s="41"/>
      <c r="BO940" s="41">
        <f>IF(AND($BR$6&gt;200,A940&lt;950),Paramètres!$D$22,0)</f>
        <v>1</v>
      </c>
      <c r="BP940" s="41">
        <f t="shared" si="959"/>
        <v>42257.614409574424</v>
      </c>
      <c r="BQ940" s="41">
        <f t="shared" si="960"/>
        <v>-50472.572792545689</v>
      </c>
      <c r="BR940" s="41">
        <f t="shared" si="990"/>
        <v>65826.944178558799</v>
      </c>
      <c r="BS940" s="41">
        <f t="shared" si="991"/>
        <v>-50.062611132181587</v>
      </c>
      <c r="BT940" s="41">
        <f t="shared" si="992"/>
        <v>116.76919930384722</v>
      </c>
      <c r="BU940" s="41">
        <f t="shared" si="993"/>
        <v>74.96000096422452</v>
      </c>
      <c r="BV940" s="41">
        <f t="shared" si="994"/>
        <v>-89.532363765875473</v>
      </c>
      <c r="BW940" s="41">
        <f>Paramètres!$D$22</f>
        <v>1</v>
      </c>
      <c r="BX940" s="41">
        <f t="shared" si="961"/>
        <v>-32731.330894774663</v>
      </c>
      <c r="BY940" s="41">
        <f t="shared" si="962"/>
        <v>-28975.681171600263</v>
      </c>
      <c r="BZ940" s="41">
        <f t="shared" si="995"/>
        <v>43714.186730413508</v>
      </c>
      <c r="CA940" s="41">
        <f t="shared" si="996"/>
        <v>-138.48287435527101</v>
      </c>
      <c r="CB940" s="41">
        <f t="shared" si="997"/>
        <v>253.8198343087879</v>
      </c>
      <c r="CC940" s="41">
        <f t="shared" si="998"/>
        <v>-190.04953782287205</v>
      </c>
      <c r="CD940" s="41">
        <f t="shared" si="999"/>
        <v>-168.24292395775004</v>
      </c>
      <c r="CE940" s="2">
        <f>Paramètres!$F$16</f>
        <v>15000</v>
      </c>
      <c r="CF940" s="2">
        <f>Paramètres!$G$16</f>
        <v>15000</v>
      </c>
      <c r="CG940" s="111">
        <f>Paramètres!$F$20</f>
        <v>992600579172.61572</v>
      </c>
      <c r="CH940" s="2">
        <f>Paramètres!$F$21</f>
        <v>13332</v>
      </c>
      <c r="CI940" s="2"/>
      <c r="CJ940" s="2"/>
      <c r="CK940" s="2">
        <f>IF(CN940&gt;20000,Paramètres!$F$22,-2)</f>
        <v>1</v>
      </c>
      <c r="CL940" s="2">
        <f t="shared" si="963"/>
        <v>27257.614409574428</v>
      </c>
      <c r="CM940" s="2">
        <f t="shared" si="964"/>
        <v>-10472.572792545689</v>
      </c>
      <c r="CN940" s="2">
        <f t="shared" si="965"/>
        <v>29200.211029994418</v>
      </c>
      <c r="CO940" s="2">
        <f t="shared" si="966"/>
        <v>-21.017136786487722</v>
      </c>
      <c r="CP940" s="2">
        <f t="shared" si="967"/>
        <v>876.30479100853483</v>
      </c>
      <c r="CQ940" s="2">
        <f t="shared" si="968"/>
        <v>818.00703679975811</v>
      </c>
      <c r="CR940" s="2">
        <f t="shared" si="969"/>
        <v>-314.28422564709018</v>
      </c>
      <c r="CS940" s="2">
        <f>Paramètres!$F$22</f>
        <v>1</v>
      </c>
      <c r="CT940" s="2">
        <f t="shared" si="970"/>
        <v>-47731.330894774663</v>
      </c>
      <c r="CU940" s="2">
        <f t="shared" si="971"/>
        <v>11024.318828399737</v>
      </c>
      <c r="CV940" s="2">
        <f t="shared" si="1000"/>
        <v>48987.912331683205</v>
      </c>
      <c r="CW940" s="2">
        <f t="shared" si="1001"/>
        <v>166.99467480807672</v>
      </c>
      <c r="CX940" s="2">
        <f t="shared" si="972"/>
        <v>371.57872687865819</v>
      </c>
      <c r="CY940" s="2">
        <f t="shared" si="1002"/>
        <v>-362.04741786135497</v>
      </c>
      <c r="CZ940" s="2">
        <f t="shared" si="1003"/>
        <v>83.620676203256551</v>
      </c>
      <c r="DA940" s="2"/>
      <c r="DB940" s="2"/>
      <c r="DC940" s="13">
        <f>Paramètres!$H$16</f>
        <v>-20000</v>
      </c>
      <c r="DD940" s="13">
        <f>Paramètres!$I$16</f>
        <v>0</v>
      </c>
      <c r="DE940" s="13"/>
      <c r="DF940" s="13"/>
      <c r="DG940" s="112">
        <f>Paramètres!$H$20</f>
        <v>1047197551196.5977</v>
      </c>
      <c r="DH940" s="13">
        <f>Paramètres!$H$21</f>
        <v>10000</v>
      </c>
      <c r="DI940" s="13">
        <f>IF(DL940&lt;66666,Paramètres!$H$22,5)</f>
        <v>1</v>
      </c>
      <c r="DJ940" s="13">
        <f t="shared" si="973"/>
        <v>-7742.3855904255724</v>
      </c>
      <c r="DK940" s="13">
        <f t="shared" si="974"/>
        <v>-25472.572792545689</v>
      </c>
      <c r="DL940" s="13">
        <f t="shared" si="1004"/>
        <v>26623.232322585634</v>
      </c>
      <c r="DM940" s="13">
        <f t="shared" si="1005"/>
        <v>-106.90664334828655</v>
      </c>
      <c r="DN940" s="13">
        <f t="shared" si="1006"/>
        <v>1212.0778244710566</v>
      </c>
      <c r="DO940" s="13">
        <f t="shared" si="1007"/>
        <v>-352.48814903282482</v>
      </c>
      <c r="DP940" s="13">
        <f t="shared" si="1008"/>
        <v>-1159.6916647824553</v>
      </c>
      <c r="DQ940" s="13">
        <f>IF(DT940&lt;66666,Paramètres!$H$22,5)</f>
        <v>5</v>
      </c>
      <c r="DR940" s="13">
        <f t="shared" si="975"/>
        <v>-82731.33089477467</v>
      </c>
      <c r="DS940" s="13">
        <f t="shared" si="976"/>
        <v>-3975.6811716002635</v>
      </c>
      <c r="DT940" s="13">
        <f t="shared" si="1009"/>
        <v>82826.802137948776</v>
      </c>
      <c r="DU940" s="13">
        <f t="shared" si="1010"/>
        <v>-177.24874910313213</v>
      </c>
      <c r="DV940" s="13">
        <f t="shared" si="1011"/>
        <v>746.84336890733027</v>
      </c>
      <c r="DW940" s="13">
        <f t="shared" si="1012"/>
        <v>-745.98251151521276</v>
      </c>
      <c r="DX940" s="13">
        <f t="shared" si="1013"/>
        <v>-35.848433638112908</v>
      </c>
    </row>
    <row r="941" spans="1:128" x14ac:dyDescent="0.35">
      <c r="A941" s="106">
        <f t="shared" si="1014"/>
        <v>935</v>
      </c>
      <c r="B941" s="106">
        <f>A941*Paramètres!$D$25</f>
        <v>467.5</v>
      </c>
      <c r="C941" s="102">
        <f>Paramètres!$D$7</f>
        <v>155093840495.72119</v>
      </c>
      <c r="D941" s="28">
        <f>Paramètres!$D$8</f>
        <v>6666</v>
      </c>
      <c r="E941" s="28">
        <f t="shared" si="977"/>
        <v>-18085.604729947165</v>
      </c>
      <c r="F941" s="28">
        <f t="shared" si="978"/>
        <v>24221.508787632727</v>
      </c>
      <c r="G941" s="28">
        <f t="shared" si="952"/>
        <v>-163.74830751066989</v>
      </c>
      <c r="H941" s="28">
        <f t="shared" si="953"/>
        <v>-69.467005351105229</v>
      </c>
      <c r="I941" s="28">
        <f t="shared" si="1015"/>
        <v>-11147.216794677675</v>
      </c>
      <c r="J941" s="28">
        <f t="shared" si="1016"/>
        <v>-3249.4746592690676</v>
      </c>
      <c r="K941" s="28">
        <f t="shared" si="1017"/>
        <v>1770.5538265299322</v>
      </c>
      <c r="L941" s="28">
        <f t="shared" si="979"/>
        <v>621.01594747653689</v>
      </c>
      <c r="M941" s="28">
        <f t="shared" si="980"/>
        <v>-1658.0711823138367</v>
      </c>
      <c r="N941" s="28">
        <f>Paramètres!$D$26*Calculs!K941</f>
        <v>35.411076530598642</v>
      </c>
      <c r="O941" s="28">
        <f>Paramètres!$D$26*I941</f>
        <v>-222.9443358935535</v>
      </c>
      <c r="P941" s="28">
        <f>Paramètres!$D$26*J941</f>
        <v>-64.989493185381349</v>
      </c>
      <c r="Q941" s="105">
        <f>IF($T941&gt;25000,Paramètres!$D$9,-5)</f>
        <v>6</v>
      </c>
      <c r="R941" s="105">
        <f t="shared" si="954"/>
        <v>-84882.324286028219</v>
      </c>
      <c r="S941" s="105">
        <f t="shared" si="955"/>
        <v>16923.766464698645</v>
      </c>
      <c r="T941" s="105">
        <f t="shared" si="981"/>
        <v>86553.005999503643</v>
      </c>
      <c r="U941" s="105">
        <f t="shared" si="982"/>
        <v>168.72427501536131</v>
      </c>
      <c r="V941" s="105">
        <f t="shared" si="956"/>
        <v>123.12007229944685</v>
      </c>
      <c r="W941" s="105">
        <f t="shared" si="983"/>
        <v>-120.74355803541727</v>
      </c>
      <c r="X941" s="105">
        <f t="shared" si="984"/>
        <v>24.073749104965838</v>
      </c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44">
        <f t="shared" si="985"/>
        <v>66796.719556081051</v>
      </c>
      <c r="AL941" s="44">
        <f t="shared" si="986"/>
        <v>7297.7423229340839</v>
      </c>
      <c r="AM941" s="44">
        <f t="shared" si="957"/>
        <v>42.433889568851512</v>
      </c>
      <c r="AN941" s="44">
        <f t="shared" si="958"/>
        <v>-176.87572944357393</v>
      </c>
      <c r="AO941" s="44">
        <f t="shared" si="1018"/>
        <v>7109.8265637265213</v>
      </c>
      <c r="AP941" s="44">
        <f t="shared" si="1019"/>
        <v>6499.8797319104424</v>
      </c>
      <c r="AQ941" s="44">
        <f t="shared" si="987"/>
        <v>1445.6278790873896</v>
      </c>
      <c r="AR941" s="44">
        <f t="shared" si="988"/>
        <v>-1443.4792031846932</v>
      </c>
      <c r="AS941" s="44">
        <f t="shared" si="989"/>
        <v>-78.789306177854655</v>
      </c>
      <c r="AT941" s="44">
        <f>Paramètres!$D$26*Calculs!AQ941</f>
        <v>28.912557581747791</v>
      </c>
      <c r="AU941" s="44">
        <f>Paramètres!$D$26*AO941</f>
        <v>142.19653127453043</v>
      </c>
      <c r="AV941" s="44">
        <f>Paramètres!$D$26*AP941</f>
        <v>129.99759463820885</v>
      </c>
      <c r="AW941" s="44"/>
      <c r="AX941" s="44"/>
      <c r="AY941" s="44"/>
      <c r="AZ941" s="44"/>
      <c r="BA941" s="44"/>
      <c r="BB941" s="44"/>
      <c r="BC941" s="44"/>
      <c r="BD941" s="44"/>
      <c r="BE941" s="44"/>
      <c r="BF941" s="44"/>
      <c r="BG941" s="41">
        <f>Paramètres!$D$16</f>
        <v>30000</v>
      </c>
      <c r="BH941" s="41">
        <f>Paramètres!$E$16</f>
        <v>-25000</v>
      </c>
      <c r="BI941" s="100"/>
      <c r="BJ941" s="100"/>
      <c r="BK941" s="110">
        <f>Paramètres!$D$20</f>
        <v>523598775598.29883</v>
      </c>
      <c r="BL941" s="41">
        <f>Paramètres!$D$21</f>
        <v>10000</v>
      </c>
      <c r="BM941" s="41"/>
      <c r="BN941" s="41"/>
      <c r="BO941" s="41">
        <f>IF(AND($BR$6&gt;200,A941&lt;950),Paramètres!$D$22,0)</f>
        <v>1</v>
      </c>
      <c r="BP941" s="41">
        <f t="shared" si="959"/>
        <v>48085.604729947168</v>
      </c>
      <c r="BQ941" s="41">
        <f t="shared" si="960"/>
        <v>-49221.508787632731</v>
      </c>
      <c r="BR941" s="41">
        <f t="shared" si="990"/>
        <v>68811.207732285329</v>
      </c>
      <c r="BS941" s="41">
        <f t="shared" si="991"/>
        <v>-45.668805702929099</v>
      </c>
      <c r="BT941" s="41">
        <f t="shared" si="992"/>
        <v>107.16808457160889</v>
      </c>
      <c r="BU941" s="41">
        <f t="shared" si="993"/>
        <v>74.889575756684479</v>
      </c>
      <c r="BV941" s="41">
        <f t="shared" si="994"/>
        <v>-76.658657656727399</v>
      </c>
      <c r="BW941" s="41">
        <f>Paramètres!$D$22</f>
        <v>1</v>
      </c>
      <c r="BX941" s="41">
        <f t="shared" si="961"/>
        <v>-36796.719556081051</v>
      </c>
      <c r="BY941" s="41">
        <f t="shared" si="962"/>
        <v>-32297.742322934086</v>
      </c>
      <c r="BZ941" s="41">
        <f t="shared" si="995"/>
        <v>48960.624273466172</v>
      </c>
      <c r="CA941" s="41">
        <f t="shared" si="996"/>
        <v>-138.72546549936757</v>
      </c>
      <c r="CB941" s="41">
        <f t="shared" si="997"/>
        <v>205.43787770976093</v>
      </c>
      <c r="CC941" s="41">
        <f t="shared" si="998"/>
        <v>-154.39835754666484</v>
      </c>
      <c r="CD941" s="41">
        <f t="shared" si="999"/>
        <v>-135.52073193715762</v>
      </c>
      <c r="CE941" s="2">
        <f>Paramètres!$F$16</f>
        <v>15000</v>
      </c>
      <c r="CF941" s="2">
        <f>Paramètres!$G$16</f>
        <v>15000</v>
      </c>
      <c r="CG941" s="111">
        <f>Paramètres!$F$20</f>
        <v>992600579172.61572</v>
      </c>
      <c r="CH941" s="2">
        <f>Paramètres!$F$21</f>
        <v>13332</v>
      </c>
      <c r="CI941" s="2"/>
      <c r="CJ941" s="2"/>
      <c r="CK941" s="2">
        <f>IF(CN941&gt;20000,Paramètres!$F$22,-2)</f>
        <v>1</v>
      </c>
      <c r="CL941" s="2">
        <f t="shared" si="963"/>
        <v>33085.604729947168</v>
      </c>
      <c r="CM941" s="2">
        <f t="shared" si="964"/>
        <v>-9221.508787632727</v>
      </c>
      <c r="CN941" s="2">
        <f t="shared" si="965"/>
        <v>34346.665990554167</v>
      </c>
      <c r="CO941" s="2">
        <f t="shared" si="966"/>
        <v>-15.574038712702786</v>
      </c>
      <c r="CP941" s="2">
        <f t="shared" si="967"/>
        <v>681.67947260278152</v>
      </c>
      <c r="CQ941" s="2">
        <f t="shared" si="968"/>
        <v>656.65114597315198</v>
      </c>
      <c r="CR941" s="2">
        <f t="shared" si="969"/>
        <v>-183.0196051251136</v>
      </c>
      <c r="CS941" s="2">
        <f>Paramètres!$F$22</f>
        <v>1</v>
      </c>
      <c r="CT941" s="2">
        <f t="shared" si="970"/>
        <v>-51796.719556081051</v>
      </c>
      <c r="CU941" s="2">
        <f t="shared" si="971"/>
        <v>7702.2576770659161</v>
      </c>
      <c r="CV941" s="2">
        <f t="shared" si="1000"/>
        <v>52366.257552886382</v>
      </c>
      <c r="CW941" s="2">
        <f t="shared" si="1001"/>
        <v>171.54200122704714</v>
      </c>
      <c r="CX941" s="2">
        <f t="shared" si="972"/>
        <v>329.42694011156163</v>
      </c>
      <c r="CY941" s="2">
        <f t="shared" si="1002"/>
        <v>-325.84407648271889</v>
      </c>
      <c r="CZ941" s="2">
        <f t="shared" si="1003"/>
        <v>48.45355190685671</v>
      </c>
      <c r="DA941" s="2"/>
      <c r="DB941" s="2"/>
      <c r="DC941" s="13">
        <f>Paramètres!$H$16</f>
        <v>-20000</v>
      </c>
      <c r="DD941" s="13">
        <f>Paramètres!$I$16</f>
        <v>0</v>
      </c>
      <c r="DE941" s="13"/>
      <c r="DF941" s="13"/>
      <c r="DG941" s="112">
        <f>Paramètres!$H$20</f>
        <v>1047197551196.5977</v>
      </c>
      <c r="DH941" s="13">
        <f>Paramètres!$H$21</f>
        <v>10000</v>
      </c>
      <c r="DI941" s="13">
        <f>IF(DL941&lt;66666,Paramètres!$H$22,5)</f>
        <v>1</v>
      </c>
      <c r="DJ941" s="13">
        <f t="shared" si="973"/>
        <v>-1914.3952700528353</v>
      </c>
      <c r="DK941" s="13">
        <f t="shared" si="974"/>
        <v>-24221.508787632727</v>
      </c>
      <c r="DL941" s="13">
        <f t="shared" si="1004"/>
        <v>24297.045030195957</v>
      </c>
      <c r="DM941" s="13">
        <f t="shared" si="1005"/>
        <v>-94.519091841422721</v>
      </c>
      <c r="DN941" s="13">
        <f t="shared" si="1006"/>
        <v>1402.7538925702404</v>
      </c>
      <c r="DO941" s="13">
        <f t="shared" si="1007"/>
        <v>-110.52477425329964</v>
      </c>
      <c r="DP941" s="13">
        <f t="shared" si="1008"/>
        <v>-1398.3929195319956</v>
      </c>
      <c r="DQ941" s="13">
        <f>IF(DT941&lt;66666,Paramètres!$H$22,5)</f>
        <v>5</v>
      </c>
      <c r="DR941" s="13">
        <f t="shared" si="975"/>
        <v>-86796.719556081051</v>
      </c>
      <c r="DS941" s="13">
        <f t="shared" si="976"/>
        <v>-7297.7423229340839</v>
      </c>
      <c r="DT941" s="13">
        <f t="shared" si="1009"/>
        <v>87102.971067059058</v>
      </c>
      <c r="DU941" s="13">
        <f t="shared" si="1010"/>
        <v>-175.19395763092641</v>
      </c>
      <c r="DV941" s="13">
        <f t="shared" si="1011"/>
        <v>676.70970970180031</v>
      </c>
      <c r="DW941" s="13">
        <f t="shared" si="1012"/>
        <v>-674.33041805938205</v>
      </c>
      <c r="DX941" s="13">
        <f t="shared" si="1013"/>
        <v>-56.696723755027961</v>
      </c>
    </row>
    <row r="942" spans="1:128" x14ac:dyDescent="0.35">
      <c r="A942" s="106">
        <f t="shared" si="1014"/>
        <v>936</v>
      </c>
      <c r="B942" s="106">
        <f>A942*Paramètres!$D$25</f>
        <v>468</v>
      </c>
      <c r="C942" s="102">
        <f>Paramètres!$D$7</f>
        <v>155093840495.72119</v>
      </c>
      <c r="D942" s="28">
        <f>Paramètres!$D$8</f>
        <v>6666</v>
      </c>
      <c r="E942" s="28">
        <f t="shared" si="977"/>
        <v>-23503.959140416868</v>
      </c>
      <c r="F942" s="28">
        <f t="shared" si="978"/>
        <v>22182.253662419735</v>
      </c>
      <c r="G942" s="28">
        <f t="shared" si="952"/>
        <v>-154.82635801637042</v>
      </c>
      <c r="H942" s="28">
        <f t="shared" si="953"/>
        <v>-63.531265257212823</v>
      </c>
      <c r="I942" s="28">
        <f t="shared" si="1015"/>
        <v>-10303.256511307585</v>
      </c>
      <c r="J942" s="28">
        <f t="shared" si="1016"/>
        <v>-4842.5563483975229</v>
      </c>
      <c r="K942" s="28">
        <f t="shared" si="1017"/>
        <v>1932.954991005784</v>
      </c>
      <c r="L942" s="28">
        <f t="shared" si="979"/>
        <v>861.53620427426688</v>
      </c>
      <c r="M942" s="28">
        <f t="shared" si="980"/>
        <v>-1730.3382230011737</v>
      </c>
      <c r="N942" s="28">
        <f>Paramètres!$D$26*Calculs!K942</f>
        <v>38.659099820115678</v>
      </c>
      <c r="O942" s="28">
        <f>Paramètres!$D$26*I942</f>
        <v>-206.06513022615172</v>
      </c>
      <c r="P942" s="28">
        <f>Paramètres!$D$26*J942</f>
        <v>-96.851126967950464</v>
      </c>
      <c r="Q942" s="105">
        <f>IF($T942&gt;25000,Paramètres!$D$9,-5)</f>
        <v>6</v>
      </c>
      <c r="R942" s="105">
        <f t="shared" si="954"/>
        <v>-93494.72217756501</v>
      </c>
      <c r="S942" s="105">
        <f t="shared" si="955"/>
        <v>11654.268800074893</v>
      </c>
      <c r="T942" s="105">
        <f t="shared" si="981"/>
        <v>94218.284087137057</v>
      </c>
      <c r="U942" s="105">
        <f t="shared" si="982"/>
        <v>172.89463797670962</v>
      </c>
      <c r="V942" s="105">
        <f t="shared" si="956"/>
        <v>104.04534782739917</v>
      </c>
      <c r="W942" s="105">
        <f t="shared" si="983"/>
        <v>-103.24631766796158</v>
      </c>
      <c r="X942" s="105">
        <f t="shared" si="984"/>
        <v>12.869820998399426</v>
      </c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44">
        <f t="shared" si="985"/>
        <v>69990.763037148135</v>
      </c>
      <c r="AL942" s="44">
        <f t="shared" si="986"/>
        <v>10527.984862344842</v>
      </c>
      <c r="AM942" s="44">
        <f t="shared" si="957"/>
        <v>48.713929211171354</v>
      </c>
      <c r="AN942" s="44">
        <f t="shared" si="958"/>
        <v>-174.63841921519659</v>
      </c>
      <c r="AO942" s="44">
        <f t="shared" si="1018"/>
        <v>5524.150829267297</v>
      </c>
      <c r="AP942" s="44">
        <f t="shared" si="1019"/>
        <v>6291.0928310943782</v>
      </c>
      <c r="AQ942" s="44">
        <f t="shared" si="987"/>
        <v>1280.9206372993772</v>
      </c>
      <c r="AR942" s="44">
        <f t="shared" si="988"/>
        <v>-1275.316410124183</v>
      </c>
      <c r="AS942" s="44">
        <f t="shared" si="989"/>
        <v>-119.69015468036302</v>
      </c>
      <c r="AT942" s="44">
        <f>Paramètres!$D$26*Calculs!AQ942</f>
        <v>25.618412745987545</v>
      </c>
      <c r="AU942" s="44">
        <f>Paramètres!$D$26*AO942</f>
        <v>110.48301658534594</v>
      </c>
      <c r="AV942" s="44">
        <f>Paramètres!$D$26*AP942</f>
        <v>125.82185662188756</v>
      </c>
      <c r="AW942" s="44"/>
      <c r="AX942" s="44"/>
      <c r="AY942" s="44"/>
      <c r="AZ942" s="44"/>
      <c r="BA942" s="44"/>
      <c r="BB942" s="44"/>
      <c r="BC942" s="44"/>
      <c r="BD942" s="44"/>
      <c r="BE942" s="44"/>
      <c r="BF942" s="44"/>
      <c r="BG942" s="41">
        <f>Paramètres!$D$16</f>
        <v>30000</v>
      </c>
      <c r="BH942" s="41">
        <f>Paramètres!$E$16</f>
        <v>-25000</v>
      </c>
      <c r="BI942" s="100"/>
      <c r="BJ942" s="100"/>
      <c r="BK942" s="110">
        <f>Paramètres!$D$20</f>
        <v>523598775598.29883</v>
      </c>
      <c r="BL942" s="41">
        <f>Paramètres!$D$21</f>
        <v>10000</v>
      </c>
      <c r="BM942" s="41"/>
      <c r="BN942" s="41"/>
      <c r="BO942" s="41">
        <f>IF(AND($BR$6&gt;200,A942&lt;950),Paramètres!$D$22,0)</f>
        <v>1</v>
      </c>
      <c r="BP942" s="41">
        <f t="shared" si="959"/>
        <v>53503.959140416868</v>
      </c>
      <c r="BQ942" s="41">
        <f t="shared" si="960"/>
        <v>-47182.253662419738</v>
      </c>
      <c r="BR942" s="41">
        <f t="shared" si="990"/>
        <v>71336.096783916611</v>
      </c>
      <c r="BS942" s="41">
        <f t="shared" si="991"/>
        <v>-41.407331225810964</v>
      </c>
      <c r="BT942" s="41">
        <f t="shared" si="992"/>
        <v>99.931569629766727</v>
      </c>
      <c r="BU942" s="41">
        <f t="shared" si="993"/>
        <v>74.951320009903213</v>
      </c>
      <c r="BV942" s="41">
        <f t="shared" si="994"/>
        <v>-66.095523580965732</v>
      </c>
      <c r="BW942" s="41">
        <f>Paramètres!$D$22</f>
        <v>1</v>
      </c>
      <c r="BX942" s="41">
        <f t="shared" si="961"/>
        <v>-39990.763037148135</v>
      </c>
      <c r="BY942" s="41">
        <f t="shared" si="962"/>
        <v>-35527.984862344842</v>
      </c>
      <c r="BZ942" s="41">
        <f t="shared" si="995"/>
        <v>53492.979321330924</v>
      </c>
      <c r="CA942" s="41">
        <f t="shared" si="996"/>
        <v>-138.38195921270255</v>
      </c>
      <c r="CB942" s="41">
        <f t="shared" si="997"/>
        <v>173.79131109604987</v>
      </c>
      <c r="CC942" s="41">
        <f t="shared" si="998"/>
        <v>-129.92447285855351</v>
      </c>
      <c r="CD942" s="41">
        <f t="shared" si="999"/>
        <v>-115.42552215567828</v>
      </c>
      <c r="CE942" s="2">
        <f>Paramètres!$F$16</f>
        <v>15000</v>
      </c>
      <c r="CF942" s="2">
        <f>Paramètres!$G$16</f>
        <v>15000</v>
      </c>
      <c r="CG942" s="111">
        <f>Paramètres!$F$20</f>
        <v>992600579172.61572</v>
      </c>
      <c r="CH942" s="2">
        <f>Paramètres!$F$21</f>
        <v>13332</v>
      </c>
      <c r="CI942" s="2"/>
      <c r="CJ942" s="2"/>
      <c r="CK942" s="2">
        <f>IF(CN942&gt;20000,Paramètres!$F$22,-2)</f>
        <v>1</v>
      </c>
      <c r="CL942" s="2">
        <f t="shared" si="963"/>
        <v>38503.959140416868</v>
      </c>
      <c r="CM942" s="2">
        <f t="shared" si="964"/>
        <v>-7182.2536624197346</v>
      </c>
      <c r="CN942" s="2">
        <f t="shared" si="965"/>
        <v>39168.094632726694</v>
      </c>
      <c r="CO942" s="2">
        <f t="shared" si="966"/>
        <v>-10.566114885935635</v>
      </c>
      <c r="CP942" s="2">
        <f t="shared" si="967"/>
        <v>548.90385935558197</v>
      </c>
      <c r="CQ942" s="2">
        <f t="shared" si="968"/>
        <v>539.59662758231912</v>
      </c>
      <c r="CR942" s="2">
        <f t="shared" si="969"/>
        <v>-100.65250278676902</v>
      </c>
      <c r="CS942" s="2">
        <f>Paramètres!$F$22</f>
        <v>1</v>
      </c>
      <c r="CT942" s="2">
        <f t="shared" si="970"/>
        <v>-54990.763037148135</v>
      </c>
      <c r="CU942" s="2">
        <f t="shared" si="971"/>
        <v>4472.0151376551585</v>
      </c>
      <c r="CV942" s="2">
        <f t="shared" si="1000"/>
        <v>55172.302279306728</v>
      </c>
      <c r="CW942" s="2">
        <f t="shared" si="1001"/>
        <v>175.35076507594198</v>
      </c>
      <c r="CX942" s="2">
        <f t="shared" si="972"/>
        <v>299.47660255247496</v>
      </c>
      <c r="CY942" s="2">
        <f t="shared" si="1002"/>
        <v>-298.49120311787499</v>
      </c>
      <c r="CZ942" s="2">
        <f t="shared" si="1003"/>
        <v>24.274207250012122</v>
      </c>
      <c r="DA942" s="2"/>
      <c r="DB942" s="2"/>
      <c r="DC942" s="13">
        <f>Paramètres!$H$16</f>
        <v>-20000</v>
      </c>
      <c r="DD942" s="13">
        <f>Paramètres!$I$16</f>
        <v>0</v>
      </c>
      <c r="DE942" s="13"/>
      <c r="DF942" s="13"/>
      <c r="DG942" s="112">
        <f>Paramètres!$H$20</f>
        <v>1047197551196.5977</v>
      </c>
      <c r="DH942" s="13">
        <f>Paramètres!$H$21</f>
        <v>10000</v>
      </c>
      <c r="DI942" s="13">
        <f>IF(DL942&lt;66666,Paramètres!$H$22,5)</f>
        <v>1</v>
      </c>
      <c r="DJ942" s="13">
        <f t="shared" si="973"/>
        <v>3503.9591404168677</v>
      </c>
      <c r="DK942" s="13">
        <f t="shared" si="974"/>
        <v>-22182.253662419735</v>
      </c>
      <c r="DL942" s="13">
        <f t="shared" si="1004"/>
        <v>22457.295188905646</v>
      </c>
      <c r="DM942" s="13">
        <f t="shared" si="1005"/>
        <v>-81.023598183721532</v>
      </c>
      <c r="DN942" s="13">
        <f t="shared" si="1006"/>
        <v>1582.977416752062</v>
      </c>
      <c r="DO942" s="13">
        <f t="shared" si="1007"/>
        <v>246.98825668204458</v>
      </c>
      <c r="DP942" s="13">
        <f t="shared" si="1008"/>
        <v>-1563.5901966334388</v>
      </c>
      <c r="DQ942" s="13">
        <f>IF(DT942&lt;66666,Paramètres!$H$22,5)</f>
        <v>5</v>
      </c>
      <c r="DR942" s="13">
        <f t="shared" si="975"/>
        <v>-89990.763037148135</v>
      </c>
      <c r="DS942" s="13">
        <f t="shared" si="976"/>
        <v>-10527.984862344842</v>
      </c>
      <c r="DT942" s="13">
        <f t="shared" si="1009"/>
        <v>90604.502632429416</v>
      </c>
      <c r="DU942" s="13">
        <f t="shared" si="1010"/>
        <v>-173.32732044029825</v>
      </c>
      <c r="DV942" s="13">
        <f t="shared" si="1011"/>
        <v>626.34191239607446</v>
      </c>
      <c r="DW942" s="13">
        <f t="shared" si="1012"/>
        <v>-622.0991780875911</v>
      </c>
      <c r="DX942" s="13">
        <f t="shared" si="1013"/>
        <v>-72.779144311508205</v>
      </c>
    </row>
    <row r="943" spans="1:128" x14ac:dyDescent="0.35">
      <c r="A943" s="106">
        <f t="shared" si="1014"/>
        <v>937</v>
      </c>
      <c r="B943" s="106">
        <f>A943*Paramètres!$D$25</f>
        <v>468.5</v>
      </c>
      <c r="C943" s="102">
        <f>Paramètres!$D$7</f>
        <v>155093840495.72119</v>
      </c>
      <c r="D943" s="28">
        <f>Paramètres!$D$8</f>
        <v>6666</v>
      </c>
      <c r="E943" s="28">
        <f t="shared" si="977"/>
        <v>-28440.203345002094</v>
      </c>
      <c r="F943" s="28">
        <f t="shared" si="978"/>
        <v>19328.39093247068</v>
      </c>
      <c r="G943" s="28">
        <f t="shared" si="952"/>
        <v>-144.96185309790098</v>
      </c>
      <c r="H943" s="28">
        <f t="shared" si="953"/>
        <v>-54.153950046917544</v>
      </c>
      <c r="I943" s="28">
        <f t="shared" si="1015"/>
        <v>-9235.6551768071658</v>
      </c>
      <c r="J943" s="28">
        <f t="shared" si="1016"/>
        <v>-6476.0434444307466</v>
      </c>
      <c r="K943" s="28">
        <f t="shared" si="1017"/>
        <v>2089.8388070112328</v>
      </c>
      <c r="L943" s="28">
        <f t="shared" si="979"/>
        <v>1223.8291597454788</v>
      </c>
      <c r="M943" s="28">
        <f t="shared" si="980"/>
        <v>-1694.0095711201893</v>
      </c>
      <c r="N943" s="28">
        <f>Paramètres!$D$26*Calculs!K943</f>
        <v>41.796776140224658</v>
      </c>
      <c r="O943" s="28">
        <f>Paramètres!$D$26*I943</f>
        <v>-184.71310353614331</v>
      </c>
      <c r="P943" s="28">
        <f>Paramètres!$D$26*J943</f>
        <v>-129.52086888861493</v>
      </c>
      <c r="Q943" s="105">
        <f>IF($T943&gt;25000,Paramètres!$D$9,-5)</f>
        <v>6</v>
      </c>
      <c r="R943" s="105">
        <f t="shared" si="954"/>
        <v>-100874.21269425284</v>
      </c>
      <c r="S943" s="105">
        <f t="shared" si="955"/>
        <v>5684.7821932487404</v>
      </c>
      <c r="T943" s="105">
        <f t="shared" si="981"/>
        <v>101034.26911335599</v>
      </c>
      <c r="U943" s="105">
        <f t="shared" si="982"/>
        <v>176.77449903341045</v>
      </c>
      <c r="V943" s="105">
        <f t="shared" si="956"/>
        <v>90.568837047899976</v>
      </c>
      <c r="W943" s="105">
        <f t="shared" si="983"/>
        <v>-90.42535975185541</v>
      </c>
      <c r="X943" s="105">
        <f t="shared" si="984"/>
        <v>5.0959354348918655</v>
      </c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44">
        <f t="shared" si="985"/>
        <v>72434.009349250744</v>
      </c>
      <c r="AL943" s="44">
        <f t="shared" si="986"/>
        <v>13643.60873922194</v>
      </c>
      <c r="AM943" s="44">
        <f t="shared" si="957"/>
        <v>55.60738318851012</v>
      </c>
      <c r="AN943" s="44">
        <f t="shared" si="958"/>
        <v>-172.54075864782857</v>
      </c>
      <c r="AO943" s="44">
        <f t="shared" si="1018"/>
        <v>4138.3514025577679</v>
      </c>
      <c r="AP943" s="44">
        <f t="shared" si="1019"/>
        <v>6045.5808197921278</v>
      </c>
      <c r="AQ943" s="44">
        <f t="shared" si="987"/>
        <v>1163.6082492898622</v>
      </c>
      <c r="AR943" s="44">
        <f t="shared" si="988"/>
        <v>-1153.7611717319812</v>
      </c>
      <c r="AS943" s="44">
        <f t="shared" si="989"/>
        <v>-151.06063821877493</v>
      </c>
      <c r="AT943" s="44">
        <f>Paramètres!$D$26*Calculs!AQ943</f>
        <v>23.272164985797243</v>
      </c>
      <c r="AU943" s="44">
        <f>Paramètres!$D$26*AO943</f>
        <v>82.767028051155364</v>
      </c>
      <c r="AV943" s="44">
        <f>Paramètres!$D$26*AP943</f>
        <v>120.91161639584256</v>
      </c>
      <c r="AW943" s="44"/>
      <c r="AX943" s="44"/>
      <c r="AY943" s="44"/>
      <c r="AZ943" s="44"/>
      <c r="BA943" s="44"/>
      <c r="BB943" s="44"/>
      <c r="BC943" s="44"/>
      <c r="BD943" s="44"/>
      <c r="BE943" s="44"/>
      <c r="BF943" s="44"/>
      <c r="BG943" s="41">
        <f>Paramètres!$D$16</f>
        <v>30000</v>
      </c>
      <c r="BH943" s="41">
        <f>Paramètres!$E$16</f>
        <v>-25000</v>
      </c>
      <c r="BI943" s="100"/>
      <c r="BJ943" s="100"/>
      <c r="BK943" s="110">
        <f>Paramètres!$D$20</f>
        <v>523598775598.29883</v>
      </c>
      <c r="BL943" s="41">
        <f>Paramètres!$D$21</f>
        <v>10000</v>
      </c>
      <c r="BM943" s="41"/>
      <c r="BN943" s="41"/>
      <c r="BO943" s="41">
        <f>IF(AND($BR$6&gt;200,A943&lt;950),Paramètres!$D$22,0)</f>
        <v>1</v>
      </c>
      <c r="BP943" s="41">
        <f t="shared" si="959"/>
        <v>58440.203345002097</v>
      </c>
      <c r="BQ943" s="41">
        <f t="shared" si="960"/>
        <v>-44328.390932470676</v>
      </c>
      <c r="BR943" s="41">
        <f t="shared" si="990"/>
        <v>73350.280228961245</v>
      </c>
      <c r="BS943" s="41">
        <f t="shared" si="991"/>
        <v>-37.181248596680526</v>
      </c>
      <c r="BT943" s="41">
        <f t="shared" si="992"/>
        <v>94.666915261803098</v>
      </c>
      <c r="BU943" s="41">
        <f t="shared" si="993"/>
        <v>75.423757900784267</v>
      </c>
      <c r="BV943" s="41">
        <f t="shared" si="994"/>
        <v>-57.210852023976109</v>
      </c>
      <c r="BW943" s="41">
        <f>Paramètres!$D$22</f>
        <v>1</v>
      </c>
      <c r="BX943" s="41">
        <f t="shared" si="961"/>
        <v>-42434.009349250744</v>
      </c>
      <c r="BY943" s="41">
        <f t="shared" si="962"/>
        <v>-38643.608739221942</v>
      </c>
      <c r="BZ943" s="41">
        <f t="shared" si="995"/>
        <v>57393.14981635326</v>
      </c>
      <c r="CA943" s="41">
        <f t="shared" si="996"/>
        <v>-137.67664433544559</v>
      </c>
      <c r="CB943" s="41">
        <f t="shared" si="997"/>
        <v>151.98333981417042</v>
      </c>
      <c r="CC943" s="41">
        <f t="shared" si="998"/>
        <v>-112.36989925176134</v>
      </c>
      <c r="CD943" s="41">
        <f t="shared" si="999"/>
        <v>-102.33250374743406</v>
      </c>
      <c r="CE943" s="2">
        <f>Paramètres!$F$16</f>
        <v>15000</v>
      </c>
      <c r="CF943" s="2">
        <f>Paramètres!$G$16</f>
        <v>15000</v>
      </c>
      <c r="CG943" s="111">
        <f>Paramètres!$F$20</f>
        <v>992600579172.61572</v>
      </c>
      <c r="CH943" s="2">
        <f>Paramètres!$F$21</f>
        <v>13332</v>
      </c>
      <c r="CI943" s="2"/>
      <c r="CJ943" s="2"/>
      <c r="CK943" s="2">
        <f>IF(CN943&gt;20000,Paramètres!$F$22,-2)</f>
        <v>1</v>
      </c>
      <c r="CL943" s="2">
        <f t="shared" si="963"/>
        <v>43440.203345002097</v>
      </c>
      <c r="CM943" s="2">
        <f t="shared" si="964"/>
        <v>-4328.3909324706801</v>
      </c>
      <c r="CN943" s="2">
        <f t="shared" si="965"/>
        <v>43655.311643824345</v>
      </c>
      <c r="CO943" s="2">
        <f t="shared" si="966"/>
        <v>-5.6901819992480922</v>
      </c>
      <c r="CP943" s="2">
        <f t="shared" si="967"/>
        <v>455.63015774801158</v>
      </c>
      <c r="CQ943" s="2">
        <f t="shared" si="968"/>
        <v>453.3850740586559</v>
      </c>
      <c r="CR943" s="2">
        <f t="shared" si="969"/>
        <v>-45.175383454985969</v>
      </c>
      <c r="CS943" s="2">
        <f>Paramètres!$F$22</f>
        <v>1</v>
      </c>
      <c r="CT943" s="2">
        <f t="shared" si="970"/>
        <v>-57434.009349250744</v>
      </c>
      <c r="CU943" s="2">
        <f t="shared" si="971"/>
        <v>1356.3912607780603</v>
      </c>
      <c r="CV943" s="2">
        <f t="shared" si="1000"/>
        <v>57450.023735261741</v>
      </c>
      <c r="CW943" s="2">
        <f t="shared" si="1001"/>
        <v>178.64712472660293</v>
      </c>
      <c r="CX943" s="2">
        <f t="shared" si="972"/>
        <v>277.98670343198023</v>
      </c>
      <c r="CY943" s="2">
        <f t="shared" si="1002"/>
        <v>-277.90921370986632</v>
      </c>
      <c r="CZ943" s="2">
        <f t="shared" si="1003"/>
        <v>6.5632476826325021</v>
      </c>
      <c r="DA943" s="2"/>
      <c r="DB943" s="2"/>
      <c r="DC943" s="13">
        <f>Paramètres!$H$16</f>
        <v>-20000</v>
      </c>
      <c r="DD943" s="13">
        <f>Paramètres!$I$16</f>
        <v>0</v>
      </c>
      <c r="DE943" s="13"/>
      <c r="DF943" s="13"/>
      <c r="DG943" s="112">
        <f>Paramètres!$H$20</f>
        <v>1047197551196.5977</v>
      </c>
      <c r="DH943" s="13">
        <f>Paramètres!$H$21</f>
        <v>10000</v>
      </c>
      <c r="DI943" s="13">
        <f>IF(DL943&lt;66666,Paramètres!$H$22,5)</f>
        <v>1</v>
      </c>
      <c r="DJ943" s="13">
        <f t="shared" si="973"/>
        <v>8440.2033450020936</v>
      </c>
      <c r="DK943" s="13">
        <f t="shared" si="974"/>
        <v>-19328.39093247068</v>
      </c>
      <c r="DL943" s="13">
        <f t="shared" si="1004"/>
        <v>21090.844661686722</v>
      </c>
      <c r="DM943" s="13">
        <f t="shared" si="1005"/>
        <v>-66.410363452635835</v>
      </c>
      <c r="DN943" s="13">
        <f t="shared" si="1006"/>
        <v>1736.755048529734</v>
      </c>
      <c r="DO943" s="13">
        <f t="shared" si="1007"/>
        <v>695.02032778603871</v>
      </c>
      <c r="DP943" s="13">
        <f t="shared" si="1008"/>
        <v>-1591.6233356412272</v>
      </c>
      <c r="DQ943" s="13">
        <f>IF(DT943&lt;66666,Paramètres!$H$22,5)</f>
        <v>5</v>
      </c>
      <c r="DR943" s="13">
        <f t="shared" si="975"/>
        <v>-92434.009349250744</v>
      </c>
      <c r="DS943" s="13">
        <f t="shared" si="976"/>
        <v>-13643.60873922194</v>
      </c>
      <c r="DT943" s="13">
        <f t="shared" si="1009"/>
        <v>93435.507938932657</v>
      </c>
      <c r="DU943" s="13">
        <f t="shared" si="1010"/>
        <v>-171.60355379711959</v>
      </c>
      <c r="DV943" s="13">
        <f t="shared" si="1011"/>
        <v>589.59690463711615</v>
      </c>
      <c r="DW943" s="13">
        <f t="shared" si="1012"/>
        <v>-583.27724649536538</v>
      </c>
      <c r="DX943" s="13">
        <f t="shared" si="1013"/>
        <v>-86.093923586124262</v>
      </c>
    </row>
    <row r="944" spans="1:128" x14ac:dyDescent="0.35">
      <c r="A944" s="106">
        <f t="shared" si="1014"/>
        <v>938</v>
      </c>
      <c r="B944" s="106">
        <f>A944*Paramètres!$D$25</f>
        <v>469</v>
      </c>
      <c r="C944" s="102">
        <f>Paramètres!$D$7</f>
        <v>155093840495.72119</v>
      </c>
      <c r="D944" s="28">
        <f>Paramètres!$D$8</f>
        <v>6666</v>
      </c>
      <c r="E944" s="28">
        <f t="shared" si="977"/>
        <v>-32752.07364346931</v>
      </c>
      <c r="F944" s="28">
        <f t="shared" si="978"/>
        <v>15666.86681747526</v>
      </c>
      <c r="G944" s="28">
        <f t="shared" si="952"/>
        <v>-134.2294203706019</v>
      </c>
      <c r="H944" s="28">
        <f t="shared" si="953"/>
        <v>-42.3601944694067</v>
      </c>
      <c r="I944" s="28">
        <f t="shared" si="1015"/>
        <v>-7827.1129135255433</v>
      </c>
      <c r="J944" s="28">
        <f t="shared" si="1016"/>
        <v>-8040.5321466623209</v>
      </c>
      <c r="K944" s="28">
        <f t="shared" si="1017"/>
        <v>2207.8678181585556</v>
      </c>
      <c r="L944" s="28">
        <f t="shared" si="979"/>
        <v>1631.4456929916641</v>
      </c>
      <c r="M944" s="28">
        <f t="shared" si="980"/>
        <v>-1487.6374737412239</v>
      </c>
      <c r="N944" s="28">
        <f>Paramètres!$D$26*Calculs!K944</f>
        <v>44.157356363171111</v>
      </c>
      <c r="O944" s="28">
        <f>Paramètres!$D$26*I944</f>
        <v>-156.54225827051087</v>
      </c>
      <c r="P944" s="28">
        <f>Paramètres!$D$26*J944</f>
        <v>-160.81064293324641</v>
      </c>
      <c r="Q944" s="105">
        <f>IF($T944&gt;25000,Paramètres!$D$9,-5)</f>
        <v>6</v>
      </c>
      <c r="R944" s="105">
        <f t="shared" si="954"/>
        <v>-106966.81840106595</v>
      </c>
      <c r="S944" s="105">
        <f t="shared" si="955"/>
        <v>-961.76717208804985</v>
      </c>
      <c r="T944" s="105">
        <f t="shared" si="981"/>
        <v>106971.14206616627</v>
      </c>
      <c r="U944" s="105">
        <f t="shared" si="982"/>
        <v>-179.48485225814551</v>
      </c>
      <c r="V944" s="105">
        <f t="shared" si="956"/>
        <v>80.851431194900499</v>
      </c>
      <c r="W944" s="105">
        <f t="shared" si="983"/>
        <v>-80.848163262029857</v>
      </c>
      <c r="X944" s="105">
        <f t="shared" si="984"/>
        <v>-0.72692738282155889</v>
      </c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44">
        <f t="shared" si="985"/>
        <v>74214.744757596636</v>
      </c>
      <c r="AL944" s="44">
        <f t="shared" si="986"/>
        <v>16628.63398956331</v>
      </c>
      <c r="AM944" s="44">
        <f t="shared" si="957"/>
        <v>63.315837867452736</v>
      </c>
      <c r="AN944" s="44">
        <f t="shared" si="958"/>
        <v>-170.56718088254971</v>
      </c>
      <c r="AO944" s="44">
        <f t="shared" si="1018"/>
        <v>2901.8232027746312</v>
      </c>
      <c r="AP944" s="44">
        <f t="shared" si="1019"/>
        <v>5773.6085651775102</v>
      </c>
      <c r="AQ944" s="44">
        <f t="shared" si="987"/>
        <v>1078.5656018241764</v>
      </c>
      <c r="AR944" s="44">
        <f t="shared" si="988"/>
        <v>-1063.9817192088485</v>
      </c>
      <c r="AS944" s="44">
        <f t="shared" si="989"/>
        <v>-176.76724421603396</v>
      </c>
      <c r="AT944" s="44">
        <f>Paramètres!$D$26*Calculs!AQ944</f>
        <v>21.57131203648353</v>
      </c>
      <c r="AU944" s="44">
        <f>Paramètres!$D$26*AO944</f>
        <v>58.036464055492623</v>
      </c>
      <c r="AV944" s="44">
        <f>Paramètres!$D$26*AP944</f>
        <v>115.47217130355021</v>
      </c>
      <c r="AW944" s="44"/>
      <c r="AX944" s="44"/>
      <c r="AY944" s="44"/>
      <c r="AZ944" s="44"/>
      <c r="BA944" s="44"/>
      <c r="BB944" s="44"/>
      <c r="BC944" s="44"/>
      <c r="BD944" s="44"/>
      <c r="BE944" s="44"/>
      <c r="BF944" s="44"/>
      <c r="BG944" s="41">
        <f>Paramètres!$D$16</f>
        <v>30000</v>
      </c>
      <c r="BH944" s="41">
        <f>Paramètres!$E$16</f>
        <v>-25000</v>
      </c>
      <c r="BI944" s="100"/>
      <c r="BJ944" s="100"/>
      <c r="BK944" s="110">
        <f>Paramètres!$D$20</f>
        <v>523598775598.29883</v>
      </c>
      <c r="BL944" s="41">
        <f>Paramètres!$D$21</f>
        <v>10000</v>
      </c>
      <c r="BM944" s="41"/>
      <c r="BN944" s="41"/>
      <c r="BO944" s="41">
        <f>IF(AND($BR$6&gt;200,A944&lt;950),Paramètres!$D$22,0)</f>
        <v>1</v>
      </c>
      <c r="BP944" s="41">
        <f t="shared" si="959"/>
        <v>62752.07364346931</v>
      </c>
      <c r="BQ944" s="41">
        <f t="shared" si="960"/>
        <v>-40666.86681747526</v>
      </c>
      <c r="BR944" s="41">
        <f t="shared" si="990"/>
        <v>74777.1141680773</v>
      </c>
      <c r="BS944" s="41">
        <f t="shared" si="991"/>
        <v>-32.945502887471889</v>
      </c>
      <c r="BT944" s="41">
        <f t="shared" si="992"/>
        <v>91.182993050501949</v>
      </c>
      <c r="BU944" s="41">
        <f t="shared" si="993"/>
        <v>76.519694007926361</v>
      </c>
      <c r="BV944" s="41">
        <f t="shared" si="994"/>
        <v>-49.589057770653469</v>
      </c>
      <c r="BW944" s="41">
        <f>Paramètres!$D$22</f>
        <v>1</v>
      </c>
      <c r="BX944" s="41">
        <f t="shared" si="961"/>
        <v>-44214.744757596636</v>
      </c>
      <c r="BY944" s="41">
        <f t="shared" si="962"/>
        <v>-41628.633989563314</v>
      </c>
      <c r="BZ944" s="41">
        <f t="shared" si="995"/>
        <v>60727.97396436378</v>
      </c>
      <c r="CA944" s="41">
        <f t="shared" si="996"/>
        <v>-136.72556617650355</v>
      </c>
      <c r="CB944" s="41">
        <f t="shared" si="997"/>
        <v>136.39295014391413</v>
      </c>
      <c r="CC944" s="41">
        <f t="shared" si="998"/>
        <v>-99.304802773226285</v>
      </c>
      <c r="CD944" s="41">
        <f t="shared" si="999"/>
        <v>-93.496486538965073</v>
      </c>
      <c r="CE944" s="2">
        <f>Paramètres!$F$16</f>
        <v>15000</v>
      </c>
      <c r="CF944" s="2">
        <f>Paramètres!$G$16</f>
        <v>15000</v>
      </c>
      <c r="CG944" s="111">
        <f>Paramètres!$F$20</f>
        <v>992600579172.61572</v>
      </c>
      <c r="CH944" s="2">
        <f>Paramètres!$F$21</f>
        <v>13332</v>
      </c>
      <c r="CI944" s="2"/>
      <c r="CJ944" s="2"/>
      <c r="CK944" s="2">
        <f>IF(CN944&gt;20000,Paramètres!$F$22,-2)</f>
        <v>1</v>
      </c>
      <c r="CL944" s="2">
        <f t="shared" si="963"/>
        <v>47752.07364346931</v>
      </c>
      <c r="CM944" s="2">
        <f t="shared" si="964"/>
        <v>-666.86681747526018</v>
      </c>
      <c r="CN944" s="2">
        <f t="shared" si="965"/>
        <v>47756.72987761585</v>
      </c>
      <c r="CO944" s="2">
        <f t="shared" si="966"/>
        <v>-0.80009447995546412</v>
      </c>
      <c r="CP944" s="2">
        <f t="shared" si="967"/>
        <v>388.88187760892419</v>
      </c>
      <c r="CQ944" s="2">
        <f t="shared" si="968"/>
        <v>388.84396200871174</v>
      </c>
      <c r="CR944" s="2">
        <f t="shared" si="969"/>
        <v>-5.4302801041747868</v>
      </c>
      <c r="CS944" s="2">
        <f>Paramètres!$F$22</f>
        <v>1</v>
      </c>
      <c r="CT944" s="2">
        <f t="shared" si="970"/>
        <v>-59214.744757596636</v>
      </c>
      <c r="CU944" s="2">
        <f t="shared" si="971"/>
        <v>-1628.63398956331</v>
      </c>
      <c r="CV944" s="2">
        <f t="shared" si="1000"/>
        <v>59237.137383395551</v>
      </c>
      <c r="CW944" s="2">
        <f t="shared" si="1001"/>
        <v>-178.42454213794954</v>
      </c>
      <c r="CX944" s="2">
        <f t="shared" si="972"/>
        <v>262.66223471513536</v>
      </c>
      <c r="CY944" s="2">
        <f t="shared" si="1002"/>
        <v>-262.56294401012684</v>
      </c>
      <c r="CZ944" s="2">
        <f t="shared" si="1003"/>
        <v>-7.2214941863756064</v>
      </c>
      <c r="DA944" s="2"/>
      <c r="DB944" s="2"/>
      <c r="DC944" s="13">
        <f>Paramètres!$H$16</f>
        <v>-20000</v>
      </c>
      <c r="DD944" s="13">
        <f>Paramètres!$I$16</f>
        <v>0</v>
      </c>
      <c r="DE944" s="13"/>
      <c r="DF944" s="13"/>
      <c r="DG944" s="112">
        <f>Paramètres!$H$20</f>
        <v>1047197551196.5977</v>
      </c>
      <c r="DH944" s="13">
        <f>Paramètres!$H$21</f>
        <v>10000</v>
      </c>
      <c r="DI944" s="13">
        <f>IF(DL944&lt;66666,Paramètres!$H$22,5)</f>
        <v>1</v>
      </c>
      <c r="DJ944" s="13">
        <f t="shared" si="973"/>
        <v>12752.07364346931</v>
      </c>
      <c r="DK944" s="13">
        <f t="shared" si="974"/>
        <v>-15666.86681747526</v>
      </c>
      <c r="DL944" s="13">
        <f t="shared" si="1004"/>
        <v>20200.645981873255</v>
      </c>
      <c r="DM944" s="13">
        <f t="shared" si="1005"/>
        <v>-50.856073538540826</v>
      </c>
      <c r="DN944" s="13">
        <f t="shared" si="1006"/>
        <v>1847.1984301014152</v>
      </c>
      <c r="DO944" s="13">
        <f t="shared" si="1007"/>
        <v>1166.0820369750261</v>
      </c>
      <c r="DP944" s="13">
        <f t="shared" si="1008"/>
        <v>-1432.6181358663955</v>
      </c>
      <c r="DQ944" s="13">
        <f>IF(DT944&lt;66666,Paramètres!$H$22,5)</f>
        <v>5</v>
      </c>
      <c r="DR944" s="13">
        <f t="shared" si="975"/>
        <v>-94214.744757596636</v>
      </c>
      <c r="DS944" s="13">
        <f t="shared" si="976"/>
        <v>-16628.63398956331</v>
      </c>
      <c r="DT944" s="13">
        <f t="shared" si="1009"/>
        <v>95670.944377579668</v>
      </c>
      <c r="DU944" s="13">
        <f t="shared" si="1010"/>
        <v>-169.9905442603914</v>
      </c>
      <c r="DV944" s="13">
        <f t="shared" si="1011"/>
        <v>562.80739674472522</v>
      </c>
      <c r="DW944" s="13">
        <f t="shared" si="1012"/>
        <v>-554.24095138772327</v>
      </c>
      <c r="DX944" s="13">
        <f t="shared" si="1013"/>
        <v>-97.821948638359984</v>
      </c>
    </row>
    <row r="945" spans="1:128" x14ac:dyDescent="0.35">
      <c r="A945" s="106">
        <f t="shared" si="1014"/>
        <v>939</v>
      </c>
      <c r="B945" s="106">
        <f>A945*Paramètres!$D$25</f>
        <v>469.5</v>
      </c>
      <c r="C945" s="102">
        <f>Paramètres!$D$7</f>
        <v>155093840495.72119</v>
      </c>
      <c r="D945" s="28">
        <f>Paramètres!$D$8</f>
        <v>6666</v>
      </c>
      <c r="E945" s="28">
        <f t="shared" si="977"/>
        <v>-36257.768676984168</v>
      </c>
      <c r="F945" s="28">
        <f t="shared" si="978"/>
        <v>11274.691375708793</v>
      </c>
      <c r="G945" s="28">
        <f t="shared" si="952"/>
        <v>-122.80982656691013</v>
      </c>
      <c r="H945" s="28">
        <f t="shared" si="953"/>
        <v>-29.084980301815456</v>
      </c>
      <c r="I945" s="28">
        <f t="shared" si="1015"/>
        <v>-6039.1249622633686</v>
      </c>
      <c r="J945" s="28">
        <f t="shared" si="1016"/>
        <v>-9367.3589774702996</v>
      </c>
      <c r="K945" s="28">
        <f t="shared" si="1017"/>
        <v>2266.9819410910472</v>
      </c>
      <c r="L945" s="28">
        <f t="shared" si="979"/>
        <v>1981.1147985927887</v>
      </c>
      <c r="M945" s="28">
        <f t="shared" si="980"/>
        <v>-1101.9942268585557</v>
      </c>
      <c r="N945" s="28">
        <f>Paramètres!$D$26*Calculs!K945</f>
        <v>45.339638821820948</v>
      </c>
      <c r="O945" s="28">
        <f>Paramètres!$D$26*I945</f>
        <v>-120.78249924526737</v>
      </c>
      <c r="P945" s="28">
        <f>Paramètres!$D$26*J945</f>
        <v>-187.34717954940601</v>
      </c>
      <c r="Q945" s="105">
        <f>IF($T945&gt;25000,Paramètres!$D$9,-5)</f>
        <v>6</v>
      </c>
      <c r="R945" s="105">
        <f t="shared" si="954"/>
        <v>-111657.42960616591</v>
      </c>
      <c r="S945" s="105">
        <f t="shared" si="955"/>
        <v>-8196.5550853892637</v>
      </c>
      <c r="T945" s="105">
        <f t="shared" si="981"/>
        <v>111957.87199444136</v>
      </c>
      <c r="U945" s="105">
        <f t="shared" si="982"/>
        <v>-175.80155871956688</v>
      </c>
      <c r="V945" s="105">
        <f t="shared" si="956"/>
        <v>73.846722681652878</v>
      </c>
      <c r="W945" s="105">
        <f t="shared" si="983"/>
        <v>-73.648552733139638</v>
      </c>
      <c r="X945" s="105">
        <f t="shared" si="984"/>
        <v>-5.4063972416846626</v>
      </c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44">
        <f t="shared" si="985"/>
        <v>75399.660929181744</v>
      </c>
      <c r="AL945" s="44">
        <f t="shared" si="986"/>
        <v>19471.246461098057</v>
      </c>
      <c r="AM945" s="44">
        <f t="shared" si="957"/>
        <v>72.011344245472287</v>
      </c>
      <c r="AN945" s="44">
        <f t="shared" si="958"/>
        <v>-168.69694845237461</v>
      </c>
      <c r="AO945" s="44">
        <f t="shared" si="1018"/>
        <v>1779.8050195102901</v>
      </c>
      <c r="AP945" s="44">
        <f t="shared" si="1019"/>
        <v>5481.3691496579258</v>
      </c>
      <c r="AQ945" s="44">
        <f t="shared" si="987"/>
        <v>1016.6760859566772</v>
      </c>
      <c r="AR945" s="44">
        <f t="shared" si="988"/>
        <v>-996.95686143310627</v>
      </c>
      <c r="AS945" s="44">
        <f t="shared" si="989"/>
        <v>-199.26685674652222</v>
      </c>
      <c r="AT945" s="44">
        <f>Paramètres!$D$26*Calculs!AQ945</f>
        <v>20.333521719133543</v>
      </c>
      <c r="AU945" s="44">
        <f>Paramètres!$D$26*AO945</f>
        <v>35.596100390205805</v>
      </c>
      <c r="AV945" s="44">
        <f>Paramètres!$D$26*AP945</f>
        <v>109.62738299315852</v>
      </c>
      <c r="AW945" s="44"/>
      <c r="AX945" s="44"/>
      <c r="AY945" s="44"/>
      <c r="AZ945" s="44"/>
      <c r="BA945" s="44"/>
      <c r="BB945" s="44"/>
      <c r="BC945" s="44"/>
      <c r="BD945" s="44"/>
      <c r="BE945" s="44"/>
      <c r="BF945" s="44"/>
      <c r="BG945" s="41">
        <f>Paramètres!$D$16</f>
        <v>30000</v>
      </c>
      <c r="BH945" s="41">
        <f>Paramètres!$E$16</f>
        <v>-25000</v>
      </c>
      <c r="BI945" s="100"/>
      <c r="BJ945" s="100"/>
      <c r="BK945" s="110">
        <f>Paramètres!$D$20</f>
        <v>523598775598.29883</v>
      </c>
      <c r="BL945" s="41">
        <f>Paramètres!$D$21</f>
        <v>10000</v>
      </c>
      <c r="BM945" s="41"/>
      <c r="BN945" s="41"/>
      <c r="BO945" s="41">
        <f>IF(AND($BR$6&gt;200,A945&lt;950),Paramètres!$D$22,0)</f>
        <v>1</v>
      </c>
      <c r="BP945" s="41">
        <f t="shared" si="959"/>
        <v>66257.768676984168</v>
      </c>
      <c r="BQ945" s="41">
        <f t="shared" si="960"/>
        <v>-36274.69137570879</v>
      </c>
      <c r="BR945" s="41">
        <f t="shared" si="990"/>
        <v>75537.706772549471</v>
      </c>
      <c r="BS945" s="41">
        <f t="shared" si="991"/>
        <v>-28.69974891411357</v>
      </c>
      <c r="BT945" s="41">
        <f t="shared" si="992"/>
        <v>89.4031922402378</v>
      </c>
      <c r="BU945" s="41">
        <f t="shared" si="993"/>
        <v>78.419855242286602</v>
      </c>
      <c r="BV945" s="41">
        <f t="shared" si="994"/>
        <v>-42.933170003200672</v>
      </c>
      <c r="BW945" s="41">
        <f>Paramètres!$D$22</f>
        <v>1</v>
      </c>
      <c r="BX945" s="41">
        <f t="shared" si="961"/>
        <v>-45399.660929181744</v>
      </c>
      <c r="BY945" s="41">
        <f t="shared" si="962"/>
        <v>-44471.246461098053</v>
      </c>
      <c r="BZ945" s="41">
        <f t="shared" si="995"/>
        <v>63551.718893263598</v>
      </c>
      <c r="CA945" s="41">
        <f t="shared" si="996"/>
        <v>-135.59187494630848</v>
      </c>
      <c r="CB945" s="41">
        <f t="shared" si="997"/>
        <v>124.97149403592348</v>
      </c>
      <c r="CC945" s="41">
        <f t="shared" si="998"/>
        <v>-89.276317837653124</v>
      </c>
      <c r="CD945" s="41">
        <f t="shared" si="999"/>
        <v>-87.450634045278363</v>
      </c>
      <c r="CE945" s="2">
        <f>Paramètres!$F$16</f>
        <v>15000</v>
      </c>
      <c r="CF945" s="2">
        <f>Paramètres!$G$16</f>
        <v>15000</v>
      </c>
      <c r="CG945" s="111">
        <f>Paramètres!$F$20</f>
        <v>992600579172.61572</v>
      </c>
      <c r="CH945" s="2">
        <f>Paramètres!$F$21</f>
        <v>13332</v>
      </c>
      <c r="CI945" s="2"/>
      <c r="CJ945" s="2"/>
      <c r="CK945" s="2">
        <f>IF(CN945&gt;20000,Paramètres!$F$22,-2)</f>
        <v>1</v>
      </c>
      <c r="CL945" s="2">
        <f t="shared" si="963"/>
        <v>51257.768676984168</v>
      </c>
      <c r="CM945" s="2">
        <f t="shared" si="964"/>
        <v>3725.3086242912068</v>
      </c>
      <c r="CN945" s="2">
        <f t="shared" si="965"/>
        <v>51392.964246961259</v>
      </c>
      <c r="CO945" s="2">
        <f t="shared" si="966"/>
        <v>4.1568301400618726</v>
      </c>
      <c r="CP945" s="2">
        <f t="shared" si="967"/>
        <v>340.83205373705994</v>
      </c>
      <c r="CQ945" s="2">
        <f t="shared" si="968"/>
        <v>339.9354527247109</v>
      </c>
      <c r="CR945" s="2">
        <f t="shared" si="969"/>
        <v>24.70580570367914</v>
      </c>
      <c r="CS945" s="2">
        <f>Paramètres!$F$22</f>
        <v>1</v>
      </c>
      <c r="CT945" s="2">
        <f t="shared" si="970"/>
        <v>-60399.660929181744</v>
      </c>
      <c r="CU945" s="2">
        <f t="shared" si="971"/>
        <v>-4471.2464610980569</v>
      </c>
      <c r="CV945" s="2">
        <f t="shared" si="1000"/>
        <v>60564.932801712952</v>
      </c>
      <c r="CW945" s="2">
        <f t="shared" si="1001"/>
        <v>-175.76624918155832</v>
      </c>
      <c r="CX945" s="2">
        <f t="shared" si="972"/>
        <v>252.06160151869497</v>
      </c>
      <c r="CY945" s="2">
        <f t="shared" si="1002"/>
        <v>-251.37376631523492</v>
      </c>
      <c r="CZ945" s="2">
        <f t="shared" si="1003"/>
        <v>-18.608615441860106</v>
      </c>
      <c r="DA945" s="2"/>
      <c r="DB945" s="2"/>
      <c r="DC945" s="13">
        <f>Paramètres!$H$16</f>
        <v>-20000</v>
      </c>
      <c r="DD945" s="13">
        <f>Paramètres!$I$16</f>
        <v>0</v>
      </c>
      <c r="DE945" s="13"/>
      <c r="DF945" s="13"/>
      <c r="DG945" s="112">
        <f>Paramètres!$H$20</f>
        <v>1047197551196.5977</v>
      </c>
      <c r="DH945" s="13">
        <f>Paramètres!$H$21</f>
        <v>10000</v>
      </c>
      <c r="DI945" s="13">
        <f>IF(DL945&lt;66666,Paramètres!$H$22,5)</f>
        <v>1</v>
      </c>
      <c r="DJ945" s="13">
        <f t="shared" si="973"/>
        <v>16257.768676984168</v>
      </c>
      <c r="DK945" s="13">
        <f t="shared" si="974"/>
        <v>-11274.691375708793</v>
      </c>
      <c r="DL945" s="13">
        <f t="shared" si="1004"/>
        <v>19784.683671259689</v>
      </c>
      <c r="DM945" s="13">
        <f t="shared" si="1005"/>
        <v>-34.74113872549399</v>
      </c>
      <c r="DN945" s="13">
        <f t="shared" si="1006"/>
        <v>1901.7801760250934</v>
      </c>
      <c r="DO945" s="13">
        <f t="shared" si="1007"/>
        <v>1562.7594906257912</v>
      </c>
      <c r="DP945" s="13">
        <f t="shared" si="1008"/>
        <v>-1083.7668625590343</v>
      </c>
      <c r="DQ945" s="13">
        <f>IF(DT945&lt;66666,Paramètres!$H$22,5)</f>
        <v>5</v>
      </c>
      <c r="DR945" s="13">
        <f t="shared" si="975"/>
        <v>-95399.660929181744</v>
      </c>
      <c r="DS945" s="13">
        <f t="shared" si="976"/>
        <v>-19471.246461098057</v>
      </c>
      <c r="DT945" s="13">
        <f t="shared" si="1009"/>
        <v>97366.445678948701</v>
      </c>
      <c r="DU945" s="13">
        <f t="shared" si="1010"/>
        <v>-168.46426777337393</v>
      </c>
      <c r="DV945" s="13">
        <f t="shared" si="1011"/>
        <v>543.68129643624104</v>
      </c>
      <c r="DW945" s="13">
        <f t="shared" si="1012"/>
        <v>-532.69903170317059</v>
      </c>
      <c r="DX945" s="13">
        <f t="shared" si="1013"/>
        <v>-108.72485326316239</v>
      </c>
    </row>
    <row r="946" spans="1:128" x14ac:dyDescent="0.35">
      <c r="A946" s="106">
        <f t="shared" si="1014"/>
        <v>940</v>
      </c>
      <c r="B946" s="106">
        <f>A946*Paramètres!$D$25</f>
        <v>470</v>
      </c>
      <c r="C946" s="102">
        <f>Paramètres!$D$7</f>
        <v>155093840495.72119</v>
      </c>
      <c r="D946" s="28">
        <f>Paramètres!$D$8</f>
        <v>6666</v>
      </c>
      <c r="E946" s="28">
        <f t="shared" si="977"/>
        <v>-38782.052458467653</v>
      </c>
      <c r="F946" s="28">
        <f t="shared" si="978"/>
        <v>6315.5133302590048</v>
      </c>
      <c r="G946" s="28">
        <f t="shared" si="952"/>
        <v>-110.95304615336727</v>
      </c>
      <c r="H946" s="28">
        <f t="shared" si="953"/>
        <v>-15.199447639547786</v>
      </c>
      <c r="I946" s="28">
        <f t="shared" si="1015"/>
        <v>-3937.2276644253125</v>
      </c>
      <c r="J946" s="28">
        <f t="shared" si="1016"/>
        <v>-10282.00602477945</v>
      </c>
      <c r="K946" s="28">
        <f t="shared" si="1017"/>
        <v>2261.7005841198338</v>
      </c>
      <c r="L946" s="28">
        <f t="shared" si="979"/>
        <v>2182.5840858899978</v>
      </c>
      <c r="M946" s="28">
        <f t="shared" si="980"/>
        <v>-592.97237728896005</v>
      </c>
      <c r="N946" s="28">
        <f>Paramètres!$D$26*Calculs!K946</f>
        <v>45.234011682396677</v>
      </c>
      <c r="O946" s="28">
        <f>Paramètres!$D$26*I946</f>
        <v>-78.744553288506253</v>
      </c>
      <c r="P946" s="28">
        <f>Paramètres!$D$26*J946</f>
        <v>-205.640120495589</v>
      </c>
      <c r="Q946" s="105">
        <f>IF($T946&gt;25000,Paramètres!$D$9,-5)</f>
        <v>6</v>
      </c>
      <c r="R946" s="105">
        <f t="shared" si="954"/>
        <v>-114822.37668204628</v>
      </c>
      <c r="S946" s="105">
        <f t="shared" si="955"/>
        <v>-15846.600991481388</v>
      </c>
      <c r="T946" s="105">
        <f t="shared" si="981"/>
        <v>115910.71110944383</v>
      </c>
      <c r="U946" s="105">
        <f t="shared" si="982"/>
        <v>-172.14226406737527</v>
      </c>
      <c r="V946" s="105">
        <f t="shared" si="956"/>
        <v>68.920378378521463</v>
      </c>
      <c r="W946" s="105">
        <f t="shared" si="983"/>
        <v>-68.273255952814083</v>
      </c>
      <c r="X946" s="105">
        <f t="shared" si="984"/>
        <v>-9.4223711156006171</v>
      </c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44">
        <f t="shared" si="985"/>
        <v>76040.324223578617</v>
      </c>
      <c r="AL946" s="44">
        <f t="shared" si="986"/>
        <v>22162.114321740391</v>
      </c>
      <c r="AM946" s="44">
        <f t="shared" si="957"/>
        <v>81.779523474548711</v>
      </c>
      <c r="AN946" s="44">
        <f t="shared" si="958"/>
        <v>-166.91048990287862</v>
      </c>
      <c r="AO946" s="44">
        <f t="shared" si="1018"/>
        <v>747.25205768697799</v>
      </c>
      <c r="AP946" s="44">
        <f t="shared" si="1019"/>
        <v>5172.4749099182445</v>
      </c>
      <c r="AQ946" s="44">
        <f t="shared" si="987"/>
        <v>972.25945127836007</v>
      </c>
      <c r="AR946" s="44">
        <f t="shared" si="988"/>
        <v>-946.99766858919838</v>
      </c>
      <c r="AS946" s="44">
        <f t="shared" si="989"/>
        <v>-220.19049999198552</v>
      </c>
      <c r="AT946" s="44">
        <f>Paramètres!$D$26*Calculs!AQ946</f>
        <v>19.445189025567203</v>
      </c>
      <c r="AU946" s="44">
        <f>Paramètres!$D$26*AO946</f>
        <v>14.94504115373956</v>
      </c>
      <c r="AV946" s="44">
        <f>Paramètres!$D$26*AP946</f>
        <v>103.44949819836489</v>
      </c>
      <c r="AW946" s="44"/>
      <c r="AX946" s="44"/>
      <c r="AY946" s="44"/>
      <c r="AZ946" s="44"/>
      <c r="BA946" s="44"/>
      <c r="BB946" s="44"/>
      <c r="BC946" s="44"/>
      <c r="BD946" s="44"/>
      <c r="BE946" s="44"/>
      <c r="BF946" s="44"/>
      <c r="BG946" s="41">
        <f>Paramètres!$D$16</f>
        <v>30000</v>
      </c>
      <c r="BH946" s="41">
        <f>Paramètres!$E$16</f>
        <v>-25000</v>
      </c>
      <c r="BI946" s="100"/>
      <c r="BJ946" s="100"/>
      <c r="BK946" s="110">
        <f>Paramètres!$D$20</f>
        <v>523598775598.29883</v>
      </c>
      <c r="BL946" s="41">
        <f>Paramètres!$D$21</f>
        <v>10000</v>
      </c>
      <c r="BM946" s="41"/>
      <c r="BN946" s="41"/>
      <c r="BO946" s="41">
        <f>IF(AND($BR$6&gt;200,A946&lt;950),Paramètres!$D$22,0)</f>
        <v>1</v>
      </c>
      <c r="BP946" s="41">
        <f t="shared" si="959"/>
        <v>68782.05245846766</v>
      </c>
      <c r="BQ946" s="41">
        <f t="shared" si="960"/>
        <v>-31315.513330259004</v>
      </c>
      <c r="BR946" s="41">
        <f t="shared" si="990"/>
        <v>75575.340657763663</v>
      </c>
      <c r="BS946" s="41">
        <f t="shared" si="991"/>
        <v>-24.479115042942841</v>
      </c>
      <c r="BT946" s="41">
        <f t="shared" si="992"/>
        <v>89.316472633298119</v>
      </c>
      <c r="BU946" s="41">
        <f t="shared" si="993"/>
        <v>81.288026657908404</v>
      </c>
      <c r="BV946" s="41">
        <f t="shared" si="994"/>
        <v>-37.009309716851838</v>
      </c>
      <c r="BW946" s="41">
        <f>Paramètres!$D$22</f>
        <v>1</v>
      </c>
      <c r="BX946" s="41">
        <f t="shared" si="961"/>
        <v>-46040.324223578617</v>
      </c>
      <c r="BY946" s="41">
        <f t="shared" si="962"/>
        <v>-47162.114321740388</v>
      </c>
      <c r="BZ946" s="41">
        <f t="shared" si="995"/>
        <v>65908.849799622127</v>
      </c>
      <c r="CA946" s="41">
        <f t="shared" si="996"/>
        <v>-134.31041788515896</v>
      </c>
      <c r="CB946" s="41">
        <f t="shared" si="997"/>
        <v>116.488949036867</v>
      </c>
      <c r="CC946" s="41">
        <f t="shared" si="998"/>
        <v>-81.372820166435829</v>
      </c>
      <c r="CD946" s="41">
        <f t="shared" si="999"/>
        <v>-83.355500033739162</v>
      </c>
      <c r="CE946" s="2">
        <f>Paramètres!$F$16</f>
        <v>15000</v>
      </c>
      <c r="CF946" s="2">
        <f>Paramètres!$G$16</f>
        <v>15000</v>
      </c>
      <c r="CG946" s="111">
        <f>Paramètres!$F$20</f>
        <v>992600579172.61572</v>
      </c>
      <c r="CH946" s="2">
        <f>Paramètres!$F$21</f>
        <v>13332</v>
      </c>
      <c r="CI946" s="2"/>
      <c r="CJ946" s="2"/>
      <c r="CK946" s="2">
        <f>IF(CN946&gt;20000,Paramètres!$F$22,-2)</f>
        <v>1</v>
      </c>
      <c r="CL946" s="2">
        <f t="shared" si="963"/>
        <v>53782.052458467653</v>
      </c>
      <c r="CM946" s="2">
        <f t="shared" si="964"/>
        <v>8684.4866697409961</v>
      </c>
      <c r="CN946" s="2">
        <f t="shared" si="965"/>
        <v>54478.706623434773</v>
      </c>
      <c r="CO946" s="2">
        <f t="shared" si="966"/>
        <v>9.1726905832164753</v>
      </c>
      <c r="CP946" s="2">
        <f t="shared" si="967"/>
        <v>306.50052306285994</v>
      </c>
      <c r="CQ946" s="2">
        <f t="shared" si="968"/>
        <v>302.58110428090799</v>
      </c>
      <c r="CR946" s="2">
        <f t="shared" si="969"/>
        <v>48.859451183502223</v>
      </c>
      <c r="CS946" s="2">
        <f>Paramètres!$F$22</f>
        <v>1</v>
      </c>
      <c r="CT946" s="2">
        <f t="shared" si="970"/>
        <v>-61040.324223578617</v>
      </c>
      <c r="CU946" s="2">
        <f t="shared" si="971"/>
        <v>-7162.1143217403915</v>
      </c>
      <c r="CV946" s="2">
        <f t="shared" si="1000"/>
        <v>61459.068190766418</v>
      </c>
      <c r="CW946" s="2">
        <f t="shared" si="1001"/>
        <v>-173.30784765227767</v>
      </c>
      <c r="CX946" s="2">
        <f t="shared" si="972"/>
        <v>245.2717162419469</v>
      </c>
      <c r="CY946" s="2">
        <f t="shared" si="1002"/>
        <v>-243.60058691113244</v>
      </c>
      <c r="CZ946" s="2">
        <f t="shared" si="1003"/>
        <v>-28.58266685986327</v>
      </c>
      <c r="DA946" s="2"/>
      <c r="DB946" s="2"/>
      <c r="DC946" s="13">
        <f>Paramètres!$H$16</f>
        <v>-20000</v>
      </c>
      <c r="DD946" s="13">
        <f>Paramètres!$I$16</f>
        <v>0</v>
      </c>
      <c r="DE946" s="13"/>
      <c r="DF946" s="13"/>
      <c r="DG946" s="112">
        <f>Paramètres!$H$20</f>
        <v>1047197551196.5977</v>
      </c>
      <c r="DH946" s="13">
        <f>Paramètres!$H$21</f>
        <v>10000</v>
      </c>
      <c r="DI946" s="13">
        <f>IF(DL946&lt;66666,Paramètres!$H$22,5)</f>
        <v>1</v>
      </c>
      <c r="DJ946" s="13">
        <f t="shared" si="973"/>
        <v>18782.052458467653</v>
      </c>
      <c r="DK946" s="13">
        <f t="shared" si="974"/>
        <v>-6315.5133302590048</v>
      </c>
      <c r="DL946" s="13">
        <f t="shared" si="1004"/>
        <v>19815.428412661433</v>
      </c>
      <c r="DM946" s="13">
        <f t="shared" si="1005"/>
        <v>-18.585350490015642</v>
      </c>
      <c r="DN946" s="13">
        <f t="shared" si="1006"/>
        <v>1897.6790477735983</v>
      </c>
      <c r="DO946" s="13">
        <f t="shared" si="1007"/>
        <v>1798.7149549511814</v>
      </c>
      <c r="DP946" s="13">
        <f t="shared" si="1008"/>
        <v>-604.82251875561042</v>
      </c>
      <c r="DQ946" s="13">
        <f>IF(DT946&lt;66666,Paramètres!$H$22,5)</f>
        <v>5</v>
      </c>
      <c r="DR946" s="13">
        <f t="shared" si="975"/>
        <v>-96040.324223578617</v>
      </c>
      <c r="DS946" s="13">
        <f t="shared" si="976"/>
        <v>-22162.114321740391</v>
      </c>
      <c r="DT946" s="13">
        <f t="shared" si="1009"/>
        <v>98564.208454083331</v>
      </c>
      <c r="DU946" s="13">
        <f t="shared" si="1010"/>
        <v>-167.00597082226238</v>
      </c>
      <c r="DV946" s="13">
        <f t="shared" si="1011"/>
        <v>530.74856739037182</v>
      </c>
      <c r="DW946" s="13">
        <f t="shared" si="1012"/>
        <v>-517.15795513254034</v>
      </c>
      <c r="DX946" s="13">
        <f t="shared" si="1013"/>
        <v>-119.33855718107837</v>
      </c>
    </row>
    <row r="947" spans="1:128" x14ac:dyDescent="0.35">
      <c r="A947" s="106">
        <f t="shared" si="1014"/>
        <v>941</v>
      </c>
      <c r="B947" s="106">
        <f>A947*Paramètres!$D$25</f>
        <v>470.5</v>
      </c>
      <c r="C947" s="102">
        <f>Paramètres!$D$7</f>
        <v>155093840495.72119</v>
      </c>
      <c r="D947" s="28">
        <f>Paramètres!$D$8</f>
        <v>6666</v>
      </c>
      <c r="E947" s="28">
        <f t="shared" si="977"/>
        <v>-40205.020269207809</v>
      </c>
      <c r="F947" s="28">
        <f t="shared" si="978"/>
        <v>1026.2672235470397</v>
      </c>
      <c r="G947" s="28">
        <f t="shared" si="952"/>
        <v>-98.9268624627843</v>
      </c>
      <c r="H947" s="28">
        <f t="shared" si="953"/>
        <v>-1.4525506233457117</v>
      </c>
      <c r="I947" s="28">
        <f t="shared" si="1015"/>
        <v>-1675.8990252468084</v>
      </c>
      <c r="J947" s="28">
        <f t="shared" si="1016"/>
        <v>-10669.33828157282</v>
      </c>
      <c r="K947" s="28">
        <f t="shared" si="1017"/>
        <v>2200.8030561630226</v>
      </c>
      <c r="L947" s="28">
        <f t="shared" si="979"/>
        <v>2200.0958513406417</v>
      </c>
      <c r="M947" s="28">
        <f t="shared" si="980"/>
        <v>-55.788322525390868</v>
      </c>
      <c r="N947" s="28">
        <f>Paramètres!$D$26*Calculs!K947</f>
        <v>44.01606112326045</v>
      </c>
      <c r="O947" s="28">
        <f>Paramètres!$D$26*I947</f>
        <v>-33.517980504936169</v>
      </c>
      <c r="P947" s="28">
        <f>Paramètres!$D$26*J947</f>
        <v>-213.3867656314564</v>
      </c>
      <c r="Q947" s="105">
        <f>IF($T947&gt;25000,Paramètres!$D$9,-5)</f>
        <v>6</v>
      </c>
      <c r="R947" s="105">
        <f t="shared" si="954"/>
        <v>-116382.22110448263</v>
      </c>
      <c r="S947" s="105">
        <f t="shared" si="955"/>
        <v>-23667.036928154481</v>
      </c>
      <c r="T947" s="105">
        <f t="shared" si="981"/>
        <v>118764.26241159967</v>
      </c>
      <c r="U947" s="105">
        <f t="shared" si="982"/>
        <v>-168.50529173502923</v>
      </c>
      <c r="V947" s="105">
        <f t="shared" si="956"/>
        <v>65.663677855866268</v>
      </c>
      <c r="W947" s="105">
        <f t="shared" si="983"/>
        <v>-64.346668935389658</v>
      </c>
      <c r="X947" s="105">
        <f t="shared" si="984"/>
        <v>-13.085288933697306</v>
      </c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44">
        <f t="shared" si="985"/>
        <v>76177.200835274809</v>
      </c>
      <c r="AL947" s="44">
        <f t="shared" si="986"/>
        <v>24693.304151701519</v>
      </c>
      <c r="AM947" s="44">
        <f t="shared" si="957"/>
        <v>92.535215076727894</v>
      </c>
      <c r="AN947" s="44">
        <f t="shared" si="958"/>
        <v>-165.19059858699433</v>
      </c>
      <c r="AO947" s="44">
        <f t="shared" si="1018"/>
        <v>-214.69065205595996</v>
      </c>
      <c r="AP947" s="44">
        <f t="shared" si="1019"/>
        <v>4848.834911727894</v>
      </c>
      <c r="AQ947" s="44">
        <f t="shared" si="987"/>
        <v>941.6860534157853</v>
      </c>
      <c r="AR947" s="44">
        <f t="shared" si="988"/>
        <v>-910.4046181629227</v>
      </c>
      <c r="AS947" s="44">
        <f t="shared" si="989"/>
        <v>-240.69909519028141</v>
      </c>
      <c r="AT947" s="44">
        <f>Paramètres!$D$26*Calculs!AQ947</f>
        <v>18.833721068315707</v>
      </c>
      <c r="AU947" s="44">
        <f>Paramètres!$D$26*AO947</f>
        <v>-4.2938130411191997</v>
      </c>
      <c r="AV947" s="44">
        <f>Paramètres!$D$26*AP947</f>
        <v>96.976698234557887</v>
      </c>
      <c r="AW947" s="44"/>
      <c r="AX947" s="44"/>
      <c r="AY947" s="44"/>
      <c r="AZ947" s="44"/>
      <c r="BA947" s="44"/>
      <c r="BB947" s="44"/>
      <c r="BC947" s="44"/>
      <c r="BD947" s="44"/>
      <c r="BE947" s="44"/>
      <c r="BF947" s="44"/>
      <c r="BG947" s="41">
        <f>Paramètres!$D$16</f>
        <v>30000</v>
      </c>
      <c r="BH947" s="41">
        <f>Paramètres!$E$16</f>
        <v>-25000</v>
      </c>
      <c r="BI947" s="100"/>
      <c r="BJ947" s="100"/>
      <c r="BK947" s="110">
        <f>Paramètres!$D$20</f>
        <v>523598775598.29883</v>
      </c>
      <c r="BL947" s="41">
        <f>Paramètres!$D$21</f>
        <v>10000</v>
      </c>
      <c r="BM947" s="41"/>
      <c r="BN947" s="41"/>
      <c r="BO947" s="41">
        <f>IF(AND($BR$6&gt;200,A947&lt;950),Paramètres!$D$22,0)</f>
        <v>1</v>
      </c>
      <c r="BP947" s="41">
        <f t="shared" si="959"/>
        <v>70205.020269207802</v>
      </c>
      <c r="BQ947" s="41">
        <f t="shared" si="960"/>
        <v>-26026.267223547038</v>
      </c>
      <c r="BR947" s="41">
        <f t="shared" si="990"/>
        <v>74873.970487689221</v>
      </c>
      <c r="BS947" s="41">
        <f t="shared" si="991"/>
        <v>-20.340651745680034</v>
      </c>
      <c r="BT947" s="41">
        <f t="shared" si="992"/>
        <v>90.953436065092021</v>
      </c>
      <c r="BU947" s="41">
        <f t="shared" si="993"/>
        <v>85.28181130121537</v>
      </c>
      <c r="BV947" s="41">
        <f t="shared" si="994"/>
        <v>-31.61550558239858</v>
      </c>
      <c r="BW947" s="41">
        <f>Paramètres!$D$22</f>
        <v>1</v>
      </c>
      <c r="BX947" s="41">
        <f t="shared" si="961"/>
        <v>-46177.200835274809</v>
      </c>
      <c r="BY947" s="41">
        <f t="shared" si="962"/>
        <v>-49693.304151701523</v>
      </c>
      <c r="BZ947" s="41">
        <f t="shared" si="995"/>
        <v>67836.261354048838</v>
      </c>
      <c r="CA947" s="41">
        <f t="shared" si="996"/>
        <v>-132.89958729745589</v>
      </c>
      <c r="CB947" s="41">
        <f t="shared" si="997"/>
        <v>110.17170476994644</v>
      </c>
      <c r="CC947" s="41">
        <f t="shared" si="998"/>
        <v>-74.995597280550513</v>
      </c>
      <c r="CD947" s="41">
        <f t="shared" si="999"/>
        <v>-80.706040173271575</v>
      </c>
      <c r="CE947" s="2">
        <f>Paramètres!$F$16</f>
        <v>15000</v>
      </c>
      <c r="CF947" s="2">
        <f>Paramètres!$G$16</f>
        <v>15000</v>
      </c>
      <c r="CG947" s="111">
        <f>Paramètres!$F$20</f>
        <v>992600579172.61572</v>
      </c>
      <c r="CH947" s="2">
        <f>Paramètres!$F$21</f>
        <v>13332</v>
      </c>
      <c r="CI947" s="2"/>
      <c r="CJ947" s="2"/>
      <c r="CK947" s="2">
        <f>IF(CN947&gt;20000,Paramètres!$F$22,-2)</f>
        <v>1</v>
      </c>
      <c r="CL947" s="2">
        <f t="shared" si="963"/>
        <v>55205.020269207809</v>
      </c>
      <c r="CM947" s="2">
        <f t="shared" si="964"/>
        <v>13973.73277645296</v>
      </c>
      <c r="CN947" s="2">
        <f t="shared" si="965"/>
        <v>56946.110232669635</v>
      </c>
      <c r="CO947" s="2">
        <f t="shared" si="966"/>
        <v>14.204599119061669</v>
      </c>
      <c r="CP947" s="2">
        <f t="shared" si="967"/>
        <v>282.54318007055593</v>
      </c>
      <c r="CQ947" s="2">
        <f t="shared" si="968"/>
        <v>273.90460768948373</v>
      </c>
      <c r="CR947" s="2">
        <f t="shared" si="969"/>
        <v>69.331915384277295</v>
      </c>
      <c r="CS947" s="2">
        <f>Paramètres!$F$22</f>
        <v>1</v>
      </c>
      <c r="CT947" s="2">
        <f t="shared" si="970"/>
        <v>-61177.200835274809</v>
      </c>
      <c r="CU947" s="2">
        <f t="shared" si="971"/>
        <v>-9693.304151701519</v>
      </c>
      <c r="CV947" s="2">
        <f t="shared" si="1000"/>
        <v>61940.374937652283</v>
      </c>
      <c r="CW947" s="2">
        <f t="shared" si="1001"/>
        <v>-170.99653969705241</v>
      </c>
      <c r="CX947" s="2">
        <f t="shared" si="972"/>
        <v>241.7269840207843</v>
      </c>
      <c r="CY947" s="2">
        <f t="shared" si="1002"/>
        <v>-238.74863953649327</v>
      </c>
      <c r="CZ947" s="2">
        <f t="shared" si="1003"/>
        <v>-37.828850408889146</v>
      </c>
      <c r="DA947" s="2"/>
      <c r="DB947" s="2"/>
      <c r="DC947" s="13">
        <f>Paramètres!$H$16</f>
        <v>-20000</v>
      </c>
      <c r="DD947" s="13">
        <f>Paramètres!$I$16</f>
        <v>0</v>
      </c>
      <c r="DE947" s="13"/>
      <c r="DF947" s="13"/>
      <c r="DG947" s="112">
        <f>Paramètres!$H$20</f>
        <v>1047197551196.5977</v>
      </c>
      <c r="DH947" s="13">
        <f>Paramètres!$H$21</f>
        <v>10000</v>
      </c>
      <c r="DI947" s="13">
        <f>IF(DL947&lt;66666,Paramètres!$H$22,5)</f>
        <v>1</v>
      </c>
      <c r="DJ947" s="13">
        <f t="shared" si="973"/>
        <v>20205.020269207809</v>
      </c>
      <c r="DK947" s="13">
        <f t="shared" si="974"/>
        <v>-1026.2672235470397</v>
      </c>
      <c r="DL947" s="13">
        <f t="shared" si="1004"/>
        <v>20231.066914357863</v>
      </c>
      <c r="DM947" s="13">
        <f t="shared" si="1005"/>
        <v>-2.9077076518751204</v>
      </c>
      <c r="DN947" s="13">
        <f t="shared" si="1006"/>
        <v>1843.2825809090104</v>
      </c>
      <c r="DO947" s="13">
        <f t="shared" si="1007"/>
        <v>1840.9094323499426</v>
      </c>
      <c r="DP947" s="13">
        <f t="shared" si="1008"/>
        <v>-93.504732327269579</v>
      </c>
      <c r="DQ947" s="13">
        <f>IF(DT947&lt;66666,Paramètres!$H$22,5)</f>
        <v>5</v>
      </c>
      <c r="DR947" s="13">
        <f t="shared" si="975"/>
        <v>-96177.200835274809</v>
      </c>
      <c r="DS947" s="13">
        <f t="shared" si="976"/>
        <v>-24693.304151701519</v>
      </c>
      <c r="DT947" s="13">
        <f t="shared" si="1009"/>
        <v>99296.592239800579</v>
      </c>
      <c r="DU947" s="13">
        <f t="shared" si="1010"/>
        <v>-165.60044928217897</v>
      </c>
      <c r="DV947" s="13">
        <f t="shared" si="1011"/>
        <v>523.06561890755177</v>
      </c>
      <c r="DW947" s="13">
        <f t="shared" si="1012"/>
        <v>-506.63357064870758</v>
      </c>
      <c r="DX947" s="13">
        <f t="shared" si="1013"/>
        <v>-130.07715700645207</v>
      </c>
    </row>
    <row r="948" spans="1:128" x14ac:dyDescent="0.35">
      <c r="A948" s="106">
        <f t="shared" si="1014"/>
        <v>942</v>
      </c>
      <c r="B948" s="106">
        <f>A948*Paramètres!$D$25</f>
        <v>471</v>
      </c>
      <c r="C948" s="102">
        <f>Paramètres!$D$7</f>
        <v>155093840495.72119</v>
      </c>
      <c r="D948" s="28">
        <f>Paramètres!$D$8</f>
        <v>6666</v>
      </c>
      <c r="E948" s="28">
        <f t="shared" si="977"/>
        <v>-40492.94581899605</v>
      </c>
      <c r="F948" s="28">
        <f t="shared" si="978"/>
        <v>-4322.3489978707175</v>
      </c>
      <c r="G948" s="28">
        <f t="shared" si="952"/>
        <v>-86.96294127499695</v>
      </c>
      <c r="H948" s="28">
        <f t="shared" si="953"/>
        <v>11.614064510098</v>
      </c>
      <c r="I948" s="28">
        <f t="shared" si="1015"/>
        <v>557.71480659876954</v>
      </c>
      <c r="J948" s="28">
        <f t="shared" si="1016"/>
        <v>-10511.739838466756</v>
      </c>
      <c r="K948" s="28">
        <f t="shared" si="1017"/>
        <v>2102.0499972559032</v>
      </c>
      <c r="L948" s="28">
        <f t="shared" si="979"/>
        <v>2059.0123336072843</v>
      </c>
      <c r="M948" s="28">
        <f t="shared" si="980"/>
        <v>423.18128623159487</v>
      </c>
      <c r="N948" s="28">
        <f>Paramètres!$D$26*Calculs!K948</f>
        <v>42.040999945118067</v>
      </c>
      <c r="O948" s="28">
        <f>Paramètres!$D$26*I948</f>
        <v>11.154296131975391</v>
      </c>
      <c r="P948" s="28">
        <f>Paramètres!$D$26*J948</f>
        <v>-210.23479676933513</v>
      </c>
      <c r="Q948" s="105">
        <f>IF($T948&gt;25000,Paramètres!$D$9,-5)</f>
        <v>6</v>
      </c>
      <c r="R948" s="105">
        <f t="shared" si="954"/>
        <v>-116335.20017370215</v>
      </c>
      <c r="S948" s="105">
        <f t="shared" si="955"/>
        <v>-31379.895831638612</v>
      </c>
      <c r="T948" s="105">
        <f t="shared" si="981"/>
        <v>120493.05648816383</v>
      </c>
      <c r="U948" s="105">
        <f t="shared" si="982"/>
        <v>-164.90447625834634</v>
      </c>
      <c r="V948" s="105">
        <f t="shared" si="956"/>
        <v>63.801516399252677</v>
      </c>
      <c r="W948" s="105">
        <f t="shared" si="983"/>
        <v>-61.599916194522848</v>
      </c>
      <c r="X948" s="105">
        <f t="shared" si="984"/>
        <v>-16.615770210010403</v>
      </c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44">
        <f t="shared" si="985"/>
        <v>75842.254354706107</v>
      </c>
      <c r="AL948" s="44">
        <f t="shared" si="986"/>
        <v>27057.546833767894</v>
      </c>
      <c r="AM948" s="44">
        <f t="shared" si="957"/>
        <v>103.95267614286719</v>
      </c>
      <c r="AN948" s="44">
        <f t="shared" si="958"/>
        <v>-163.52203084361449</v>
      </c>
      <c r="AO948" s="44">
        <f t="shared" si="1018"/>
        <v>-1120.8014571777635</v>
      </c>
      <c r="AP948" s="44">
        <f t="shared" si="1019"/>
        <v>4511.1591183030541</v>
      </c>
      <c r="AQ948" s="44">
        <f t="shared" si="987"/>
        <v>922.61741533863551</v>
      </c>
      <c r="AR948" s="44">
        <f t="shared" si="988"/>
        <v>-884.72447640114103</v>
      </c>
      <c r="AS948" s="44">
        <f t="shared" si="989"/>
        <v>-261.69733652231008</v>
      </c>
      <c r="AT948" s="44">
        <f>Paramètres!$D$26*Calculs!AQ948</f>
        <v>18.452348306772709</v>
      </c>
      <c r="AU948" s="44">
        <f>Paramètres!$D$26*AO948</f>
        <v>-22.416029143555271</v>
      </c>
      <c r="AV948" s="44">
        <f>Paramètres!$D$26*AP948</f>
        <v>90.223182366061081</v>
      </c>
      <c r="AW948" s="44"/>
      <c r="AX948" s="44"/>
      <c r="AY948" s="44"/>
      <c r="AZ948" s="44"/>
      <c r="BA948" s="44"/>
      <c r="BB948" s="44"/>
      <c r="BC948" s="44"/>
      <c r="BD948" s="44"/>
      <c r="BE948" s="44"/>
      <c r="BF948" s="44"/>
      <c r="BG948" s="41">
        <f>Paramètres!$D$16</f>
        <v>30000</v>
      </c>
      <c r="BH948" s="41">
        <f>Paramètres!$E$16</f>
        <v>-25000</v>
      </c>
      <c r="BI948" s="100"/>
      <c r="BJ948" s="100"/>
      <c r="BK948" s="110">
        <f>Paramètres!$D$20</f>
        <v>523598775598.29883</v>
      </c>
      <c r="BL948" s="41">
        <f>Paramètres!$D$21</f>
        <v>10000</v>
      </c>
      <c r="BM948" s="41"/>
      <c r="BN948" s="41"/>
      <c r="BO948" s="41">
        <f>IF(AND($BR$6&gt;200,A948&lt;950),Paramètres!$D$22,0)</f>
        <v>1</v>
      </c>
      <c r="BP948" s="41">
        <f t="shared" si="959"/>
        <v>70492.945818996057</v>
      </c>
      <c r="BQ948" s="41">
        <f t="shared" si="960"/>
        <v>-20677.651002129282</v>
      </c>
      <c r="BR948" s="41">
        <f t="shared" si="990"/>
        <v>73463.056437952357</v>
      </c>
      <c r="BS948" s="41">
        <f t="shared" si="991"/>
        <v>-16.347962168302359</v>
      </c>
      <c r="BT948" s="41">
        <f t="shared" si="992"/>
        <v>94.384409624097856</v>
      </c>
      <c r="BU948" s="41">
        <f t="shared" si="993"/>
        <v>90.568448910222244</v>
      </c>
      <c r="BV948" s="41">
        <f t="shared" si="994"/>
        <v>-26.566385566839156</v>
      </c>
      <c r="BW948" s="41">
        <f>Paramètres!$D$22</f>
        <v>1</v>
      </c>
      <c r="BX948" s="41">
        <f t="shared" si="961"/>
        <v>-45842.254354706107</v>
      </c>
      <c r="BY948" s="41">
        <f t="shared" si="962"/>
        <v>-52057.54683376789</v>
      </c>
      <c r="BZ948" s="41">
        <f t="shared" si="995"/>
        <v>69364.980117286192</v>
      </c>
      <c r="CA948" s="41">
        <f t="shared" si="996"/>
        <v>-131.36738029727024</v>
      </c>
      <c r="CB948" s="41">
        <f t="shared" si="997"/>
        <v>105.51582622562091</v>
      </c>
      <c r="CC948" s="41">
        <f t="shared" si="998"/>
        <v>-69.733795585366991</v>
      </c>
      <c r="CD948" s="41">
        <f t="shared" si="999"/>
        <v>-79.188303033552117</v>
      </c>
      <c r="CE948" s="2">
        <f>Paramètres!$F$16</f>
        <v>15000</v>
      </c>
      <c r="CF948" s="2">
        <f>Paramètres!$G$16</f>
        <v>15000</v>
      </c>
      <c r="CG948" s="111">
        <f>Paramètres!$F$20</f>
        <v>992600579172.61572</v>
      </c>
      <c r="CH948" s="2">
        <f>Paramètres!$F$21</f>
        <v>13332</v>
      </c>
      <c r="CI948" s="2"/>
      <c r="CJ948" s="2"/>
      <c r="CK948" s="2">
        <f>IF(CN948&gt;20000,Paramètres!$F$22,-2)</f>
        <v>1</v>
      </c>
      <c r="CL948" s="2">
        <f t="shared" si="963"/>
        <v>55492.94581899605</v>
      </c>
      <c r="CM948" s="2">
        <f t="shared" si="964"/>
        <v>19322.348997870718</v>
      </c>
      <c r="CN948" s="2">
        <f t="shared" si="965"/>
        <v>58760.702909900137</v>
      </c>
      <c r="CO948" s="2">
        <f t="shared" si="966"/>
        <v>19.197845877956283</v>
      </c>
      <c r="CP948" s="2">
        <f t="shared" si="967"/>
        <v>266.62486143162454</v>
      </c>
      <c r="CQ948" s="2">
        <f t="shared" si="968"/>
        <v>251.79751529026791</v>
      </c>
      <c r="CR948" s="2">
        <f t="shared" si="969"/>
        <v>87.674557467262332</v>
      </c>
      <c r="CS948" s="2">
        <f>Paramètres!$F$22</f>
        <v>1</v>
      </c>
      <c r="CT948" s="2">
        <f t="shared" si="970"/>
        <v>-60842.254354706107</v>
      </c>
      <c r="CU948" s="2">
        <f t="shared" si="971"/>
        <v>-12057.546833767894</v>
      </c>
      <c r="CV948" s="2">
        <f t="shared" si="1000"/>
        <v>62025.513706951759</v>
      </c>
      <c r="CW948" s="2">
        <f t="shared" si="1001"/>
        <v>-168.79052521222346</v>
      </c>
      <c r="CX948" s="2">
        <f t="shared" si="972"/>
        <v>241.10775987502154</v>
      </c>
      <c r="CY948" s="2">
        <f t="shared" si="1002"/>
        <v>-236.50815247605624</v>
      </c>
      <c r="CZ948" s="2">
        <f t="shared" si="1003"/>
        <v>-46.870520418633831</v>
      </c>
      <c r="DA948" s="2"/>
      <c r="DB948" s="2"/>
      <c r="DC948" s="13">
        <f>Paramètres!$H$16</f>
        <v>-20000</v>
      </c>
      <c r="DD948" s="13">
        <f>Paramètres!$I$16</f>
        <v>0</v>
      </c>
      <c r="DE948" s="13"/>
      <c r="DF948" s="13"/>
      <c r="DG948" s="112">
        <f>Paramètres!$H$20</f>
        <v>1047197551196.5977</v>
      </c>
      <c r="DH948" s="13">
        <f>Paramètres!$H$21</f>
        <v>10000</v>
      </c>
      <c r="DI948" s="13">
        <f>IF(DL948&lt;66666,Paramètres!$H$22,5)</f>
        <v>1</v>
      </c>
      <c r="DJ948" s="13">
        <f t="shared" si="973"/>
        <v>20492.94581899605</v>
      </c>
      <c r="DK948" s="13">
        <f t="shared" si="974"/>
        <v>4322.3489978707175</v>
      </c>
      <c r="DL948" s="13">
        <f t="shared" si="1004"/>
        <v>20943.81840065707</v>
      </c>
      <c r="DM948" s="13">
        <f t="shared" si="1005"/>
        <v>11.910193539916946</v>
      </c>
      <c r="DN948" s="13">
        <f t="shared" si="1006"/>
        <v>1754.4149160671775</v>
      </c>
      <c r="DO948" s="13">
        <f t="shared" si="1007"/>
        <v>1716.6463694067943</v>
      </c>
      <c r="DP948" s="13">
        <f t="shared" si="1008"/>
        <v>362.07311433117167</v>
      </c>
      <c r="DQ948" s="13">
        <f>IF(DT948&lt;66666,Paramètres!$H$22,5)</f>
        <v>5</v>
      </c>
      <c r="DR948" s="13">
        <f t="shared" si="975"/>
        <v>-95842.254354706107</v>
      </c>
      <c r="DS948" s="13">
        <f t="shared" si="976"/>
        <v>-27057.546833767894</v>
      </c>
      <c r="DT948" s="13">
        <f t="shared" si="1009"/>
        <v>99588.395711818375</v>
      </c>
      <c r="DU948" s="13">
        <f t="shared" si="1010"/>
        <v>-164.23491898439642</v>
      </c>
      <c r="DV948" s="13">
        <f t="shared" si="1011"/>
        <v>520.05067610583569</v>
      </c>
      <c r="DW948" s="13">
        <f t="shared" si="1012"/>
        <v>-500.48832316672639</v>
      </c>
      <c r="DX948" s="13">
        <f t="shared" si="1013"/>
        <v>-141.29452958941923</v>
      </c>
    </row>
    <row r="949" spans="1:128" x14ac:dyDescent="0.35">
      <c r="A949" s="106">
        <f t="shared" si="1014"/>
        <v>943</v>
      </c>
      <c r="B949" s="106">
        <f>A949*Paramètres!$D$25</f>
        <v>471.5</v>
      </c>
      <c r="C949" s="102">
        <f>Paramètres!$D$7</f>
        <v>155093840495.72119</v>
      </c>
      <c r="D949" s="28">
        <f>Paramètres!$D$8</f>
        <v>6666</v>
      </c>
      <c r="E949" s="28">
        <f t="shared" si="977"/>
        <v>-39699.335332294846</v>
      </c>
      <c r="F949" s="28">
        <f t="shared" si="978"/>
        <v>-9472.4235955461972</v>
      </c>
      <c r="G949" s="28">
        <f t="shared" si="952"/>
        <v>-75.223819355620591</v>
      </c>
      <c r="H949" s="28">
        <f t="shared" si="953"/>
        <v>23.693760042514846</v>
      </c>
      <c r="I949" s="28">
        <f t="shared" si="1015"/>
        <v>2605.5728440740781</v>
      </c>
      <c r="J949" s="28">
        <f t="shared" si="1016"/>
        <v>-9878.3237554658263</v>
      </c>
      <c r="K949" s="28">
        <f t="shared" si="1017"/>
        <v>1984.6591094174657</v>
      </c>
      <c r="L949" s="28">
        <f t="shared" si="979"/>
        <v>1817.364975194206</v>
      </c>
      <c r="M949" s="28">
        <f t="shared" si="980"/>
        <v>797.53139595322</v>
      </c>
      <c r="N949" s="28">
        <f>Paramètres!$D$26*Calculs!K949</f>
        <v>39.693182188349319</v>
      </c>
      <c r="O949" s="28">
        <f>Paramètres!$D$26*I949</f>
        <v>52.111456881481566</v>
      </c>
      <c r="P949" s="28">
        <f>Paramètres!$D$26*J949</f>
        <v>-197.56647510931654</v>
      </c>
      <c r="Q949" s="105">
        <f>IF($T949&gt;25000,Paramètres!$D$9,-5)</f>
        <v>6</v>
      </c>
      <c r="R949" s="105">
        <f t="shared" si="954"/>
        <v>-114760.00783931179</v>
      </c>
      <c r="S949" s="105">
        <f t="shared" si="955"/>
        <v>-38720.125654335039</v>
      </c>
      <c r="T949" s="105">
        <f t="shared" si="981"/>
        <v>121116.09112734112</v>
      </c>
      <c r="U949" s="105">
        <f t="shared" si="982"/>
        <v>-161.35556070252065</v>
      </c>
      <c r="V949" s="105">
        <f t="shared" si="956"/>
        <v>63.149766448858166</v>
      </c>
      <c r="W949" s="105">
        <f t="shared" si="983"/>
        <v>-59.835713200999237</v>
      </c>
      <c r="X949" s="105">
        <f t="shared" si="984"/>
        <v>-20.188621257359255</v>
      </c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44">
        <f t="shared" si="985"/>
        <v>75060.672507016949</v>
      </c>
      <c r="AL949" s="44">
        <f t="shared" si="986"/>
        <v>29247.702058788844</v>
      </c>
      <c r="AM949" s="44">
        <f t="shared" si="957"/>
        <v>115.49163714339878</v>
      </c>
      <c r="AN949" s="44">
        <f t="shared" si="958"/>
        <v>-161.89075596593776</v>
      </c>
      <c r="AO949" s="44">
        <f t="shared" si="1018"/>
        <v>-1983.1099044353493</v>
      </c>
      <c r="AP949" s="44">
        <f t="shared" si="1019"/>
        <v>4159.2385994146825</v>
      </c>
      <c r="AQ949" s="44">
        <f t="shared" si="987"/>
        <v>913.58402862012895</v>
      </c>
      <c r="AR949" s="44">
        <f t="shared" si="988"/>
        <v>-868.33018742267245</v>
      </c>
      <c r="AS949" s="44">
        <f t="shared" si="989"/>
        <v>-283.96912325161554</v>
      </c>
      <c r="AT949" s="44">
        <f>Paramètres!$D$26*Calculs!AQ949</f>
        <v>18.27168057240258</v>
      </c>
      <c r="AU949" s="44">
        <f>Paramètres!$D$26*AO949</f>
        <v>-39.662198088706987</v>
      </c>
      <c r="AV949" s="44">
        <f>Paramètres!$D$26*AP949</f>
        <v>83.184771988293647</v>
      </c>
      <c r="AW949" s="44"/>
      <c r="AX949" s="44"/>
      <c r="AY949" s="44"/>
      <c r="AZ949" s="44"/>
      <c r="BA949" s="44"/>
      <c r="BB949" s="44"/>
      <c r="BC949" s="44"/>
      <c r="BD949" s="44"/>
      <c r="BE949" s="44"/>
      <c r="BF949" s="44"/>
      <c r="BG949" s="41">
        <f>Paramètres!$D$16</f>
        <v>30000</v>
      </c>
      <c r="BH949" s="41">
        <f>Paramètres!$E$16</f>
        <v>-25000</v>
      </c>
      <c r="BI949" s="100"/>
      <c r="BJ949" s="100"/>
      <c r="BK949" s="110">
        <f>Paramètres!$D$20</f>
        <v>523598775598.29883</v>
      </c>
      <c r="BL949" s="41">
        <f>Paramètres!$D$21</f>
        <v>10000</v>
      </c>
      <c r="BM949" s="41"/>
      <c r="BN949" s="41"/>
      <c r="BO949" s="41">
        <f>IF(AND($BR$6&gt;200,A949&lt;950),Paramètres!$D$22,0)</f>
        <v>1</v>
      </c>
      <c r="BP949" s="41">
        <f t="shared" si="959"/>
        <v>69699.335332294839</v>
      </c>
      <c r="BQ949" s="41">
        <f t="shared" si="960"/>
        <v>-15527.576404453803</v>
      </c>
      <c r="BR949" s="41">
        <f t="shared" si="990"/>
        <v>71408.003576348739</v>
      </c>
      <c r="BS949" s="41">
        <f t="shared" si="991"/>
        <v>-12.559225983481893</v>
      </c>
      <c r="BT949" s="41">
        <f t="shared" si="992"/>
        <v>99.736215455995392</v>
      </c>
      <c r="BU949" s="41">
        <f t="shared" si="993"/>
        <v>97.349702801996187</v>
      </c>
      <c r="BV949" s="41">
        <f t="shared" si="994"/>
        <v>-21.687508797640881</v>
      </c>
      <c r="BW949" s="41">
        <f>Paramètres!$D$22</f>
        <v>1</v>
      </c>
      <c r="BX949" s="41">
        <f t="shared" si="961"/>
        <v>-45060.672507016949</v>
      </c>
      <c r="BY949" s="41">
        <f t="shared" si="962"/>
        <v>-54247.70205878884</v>
      </c>
      <c r="BZ949" s="41">
        <f t="shared" si="995"/>
        <v>70521.467550269794</v>
      </c>
      <c r="CA949" s="41">
        <f t="shared" si="996"/>
        <v>-129.71460404894304</v>
      </c>
      <c r="CB949" s="41">
        <f t="shared" si="997"/>
        <v>102.18497691383736</v>
      </c>
      <c r="CC949" s="41">
        <f t="shared" si="998"/>
        <v>-65.292512192394042</v>
      </c>
      <c r="CD949" s="41">
        <f t="shared" si="999"/>
        <v>-78.604435997515736</v>
      </c>
      <c r="CE949" s="2">
        <f>Paramètres!$F$16</f>
        <v>15000</v>
      </c>
      <c r="CF949" s="2">
        <f>Paramètres!$G$16</f>
        <v>15000</v>
      </c>
      <c r="CG949" s="111">
        <f>Paramètres!$F$20</f>
        <v>992600579172.61572</v>
      </c>
      <c r="CH949" s="2">
        <f>Paramètres!$F$21</f>
        <v>13332</v>
      </c>
      <c r="CI949" s="2"/>
      <c r="CJ949" s="2"/>
      <c r="CK949" s="2">
        <f>IF(CN949&gt;20000,Paramètres!$F$22,-2)</f>
        <v>1</v>
      </c>
      <c r="CL949" s="2">
        <f t="shared" si="963"/>
        <v>54699.335332294846</v>
      </c>
      <c r="CM949" s="2">
        <f t="shared" si="964"/>
        <v>24472.423595546199</v>
      </c>
      <c r="CN949" s="2">
        <f t="shared" si="965"/>
        <v>59924.258880979796</v>
      </c>
      <c r="CO949" s="2">
        <f t="shared" si="966"/>
        <v>24.103690571688148</v>
      </c>
      <c r="CP949" s="2">
        <f t="shared" si="967"/>
        <v>257.09695139386434</v>
      </c>
      <c r="CQ949" s="2">
        <f t="shared" si="968"/>
        <v>234.68012153701176</v>
      </c>
      <c r="CR949" s="2">
        <f t="shared" si="969"/>
        <v>104.99563310629844</v>
      </c>
      <c r="CS949" s="2">
        <f>Paramètres!$F$22</f>
        <v>1</v>
      </c>
      <c r="CT949" s="2">
        <f t="shared" si="970"/>
        <v>-60060.672507016949</v>
      </c>
      <c r="CU949" s="2">
        <f t="shared" si="971"/>
        <v>-14247.702058788844</v>
      </c>
      <c r="CV949" s="2">
        <f t="shared" si="1000"/>
        <v>61727.476831239081</v>
      </c>
      <c r="CW949" s="2">
        <f t="shared" si="1001"/>
        <v>-166.65486999392326</v>
      </c>
      <c r="CX949" s="2">
        <f t="shared" si="972"/>
        <v>243.28563511745051</v>
      </c>
      <c r="CY949" s="2">
        <f t="shared" si="1002"/>
        <v>-236.71628270825445</v>
      </c>
      <c r="CZ949" s="2">
        <f t="shared" si="1003"/>
        <v>-56.154267471733888</v>
      </c>
      <c r="DA949" s="2"/>
      <c r="DB949" s="2"/>
      <c r="DC949" s="13">
        <f>Paramètres!$H$16</f>
        <v>-20000</v>
      </c>
      <c r="DD949" s="13">
        <f>Paramètres!$I$16</f>
        <v>0</v>
      </c>
      <c r="DE949" s="13"/>
      <c r="DF949" s="13"/>
      <c r="DG949" s="112">
        <f>Paramètres!$H$20</f>
        <v>1047197551196.5977</v>
      </c>
      <c r="DH949" s="13">
        <f>Paramètres!$H$21</f>
        <v>10000</v>
      </c>
      <c r="DI949" s="13">
        <f>IF(DL949&lt;66666,Paramètres!$H$22,5)</f>
        <v>1</v>
      </c>
      <c r="DJ949" s="13">
        <f t="shared" si="973"/>
        <v>19699.335332294846</v>
      </c>
      <c r="DK949" s="13">
        <f t="shared" si="974"/>
        <v>9472.4235955461972</v>
      </c>
      <c r="DL949" s="13">
        <f t="shared" si="1004"/>
        <v>21858.422205357376</v>
      </c>
      <c r="DM949" s="13">
        <f t="shared" si="1005"/>
        <v>25.680570219564764</v>
      </c>
      <c r="DN949" s="13">
        <f t="shared" si="1006"/>
        <v>1648.1308783360307</v>
      </c>
      <c r="DO949" s="13">
        <f t="shared" si="1007"/>
        <v>1485.335150855198</v>
      </c>
      <c r="DP949" s="13">
        <f t="shared" si="1008"/>
        <v>714.22327164456249</v>
      </c>
      <c r="DQ949" s="13">
        <f>IF(DT949&lt;66666,Paramètres!$H$22,5)</f>
        <v>5</v>
      </c>
      <c r="DR949" s="13">
        <f t="shared" si="975"/>
        <v>-95060.672507016949</v>
      </c>
      <c r="DS949" s="13">
        <f t="shared" si="976"/>
        <v>-29247.702058788844</v>
      </c>
      <c r="DT949" s="13">
        <f t="shared" si="1009"/>
        <v>99458.330637538893</v>
      </c>
      <c r="DU949" s="13">
        <f t="shared" si="1010"/>
        <v>-162.89822667799862</v>
      </c>
      <c r="DV949" s="13">
        <f t="shared" si="1011"/>
        <v>521.39130945521129</v>
      </c>
      <c r="DW949" s="13">
        <f t="shared" si="1012"/>
        <v>-498.33742632132538</v>
      </c>
      <c r="DX949" s="13">
        <f t="shared" si="1013"/>
        <v>-153.32549397558594</v>
      </c>
    </row>
    <row r="950" spans="1:128" x14ac:dyDescent="0.35">
      <c r="A950" s="106">
        <f t="shared" si="1014"/>
        <v>944</v>
      </c>
      <c r="B950" s="106">
        <f>A950*Paramètres!$D$25</f>
        <v>472</v>
      </c>
      <c r="C950" s="102">
        <f>Paramètres!$D$7</f>
        <v>155093840495.72119</v>
      </c>
      <c r="D950" s="28">
        <f>Paramètres!$D$8</f>
        <v>6666</v>
      </c>
      <c r="E950" s="28">
        <f t="shared" si="977"/>
        <v>-37942.207666459253</v>
      </c>
      <c r="F950" s="28">
        <f t="shared" si="978"/>
        <v>-14212.202624290805</v>
      </c>
      <c r="G950" s="28">
        <f t="shared" si="952"/>
        <v>-63.801363967046143</v>
      </c>
      <c r="H950" s="28">
        <f t="shared" si="953"/>
        <v>34.672206687474521</v>
      </c>
      <c r="I950" s="28">
        <f t="shared" si="1015"/>
        <v>4370.8263623868024</v>
      </c>
      <c r="J950" s="28">
        <f t="shared" si="1016"/>
        <v>-8883.2258844032895</v>
      </c>
      <c r="K950" s="28">
        <f t="shared" si="1017"/>
        <v>1863.9013008688469</v>
      </c>
      <c r="L950" s="28">
        <f t="shared" si="979"/>
        <v>1532.9098814702602</v>
      </c>
      <c r="M950" s="28">
        <f t="shared" si="980"/>
        <v>1060.3373777583306</v>
      </c>
      <c r="N950" s="28">
        <f>Paramètres!$D$26*Calculs!K950</f>
        <v>37.278026017376938</v>
      </c>
      <c r="O950" s="28">
        <f>Paramètres!$D$26*I950</f>
        <v>87.416527247736056</v>
      </c>
      <c r="P950" s="28">
        <f>Paramètres!$D$26*J950</f>
        <v>-177.66451768806579</v>
      </c>
      <c r="Q950" s="105">
        <f>IF($T950&gt;25000,Paramètres!$D$9,-5)</f>
        <v>6</v>
      </c>
      <c r="R950" s="105">
        <f t="shared" si="954"/>
        <v>-111794.24267440286</v>
      </c>
      <c r="S950" s="105">
        <f t="shared" si="955"/>
        <v>-45468.531701974083</v>
      </c>
      <c r="T950" s="105">
        <f t="shared" si="981"/>
        <v>120686.95070419462</v>
      </c>
      <c r="U950" s="105">
        <f t="shared" si="982"/>
        <v>-157.86762706389763</v>
      </c>
      <c r="V950" s="105">
        <f t="shared" si="956"/>
        <v>63.597610103656585</v>
      </c>
      <c r="W950" s="105">
        <f t="shared" si="983"/>
        <v>-58.911478133759232</v>
      </c>
      <c r="X950" s="105">
        <f t="shared" si="984"/>
        <v>-23.960253650417187</v>
      </c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44">
        <f t="shared" si="985"/>
        <v>73852.035007943603</v>
      </c>
      <c r="AL950" s="44">
        <f t="shared" si="986"/>
        <v>31256.32907768328</v>
      </c>
      <c r="AM950" s="44">
        <f t="shared" si="957"/>
        <v>126.55641894797033</v>
      </c>
      <c r="AN950" s="44">
        <f t="shared" si="958"/>
        <v>-160.28328774501597</v>
      </c>
      <c r="AO950" s="44">
        <f t="shared" si="1018"/>
        <v>-2811.7778937693147</v>
      </c>
      <c r="AP950" s="44">
        <f t="shared" si="1019"/>
        <v>3792.0847041747734</v>
      </c>
      <c r="AQ950" s="44">
        <f t="shared" si="987"/>
        <v>913.75329879472622</v>
      </c>
      <c r="AR950" s="44">
        <f t="shared" si="988"/>
        <v>-860.18193442297297</v>
      </c>
      <c r="AS950" s="44">
        <f t="shared" si="989"/>
        <v>-308.27281870219485</v>
      </c>
      <c r="AT950" s="44">
        <f>Paramètres!$D$26*Calculs!AQ950</f>
        <v>18.275065975894524</v>
      </c>
      <c r="AU950" s="44">
        <f>Paramètres!$D$26*AO950</f>
        <v>-56.235557875386291</v>
      </c>
      <c r="AV950" s="44">
        <f>Paramètres!$D$26*AP950</f>
        <v>75.841694083495469</v>
      </c>
      <c r="AW950" s="44"/>
      <c r="AX950" s="44"/>
      <c r="AY950" s="44"/>
      <c r="AZ950" s="44"/>
      <c r="BA950" s="44"/>
      <c r="BB950" s="44"/>
      <c r="BC950" s="44"/>
      <c r="BD950" s="44"/>
      <c r="BE950" s="44"/>
      <c r="BF950" s="44"/>
      <c r="BG950" s="41">
        <f>Paramètres!$D$16</f>
        <v>30000</v>
      </c>
      <c r="BH950" s="41">
        <f>Paramètres!$E$16</f>
        <v>-25000</v>
      </c>
      <c r="BI950" s="100"/>
      <c r="BJ950" s="100"/>
      <c r="BK950" s="110">
        <f>Paramètres!$D$20</f>
        <v>523598775598.29883</v>
      </c>
      <c r="BL950" s="41">
        <f>Paramètres!$D$21</f>
        <v>10000</v>
      </c>
      <c r="BM950" s="41"/>
      <c r="BN950" s="41"/>
      <c r="BO950" s="41">
        <f>IF(AND($BR$6&gt;200,A950&lt;950),Paramètres!$D$22,0)</f>
        <v>1</v>
      </c>
      <c r="BP950" s="41">
        <f t="shared" si="959"/>
        <v>67942.207666459261</v>
      </c>
      <c r="BQ950" s="41">
        <f t="shared" si="960"/>
        <v>-10787.797375709195</v>
      </c>
      <c r="BR950" s="41">
        <f t="shared" si="990"/>
        <v>68793.314753772647</v>
      </c>
      <c r="BS950" s="41">
        <f t="shared" si="991"/>
        <v>-9.0220533392106823</v>
      </c>
      <c r="BT950" s="41">
        <f t="shared" si="992"/>
        <v>107.22210952030706</v>
      </c>
      <c r="BU950" s="41">
        <f t="shared" si="993"/>
        <v>105.89556350844445</v>
      </c>
      <c r="BV950" s="41">
        <f t="shared" si="994"/>
        <v>-16.813994148141248</v>
      </c>
      <c r="BW950" s="41">
        <f>Paramètres!$D$22</f>
        <v>1</v>
      </c>
      <c r="BX950" s="41">
        <f t="shared" si="961"/>
        <v>-43852.035007943603</v>
      </c>
      <c r="BY950" s="41">
        <f t="shared" si="962"/>
        <v>-56256.32907768328</v>
      </c>
      <c r="BZ950" s="41">
        <f t="shared" si="995"/>
        <v>71328.644566082323</v>
      </c>
      <c r="CA950" s="41">
        <f t="shared" si="996"/>
        <v>-127.93655862398393</v>
      </c>
      <c r="CB950" s="41">
        <f t="shared" si="997"/>
        <v>99.951848072940351</v>
      </c>
      <c r="CC950" s="41">
        <f t="shared" si="998"/>
        <v>-61.449253206298238</v>
      </c>
      <c r="CD950" s="41">
        <f t="shared" si="999"/>
        <v>-78.831219790032392</v>
      </c>
      <c r="CE950" s="2">
        <f>Paramètres!$F$16</f>
        <v>15000</v>
      </c>
      <c r="CF950" s="2">
        <f>Paramètres!$G$16</f>
        <v>15000</v>
      </c>
      <c r="CG950" s="111">
        <f>Paramètres!$F$20</f>
        <v>992600579172.61572</v>
      </c>
      <c r="CH950" s="2">
        <f>Paramètres!$F$21</f>
        <v>13332</v>
      </c>
      <c r="CI950" s="2"/>
      <c r="CJ950" s="2"/>
      <c r="CK950" s="2">
        <f>IF(CN950&gt;20000,Paramètres!$F$22,-2)</f>
        <v>1</v>
      </c>
      <c r="CL950" s="2">
        <f t="shared" si="963"/>
        <v>52942.207666459253</v>
      </c>
      <c r="CM950" s="2">
        <f t="shared" si="964"/>
        <v>29212.202624290803</v>
      </c>
      <c r="CN950" s="2">
        <f t="shared" si="965"/>
        <v>60466.768846707193</v>
      </c>
      <c r="CO950" s="2">
        <f t="shared" si="966"/>
        <v>28.888829101681143</v>
      </c>
      <c r="CP950" s="2">
        <f t="shared" si="967"/>
        <v>252.82372161717609</v>
      </c>
      <c r="CQ950" s="2">
        <f t="shared" si="968"/>
        <v>221.36201798374285</v>
      </c>
      <c r="CR950" s="2">
        <f t="shared" si="969"/>
        <v>122.14209432674903</v>
      </c>
      <c r="CS950" s="2">
        <f>Paramètres!$F$22</f>
        <v>1</v>
      </c>
      <c r="CT950" s="2">
        <f t="shared" si="970"/>
        <v>-58852.035007943603</v>
      </c>
      <c r="CU950" s="2">
        <f t="shared" si="971"/>
        <v>-16256.32907768328</v>
      </c>
      <c r="CV950" s="2">
        <f t="shared" si="1000"/>
        <v>61055.960066631909</v>
      </c>
      <c r="CW950" s="2">
        <f t="shared" si="1001"/>
        <v>-164.55858380798287</v>
      </c>
      <c r="CX950" s="2">
        <f t="shared" si="972"/>
        <v>248.29932301228089</v>
      </c>
      <c r="CY950" s="2">
        <f t="shared" si="1002"/>
        <v>-239.33651087330384</v>
      </c>
      <c r="CZ950" s="2">
        <f t="shared" si="1003"/>
        <v>-66.110425587421005</v>
      </c>
      <c r="DA950" s="2"/>
      <c r="DB950" s="2"/>
      <c r="DC950" s="13">
        <f>Paramètres!$H$16</f>
        <v>-20000</v>
      </c>
      <c r="DD950" s="13">
        <f>Paramètres!$I$16</f>
        <v>0</v>
      </c>
      <c r="DE950" s="13"/>
      <c r="DF950" s="13"/>
      <c r="DG950" s="112">
        <f>Paramètres!$H$20</f>
        <v>1047197551196.5977</v>
      </c>
      <c r="DH950" s="13">
        <f>Paramètres!$H$21</f>
        <v>10000</v>
      </c>
      <c r="DI950" s="13">
        <f>IF(DL950&lt;66666,Paramètres!$H$22,5)</f>
        <v>1</v>
      </c>
      <c r="DJ950" s="13">
        <f t="shared" si="973"/>
        <v>17942.207666459253</v>
      </c>
      <c r="DK950" s="13">
        <f t="shared" si="974"/>
        <v>14212.202624290805</v>
      </c>
      <c r="DL950" s="13">
        <f t="shared" si="1004"/>
        <v>22889.06986708389</v>
      </c>
      <c r="DM950" s="13">
        <f t="shared" si="1005"/>
        <v>38.383097797723458</v>
      </c>
      <c r="DN950" s="13">
        <f t="shared" si="1006"/>
        <v>1538.0637791410866</v>
      </c>
      <c r="DO950" s="13">
        <f t="shared" si="1007"/>
        <v>1205.652299978073</v>
      </c>
      <c r="DP950" s="13">
        <f t="shared" si="1008"/>
        <v>955.00927757972272</v>
      </c>
      <c r="DQ950" s="13">
        <f>IF(DT950&lt;66666,Paramètres!$H$22,5)</f>
        <v>5</v>
      </c>
      <c r="DR950" s="13">
        <f t="shared" si="975"/>
        <v>-93852.035007943603</v>
      </c>
      <c r="DS950" s="13">
        <f t="shared" si="976"/>
        <v>-31256.32907768328</v>
      </c>
      <c r="DT950" s="13">
        <f t="shared" si="1009"/>
        <v>98919.980704328394</v>
      </c>
      <c r="DU950" s="13">
        <f t="shared" si="1010"/>
        <v>-161.58026248701597</v>
      </c>
      <c r="DV950" s="13">
        <f t="shared" si="1011"/>
        <v>526.99551647411761</v>
      </c>
      <c r="DW950" s="13">
        <f t="shared" si="1012"/>
        <v>-499.99607065222597</v>
      </c>
      <c r="DX950" s="13">
        <f t="shared" si="1013"/>
        <v>-166.51787806766052</v>
      </c>
    </row>
    <row r="951" spans="1:128" x14ac:dyDescent="0.35">
      <c r="A951" s="106">
        <f t="shared" si="1014"/>
        <v>945</v>
      </c>
      <c r="B951" s="106">
        <f>A951*Paramètres!$D$25</f>
        <v>472.5</v>
      </c>
      <c r="C951" s="102">
        <f>Paramètres!$D$7</f>
        <v>155093840495.72119</v>
      </c>
      <c r="D951" s="28">
        <f>Paramètres!$D$8</f>
        <v>6666</v>
      </c>
      <c r="E951" s="28">
        <f t="shared" si="977"/>
        <v>-35373.56701489829</v>
      </c>
      <c r="F951" s="28">
        <f t="shared" si="978"/>
        <v>-18388.731222052866</v>
      </c>
      <c r="G951" s="28">
        <f t="shared" si="952"/>
        <v>-52.736913831115459</v>
      </c>
      <c r="H951" s="28">
        <f t="shared" si="953"/>
        <v>44.55409075083876</v>
      </c>
      <c r="I951" s="28">
        <f t="shared" si="1015"/>
        <v>5816.3197166093269</v>
      </c>
      <c r="J951" s="28">
        <f t="shared" si="1016"/>
        <v>-7645.2239889568928</v>
      </c>
      <c r="K951" s="28">
        <f t="shared" si="1017"/>
        <v>1749.3693816653185</v>
      </c>
      <c r="L951" s="28">
        <f t="shared" si="979"/>
        <v>1246.5803808558474</v>
      </c>
      <c r="M951" s="28">
        <f t="shared" si="980"/>
        <v>1227.3266018356278</v>
      </c>
      <c r="N951" s="28">
        <f>Paramètres!$D$26*Calculs!K951</f>
        <v>34.987387633306369</v>
      </c>
      <c r="O951" s="28">
        <f>Paramètres!$D$26*I951</f>
        <v>116.32639433218654</v>
      </c>
      <c r="P951" s="28">
        <f>Paramètres!$D$26*J951</f>
        <v>-152.90447977913786</v>
      </c>
      <c r="Q951" s="105">
        <f>IF($T951&gt;25000,Paramètres!$D$9,-5)</f>
        <v>6</v>
      </c>
      <c r="R951" s="105">
        <f t="shared" si="954"/>
        <v>-107604.66759235148</v>
      </c>
      <c r="S951" s="105">
        <f t="shared" si="955"/>
        <v>-51464.034447147991</v>
      </c>
      <c r="T951" s="105">
        <f t="shared" si="981"/>
        <v>119278.29362142005</v>
      </c>
      <c r="U951" s="105">
        <f t="shared" si="982"/>
        <v>-154.43963071138197</v>
      </c>
      <c r="V951" s="105">
        <f t="shared" si="956"/>
        <v>65.101578080046764</v>
      </c>
      <c r="W951" s="105">
        <f t="shared" si="983"/>
        <v>-58.730163354574891</v>
      </c>
      <c r="X951" s="105">
        <f t="shared" si="984"/>
        <v>-28.088847980246079</v>
      </c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44">
        <f t="shared" si="985"/>
        <v>72231.100577453195</v>
      </c>
      <c r="AL951" s="44">
        <f t="shared" si="986"/>
        <v>33075.303225095122</v>
      </c>
      <c r="AM951" s="44">
        <f t="shared" si="957"/>
        <v>136.69425966234871</v>
      </c>
      <c r="AN951" s="44">
        <f t="shared" si="958"/>
        <v>-158.68615366637826</v>
      </c>
      <c r="AO951" s="44">
        <f t="shared" si="1018"/>
        <v>-3615.7242703169013</v>
      </c>
      <c r="AP951" s="44">
        <f t="shared" si="1019"/>
        <v>3407.9701913890831</v>
      </c>
      <c r="AQ951" s="44">
        <f t="shared" si="987"/>
        <v>922.81039171252519</v>
      </c>
      <c r="AR951" s="44">
        <f t="shared" si="988"/>
        <v>-859.69331286558725</v>
      </c>
      <c r="AS951" s="44">
        <f t="shared" si="989"/>
        <v>-335.41977709553112</v>
      </c>
      <c r="AT951" s="44">
        <f>Paramètres!$D$26*Calculs!AQ951</f>
        <v>18.456207834250502</v>
      </c>
      <c r="AU951" s="44">
        <f>Paramètres!$D$26*AO951</f>
        <v>-72.314485406338022</v>
      </c>
      <c r="AV951" s="44">
        <f>Paramètres!$D$26*AP951</f>
        <v>68.159403827781659</v>
      </c>
      <c r="AW951" s="44"/>
      <c r="AX951" s="44"/>
      <c r="AY951" s="44"/>
      <c r="AZ951" s="44"/>
      <c r="BA951" s="44"/>
      <c r="BB951" s="44"/>
      <c r="BC951" s="44"/>
      <c r="BD951" s="44"/>
      <c r="BE951" s="44"/>
      <c r="BF951" s="44"/>
      <c r="BG951" s="41">
        <f>Paramètres!$D$16</f>
        <v>30000</v>
      </c>
      <c r="BH951" s="41">
        <f>Paramètres!$E$16</f>
        <v>-25000</v>
      </c>
      <c r="BI951" s="100"/>
      <c r="BJ951" s="100"/>
      <c r="BK951" s="110">
        <f>Paramètres!$D$20</f>
        <v>523598775598.29883</v>
      </c>
      <c r="BL951" s="41">
        <f>Paramètres!$D$21</f>
        <v>10000</v>
      </c>
      <c r="BM951" s="41"/>
      <c r="BN951" s="41"/>
      <c r="BO951" s="41">
        <f>IF(AND($BR$6&gt;200,A951&lt;950),Paramètres!$D$22,0)</f>
        <v>1</v>
      </c>
      <c r="BP951" s="41">
        <f t="shared" si="959"/>
        <v>65373.56701489829</v>
      </c>
      <c r="BQ951" s="41">
        <f t="shared" si="960"/>
        <v>-6611.2687779471344</v>
      </c>
      <c r="BR951" s="41">
        <f t="shared" si="990"/>
        <v>65707.017426646722</v>
      </c>
      <c r="BS951" s="41">
        <f t="shared" si="991"/>
        <v>-5.7747237939458165</v>
      </c>
      <c r="BT951" s="41">
        <f t="shared" si="992"/>
        <v>117.18134972550368</v>
      </c>
      <c r="BU951" s="41">
        <f t="shared" si="993"/>
        <v>116.58667702773852</v>
      </c>
      <c r="BV951" s="41">
        <f t="shared" si="994"/>
        <v>-11.790481886699499</v>
      </c>
      <c r="BW951" s="41">
        <f>Paramètres!$D$22</f>
        <v>1</v>
      </c>
      <c r="BX951" s="41">
        <f t="shared" si="961"/>
        <v>-42231.100577453195</v>
      </c>
      <c r="BY951" s="41">
        <f t="shared" si="962"/>
        <v>-58075.303225095122</v>
      </c>
      <c r="BZ951" s="41">
        <f t="shared" si="995"/>
        <v>71806.731583255561</v>
      </c>
      <c r="CA951" s="41">
        <f t="shared" si="996"/>
        <v>-126.02383480547361</v>
      </c>
      <c r="CB951" s="41">
        <f t="shared" si="997"/>
        <v>98.663184409150702</v>
      </c>
      <c r="CC951" s="41">
        <f t="shared" si="998"/>
        <v>-58.025964588621747</v>
      </c>
      <c r="CD951" s="41">
        <f t="shared" si="999"/>
        <v>-79.796061251881937</v>
      </c>
      <c r="CE951" s="2">
        <f>Paramètres!$F$16</f>
        <v>15000</v>
      </c>
      <c r="CF951" s="2">
        <f>Paramètres!$G$16</f>
        <v>15000</v>
      </c>
      <c r="CG951" s="111">
        <f>Paramètres!$F$20</f>
        <v>992600579172.61572</v>
      </c>
      <c r="CH951" s="2">
        <f>Paramètres!$F$21</f>
        <v>13332</v>
      </c>
      <c r="CI951" s="2"/>
      <c r="CJ951" s="2"/>
      <c r="CK951" s="2">
        <f>IF(CN951&gt;20000,Paramètres!$F$22,-2)</f>
        <v>1</v>
      </c>
      <c r="CL951" s="2">
        <f t="shared" si="963"/>
        <v>50373.56701489829</v>
      </c>
      <c r="CM951" s="2">
        <f t="shared" si="964"/>
        <v>33388.731222052869</v>
      </c>
      <c r="CN951" s="2">
        <f t="shared" si="965"/>
        <v>60434.291808731716</v>
      </c>
      <c r="CO951" s="2">
        <f t="shared" si="966"/>
        <v>33.537311065866412</v>
      </c>
      <c r="CP951" s="2">
        <f t="shared" si="967"/>
        <v>253.07660625031028</v>
      </c>
      <c r="CQ951" s="2">
        <f t="shared" si="968"/>
        <v>210.94598783750641</v>
      </c>
      <c r="CR951" s="2">
        <f t="shared" si="969"/>
        <v>139.81973697026177</v>
      </c>
      <c r="CS951" s="2">
        <f>Paramètres!$F$22</f>
        <v>1</v>
      </c>
      <c r="CT951" s="2">
        <f t="shared" si="970"/>
        <v>-57231.100577453195</v>
      </c>
      <c r="CU951" s="2">
        <f t="shared" si="971"/>
        <v>-18075.303225095122</v>
      </c>
      <c r="CV951" s="2">
        <f t="shared" si="1000"/>
        <v>60017.626244176783</v>
      </c>
      <c r="CW951" s="2">
        <f t="shared" si="1001"/>
        <v>-162.47231591641003</v>
      </c>
      <c r="CX951" s="2">
        <f t="shared" si="972"/>
        <v>256.35404009855733</v>
      </c>
      <c r="CY951" s="2">
        <f t="shared" si="1002"/>
        <v>-244.45191805199892</v>
      </c>
      <c r="CZ951" s="2">
        <f t="shared" si="1003"/>
        <v>-77.205269480467081</v>
      </c>
      <c r="DA951" s="2"/>
      <c r="DB951" s="2"/>
      <c r="DC951" s="13">
        <f>Paramètres!$H$16</f>
        <v>-20000</v>
      </c>
      <c r="DD951" s="13">
        <f>Paramètres!$I$16</f>
        <v>0</v>
      </c>
      <c r="DE951" s="13"/>
      <c r="DF951" s="13"/>
      <c r="DG951" s="112">
        <f>Paramètres!$H$20</f>
        <v>1047197551196.5977</v>
      </c>
      <c r="DH951" s="13">
        <f>Paramètres!$H$21</f>
        <v>10000</v>
      </c>
      <c r="DI951" s="13">
        <f>IF(DL951&lt;66666,Paramètres!$H$22,5)</f>
        <v>1</v>
      </c>
      <c r="DJ951" s="13">
        <f t="shared" si="973"/>
        <v>15373.56701489829</v>
      </c>
      <c r="DK951" s="13">
        <f t="shared" si="974"/>
        <v>18388.731222052866</v>
      </c>
      <c r="DL951" s="13">
        <f t="shared" si="1004"/>
        <v>23968.562716993911</v>
      </c>
      <c r="DM951" s="13">
        <f t="shared" si="1005"/>
        <v>50.103298815227333</v>
      </c>
      <c r="DN951" s="13">
        <f t="shared" si="1006"/>
        <v>1432.8654371027567</v>
      </c>
      <c r="DO951" s="13">
        <f t="shared" si="1007"/>
        <v>919.04771599060246</v>
      </c>
      <c r="DP951" s="13">
        <f t="shared" si="1008"/>
        <v>1099.2973467520656</v>
      </c>
      <c r="DQ951" s="13">
        <f>IF(DT951&lt;66666,Paramètres!$H$22,5)</f>
        <v>5</v>
      </c>
      <c r="DR951" s="13">
        <f t="shared" si="975"/>
        <v>-92231.100577453195</v>
      </c>
      <c r="DS951" s="13">
        <f t="shared" si="976"/>
        <v>-33075.303225095122</v>
      </c>
      <c r="DT951" s="13">
        <f t="shared" si="1009"/>
        <v>97982.404528365572</v>
      </c>
      <c r="DU951" s="13">
        <f t="shared" si="1010"/>
        <v>-160.27148902315426</v>
      </c>
      <c r="DV951" s="13">
        <f t="shared" si="1011"/>
        <v>536.97253162222762</v>
      </c>
      <c r="DW951" s="13">
        <f t="shared" si="1012"/>
        <v>-505.45368640184637</v>
      </c>
      <c r="DX951" s="13">
        <f t="shared" si="1013"/>
        <v>-181.26243576529629</v>
      </c>
    </row>
    <row r="952" spans="1:128" x14ac:dyDescent="0.35">
      <c r="A952" s="106">
        <f t="shared" si="1014"/>
        <v>946</v>
      </c>
      <c r="B952" s="106">
        <f>A952*Paramètres!$D$25</f>
        <v>473</v>
      </c>
      <c r="C952" s="102">
        <f>Paramètres!$D$7</f>
        <v>155093840495.72119</v>
      </c>
      <c r="D952" s="28">
        <f>Paramètres!$D$8</f>
        <v>6666</v>
      </c>
      <c r="E952" s="28">
        <f t="shared" si="977"/>
        <v>-32153.762061379664</v>
      </c>
      <c r="F952" s="28">
        <f t="shared" si="978"/>
        <v>-21904.511566072408</v>
      </c>
      <c r="G952" s="28">
        <f t="shared" si="952"/>
        <v>-42.046745928730154</v>
      </c>
      <c r="H952" s="28">
        <f t="shared" si="953"/>
        <v>53.396170663422019</v>
      </c>
      <c r="I952" s="28">
        <f t="shared" si="1015"/>
        <v>6946.5737031329882</v>
      </c>
      <c r="J952" s="28">
        <f t="shared" si="1016"/>
        <v>-6264.9929073421272</v>
      </c>
      <c r="K952" s="28">
        <f t="shared" si="1017"/>
        <v>1645.7247830055348</v>
      </c>
      <c r="L952" s="28">
        <f t="shared" si="979"/>
        <v>981.31035367715799</v>
      </c>
      <c r="M952" s="28">
        <f t="shared" si="980"/>
        <v>1321.1510326849941</v>
      </c>
      <c r="N952" s="28">
        <f>Paramètres!$D$26*Calculs!K952</f>
        <v>32.914495660110695</v>
      </c>
      <c r="O952" s="28">
        <f>Paramètres!$D$26*I952</f>
        <v>138.93147406265976</v>
      </c>
      <c r="P952" s="28">
        <f>Paramètres!$D$26*J952</f>
        <v>-125.29985814684255</v>
      </c>
      <c r="Q952" s="105">
        <f>IF($T952&gt;25000,Paramètres!$D$9,-5)</f>
        <v>6</v>
      </c>
      <c r="R952" s="105">
        <f t="shared" si="954"/>
        <v>-102362.07717545802</v>
      </c>
      <c r="S952" s="105">
        <f t="shared" si="955"/>
        <v>-56599.94494258819</v>
      </c>
      <c r="T952" s="105">
        <f t="shared" si="981"/>
        <v>116968.15212346666</v>
      </c>
      <c r="U952" s="105">
        <f t="shared" si="982"/>
        <v>-151.06009980668807</v>
      </c>
      <c r="V952" s="105">
        <f t="shared" si="956"/>
        <v>67.685897072887656</v>
      </c>
      <c r="W952" s="105">
        <f t="shared" si="983"/>
        <v>-59.233807614158366</v>
      </c>
      <c r="X952" s="105">
        <f t="shared" si="984"/>
        <v>-32.75265940485469</v>
      </c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44">
        <f t="shared" si="985"/>
        <v>70208.315114078359</v>
      </c>
      <c r="AL952" s="44">
        <f t="shared" si="986"/>
        <v>34695.433376515786</v>
      </c>
      <c r="AM952" s="44">
        <f t="shared" si="957"/>
        <v>145.69291658048496</v>
      </c>
      <c r="AN952" s="44">
        <f t="shared" si="958"/>
        <v>-157.08539491938811</v>
      </c>
      <c r="AO952" s="44">
        <f t="shared" si="1018"/>
        <v>-4403.1030977761502</v>
      </c>
      <c r="AP952" s="44">
        <f t="shared" si="1019"/>
        <v>3004.3910104657703</v>
      </c>
      <c r="AQ952" s="44">
        <f t="shared" si="987"/>
        <v>940.91274650534331</v>
      </c>
      <c r="AR952" s="44">
        <f t="shared" si="988"/>
        <v>-866.66173239704199</v>
      </c>
      <c r="AS952" s="44">
        <f t="shared" si="989"/>
        <v>-366.35261447789139</v>
      </c>
      <c r="AT952" s="44">
        <f>Paramètres!$D$26*Calculs!AQ952</f>
        <v>18.818254930106868</v>
      </c>
      <c r="AU952" s="44">
        <f>Paramètres!$D$26*AO952</f>
        <v>-88.062061955523006</v>
      </c>
      <c r="AV952" s="44">
        <f>Paramètres!$D$26*AP952</f>
        <v>60.087820209315403</v>
      </c>
      <c r="AW952" s="44"/>
      <c r="AX952" s="44"/>
      <c r="AY952" s="44"/>
      <c r="AZ952" s="44"/>
      <c r="BA952" s="44"/>
      <c r="BB952" s="44"/>
      <c r="BC952" s="44"/>
      <c r="BD952" s="44"/>
      <c r="BE952" s="44"/>
      <c r="BF952" s="44"/>
      <c r="BG952" s="41">
        <f>Paramètres!$D$16</f>
        <v>30000</v>
      </c>
      <c r="BH952" s="41">
        <f>Paramètres!$E$16</f>
        <v>-25000</v>
      </c>
      <c r="BI952" s="100"/>
      <c r="BJ952" s="100"/>
      <c r="BK952" s="110">
        <f>Paramètres!$D$20</f>
        <v>523598775598.29883</v>
      </c>
      <c r="BL952" s="41">
        <f>Paramètres!$D$21</f>
        <v>10000</v>
      </c>
      <c r="BM952" s="41"/>
      <c r="BN952" s="41"/>
      <c r="BO952" s="41">
        <f>IF(AND($BR$6&gt;200,A952&lt;950),Paramètres!$D$22,0)</f>
        <v>1</v>
      </c>
      <c r="BP952" s="41">
        <f t="shared" si="959"/>
        <v>62153.762061379661</v>
      </c>
      <c r="BQ952" s="41">
        <f t="shared" si="960"/>
        <v>-3095.4884339275923</v>
      </c>
      <c r="BR952" s="41">
        <f t="shared" si="990"/>
        <v>62230.797737351699</v>
      </c>
      <c r="BS952" s="41">
        <f t="shared" si="991"/>
        <v>-2.8511870273900439</v>
      </c>
      <c r="BT952" s="41">
        <f t="shared" si="992"/>
        <v>130.13073889808743</v>
      </c>
      <c r="BU952" s="41">
        <f t="shared" si="993"/>
        <v>129.96964969788041</v>
      </c>
      <c r="BV952" s="41">
        <f t="shared" si="994"/>
        <v>-6.4729717728767691</v>
      </c>
      <c r="BW952" s="41">
        <f>Paramètres!$D$22</f>
        <v>1</v>
      </c>
      <c r="BX952" s="41">
        <f t="shared" si="961"/>
        <v>-40208.315114078359</v>
      </c>
      <c r="BY952" s="41">
        <f t="shared" si="962"/>
        <v>-59695.433376515786</v>
      </c>
      <c r="BZ952" s="41">
        <f t="shared" si="995"/>
        <v>71973.97703561376</v>
      </c>
      <c r="CA952" s="41">
        <f t="shared" si="996"/>
        <v>-123.96253829013025</v>
      </c>
      <c r="CB952" s="41">
        <f t="shared" si="997"/>
        <v>98.218202007932419</v>
      </c>
      <c r="CC952" s="41">
        <f t="shared" si="998"/>
        <v>-54.869670663315354</v>
      </c>
      <c r="CD952" s="41">
        <f t="shared" si="999"/>
        <v>-81.4624726298578</v>
      </c>
      <c r="CE952" s="2">
        <f>Paramètres!$F$16</f>
        <v>15000</v>
      </c>
      <c r="CF952" s="2">
        <f>Paramètres!$G$16</f>
        <v>15000</v>
      </c>
      <c r="CG952" s="111">
        <f>Paramètres!$F$20</f>
        <v>992600579172.61572</v>
      </c>
      <c r="CH952" s="2">
        <f>Paramètres!$F$21</f>
        <v>13332</v>
      </c>
      <c r="CI952" s="2"/>
      <c r="CJ952" s="2"/>
      <c r="CK952" s="2">
        <f>IF(CN952&gt;20000,Paramètres!$F$22,-2)</f>
        <v>1</v>
      </c>
      <c r="CL952" s="2">
        <f t="shared" si="963"/>
        <v>47153.762061379661</v>
      </c>
      <c r="CM952" s="2">
        <f t="shared" si="964"/>
        <v>36904.511566072411</v>
      </c>
      <c r="CN952" s="2">
        <f t="shared" si="965"/>
        <v>59878.378823007399</v>
      </c>
      <c r="CO952" s="2">
        <f t="shared" si="966"/>
        <v>38.048223587252011</v>
      </c>
      <c r="CP952" s="2">
        <f t="shared" si="967"/>
        <v>257.46316498915536</v>
      </c>
      <c r="CQ952" s="2">
        <f t="shared" si="968"/>
        <v>202.75025911028189</v>
      </c>
      <c r="CR952" s="2">
        <f t="shared" si="969"/>
        <v>158.68085504227213</v>
      </c>
      <c r="CS952" s="2">
        <f>Paramètres!$F$22</f>
        <v>1</v>
      </c>
      <c r="CT952" s="2">
        <f t="shared" si="970"/>
        <v>-55208.315114078359</v>
      </c>
      <c r="CU952" s="2">
        <f t="shared" si="971"/>
        <v>-19695.433376515786</v>
      </c>
      <c r="CV952" s="2">
        <f t="shared" si="1000"/>
        <v>58616.278913149588</v>
      </c>
      <c r="CW952" s="2">
        <f t="shared" si="1001"/>
        <v>-160.36626369088563</v>
      </c>
      <c r="CX952" s="2">
        <f t="shared" si="972"/>
        <v>267.84329692741522</v>
      </c>
      <c r="CY952" s="2">
        <f t="shared" si="1002"/>
        <v>-252.27082667380202</v>
      </c>
      <c r="CZ952" s="2">
        <f t="shared" si="1003"/>
        <v>-89.997009496227463</v>
      </c>
      <c r="DA952" s="2"/>
      <c r="DB952" s="2"/>
      <c r="DC952" s="13">
        <f>Paramètres!$H$16</f>
        <v>-20000</v>
      </c>
      <c r="DD952" s="13">
        <f>Paramètres!$I$16</f>
        <v>0</v>
      </c>
      <c r="DE952" s="13"/>
      <c r="DF952" s="13"/>
      <c r="DG952" s="112">
        <f>Paramètres!$H$20</f>
        <v>1047197551196.5977</v>
      </c>
      <c r="DH952" s="13">
        <f>Paramètres!$H$21</f>
        <v>10000</v>
      </c>
      <c r="DI952" s="13">
        <f>IF(DL952&lt;66666,Paramètres!$H$22,5)</f>
        <v>1</v>
      </c>
      <c r="DJ952" s="13">
        <f t="shared" si="973"/>
        <v>12153.762061379664</v>
      </c>
      <c r="DK952" s="13">
        <f t="shared" si="974"/>
        <v>21904.511566072408</v>
      </c>
      <c r="DL952" s="13">
        <f t="shared" si="1004"/>
        <v>25050.380420121997</v>
      </c>
      <c r="DM952" s="13">
        <f t="shared" si="1005"/>
        <v>60.976208589556563</v>
      </c>
      <c r="DN952" s="13">
        <f t="shared" si="1006"/>
        <v>1336.8237175263687</v>
      </c>
      <c r="DO952" s="13">
        <f t="shared" si="1007"/>
        <v>648.59044486899563</v>
      </c>
      <c r="DP952" s="13">
        <f t="shared" si="1008"/>
        <v>1168.9431494155988</v>
      </c>
      <c r="DQ952" s="13">
        <f>IF(DT952&lt;66666,Paramètres!$H$22,5)</f>
        <v>5</v>
      </c>
      <c r="DR952" s="13">
        <f t="shared" si="975"/>
        <v>-90208.315114078359</v>
      </c>
      <c r="DS952" s="13">
        <f t="shared" si="976"/>
        <v>-34695.433376515786</v>
      </c>
      <c r="DT952" s="13">
        <f t="shared" si="1009"/>
        <v>96650.469284453575</v>
      </c>
      <c r="DU952" s="13">
        <f t="shared" si="1010"/>
        <v>-158.96252905378867</v>
      </c>
      <c r="DV952" s="13">
        <f t="shared" si="1011"/>
        <v>551.63775351604568</v>
      </c>
      <c r="DW952" s="13">
        <f t="shared" si="1012"/>
        <v>-514.86881198208641</v>
      </c>
      <c r="DX952" s="13">
        <f t="shared" si="1013"/>
        <v>-198.02605271121408</v>
      </c>
    </row>
    <row r="953" spans="1:128" x14ac:dyDescent="0.35">
      <c r="A953" s="106">
        <f t="shared" si="1014"/>
        <v>947</v>
      </c>
      <c r="B953" s="106">
        <f>A953*Paramètres!$D$25</f>
        <v>473.5</v>
      </c>
      <c r="C953" s="102">
        <f>Paramètres!$D$7</f>
        <v>155093840495.72119</v>
      </c>
      <c r="D953" s="28">
        <f>Paramètres!$D$8</f>
        <v>6666</v>
      </c>
      <c r="E953" s="28">
        <f t="shared" si="977"/>
        <v>-28435.147621393884</v>
      </c>
      <c r="F953" s="28">
        <f t="shared" si="978"/>
        <v>-24706.720261572224</v>
      </c>
      <c r="G953" s="28">
        <f t="shared" si="952"/>
        <v>-31.742509554570873</v>
      </c>
      <c r="H953" s="28">
        <f t="shared" si="953"/>
        <v>61.259514935655453</v>
      </c>
      <c r="I953" s="28">
        <f t="shared" si="1015"/>
        <v>7788.9525827474863</v>
      </c>
      <c r="J953" s="28">
        <f t="shared" si="1016"/>
        <v>-4818.5420165102905</v>
      </c>
      <c r="K953" s="28">
        <f t="shared" si="1017"/>
        <v>1554.2305064055199</v>
      </c>
      <c r="L953" s="28">
        <f t="shared" si="979"/>
        <v>747.34111886208507</v>
      </c>
      <c r="M953" s="28">
        <f t="shared" si="980"/>
        <v>1362.7595969574113</v>
      </c>
      <c r="N953" s="28">
        <f>Paramètres!$D$26*Calculs!K953</f>
        <v>31.084610128110398</v>
      </c>
      <c r="O953" s="28">
        <f>Paramètres!$D$26*I953</f>
        <v>155.77905165494974</v>
      </c>
      <c r="P953" s="28">
        <f>Paramètres!$D$26*J953</f>
        <v>-96.370840330205809</v>
      </c>
      <c r="Q953" s="105">
        <f>IF($T953&gt;25000,Paramètres!$D$9,-5)</f>
        <v>6</v>
      </c>
      <c r="R953" s="105">
        <f t="shared" si="954"/>
        <v>-96225.245753484909</v>
      </c>
      <c r="S953" s="105">
        <f t="shared" si="955"/>
        <v>-60812.760989701419</v>
      </c>
      <c r="T953" s="105">
        <f t="shared" si="981"/>
        <v>113830.97038815543</v>
      </c>
      <c r="U953" s="105">
        <f t="shared" si="982"/>
        <v>-147.70779186845323</v>
      </c>
      <c r="V953" s="105">
        <f t="shared" si="956"/>
        <v>71.448766453136599</v>
      </c>
      <c r="W953" s="105">
        <f t="shared" si="983"/>
        <v>-60.398106835886274</v>
      </c>
      <c r="X953" s="105">
        <f t="shared" si="984"/>
        <v>-38.170602802624501</v>
      </c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44">
        <f t="shared" si="985"/>
        <v>67790.098132091021</v>
      </c>
      <c r="AL953" s="44">
        <f t="shared" si="986"/>
        <v>36106.040728129199</v>
      </c>
      <c r="AM953" s="44">
        <f t="shared" si="957"/>
        <v>153.54918119298304</v>
      </c>
      <c r="AN953" s="44">
        <f t="shared" si="958"/>
        <v>-155.46595428209667</v>
      </c>
      <c r="AO953" s="44">
        <f t="shared" si="1018"/>
        <v>-5181.7027682176695</v>
      </c>
      <c r="AP953" s="44">
        <f t="shared" si="1019"/>
        <v>2577.9505757785637</v>
      </c>
      <c r="AQ953" s="44">
        <f t="shared" si="987"/>
        <v>968.70273874373675</v>
      </c>
      <c r="AR953" s="44">
        <f t="shared" si="988"/>
        <v>-881.24311693336222</v>
      </c>
      <c r="AS953" s="44">
        <f t="shared" si="989"/>
        <v>-402.23819424215407</v>
      </c>
      <c r="AT953" s="44">
        <f>Paramètres!$D$26*Calculs!AQ953</f>
        <v>19.374054774874736</v>
      </c>
      <c r="AU953" s="44">
        <f>Paramètres!$D$26*AO953</f>
        <v>-103.63405536435339</v>
      </c>
      <c r="AV953" s="44">
        <f>Paramètres!$D$26*AP953</f>
        <v>51.559011515571278</v>
      </c>
      <c r="AW953" s="44"/>
      <c r="AX953" s="44"/>
      <c r="AY953" s="44"/>
      <c r="AZ953" s="44"/>
      <c r="BA953" s="44"/>
      <c r="BB953" s="44"/>
      <c r="BC953" s="44"/>
      <c r="BD953" s="44"/>
      <c r="BE953" s="44"/>
      <c r="BF953" s="44"/>
      <c r="BG953" s="41">
        <f>Paramètres!$D$16</f>
        <v>30000</v>
      </c>
      <c r="BH953" s="41">
        <f>Paramètres!$E$16</f>
        <v>-25000</v>
      </c>
      <c r="BI953" s="100"/>
      <c r="BJ953" s="100"/>
      <c r="BK953" s="110">
        <f>Paramètres!$D$20</f>
        <v>523598775598.29883</v>
      </c>
      <c r="BL953" s="41">
        <f>Paramètres!$D$21</f>
        <v>10000</v>
      </c>
      <c r="BM953" s="41"/>
      <c r="BN953" s="41"/>
      <c r="BO953" s="41">
        <f>IF(AND($BR$6&gt;200,A953&lt;950),Paramètres!$D$22,0)</f>
        <v>1</v>
      </c>
      <c r="BP953" s="41">
        <f t="shared" si="959"/>
        <v>58435.147621393888</v>
      </c>
      <c r="BQ953" s="41">
        <f t="shared" si="960"/>
        <v>-293.27973842777646</v>
      </c>
      <c r="BR953" s="41">
        <f t="shared" si="990"/>
        <v>58435.883586534983</v>
      </c>
      <c r="BS953" s="41">
        <f t="shared" si="991"/>
        <v>-0.28755895764361872</v>
      </c>
      <c r="BT953" s="41">
        <f t="shared" si="992"/>
        <v>146.8372074583618</v>
      </c>
      <c r="BU953" s="41">
        <f t="shared" si="993"/>
        <v>146.83535813121088</v>
      </c>
      <c r="BV953" s="41">
        <f t="shared" si="994"/>
        <v>-0.73695091357832321</v>
      </c>
      <c r="BW953" s="41">
        <f>Paramètres!$D$22</f>
        <v>1</v>
      </c>
      <c r="BX953" s="41">
        <f t="shared" si="961"/>
        <v>-37790.098132091021</v>
      </c>
      <c r="BY953" s="41">
        <f t="shared" si="962"/>
        <v>-61106.040728129199</v>
      </c>
      <c r="BZ953" s="41">
        <f t="shared" si="995"/>
        <v>71847.336278395553</v>
      </c>
      <c r="CA953" s="41">
        <f t="shared" si="996"/>
        <v>-121.73408623794445</v>
      </c>
      <c r="CB953" s="41">
        <f t="shared" si="997"/>
        <v>98.554874548430917</v>
      </c>
      <c r="CC953" s="41">
        <f t="shared" si="998"/>
        <v>-51.837668221265005</v>
      </c>
      <c r="CD953" s="41">
        <f t="shared" si="999"/>
        <v>-83.820757874401309</v>
      </c>
      <c r="CE953" s="2">
        <f>Paramètres!$F$16</f>
        <v>15000</v>
      </c>
      <c r="CF953" s="2">
        <f>Paramètres!$G$16</f>
        <v>15000</v>
      </c>
      <c r="CG953" s="111">
        <f>Paramètres!$F$20</f>
        <v>992600579172.61572</v>
      </c>
      <c r="CH953" s="2">
        <f>Paramètres!$F$21</f>
        <v>13332</v>
      </c>
      <c r="CI953" s="2"/>
      <c r="CJ953" s="2"/>
      <c r="CK953" s="2">
        <f>IF(CN953&gt;20000,Paramètres!$F$22,-2)</f>
        <v>1</v>
      </c>
      <c r="CL953" s="2">
        <f t="shared" si="963"/>
        <v>43435.147621393888</v>
      </c>
      <c r="CM953" s="2">
        <f t="shared" si="964"/>
        <v>39706.72026157222</v>
      </c>
      <c r="CN953" s="2">
        <f t="shared" si="965"/>
        <v>58849.262381299472</v>
      </c>
      <c r="CO953" s="2">
        <f t="shared" si="966"/>
        <v>42.432339069664316</v>
      </c>
      <c r="CP953" s="2">
        <f t="shared" si="967"/>
        <v>265.88172179063463</v>
      </c>
      <c r="CQ953" s="2">
        <f t="shared" si="968"/>
        <v>196.24055372147532</v>
      </c>
      <c r="CR953" s="2">
        <f t="shared" si="969"/>
        <v>179.39547111742033</v>
      </c>
      <c r="CS953" s="2">
        <f>Paramètres!$F$22</f>
        <v>1</v>
      </c>
      <c r="CT953" s="2">
        <f t="shared" si="970"/>
        <v>-52790.098132091021</v>
      </c>
      <c r="CU953" s="2">
        <f t="shared" si="971"/>
        <v>-21106.040728129199</v>
      </c>
      <c r="CV953" s="2">
        <f t="shared" si="1000"/>
        <v>56852.963124302049</v>
      </c>
      <c r="CW953" s="2">
        <f t="shared" si="1001"/>
        <v>-158.20794621735209</v>
      </c>
      <c r="CX953" s="2">
        <f t="shared" si="972"/>
        <v>283.39732533367209</v>
      </c>
      <c r="CY953" s="2">
        <f t="shared" si="1002"/>
        <v>-263.14499355165032</v>
      </c>
      <c r="CZ953" s="2">
        <f t="shared" si="1003"/>
        <v>-105.20815735949898</v>
      </c>
      <c r="DA953" s="2"/>
      <c r="DB953" s="2"/>
      <c r="DC953" s="13">
        <f>Paramètres!$H$16</f>
        <v>-20000</v>
      </c>
      <c r="DD953" s="13">
        <f>Paramètres!$I$16</f>
        <v>0</v>
      </c>
      <c r="DE953" s="13"/>
      <c r="DF953" s="13"/>
      <c r="DG953" s="112">
        <f>Paramètres!$H$20</f>
        <v>1047197551196.5977</v>
      </c>
      <c r="DH953" s="13">
        <f>Paramètres!$H$21</f>
        <v>10000</v>
      </c>
      <c r="DI953" s="13">
        <f>IF(DL953&lt;66666,Paramètres!$H$22,5)</f>
        <v>1</v>
      </c>
      <c r="DJ953" s="13">
        <f t="shared" si="973"/>
        <v>8435.147621393884</v>
      </c>
      <c r="DK953" s="13">
        <f t="shared" si="974"/>
        <v>24706.720261572224</v>
      </c>
      <c r="DL953" s="13">
        <f t="shared" si="1004"/>
        <v>26106.967297606407</v>
      </c>
      <c r="DM953" s="13">
        <f t="shared" si="1005"/>
        <v>71.149527602938477</v>
      </c>
      <c r="DN953" s="13">
        <f t="shared" si="1006"/>
        <v>1251.2097016756679</v>
      </c>
      <c r="DO953" s="13">
        <f t="shared" si="1007"/>
        <v>404.26520700939886</v>
      </c>
      <c r="DP953" s="13">
        <f t="shared" si="1008"/>
        <v>1184.1010767535693</v>
      </c>
      <c r="DQ953" s="13">
        <f>IF(DT953&lt;66666,Paramètres!$H$22,5)</f>
        <v>5</v>
      </c>
      <c r="DR953" s="13">
        <f t="shared" si="975"/>
        <v>-87790.098132091021</v>
      </c>
      <c r="DS953" s="13">
        <f t="shared" si="976"/>
        <v>-36106.040728129199</v>
      </c>
      <c r="DT953" s="13">
        <f t="shared" si="1009"/>
        <v>94924.957240461779</v>
      </c>
      <c r="DU953" s="13">
        <f t="shared" si="1010"/>
        <v>-157.64376572453341</v>
      </c>
      <c r="DV953" s="13">
        <f t="shared" si="1011"/>
        <v>571.54182359807669</v>
      </c>
      <c r="DW953" s="13">
        <f t="shared" si="1012"/>
        <v>-528.58293792185145</v>
      </c>
      <c r="DX953" s="13">
        <f t="shared" si="1013"/>
        <v>-217.39396003504592</v>
      </c>
    </row>
    <row r="954" spans="1:128" x14ac:dyDescent="0.35">
      <c r="A954" s="106">
        <f t="shared" si="1014"/>
        <v>948</v>
      </c>
      <c r="B954" s="106">
        <f>A954*Paramètres!$D$25</f>
        <v>474</v>
      </c>
      <c r="C954" s="102">
        <f>Paramètres!$D$7</f>
        <v>155093840495.72119</v>
      </c>
      <c r="D954" s="28">
        <f>Paramètres!$D$8</f>
        <v>6666</v>
      </c>
      <c r="E954" s="28">
        <f t="shared" si="977"/>
        <v>-24353.836050304621</v>
      </c>
      <c r="F954" s="28">
        <f t="shared" si="978"/>
        <v>-26775.301370588015</v>
      </c>
      <c r="G954" s="28">
        <f t="shared" si="952"/>
        <v>-21.843865817904344</v>
      </c>
      <c r="H954" s="28">
        <f t="shared" si="953"/>
        <v>68.177592438177697</v>
      </c>
      <c r="I954" s="28">
        <f t="shared" si="1015"/>
        <v>8380.5146499546208</v>
      </c>
      <c r="J954" s="28">
        <f t="shared" si="1016"/>
        <v>-3359.4115792226735</v>
      </c>
      <c r="K954" s="28">
        <f t="shared" si="1017"/>
        <v>1474.1026397587593</v>
      </c>
      <c r="L954" s="28">
        <f t="shared" si="979"/>
        <v>547.9695373794209</v>
      </c>
      <c r="M954" s="28">
        <f t="shared" si="980"/>
        <v>1368.4692099743881</v>
      </c>
      <c r="N954" s="28">
        <f>Paramètres!$D$26*Calculs!K954</f>
        <v>29.482052795175186</v>
      </c>
      <c r="O954" s="28">
        <f>Paramètres!$D$26*I954</f>
        <v>167.61029299909242</v>
      </c>
      <c r="P954" s="28">
        <f>Paramètres!$D$26*J954</f>
        <v>-67.188231584453476</v>
      </c>
      <c r="Q954" s="105">
        <f>IF($T954&gt;25000,Paramètres!$D$9,-5)</f>
        <v>6</v>
      </c>
      <c r="R954" s="105">
        <f t="shared" si="954"/>
        <v>-89332.77201905346</v>
      </c>
      <c r="S954" s="105">
        <f t="shared" si="955"/>
        <v>-64069.75783804596</v>
      </c>
      <c r="T954" s="105">
        <f t="shared" si="981"/>
        <v>109933.06156945704</v>
      </c>
      <c r="U954" s="105">
        <f t="shared" si="982"/>
        <v>-144.35178475841082</v>
      </c>
      <c r="V954" s="105">
        <f t="shared" si="956"/>
        <v>76.576992293054019</v>
      </c>
      <c r="W954" s="105">
        <f t="shared" si="983"/>
        <v>-62.227276278465936</v>
      </c>
      <c r="X954" s="105">
        <f t="shared" si="984"/>
        <v>-44.629607164010807</v>
      </c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44">
        <f t="shared" si="985"/>
        <v>64978.935968748847</v>
      </c>
      <c r="AL954" s="44">
        <f t="shared" si="986"/>
        <v>37294.456467457945</v>
      </c>
      <c r="AM954" s="44">
        <f t="shared" si="957"/>
        <v>160.38176040284705</v>
      </c>
      <c r="AN954" s="44">
        <f t="shared" si="958"/>
        <v>-153.81080917151402</v>
      </c>
      <c r="AO954" s="44">
        <f t="shared" si="1018"/>
        <v>-5959.3118297866786</v>
      </c>
      <c r="AP954" s="44">
        <f t="shared" si="1019"/>
        <v>2124.1533700208383</v>
      </c>
      <c r="AQ954" s="44">
        <f t="shared" si="987"/>
        <v>1007.3796421748917</v>
      </c>
      <c r="AR954" s="44">
        <f t="shared" si="988"/>
        <v>-903.9637065306531</v>
      </c>
      <c r="AS954" s="44">
        <f t="shared" si="989"/>
        <v>-444.5934780715707</v>
      </c>
      <c r="AT954" s="44">
        <f>Paramètres!$D$26*Calculs!AQ954</f>
        <v>20.147592843497836</v>
      </c>
      <c r="AU954" s="44">
        <f>Paramètres!$D$26*AO954</f>
        <v>-119.18623659573358</v>
      </c>
      <c r="AV954" s="44">
        <f>Paramètres!$D$26*AP954</f>
        <v>42.483067400416765</v>
      </c>
      <c r="AW954" s="44"/>
      <c r="AX954" s="44"/>
      <c r="AY954" s="44"/>
      <c r="AZ954" s="44"/>
      <c r="BA954" s="44"/>
      <c r="BB954" s="44"/>
      <c r="BC954" s="44"/>
      <c r="BD954" s="44"/>
      <c r="BE954" s="44"/>
      <c r="BF954" s="44"/>
      <c r="BG954" s="41">
        <f>Paramètres!$D$16</f>
        <v>30000</v>
      </c>
      <c r="BH954" s="41">
        <f>Paramètres!$E$16</f>
        <v>-25000</v>
      </c>
      <c r="BI954" s="100"/>
      <c r="BJ954" s="100"/>
      <c r="BK954" s="110">
        <f>Paramètres!$D$20</f>
        <v>523598775598.29883</v>
      </c>
      <c r="BL954" s="41">
        <f>Paramètres!$D$21</f>
        <v>10000</v>
      </c>
      <c r="BM954" s="41"/>
      <c r="BN954" s="41"/>
      <c r="BO954" s="41">
        <f>IF(AND($BR$6&gt;200,A954&lt;950),Paramètres!$D$22,0)</f>
        <v>1</v>
      </c>
      <c r="BP954" s="41">
        <f t="shared" si="959"/>
        <v>54353.836050304621</v>
      </c>
      <c r="BQ954" s="41">
        <f t="shared" si="960"/>
        <v>1775.3013705880148</v>
      </c>
      <c r="BR954" s="41">
        <f t="shared" si="990"/>
        <v>54382.820709667183</v>
      </c>
      <c r="BS954" s="41">
        <f t="shared" si="991"/>
        <v>1.8707258897338108</v>
      </c>
      <c r="BT954" s="41">
        <f t="shared" si="992"/>
        <v>168.42731713735773</v>
      </c>
      <c r="BU954" s="41">
        <f t="shared" si="993"/>
        <v>168.33754966390066</v>
      </c>
      <c r="BV954" s="41">
        <f t="shared" si="994"/>
        <v>5.4982298280320911</v>
      </c>
      <c r="BW954" s="41">
        <f>Paramètres!$D$22</f>
        <v>1</v>
      </c>
      <c r="BX954" s="41">
        <f t="shared" si="961"/>
        <v>-34978.935968748847</v>
      </c>
      <c r="BY954" s="41">
        <f t="shared" si="962"/>
        <v>-62294.456467457945</v>
      </c>
      <c r="BZ954" s="41">
        <f t="shared" si="995"/>
        <v>71443.161100848869</v>
      </c>
      <c r="CA954" s="41">
        <f t="shared" si="996"/>
        <v>-119.31462918877912</v>
      </c>
      <c r="CB954" s="41">
        <f t="shared" si="997"/>
        <v>99.640906912489157</v>
      </c>
      <c r="CC954" s="41">
        <f t="shared" si="998"/>
        <v>-48.784696100444656</v>
      </c>
      <c r="CD954" s="41">
        <f t="shared" si="999"/>
        <v>-86.881319952741222</v>
      </c>
      <c r="CE954" s="2">
        <f>Paramètres!$F$16</f>
        <v>15000</v>
      </c>
      <c r="CF954" s="2">
        <f>Paramètres!$G$16</f>
        <v>15000</v>
      </c>
      <c r="CG954" s="111">
        <f>Paramètres!$F$20</f>
        <v>992600579172.61572</v>
      </c>
      <c r="CH954" s="2">
        <f>Paramètres!$F$21</f>
        <v>13332</v>
      </c>
      <c r="CI954" s="2"/>
      <c r="CJ954" s="2"/>
      <c r="CK954" s="2">
        <f>IF(CN954&gt;20000,Paramètres!$F$22,-2)</f>
        <v>1</v>
      </c>
      <c r="CL954" s="2">
        <f t="shared" si="963"/>
        <v>39353.836050304621</v>
      </c>
      <c r="CM954" s="2">
        <f t="shared" si="964"/>
        <v>41775.301370588015</v>
      </c>
      <c r="CN954" s="2">
        <f t="shared" si="965"/>
        <v>57392.510107832961</v>
      </c>
      <c r="CO954" s="2">
        <f t="shared" si="966"/>
        <v>46.709602380960114</v>
      </c>
      <c r="CP954" s="2">
        <f t="shared" si="967"/>
        <v>278.50132149347246</v>
      </c>
      <c r="CQ954" s="2">
        <f t="shared" si="968"/>
        <v>190.96734617905227</v>
      </c>
      <c r="CR954" s="2">
        <f t="shared" si="969"/>
        <v>202.71768242297097</v>
      </c>
      <c r="CS954" s="2">
        <f>Paramètres!$F$22</f>
        <v>1</v>
      </c>
      <c r="CT954" s="2">
        <f t="shared" si="970"/>
        <v>-49978.935968748847</v>
      </c>
      <c r="CU954" s="2">
        <f t="shared" si="971"/>
        <v>-22294.456467457945</v>
      </c>
      <c r="CV954" s="2">
        <f t="shared" si="1000"/>
        <v>54726.01602298193</v>
      </c>
      <c r="CW954" s="2">
        <f t="shared" si="1001"/>
        <v>-155.95944633504735</v>
      </c>
      <c r="CX954" s="2">
        <f t="shared" si="972"/>
        <v>303.96889553766084</v>
      </c>
      <c r="CY954" s="2">
        <f t="shared" si="1002"/>
        <v>-277.60182579686108</v>
      </c>
      <c r="CZ954" s="2">
        <f t="shared" si="1003"/>
        <v>-123.83180435023371</v>
      </c>
      <c r="DA954" s="2"/>
      <c r="DB954" s="2"/>
      <c r="DC954" s="13">
        <f>Paramètres!$H$16</f>
        <v>-20000</v>
      </c>
      <c r="DD954" s="13">
        <f>Paramètres!$I$16</f>
        <v>0</v>
      </c>
      <c r="DE954" s="13"/>
      <c r="DF954" s="13"/>
      <c r="DG954" s="112">
        <f>Paramètres!$H$20</f>
        <v>1047197551196.5977</v>
      </c>
      <c r="DH954" s="13">
        <f>Paramètres!$H$21</f>
        <v>10000</v>
      </c>
      <c r="DI954" s="13">
        <f>IF(DL954&lt;66666,Paramètres!$H$22,5)</f>
        <v>1</v>
      </c>
      <c r="DJ954" s="13">
        <f t="shared" si="973"/>
        <v>4353.8360503046206</v>
      </c>
      <c r="DK954" s="13">
        <f t="shared" si="974"/>
        <v>26775.301370588015</v>
      </c>
      <c r="DL954" s="13">
        <f t="shared" si="1004"/>
        <v>27126.972773214937</v>
      </c>
      <c r="DM954" s="13">
        <f t="shared" si="1005"/>
        <v>80.76417299441438</v>
      </c>
      <c r="DN954" s="13">
        <f t="shared" si="1006"/>
        <v>1175.4922636257857</v>
      </c>
      <c r="DO954" s="13">
        <f t="shared" si="1007"/>
        <v>188.664641536468</v>
      </c>
      <c r="DP954" s="13">
        <f t="shared" si="1008"/>
        <v>1160.253297723385</v>
      </c>
      <c r="DQ954" s="13">
        <f>IF(DT954&lt;66666,Paramètres!$H$22,5)</f>
        <v>5</v>
      </c>
      <c r="DR954" s="13">
        <f t="shared" si="975"/>
        <v>-84978.935968748847</v>
      </c>
      <c r="DS954" s="13">
        <f t="shared" si="976"/>
        <v>-37294.456467457945</v>
      </c>
      <c r="DT954" s="13">
        <f t="shared" si="1009"/>
        <v>92802.457088074079</v>
      </c>
      <c r="DU954" s="13">
        <f t="shared" si="1010"/>
        <v>-156.30491177850757</v>
      </c>
      <c r="DV954" s="13">
        <f t="shared" si="1011"/>
        <v>597.52923821723505</v>
      </c>
      <c r="DW954" s="13">
        <f t="shared" si="1012"/>
        <v>-547.15575931063381</v>
      </c>
      <c r="DX954" s="13">
        <f t="shared" si="1013"/>
        <v>-240.1286438092568</v>
      </c>
    </row>
    <row r="955" spans="1:128" x14ac:dyDescent="0.35">
      <c r="A955" s="106">
        <f t="shared" si="1014"/>
        <v>949</v>
      </c>
      <c r="B955" s="106">
        <f>A955*Paramètres!$D$25</f>
        <v>474.5</v>
      </c>
      <c r="C955" s="102">
        <f>Paramètres!$D$7</f>
        <v>155093840495.72119</v>
      </c>
      <c r="D955" s="28">
        <f>Paramètres!$D$8</f>
        <v>6666</v>
      </c>
      <c r="E955" s="28">
        <f t="shared" si="977"/>
        <v>-20026.586340982452</v>
      </c>
      <c r="F955" s="28">
        <f t="shared" si="978"/>
        <v>-28112.889857705755</v>
      </c>
      <c r="G955" s="28">
        <f t="shared" si="952"/>
        <v>-12.384721816482319</v>
      </c>
      <c r="H955" s="28">
        <f t="shared" si="953"/>
        <v>74.131754163380336</v>
      </c>
      <c r="I955" s="28">
        <f t="shared" si="1015"/>
        <v>8760.873894334949</v>
      </c>
      <c r="J955" s="28">
        <f t="shared" si="1016"/>
        <v>-1923.7541376638319</v>
      </c>
      <c r="K955" s="28">
        <f t="shared" si="1017"/>
        <v>1403.407363358468</v>
      </c>
      <c r="L955" s="28">
        <f t="shared" si="979"/>
        <v>383.72829395887254</v>
      </c>
      <c r="M955" s="28">
        <f t="shared" si="980"/>
        <v>1349.9277106364548</v>
      </c>
      <c r="N955" s="28">
        <f>Paramètres!$D$26*Calculs!K955</f>
        <v>28.068147267169362</v>
      </c>
      <c r="O955" s="28">
        <f>Paramètres!$D$26*I955</f>
        <v>175.21747788669899</v>
      </c>
      <c r="P955" s="28">
        <f>Paramètres!$D$26*J955</f>
        <v>-38.475082753276638</v>
      </c>
      <c r="Q955" s="105">
        <f>IF($T955&gt;25000,Paramètres!$D$9,-5)</f>
        <v>6</v>
      </c>
      <c r="R955" s="105">
        <f t="shared" si="954"/>
        <v>-81799.875468205297</v>
      </c>
      <c r="S955" s="105">
        <f t="shared" si="955"/>
        <v>-66358.274640656222</v>
      </c>
      <c r="T955" s="105">
        <f t="shared" si="981"/>
        <v>105331.09816145778</v>
      </c>
      <c r="U955" s="105">
        <f t="shared" si="982"/>
        <v>-140.95009964402223</v>
      </c>
      <c r="V955" s="105">
        <f t="shared" si="956"/>
        <v>83.373622981504425</v>
      </c>
      <c r="W955" s="105">
        <f t="shared" si="983"/>
        <v>-64.747753477003855</v>
      </c>
      <c r="X955" s="105">
        <f t="shared" si="984"/>
        <v>-52.525131401484167</v>
      </c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44">
        <f t="shared" si="985"/>
        <v>61773.289127222844</v>
      </c>
      <c r="AL955" s="44">
        <f t="shared" si="986"/>
        <v>38245.384782950474</v>
      </c>
      <c r="AM955" s="44">
        <f t="shared" si="957"/>
        <v>166.35578593094661</v>
      </c>
      <c r="AN955" s="44">
        <f t="shared" si="958"/>
        <v>-152.09967008566758</v>
      </c>
      <c r="AO955" s="44">
        <f t="shared" si="1018"/>
        <v>-6744.0892997215988</v>
      </c>
      <c r="AP955" s="44">
        <f t="shared" si="1019"/>
        <v>1637.0768245488509</v>
      </c>
      <c r="AQ955" s="44">
        <f t="shared" si="987"/>
        <v>1058.8468012117874</v>
      </c>
      <c r="AR955" s="44">
        <f t="shared" si="988"/>
        <v>-935.76955748640557</v>
      </c>
      <c r="AS955" s="44">
        <f t="shared" si="989"/>
        <v>-495.47137527624255</v>
      </c>
      <c r="AT955" s="44">
        <f>Paramètres!$D$26*Calculs!AQ955</f>
        <v>21.176936024235747</v>
      </c>
      <c r="AU955" s="44">
        <f>Paramètres!$D$26*AO955</f>
        <v>-134.88178599443197</v>
      </c>
      <c r="AV955" s="44">
        <f>Paramètres!$D$26*AP955</f>
        <v>32.741536490977019</v>
      </c>
      <c r="AW955" s="44"/>
      <c r="AX955" s="44"/>
      <c r="AY955" s="44"/>
      <c r="AZ955" s="44"/>
      <c r="BA955" s="44"/>
      <c r="BB955" s="44"/>
      <c r="BC955" s="44"/>
      <c r="BD955" s="44"/>
      <c r="BE955" s="44"/>
      <c r="BF955" s="44"/>
      <c r="BG955" s="41">
        <f>Paramètres!$D$16</f>
        <v>30000</v>
      </c>
      <c r="BH955" s="41">
        <f>Paramètres!$E$16</f>
        <v>-25000</v>
      </c>
      <c r="BI955" s="100"/>
      <c r="BJ955" s="100"/>
      <c r="BK955" s="110">
        <f>Paramètres!$D$20</f>
        <v>523598775598.29883</v>
      </c>
      <c r="BL955" s="41">
        <f>Paramètres!$D$21</f>
        <v>10000</v>
      </c>
      <c r="BM955" s="41"/>
      <c r="BN955" s="41"/>
      <c r="BO955" s="41">
        <f>IF(AND($BR$6&gt;200,A955&lt;950),Paramètres!$D$22,0)</f>
        <v>1</v>
      </c>
      <c r="BP955" s="41">
        <f t="shared" si="959"/>
        <v>50026.586340982452</v>
      </c>
      <c r="BQ955" s="41">
        <f t="shared" si="960"/>
        <v>3112.8898577057553</v>
      </c>
      <c r="BR955" s="41">
        <f t="shared" si="990"/>
        <v>50123.342109220721</v>
      </c>
      <c r="BS955" s="41">
        <f t="shared" si="991"/>
        <v>3.5606225589588902</v>
      </c>
      <c r="BT955" s="41">
        <f t="shared" si="992"/>
        <v>196.55846082576639</v>
      </c>
      <c r="BU955" s="41">
        <f t="shared" si="993"/>
        <v>196.17903351544282</v>
      </c>
      <c r="BV955" s="41">
        <f t="shared" si="994"/>
        <v>12.207183587588888</v>
      </c>
      <c r="BW955" s="41">
        <f>Paramètres!$D$22</f>
        <v>1</v>
      </c>
      <c r="BX955" s="41">
        <f t="shared" si="961"/>
        <v>-31773.289127222844</v>
      </c>
      <c r="BY955" s="41">
        <f t="shared" si="962"/>
        <v>-63245.384782950474</v>
      </c>
      <c r="BZ955" s="41">
        <f t="shared" si="995"/>
        <v>70777.96689864411</v>
      </c>
      <c r="CA955" s="41">
        <f t="shared" si="996"/>
        <v>-116.67409105664431</v>
      </c>
      <c r="CB955" s="41">
        <f t="shared" si="997"/>
        <v>101.46738646448874</v>
      </c>
      <c r="CC955" s="41">
        <f t="shared" si="998"/>
        <v>-45.550229095117153</v>
      </c>
      <c r="CD955" s="41">
        <f t="shared" si="999"/>
        <v>-90.668666833235477</v>
      </c>
      <c r="CE955" s="2">
        <f>Paramètres!$F$16</f>
        <v>15000</v>
      </c>
      <c r="CF955" s="2">
        <f>Paramètres!$G$16</f>
        <v>15000</v>
      </c>
      <c r="CG955" s="111">
        <f>Paramètres!$F$20</f>
        <v>992600579172.61572</v>
      </c>
      <c r="CH955" s="2">
        <f>Paramètres!$F$21</f>
        <v>13332</v>
      </c>
      <c r="CI955" s="2"/>
      <c r="CJ955" s="2"/>
      <c r="CK955" s="2">
        <f>IF(CN955&gt;20000,Paramètres!$F$22,-2)</f>
        <v>1</v>
      </c>
      <c r="CL955" s="2">
        <f t="shared" si="963"/>
        <v>35026.586340982452</v>
      </c>
      <c r="CM955" s="2">
        <f t="shared" si="964"/>
        <v>43112.889857705755</v>
      </c>
      <c r="CN955" s="2">
        <f t="shared" si="965"/>
        <v>55548.024470587305</v>
      </c>
      <c r="CO955" s="2">
        <f t="shared" si="966"/>
        <v>50.908251855259834</v>
      </c>
      <c r="CP955" s="2">
        <f t="shared" si="967"/>
        <v>295.76896467487694</v>
      </c>
      <c r="CQ955" s="2">
        <f t="shared" si="968"/>
        <v>186.50127123158214</v>
      </c>
      <c r="CR955" s="2">
        <f t="shared" si="969"/>
        <v>229.55730503264851</v>
      </c>
      <c r="CS955" s="2">
        <f>Paramètres!$F$22</f>
        <v>1</v>
      </c>
      <c r="CT955" s="2">
        <f t="shared" si="970"/>
        <v>-46773.289127222844</v>
      </c>
      <c r="CU955" s="2">
        <f t="shared" si="971"/>
        <v>-23245.384782950474</v>
      </c>
      <c r="CV955" s="2">
        <f t="shared" si="1000"/>
        <v>52231.106531321049</v>
      </c>
      <c r="CW955" s="2">
        <f t="shared" si="1001"/>
        <v>-153.57354694645198</v>
      </c>
      <c r="CX955" s="2">
        <f t="shared" si="972"/>
        <v>330.9773589728955</v>
      </c>
      <c r="CY955" s="2">
        <f t="shared" si="1002"/>
        <v>-296.39233655753674</v>
      </c>
      <c r="CZ955" s="2">
        <f t="shared" si="1003"/>
        <v>-147.30103523952837</v>
      </c>
      <c r="DA955" s="2"/>
      <c r="DB955" s="2"/>
      <c r="DC955" s="13">
        <f>Paramètres!$H$16</f>
        <v>-20000</v>
      </c>
      <c r="DD955" s="13">
        <f>Paramètres!$I$16</f>
        <v>0</v>
      </c>
      <c r="DE955" s="13"/>
      <c r="DF955" s="13"/>
      <c r="DG955" s="112">
        <f>Paramètres!$H$20</f>
        <v>1047197551196.5977</v>
      </c>
      <c r="DH955" s="13">
        <f>Paramètres!$H$21</f>
        <v>10000</v>
      </c>
      <c r="DI955" s="13">
        <f>IF(DL955&lt;66666,Paramètres!$H$22,5)</f>
        <v>1</v>
      </c>
      <c r="DJ955" s="13">
        <f t="shared" si="973"/>
        <v>26.586340982452384</v>
      </c>
      <c r="DK955" s="13">
        <f t="shared" si="974"/>
        <v>28112.889857705755</v>
      </c>
      <c r="DL955" s="13">
        <f t="shared" si="1004"/>
        <v>28112.902429045316</v>
      </c>
      <c r="DM955" s="13">
        <f t="shared" si="1005"/>
        <v>89.945815436101185</v>
      </c>
      <c r="DN955" s="13">
        <f t="shared" si="1006"/>
        <v>1108.1637175574519</v>
      </c>
      <c r="DO955" s="13">
        <f t="shared" si="1007"/>
        <v>1.047989211847614</v>
      </c>
      <c r="DP955" s="13">
        <f t="shared" si="1008"/>
        <v>1108.1632220162173</v>
      </c>
      <c r="DQ955" s="13">
        <f>IF(DT955&lt;66666,Paramètres!$H$22,5)</f>
        <v>5</v>
      </c>
      <c r="DR955" s="13">
        <f t="shared" si="975"/>
        <v>-81773.289127222844</v>
      </c>
      <c r="DS955" s="13">
        <f t="shared" si="976"/>
        <v>-38245.384782950474</v>
      </c>
      <c r="DT955" s="13">
        <f t="shared" si="1009"/>
        <v>90275.025737356191</v>
      </c>
      <c r="DU955" s="13">
        <f t="shared" si="1010"/>
        <v>-154.93449797190706</v>
      </c>
      <c r="DV955" s="13">
        <f t="shared" si="1011"/>
        <v>630.83889752928189</v>
      </c>
      <c r="DW955" s="13">
        <f t="shared" si="1012"/>
        <v>-571.42904296081599</v>
      </c>
      <c r="DX955" s="13">
        <f t="shared" si="1013"/>
        <v>-267.2574853897375</v>
      </c>
    </row>
    <row r="956" spans="1:128" x14ac:dyDescent="0.35">
      <c r="A956" s="106">
        <f t="shared" si="1014"/>
        <v>950</v>
      </c>
      <c r="B956" s="106">
        <f>A956*Paramètres!$D$25</f>
        <v>475</v>
      </c>
      <c r="C956" s="102">
        <f>Paramètres!$D$7</f>
        <v>155093840495.72119</v>
      </c>
      <c r="D956" s="28">
        <f>Paramètres!$D$8</f>
        <v>6666</v>
      </c>
      <c r="E956" s="28">
        <f t="shared" si="977"/>
        <v>-15550.217320325261</v>
      </c>
      <c r="F956" s="28">
        <f t="shared" si="978"/>
        <v>-28737.284998878557</v>
      </c>
      <c r="G956" s="28">
        <f t="shared" si="952"/>
        <v>-3.4157332751110716</v>
      </c>
      <c r="H956" s="28">
        <f t="shared" si="953"/>
        <v>89.022634500597377</v>
      </c>
      <c r="I956" s="28">
        <f t="shared" si="1015"/>
        <v>8969.3847104071228</v>
      </c>
      <c r="J956" s="28">
        <f t="shared" si="1016"/>
        <v>-535.35134427410048</v>
      </c>
      <c r="K956" s="28">
        <f t="shared" si="1017"/>
        <v>1296.1380146470249</v>
      </c>
      <c r="L956" s="28">
        <f t="shared" si="979"/>
        <v>22.108768800093117</v>
      </c>
      <c r="M956" s="28">
        <f t="shared" si="980"/>
        <v>1295.949441666331</v>
      </c>
      <c r="N956" s="28">
        <f>Paramètres!$D$26*Calculs!K956</f>
        <v>25.922760292940499</v>
      </c>
      <c r="O956" s="28">
        <f>Paramètres!$D$26*I956</f>
        <v>179.38769420814245</v>
      </c>
      <c r="P956" s="28">
        <f>Paramètres!$D$26*J956</f>
        <v>-10.70702688548201</v>
      </c>
      <c r="Q956" s="105">
        <f>IF($T956&gt;25000,Paramètres!$D$9,-5)</f>
        <v>6</v>
      </c>
      <c r="R956" s="105">
        <f t="shared" si="954"/>
        <v>-73717.519408315711</v>
      </c>
      <c r="S956" s="105">
        <f t="shared" si="955"/>
        <v>-67677.340350284401</v>
      </c>
      <c r="T956" s="105">
        <f t="shared" si="981"/>
        <v>100072.44907867319</v>
      </c>
      <c r="U956" s="105">
        <f t="shared" si="982"/>
        <v>-137.44610364946104</v>
      </c>
      <c r="V956" s="105">
        <f t="shared" si="956"/>
        <v>92.306569283879597</v>
      </c>
      <c r="W956" s="105">
        <f t="shared" si="983"/>
        <v>-67.996850035616731</v>
      </c>
      <c r="X956" s="105">
        <f t="shared" si="984"/>
        <v>-62.425404429555059</v>
      </c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44">
        <f t="shared" si="985"/>
        <v>58167.302087990443</v>
      </c>
      <c r="AL956" s="44">
        <f t="shared" si="986"/>
        <v>38940.055351405841</v>
      </c>
      <c r="AM956" s="44">
        <f t="shared" si="957"/>
        <v>171.63925425291859</v>
      </c>
      <c r="AN956" s="44">
        <f t="shared" si="958"/>
        <v>-150.3069446508454</v>
      </c>
      <c r="AO956" s="44">
        <f t="shared" si="1018"/>
        <v>-7544.9770712135723</v>
      </c>
      <c r="AP956" s="44">
        <f t="shared" si="1019"/>
        <v>1108.8639127816314</v>
      </c>
      <c r="AQ956" s="44">
        <f t="shared" si="987"/>
        <v>1125.9685322842856</v>
      </c>
      <c r="AR956" s="44">
        <f t="shared" si="988"/>
        <v>-978.11936209047371</v>
      </c>
      <c r="AS956" s="44">
        <f t="shared" si="989"/>
        <v>-557.75231886398547</v>
      </c>
      <c r="AT956" s="44">
        <f>Paramètres!$D$26*Calculs!AQ956</f>
        <v>22.519370645685711</v>
      </c>
      <c r="AU956" s="44">
        <f>Paramètres!$D$26*AO956</f>
        <v>-150.89954142427146</v>
      </c>
      <c r="AV956" s="44">
        <f>Paramètres!$D$26*AP956</f>
        <v>22.177278255632629</v>
      </c>
      <c r="AW956" s="44"/>
      <c r="AX956" s="44"/>
      <c r="AY956" s="44"/>
      <c r="AZ956" s="44"/>
      <c r="BA956" s="44"/>
      <c r="BB956" s="44"/>
      <c r="BC956" s="44"/>
      <c r="BD956" s="44"/>
      <c r="BE956" s="44"/>
      <c r="BF956" s="44"/>
      <c r="BG956" s="41">
        <f>Paramètres!$D$16</f>
        <v>30000</v>
      </c>
      <c r="BH956" s="41">
        <f>Paramètres!$E$16</f>
        <v>-25000</v>
      </c>
      <c r="BI956" s="100"/>
      <c r="BJ956" s="100"/>
      <c r="BK956" s="110">
        <f>Paramètres!$D$20</f>
        <v>523598775598.29883</v>
      </c>
      <c r="BL956" s="41">
        <f>Paramètres!$D$21</f>
        <v>10000</v>
      </c>
      <c r="BM956" s="41"/>
      <c r="BN956" s="41"/>
      <c r="BO956" s="41">
        <f>IF(AND($BR$6&gt;200,A956&lt;950),Paramètres!$D$22,0)</f>
        <v>0</v>
      </c>
      <c r="BP956" s="41">
        <f t="shared" si="959"/>
        <v>45550.217320325261</v>
      </c>
      <c r="BQ956" s="41">
        <f t="shared" si="960"/>
        <v>3737.2849988785565</v>
      </c>
      <c r="BR956" s="41">
        <f t="shared" si="990"/>
        <v>45703.277749978748</v>
      </c>
      <c r="BS956" s="41">
        <f t="shared" si="991"/>
        <v>4.6904736363777655</v>
      </c>
      <c r="BT956" s="41">
        <f t="shared" si="992"/>
        <v>0</v>
      </c>
      <c r="BU956" s="41">
        <f t="shared" si="993"/>
        <v>0</v>
      </c>
      <c r="BV956" s="41">
        <f t="shared" si="994"/>
        <v>0</v>
      </c>
      <c r="BW956" s="41">
        <f>Paramètres!$D$22</f>
        <v>1</v>
      </c>
      <c r="BX956" s="41">
        <f t="shared" si="961"/>
        <v>-28167.302087990443</v>
      </c>
      <c r="BY956" s="41">
        <f t="shared" si="962"/>
        <v>-63940.055351405841</v>
      </c>
      <c r="BZ956" s="41">
        <f t="shared" si="995"/>
        <v>69869.360847634453</v>
      </c>
      <c r="CA956" s="41">
        <f t="shared" si="996"/>
        <v>-113.7747728779399</v>
      </c>
      <c r="CB956" s="41">
        <f t="shared" si="997"/>
        <v>104.04361409963359</v>
      </c>
      <c r="CC956" s="41">
        <f t="shared" si="998"/>
        <v>-41.944392693981563</v>
      </c>
      <c r="CD956" s="41">
        <f t="shared" si="999"/>
        <v>-95.214187789669978</v>
      </c>
      <c r="CE956" s="2">
        <f>Paramètres!$F$16</f>
        <v>15000</v>
      </c>
      <c r="CF956" s="2">
        <f>Paramètres!$G$16</f>
        <v>15000</v>
      </c>
      <c r="CG956" s="111">
        <f>Paramètres!$F$20</f>
        <v>992600579172.61572</v>
      </c>
      <c r="CH956" s="2">
        <f>Paramètres!$F$21</f>
        <v>13332</v>
      </c>
      <c r="CI956" s="2"/>
      <c r="CJ956" s="2"/>
      <c r="CK956" s="2">
        <f>IF(CN956&gt;20000,Paramètres!$F$22,-2)</f>
        <v>1</v>
      </c>
      <c r="CL956" s="2">
        <f t="shared" si="963"/>
        <v>30550.217320325261</v>
      </c>
      <c r="CM956" s="2">
        <f t="shared" si="964"/>
        <v>43737.28499887856</v>
      </c>
      <c r="CN956" s="2">
        <f t="shared" si="965"/>
        <v>53350.406534460722</v>
      </c>
      <c r="CO956" s="2">
        <f t="shared" si="966"/>
        <v>55.065943994344401</v>
      </c>
      <c r="CP956" s="2">
        <f t="shared" si="967"/>
        <v>318.44749131665941</v>
      </c>
      <c r="CQ956" s="2">
        <f t="shared" si="968"/>
        <v>182.35362571327926</v>
      </c>
      <c r="CR956" s="2">
        <f t="shared" si="969"/>
        <v>261.06696442693612</v>
      </c>
      <c r="CS956" s="2">
        <f>Paramètres!$F$22</f>
        <v>1</v>
      </c>
      <c r="CT956" s="2">
        <f t="shared" si="970"/>
        <v>-43167.302087990443</v>
      </c>
      <c r="CU956" s="2">
        <f t="shared" si="971"/>
        <v>-23940.055351405841</v>
      </c>
      <c r="CV956" s="2">
        <f t="shared" si="1000"/>
        <v>49361.343374995377</v>
      </c>
      <c r="CW956" s="2">
        <f t="shared" si="1001"/>
        <v>-150.9877879875803</v>
      </c>
      <c r="CX956" s="2">
        <f t="shared" si="972"/>
        <v>366.54916696514249</v>
      </c>
      <c r="CY956" s="2">
        <f t="shared" si="1002"/>
        <v>-320.55324143590605</v>
      </c>
      <c r="CZ956" s="2">
        <f t="shared" si="1003"/>
        <v>-177.77488913728402</v>
      </c>
      <c r="DA956" s="2"/>
      <c r="DB956" s="2"/>
      <c r="DC956" s="13">
        <f>Paramètres!$H$16</f>
        <v>-20000</v>
      </c>
      <c r="DD956" s="13">
        <f>Paramètres!$I$16</f>
        <v>0</v>
      </c>
      <c r="DE956" s="13"/>
      <c r="DF956" s="13"/>
      <c r="DG956" s="112">
        <f>Paramètres!$H$20</f>
        <v>1047197551196.5977</v>
      </c>
      <c r="DH956" s="13">
        <f>Paramètres!$H$21</f>
        <v>10000</v>
      </c>
      <c r="DI956" s="13">
        <f>IF(DL956&lt;66666,Paramètres!$H$22,5)</f>
        <v>1</v>
      </c>
      <c r="DJ956" s="13">
        <f t="shared" si="973"/>
        <v>-4449.7826796747395</v>
      </c>
      <c r="DK956" s="13">
        <f t="shared" si="974"/>
        <v>28737.284998878557</v>
      </c>
      <c r="DL956" s="13">
        <f t="shared" si="1004"/>
        <v>29079.754383472769</v>
      </c>
      <c r="DM956" s="13">
        <f t="shared" si="1005"/>
        <v>98.801978094855414</v>
      </c>
      <c r="DN956" s="13">
        <f t="shared" si="1006"/>
        <v>1047.2154295388673</v>
      </c>
      <c r="DO956" s="13">
        <f t="shared" si="1007"/>
        <v>-160.24485691318614</v>
      </c>
      <c r="DP956" s="13">
        <f t="shared" si="1008"/>
        <v>1034.8824772393948</v>
      </c>
      <c r="DQ956" s="13">
        <f>IF(DT956&lt;66666,Paramètres!$H$22,5)</f>
        <v>5</v>
      </c>
      <c r="DR956" s="13">
        <f t="shared" si="975"/>
        <v>-78167.302087990451</v>
      </c>
      <c r="DS956" s="13">
        <f t="shared" si="976"/>
        <v>-38940.055351405841</v>
      </c>
      <c r="DT956" s="13">
        <f t="shared" si="1009"/>
        <v>87329.577042865072</v>
      </c>
      <c r="DU956" s="13">
        <f t="shared" si="1010"/>
        <v>-153.51921394190518</v>
      </c>
      <c r="DV956" s="13">
        <f t="shared" si="1011"/>
        <v>673.27045609440745</v>
      </c>
      <c r="DW956" s="13">
        <f t="shared" si="1012"/>
        <v>-602.63357399084521</v>
      </c>
      <c r="DX956" s="13">
        <f t="shared" si="1013"/>
        <v>-300.20973093587742</v>
      </c>
    </row>
    <row r="957" spans="1:128" x14ac:dyDescent="0.35">
      <c r="A957" s="106">
        <f t="shared" si="1014"/>
        <v>951</v>
      </c>
      <c r="B957" s="106">
        <f>A957*Paramètres!$D$25</f>
        <v>475.5</v>
      </c>
      <c r="C957" s="102">
        <f>Paramètres!$D$7</f>
        <v>155093840495.72119</v>
      </c>
      <c r="D957" s="28">
        <f>Paramètres!$D$8</f>
        <v>6666</v>
      </c>
      <c r="E957" s="28">
        <f t="shared" si="977"/>
        <v>-11059.997772921675</v>
      </c>
      <c r="F957" s="28">
        <f t="shared" si="978"/>
        <v>-28680.973310599024</v>
      </c>
      <c r="G957" s="28">
        <f t="shared" si="952"/>
        <v>5.0022310667514027</v>
      </c>
      <c r="H957" s="28">
        <f t="shared" si="953"/>
        <v>95.371652142246447</v>
      </c>
      <c r="I957" s="28">
        <f t="shared" si="1015"/>
        <v>8812.1057849990739</v>
      </c>
      <c r="J957" s="28">
        <f t="shared" si="1016"/>
        <v>771.30512427771259</v>
      </c>
      <c r="K957" s="28">
        <f t="shared" si="1017"/>
        <v>1249.9150667392919</v>
      </c>
      <c r="L957" s="28">
        <f t="shared" si="979"/>
        <v>-117.01171659071619</v>
      </c>
      <c r="M957" s="28">
        <f t="shared" si="980"/>
        <v>1244.4259448606745</v>
      </c>
      <c r="N957" s="28">
        <f>Paramètres!$D$26*Calculs!K957</f>
        <v>24.99830133478584</v>
      </c>
      <c r="O957" s="28">
        <f>Paramètres!$D$26*I957</f>
        <v>176.24211569998147</v>
      </c>
      <c r="P957" s="28">
        <f>Paramètres!$D$26*J957</f>
        <v>15.426102485554253</v>
      </c>
      <c r="Q957" s="105">
        <f>IF($T957&gt;25000,Paramètres!$D$9,-5)</f>
        <v>6</v>
      </c>
      <c r="R957" s="105">
        <f t="shared" si="954"/>
        <v>-65210.28148478271</v>
      </c>
      <c r="S957" s="105">
        <f t="shared" si="955"/>
        <v>-68036.022538679681</v>
      </c>
      <c r="T957" s="105">
        <f t="shared" si="981"/>
        <v>94240.549521998881</v>
      </c>
      <c r="U957" s="105">
        <f t="shared" si="982"/>
        <v>-133.78511623197628</v>
      </c>
      <c r="V957" s="105">
        <f t="shared" si="956"/>
        <v>103.99655685933068</v>
      </c>
      <c r="W957" s="105">
        <f t="shared" si="983"/>
        <v>-71.961005964445278</v>
      </c>
      <c r="X957" s="105">
        <f t="shared" si="984"/>
        <v>-75.079274498233332</v>
      </c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44">
        <f t="shared" si="985"/>
        <v>54150.283711861033</v>
      </c>
      <c r="AL957" s="44">
        <f t="shared" si="986"/>
        <v>39355.049228080657</v>
      </c>
      <c r="AM957" s="44">
        <f t="shared" si="957"/>
        <v>176.38500145962826</v>
      </c>
      <c r="AN957" s="44">
        <f t="shared" si="958"/>
        <v>-148.39840724178075</v>
      </c>
      <c r="AO957" s="44">
        <f t="shared" si="1018"/>
        <v>-8372.1968918797756</v>
      </c>
      <c r="AP957" s="44">
        <f t="shared" si="1019"/>
        <v>528.93431566201332</v>
      </c>
      <c r="AQ957" s="44">
        <f t="shared" si="987"/>
        <v>1213.0011227539019</v>
      </c>
      <c r="AR957" s="44">
        <f t="shared" si="988"/>
        <v>-1033.1280581563497</v>
      </c>
      <c r="AS957" s="44">
        <f t="shared" si="989"/>
        <v>-635.62421229238657</v>
      </c>
      <c r="AT957" s="44">
        <f>Paramètres!$D$26*Calculs!AQ957</f>
        <v>24.260022455078037</v>
      </c>
      <c r="AU957" s="44">
        <f>Paramètres!$D$26*AO957</f>
        <v>-167.44393783759551</v>
      </c>
      <c r="AV957" s="44">
        <f>Paramètres!$D$26*AP957</f>
        <v>10.578686313240267</v>
      </c>
      <c r="AW957" s="44"/>
      <c r="AX957" s="44"/>
      <c r="AY957" s="44"/>
      <c r="AZ957" s="44"/>
      <c r="BA957" s="44"/>
      <c r="BB957" s="44"/>
      <c r="BC957" s="44"/>
      <c r="BD957" s="44"/>
      <c r="BE957" s="44"/>
      <c r="BF957" s="44"/>
      <c r="BG957" s="41">
        <f>Paramètres!$D$16</f>
        <v>30000</v>
      </c>
      <c r="BH957" s="41">
        <f>Paramètres!$E$16</f>
        <v>-25000</v>
      </c>
      <c r="BI957" s="100"/>
      <c r="BJ957" s="100"/>
      <c r="BK957" s="110">
        <f>Paramètres!$D$20</f>
        <v>523598775598.29883</v>
      </c>
      <c r="BL957" s="41">
        <f>Paramètres!$D$21</f>
        <v>10000</v>
      </c>
      <c r="BM957" s="41"/>
      <c r="BN957" s="41"/>
      <c r="BO957" s="41">
        <f>IF(AND($BR$6&gt;200,A957&lt;950),Paramètres!$D$22,0)</f>
        <v>0</v>
      </c>
      <c r="BP957" s="41">
        <f t="shared" si="959"/>
        <v>41059.997772921677</v>
      </c>
      <c r="BQ957" s="41">
        <f t="shared" si="960"/>
        <v>3680.9733105990235</v>
      </c>
      <c r="BR957" s="41">
        <f t="shared" si="990"/>
        <v>41224.664724236092</v>
      </c>
      <c r="BS957" s="41">
        <f t="shared" si="991"/>
        <v>5.1227947287294322</v>
      </c>
      <c r="BT957" s="41">
        <f t="shared" si="992"/>
        <v>0</v>
      </c>
      <c r="BU957" s="41">
        <f t="shared" si="993"/>
        <v>0</v>
      </c>
      <c r="BV957" s="41">
        <f t="shared" si="994"/>
        <v>0</v>
      </c>
      <c r="BW957" s="41">
        <f>Paramètres!$D$22</f>
        <v>1</v>
      </c>
      <c r="BX957" s="41">
        <f t="shared" si="961"/>
        <v>-24150.283711861033</v>
      </c>
      <c r="BY957" s="41">
        <f t="shared" si="962"/>
        <v>-64355.049228080657</v>
      </c>
      <c r="BZ957" s="41">
        <f t="shared" si="995"/>
        <v>68737.242921956538</v>
      </c>
      <c r="CA957" s="41">
        <f t="shared" si="996"/>
        <v>-110.56942275996575</v>
      </c>
      <c r="CB957" s="41">
        <f t="shared" si="997"/>
        <v>107.39167129024689</v>
      </c>
      <c r="CC957" s="41">
        <f t="shared" si="998"/>
        <v>-37.731209744549368</v>
      </c>
      <c r="CD957" s="41">
        <f t="shared" si="999"/>
        <v>-100.54514843454785</v>
      </c>
      <c r="CE957" s="2">
        <f>Paramètres!$F$16</f>
        <v>15000</v>
      </c>
      <c r="CF957" s="2">
        <f>Paramètres!$G$16</f>
        <v>15000</v>
      </c>
      <c r="CG957" s="111">
        <f>Paramètres!$F$20</f>
        <v>992600579172.61572</v>
      </c>
      <c r="CH957" s="2">
        <f>Paramètres!$F$21</f>
        <v>13332</v>
      </c>
      <c r="CI957" s="2"/>
      <c r="CJ957" s="2"/>
      <c r="CK957" s="2">
        <f>IF(CN957&gt;20000,Paramètres!$F$22,-2)</f>
        <v>1</v>
      </c>
      <c r="CL957" s="2">
        <f t="shared" si="963"/>
        <v>26059.997772921677</v>
      </c>
      <c r="CM957" s="2">
        <f t="shared" si="964"/>
        <v>43680.973310599024</v>
      </c>
      <c r="CN957" s="2">
        <f t="shared" si="965"/>
        <v>50864.043422499817</v>
      </c>
      <c r="CO957" s="2">
        <f t="shared" si="966"/>
        <v>59.179766389511947</v>
      </c>
      <c r="CP957" s="2">
        <f t="shared" si="967"/>
        <v>347.27048994573136</v>
      </c>
      <c r="CQ957" s="2">
        <f t="shared" si="968"/>
        <v>177.92270503182121</v>
      </c>
      <c r="CR957" s="2">
        <f t="shared" si="969"/>
        <v>298.22861066857394</v>
      </c>
      <c r="CS957" s="2">
        <f>Paramètres!$F$22</f>
        <v>1</v>
      </c>
      <c r="CT957" s="2">
        <f t="shared" si="970"/>
        <v>-39150.283711861033</v>
      </c>
      <c r="CU957" s="2">
        <f t="shared" si="971"/>
        <v>-24355.049228080657</v>
      </c>
      <c r="CV957" s="2">
        <f t="shared" si="1000"/>
        <v>46107.625590800526</v>
      </c>
      <c r="CW957" s="2">
        <f t="shared" si="1001"/>
        <v>-148.11461792784766</v>
      </c>
      <c r="CX957" s="2">
        <f t="shared" si="972"/>
        <v>413.92439404570899</v>
      </c>
      <c r="CY957" s="2">
        <f t="shared" si="1002"/>
        <v>-351.4658856209453</v>
      </c>
      <c r="CZ957" s="2">
        <f t="shared" si="1003"/>
        <v>-218.64385477481852</v>
      </c>
      <c r="DA957" s="2"/>
      <c r="DB957" s="2"/>
      <c r="DC957" s="13">
        <f>Paramètres!$H$16</f>
        <v>-20000</v>
      </c>
      <c r="DD957" s="13">
        <f>Paramètres!$I$16</f>
        <v>0</v>
      </c>
      <c r="DE957" s="13"/>
      <c r="DF957" s="13"/>
      <c r="DG957" s="112">
        <f>Paramètres!$H$20</f>
        <v>1047197551196.5977</v>
      </c>
      <c r="DH957" s="13">
        <f>Paramètres!$H$21</f>
        <v>10000</v>
      </c>
      <c r="DI957" s="13">
        <f>IF(DL957&lt;66666,Paramètres!$H$22,5)</f>
        <v>1</v>
      </c>
      <c r="DJ957" s="13">
        <f t="shared" si="973"/>
        <v>-8940.0022270783247</v>
      </c>
      <c r="DK957" s="13">
        <f t="shared" si="974"/>
        <v>28680.973310599024</v>
      </c>
      <c r="DL957" s="13">
        <f t="shared" si="1004"/>
        <v>30042.001761924235</v>
      </c>
      <c r="DM957" s="13">
        <f t="shared" si="1005"/>
        <v>107.31251659103621</v>
      </c>
      <c r="DN957" s="13">
        <f t="shared" si="1006"/>
        <v>991.09823342091488</v>
      </c>
      <c r="DO957" s="13">
        <f t="shared" si="1007"/>
        <v>-294.9344216225374</v>
      </c>
      <c r="DP957" s="13">
        <f t="shared" si="1008"/>
        <v>946.19733419210058</v>
      </c>
      <c r="DQ957" s="13">
        <f>IF(DT957&lt;66666,Paramètres!$H$22,5)</f>
        <v>5</v>
      </c>
      <c r="DR957" s="13">
        <f t="shared" si="975"/>
        <v>-74150.283711861033</v>
      </c>
      <c r="DS957" s="13">
        <f t="shared" si="976"/>
        <v>-39355.049228080657</v>
      </c>
      <c r="DT957" s="13">
        <f t="shared" si="1009"/>
        <v>83946.914620456038</v>
      </c>
      <c r="DU957" s="13">
        <f t="shared" si="1010"/>
        <v>-152.04300146463441</v>
      </c>
      <c r="DV957" s="13">
        <f t="shared" si="1011"/>
        <v>727.46145716371268</v>
      </c>
      <c r="DW957" s="13">
        <f t="shared" si="1012"/>
        <v>-642.56648004295778</v>
      </c>
      <c r="DX957" s="13">
        <f t="shared" si="1013"/>
        <v>-341.04030609878839</v>
      </c>
    </row>
    <row r="958" spans="1:128" x14ac:dyDescent="0.35">
      <c r="A958" s="106">
        <f t="shared" si="1014"/>
        <v>952</v>
      </c>
      <c r="B958" s="106">
        <f>A958*Paramètres!$D$25</f>
        <v>476</v>
      </c>
      <c r="C958" s="102">
        <f>Paramètres!$D$7</f>
        <v>155093840495.72119</v>
      </c>
      <c r="D958" s="28">
        <f>Paramètres!$D$8</f>
        <v>6666</v>
      </c>
      <c r="E958" s="28">
        <f t="shared" si="977"/>
        <v>-6683.1978095698178</v>
      </c>
      <c r="F958" s="28">
        <f t="shared" si="978"/>
        <v>-27984.214262244997</v>
      </c>
      <c r="G958" s="28">
        <f t="shared" si="952"/>
        <v>13.214191829558228</v>
      </c>
      <c r="H958" s="28">
        <f t="shared" si="953"/>
        <v>100.98622388907783</v>
      </c>
      <c r="I958" s="28">
        <f t="shared" si="1015"/>
        <v>8518.8519527083772</v>
      </c>
      <c r="J958" s="28">
        <f t="shared" si="1016"/>
        <v>2000.3049666528327</v>
      </c>
      <c r="K958" s="28">
        <f t="shared" si="1017"/>
        <v>1213.0780052075277</v>
      </c>
      <c r="L958" s="28">
        <f t="shared" si="979"/>
        <v>-231.17987696217071</v>
      </c>
      <c r="M958" s="28">
        <f t="shared" si="980"/>
        <v>1190.8459645168346</v>
      </c>
      <c r="N958" s="28">
        <f>Paramètres!$D$26*Calculs!K958</f>
        <v>24.261560104150554</v>
      </c>
      <c r="O958" s="28">
        <f>Paramètres!$D$26*I958</f>
        <v>170.37703905416754</v>
      </c>
      <c r="P958" s="28">
        <f>Paramètres!$D$26*J958</f>
        <v>40.006099333056653</v>
      </c>
      <c r="Q958" s="105">
        <f>IF($T958&gt;25000,Paramètres!$D$9,-5)</f>
        <v>6</v>
      </c>
      <c r="R958" s="105">
        <f t="shared" si="954"/>
        <v>-56389.101060951871</v>
      </c>
      <c r="S958" s="105">
        <f t="shared" si="955"/>
        <v>-67444.82459508357</v>
      </c>
      <c r="T958" s="105">
        <f t="shared" si="981"/>
        <v>87912.087241310757</v>
      </c>
      <c r="U958" s="105">
        <f t="shared" si="982"/>
        <v>-129.89823729778999</v>
      </c>
      <c r="V958" s="105">
        <f t="shared" si="956"/>
        <v>119.37512824497573</v>
      </c>
      <c r="W958" s="105">
        <f t="shared" si="983"/>
        <v>-76.570314526747453</v>
      </c>
      <c r="X958" s="105">
        <f t="shared" si="984"/>
        <v>-91.582794108824658</v>
      </c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44">
        <f t="shared" si="985"/>
        <v>49705.903251382057</v>
      </c>
      <c r="AL958" s="44">
        <f t="shared" si="986"/>
        <v>39460.610332838573</v>
      </c>
      <c r="AM958" s="44">
        <f t="shared" si="957"/>
        <v>-179.27270832067762</v>
      </c>
      <c r="AN958" s="44">
        <f t="shared" si="958"/>
        <v>-146.32818610286694</v>
      </c>
      <c r="AO958" s="44">
        <f t="shared" si="1018"/>
        <v>-9237.8810121985298</v>
      </c>
      <c r="AP958" s="44">
        <f t="shared" si="1019"/>
        <v>-117.26858294361352</v>
      </c>
      <c r="AQ958" s="44">
        <f t="shared" si="987"/>
        <v>1326.2302458269207</v>
      </c>
      <c r="AR958" s="44">
        <f t="shared" si="988"/>
        <v>-1103.7245813728978</v>
      </c>
      <c r="AS958" s="44">
        <f t="shared" si="989"/>
        <v>-735.30858380638813</v>
      </c>
      <c r="AT958" s="44">
        <f>Paramètres!$D$26*Calculs!AQ958</f>
        <v>26.524604916538415</v>
      </c>
      <c r="AU958" s="44">
        <f>Paramètres!$D$26*AO958</f>
        <v>-184.75762024397059</v>
      </c>
      <c r="AV958" s="44">
        <f>Paramètres!$D$26*AP958</f>
        <v>-2.3453716588722706</v>
      </c>
      <c r="AW958" s="44"/>
      <c r="AX958" s="44"/>
      <c r="AY958" s="44"/>
      <c r="AZ958" s="44"/>
      <c r="BA958" s="44"/>
      <c r="BB958" s="44"/>
      <c r="BC958" s="44"/>
      <c r="BD958" s="44"/>
      <c r="BE958" s="44"/>
      <c r="BF958" s="44"/>
      <c r="BG958" s="41">
        <f>Paramètres!$D$16</f>
        <v>30000</v>
      </c>
      <c r="BH958" s="41">
        <f>Paramètres!$E$16</f>
        <v>-25000</v>
      </c>
      <c r="BI958" s="100"/>
      <c r="BJ958" s="100"/>
      <c r="BK958" s="110">
        <f>Paramètres!$D$20</f>
        <v>523598775598.29883</v>
      </c>
      <c r="BL958" s="41">
        <f>Paramètres!$D$21</f>
        <v>10000</v>
      </c>
      <c r="BM958" s="41"/>
      <c r="BN958" s="41"/>
      <c r="BO958" s="41">
        <f>IF(AND($BR$6&gt;200,A958&lt;950),Paramètres!$D$22,0)</f>
        <v>0</v>
      </c>
      <c r="BP958" s="41">
        <f t="shared" si="959"/>
        <v>36683.197809569814</v>
      </c>
      <c r="BQ958" s="41">
        <f t="shared" si="960"/>
        <v>2984.2142622449974</v>
      </c>
      <c r="BR958" s="41">
        <f t="shared" si="990"/>
        <v>36804.382025772611</v>
      </c>
      <c r="BS958" s="41">
        <f t="shared" si="991"/>
        <v>4.6508264276662841</v>
      </c>
      <c r="BT958" s="41">
        <f t="shared" si="992"/>
        <v>0</v>
      </c>
      <c r="BU958" s="41">
        <f t="shared" si="993"/>
        <v>0</v>
      </c>
      <c r="BV958" s="41">
        <f t="shared" si="994"/>
        <v>0</v>
      </c>
      <c r="BW958" s="41">
        <f>Paramètres!$D$22</f>
        <v>1</v>
      </c>
      <c r="BX958" s="41">
        <f t="shared" si="961"/>
        <v>-19705.903251382057</v>
      </c>
      <c r="BY958" s="41">
        <f t="shared" si="962"/>
        <v>-64460.610332838573</v>
      </c>
      <c r="BZ958" s="41">
        <f t="shared" si="995"/>
        <v>67405.436779497875</v>
      </c>
      <c r="CA958" s="41">
        <f t="shared" si="996"/>
        <v>-106.99863187130218</v>
      </c>
      <c r="CB958" s="41">
        <f t="shared" si="997"/>
        <v>111.53890323012422</v>
      </c>
      <c r="CC958" s="41">
        <f t="shared" si="998"/>
        <v>-32.608272282372205</v>
      </c>
      <c r="CD958" s="41">
        <f t="shared" si="999"/>
        <v>-106.66596229602813</v>
      </c>
      <c r="CE958" s="2">
        <f>Paramètres!$F$16</f>
        <v>15000</v>
      </c>
      <c r="CF958" s="2">
        <f>Paramètres!$G$16</f>
        <v>15000</v>
      </c>
      <c r="CG958" s="111">
        <f>Paramètres!$F$20</f>
        <v>992600579172.61572</v>
      </c>
      <c r="CH958" s="2">
        <f>Paramètres!$F$21</f>
        <v>13332</v>
      </c>
      <c r="CI958" s="2"/>
      <c r="CJ958" s="2"/>
      <c r="CK958" s="2">
        <f>IF(CN958&gt;20000,Paramètres!$F$22,-2)</f>
        <v>1</v>
      </c>
      <c r="CL958" s="2">
        <f t="shared" si="963"/>
        <v>21683.197809569818</v>
      </c>
      <c r="CM958" s="2">
        <f t="shared" si="964"/>
        <v>42984.214262244997</v>
      </c>
      <c r="CN958" s="2">
        <f t="shared" si="965"/>
        <v>48143.574264812531</v>
      </c>
      <c r="CO958" s="2">
        <f t="shared" si="966"/>
        <v>63.231540035622814</v>
      </c>
      <c r="CP958" s="2">
        <f t="shared" si="967"/>
        <v>383.32266025223834</v>
      </c>
      <c r="CQ958" s="2">
        <f t="shared" si="968"/>
        <v>172.64320719981706</v>
      </c>
      <c r="CR958" s="2">
        <f t="shared" si="969"/>
        <v>342.24345847746156</v>
      </c>
      <c r="CS958" s="2">
        <f>Paramètres!$F$22</f>
        <v>1</v>
      </c>
      <c r="CT958" s="2">
        <f t="shared" si="970"/>
        <v>-34705.903251382057</v>
      </c>
      <c r="CU958" s="2">
        <f t="shared" si="971"/>
        <v>-24460.610332838573</v>
      </c>
      <c r="CV958" s="2">
        <f t="shared" si="1000"/>
        <v>42459.641759549275</v>
      </c>
      <c r="CW958" s="2">
        <f t="shared" si="1001"/>
        <v>-144.82394035532232</v>
      </c>
      <c r="CX958" s="2">
        <f t="shared" si="972"/>
        <v>478.15392522642622</v>
      </c>
      <c r="CY958" s="2">
        <f t="shared" si="1002"/>
        <v>-390.83617243296021</v>
      </c>
      <c r="CZ958" s="2">
        <f t="shared" si="1003"/>
        <v>-275.46009244061509</v>
      </c>
      <c r="DA958" s="2"/>
      <c r="DB958" s="2"/>
      <c r="DC958" s="13">
        <f>Paramètres!$H$16</f>
        <v>-20000</v>
      </c>
      <c r="DD958" s="13">
        <f>Paramètres!$I$16</f>
        <v>0</v>
      </c>
      <c r="DE958" s="13"/>
      <c r="DF958" s="13"/>
      <c r="DG958" s="112">
        <f>Paramètres!$H$20</f>
        <v>1047197551196.5977</v>
      </c>
      <c r="DH958" s="13">
        <f>Paramètres!$H$21</f>
        <v>10000</v>
      </c>
      <c r="DI958" s="13">
        <f>IF(DL958&lt;66666,Paramètres!$H$22,5)</f>
        <v>1</v>
      </c>
      <c r="DJ958" s="13">
        <f t="shared" si="973"/>
        <v>-13316.802190430182</v>
      </c>
      <c r="DK958" s="13">
        <f t="shared" si="974"/>
        <v>27984.214262244997</v>
      </c>
      <c r="DL958" s="13">
        <f t="shared" si="1004"/>
        <v>30991.183721411518</v>
      </c>
      <c r="DM958" s="13">
        <f t="shared" si="1005"/>
        <v>115.448298796836</v>
      </c>
      <c r="DN958" s="13">
        <f t="shared" si="1006"/>
        <v>939.78683570180112</v>
      </c>
      <c r="DO958" s="13">
        <f t="shared" si="1007"/>
        <v>-403.82308416198777</v>
      </c>
      <c r="DP958" s="13">
        <f t="shared" si="1008"/>
        <v>848.60250603937311</v>
      </c>
      <c r="DQ958" s="13">
        <f>IF(DT958&lt;66666,Paramètres!$H$22,5)</f>
        <v>5</v>
      </c>
      <c r="DR958" s="13">
        <f t="shared" si="975"/>
        <v>-69705.903251382057</v>
      </c>
      <c r="DS958" s="13">
        <f t="shared" si="976"/>
        <v>-39460.610332838573</v>
      </c>
      <c r="DT958" s="13">
        <f t="shared" si="1009"/>
        <v>80100.266640824368</v>
      </c>
      <c r="DU958" s="13">
        <f t="shared" si="1010"/>
        <v>-150.48573838447976</v>
      </c>
      <c r="DV958" s="13">
        <f t="shared" si="1011"/>
        <v>797.3623043429468</v>
      </c>
      <c r="DW958" s="13">
        <f t="shared" si="1012"/>
        <v>-693.89106895308169</v>
      </c>
      <c r="DX958" s="13">
        <f t="shared" si="1013"/>
        <v>-392.81271467996515</v>
      </c>
    </row>
    <row r="959" spans="1:128" x14ac:dyDescent="0.35">
      <c r="A959" s="106">
        <f t="shared" si="1014"/>
        <v>953</v>
      </c>
      <c r="B959" s="106">
        <f>A959*Paramètres!$D$25</f>
        <v>476.5</v>
      </c>
      <c r="C959" s="102">
        <f>Paramètres!$D$7</f>
        <v>155093840495.72119</v>
      </c>
      <c r="D959" s="28">
        <f>Paramètres!$D$8</f>
        <v>6666</v>
      </c>
      <c r="E959" s="28">
        <f t="shared" si="977"/>
        <v>-2481.5668024561719</v>
      </c>
      <c r="F959" s="28">
        <f t="shared" si="978"/>
        <v>-26686.350287789373</v>
      </c>
      <c r="G959" s="28">
        <f t="shared" si="952"/>
        <v>21.216279080815216</v>
      </c>
      <c r="H959" s="28">
        <f t="shared" si="953"/>
        <v>105.85518766816729</v>
      </c>
      <c r="I959" s="28">
        <f t="shared" si="1015"/>
        <v>8117.2950366920386</v>
      </c>
      <c r="J959" s="28">
        <f t="shared" si="1016"/>
        <v>3151.1448318366106</v>
      </c>
      <c r="K959" s="28">
        <f t="shared" si="1017"/>
        <v>1186.9651689248838</v>
      </c>
      <c r="L959" s="28">
        <f t="shared" si="979"/>
        <v>-324.28711602931872</v>
      </c>
      <c r="M959" s="28">
        <f t="shared" si="980"/>
        <v>1141.8074174825915</v>
      </c>
      <c r="N959" s="28">
        <f>Paramètres!$D$26*Calculs!K959</f>
        <v>23.739303378497677</v>
      </c>
      <c r="O959" s="28">
        <f>Paramètres!$D$26*I959</f>
        <v>162.34590073384078</v>
      </c>
      <c r="P959" s="28">
        <f>Paramètres!$D$26*J959</f>
        <v>63.022896636732213</v>
      </c>
      <c r="Q959" s="105">
        <f>IF($T959&gt;25000,Paramètres!$D$9,-5)</f>
        <v>6</v>
      </c>
      <c r="R959" s="105">
        <f t="shared" si="954"/>
        <v>-47292.598402395743</v>
      </c>
      <c r="S959" s="105">
        <f t="shared" si="955"/>
        <v>-65904.499183204549</v>
      </c>
      <c r="T959" s="105">
        <f t="shared" si="981"/>
        <v>81117.155252383542</v>
      </c>
      <c r="U959" s="105">
        <f t="shared" si="982"/>
        <v>-125.6629519614675</v>
      </c>
      <c r="V959" s="105">
        <f t="shared" si="956"/>
        <v>140.00253312532988</v>
      </c>
      <c r="W959" s="105">
        <f t="shared" si="983"/>
        <v>-81.623715153888853</v>
      </c>
      <c r="X959" s="105">
        <f t="shared" si="984"/>
        <v>-113.74655338068888</v>
      </c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44">
        <f t="shared" si="985"/>
        <v>44811.031599939568</v>
      </c>
      <c r="AL959" s="44">
        <f t="shared" si="986"/>
        <v>39218.148895415172</v>
      </c>
      <c r="AM959" s="44">
        <f t="shared" si="957"/>
        <v>-175.21491491463794</v>
      </c>
      <c r="AN959" s="44">
        <f t="shared" si="958"/>
        <v>-144.02833555345549</v>
      </c>
      <c r="AO959" s="44">
        <f t="shared" si="1018"/>
        <v>-10156.847973327458</v>
      </c>
      <c r="AP959" s="44">
        <f t="shared" si="1019"/>
        <v>-850.23179509112936</v>
      </c>
      <c r="AQ959" s="44">
        <f t="shared" si="987"/>
        <v>1475.2188809301945</v>
      </c>
      <c r="AR959" s="44">
        <f t="shared" si="988"/>
        <v>-1193.9058281951616</v>
      </c>
      <c r="AS959" s="44">
        <f t="shared" si="989"/>
        <v>-866.52156352543307</v>
      </c>
      <c r="AT959" s="44">
        <f>Paramètres!$D$26*Calculs!AQ959</f>
        <v>29.50437761860389</v>
      </c>
      <c r="AU959" s="44">
        <f>Paramètres!$D$26*AO959</f>
        <v>-203.13695946654917</v>
      </c>
      <c r="AV959" s="44">
        <f>Paramètres!$D$26*AP959</f>
        <v>-17.004635901822589</v>
      </c>
      <c r="AW959" s="44"/>
      <c r="AX959" s="44"/>
      <c r="AY959" s="44"/>
      <c r="AZ959" s="44"/>
      <c r="BA959" s="44"/>
      <c r="BB959" s="44"/>
      <c r="BC959" s="44"/>
      <c r="BD959" s="44"/>
      <c r="BE959" s="44"/>
      <c r="BF959" s="44"/>
      <c r="BG959" s="41">
        <f>Paramètres!$D$16</f>
        <v>30000</v>
      </c>
      <c r="BH959" s="41">
        <f>Paramètres!$E$16</f>
        <v>-25000</v>
      </c>
      <c r="BI959" s="100"/>
      <c r="BJ959" s="100"/>
      <c r="BK959" s="110">
        <f>Paramètres!$D$20</f>
        <v>523598775598.29883</v>
      </c>
      <c r="BL959" s="41">
        <f>Paramètres!$D$21</f>
        <v>10000</v>
      </c>
      <c r="BM959" s="41"/>
      <c r="BN959" s="41"/>
      <c r="BO959" s="41">
        <f>IF(AND($BR$6&gt;200,A959&lt;950),Paramètres!$D$22,0)</f>
        <v>0</v>
      </c>
      <c r="BP959" s="41">
        <f t="shared" si="959"/>
        <v>32481.566802456171</v>
      </c>
      <c r="BQ959" s="41">
        <f t="shared" si="960"/>
        <v>1686.3502877893734</v>
      </c>
      <c r="BR959" s="41">
        <f t="shared" si="990"/>
        <v>32525.312592434067</v>
      </c>
      <c r="BS959" s="41">
        <f t="shared" si="991"/>
        <v>2.9719651385653596</v>
      </c>
      <c r="BT959" s="41">
        <f t="shared" si="992"/>
        <v>0</v>
      </c>
      <c r="BU959" s="41">
        <f t="shared" si="993"/>
        <v>0</v>
      </c>
      <c r="BV959" s="41">
        <f t="shared" si="994"/>
        <v>0</v>
      </c>
      <c r="BW959" s="41">
        <f>Paramètres!$D$22</f>
        <v>1</v>
      </c>
      <c r="BX959" s="41">
        <f t="shared" si="961"/>
        <v>-14811.031599939568</v>
      </c>
      <c r="BY959" s="41">
        <f t="shared" si="962"/>
        <v>-64218.148895415172</v>
      </c>
      <c r="BZ959" s="41">
        <f t="shared" si="995"/>
        <v>65904.000672251466</v>
      </c>
      <c r="CA959" s="41">
        <f t="shared" si="996"/>
        <v>-102.98738136402434</v>
      </c>
      <c r="CB959" s="41">
        <f t="shared" si="997"/>
        <v>116.50551315244977</v>
      </c>
      <c r="CC959" s="41">
        <f t="shared" si="998"/>
        <v>-26.183036223393479</v>
      </c>
      <c r="CD959" s="41">
        <f t="shared" si="999"/>
        <v>-113.52525361803914</v>
      </c>
      <c r="CE959" s="2">
        <f>Paramètres!$F$16</f>
        <v>15000</v>
      </c>
      <c r="CF959" s="2">
        <f>Paramètres!$G$16</f>
        <v>15000</v>
      </c>
      <c r="CG959" s="111">
        <f>Paramètres!$F$20</f>
        <v>992600579172.61572</v>
      </c>
      <c r="CH959" s="2">
        <f>Paramètres!$F$21</f>
        <v>13332</v>
      </c>
      <c r="CI959" s="2"/>
      <c r="CJ959" s="2"/>
      <c r="CK959" s="2">
        <f>IF(CN959&gt;20000,Paramètres!$F$22,-2)</f>
        <v>1</v>
      </c>
      <c r="CL959" s="2">
        <f t="shared" si="963"/>
        <v>17481.566802456171</v>
      </c>
      <c r="CM959" s="2">
        <f t="shared" si="964"/>
        <v>41686.350287789377</v>
      </c>
      <c r="CN959" s="2">
        <f t="shared" si="965"/>
        <v>45203.506259857932</v>
      </c>
      <c r="CO959" s="2">
        <f t="shared" si="966"/>
        <v>67.248796774693702</v>
      </c>
      <c r="CP959" s="2">
        <f t="shared" si="967"/>
        <v>428.64199022748085</v>
      </c>
      <c r="CQ959" s="2">
        <f t="shared" si="968"/>
        <v>165.76885747364634</v>
      </c>
      <c r="CR959" s="2">
        <f t="shared" si="969"/>
        <v>395.29057878737473</v>
      </c>
      <c r="CS959" s="2">
        <f>Paramètres!$F$22</f>
        <v>1</v>
      </c>
      <c r="CT959" s="2">
        <f t="shared" si="970"/>
        <v>-29811.031599939568</v>
      </c>
      <c r="CU959" s="2">
        <f t="shared" si="971"/>
        <v>-24218.148895415172</v>
      </c>
      <c r="CV959" s="2">
        <f t="shared" si="1000"/>
        <v>38408.545155643355</v>
      </c>
      <c r="CW959" s="2">
        <f t="shared" si="1001"/>
        <v>-140.9099782695281</v>
      </c>
      <c r="CX959" s="2">
        <f t="shared" si="972"/>
        <v>567.29562035214872</v>
      </c>
      <c r="CY959" s="2">
        <f t="shared" si="1002"/>
        <v>-440.3100298720999</v>
      </c>
      <c r="CZ959" s="2">
        <f t="shared" si="1003"/>
        <v>-357.70294724080725</v>
      </c>
      <c r="DA959" s="2"/>
      <c r="DB959" s="2"/>
      <c r="DC959" s="13">
        <f>Paramètres!$H$16</f>
        <v>-20000</v>
      </c>
      <c r="DD959" s="13">
        <f>Paramètres!$I$16</f>
        <v>0</v>
      </c>
      <c r="DE959" s="13"/>
      <c r="DF959" s="13"/>
      <c r="DG959" s="112">
        <f>Paramètres!$H$20</f>
        <v>1047197551196.5977</v>
      </c>
      <c r="DH959" s="13">
        <f>Paramètres!$H$21</f>
        <v>10000</v>
      </c>
      <c r="DI959" s="13">
        <f>IF(DL959&lt;66666,Paramètres!$H$22,5)</f>
        <v>1</v>
      </c>
      <c r="DJ959" s="13">
        <f t="shared" si="973"/>
        <v>-17518.433197543829</v>
      </c>
      <c r="DK959" s="13">
        <f t="shared" si="974"/>
        <v>26686.350287789373</v>
      </c>
      <c r="DL959" s="13">
        <f t="shared" si="1004"/>
        <v>31922.668957645157</v>
      </c>
      <c r="DM959" s="13">
        <f t="shared" si="1005"/>
        <v>123.28316482910463</v>
      </c>
      <c r="DN959" s="13">
        <f t="shared" si="1006"/>
        <v>892.99621926491886</v>
      </c>
      <c r="DO959" s="13">
        <f t="shared" si="1007"/>
        <v>-490.05597350296506</v>
      </c>
      <c r="DP959" s="13">
        <f t="shared" si="1008"/>
        <v>746.51683869521673</v>
      </c>
      <c r="DQ959" s="13">
        <f>IF(DT959&lt;66666,Paramètres!$H$22,5)</f>
        <v>5</v>
      </c>
      <c r="DR959" s="13">
        <f t="shared" si="975"/>
        <v>-64811.031599939568</v>
      </c>
      <c r="DS959" s="13">
        <f t="shared" si="976"/>
        <v>-39218.148895415172</v>
      </c>
      <c r="DT959" s="13">
        <f t="shared" si="1009"/>
        <v>75753.105677795946</v>
      </c>
      <c r="DU959" s="13">
        <f t="shared" si="1010"/>
        <v>-148.82122463304805</v>
      </c>
      <c r="DV959" s="13">
        <f t="shared" si="1011"/>
        <v>889.08534908526894</v>
      </c>
      <c r="DW959" s="13">
        <f t="shared" si="1012"/>
        <v>-760.66239316572955</v>
      </c>
      <c r="DX959" s="13">
        <f t="shared" si="1013"/>
        <v>-460.28847648128209</v>
      </c>
    </row>
    <row r="960" spans="1:128" x14ac:dyDescent="0.35">
      <c r="A960" s="106">
        <f t="shared" si="1014"/>
        <v>954</v>
      </c>
      <c r="B960" s="106">
        <f>A960*Paramètres!$D$25</f>
        <v>477</v>
      </c>
      <c r="C960" s="102">
        <f>Paramètres!$D$7</f>
        <v>155093840495.72119</v>
      </c>
      <c r="D960" s="28">
        <f>Paramètres!$D$8</f>
        <v>6666</v>
      </c>
      <c r="E960" s="28">
        <f t="shared" si="977"/>
        <v>1496.0089368825177</v>
      </c>
      <c r="F960" s="28">
        <f t="shared" si="978"/>
        <v>-24825.326017500422</v>
      </c>
      <c r="G960" s="28">
        <f t="shared" si="952"/>
        <v>29.001058722550848</v>
      </c>
      <c r="H960" s="28">
        <f t="shared" si="953"/>
        <v>109.94807384272423</v>
      </c>
      <c r="I960" s="28">
        <f t="shared" si="1015"/>
        <v>7630.6620199288791</v>
      </c>
      <c r="J960" s="28">
        <f t="shared" si="1016"/>
        <v>4229.9293526824695</v>
      </c>
      <c r="K960" s="28">
        <f t="shared" si="1017"/>
        <v>1173.5279109088597</v>
      </c>
      <c r="L960" s="28">
        <f t="shared" si="979"/>
        <v>-400.37061165902162</v>
      </c>
      <c r="M960" s="28">
        <f t="shared" si="980"/>
        <v>1103.1188199835472</v>
      </c>
      <c r="N960" s="28">
        <f>Paramètres!$D$26*Calculs!K960</f>
        <v>23.470558218177192</v>
      </c>
      <c r="O960" s="28">
        <f>Paramètres!$D$26*I960</f>
        <v>152.61324039857757</v>
      </c>
      <c r="P960" s="28">
        <f>Paramètres!$D$26*J960</f>
        <v>84.598587053649396</v>
      </c>
      <c r="Q960" s="105">
        <f>IF($T960&gt;25000,Paramètres!$D$9,-5)</f>
        <v>6</v>
      </c>
      <c r="R960" s="105">
        <f t="shared" si="954"/>
        <v>-37938.122219344528</v>
      </c>
      <c r="S960" s="105">
        <f t="shared" si="955"/>
        <v>-63401.728624488678</v>
      </c>
      <c r="T960" s="105">
        <f t="shared" si="981"/>
        <v>73885.589326358022</v>
      </c>
      <c r="U960" s="105">
        <f t="shared" si="982"/>
        <v>-120.89532251563999</v>
      </c>
      <c r="V960" s="105">
        <f t="shared" si="956"/>
        <v>168.40121016259505</v>
      </c>
      <c r="W960" s="105">
        <f t="shared" si="983"/>
        <v>-86.469171475565361</v>
      </c>
      <c r="X960" s="105">
        <f t="shared" si="984"/>
        <v>-144.50622813067878</v>
      </c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44">
        <f t="shared" si="985"/>
        <v>39434.131156227049</v>
      </c>
      <c r="AL960" s="44">
        <f t="shared" si="986"/>
        <v>38576.402606988253</v>
      </c>
      <c r="AM960" s="44">
        <f t="shared" si="957"/>
        <v>-171.33051880375953</v>
      </c>
      <c r="AN960" s="44">
        <f t="shared" si="958"/>
        <v>-141.38720678796898</v>
      </c>
      <c r="AO960" s="44">
        <f t="shared" si="1018"/>
        <v>-11147.616842056072</v>
      </c>
      <c r="AP960" s="44">
        <f t="shared" si="1019"/>
        <v>-1699.7487227147396</v>
      </c>
      <c r="AQ960" s="44">
        <f t="shared" si="987"/>
        <v>1674.9561632710338</v>
      </c>
      <c r="AR960" s="44">
        <f t="shared" si="988"/>
        <v>-1308.7791744151118</v>
      </c>
      <c r="AS960" s="44">
        <f t="shared" si="989"/>
        <v>-1045.2632307208173</v>
      </c>
      <c r="AT960" s="44">
        <f>Paramètres!$D$26*Calculs!AQ960</f>
        <v>33.499123265420678</v>
      </c>
      <c r="AU960" s="44">
        <f>Paramètres!$D$26*AO960</f>
        <v>-222.95233684112145</v>
      </c>
      <c r="AV960" s="44">
        <f>Paramètres!$D$26*AP960</f>
        <v>-33.994974454294791</v>
      </c>
      <c r="AW960" s="44"/>
      <c r="AX960" s="44"/>
      <c r="AY960" s="44"/>
      <c r="AZ960" s="44"/>
      <c r="BA960" s="44"/>
      <c r="BB960" s="44"/>
      <c r="BC960" s="44"/>
      <c r="BD960" s="44"/>
      <c r="BE960" s="44"/>
      <c r="BF960" s="44"/>
      <c r="BG960" s="41">
        <f>Paramètres!$D$16</f>
        <v>30000</v>
      </c>
      <c r="BH960" s="41">
        <f>Paramètres!$E$16</f>
        <v>-25000</v>
      </c>
      <c r="BI960" s="100"/>
      <c r="BJ960" s="100"/>
      <c r="BK960" s="110">
        <f>Paramètres!$D$20</f>
        <v>523598775598.29883</v>
      </c>
      <c r="BL960" s="41">
        <f>Paramètres!$D$21</f>
        <v>10000</v>
      </c>
      <c r="BM960" s="41"/>
      <c r="BN960" s="41"/>
      <c r="BO960" s="41">
        <f>IF(AND($BR$6&gt;200,A960&lt;950),Paramètres!$D$22,0)</f>
        <v>0</v>
      </c>
      <c r="BP960" s="41">
        <f t="shared" si="959"/>
        <v>28503.991063117483</v>
      </c>
      <c r="BQ960" s="41">
        <f t="shared" si="960"/>
        <v>-174.67398249957841</v>
      </c>
      <c r="BR960" s="41">
        <f t="shared" si="990"/>
        <v>28504.526263848758</v>
      </c>
      <c r="BS960" s="41">
        <f t="shared" si="991"/>
        <v>-0.35110720778231863</v>
      </c>
      <c r="BT960" s="41">
        <f t="shared" si="992"/>
        <v>0</v>
      </c>
      <c r="BU960" s="41">
        <f t="shared" si="993"/>
        <v>0</v>
      </c>
      <c r="BV960" s="41">
        <f t="shared" si="994"/>
        <v>0</v>
      </c>
      <c r="BW960" s="41">
        <f>Paramètres!$D$22</f>
        <v>1</v>
      </c>
      <c r="BX960" s="41">
        <f t="shared" si="961"/>
        <v>-9434.1311562270494</v>
      </c>
      <c r="BY960" s="41">
        <f t="shared" si="962"/>
        <v>-63576.402606988253</v>
      </c>
      <c r="BZ960" s="41">
        <f t="shared" si="995"/>
        <v>64272.558678791967</v>
      </c>
      <c r="CA960" s="41">
        <f t="shared" si="996"/>
        <v>-98.440553406488107</v>
      </c>
      <c r="CB960" s="41">
        <f t="shared" si="997"/>
        <v>122.28285096045158</v>
      </c>
      <c r="CC960" s="41">
        <f t="shared" si="998"/>
        <v>-17.949066877571354</v>
      </c>
      <c r="CD960" s="41">
        <f t="shared" si="999"/>
        <v>-120.95836737175517</v>
      </c>
      <c r="CE960" s="2">
        <f>Paramètres!$F$16</f>
        <v>15000</v>
      </c>
      <c r="CF960" s="2">
        <f>Paramètres!$G$16</f>
        <v>15000</v>
      </c>
      <c r="CG960" s="111">
        <f>Paramètres!$F$20</f>
        <v>992600579172.61572</v>
      </c>
      <c r="CH960" s="2">
        <f>Paramètres!$F$21</f>
        <v>13332</v>
      </c>
      <c r="CI960" s="2"/>
      <c r="CJ960" s="2"/>
      <c r="CK960" s="2">
        <f>IF(CN960&gt;20000,Paramètres!$F$22,-2)</f>
        <v>1</v>
      </c>
      <c r="CL960" s="2">
        <f t="shared" si="963"/>
        <v>13503.991063117483</v>
      </c>
      <c r="CM960" s="2">
        <f t="shared" si="964"/>
        <v>39825.326017500425</v>
      </c>
      <c r="CN960" s="2">
        <f t="shared" si="965"/>
        <v>42052.519152043118</v>
      </c>
      <c r="CO960" s="2">
        <f t="shared" si="966"/>
        <v>71.269204850883668</v>
      </c>
      <c r="CP960" s="2">
        <f t="shared" si="967"/>
        <v>486.1831123119386</v>
      </c>
      <c r="CQ960" s="2">
        <f t="shared" si="968"/>
        <v>156.12411660669997</v>
      </c>
      <c r="CR960" s="2">
        <f t="shared" si="969"/>
        <v>460.43379427568158</v>
      </c>
      <c r="CS960" s="2">
        <f>Paramètres!$F$22</f>
        <v>1</v>
      </c>
      <c r="CT960" s="2">
        <f t="shared" si="970"/>
        <v>-24434.131156227049</v>
      </c>
      <c r="CU960" s="2">
        <f t="shared" si="971"/>
        <v>-23576.402606988253</v>
      </c>
      <c r="CV960" s="2">
        <f t="shared" si="1000"/>
        <v>33953.991300677859</v>
      </c>
      <c r="CW960" s="2">
        <f t="shared" si="1001"/>
        <v>-136.02350452034358</v>
      </c>
      <c r="CX960" s="2">
        <f t="shared" si="972"/>
        <v>694.36267582523624</v>
      </c>
      <c r="CY960" s="2">
        <f t="shared" si="1002"/>
        <v>-499.68053949415582</v>
      </c>
      <c r="CZ960" s="2">
        <f t="shared" si="1003"/>
        <v>-482.13990088978477</v>
      </c>
      <c r="DA960" s="2"/>
      <c r="DB960" s="2"/>
      <c r="DC960" s="13">
        <f>Paramètres!$H$16</f>
        <v>-20000</v>
      </c>
      <c r="DD960" s="13">
        <f>Paramètres!$I$16</f>
        <v>0</v>
      </c>
      <c r="DE960" s="13"/>
      <c r="DF960" s="13"/>
      <c r="DG960" s="112">
        <f>Paramètres!$H$20</f>
        <v>1047197551196.5977</v>
      </c>
      <c r="DH960" s="13">
        <f>Paramètres!$H$21</f>
        <v>10000</v>
      </c>
      <c r="DI960" s="13">
        <f>IF(DL960&lt;66666,Paramètres!$H$22,5)</f>
        <v>1</v>
      </c>
      <c r="DJ960" s="13">
        <f t="shared" si="973"/>
        <v>-21496.008936882517</v>
      </c>
      <c r="DK960" s="13">
        <f t="shared" si="974"/>
        <v>24825.326017500422</v>
      </c>
      <c r="DL960" s="13">
        <f t="shared" si="1004"/>
        <v>32838.623784953539</v>
      </c>
      <c r="DM960" s="13">
        <f t="shared" si="1005"/>
        <v>130.88897092141985</v>
      </c>
      <c r="DN960" s="13">
        <f t="shared" si="1006"/>
        <v>850.13553322788437</v>
      </c>
      <c r="DO960" s="13">
        <f t="shared" si="1007"/>
        <v>-556.49472826572162</v>
      </c>
      <c r="DP960" s="13">
        <f t="shared" si="1008"/>
        <v>642.68502570786563</v>
      </c>
      <c r="DQ960" s="13">
        <f>IF(DT960&lt;66666,Paramètres!$H$22,5)</f>
        <v>5</v>
      </c>
      <c r="DR960" s="13">
        <f t="shared" si="975"/>
        <v>-59434.131156227049</v>
      </c>
      <c r="DS960" s="13">
        <f t="shared" si="976"/>
        <v>-38576.402606988253</v>
      </c>
      <c r="DT960" s="13">
        <f t="shared" si="1009"/>
        <v>70855.87332319071</v>
      </c>
      <c r="DU960" s="13">
        <f t="shared" si="1010"/>
        <v>-147.01395229147985</v>
      </c>
      <c r="DV960" s="13">
        <f t="shared" si="1011"/>
        <v>1012.5091394365525</v>
      </c>
      <c r="DW960" s="13">
        <f t="shared" si="1012"/>
        <v>-849.29587580786836</v>
      </c>
      <c r="DX960" s="13">
        <f t="shared" si="1013"/>
        <v>-551.24520204559951</v>
      </c>
    </row>
    <row r="961" spans="1:128" x14ac:dyDescent="0.35">
      <c r="A961" s="106">
        <f t="shared" si="1014"/>
        <v>955</v>
      </c>
      <c r="B961" s="106">
        <f>A961*Paramètres!$D$25</f>
        <v>477.5</v>
      </c>
      <c r="C961" s="102">
        <f>Paramètres!$D$7</f>
        <v>155093840495.72119</v>
      </c>
      <c r="D961" s="28">
        <f>Paramètres!$D$8</f>
        <v>6666</v>
      </c>
      <c r="E961" s="28">
        <f t="shared" si="977"/>
        <v>5211.2472939322015</v>
      </c>
      <c r="F961" s="28">
        <f t="shared" si="978"/>
        <v>-22434.581636163301</v>
      </c>
      <c r="G961" s="28">
        <f t="shared" si="952"/>
        <v>36.558769343229187</v>
      </c>
      <c r="H961" s="28">
        <f t="shared" si="953"/>
        <v>113.2195199760622</v>
      </c>
      <c r="I961" s="28">
        <f t="shared" si="1015"/>
        <v>7077.6781678712796</v>
      </c>
      <c r="J961" s="28">
        <f t="shared" si="1016"/>
        <v>5248.4495856123667</v>
      </c>
      <c r="K961" s="28">
        <f t="shared" si="1017"/>
        <v>1176.0823857843068</v>
      </c>
      <c r="L961" s="28">
        <f t="shared" si="979"/>
        <v>-463.67639037115282</v>
      </c>
      <c r="M961" s="28">
        <f t="shared" si="980"/>
        <v>1080.8209764639494</v>
      </c>
      <c r="N961" s="28">
        <f>Paramètres!$D$26*Calculs!K961</f>
        <v>23.521647715686136</v>
      </c>
      <c r="O961" s="28">
        <f>Paramètres!$D$26*I961</f>
        <v>141.55356335742559</v>
      </c>
      <c r="P961" s="28">
        <f>Paramètres!$D$26*J961</f>
        <v>104.96899171224733</v>
      </c>
      <c r="Q961" s="105">
        <f>IF($T961&gt;25000,Paramètres!$D$9,-5)</f>
        <v>6</v>
      </c>
      <c r="R961" s="105">
        <f t="shared" si="954"/>
        <v>-28321.880647663034</v>
      </c>
      <c r="S961" s="105">
        <f t="shared" si="955"/>
        <v>-59899.794074113976</v>
      </c>
      <c r="T961" s="105">
        <f t="shared" si="981"/>
        <v>66257.937287103428</v>
      </c>
      <c r="U961" s="105">
        <f t="shared" si="982"/>
        <v>-115.30576785175835</v>
      </c>
      <c r="V961" s="105">
        <f t="shared" si="956"/>
        <v>208.78986148776289</v>
      </c>
      <c r="W961" s="105">
        <f t="shared" si="983"/>
        <v>-89.246991071807713</v>
      </c>
      <c r="X961" s="105">
        <f t="shared" si="984"/>
        <v>-188.75428695716525</v>
      </c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44">
        <f t="shared" si="985"/>
        <v>33533.127941595238</v>
      </c>
      <c r="AL961" s="44">
        <f t="shared" si="986"/>
        <v>37465.212437950679</v>
      </c>
      <c r="AM961" s="44">
        <f t="shared" si="957"/>
        <v>-167.50478648765701</v>
      </c>
      <c r="AN961" s="44">
        <f t="shared" si="958"/>
        <v>-138.21391689703145</v>
      </c>
      <c r="AO961" s="44">
        <f t="shared" si="1018"/>
        <v>-12233.443679630062</v>
      </c>
      <c r="AP961" s="44">
        <f t="shared" si="1019"/>
        <v>-2711.0169789812626</v>
      </c>
      <c r="AQ961" s="44">
        <f t="shared" si="987"/>
        <v>1949.1963878494687</v>
      </c>
      <c r="AR961" s="44">
        <f t="shared" si="988"/>
        <v>-1453.3946536551609</v>
      </c>
      <c r="AS961" s="44">
        <f t="shared" si="989"/>
        <v>-1298.849698437818</v>
      </c>
      <c r="AT961" s="44">
        <f>Paramètres!$D$26*Calculs!AQ961</f>
        <v>38.983927756989374</v>
      </c>
      <c r="AU961" s="44">
        <f>Paramètres!$D$26*AO961</f>
        <v>-244.66887359260124</v>
      </c>
      <c r="AV961" s="44">
        <f>Paramètres!$D$26*AP961</f>
        <v>-54.220339579625254</v>
      </c>
      <c r="AW961" s="44"/>
      <c r="AX961" s="44"/>
      <c r="AY961" s="44"/>
      <c r="AZ961" s="44"/>
      <c r="BA961" s="44"/>
      <c r="BB961" s="44"/>
      <c r="BC961" s="44"/>
      <c r="BD961" s="44"/>
      <c r="BE961" s="44"/>
      <c r="BF961" s="44"/>
      <c r="BG961" s="41">
        <f>Paramètres!$D$16</f>
        <v>30000</v>
      </c>
      <c r="BH961" s="41">
        <f>Paramètres!$E$16</f>
        <v>-25000</v>
      </c>
      <c r="BI961" s="100"/>
      <c r="BJ961" s="100"/>
      <c r="BK961" s="110">
        <f>Paramètres!$D$20</f>
        <v>523598775598.29883</v>
      </c>
      <c r="BL961" s="41">
        <f>Paramètres!$D$21</f>
        <v>10000</v>
      </c>
      <c r="BM961" s="41"/>
      <c r="BN961" s="41"/>
      <c r="BO961" s="41">
        <f>IF(AND($BR$6&gt;200,A961&lt;950),Paramètres!$D$22,0)</f>
        <v>0</v>
      </c>
      <c r="BP961" s="41">
        <f t="shared" si="959"/>
        <v>24788.752706067797</v>
      </c>
      <c r="BQ961" s="41">
        <f t="shared" si="960"/>
        <v>-2565.4183638366994</v>
      </c>
      <c r="BR961" s="41">
        <f t="shared" si="990"/>
        <v>24921.148290239238</v>
      </c>
      <c r="BS961" s="41">
        <f t="shared" si="991"/>
        <v>-5.9085758062360885</v>
      </c>
      <c r="BT961" s="41">
        <f t="shared" si="992"/>
        <v>0</v>
      </c>
      <c r="BU961" s="41">
        <f t="shared" si="993"/>
        <v>0</v>
      </c>
      <c r="BV961" s="41">
        <f t="shared" si="994"/>
        <v>0</v>
      </c>
      <c r="BW961" s="41">
        <f>Paramètres!$D$22</f>
        <v>1</v>
      </c>
      <c r="BX961" s="41">
        <f t="shared" si="961"/>
        <v>-3533.1279415952376</v>
      </c>
      <c r="BY961" s="41">
        <f t="shared" si="962"/>
        <v>-62465.212437950679</v>
      </c>
      <c r="BZ961" s="41">
        <f t="shared" si="995"/>
        <v>62565.052209440291</v>
      </c>
      <c r="CA961" s="41">
        <f t="shared" si="996"/>
        <v>-93.237287599565775</v>
      </c>
      <c r="CB961" s="41">
        <f t="shared" si="997"/>
        <v>128.79582307212485</v>
      </c>
      <c r="CC961" s="41">
        <f t="shared" si="998"/>
        <v>-7.2732636701646882</v>
      </c>
      <c r="CD961" s="41">
        <f t="shared" si="999"/>
        <v>-128.5902938654794</v>
      </c>
      <c r="CE961" s="2">
        <f>Paramètres!$F$16</f>
        <v>15000</v>
      </c>
      <c r="CF961" s="2">
        <f>Paramètres!$G$16</f>
        <v>15000</v>
      </c>
      <c r="CG961" s="111">
        <f>Paramètres!$F$20</f>
        <v>992600579172.61572</v>
      </c>
      <c r="CH961" s="2">
        <f>Paramètres!$F$21</f>
        <v>13332</v>
      </c>
      <c r="CI961" s="2"/>
      <c r="CJ961" s="2"/>
      <c r="CK961" s="2">
        <f>IF(CN961&gt;20000,Paramètres!$F$22,-2)</f>
        <v>1</v>
      </c>
      <c r="CL961" s="2">
        <f t="shared" si="963"/>
        <v>9788.7527060677985</v>
      </c>
      <c r="CM961" s="2">
        <f t="shared" si="964"/>
        <v>37434.581636163304</v>
      </c>
      <c r="CN961" s="2">
        <f t="shared" si="965"/>
        <v>38693.249822354344</v>
      </c>
      <c r="CO961" s="2">
        <f t="shared" si="966"/>
        <v>75.345870775126627</v>
      </c>
      <c r="CP961" s="2">
        <f t="shared" si="967"/>
        <v>560.30254342015223</v>
      </c>
      <c r="CQ961" s="2">
        <f t="shared" si="968"/>
        <v>141.74728313857</v>
      </c>
      <c r="CR961" s="2">
        <f t="shared" si="969"/>
        <v>542.07623807535197</v>
      </c>
      <c r="CS961" s="2">
        <f>Paramètres!$F$22</f>
        <v>1</v>
      </c>
      <c r="CT961" s="2">
        <f t="shared" si="970"/>
        <v>-18533.127941595238</v>
      </c>
      <c r="CU961" s="2">
        <f t="shared" si="971"/>
        <v>-22465.212437950679</v>
      </c>
      <c r="CV961" s="2">
        <f t="shared" si="1000"/>
        <v>29123.231297055485</v>
      </c>
      <c r="CW961" s="2">
        <f t="shared" si="1001"/>
        <v>-129.52161098145496</v>
      </c>
      <c r="CX961" s="2">
        <f t="shared" si="972"/>
        <v>879.73824995881228</v>
      </c>
      <c r="CY961" s="2">
        <f t="shared" si="1002"/>
        <v>-559.83834263783126</v>
      </c>
      <c r="CZ961" s="2">
        <f t="shared" si="1003"/>
        <v>-678.61654750906268</v>
      </c>
      <c r="DA961" s="2"/>
      <c r="DB961" s="2"/>
      <c r="DC961" s="13">
        <f>Paramètres!$H$16</f>
        <v>-20000</v>
      </c>
      <c r="DD961" s="13">
        <f>Paramètres!$I$16</f>
        <v>0</v>
      </c>
      <c r="DE961" s="13"/>
      <c r="DF961" s="13"/>
      <c r="DG961" s="112">
        <f>Paramètres!$H$20</f>
        <v>1047197551196.5977</v>
      </c>
      <c r="DH961" s="13">
        <f>Paramètres!$H$21</f>
        <v>10000</v>
      </c>
      <c r="DI961" s="13">
        <f>IF(DL961&lt;66666,Paramètres!$H$22,5)</f>
        <v>1</v>
      </c>
      <c r="DJ961" s="13">
        <f t="shared" si="973"/>
        <v>-25211.247293932203</v>
      </c>
      <c r="DK961" s="13">
        <f t="shared" si="974"/>
        <v>22434.581636163301</v>
      </c>
      <c r="DL961" s="13">
        <f t="shared" si="1004"/>
        <v>33747.850943511643</v>
      </c>
      <c r="DM961" s="13">
        <f t="shared" si="1005"/>
        <v>138.33526542414148</v>
      </c>
      <c r="DN961" s="13">
        <f t="shared" si="1006"/>
        <v>810.42193799736549</v>
      </c>
      <c r="DO961" s="13">
        <f t="shared" si="1007"/>
        <v>-605.42367350972279</v>
      </c>
      <c r="DP961" s="13">
        <f t="shared" si="1008"/>
        <v>538.7447383885974</v>
      </c>
      <c r="DQ961" s="13">
        <f>IF(DT961&lt;66666,Paramètres!$H$22,5)</f>
        <v>1</v>
      </c>
      <c r="DR961" s="13">
        <f t="shared" si="975"/>
        <v>-53533.127941595238</v>
      </c>
      <c r="DS961" s="13">
        <f t="shared" si="976"/>
        <v>-37465.212437950679</v>
      </c>
      <c r="DT961" s="13">
        <f t="shared" si="1009"/>
        <v>65340.936098528451</v>
      </c>
      <c r="DU961" s="13">
        <f t="shared" si="1010"/>
        <v>-145.01371027265915</v>
      </c>
      <c r="DV961" s="13">
        <f t="shared" si="1011"/>
        <v>236.90575366685135</v>
      </c>
      <c r="DW961" s="13">
        <f t="shared" si="1012"/>
        <v>-194.09434235872868</v>
      </c>
      <c r="DX961" s="13">
        <f t="shared" si="1013"/>
        <v>-135.83711711013109</v>
      </c>
    </row>
    <row r="962" spans="1:128" x14ac:dyDescent="0.35">
      <c r="A962" s="106">
        <f t="shared" si="1014"/>
        <v>956</v>
      </c>
      <c r="B962" s="106">
        <f>A962*Paramètres!$D$25</f>
        <v>478</v>
      </c>
      <c r="C962" s="102">
        <f>Paramètres!$D$7</f>
        <v>155093840495.72119</v>
      </c>
      <c r="D962" s="28">
        <f>Paramètres!$D$8</f>
        <v>6666</v>
      </c>
      <c r="E962" s="28">
        <f t="shared" si="977"/>
        <v>8634.1672802750527</v>
      </c>
      <c r="F962" s="28">
        <f t="shared" si="978"/>
        <v>-19540.15159924113</v>
      </c>
      <c r="G962" s="28">
        <f t="shared" si="952"/>
        <v>43.880347665131538</v>
      </c>
      <c r="H962" s="28">
        <f t="shared" si="953"/>
        <v>115.63019037984576</v>
      </c>
      <c r="I962" s="28">
        <f t="shared" si="1015"/>
        <v>6472.4482141427015</v>
      </c>
      <c r="J962" s="28">
        <f t="shared" si="1016"/>
        <v>6224.3015703640685</v>
      </c>
      <c r="K962" s="28">
        <f t="shared" si="1017"/>
        <v>1200.4649830114279</v>
      </c>
      <c r="L962" s="28">
        <f t="shared" si="979"/>
        <v>-519.27419398848713</v>
      </c>
      <c r="M962" s="28">
        <f t="shared" si="980"/>
        <v>1082.3449020040862</v>
      </c>
      <c r="N962" s="28">
        <f>Paramètres!$D$26*Calculs!K962</f>
        <v>24.009299660228557</v>
      </c>
      <c r="O962" s="28">
        <f>Paramètres!$D$26*I962</f>
        <v>129.44896428285404</v>
      </c>
      <c r="P962" s="28">
        <f>Paramètres!$D$26*J962</f>
        <v>124.48603140728137</v>
      </c>
      <c r="Q962" s="105">
        <f>IF($T962&gt;25000,Paramètres!$D$9,-5)</f>
        <v>6</v>
      </c>
      <c r="R962" s="105">
        <f t="shared" si="954"/>
        <v>-18418.890158091366</v>
      </c>
      <c r="S962" s="105">
        <f t="shared" si="955"/>
        <v>-55325.143123091722</v>
      </c>
      <c r="T962" s="105">
        <f t="shared" si="981"/>
        <v>58310.607750617884</v>
      </c>
      <c r="U962" s="105">
        <f t="shared" si="982"/>
        <v>-108.41367271409685</v>
      </c>
      <c r="V962" s="105">
        <f t="shared" si="956"/>
        <v>268.40602394951657</v>
      </c>
      <c r="W962" s="105">
        <f t="shared" si="983"/>
        <v>-84.782876797297675</v>
      </c>
      <c r="X962" s="105">
        <f t="shared" si="984"/>
        <v>-254.66381269109027</v>
      </c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44">
        <f t="shared" si="985"/>
        <v>27053.057438366417</v>
      </c>
      <c r="AL962" s="44">
        <f t="shared" si="986"/>
        <v>35784.991523850593</v>
      </c>
      <c r="AM962" s="44">
        <f t="shared" si="957"/>
        <v>-163.60235077028884</v>
      </c>
      <c r="AN962" s="44">
        <f t="shared" si="958"/>
        <v>-126.92183880884987</v>
      </c>
      <c r="AO962" s="44">
        <f t="shared" si="1018"/>
        <v>-13442.169459692621</v>
      </c>
      <c r="AP962" s="44">
        <f t="shared" si="1019"/>
        <v>-3955.6463378394556</v>
      </c>
      <c r="AQ962" s="44">
        <f t="shared" si="987"/>
        <v>1415.7109419281662</v>
      </c>
      <c r="AR962" s="44">
        <f t="shared" si="988"/>
        <v>-850.45293973853245</v>
      </c>
      <c r="AS962" s="44">
        <f t="shared" si="989"/>
        <v>-1131.7982454418384</v>
      </c>
      <c r="AT962" s="44">
        <f>Paramètres!$D$26*Calculs!AQ962</f>
        <v>28.314218838563324</v>
      </c>
      <c r="AU962" s="44">
        <f>Paramètres!$D$26*AO962</f>
        <v>-268.84338919385243</v>
      </c>
      <c r="AV962" s="44">
        <f>Paramètres!$D$26*AP962</f>
        <v>-79.112926756789108</v>
      </c>
      <c r="AW962" s="44"/>
      <c r="AX962" s="44"/>
      <c r="AY962" s="44"/>
      <c r="AZ962" s="44"/>
      <c r="BA962" s="44"/>
      <c r="BB962" s="44"/>
      <c r="BC962" s="44"/>
      <c r="BD962" s="44"/>
      <c r="BE962" s="44"/>
      <c r="BF962" s="44"/>
      <c r="BG962" s="41">
        <f>Paramètres!$D$16</f>
        <v>30000</v>
      </c>
      <c r="BH962" s="41">
        <f>Paramètres!$E$16</f>
        <v>-25000</v>
      </c>
      <c r="BI962" s="100"/>
      <c r="BJ962" s="100"/>
      <c r="BK962" s="110">
        <f>Paramètres!$D$20</f>
        <v>523598775598.29883</v>
      </c>
      <c r="BL962" s="41">
        <f>Paramètres!$D$21</f>
        <v>10000</v>
      </c>
      <c r="BM962" s="41"/>
      <c r="BN962" s="41"/>
      <c r="BO962" s="41">
        <f>IF(AND($BR$6&gt;200,A962&lt;950),Paramètres!$D$22,0)</f>
        <v>0</v>
      </c>
      <c r="BP962" s="41">
        <f t="shared" si="959"/>
        <v>21365.832719724945</v>
      </c>
      <c r="BQ962" s="41">
        <f t="shared" si="960"/>
        <v>-5459.8484007588704</v>
      </c>
      <c r="BR962" s="41">
        <f t="shared" si="990"/>
        <v>22052.409219097543</v>
      </c>
      <c r="BS962" s="41">
        <f t="shared" si="991"/>
        <v>-14.334657962764599</v>
      </c>
      <c r="BT962" s="41">
        <f t="shared" si="992"/>
        <v>0</v>
      </c>
      <c r="BU962" s="41">
        <f t="shared" si="993"/>
        <v>0</v>
      </c>
      <c r="BV962" s="41">
        <f t="shared" si="994"/>
        <v>0</v>
      </c>
      <c r="BW962" s="41">
        <f>Paramètres!$D$22</f>
        <v>1</v>
      </c>
      <c r="BX962" s="41">
        <f t="shared" si="961"/>
        <v>2946.942561633583</v>
      </c>
      <c r="BY962" s="41">
        <f t="shared" si="962"/>
        <v>-60784.991523850593</v>
      </c>
      <c r="BZ962" s="41">
        <f t="shared" si="995"/>
        <v>60856.385573053514</v>
      </c>
      <c r="CA962" s="41">
        <f t="shared" si="996"/>
        <v>-87.22439266192022</v>
      </c>
      <c r="CB962" s="41">
        <f t="shared" si="997"/>
        <v>135.84063518616043</v>
      </c>
      <c r="CC962" s="41">
        <f t="shared" si="998"/>
        <v>6.57802046013542</v>
      </c>
      <c r="CD962" s="41">
        <f t="shared" si="999"/>
        <v>-135.68127289573005</v>
      </c>
      <c r="CE962" s="2">
        <f>Paramètres!$F$16</f>
        <v>15000</v>
      </c>
      <c r="CF962" s="2">
        <f>Paramètres!$G$16</f>
        <v>15000</v>
      </c>
      <c r="CG962" s="111">
        <f>Paramètres!$F$20</f>
        <v>992600579172.61572</v>
      </c>
      <c r="CH962" s="2">
        <f>Paramètres!$F$21</f>
        <v>13332</v>
      </c>
      <c r="CI962" s="2"/>
      <c r="CJ962" s="2"/>
      <c r="CK962" s="2">
        <f>IF(CN962&gt;20000,Paramètres!$F$22,-2)</f>
        <v>1</v>
      </c>
      <c r="CL962" s="2">
        <f t="shared" si="963"/>
        <v>6365.8327197249473</v>
      </c>
      <c r="CM962" s="2">
        <f t="shared" si="964"/>
        <v>34540.15159924113</v>
      </c>
      <c r="CN962" s="2">
        <f t="shared" si="965"/>
        <v>35121.872084416005</v>
      </c>
      <c r="CO962" s="2">
        <f t="shared" si="966"/>
        <v>79.557433707307595</v>
      </c>
      <c r="CP962" s="2">
        <f t="shared" si="967"/>
        <v>657.54980190896856</v>
      </c>
      <c r="CQ962" s="2">
        <f t="shared" si="968"/>
        <v>119.18077811399129</v>
      </c>
      <c r="CR962" s="2">
        <f t="shared" si="969"/>
        <v>646.65886224397127</v>
      </c>
      <c r="CS962" s="2">
        <f>Paramètres!$F$22</f>
        <v>1</v>
      </c>
      <c r="CT962" s="2">
        <f t="shared" si="970"/>
        <v>-12053.057438366417</v>
      </c>
      <c r="CU962" s="2">
        <f t="shared" si="971"/>
        <v>-20784.991523850593</v>
      </c>
      <c r="CV962" s="2">
        <f t="shared" si="1000"/>
        <v>24026.902968528862</v>
      </c>
      <c r="CW962" s="2">
        <f t="shared" si="1001"/>
        <v>-120.1091173414171</v>
      </c>
      <c r="CX962" s="2">
        <f t="shared" si="972"/>
        <v>1149.5352813634893</v>
      </c>
      <c r="CY962" s="2">
        <f t="shared" si="1002"/>
        <v>-576.66253498634683</v>
      </c>
      <c r="CZ962" s="2">
        <f t="shared" si="1003"/>
        <v>-994.4303313166572</v>
      </c>
      <c r="DA962" s="2"/>
      <c r="DB962" s="2"/>
      <c r="DC962" s="13">
        <f>Paramètres!$H$16</f>
        <v>-20000</v>
      </c>
      <c r="DD962" s="13">
        <f>Paramètres!$I$16</f>
        <v>0</v>
      </c>
      <c r="DE962" s="13"/>
      <c r="DF962" s="13"/>
      <c r="DG962" s="112">
        <f>Paramètres!$H$20</f>
        <v>1047197551196.5977</v>
      </c>
      <c r="DH962" s="13">
        <f>Paramètres!$H$21</f>
        <v>10000</v>
      </c>
      <c r="DI962" s="13">
        <f>IF(DL962&lt;66666,Paramètres!$H$22,5)</f>
        <v>1</v>
      </c>
      <c r="DJ962" s="13">
        <f t="shared" si="973"/>
        <v>-28634.167280275055</v>
      </c>
      <c r="DK962" s="13">
        <f t="shared" si="974"/>
        <v>19540.15159924113</v>
      </c>
      <c r="DL962" s="13">
        <f t="shared" si="1004"/>
        <v>34666.02169785423</v>
      </c>
      <c r="DM962" s="13">
        <f t="shared" si="1005"/>
        <v>145.6901051241058</v>
      </c>
      <c r="DN962" s="13">
        <f t="shared" si="1006"/>
        <v>772.94700765591222</v>
      </c>
      <c r="DO962" s="13">
        <f t="shared" si="1007"/>
        <v>-638.45497210247845</v>
      </c>
      <c r="DP962" s="13">
        <f t="shared" si="1008"/>
        <v>435.6860397601148</v>
      </c>
      <c r="DQ962" s="13">
        <f>IF(DT962&lt;66666,Paramètres!$H$22,5)</f>
        <v>1</v>
      </c>
      <c r="DR962" s="13">
        <f t="shared" si="975"/>
        <v>-47053.057438366421</v>
      </c>
      <c r="DS962" s="13">
        <f t="shared" si="976"/>
        <v>-35784.991523850593</v>
      </c>
      <c r="DT962" s="13">
        <f t="shared" si="1009"/>
        <v>59114.768312666747</v>
      </c>
      <c r="DU962" s="13">
        <f t="shared" si="1010"/>
        <v>-142.74613071241023</v>
      </c>
      <c r="DV962" s="13">
        <f t="shared" si="1011"/>
        <v>287.24783178773095</v>
      </c>
      <c r="DW962" s="13">
        <f t="shared" si="1012"/>
        <v>-228.63810709139187</v>
      </c>
      <c r="DX962" s="13">
        <f t="shared" si="1013"/>
        <v>-173.88482640074659</v>
      </c>
    </row>
    <row r="963" spans="1:128" x14ac:dyDescent="0.35">
      <c r="A963" s="106">
        <f t="shared" si="1014"/>
        <v>957</v>
      </c>
      <c r="B963" s="106">
        <f>A963*Paramètres!$D$25</f>
        <v>478.5</v>
      </c>
      <c r="C963" s="102">
        <f>Paramètres!$D$7</f>
        <v>155093840495.72119</v>
      </c>
      <c r="D963" s="28">
        <f>Paramètres!$D$8</f>
        <v>6666</v>
      </c>
      <c r="E963" s="28">
        <f t="shared" si="977"/>
        <v>11740.572838849283</v>
      </c>
      <c r="F963" s="28">
        <f t="shared" si="978"/>
        <v>-16157.414588558073</v>
      </c>
      <c r="G963" s="28">
        <f t="shared" si="952"/>
        <v>50.962794207261553</v>
      </c>
      <c r="H963" s="28">
        <f t="shared" si="953"/>
        <v>117.20235095604382</v>
      </c>
      <c r="I963" s="28">
        <f t="shared" si="1015"/>
        <v>5823.7250558713604</v>
      </c>
      <c r="J963" s="28">
        <f t="shared" si="1016"/>
        <v>7182.1604409608735</v>
      </c>
      <c r="K963" s="28">
        <f t="shared" si="1017"/>
        <v>1256.8825846132877</v>
      </c>
      <c r="L963" s="28">
        <f t="shared" si="979"/>
        <v>-574.56429275627431</v>
      </c>
      <c r="M963" s="28">
        <f t="shared" si="980"/>
        <v>1117.8683755226555</v>
      </c>
      <c r="N963" s="28">
        <f>Paramètres!$D$26*Calculs!K963</f>
        <v>25.137651692265756</v>
      </c>
      <c r="O963" s="28">
        <f>Paramètres!$D$26*I963</f>
        <v>116.47450111742721</v>
      </c>
      <c r="P963" s="28">
        <f>Paramètres!$D$26*J963</f>
        <v>143.64320881921748</v>
      </c>
      <c r="Q963" s="105">
        <f>IF($T963&gt;25000,Paramètres!$D$9,-5)</f>
        <v>6</v>
      </c>
      <c r="R963" s="105">
        <f t="shared" si="954"/>
        <v>-8378.7866347361924</v>
      </c>
      <c r="S963" s="105">
        <f t="shared" si="955"/>
        <v>-49681.633382128479</v>
      </c>
      <c r="T963" s="105">
        <f t="shared" si="981"/>
        <v>50383.219041528668</v>
      </c>
      <c r="U963" s="105">
        <f t="shared" si="982"/>
        <v>-99.572828527449431</v>
      </c>
      <c r="V963" s="105">
        <f t="shared" si="956"/>
        <v>357.16528042929667</v>
      </c>
      <c r="W963" s="105">
        <f t="shared" si="983"/>
        <v>-59.39699239117931</v>
      </c>
      <c r="X963" s="105">
        <f t="shared" si="984"/>
        <v>-352.19175861882445</v>
      </c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44">
        <f t="shared" si="985"/>
        <v>20119.359473585475</v>
      </c>
      <c r="AL963" s="44">
        <f t="shared" si="986"/>
        <v>33524.218793570406</v>
      </c>
      <c r="AM963" s="44">
        <f t="shared" si="957"/>
        <v>-160.34675876439252</v>
      </c>
      <c r="AN963" s="44">
        <f t="shared" si="958"/>
        <v>-119.54614677346186</v>
      </c>
      <c r="AO963" s="44">
        <f t="shared" si="1018"/>
        <v>-14023.7790102373</v>
      </c>
      <c r="AP963" s="44">
        <f t="shared" si="1019"/>
        <v>-5008.331656524505</v>
      </c>
      <c r="AQ963" s="44">
        <f t="shared" si="987"/>
        <v>1791.6483248077857</v>
      </c>
      <c r="AR963" s="44">
        <f t="shared" si="988"/>
        <v>-883.5054984149009</v>
      </c>
      <c r="AS963" s="44">
        <f t="shared" si="989"/>
        <v>-1558.660243304224</v>
      </c>
      <c r="AT963" s="44">
        <f>Paramètres!$D$26*Calculs!AQ963</f>
        <v>35.832966496155713</v>
      </c>
      <c r="AU963" s="44">
        <f>Paramètres!$D$26*AO963</f>
        <v>-280.475580204746</v>
      </c>
      <c r="AV963" s="44">
        <f>Paramètres!$D$26*AP963</f>
        <v>-100.1666331304901</v>
      </c>
      <c r="AW963" s="44"/>
      <c r="AX963" s="44"/>
      <c r="AY963" s="44"/>
      <c r="AZ963" s="44"/>
      <c r="BA963" s="44"/>
      <c r="BB963" s="44"/>
      <c r="BC963" s="44"/>
      <c r="BD963" s="44"/>
      <c r="BE963" s="44"/>
      <c r="BF963" s="44"/>
      <c r="BG963" s="41">
        <f>Paramètres!$D$16</f>
        <v>30000</v>
      </c>
      <c r="BH963" s="41">
        <f>Paramètres!$E$16</f>
        <v>-25000</v>
      </c>
      <c r="BI963" s="100"/>
      <c r="BJ963" s="100"/>
      <c r="BK963" s="110">
        <f>Paramètres!$D$20</f>
        <v>523598775598.29883</v>
      </c>
      <c r="BL963" s="41">
        <f>Paramètres!$D$21</f>
        <v>10000</v>
      </c>
      <c r="BM963" s="41"/>
      <c r="BN963" s="41"/>
      <c r="BO963" s="41">
        <f>IF(AND($BR$6&gt;200,A963&lt;950),Paramètres!$D$22,0)</f>
        <v>0</v>
      </c>
      <c r="BP963" s="41">
        <f t="shared" si="959"/>
        <v>18259.427161150717</v>
      </c>
      <c r="BQ963" s="41">
        <f t="shared" si="960"/>
        <v>-8842.5854114419271</v>
      </c>
      <c r="BR963" s="41">
        <f t="shared" si="990"/>
        <v>20287.878080568556</v>
      </c>
      <c r="BS963" s="41">
        <f t="shared" si="991"/>
        <v>-25.839749969664808</v>
      </c>
      <c r="BT963" s="41">
        <f t="shared" si="992"/>
        <v>0</v>
      </c>
      <c r="BU963" s="41">
        <f t="shared" si="993"/>
        <v>0</v>
      </c>
      <c r="BV963" s="41">
        <f t="shared" si="994"/>
        <v>0</v>
      </c>
      <c r="BW963" s="41">
        <f>Paramètres!$D$22</f>
        <v>1</v>
      </c>
      <c r="BX963" s="41">
        <f t="shared" si="961"/>
        <v>9880.6405264145251</v>
      </c>
      <c r="BY963" s="41">
        <f t="shared" si="962"/>
        <v>-58524.218793570406</v>
      </c>
      <c r="BZ963" s="41">
        <f t="shared" si="995"/>
        <v>59352.432491094449</v>
      </c>
      <c r="CA963" s="41">
        <f t="shared" si="996"/>
        <v>-80.417123561727735</v>
      </c>
      <c r="CB963" s="41">
        <f t="shared" si="997"/>
        <v>142.52352880894759</v>
      </c>
      <c r="CC963" s="41">
        <f t="shared" si="998"/>
        <v>23.726470771498583</v>
      </c>
      <c r="CD963" s="41">
        <f t="shared" si="999"/>
        <v>-140.53473182414422</v>
      </c>
      <c r="CE963" s="2">
        <f>Paramètres!$F$16</f>
        <v>15000</v>
      </c>
      <c r="CF963" s="2">
        <f>Paramètres!$G$16</f>
        <v>15000</v>
      </c>
      <c r="CG963" s="111">
        <f>Paramètres!$F$20</f>
        <v>992600579172.61572</v>
      </c>
      <c r="CH963" s="2">
        <f>Paramètres!$F$21</f>
        <v>13332</v>
      </c>
      <c r="CI963" s="2"/>
      <c r="CJ963" s="2"/>
      <c r="CK963" s="2">
        <f>IF(CN963&gt;20000,Paramètres!$F$22,-2)</f>
        <v>1</v>
      </c>
      <c r="CL963" s="2">
        <f t="shared" si="963"/>
        <v>3259.4271611507174</v>
      </c>
      <c r="CM963" s="2">
        <f t="shared" si="964"/>
        <v>31157.414588558073</v>
      </c>
      <c r="CN963" s="2">
        <f t="shared" si="965"/>
        <v>31327.43764277791</v>
      </c>
      <c r="CO963" s="2">
        <f t="shared" si="966"/>
        <v>84.027918639356614</v>
      </c>
      <c r="CP963" s="2">
        <f t="shared" si="967"/>
        <v>787.93359344936493</v>
      </c>
      <c r="CQ963" s="2">
        <f t="shared" si="968"/>
        <v>81.979643051464521</v>
      </c>
      <c r="CR963" s="2">
        <f t="shared" si="969"/>
        <v>783.65725021286164</v>
      </c>
      <c r="CS963" s="2">
        <f>Paramètres!$F$22</f>
        <v>1</v>
      </c>
      <c r="CT963" s="2">
        <f t="shared" si="970"/>
        <v>-5119.3594735854749</v>
      </c>
      <c r="CU963" s="2">
        <f t="shared" si="971"/>
        <v>-18524.218793570406</v>
      </c>
      <c r="CV963" s="2">
        <f t="shared" si="1000"/>
        <v>19218.598370637137</v>
      </c>
      <c r="CW963" s="2">
        <f t="shared" si="1001"/>
        <v>-105.44868803313479</v>
      </c>
      <c r="CX963" s="2">
        <f t="shared" si="972"/>
        <v>1490.7335858850192</v>
      </c>
      <c r="CY963" s="2">
        <f t="shared" si="1002"/>
        <v>-397.09457257571665</v>
      </c>
      <c r="CZ963" s="2">
        <f t="shared" si="1003"/>
        <v>-1436.8724802558218</v>
      </c>
      <c r="DA963" s="2"/>
      <c r="DB963" s="2"/>
      <c r="DC963" s="13">
        <f>Paramètres!$H$16</f>
        <v>-20000</v>
      </c>
      <c r="DD963" s="13">
        <f>Paramètres!$I$16</f>
        <v>0</v>
      </c>
      <c r="DE963" s="13"/>
      <c r="DF963" s="13"/>
      <c r="DG963" s="112">
        <f>Paramètres!$H$20</f>
        <v>1047197551196.5977</v>
      </c>
      <c r="DH963" s="13">
        <f>Paramètres!$H$21</f>
        <v>10000</v>
      </c>
      <c r="DI963" s="13">
        <f>IF(DL963&lt;66666,Paramètres!$H$22,5)</f>
        <v>1</v>
      </c>
      <c r="DJ963" s="13">
        <f t="shared" si="973"/>
        <v>-31740.572838849283</v>
      </c>
      <c r="DK963" s="13">
        <f t="shared" si="974"/>
        <v>16157.414588558073</v>
      </c>
      <c r="DL963" s="13">
        <f t="shared" si="1004"/>
        <v>35616.372784505249</v>
      </c>
      <c r="DM963" s="13">
        <f t="shared" si="1005"/>
        <v>153.02180857791569</v>
      </c>
      <c r="DN963" s="13">
        <f t="shared" si="1006"/>
        <v>736.71365938657266</v>
      </c>
      <c r="DO963" s="13">
        <f t="shared" si="1007"/>
        <v>-656.54393580773888</v>
      </c>
      <c r="DP963" s="13">
        <f t="shared" si="1008"/>
        <v>334.21112530979377</v>
      </c>
      <c r="DQ963" s="13">
        <f>IF(DT963&lt;66666,Paramètres!$H$22,5)</f>
        <v>1</v>
      </c>
      <c r="DR963" s="13">
        <f t="shared" si="975"/>
        <v>-40119.359473585471</v>
      </c>
      <c r="DS963" s="13">
        <f t="shared" si="976"/>
        <v>-33524.218793570406</v>
      </c>
      <c r="DT963" s="13">
        <f t="shared" si="1009"/>
        <v>52282.274723752707</v>
      </c>
      <c r="DU963" s="13">
        <f t="shared" si="1010"/>
        <v>-140.11746409965033</v>
      </c>
      <c r="DV963" s="13">
        <f t="shared" si="1011"/>
        <v>363.00526496020547</v>
      </c>
      <c r="DW963" s="13">
        <f t="shared" si="1012"/>
        <v>-278.55595022773872</v>
      </c>
      <c r="DX963" s="13">
        <f t="shared" si="1013"/>
        <v>-232.76469874435543</v>
      </c>
    </row>
    <row r="964" spans="1:128" x14ac:dyDescent="0.35">
      <c r="A964" s="106">
        <f t="shared" si="1014"/>
        <v>958</v>
      </c>
      <c r="B964" s="106">
        <f>A964*Paramètres!$D$25</f>
        <v>479</v>
      </c>
      <c r="C964" s="102">
        <f>Paramètres!$D$7</f>
        <v>155093840495.72119</v>
      </c>
      <c r="D964" s="28">
        <f>Paramètres!$D$8</f>
        <v>6666</v>
      </c>
      <c r="E964" s="28">
        <f t="shared" si="977"/>
        <v>14508.794293595894</v>
      </c>
      <c r="F964" s="28">
        <f t="shared" si="978"/>
        <v>-12286.867274196973</v>
      </c>
      <c r="G964" s="28">
        <f t="shared" si="952"/>
        <v>57.818432875366163</v>
      </c>
      <c r="H964" s="28">
        <f t="shared" si="953"/>
        <v>118.13988809445718</v>
      </c>
      <c r="I964" s="28">
        <f t="shared" si="1015"/>
        <v>5132.6862619976591</v>
      </c>
      <c r="J964" s="28">
        <f t="shared" si="1016"/>
        <v>8156.3856076643115</v>
      </c>
      <c r="K964" s="28">
        <f t="shared" si="1017"/>
        <v>1362.6692528770741</v>
      </c>
      <c r="L964" s="28">
        <f t="shared" si="979"/>
        <v>-642.67009215683959</v>
      </c>
      <c r="M964" s="28">
        <f t="shared" si="980"/>
        <v>1201.6000355291617</v>
      </c>
      <c r="N964" s="28">
        <f>Paramètres!$D$26*Calculs!K964</f>
        <v>27.253385057541482</v>
      </c>
      <c r="O964" s="28">
        <f>Paramètres!$D$26*I964</f>
        <v>102.65372523995319</v>
      </c>
      <c r="P964" s="28">
        <f>Paramètres!$D$26*J964</f>
        <v>163.12771215328624</v>
      </c>
      <c r="Q964" s="105">
        <f>IF($T964&gt;25000,Paramètres!$D$9,-5)</f>
        <v>6</v>
      </c>
      <c r="R964" s="105">
        <f t="shared" si="954"/>
        <v>1622.2006997327953</v>
      </c>
      <c r="S964" s="105">
        <f t="shared" si="955"/>
        <v>-42917.255178679072</v>
      </c>
      <c r="T964" s="105">
        <f t="shared" si="981"/>
        <v>42947.902477095071</v>
      </c>
      <c r="U964" s="105">
        <f t="shared" si="982"/>
        <v>-87.835345548638358</v>
      </c>
      <c r="V964" s="105">
        <f t="shared" si="956"/>
        <v>486.80423375951005</v>
      </c>
      <c r="W964" s="105">
        <f t="shared" si="983"/>
        <v>18.387258121830762</v>
      </c>
      <c r="X964" s="105">
        <f t="shared" si="984"/>
        <v>-486.4568539397352</v>
      </c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44">
        <f t="shared" si="985"/>
        <v>12886.593593863099</v>
      </c>
      <c r="AL964" s="44">
        <f t="shared" si="986"/>
        <v>30630.387904482097</v>
      </c>
      <c r="AM964" s="44">
        <f t="shared" si="957"/>
        <v>-156.14875260686165</v>
      </c>
      <c r="AN964" s="44">
        <f t="shared" si="958"/>
        <v>-108.20889585407168</v>
      </c>
      <c r="AO964" s="44">
        <f t="shared" si="1018"/>
        <v>-14626.808928447455</v>
      </c>
      <c r="AP964" s="44">
        <f t="shared" si="1019"/>
        <v>-6466.825266698238</v>
      </c>
      <c r="AQ964" s="44">
        <f t="shared" si="987"/>
        <v>2276.3554790864382</v>
      </c>
      <c r="AR964" s="44">
        <f t="shared" si="988"/>
        <v>-711.32104442313607</v>
      </c>
      <c r="AS964" s="44">
        <f t="shared" si="989"/>
        <v>-2162.3636694431461</v>
      </c>
      <c r="AT964" s="44">
        <f>Paramètres!$D$26*Calculs!AQ964</f>
        <v>45.527109581728766</v>
      </c>
      <c r="AU964" s="44">
        <f>Paramètres!$D$26*AO964</f>
        <v>-292.53617856894914</v>
      </c>
      <c r="AV964" s="44">
        <f>Paramètres!$D$26*AP964</f>
        <v>-129.33650533396477</v>
      </c>
      <c r="AW964" s="44"/>
      <c r="AX964" s="44"/>
      <c r="AY964" s="44"/>
      <c r="AZ964" s="44"/>
      <c r="BA964" s="44"/>
      <c r="BB964" s="44"/>
      <c r="BC964" s="44"/>
      <c r="BD964" s="44"/>
      <c r="BE964" s="44"/>
      <c r="BF964" s="44"/>
      <c r="BG964" s="41">
        <f>Paramètres!$D$16</f>
        <v>30000</v>
      </c>
      <c r="BH964" s="41">
        <f>Paramètres!$E$16</f>
        <v>-25000</v>
      </c>
      <c r="BI964" s="100"/>
      <c r="BJ964" s="100"/>
      <c r="BK964" s="110">
        <f>Paramètres!$D$20</f>
        <v>523598775598.29883</v>
      </c>
      <c r="BL964" s="41">
        <f>Paramètres!$D$21</f>
        <v>10000</v>
      </c>
      <c r="BM964" s="41"/>
      <c r="BN964" s="41"/>
      <c r="BO964" s="41">
        <f>IF(AND($BR$6&gt;200,A964&lt;950),Paramètres!$D$22,0)</f>
        <v>0</v>
      </c>
      <c r="BP964" s="41">
        <f t="shared" si="959"/>
        <v>15491.205706404106</v>
      </c>
      <c r="BQ964" s="41">
        <f t="shared" si="960"/>
        <v>-12713.132725803027</v>
      </c>
      <c r="BR964" s="41">
        <f t="shared" si="990"/>
        <v>20039.989968610538</v>
      </c>
      <c r="BS964" s="41">
        <f t="shared" si="991"/>
        <v>-39.374621539724792</v>
      </c>
      <c r="BT964" s="41">
        <f t="shared" si="992"/>
        <v>0</v>
      </c>
      <c r="BU964" s="41">
        <f t="shared" si="993"/>
        <v>0</v>
      </c>
      <c r="BV964" s="41">
        <f t="shared" si="994"/>
        <v>0</v>
      </c>
      <c r="BW964" s="41">
        <f>Paramètres!$D$22</f>
        <v>1</v>
      </c>
      <c r="BX964" s="41">
        <f t="shared" si="961"/>
        <v>17113.406406136899</v>
      </c>
      <c r="BY964" s="41">
        <f t="shared" si="962"/>
        <v>-55630.387904482093</v>
      </c>
      <c r="BZ964" s="41">
        <f t="shared" si="995"/>
        <v>58203.16775936474</v>
      </c>
      <c r="CA964" s="41">
        <f t="shared" si="996"/>
        <v>-72.900692089285073</v>
      </c>
      <c r="CB964" s="41">
        <f t="shared" si="997"/>
        <v>147.96316379865496</v>
      </c>
      <c r="CC964" s="41">
        <f t="shared" si="998"/>
        <v>43.505428530851205</v>
      </c>
      <c r="CD964" s="41">
        <f t="shared" si="999"/>
        <v>-141.42268392890369</v>
      </c>
      <c r="CE964" s="2">
        <f>Paramètres!$F$16</f>
        <v>15000</v>
      </c>
      <c r="CF964" s="2">
        <f>Paramètres!$G$16</f>
        <v>15000</v>
      </c>
      <c r="CG964" s="111">
        <f>Paramètres!$F$20</f>
        <v>992600579172.61572</v>
      </c>
      <c r="CH964" s="2">
        <f>Paramètres!$F$21</f>
        <v>13332</v>
      </c>
      <c r="CI964" s="2"/>
      <c r="CJ964" s="2"/>
      <c r="CK964" s="2">
        <f>IF(CN964&gt;20000,Paramètres!$F$22,-2)</f>
        <v>1</v>
      </c>
      <c r="CL964" s="2">
        <f t="shared" si="963"/>
        <v>491.20570640410551</v>
      </c>
      <c r="CM964" s="2">
        <f t="shared" si="964"/>
        <v>27286.867274196971</v>
      </c>
      <c r="CN964" s="2">
        <f t="shared" si="965"/>
        <v>27291.288146323281</v>
      </c>
      <c r="CO964" s="2">
        <f t="shared" si="966"/>
        <v>88.968698968505933</v>
      </c>
      <c r="CP964" s="2">
        <f t="shared" si="967"/>
        <v>966.73848043853968</v>
      </c>
      <c r="CQ964" s="2">
        <f t="shared" si="968"/>
        <v>17.399964986842129</v>
      </c>
      <c r="CR964" s="2">
        <f t="shared" si="969"/>
        <v>966.58188001797009</v>
      </c>
      <c r="CS964" s="2">
        <f>Paramètres!$F$22</f>
        <v>1</v>
      </c>
      <c r="CT964" s="2">
        <f t="shared" si="970"/>
        <v>2113.4064061369008</v>
      </c>
      <c r="CU964" s="2">
        <f t="shared" si="971"/>
        <v>-15630.387904482097</v>
      </c>
      <c r="CV964" s="2">
        <f t="shared" si="1000"/>
        <v>15772.619081245852</v>
      </c>
      <c r="CW964" s="2">
        <f t="shared" si="1001"/>
        <v>-82.299657841808653</v>
      </c>
      <c r="CX964" s="2">
        <f t="shared" si="972"/>
        <v>1777.3489226898257</v>
      </c>
      <c r="CY964" s="2">
        <f t="shared" si="1002"/>
        <v>238.15072054960814</v>
      </c>
      <c r="CZ964" s="2">
        <f t="shared" si="1003"/>
        <v>-1761.3215002629095</v>
      </c>
      <c r="DA964" s="2"/>
      <c r="DB964" s="2"/>
      <c r="DC964" s="13">
        <f>Paramètres!$H$16</f>
        <v>-20000</v>
      </c>
      <c r="DD964" s="13">
        <f>Paramètres!$I$16</f>
        <v>0</v>
      </c>
      <c r="DE964" s="13"/>
      <c r="DF964" s="13"/>
      <c r="DG964" s="112">
        <f>Paramètres!$H$20</f>
        <v>1047197551196.5977</v>
      </c>
      <c r="DH964" s="13">
        <f>Paramètres!$H$21</f>
        <v>10000</v>
      </c>
      <c r="DI964" s="13">
        <f>IF(DL964&lt;66666,Paramètres!$H$22,5)</f>
        <v>1</v>
      </c>
      <c r="DJ964" s="13">
        <f t="shared" si="973"/>
        <v>-34508.794293595893</v>
      </c>
      <c r="DK964" s="13">
        <f t="shared" si="974"/>
        <v>12286.867274196973</v>
      </c>
      <c r="DL964" s="13">
        <f t="shared" si="1004"/>
        <v>36630.915781774398</v>
      </c>
      <c r="DM964" s="13">
        <f t="shared" si="1005"/>
        <v>160.40171168060095</v>
      </c>
      <c r="DN964" s="13">
        <f t="shared" si="1006"/>
        <v>700.66112619264527</v>
      </c>
      <c r="DO964" s="13">
        <f t="shared" si="1007"/>
        <v>-660.07005714368177</v>
      </c>
      <c r="DP964" s="13">
        <f t="shared" si="1008"/>
        <v>235.01815551119148</v>
      </c>
      <c r="DQ964" s="13">
        <f>IF(DT964&lt;66666,Paramètres!$H$22,5)</f>
        <v>1</v>
      </c>
      <c r="DR964" s="13">
        <f t="shared" si="975"/>
        <v>-32886.593593863101</v>
      </c>
      <c r="DS964" s="13">
        <f t="shared" si="976"/>
        <v>-30630.387904482097</v>
      </c>
      <c r="DT964" s="13">
        <f t="shared" si="1009"/>
        <v>44941.614361157081</v>
      </c>
      <c r="DU964" s="13">
        <f t="shared" si="1010"/>
        <v>-137.03436517273778</v>
      </c>
      <c r="DV964" s="13">
        <f t="shared" si="1011"/>
        <v>482.22610834666858</v>
      </c>
      <c r="DW964" s="13">
        <f t="shared" si="1012"/>
        <v>-352.87504178429742</v>
      </c>
      <c r="DX964" s="13">
        <f t="shared" si="1013"/>
        <v>-328.66582489955249</v>
      </c>
    </row>
    <row r="965" spans="1:128" x14ac:dyDescent="0.35">
      <c r="A965" s="106">
        <f t="shared" si="1014"/>
        <v>959</v>
      </c>
      <c r="B965" s="106">
        <f>A965*Paramètres!$D$25</f>
        <v>479.5</v>
      </c>
      <c r="C965" s="102">
        <f>Paramètres!$D$7</f>
        <v>155093840495.72119</v>
      </c>
      <c r="D965" s="28">
        <f>Paramètres!$D$8</f>
        <v>6666</v>
      </c>
      <c r="E965" s="28">
        <f t="shared" si="977"/>
        <v>16914.469901555512</v>
      </c>
      <c r="F965" s="28">
        <f t="shared" si="978"/>
        <v>-7908.2744614825278</v>
      </c>
      <c r="G965" s="28">
        <f t="shared" si="952"/>
        <v>64.491674375875419</v>
      </c>
      <c r="H965" s="28">
        <f t="shared" si="953"/>
        <v>119.04981296763228</v>
      </c>
      <c r="I965" s="28">
        <f t="shared" si="1015"/>
        <v>4387.3624446008662</v>
      </c>
      <c r="J965" s="28">
        <f t="shared" si="1016"/>
        <v>9194.8579310401874</v>
      </c>
      <c r="K965" s="28">
        <f t="shared" si="1017"/>
        <v>1545.056456296343</v>
      </c>
      <c r="L965" s="28">
        <f t="shared" si="979"/>
        <v>-750.23280323286929</v>
      </c>
      <c r="M965" s="28">
        <f t="shared" si="980"/>
        <v>1350.6850832434495</v>
      </c>
      <c r="N965" s="28">
        <f>Paramètres!$D$26*Calculs!K965</f>
        <v>30.901129125926861</v>
      </c>
      <c r="O965" s="28">
        <f>Paramètres!$D$26*I965</f>
        <v>87.747248892017325</v>
      </c>
      <c r="P965" s="28">
        <f>Paramètres!$D$26*J965</f>
        <v>183.89715862080376</v>
      </c>
      <c r="Q965" s="105">
        <f>IF($T965&gt;25000,Paramètres!$D$9,-5)</f>
        <v>6</v>
      </c>
      <c r="R965" s="105">
        <f t="shared" si="954"/>
        <v>11519.111033021925</v>
      </c>
      <c r="S965" s="105">
        <f t="shared" si="955"/>
        <v>-34764.658815254719</v>
      </c>
      <c r="T965" s="105">
        <f t="shared" si="981"/>
        <v>36623.372612747655</v>
      </c>
      <c r="U965" s="105">
        <f t="shared" si="982"/>
        <v>-71.667620550637096</v>
      </c>
      <c r="V965" s="105">
        <f t="shared" si="956"/>
        <v>660.68893059685252</v>
      </c>
      <c r="W965" s="105">
        <f t="shared" si="983"/>
        <v>207.80579741540853</v>
      </c>
      <c r="X965" s="105">
        <f t="shared" si="984"/>
        <v>-627.1575667834669</v>
      </c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44">
        <f t="shared" si="985"/>
        <v>5395.3588685335872</v>
      </c>
      <c r="AL965" s="44">
        <f t="shared" si="986"/>
        <v>26856.384353772191</v>
      </c>
      <c r="AM965" s="44">
        <f t="shared" si="957"/>
        <v>-150.53617305441139</v>
      </c>
      <c r="AN965" s="44">
        <f t="shared" si="958"/>
        <v>-91.113611762486983</v>
      </c>
      <c r="AO965" s="44">
        <f t="shared" si="1018"/>
        <v>-15045.593794301642</v>
      </c>
      <c r="AP965" s="44">
        <f t="shared" si="1019"/>
        <v>-8499.8524308074211</v>
      </c>
      <c r="AQ965" s="44">
        <f t="shared" si="987"/>
        <v>2718.3803020870946</v>
      </c>
      <c r="AR965" s="44">
        <f t="shared" si="988"/>
        <v>-52.831634582007332</v>
      </c>
      <c r="AS965" s="44">
        <f t="shared" si="989"/>
        <v>-2717.8668630311008</v>
      </c>
      <c r="AT965" s="44">
        <f>Paramètres!$D$26*Calculs!AQ965</f>
        <v>54.367606041741894</v>
      </c>
      <c r="AU965" s="44">
        <f>Paramètres!$D$26*AO965</f>
        <v>-300.91187588603282</v>
      </c>
      <c r="AV965" s="44">
        <f>Paramètres!$D$26*AP965</f>
        <v>-169.99704861614842</v>
      </c>
      <c r="AW965" s="44"/>
      <c r="AX965" s="44"/>
      <c r="AY965" s="44"/>
      <c r="AZ965" s="44"/>
      <c r="BA965" s="44"/>
      <c r="BB965" s="44"/>
      <c r="BC965" s="44"/>
      <c r="BD965" s="44"/>
      <c r="BE965" s="44"/>
      <c r="BF965" s="44"/>
      <c r="BG965" s="41">
        <f>Paramètres!$D$16</f>
        <v>30000</v>
      </c>
      <c r="BH965" s="41">
        <f>Paramètres!$E$16</f>
        <v>-25000</v>
      </c>
      <c r="BI965" s="100"/>
      <c r="BJ965" s="100"/>
      <c r="BK965" s="110">
        <f>Paramètres!$D$20</f>
        <v>523598775598.29883</v>
      </c>
      <c r="BL965" s="41">
        <f>Paramètres!$D$21</f>
        <v>10000</v>
      </c>
      <c r="BM965" s="41"/>
      <c r="BN965" s="41"/>
      <c r="BO965" s="41">
        <f>IF(AND($BR$6&gt;200,A965&lt;950),Paramètres!$D$22,0)</f>
        <v>0</v>
      </c>
      <c r="BP965" s="41">
        <f t="shared" si="959"/>
        <v>13085.530098444488</v>
      </c>
      <c r="BQ965" s="41">
        <f t="shared" si="960"/>
        <v>-17091.725538517472</v>
      </c>
      <c r="BR965" s="41">
        <f t="shared" si="990"/>
        <v>21525.756196735736</v>
      </c>
      <c r="BS965" s="41">
        <f t="shared" si="991"/>
        <v>-52.562109516201119</v>
      </c>
      <c r="BT965" s="41">
        <f t="shared" si="992"/>
        <v>0</v>
      </c>
      <c r="BU965" s="41">
        <f t="shared" si="993"/>
        <v>0</v>
      </c>
      <c r="BV965" s="41">
        <f t="shared" si="994"/>
        <v>0</v>
      </c>
      <c r="BW965" s="41">
        <f>Paramètres!$D$22</f>
        <v>1</v>
      </c>
      <c r="BX965" s="41">
        <f t="shared" si="961"/>
        <v>24604.641131466415</v>
      </c>
      <c r="BY965" s="41">
        <f t="shared" si="962"/>
        <v>-51856.384353772191</v>
      </c>
      <c r="BZ965" s="41">
        <f t="shared" si="995"/>
        <v>57397.499627199773</v>
      </c>
      <c r="CA965" s="41">
        <f t="shared" si="996"/>
        <v>-64.616754693080125</v>
      </c>
      <c r="CB965" s="41">
        <f t="shared" si="997"/>
        <v>151.96132278569823</v>
      </c>
      <c r="CC965" s="41">
        <f t="shared" si="998"/>
        <v>65.141405763138863</v>
      </c>
      <c r="CD965" s="41">
        <f t="shared" si="999"/>
        <v>-137.29108083914727</v>
      </c>
      <c r="CE965" s="2">
        <f>Paramètres!$F$16</f>
        <v>15000</v>
      </c>
      <c r="CF965" s="2">
        <f>Paramètres!$G$16</f>
        <v>15000</v>
      </c>
      <c r="CG965" s="111">
        <f>Paramètres!$F$20</f>
        <v>992600579172.61572</v>
      </c>
      <c r="CH965" s="2">
        <f>Paramètres!$F$21</f>
        <v>13332</v>
      </c>
      <c r="CI965" s="2"/>
      <c r="CJ965" s="2"/>
      <c r="CK965" s="2">
        <f>IF(CN965&gt;20000,Paramètres!$F$22,-2)</f>
        <v>1</v>
      </c>
      <c r="CL965" s="2">
        <f t="shared" si="963"/>
        <v>-1914.4699015555125</v>
      </c>
      <c r="CM965" s="2">
        <f t="shared" si="964"/>
        <v>22908.274461482528</v>
      </c>
      <c r="CN965" s="2">
        <f t="shared" si="965"/>
        <v>22988.132455825431</v>
      </c>
      <c r="CO965" s="2">
        <f t="shared" si="966"/>
        <v>94.777171009792795</v>
      </c>
      <c r="CP965" s="2">
        <f t="shared" si="967"/>
        <v>1215.8777546566698</v>
      </c>
      <c r="CQ965" s="2">
        <f t="shared" si="968"/>
        <v>-101.25926365415616</v>
      </c>
      <c r="CR965" s="2">
        <f t="shared" si="969"/>
        <v>1211.6539422595722</v>
      </c>
      <c r="CS965" s="2">
        <f>Paramètres!$F$22</f>
        <v>1</v>
      </c>
      <c r="CT965" s="2">
        <f t="shared" si="970"/>
        <v>9604.6411314664128</v>
      </c>
      <c r="CU965" s="2">
        <f t="shared" si="971"/>
        <v>-11856.384353772191</v>
      </c>
      <c r="CV965" s="2">
        <f t="shared" si="1000"/>
        <v>15258.537977428587</v>
      </c>
      <c r="CW965" s="2">
        <f t="shared" si="1001"/>
        <v>-50.989697680016405</v>
      </c>
      <c r="CX965" s="2">
        <f t="shared" si="972"/>
        <v>1820.5987325380634</v>
      </c>
      <c r="CY965" s="2">
        <f t="shared" si="1002"/>
        <v>1145.9942948857495</v>
      </c>
      <c r="CZ965" s="2">
        <f t="shared" si="1003"/>
        <v>-1414.6649147443068</v>
      </c>
      <c r="DA965" s="2"/>
      <c r="DB965" s="2"/>
      <c r="DC965" s="13">
        <f>Paramètres!$H$16</f>
        <v>-20000</v>
      </c>
      <c r="DD965" s="13">
        <f>Paramètres!$I$16</f>
        <v>0</v>
      </c>
      <c r="DE965" s="13"/>
      <c r="DF965" s="13"/>
      <c r="DG965" s="112">
        <f>Paramètres!$H$20</f>
        <v>1047197551196.5977</v>
      </c>
      <c r="DH965" s="13">
        <f>Paramètres!$H$21</f>
        <v>10000</v>
      </c>
      <c r="DI965" s="13">
        <f>IF(DL965&lt;66666,Paramètres!$H$22,5)</f>
        <v>1</v>
      </c>
      <c r="DJ965" s="13">
        <f t="shared" si="973"/>
        <v>-36914.469901555509</v>
      </c>
      <c r="DK965" s="13">
        <f t="shared" si="974"/>
        <v>7908.2744614825278</v>
      </c>
      <c r="DL965" s="13">
        <f t="shared" si="1004"/>
        <v>37752.071374574727</v>
      </c>
      <c r="DM965" s="13">
        <f t="shared" si="1005"/>
        <v>167.90816504445979</v>
      </c>
      <c r="DN965" s="13">
        <f t="shared" si="1006"/>
        <v>663.6989628111545</v>
      </c>
      <c r="DO965" s="13">
        <f t="shared" si="1007"/>
        <v>-648.97353957871314</v>
      </c>
      <c r="DP965" s="13">
        <f t="shared" si="1008"/>
        <v>139.03114098387732</v>
      </c>
      <c r="DQ965" s="13">
        <f>IF(DT965&lt;66666,Paramètres!$H$22,5)</f>
        <v>1</v>
      </c>
      <c r="DR965" s="13">
        <f t="shared" si="975"/>
        <v>-25395.358868533585</v>
      </c>
      <c r="DS965" s="13">
        <f t="shared" si="976"/>
        <v>-26856.384353772191</v>
      </c>
      <c r="DT965" s="13">
        <f t="shared" si="1009"/>
        <v>36962.002551527796</v>
      </c>
      <c r="DU965" s="13">
        <f t="shared" si="1010"/>
        <v>-133.39835413653532</v>
      </c>
      <c r="DV965" s="13">
        <f t="shared" si="1011"/>
        <v>689.44383771216928</v>
      </c>
      <c r="DW965" s="13">
        <f t="shared" si="1012"/>
        <v>-473.69386044468666</v>
      </c>
      <c r="DX965" s="13">
        <f t="shared" si="1013"/>
        <v>-500.94603695038222</v>
      </c>
    </row>
    <row r="966" spans="1:128" x14ac:dyDescent="0.35">
      <c r="A966" s="106">
        <f t="shared" si="1014"/>
        <v>960</v>
      </c>
      <c r="B966" s="106">
        <f>A966*Paramètres!$D$25</f>
        <v>480</v>
      </c>
      <c r="C966" s="102">
        <f>Paramètres!$D$7</f>
        <v>155093840495.72119</v>
      </c>
      <c r="D966" s="28">
        <f>Paramètres!$D$8</f>
        <v>6666</v>
      </c>
      <c r="E966" s="28">
        <f t="shared" si="977"/>
        <v>18920.59292304773</v>
      </c>
      <c r="F966" s="28">
        <f t="shared" si="978"/>
        <v>-2973.1742251515716</v>
      </c>
      <c r="G966" s="28">
        <f t="shared" ref="G966:G1006" si="1020">IFERROR(DEGREES(ATAN2(I966,J966)),0)</f>
        <v>71.091100997921245</v>
      </c>
      <c r="H966" s="28">
        <f t="shared" ref="H966:H1006" si="1021">IFERROR(DEGREES(ATAN2(L966,M966)),0)</f>
        <v>-89.22028080887479</v>
      </c>
      <c r="I966" s="28">
        <f t="shared" si="1015"/>
        <v>3549.3823924759795</v>
      </c>
      <c r="J966" s="28">
        <f t="shared" si="1016"/>
        <v>10361.645855662833</v>
      </c>
      <c r="K966" s="28">
        <f t="shared" si="1017"/>
        <v>2995.4473453813748</v>
      </c>
      <c r="L966" s="28">
        <f t="shared" si="979"/>
        <v>40.762787606949132</v>
      </c>
      <c r="M966" s="28">
        <f t="shared" si="980"/>
        <v>-2995.1699774969093</v>
      </c>
      <c r="N966" s="28">
        <f>Paramètres!$D$26*Calculs!K966</f>
        <v>59.908946907627495</v>
      </c>
      <c r="O966" s="28">
        <f>Paramètres!$D$26*I966</f>
        <v>70.98764784951959</v>
      </c>
      <c r="P966" s="28">
        <f>Paramètres!$D$26*J966</f>
        <v>207.23291711325666</v>
      </c>
      <c r="Q966" s="105">
        <f>IF($T966&gt;25000,Paramètres!$D$9,-5)</f>
        <v>6</v>
      </c>
      <c r="R966" s="105">
        <f t="shared" ref="R966:R1006" si="1022">E966-AK966</f>
        <v>21061.238860310466</v>
      </c>
      <c r="S966" s="105">
        <f t="shared" ref="S966:S1006" si="1023">F966-AL966</f>
        <v>-24900.165647762278</v>
      </c>
      <c r="T966" s="105">
        <f t="shared" si="981"/>
        <v>32612.789387248868</v>
      </c>
      <c r="U966" s="105">
        <f t="shared" si="982"/>
        <v>-49.774548062047465</v>
      </c>
      <c r="V966" s="105">
        <f t="shared" ref="V966:V1006" si="1024">Q966*C966*(T966)/(ABS(T966)^2+D966^2)^(3/2)</f>
        <v>822.82354457424617</v>
      </c>
      <c r="W966" s="105">
        <f t="shared" si="983"/>
        <v>531.37690880686125</v>
      </c>
      <c r="X966" s="105">
        <f t="shared" si="984"/>
        <v>-628.23336929248762</v>
      </c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44">
        <f t="shared" si="985"/>
        <v>-2140.6459372627355</v>
      </c>
      <c r="AL966" s="44">
        <f t="shared" si="986"/>
        <v>21926.991422610707</v>
      </c>
      <c r="AM966" s="44">
        <f t="shared" ref="AM966:AM1006" si="1025">IFERROR(DEGREES(ATAN2(AO966,AP966)),0)</f>
        <v>-143.25523360810007</v>
      </c>
      <c r="AN966" s="44">
        <f t="shared" ref="AN966:AN1006" si="1026">IFERROR(DEGREES(ATAN2(AR966,AS966)),0)</f>
        <v>-70.572432246303435</v>
      </c>
      <c r="AO966" s="44">
        <f t="shared" si="1018"/>
        <v>-14797.513552997616</v>
      </c>
      <c r="AP966" s="44">
        <f t="shared" si="1019"/>
        <v>-11047.722245222372</v>
      </c>
      <c r="AQ966" s="44">
        <f t="shared" si="987"/>
        <v>2841.8677928992888</v>
      </c>
      <c r="AR966" s="44">
        <f t="shared" si="988"/>
        <v>945.24763761961026</v>
      </c>
      <c r="AS966" s="44">
        <f t="shared" si="989"/>
        <v>-2680.0595993173029</v>
      </c>
      <c r="AT966" s="44">
        <f>Paramètres!$D$26*Calculs!AQ966</f>
        <v>56.837355857985777</v>
      </c>
      <c r="AU966" s="44">
        <f>Paramètres!$D$26*AO966</f>
        <v>-295.95027105995234</v>
      </c>
      <c r="AV966" s="44">
        <f>Paramètres!$D$26*AP966</f>
        <v>-220.95444490444746</v>
      </c>
      <c r="AW966" s="44"/>
      <c r="AX966" s="44"/>
      <c r="AY966" s="44"/>
      <c r="AZ966" s="44"/>
      <c r="BA966" s="44"/>
      <c r="BB966" s="44"/>
      <c r="BC966" s="44"/>
      <c r="BD966" s="44"/>
      <c r="BE966" s="44"/>
      <c r="BF966" s="44"/>
      <c r="BG966" s="41">
        <f>Paramètres!$D$16</f>
        <v>30000</v>
      </c>
      <c r="BH966" s="41">
        <f>Paramètres!$E$16</f>
        <v>-25000</v>
      </c>
      <c r="BI966" s="100"/>
      <c r="BJ966" s="100"/>
      <c r="BK966" s="110">
        <f>Paramètres!$D$20</f>
        <v>523598775598.29883</v>
      </c>
      <c r="BL966" s="41">
        <f>Paramètres!$D$21</f>
        <v>10000</v>
      </c>
      <c r="BM966" s="41"/>
      <c r="BN966" s="41"/>
      <c r="BO966" s="41">
        <f>IF(AND($BR$6&gt;200,A966&lt;950),Paramètres!$D$22,0)</f>
        <v>0</v>
      </c>
      <c r="BP966" s="41">
        <f t="shared" ref="BP966:BP1006" si="1027">BG966-$E966</f>
        <v>11079.40707695227</v>
      </c>
      <c r="BQ966" s="41">
        <f t="shared" ref="BQ966:BQ1006" si="1028">BH966-$F966</f>
        <v>-22026.825774848428</v>
      </c>
      <c r="BR966" s="41">
        <f t="shared" si="990"/>
        <v>24656.324034461162</v>
      </c>
      <c r="BS966" s="41">
        <f t="shared" si="991"/>
        <v>-63.297783158511329</v>
      </c>
      <c r="BT966" s="41">
        <f t="shared" si="992"/>
        <v>0</v>
      </c>
      <c r="BU966" s="41">
        <f t="shared" si="993"/>
        <v>0</v>
      </c>
      <c r="BV966" s="41">
        <f t="shared" si="994"/>
        <v>0</v>
      </c>
      <c r="BW966" s="41">
        <f>Paramètres!$D$22</f>
        <v>1</v>
      </c>
      <c r="BX966" s="41">
        <f t="shared" ref="BX966:BX1006" si="1029">BG966-$AK966</f>
        <v>32140.645937262736</v>
      </c>
      <c r="BY966" s="41">
        <f t="shared" ref="BY966:BY1006" si="1030">BH966-$AL966</f>
        <v>-46926.991422610707</v>
      </c>
      <c r="BZ966" s="41">
        <f t="shared" si="995"/>
        <v>56878.498971423833</v>
      </c>
      <c r="CA966" s="41">
        <f t="shared" si="996"/>
        <v>-55.592466048377553</v>
      </c>
      <c r="CB966" s="41">
        <f t="shared" si="997"/>
        <v>154.6219075854151</v>
      </c>
      <c r="CC966" s="41">
        <f t="shared" si="998"/>
        <v>87.373050901778754</v>
      </c>
      <c r="CD966" s="41">
        <f t="shared" si="999"/>
        <v>-127.56913530109007</v>
      </c>
      <c r="CE966" s="2">
        <f>Paramètres!$F$16</f>
        <v>15000</v>
      </c>
      <c r="CF966" s="2">
        <f>Paramètres!$G$16</f>
        <v>15000</v>
      </c>
      <c r="CG966" s="111">
        <f>Paramètres!$F$20</f>
        <v>992600579172.61572</v>
      </c>
      <c r="CH966" s="2">
        <f>Paramètres!$F$21</f>
        <v>13332</v>
      </c>
      <c r="CI966" s="2"/>
      <c r="CJ966" s="2"/>
      <c r="CK966" s="2">
        <f>IF(CN966&gt;20000,Paramètres!$F$22,-2)</f>
        <v>-2</v>
      </c>
      <c r="CL966" s="2">
        <f t="shared" ref="CL966:CL1006" si="1031">CE966-$E966</f>
        <v>-3920.5929230477304</v>
      </c>
      <c r="CM966" s="2">
        <f t="shared" ref="CM966:CM1006" si="1032">CF966-$F966</f>
        <v>17973.174225151572</v>
      </c>
      <c r="CN966" s="2">
        <f t="shared" ref="CN966:CN1006" si="1033">SQRT((CL966)^2+(CM966)^2)</f>
        <v>18395.81584480299</v>
      </c>
      <c r="CO966" s="2">
        <f t="shared" ref="CO966:CO1006" si="1034">DEGREES(ATAN2(CL966,CM966))</f>
        <v>102.30549951818323</v>
      </c>
      <c r="CP966" s="2">
        <f t="shared" ref="CP966:CP1006" si="1035">CK966*$CG966*(CN966)/(ABS(CN966)^2+$CH966^2)^(3/2)</f>
        <v>-3114.3101846791419</v>
      </c>
      <c r="CQ966" s="2">
        <f t="shared" ref="CQ966:CQ1006" si="1036">CP966*COS(RADIANS(CO966))</f>
        <v>663.73476301557753</v>
      </c>
      <c r="CR966" s="2">
        <f t="shared" ref="CR966:CR1006" si="1037">CP966*SIN(RADIANS(CO966))</f>
        <v>-3042.7592889942653</v>
      </c>
      <c r="CS966" s="2">
        <f>Paramètres!$F$22</f>
        <v>1</v>
      </c>
      <c r="CT966" s="2">
        <f t="shared" ref="CT966:CT1006" si="1038">$CE966-AK966</f>
        <v>17140.645937262736</v>
      </c>
      <c r="CU966" s="2">
        <f t="shared" ref="CU966:CU1006" si="1039">$CE966-AL966</f>
        <v>-6926.9914226107066</v>
      </c>
      <c r="CV966" s="2">
        <f t="shared" si="1000"/>
        <v>18487.42689817931</v>
      </c>
      <c r="CW966" s="2">
        <f t="shared" si="1001"/>
        <v>-22.00494511953773</v>
      </c>
      <c r="CX966" s="2">
        <f t="shared" ref="CX966:CX1006" si="1040">CS966*$CG966*(CV966)/(ABS(CV966)^2+$CH966^2)^(3/2)</f>
        <v>1549.667722297818</v>
      </c>
      <c r="CY966" s="2">
        <f t="shared" si="1002"/>
        <v>1436.7767831945948</v>
      </c>
      <c r="CZ966" s="2">
        <f t="shared" si="1003"/>
        <v>-580.63975475737095</v>
      </c>
      <c r="DA966" s="2"/>
      <c r="DB966" s="2"/>
      <c r="DC966" s="13">
        <f>Paramètres!$H$16</f>
        <v>-20000</v>
      </c>
      <c r="DD966" s="13">
        <f>Paramètres!$I$16</f>
        <v>0</v>
      </c>
      <c r="DE966" s="13"/>
      <c r="DF966" s="13"/>
      <c r="DG966" s="112">
        <f>Paramètres!$H$20</f>
        <v>1047197551196.5977</v>
      </c>
      <c r="DH966" s="13">
        <f>Paramètres!$H$21</f>
        <v>10000</v>
      </c>
      <c r="DI966" s="13">
        <f>IF(DL966&lt;66666,Paramètres!$H$22,5)</f>
        <v>1</v>
      </c>
      <c r="DJ966" s="13">
        <f t="shared" ref="DJ966:DJ1006" si="1041">DC966-$E966</f>
        <v>-38920.592923047734</v>
      </c>
      <c r="DK966" s="13">
        <f t="shared" ref="DK966:DK1006" si="1042">DD966-$F966</f>
        <v>2973.1742251515716</v>
      </c>
      <c r="DL966" s="13">
        <f t="shared" si="1004"/>
        <v>39033.989271591228</v>
      </c>
      <c r="DM966" s="13">
        <f t="shared" si="1005"/>
        <v>175.63161517255176</v>
      </c>
      <c r="DN966" s="13">
        <f t="shared" si="1006"/>
        <v>624.78702348345962</v>
      </c>
      <c r="DO966" s="13">
        <f t="shared" si="1007"/>
        <v>-622.9719754086284</v>
      </c>
      <c r="DP966" s="13">
        <f t="shared" si="1008"/>
        <v>47.589311497355801</v>
      </c>
      <c r="DQ966" s="13">
        <f>IF(DT966&lt;66666,Paramètres!$H$22,5)</f>
        <v>1</v>
      </c>
      <c r="DR966" s="13">
        <f t="shared" ref="DR966:DR1006" si="1043">DC966-AK966</f>
        <v>-17859.354062737264</v>
      </c>
      <c r="DS966" s="13">
        <f t="shared" ref="DS966:DS1006" si="1044">DD966-AL966</f>
        <v>-21926.991422610707</v>
      </c>
      <c r="DT966" s="13">
        <f t="shared" si="1009"/>
        <v>28279.842297747233</v>
      </c>
      <c r="DU966" s="13">
        <f t="shared" si="1010"/>
        <v>-129.16253244998916</v>
      </c>
      <c r="DV966" s="13">
        <f t="shared" si="1011"/>
        <v>1097.2944800784067</v>
      </c>
      <c r="DW966" s="13">
        <f t="shared" si="1012"/>
        <v>-692.96605067591088</v>
      </c>
      <c r="DX966" s="13">
        <f t="shared" si="1013"/>
        <v>-850.79564445357369</v>
      </c>
    </row>
    <row r="967" spans="1:128" x14ac:dyDescent="0.35">
      <c r="A967" s="106">
        <f t="shared" si="1014"/>
        <v>961</v>
      </c>
      <c r="B967" s="106">
        <f>A967*Paramètres!$D$25</f>
        <v>480.5</v>
      </c>
      <c r="C967" s="102">
        <f>Paramètres!$D$7</f>
        <v>155093840495.72119</v>
      </c>
      <c r="D967" s="28">
        <f>Paramètres!$D$8</f>
        <v>6666</v>
      </c>
      <c r="E967" s="28">
        <f t="shared" ref="E967:E1006" si="1045">$E966+$I966*($B967-$B966)+$L966*($B967-$B966)^2</f>
        <v>20705.474816187456</v>
      </c>
      <c r="F967" s="28">
        <f t="shared" ref="F967:F1006" si="1046">$F966+$J966*($B967-$B966)+$M966*($B967-$B966)^2</f>
        <v>1458.8562083056177</v>
      </c>
      <c r="G967" s="28">
        <f t="shared" si="1020"/>
        <v>63.823371877450953</v>
      </c>
      <c r="H967" s="28">
        <f t="shared" si="1021"/>
        <v>-75.858302640140593</v>
      </c>
      <c r="I967" s="28">
        <f t="shared" si="1015"/>
        <v>3519.1575322334093</v>
      </c>
      <c r="J967" s="28">
        <f t="shared" si="1016"/>
        <v>7159.2429610526669</v>
      </c>
      <c r="K967" s="28">
        <f t="shared" si="1017"/>
        <v>3570.6940652155158</v>
      </c>
      <c r="L967" s="28">
        <f t="shared" ref="L967:L1006" si="1047">BU967+CQ967+DO967</f>
        <v>872.39475059092445</v>
      </c>
      <c r="M967" s="28">
        <f t="shared" ref="M967:M1006" si="1048">BV967+CR967+DP967</f>
        <v>-3462.4822752624605</v>
      </c>
      <c r="N967" s="28">
        <f>Paramètres!$D$26*Calculs!K967</f>
        <v>71.413881304310323</v>
      </c>
      <c r="O967" s="28">
        <f>Paramètres!$D$26*I967</f>
        <v>70.383150644668191</v>
      </c>
      <c r="P967" s="28">
        <f>Paramètres!$D$26*J967</f>
        <v>143.18485922105333</v>
      </c>
      <c r="Q967" s="105">
        <f>IF($T967&gt;25000,Paramètres!$D$9,-5)</f>
        <v>6</v>
      </c>
      <c r="R967" s="105">
        <f t="shared" si="1022"/>
        <v>30008.565620544097</v>
      </c>
      <c r="S967" s="105">
        <f t="shared" si="1023"/>
        <v>-14274.259191864578</v>
      </c>
      <c r="T967" s="105">
        <f t="shared" ref="T967:T1006" si="1049">SQRT((R967)^2+(S967)^2)</f>
        <v>33230.535446769907</v>
      </c>
      <c r="U967" s="105">
        <f t="shared" ref="U967:U1006" si="1050">DEGREES(ATAN2(R967,S967))</f>
        <v>-25.439163287062929</v>
      </c>
      <c r="V967" s="105">
        <f t="shared" si="1024"/>
        <v>794.27504148355399</v>
      </c>
      <c r="W967" s="105">
        <f t="shared" ref="W967:W1006" si="1051">V967*COS(RADIANS(U967))</f>
        <v>717.26363667234978</v>
      </c>
      <c r="X967" s="105">
        <f t="shared" ref="X967:X1006" si="1052">V967*SIN(RADIANS(U967))</f>
        <v>-341.18282053945325</v>
      </c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44">
        <f t="shared" ref="AK967:AK1006" si="1053">AK966+AO966*($B967-$B966)+AR966*($B967-$B966)^2</f>
        <v>-9303.0908043566396</v>
      </c>
      <c r="AL967" s="44">
        <f t="shared" ref="AL967:AL1006" si="1054">AL966+AP966*($B967-$B966)+AS966*($B967-$B966)^2</f>
        <v>15733.115400170194</v>
      </c>
      <c r="AM967" s="44">
        <f t="shared" si="1025"/>
        <v>-135.10477217634227</v>
      </c>
      <c r="AN967" s="44">
        <f t="shared" si="1026"/>
        <v>-58.078764323699581</v>
      </c>
      <c r="AO967" s="44">
        <f t="shared" si="1018"/>
        <v>-13556.315644318054</v>
      </c>
      <c r="AP967" s="44">
        <f t="shared" si="1019"/>
        <v>-13506.827399635227</v>
      </c>
      <c r="AQ967" s="44">
        <f t="shared" ref="AQ967:AQ1006" si="1055">SQRT(AR967^2+AS967^2)</f>
        <v>2576.9325345926704</v>
      </c>
      <c r="AR967" s="44">
        <f t="shared" ref="AR967:AR1006" si="1056">CC966+CY966+DW966+W966</f>
        <v>1362.5606922273239</v>
      </c>
      <c r="AS967" s="44">
        <f t="shared" ref="AS967:AS1006" si="1057">CD966+CZ966+DX966+X966</f>
        <v>-2187.2379038045224</v>
      </c>
      <c r="AT967" s="44">
        <f>Paramètres!$D$26*Calculs!AQ967</f>
        <v>51.538650691853412</v>
      </c>
      <c r="AU967" s="44">
        <f>Paramètres!$D$26*AO967</f>
        <v>-271.12631288636106</v>
      </c>
      <c r="AV967" s="44">
        <f>Paramètres!$D$26*AP967</f>
        <v>-270.13654799270455</v>
      </c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1">
        <f>Paramètres!$D$16</f>
        <v>30000</v>
      </c>
      <c r="BH967" s="41">
        <f>Paramètres!$E$16</f>
        <v>-25000</v>
      </c>
      <c r="BI967" s="100"/>
      <c r="BJ967" s="100"/>
      <c r="BK967" s="110">
        <f>Paramètres!$D$20</f>
        <v>523598775598.29883</v>
      </c>
      <c r="BL967" s="41">
        <f>Paramètres!$D$21</f>
        <v>10000</v>
      </c>
      <c r="BM967" s="41"/>
      <c r="BN967" s="41"/>
      <c r="BO967" s="41">
        <f>IF(AND($BR$6&gt;200,A967&lt;950),Paramètres!$D$22,0)</f>
        <v>0</v>
      </c>
      <c r="BP967" s="41">
        <f t="shared" si="1027"/>
        <v>9294.5251838125441</v>
      </c>
      <c r="BQ967" s="41">
        <f t="shared" si="1028"/>
        <v>-26458.856208305617</v>
      </c>
      <c r="BR967" s="41">
        <f t="shared" ref="BR967:BR1006" si="1058">SQRT((BP967)^2+(BQ967)^2)</f>
        <v>28043.881155152514</v>
      </c>
      <c r="BS967" s="41">
        <f t="shared" ref="BS967:BS1006" si="1059">DEGREES(ATAN2(BP967,BQ967))</f>
        <v>-70.644532682542248</v>
      </c>
      <c r="BT967" s="41">
        <f t="shared" ref="BT967:BT1006" si="1060">BO967*BK967*(BR967)/(BR967^2+BL967^2)^(3/2)</f>
        <v>0</v>
      </c>
      <c r="BU967" s="41">
        <f t="shared" ref="BU967:BU1006" si="1061">BT967*COS(RADIANS(BS967))</f>
        <v>0</v>
      </c>
      <c r="BV967" s="41">
        <f t="shared" ref="BV967:BV1006" si="1062">BT967*SIN(RADIANS(BS967))</f>
        <v>0</v>
      </c>
      <c r="BW967" s="41">
        <f>Paramètres!$D$22</f>
        <v>1</v>
      </c>
      <c r="BX967" s="41">
        <f t="shared" si="1029"/>
        <v>39303.090804356638</v>
      </c>
      <c r="BY967" s="41">
        <f t="shared" si="1030"/>
        <v>-40733.115400170194</v>
      </c>
      <c r="BZ967" s="41">
        <f t="shared" ref="BZ967:BZ1006" si="1063">SQRT((BX967)^2+(BY967)^2)</f>
        <v>56603.176915956632</v>
      </c>
      <c r="CA967" s="41">
        <f t="shared" ref="CA967:CA1006" si="1064">DEGREES(ATAN2(BX967,BY967))</f>
        <v>-46.02360744781241</v>
      </c>
      <c r="CB967" s="41">
        <f t="shared" ref="CB967:CB1006" si="1065">BW967*BK967*(BZ967)/(BZ967^2+BL967^2)^(3/2)</f>
        <v>156.06129868879387</v>
      </c>
      <c r="CC967" s="41">
        <f t="shared" ref="CC967:CC1006" si="1066">CB967*COS(RADIANS(CA967))</f>
        <v>108.36302355464399</v>
      </c>
      <c r="CD967" s="41">
        <f t="shared" ref="CD967:CD1006" si="1067">CB967*SIN(RADIANS(CA967))</f>
        <v>-112.30576153754805</v>
      </c>
      <c r="CE967" s="2">
        <f>Paramètres!$F$16</f>
        <v>15000</v>
      </c>
      <c r="CF967" s="2">
        <f>Paramètres!$G$16</f>
        <v>15000</v>
      </c>
      <c r="CG967" s="111">
        <f>Paramètres!$F$20</f>
        <v>992600579172.61572</v>
      </c>
      <c r="CH967" s="2">
        <f>Paramètres!$F$21</f>
        <v>13332</v>
      </c>
      <c r="CI967" s="2"/>
      <c r="CJ967" s="2"/>
      <c r="CK967" s="2">
        <f>IF(CN967&gt;20000,Paramètres!$F$22,-2)</f>
        <v>-2</v>
      </c>
      <c r="CL967" s="2">
        <f t="shared" si="1031"/>
        <v>-5705.4748161874559</v>
      </c>
      <c r="CM967" s="2">
        <f t="shared" si="1032"/>
        <v>13541.143791694383</v>
      </c>
      <c r="CN967" s="2">
        <f t="shared" si="1033"/>
        <v>14694.047028150299</v>
      </c>
      <c r="CO967" s="2">
        <f t="shared" si="1034"/>
        <v>112.84781542138329</v>
      </c>
      <c r="CP967" s="2">
        <f t="shared" si="1035"/>
        <v>-3734.8105517505951</v>
      </c>
      <c r="CQ967" s="2">
        <f t="shared" si="1036"/>
        <v>1450.1700930602358</v>
      </c>
      <c r="CR967" s="2">
        <f t="shared" si="1037"/>
        <v>-3441.7752045508796</v>
      </c>
      <c r="CS967" s="2">
        <f>Paramètres!$F$22</f>
        <v>1</v>
      </c>
      <c r="CT967" s="2">
        <f t="shared" si="1038"/>
        <v>24303.090804356638</v>
      </c>
      <c r="CU967" s="2">
        <f t="shared" si="1039"/>
        <v>-733.11540017019433</v>
      </c>
      <c r="CV967" s="2">
        <f t="shared" ref="CV967:CV1006" si="1068">SQRT((CT967)^2+(CU967)^2)</f>
        <v>24314.145694117462</v>
      </c>
      <c r="CW967" s="2">
        <f t="shared" ref="CW967:CW1006" si="1069">DEGREES(ATAN2(CT967,CU967))</f>
        <v>-1.7278330914346585</v>
      </c>
      <c r="CX967" s="2">
        <f t="shared" si="1040"/>
        <v>1131.9099659860669</v>
      </c>
      <c r="CY967" s="2">
        <f t="shared" ref="CY967:CY1006" si="1070">CX967*COS(RADIANS(CW967))</f>
        <v>1131.3953215461356</v>
      </c>
      <c r="CZ967" s="2">
        <f t="shared" ref="CZ967:CZ1006" si="1071">CX967*SIN(RADIANS(CW967))</f>
        <v>-34.129129524434504</v>
      </c>
      <c r="DA967" s="2"/>
      <c r="DB967" s="2"/>
      <c r="DC967" s="13">
        <f>Paramètres!$H$16</f>
        <v>-20000</v>
      </c>
      <c r="DD967" s="13">
        <f>Paramètres!$I$16</f>
        <v>0</v>
      </c>
      <c r="DE967" s="13"/>
      <c r="DF967" s="13"/>
      <c r="DG967" s="112">
        <f>Paramètres!$H$20</f>
        <v>1047197551196.5977</v>
      </c>
      <c r="DH967" s="13">
        <f>Paramètres!$H$21</f>
        <v>10000</v>
      </c>
      <c r="DI967" s="13">
        <f>IF(DL967&lt;66666,Paramètres!$H$22,5)</f>
        <v>1</v>
      </c>
      <c r="DJ967" s="13">
        <f t="shared" si="1041"/>
        <v>-40705.47481618746</v>
      </c>
      <c r="DK967" s="13">
        <f t="shared" si="1042"/>
        <v>-1458.8562083056177</v>
      </c>
      <c r="DL967" s="13">
        <f t="shared" ref="DL967:DL1006" si="1072">SQRT((DJ967)^2+(DK967)^2)</f>
        <v>40731.60862828503</v>
      </c>
      <c r="DM967" s="13">
        <f t="shared" ref="DM967:DM1006" si="1073">DEGREES(ATAN2(DJ967,DK967))</f>
        <v>-177.94743719526298</v>
      </c>
      <c r="DN967" s="13">
        <f t="shared" ref="DN967:DN1006" si="1074">DI967*DG967*(DL967)/(ABS(DL967)^2+DH967^2)^(3/2)</f>
        <v>578.14628697500461</v>
      </c>
      <c r="DO967" s="13">
        <f t="shared" ref="DO967:DO1006" si="1075">DN967*COS(RADIANS(DM967))</f>
        <v>-577.77534246931134</v>
      </c>
      <c r="DP967" s="13">
        <f t="shared" ref="DP967:DP1006" si="1076">DN967*SIN(RADIANS(DM967))</f>
        <v>-20.707070711580723</v>
      </c>
      <c r="DQ967" s="13">
        <f>IF(DT967&lt;66666,Paramètres!$H$22,5)</f>
        <v>1</v>
      </c>
      <c r="DR967" s="13">
        <f t="shared" si="1043"/>
        <v>-10696.90919564336</v>
      </c>
      <c r="DS967" s="13">
        <f t="shared" si="1044"/>
        <v>-15733.115400170194</v>
      </c>
      <c r="DT967" s="13">
        <f t="shared" ref="DT967:DT1006" si="1077">SQRT((DR967)^2+(DS967)^2)</f>
        <v>19025.109369854144</v>
      </c>
      <c r="DU967" s="13">
        <f t="shared" ref="DU967:DU1006" si="1078">DEGREES(ATAN2(DR967,DS967))</f>
        <v>-124.21169445238051</v>
      </c>
      <c r="DV967" s="13">
        <f t="shared" ref="DV967:DV1006" si="1079">DQ967*DG967*(DT967)/(ABS(DT967)^2+DH967^2)^(3/2)</f>
        <v>2006.5804330461237</v>
      </c>
      <c r="DW967" s="13">
        <f t="shared" ref="DW967:DW1006" si="1080">DV967*COS(RADIANS(DU967))</f>
        <v>-1128.2042204740114</v>
      </c>
      <c r="DX967" s="13">
        <f t="shared" ref="DX967:DX1006" si="1081">DV967*SIN(RADIANS(DU967))</f>
        <v>-1659.3734574194555</v>
      </c>
    </row>
    <row r="968" spans="1:128" x14ac:dyDescent="0.35">
      <c r="A968" s="106">
        <f t="shared" ref="A968:A1006" si="1082">A967+1</f>
        <v>962</v>
      </c>
      <c r="B968" s="106">
        <f>A968*Paramètres!$D$25</f>
        <v>481</v>
      </c>
      <c r="C968" s="102">
        <f>Paramètres!$D$7</f>
        <v>155093840495.72119</v>
      </c>
      <c r="D968" s="28">
        <f>Paramètres!$D$8</f>
        <v>6666</v>
      </c>
      <c r="E968" s="28">
        <f t="shared" si="1045"/>
        <v>22683.152269951894</v>
      </c>
      <c r="F968" s="28">
        <f t="shared" si="1046"/>
        <v>4172.857120016336</v>
      </c>
      <c r="G968" s="28">
        <f t="shared" si="1020"/>
        <v>39.432663519188942</v>
      </c>
      <c r="H968" s="28">
        <f t="shared" si="1021"/>
        <v>-61.68031124994647</v>
      </c>
      <c r="I968" s="28">
        <f t="shared" ref="I968:I1006" si="1083">I967+L967-O967</f>
        <v>4321.1691321796652</v>
      </c>
      <c r="J968" s="28">
        <f t="shared" ref="J968:J1006" si="1084">J967+M967-P967</f>
        <v>3553.5758265691529</v>
      </c>
      <c r="K968" s="28">
        <f t="shared" ref="K968:K1006" si="1085">SQRT(L968^2+M968^2)</f>
        <v>3723.9830850057629</v>
      </c>
      <c r="L968" s="28">
        <f t="shared" si="1047"/>
        <v>1766.6231010403076</v>
      </c>
      <c r="M968" s="28">
        <f t="shared" si="1048"/>
        <v>-3278.2758938624684</v>
      </c>
      <c r="N968" s="28">
        <f>Paramètres!$D$26*Calculs!K968</f>
        <v>74.479661700115258</v>
      </c>
      <c r="O968" s="28">
        <f>Paramètres!$D$26*I968</f>
        <v>86.4233826435933</v>
      </c>
      <c r="P968" s="28">
        <f>Paramètres!$D$26*J968</f>
        <v>71.071516531383054</v>
      </c>
      <c r="Q968" s="105">
        <f>IF($T968&gt;25000,Paramètres!$D$9,-5)</f>
        <v>6</v>
      </c>
      <c r="R968" s="105">
        <f t="shared" si="1022"/>
        <v>38423.760723410727</v>
      </c>
      <c r="S968" s="105">
        <f t="shared" si="1023"/>
        <v>-4260.0351043851124</v>
      </c>
      <c r="T968" s="105">
        <f t="shared" si="1049"/>
        <v>38659.194083949995</v>
      </c>
      <c r="U968" s="105">
        <f t="shared" si="1050"/>
        <v>-6.3265345320960495</v>
      </c>
      <c r="V968" s="105">
        <f t="shared" si="1024"/>
        <v>595.87320347294099</v>
      </c>
      <c r="W968" s="105">
        <f t="shared" si="1051"/>
        <v>592.24435310310935</v>
      </c>
      <c r="X968" s="105">
        <f t="shared" si="1052"/>
        <v>-65.662019726661015</v>
      </c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44">
        <f t="shared" si="1053"/>
        <v>-15740.608453458835</v>
      </c>
      <c r="AL968" s="44">
        <f t="shared" si="1054"/>
        <v>8432.8922244014484</v>
      </c>
      <c r="AM968" s="44">
        <f t="shared" si="1025"/>
        <v>-127.70386439768465</v>
      </c>
      <c r="AN968" s="44">
        <f t="shared" si="1026"/>
        <v>-68.891572933338864</v>
      </c>
      <c r="AO968" s="44">
        <f t="shared" ref="AO968:AO1006" si="1086">AO967+AR967-AU967</f>
        <v>-11922.628639204369</v>
      </c>
      <c r="AP968" s="44">
        <f t="shared" ref="AP968:AP1006" si="1087">AP967+AS967-AV967</f>
        <v>-15423.928755447045</v>
      </c>
      <c r="AQ968" s="44">
        <f t="shared" si="1055"/>
        <v>2301.4147738507668</v>
      </c>
      <c r="AR968" s="44">
        <f t="shared" si="1056"/>
        <v>828.81776129911805</v>
      </c>
      <c r="AS968" s="44">
        <f t="shared" si="1057"/>
        <v>-2146.9911690208914</v>
      </c>
      <c r="AT968" s="44">
        <f>Paramètres!$D$26*Calculs!AQ968</f>
        <v>46.028295477015334</v>
      </c>
      <c r="AU968" s="44">
        <f>Paramètres!$D$26*AO968</f>
        <v>-238.45257278408738</v>
      </c>
      <c r="AV968" s="44">
        <f>Paramètres!$D$26*AP968</f>
        <v>-308.4785751089409</v>
      </c>
      <c r="AW968" s="44"/>
      <c r="AX968" s="44"/>
      <c r="AY968" s="44"/>
      <c r="AZ968" s="44"/>
      <c r="BA968" s="44"/>
      <c r="BB968" s="44"/>
      <c r="BC968" s="44"/>
      <c r="BD968" s="44"/>
      <c r="BE968" s="44"/>
      <c r="BF968" s="44"/>
      <c r="BG968" s="41">
        <f>Paramètres!$D$16</f>
        <v>30000</v>
      </c>
      <c r="BH968" s="41">
        <f>Paramètres!$E$16</f>
        <v>-25000</v>
      </c>
      <c r="BI968" s="100"/>
      <c r="BJ968" s="100"/>
      <c r="BK968" s="110">
        <f>Paramètres!$D$20</f>
        <v>523598775598.29883</v>
      </c>
      <c r="BL968" s="41">
        <f>Paramètres!$D$21</f>
        <v>10000</v>
      </c>
      <c r="BM968" s="41"/>
      <c r="BN968" s="41"/>
      <c r="BO968" s="41">
        <f>IF(AND($BR$6&gt;200,A968&lt;950),Paramètres!$D$22,0)</f>
        <v>0</v>
      </c>
      <c r="BP968" s="41">
        <f t="shared" si="1027"/>
        <v>7316.8477300481063</v>
      </c>
      <c r="BQ968" s="41">
        <f t="shared" si="1028"/>
        <v>-29172.857120016335</v>
      </c>
      <c r="BR968" s="41">
        <f t="shared" si="1058"/>
        <v>30076.433519445054</v>
      </c>
      <c r="BS968" s="41">
        <f t="shared" si="1059"/>
        <v>-75.920078909194245</v>
      </c>
      <c r="BT968" s="41">
        <f t="shared" si="1060"/>
        <v>0</v>
      </c>
      <c r="BU968" s="41">
        <f t="shared" si="1061"/>
        <v>0</v>
      </c>
      <c r="BV968" s="41">
        <f t="shared" si="1062"/>
        <v>0</v>
      </c>
      <c r="BW968" s="41">
        <f>Paramètres!$D$22</f>
        <v>1</v>
      </c>
      <c r="BX968" s="41">
        <f t="shared" si="1029"/>
        <v>45740.608453458837</v>
      </c>
      <c r="BY968" s="41">
        <f t="shared" si="1030"/>
        <v>-33432.892224401447</v>
      </c>
      <c r="BZ968" s="41">
        <f t="shared" si="1063"/>
        <v>56656.522521074949</v>
      </c>
      <c r="CA968" s="41">
        <f t="shared" si="1064"/>
        <v>-36.163952361400369</v>
      </c>
      <c r="CB968" s="41">
        <f t="shared" si="1065"/>
        <v>155.78086641491873</v>
      </c>
      <c r="CC968" s="41">
        <f t="shared" si="1066"/>
        <v>125.76683668812967</v>
      </c>
      <c r="CD968" s="41">
        <f t="shared" si="1067"/>
        <v>-91.92595460719501</v>
      </c>
      <c r="CE968" s="2">
        <f>Paramètres!$F$16</f>
        <v>15000</v>
      </c>
      <c r="CF968" s="2">
        <f>Paramètres!$G$16</f>
        <v>15000</v>
      </c>
      <c r="CG968" s="111">
        <f>Paramètres!$F$20</f>
        <v>992600579172.61572</v>
      </c>
      <c r="CH968" s="2">
        <f>Paramètres!$F$21</f>
        <v>13332</v>
      </c>
      <c r="CI968" s="2"/>
      <c r="CJ968" s="2"/>
      <c r="CK968" s="2">
        <f>IF(CN968&gt;20000,Paramètres!$F$22,-2)</f>
        <v>-2</v>
      </c>
      <c r="CL968" s="2">
        <f t="shared" si="1031"/>
        <v>-7683.1522699518937</v>
      </c>
      <c r="CM968" s="2">
        <f t="shared" si="1032"/>
        <v>10827.142879983665</v>
      </c>
      <c r="CN968" s="2">
        <f t="shared" si="1033"/>
        <v>13276.213757952524</v>
      </c>
      <c r="CO968" s="2">
        <f t="shared" si="1034"/>
        <v>125.36025677541478</v>
      </c>
      <c r="CP968" s="2">
        <f t="shared" si="1035"/>
        <v>-3957.0699166434106</v>
      </c>
      <c r="CQ968" s="2">
        <f t="shared" si="1036"/>
        <v>2290.0181683355127</v>
      </c>
      <c r="CR968" s="2">
        <f t="shared" si="1037"/>
        <v>-3227.1069263192308</v>
      </c>
      <c r="CS968" s="2">
        <f>Paramètres!$F$22</f>
        <v>1</v>
      </c>
      <c r="CT968" s="2">
        <f t="shared" si="1038"/>
        <v>30740.608453458837</v>
      </c>
      <c r="CU968" s="2">
        <f t="shared" si="1039"/>
        <v>6567.1077755985516</v>
      </c>
      <c r="CV968" s="2">
        <f t="shared" si="1068"/>
        <v>31434.247448049267</v>
      </c>
      <c r="CW968" s="2">
        <f t="shared" si="1069"/>
        <v>12.058817006312029</v>
      </c>
      <c r="CX968" s="2">
        <f t="shared" si="1040"/>
        <v>783.81083900526744</v>
      </c>
      <c r="CY968" s="2">
        <f t="shared" si="1070"/>
        <v>766.51499748034382</v>
      </c>
      <c r="CZ968" s="2">
        <f t="shared" si="1071"/>
        <v>163.75038925098713</v>
      </c>
      <c r="DA968" s="2"/>
      <c r="DB968" s="2"/>
      <c r="DC968" s="13">
        <f>Paramètres!$H$16</f>
        <v>-20000</v>
      </c>
      <c r="DD968" s="13">
        <f>Paramètres!$I$16</f>
        <v>0</v>
      </c>
      <c r="DE968" s="13"/>
      <c r="DF968" s="13"/>
      <c r="DG968" s="112">
        <f>Paramètres!$H$20</f>
        <v>1047197551196.5977</v>
      </c>
      <c r="DH968" s="13">
        <f>Paramètres!$H$21</f>
        <v>10000</v>
      </c>
      <c r="DI968" s="13">
        <f>IF(DL968&lt;66666,Paramètres!$H$22,5)</f>
        <v>1</v>
      </c>
      <c r="DJ968" s="13">
        <f t="shared" si="1041"/>
        <v>-42683.152269951897</v>
      </c>
      <c r="DK968" s="13">
        <f t="shared" si="1042"/>
        <v>-4172.857120016336</v>
      </c>
      <c r="DL968" s="13">
        <f t="shared" si="1072"/>
        <v>42886.643891122687</v>
      </c>
      <c r="DM968" s="13">
        <f t="shared" si="1073"/>
        <v>-174.41630435968244</v>
      </c>
      <c r="DN968" s="13">
        <f t="shared" si="1074"/>
        <v>525.89034951061149</v>
      </c>
      <c r="DO968" s="13">
        <f t="shared" si="1075"/>
        <v>-523.39506729520508</v>
      </c>
      <c r="DP968" s="13">
        <f t="shared" si="1076"/>
        <v>-51.1689675432375</v>
      </c>
      <c r="DQ968" s="13">
        <f>IF(DT968&lt;66666,Paramètres!$H$22,5)</f>
        <v>1</v>
      </c>
      <c r="DR968" s="13">
        <f t="shared" si="1043"/>
        <v>-4259.3915465411646</v>
      </c>
      <c r="DS968" s="13">
        <f t="shared" si="1044"/>
        <v>-8432.8922244014484</v>
      </c>
      <c r="DT968" s="13">
        <f t="shared" si="1077"/>
        <v>9447.543999109861</v>
      </c>
      <c r="DU968" s="13">
        <f t="shared" si="1078"/>
        <v>-116.79800342128544</v>
      </c>
      <c r="DV968" s="13">
        <f t="shared" si="1079"/>
        <v>3799.9051326710328</v>
      </c>
      <c r="DW968" s="13">
        <f t="shared" si="1080"/>
        <v>-1713.173688450918</v>
      </c>
      <c r="DX968" s="13">
        <f t="shared" si="1081"/>
        <v>-3391.8011336897594</v>
      </c>
    </row>
    <row r="969" spans="1:128" x14ac:dyDescent="0.35">
      <c r="A969" s="106">
        <f t="shared" si="1082"/>
        <v>963</v>
      </c>
      <c r="B969" s="106">
        <f>A969*Paramètres!$D$25</f>
        <v>481.5</v>
      </c>
      <c r="C969" s="102">
        <f>Paramètres!$D$7</f>
        <v>155093840495.72119</v>
      </c>
      <c r="D969" s="28">
        <f>Paramètres!$D$8</f>
        <v>6666</v>
      </c>
      <c r="E969" s="28">
        <f t="shared" si="1045"/>
        <v>25285.392611301806</v>
      </c>
      <c r="F969" s="28">
        <f t="shared" si="1046"/>
        <v>5130.0760598352954</v>
      </c>
      <c r="G969" s="28">
        <f t="shared" si="1020"/>
        <v>1.949040750448874</v>
      </c>
      <c r="H969" s="28">
        <f t="shared" si="1021"/>
        <v>-49.704613882832781</v>
      </c>
      <c r="I969" s="28">
        <f t="shared" si="1083"/>
        <v>6001.3688505763794</v>
      </c>
      <c r="J969" s="28">
        <f t="shared" si="1084"/>
        <v>204.2284161753015</v>
      </c>
      <c r="K969" s="28">
        <f t="shared" si="1085"/>
        <v>3524.4036772868117</v>
      </c>
      <c r="L969" s="28">
        <f t="shared" si="1047"/>
        <v>2279.3318161110979</v>
      </c>
      <c r="M969" s="28">
        <f t="shared" si="1048"/>
        <v>-2688.1346232167175</v>
      </c>
      <c r="N969" s="28">
        <f>Paramètres!$D$26*Calculs!K969</f>
        <v>70.488073545736242</v>
      </c>
      <c r="O969" s="28">
        <f>Paramètres!$D$26*I969</f>
        <v>120.02737701152759</v>
      </c>
      <c r="P969" s="28">
        <f>Paramètres!$D$26*J969</f>
        <v>4.0845683235060299</v>
      </c>
      <c r="Q969" s="105">
        <f>IF($T969&gt;25000,Paramètres!$D$9,-5)</f>
        <v>6</v>
      </c>
      <c r="R969" s="105">
        <f t="shared" si="1022"/>
        <v>46780.110944038053</v>
      </c>
      <c r="S969" s="105">
        <f t="shared" si="1023"/>
        <v>4945.8960054125919</v>
      </c>
      <c r="T969" s="105">
        <f t="shared" si="1049"/>
        <v>47040.840418011932</v>
      </c>
      <c r="U969" s="105">
        <f t="shared" si="1050"/>
        <v>6.0352596153606726</v>
      </c>
      <c r="V969" s="105">
        <f t="shared" si="1024"/>
        <v>408.17256657033408</v>
      </c>
      <c r="W969" s="105">
        <f t="shared" si="1051"/>
        <v>405.91022139055485</v>
      </c>
      <c r="X969" s="105">
        <f t="shared" si="1052"/>
        <v>42.915454923425017</v>
      </c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44">
        <f t="shared" si="1053"/>
        <v>-21494.718332736244</v>
      </c>
      <c r="AL969" s="44">
        <f t="shared" si="1054"/>
        <v>184.18005442270317</v>
      </c>
      <c r="AM969" s="44">
        <f t="shared" si="1025"/>
        <v>-122.16343012025622</v>
      </c>
      <c r="AN969" s="44">
        <f t="shared" si="1026"/>
        <v>-93.863576544371568</v>
      </c>
      <c r="AO969" s="44">
        <f t="shared" si="1086"/>
        <v>-10855.358305121163</v>
      </c>
      <c r="AP969" s="44">
        <f t="shared" si="1087"/>
        <v>-17262.441349358996</v>
      </c>
      <c r="AQ969" s="44">
        <f t="shared" si="1055"/>
        <v>3393.3507354601466</v>
      </c>
      <c r="AR969" s="44">
        <f t="shared" si="1056"/>
        <v>-228.64750117933511</v>
      </c>
      <c r="AS969" s="44">
        <f t="shared" si="1057"/>
        <v>-3385.6387187726282</v>
      </c>
      <c r="AT969" s="44">
        <f>Paramètres!$D$26*Calculs!AQ969</f>
        <v>67.867014709202934</v>
      </c>
      <c r="AU969" s="44">
        <f>Paramètres!$D$26*AO969</f>
        <v>-217.10716610242326</v>
      </c>
      <c r="AV969" s="44">
        <f>Paramètres!$D$26*AP969</f>
        <v>-345.24882698717994</v>
      </c>
      <c r="AW969" s="44"/>
      <c r="AX969" s="44"/>
      <c r="AY969" s="44"/>
      <c r="AZ969" s="44"/>
      <c r="BA969" s="44"/>
      <c r="BB969" s="44"/>
      <c r="BC969" s="44"/>
      <c r="BD969" s="44"/>
      <c r="BE969" s="44"/>
      <c r="BF969" s="44"/>
      <c r="BG969" s="41">
        <f>Paramètres!$D$16</f>
        <v>30000</v>
      </c>
      <c r="BH969" s="41">
        <f>Paramètres!$E$16</f>
        <v>-25000</v>
      </c>
      <c r="BI969" s="100"/>
      <c r="BJ969" s="100"/>
      <c r="BK969" s="110">
        <f>Paramètres!$D$20</f>
        <v>523598775598.29883</v>
      </c>
      <c r="BL969" s="41">
        <f>Paramètres!$D$21</f>
        <v>10000</v>
      </c>
      <c r="BM969" s="41"/>
      <c r="BN969" s="41"/>
      <c r="BO969" s="41">
        <f>IF(AND($BR$6&gt;200,A969&lt;950),Paramètres!$D$22,0)</f>
        <v>0</v>
      </c>
      <c r="BP969" s="41">
        <f t="shared" si="1027"/>
        <v>4714.607388698194</v>
      </c>
      <c r="BQ969" s="41">
        <f t="shared" si="1028"/>
        <v>-30130.076059835294</v>
      </c>
      <c r="BR969" s="41">
        <f t="shared" si="1058"/>
        <v>30496.704841687853</v>
      </c>
      <c r="BS969" s="41">
        <f t="shared" si="1059"/>
        <v>-81.106750028497487</v>
      </c>
      <c r="BT969" s="41">
        <f t="shared" si="1060"/>
        <v>0</v>
      </c>
      <c r="BU969" s="41">
        <f t="shared" si="1061"/>
        <v>0</v>
      </c>
      <c r="BV969" s="41">
        <f t="shared" si="1062"/>
        <v>0</v>
      </c>
      <c r="BW969" s="41">
        <f>Paramètres!$D$22</f>
        <v>1</v>
      </c>
      <c r="BX969" s="41">
        <f t="shared" si="1029"/>
        <v>51494.718332736244</v>
      </c>
      <c r="BY969" s="41">
        <f t="shared" si="1030"/>
        <v>-25184.180054422704</v>
      </c>
      <c r="BZ969" s="41">
        <f t="shared" si="1063"/>
        <v>57323.197234465428</v>
      </c>
      <c r="CA969" s="41">
        <f t="shared" si="1064"/>
        <v>-26.061562916918056</v>
      </c>
      <c r="CB969" s="41">
        <f t="shared" si="1065"/>
        <v>152.33805995518625</v>
      </c>
      <c r="CC969" s="41">
        <f t="shared" si="1066"/>
        <v>136.84870815320213</v>
      </c>
      <c r="CD969" s="41">
        <f t="shared" si="1067"/>
        <v>-66.927689245256545</v>
      </c>
      <c r="CE969" s="2">
        <f>Paramètres!$F$16</f>
        <v>15000</v>
      </c>
      <c r="CF969" s="2">
        <f>Paramètres!$G$16</f>
        <v>15000</v>
      </c>
      <c r="CG969" s="111">
        <f>Paramètres!$F$20</f>
        <v>992600579172.61572</v>
      </c>
      <c r="CH969" s="2">
        <f>Paramètres!$F$21</f>
        <v>13332</v>
      </c>
      <c r="CI969" s="2"/>
      <c r="CJ969" s="2"/>
      <c r="CK969" s="2">
        <f>IF(CN969&gt;20000,Paramètres!$F$22,-2)</f>
        <v>-2</v>
      </c>
      <c r="CL969" s="2">
        <f t="shared" si="1031"/>
        <v>-10285.392611301806</v>
      </c>
      <c r="CM969" s="2">
        <f t="shared" si="1032"/>
        <v>9869.9239401647046</v>
      </c>
      <c r="CN969" s="2">
        <f t="shared" si="1033"/>
        <v>14254.988591831918</v>
      </c>
      <c r="CO969" s="2">
        <f t="shared" si="1034"/>
        <v>136.18089093601671</v>
      </c>
      <c r="CP969" s="2">
        <f t="shared" si="1035"/>
        <v>-3806.0517386176548</v>
      </c>
      <c r="CQ969" s="2">
        <f t="shared" si="1036"/>
        <v>2746.1780259186894</v>
      </c>
      <c r="CR969" s="2">
        <f t="shared" si="1037"/>
        <v>-2635.2487713678574</v>
      </c>
      <c r="CS969" s="2">
        <f>Paramètres!$F$22</f>
        <v>1</v>
      </c>
      <c r="CT969" s="2">
        <f t="shared" si="1038"/>
        <v>36494.718332736244</v>
      </c>
      <c r="CU969" s="2">
        <f t="shared" si="1039"/>
        <v>14815.819945577297</v>
      </c>
      <c r="CV969" s="2">
        <f t="shared" si="1068"/>
        <v>39387.472460739606</v>
      </c>
      <c r="CW969" s="2">
        <f t="shared" si="1069"/>
        <v>22.095756518068253</v>
      </c>
      <c r="CX969" s="2">
        <f t="shared" si="1040"/>
        <v>543.74683231260042</v>
      </c>
      <c r="CY969" s="2">
        <f t="shared" si="1070"/>
        <v>503.81215777036164</v>
      </c>
      <c r="CZ969" s="2">
        <f t="shared" si="1071"/>
        <v>204.53343817762266</v>
      </c>
      <c r="DA969" s="2"/>
      <c r="DB969" s="2"/>
      <c r="DC969" s="13">
        <f>Paramètres!$H$16</f>
        <v>-20000</v>
      </c>
      <c r="DD969" s="13">
        <f>Paramètres!$I$16</f>
        <v>0</v>
      </c>
      <c r="DE969" s="13"/>
      <c r="DF969" s="13"/>
      <c r="DG969" s="112">
        <f>Paramètres!$H$20</f>
        <v>1047197551196.5977</v>
      </c>
      <c r="DH969" s="13">
        <f>Paramètres!$H$21</f>
        <v>10000</v>
      </c>
      <c r="DI969" s="13">
        <f>IF(DL969&lt;66666,Paramètres!$H$22,5)</f>
        <v>1</v>
      </c>
      <c r="DJ969" s="13">
        <f t="shared" si="1041"/>
        <v>-45285.39261130181</v>
      </c>
      <c r="DK969" s="13">
        <f t="shared" si="1042"/>
        <v>-5130.0760598352954</v>
      </c>
      <c r="DL969" s="13">
        <f t="shared" si="1072"/>
        <v>45575.042121093466</v>
      </c>
      <c r="DM969" s="13">
        <f t="shared" si="1073"/>
        <v>-173.53690158057879</v>
      </c>
      <c r="DN969" s="13">
        <f t="shared" si="1074"/>
        <v>469.8322008307789</v>
      </c>
      <c r="DO969" s="13">
        <f t="shared" si="1075"/>
        <v>-466.84620980759155</v>
      </c>
      <c r="DP969" s="13">
        <f t="shared" si="1076"/>
        <v>-52.885851848860185</v>
      </c>
      <c r="DQ969" s="13">
        <f>IF(DT969&lt;66666,Paramètres!$H$22,5)</f>
        <v>1</v>
      </c>
      <c r="DR969" s="13">
        <f t="shared" si="1043"/>
        <v>1494.7183327362436</v>
      </c>
      <c r="DS969" s="13">
        <f t="shared" si="1044"/>
        <v>-184.18005442270317</v>
      </c>
      <c r="DT969" s="13">
        <f t="shared" si="1077"/>
        <v>1506.0229701651185</v>
      </c>
      <c r="DU969" s="13">
        <f t="shared" si="1078"/>
        <v>-7.0246095110229962</v>
      </c>
      <c r="DV969" s="13">
        <f t="shared" si="1079"/>
        <v>1524.9299692867353</v>
      </c>
      <c r="DW969" s="13">
        <f t="shared" si="1080"/>
        <v>1513.4834105364912</v>
      </c>
      <c r="DX969" s="13">
        <f t="shared" si="1081"/>
        <v>-186.49229812427672</v>
      </c>
    </row>
    <row r="970" spans="1:128" x14ac:dyDescent="0.35">
      <c r="A970" s="106">
        <f t="shared" si="1082"/>
        <v>964</v>
      </c>
      <c r="B970" s="106">
        <f>A970*Paramètres!$D$25</f>
        <v>482</v>
      </c>
      <c r="C970" s="102">
        <f>Paramètres!$D$7</f>
        <v>155093840495.72119</v>
      </c>
      <c r="D970" s="28">
        <f>Paramètres!$D$8</f>
        <v>6666</v>
      </c>
      <c r="E970" s="28">
        <f t="shared" si="1045"/>
        <v>28855.909990617769</v>
      </c>
      <c r="F970" s="28">
        <f t="shared" si="1046"/>
        <v>4560.156612118767</v>
      </c>
      <c r="G970" s="28">
        <f t="shared" si="1020"/>
        <v>-16.95518859654225</v>
      </c>
      <c r="H970" s="28">
        <f t="shared" si="1021"/>
        <v>-42.26925643825448</v>
      </c>
      <c r="I970" s="28">
        <f t="shared" si="1083"/>
        <v>8160.6732896759495</v>
      </c>
      <c r="J970" s="28">
        <f t="shared" si="1084"/>
        <v>-2487.9907753649222</v>
      </c>
      <c r="K970" s="28">
        <f t="shared" si="1085"/>
        <v>2998.321248316679</v>
      </c>
      <c r="L970" s="28">
        <f t="shared" si="1047"/>
        <v>2218.7340703032523</v>
      </c>
      <c r="M970" s="28">
        <f t="shared" si="1048"/>
        <v>-2016.7174897299947</v>
      </c>
      <c r="N970" s="28">
        <f>Paramètres!$D$26*Calculs!K970</f>
        <v>59.966424966333584</v>
      </c>
      <c r="O970" s="28">
        <f>Paramètres!$D$26*I970</f>
        <v>163.21346579351899</v>
      </c>
      <c r="P970" s="28">
        <f>Paramètres!$D$26*J970</f>
        <v>-49.759815507298448</v>
      </c>
      <c r="Q970" s="105">
        <f>IF($T970&gt;25000,Paramètres!$D$9,-5)</f>
        <v>6</v>
      </c>
      <c r="R970" s="105">
        <f t="shared" si="1022"/>
        <v>55835.469351209424</v>
      </c>
      <c r="S970" s="105">
        <f t="shared" si="1023"/>
        <v>13853.606912068721</v>
      </c>
      <c r="T970" s="105">
        <f t="shared" si="1049"/>
        <v>57528.445678150958</v>
      </c>
      <c r="U970" s="105">
        <f t="shared" si="1050"/>
        <v>13.934538803062539</v>
      </c>
      <c r="V970" s="105">
        <f t="shared" si="1024"/>
        <v>275.60816866643222</v>
      </c>
      <c r="W970" s="105">
        <f t="shared" si="1051"/>
        <v>267.4974314552374</v>
      </c>
      <c r="X970" s="105">
        <f t="shared" si="1052"/>
        <v>66.370074585728119</v>
      </c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44">
        <f t="shared" si="1053"/>
        <v>-26979.559360591658</v>
      </c>
      <c r="AL970" s="44">
        <f t="shared" si="1054"/>
        <v>-9293.4502999499528</v>
      </c>
      <c r="AM970" s="44">
        <f t="shared" si="1025"/>
        <v>-118.15749578335276</v>
      </c>
      <c r="AN970" s="44">
        <f t="shared" si="1026"/>
        <v>-0.13363695208766577</v>
      </c>
      <c r="AO970" s="44">
        <f t="shared" si="1086"/>
        <v>-10866.898640198075</v>
      </c>
      <c r="AP970" s="44">
        <f t="shared" si="1087"/>
        <v>-20302.831241144446</v>
      </c>
      <c r="AQ970" s="44">
        <f t="shared" si="1055"/>
        <v>2560.061461358282</v>
      </c>
      <c r="AR970" s="44">
        <f t="shared" si="1056"/>
        <v>2560.05449785061</v>
      </c>
      <c r="AS970" s="44">
        <f t="shared" si="1057"/>
        <v>-5.9710942684855866</v>
      </c>
      <c r="AT970" s="44">
        <f>Paramètres!$D$26*Calculs!AQ970</f>
        <v>51.201229227165641</v>
      </c>
      <c r="AU970" s="44">
        <f>Paramètres!$D$26*AO970</f>
        <v>-217.33797280396149</v>
      </c>
      <c r="AV970" s="44">
        <f>Paramètres!$D$26*AP970</f>
        <v>-406.05662482288892</v>
      </c>
      <c r="AW970" s="44"/>
      <c r="AX970" s="44"/>
      <c r="AY970" s="44"/>
      <c r="AZ970" s="44"/>
      <c r="BA970" s="44"/>
      <c r="BB970" s="44"/>
      <c r="BC970" s="44"/>
      <c r="BD970" s="44"/>
      <c r="BE970" s="44"/>
      <c r="BF970" s="44"/>
      <c r="BG970" s="41">
        <f>Paramètres!$D$16</f>
        <v>30000</v>
      </c>
      <c r="BH970" s="41">
        <f>Paramètres!$E$16</f>
        <v>-25000</v>
      </c>
      <c r="BI970" s="100"/>
      <c r="BJ970" s="100"/>
      <c r="BK970" s="110">
        <f>Paramètres!$D$20</f>
        <v>523598775598.29883</v>
      </c>
      <c r="BL970" s="41">
        <f>Paramètres!$D$21</f>
        <v>10000</v>
      </c>
      <c r="BM970" s="41"/>
      <c r="BN970" s="41"/>
      <c r="BO970" s="41">
        <f>IF(AND($BR$6&gt;200,A970&lt;950),Paramètres!$D$22,0)</f>
        <v>0</v>
      </c>
      <c r="BP970" s="41">
        <f t="shared" si="1027"/>
        <v>1144.0900093822311</v>
      </c>
      <c r="BQ970" s="41">
        <f t="shared" si="1028"/>
        <v>-29560.156612118768</v>
      </c>
      <c r="BR970" s="41">
        <f t="shared" si="1058"/>
        <v>29582.288634968005</v>
      </c>
      <c r="BS970" s="41">
        <f t="shared" si="1059"/>
        <v>-87.783542642454151</v>
      </c>
      <c r="BT970" s="41">
        <f t="shared" si="1060"/>
        <v>0</v>
      </c>
      <c r="BU970" s="41">
        <f t="shared" si="1061"/>
        <v>0</v>
      </c>
      <c r="BV970" s="41">
        <f t="shared" si="1062"/>
        <v>0</v>
      </c>
      <c r="BW970" s="41">
        <f>Paramètres!$D$22</f>
        <v>1</v>
      </c>
      <c r="BX970" s="41">
        <f t="shared" si="1029"/>
        <v>56979.559360591658</v>
      </c>
      <c r="BY970" s="41">
        <f t="shared" si="1030"/>
        <v>-15706.549700050047</v>
      </c>
      <c r="BZ970" s="41">
        <f t="shared" si="1063"/>
        <v>59104.702760502318</v>
      </c>
      <c r="CA970" s="41">
        <f t="shared" si="1064"/>
        <v>-15.410994701310662</v>
      </c>
      <c r="CB970" s="41">
        <f t="shared" si="1065"/>
        <v>143.67079626931007</v>
      </c>
      <c r="CC970" s="41">
        <f t="shared" si="1066"/>
        <v>138.50503059937984</v>
      </c>
      <c r="CD970" s="41">
        <f t="shared" si="1067"/>
        <v>-38.179237804367659</v>
      </c>
      <c r="CE970" s="2">
        <f>Paramètres!$F$16</f>
        <v>15000</v>
      </c>
      <c r="CF970" s="2">
        <f>Paramètres!$G$16</f>
        <v>15000</v>
      </c>
      <c r="CG970" s="111">
        <f>Paramètres!$F$20</f>
        <v>992600579172.61572</v>
      </c>
      <c r="CH970" s="2">
        <f>Paramètres!$F$21</f>
        <v>13332</v>
      </c>
      <c r="CI970" s="2"/>
      <c r="CJ970" s="2"/>
      <c r="CK970" s="2">
        <f>IF(CN970&gt;20000,Paramètres!$F$22,-2)</f>
        <v>-2</v>
      </c>
      <c r="CL970" s="2">
        <f t="shared" si="1031"/>
        <v>-13855.909990617769</v>
      </c>
      <c r="CM970" s="2">
        <f t="shared" si="1032"/>
        <v>10439.843387881232</v>
      </c>
      <c r="CN970" s="2">
        <f t="shared" si="1033"/>
        <v>17348.676365405772</v>
      </c>
      <c r="CO970" s="2">
        <f t="shared" si="1034"/>
        <v>143.00351774346427</v>
      </c>
      <c r="CP970" s="2">
        <f t="shared" si="1035"/>
        <v>-3288.1388354894052</v>
      </c>
      <c r="CQ970" s="2">
        <f t="shared" si="1036"/>
        <v>2626.1459250024068</v>
      </c>
      <c r="CR970" s="2">
        <f t="shared" si="1037"/>
        <v>-1978.6901177412485</v>
      </c>
      <c r="CS970" s="2">
        <f>Paramètres!$F$22</f>
        <v>1</v>
      </c>
      <c r="CT970" s="2">
        <f t="shared" si="1038"/>
        <v>41979.559360591658</v>
      </c>
      <c r="CU970" s="2">
        <f t="shared" si="1039"/>
        <v>24293.450299949953</v>
      </c>
      <c r="CV970" s="2">
        <f t="shared" si="1068"/>
        <v>48502.114712511007</v>
      </c>
      <c r="CW970" s="2">
        <f t="shared" si="1069"/>
        <v>30.057843100033683</v>
      </c>
      <c r="CX970" s="2">
        <f t="shared" si="1040"/>
        <v>378.2714833228498</v>
      </c>
      <c r="CY970" s="2">
        <f t="shared" si="1070"/>
        <v>327.40160470723777</v>
      </c>
      <c r="CZ970" s="2">
        <f t="shared" si="1071"/>
        <v>189.46636728030299</v>
      </c>
      <c r="DA970" s="2"/>
      <c r="DB970" s="2"/>
      <c r="DC970" s="13">
        <f>Paramètres!$H$16</f>
        <v>-20000</v>
      </c>
      <c r="DD970" s="13">
        <f>Paramètres!$I$16</f>
        <v>0</v>
      </c>
      <c r="DE970" s="13"/>
      <c r="DF970" s="13"/>
      <c r="DG970" s="112">
        <f>Paramètres!$H$20</f>
        <v>1047197551196.5977</v>
      </c>
      <c r="DH970" s="13">
        <f>Paramètres!$H$21</f>
        <v>10000</v>
      </c>
      <c r="DI970" s="13">
        <f>IF(DL970&lt;66666,Paramètres!$H$22,5)</f>
        <v>1</v>
      </c>
      <c r="DJ970" s="13">
        <f t="shared" si="1041"/>
        <v>-48855.909990617773</v>
      </c>
      <c r="DK970" s="13">
        <f t="shared" si="1042"/>
        <v>-4560.156612118767</v>
      </c>
      <c r="DL970" s="13">
        <f t="shared" si="1072"/>
        <v>49068.268456696089</v>
      </c>
      <c r="DM970" s="13">
        <f t="shared" si="1073"/>
        <v>-174.66752525761808</v>
      </c>
      <c r="DN970" s="13">
        <f t="shared" si="1074"/>
        <v>409.18272247221688</v>
      </c>
      <c r="DO970" s="13">
        <f t="shared" si="1075"/>
        <v>-407.41185469915428</v>
      </c>
      <c r="DP970" s="13">
        <f t="shared" si="1076"/>
        <v>-38.027371988746161</v>
      </c>
      <c r="DQ970" s="13">
        <f>IF(DT970&lt;66666,Paramètres!$H$22,5)</f>
        <v>1</v>
      </c>
      <c r="DR970" s="13">
        <f t="shared" si="1043"/>
        <v>6979.5593605916583</v>
      </c>
      <c r="DS970" s="13">
        <f t="shared" si="1044"/>
        <v>9293.4502999499528</v>
      </c>
      <c r="DT970" s="13">
        <f t="shared" si="1077"/>
        <v>11622.498326335113</v>
      </c>
      <c r="DU970" s="13">
        <f t="shared" si="1078"/>
        <v>53.092748265914707</v>
      </c>
      <c r="DV970" s="13">
        <f t="shared" si="1079"/>
        <v>3376.7409911663722</v>
      </c>
      <c r="DW970" s="13">
        <f t="shared" si="1080"/>
        <v>2027.8053419707815</v>
      </c>
      <c r="DX970" s="13">
        <f t="shared" si="1081"/>
        <v>2700.0713354461609</v>
      </c>
    </row>
    <row r="971" spans="1:128" x14ac:dyDescent="0.35">
      <c r="A971" s="106">
        <f t="shared" si="1082"/>
        <v>965</v>
      </c>
      <c r="B971" s="106">
        <f>A971*Paramètres!$D$25</f>
        <v>482.5</v>
      </c>
      <c r="C971" s="102">
        <f>Paramètres!$D$7</f>
        <v>155093840495.72119</v>
      </c>
      <c r="D971" s="28">
        <f>Paramètres!$D$8</f>
        <v>6666</v>
      </c>
      <c r="E971" s="28">
        <f t="shared" si="1045"/>
        <v>33490.93015303155</v>
      </c>
      <c r="F971" s="28">
        <f t="shared" si="1046"/>
        <v>2811.981852003807</v>
      </c>
      <c r="G971" s="28">
        <f t="shared" si="1020"/>
        <v>-23.560443392263799</v>
      </c>
      <c r="H971" s="28">
        <f t="shared" si="1021"/>
        <v>154.16224571662607</v>
      </c>
      <c r="I971" s="28">
        <f t="shared" si="1083"/>
        <v>10216.193894185684</v>
      </c>
      <c r="J971" s="28">
        <f t="shared" si="1084"/>
        <v>-4454.9484495876186</v>
      </c>
      <c r="K971" s="28">
        <f t="shared" si="1085"/>
        <v>1565.2988418741654</v>
      </c>
      <c r="L971" s="28">
        <f t="shared" si="1047"/>
        <v>-1408.8187127220924</v>
      </c>
      <c r="M971" s="28">
        <f t="shared" si="1048"/>
        <v>682.19520597602423</v>
      </c>
      <c r="N971" s="28">
        <f>Paramètres!$D$26*Calculs!K971</f>
        <v>31.305976837483311</v>
      </c>
      <c r="O971" s="28">
        <f>Paramètres!$D$26*I971</f>
        <v>204.32387788371369</v>
      </c>
      <c r="P971" s="28">
        <f>Paramètres!$D$26*J971</f>
        <v>-89.098968991752372</v>
      </c>
      <c r="Q971" s="105">
        <f>IF($T971&gt;25000,Paramètres!$D$9,-5)</f>
        <v>6</v>
      </c>
      <c r="R971" s="105">
        <f t="shared" si="1022"/>
        <v>65263.925209259593</v>
      </c>
      <c r="S971" s="105">
        <f t="shared" si="1023"/>
        <v>22258.340546093106</v>
      </c>
      <c r="T971" s="105">
        <f t="shared" si="1049"/>
        <v>68955.156859988958</v>
      </c>
      <c r="U971" s="105">
        <f t="shared" si="1050"/>
        <v>18.832004616208124</v>
      </c>
      <c r="V971" s="105">
        <f t="shared" si="1024"/>
        <v>192.99790636378845</v>
      </c>
      <c r="W971" s="105">
        <f t="shared" si="1051"/>
        <v>182.66655461382402</v>
      </c>
      <c r="X971" s="105">
        <f t="shared" si="1052"/>
        <v>62.298649153256115</v>
      </c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44">
        <f t="shared" si="1053"/>
        <v>-31772.995056228043</v>
      </c>
      <c r="AL971" s="44">
        <f t="shared" si="1054"/>
        <v>-19446.3586940893</v>
      </c>
      <c r="AM971" s="44">
        <f t="shared" si="1025"/>
        <v>-112.11937041897549</v>
      </c>
      <c r="AN971" s="44">
        <f t="shared" si="1026"/>
        <v>46.578748697751351</v>
      </c>
      <c r="AO971" s="44">
        <f t="shared" si="1086"/>
        <v>-8089.5061695435033</v>
      </c>
      <c r="AP971" s="44">
        <f t="shared" si="1087"/>
        <v>-19902.745710590043</v>
      </c>
      <c r="AQ971" s="44">
        <f t="shared" si="1055"/>
        <v>4017.1404293517171</v>
      </c>
      <c r="AR971" s="44">
        <f t="shared" si="1056"/>
        <v>2761.2094087326363</v>
      </c>
      <c r="AS971" s="44">
        <f t="shared" si="1057"/>
        <v>2917.7285395078243</v>
      </c>
      <c r="AT971" s="44">
        <f>Paramètres!$D$26*Calculs!AQ971</f>
        <v>80.342808587034341</v>
      </c>
      <c r="AU971" s="44">
        <f>Paramètres!$D$26*AO971</f>
        <v>-161.79012339087006</v>
      </c>
      <c r="AV971" s="44">
        <f>Paramètres!$D$26*AP971</f>
        <v>-398.05491421180085</v>
      </c>
      <c r="AW971" s="44"/>
      <c r="AX971" s="44"/>
      <c r="AY971" s="44"/>
      <c r="AZ971" s="44"/>
      <c r="BA971" s="44"/>
      <c r="BB971" s="44"/>
      <c r="BC971" s="44"/>
      <c r="BD971" s="44"/>
      <c r="BE971" s="44"/>
      <c r="BF971" s="44"/>
      <c r="BG971" s="41">
        <f>Paramètres!$D$16</f>
        <v>30000</v>
      </c>
      <c r="BH971" s="41">
        <f>Paramètres!$E$16</f>
        <v>-25000</v>
      </c>
      <c r="BI971" s="100"/>
      <c r="BJ971" s="100"/>
      <c r="BK971" s="110">
        <f>Paramètres!$D$20</f>
        <v>523598775598.29883</v>
      </c>
      <c r="BL971" s="41">
        <f>Paramètres!$D$21</f>
        <v>10000</v>
      </c>
      <c r="BM971" s="41"/>
      <c r="BN971" s="41"/>
      <c r="BO971" s="41">
        <f>IF(AND($BR$6&gt;200,A971&lt;950),Paramètres!$D$22,0)</f>
        <v>0</v>
      </c>
      <c r="BP971" s="41">
        <f t="shared" si="1027"/>
        <v>-3490.9301530315497</v>
      </c>
      <c r="BQ971" s="41">
        <f t="shared" si="1028"/>
        <v>-27811.981852003806</v>
      </c>
      <c r="BR971" s="41">
        <f t="shared" si="1058"/>
        <v>28030.214552684643</v>
      </c>
      <c r="BS971" s="41">
        <f t="shared" si="1059"/>
        <v>-97.154289450691252</v>
      </c>
      <c r="BT971" s="41">
        <f t="shared" si="1060"/>
        <v>0</v>
      </c>
      <c r="BU971" s="41">
        <f t="shared" si="1061"/>
        <v>0</v>
      </c>
      <c r="BV971" s="41">
        <f t="shared" si="1062"/>
        <v>0</v>
      </c>
      <c r="BW971" s="41">
        <f>Paramètres!$D$22</f>
        <v>1</v>
      </c>
      <c r="BX971" s="41">
        <f t="shared" si="1029"/>
        <v>61772.995056228043</v>
      </c>
      <c r="BY971" s="41">
        <f t="shared" si="1030"/>
        <v>-5553.6413059106999</v>
      </c>
      <c r="BZ971" s="41">
        <f t="shared" si="1063"/>
        <v>62022.139998322302</v>
      </c>
      <c r="CA971" s="41">
        <f t="shared" si="1064"/>
        <v>-5.1373101133925436</v>
      </c>
      <c r="CB971" s="41">
        <f t="shared" si="1065"/>
        <v>130.97446339399733</v>
      </c>
      <c r="CC971" s="41">
        <f t="shared" si="1066"/>
        <v>130.44833473898788</v>
      </c>
      <c r="CD971" s="41">
        <f t="shared" si="1067"/>
        <v>-11.727831221948618</v>
      </c>
      <c r="CE971" s="2">
        <f>Paramètres!$F$16</f>
        <v>15000</v>
      </c>
      <c r="CF971" s="2">
        <f>Paramètres!$G$16</f>
        <v>15000</v>
      </c>
      <c r="CG971" s="111">
        <f>Paramètres!$F$20</f>
        <v>992600579172.61572</v>
      </c>
      <c r="CH971" s="2">
        <f>Paramètres!$F$21</f>
        <v>13332</v>
      </c>
      <c r="CI971" s="2"/>
      <c r="CJ971" s="2"/>
      <c r="CK971" s="2">
        <f>IF(CN971&gt;20000,Paramètres!$F$22,-2)</f>
        <v>1</v>
      </c>
      <c r="CL971" s="2">
        <f t="shared" si="1031"/>
        <v>-18490.93015303155</v>
      </c>
      <c r="CM971" s="2">
        <f t="shared" si="1032"/>
        <v>12188.018147996194</v>
      </c>
      <c r="CN971" s="2">
        <f t="shared" si="1033"/>
        <v>22146.383097476119</v>
      </c>
      <c r="CO971" s="2">
        <f t="shared" si="1034"/>
        <v>146.60972766276706</v>
      </c>
      <c r="CP971" s="2">
        <f t="shared" si="1035"/>
        <v>1272.6624498290587</v>
      </c>
      <c r="CQ971" s="2">
        <f t="shared" si="1036"/>
        <v>-1062.5984552239147</v>
      </c>
      <c r="CR971" s="2">
        <f t="shared" si="1037"/>
        <v>700.39576966216134</v>
      </c>
      <c r="CS971" s="2">
        <f>Paramètres!$F$22</f>
        <v>1</v>
      </c>
      <c r="CT971" s="2">
        <f t="shared" si="1038"/>
        <v>46772.995056228043</v>
      </c>
      <c r="CU971" s="2">
        <f t="shared" si="1039"/>
        <v>34446.3586940893</v>
      </c>
      <c r="CV971" s="2">
        <f t="shared" si="1068"/>
        <v>58088.421340330759</v>
      </c>
      <c r="CW971" s="2">
        <f t="shared" si="1069"/>
        <v>36.370095508609758</v>
      </c>
      <c r="CX971" s="2">
        <f t="shared" si="1040"/>
        <v>272.36631419706788</v>
      </c>
      <c r="CY971" s="2">
        <f t="shared" si="1070"/>
        <v>219.3102854833061</v>
      </c>
      <c r="CZ971" s="2">
        <f t="shared" si="1071"/>
        <v>161.51287190353182</v>
      </c>
      <c r="DA971" s="2"/>
      <c r="DB971" s="2"/>
      <c r="DC971" s="13">
        <f>Paramètres!$H$16</f>
        <v>-20000</v>
      </c>
      <c r="DD971" s="13">
        <f>Paramètres!$I$16</f>
        <v>0</v>
      </c>
      <c r="DE971" s="13"/>
      <c r="DF971" s="13"/>
      <c r="DG971" s="112">
        <f>Paramètres!$H$20</f>
        <v>1047197551196.5977</v>
      </c>
      <c r="DH971" s="13">
        <f>Paramètres!$H$21</f>
        <v>10000</v>
      </c>
      <c r="DI971" s="13">
        <f>IF(DL971&lt;66666,Paramètres!$H$22,5)</f>
        <v>1</v>
      </c>
      <c r="DJ971" s="13">
        <f t="shared" si="1041"/>
        <v>-53490.93015303155</v>
      </c>
      <c r="DK971" s="13">
        <f t="shared" si="1042"/>
        <v>-2811.981852003807</v>
      </c>
      <c r="DL971" s="13">
        <f t="shared" si="1072"/>
        <v>53564.791146540454</v>
      </c>
      <c r="DM971" s="13">
        <f t="shared" si="1073"/>
        <v>-176.99076979870387</v>
      </c>
      <c r="DN971" s="13">
        <f t="shared" si="1074"/>
        <v>346.69832307151069</v>
      </c>
      <c r="DO971" s="13">
        <f t="shared" si="1075"/>
        <v>-346.22025749817766</v>
      </c>
      <c r="DP971" s="13">
        <f t="shared" si="1076"/>
        <v>-18.200563686137123</v>
      </c>
      <c r="DQ971" s="13">
        <f>IF(DT971&lt;66666,Paramètres!$H$22,5)</f>
        <v>1</v>
      </c>
      <c r="DR971" s="13">
        <f t="shared" si="1043"/>
        <v>11772.995056228043</v>
      </c>
      <c r="DS971" s="13">
        <f t="shared" si="1044"/>
        <v>19446.3586940893</v>
      </c>
      <c r="DT971" s="13">
        <f t="shared" si="1077"/>
        <v>22732.44991313414</v>
      </c>
      <c r="DU971" s="13">
        <f t="shared" si="1078"/>
        <v>58.808921933107875</v>
      </c>
      <c r="DV971" s="13">
        <f t="shared" si="1079"/>
        <v>1554.1611250009003</v>
      </c>
      <c r="DW971" s="13">
        <f t="shared" si="1080"/>
        <v>804.89042365142814</v>
      </c>
      <c r="DX971" s="13">
        <f t="shared" si="1081"/>
        <v>1329.4992321841664</v>
      </c>
    </row>
    <row r="972" spans="1:128" x14ac:dyDescent="0.35">
      <c r="A972" s="106">
        <f t="shared" si="1082"/>
        <v>966</v>
      </c>
      <c r="B972" s="106">
        <f>A972*Paramètres!$D$25</f>
        <v>483</v>
      </c>
      <c r="C972" s="102">
        <f>Paramètres!$D$7</f>
        <v>155093840495.72119</v>
      </c>
      <c r="D972" s="28">
        <f>Paramètres!$D$8</f>
        <v>6666</v>
      </c>
      <c r="E972" s="28">
        <f t="shared" si="1045"/>
        <v>38246.822421943863</v>
      </c>
      <c r="F972" s="28">
        <f t="shared" si="1046"/>
        <v>755.05642870400379</v>
      </c>
      <c r="G972" s="28">
        <f t="shared" si="1020"/>
        <v>-23.179639398327922</v>
      </c>
      <c r="H972" s="28">
        <f t="shared" si="1021"/>
        <v>155.87493158540781</v>
      </c>
      <c r="I972" s="28">
        <f t="shared" si="1083"/>
        <v>8603.0513035798795</v>
      </c>
      <c r="J972" s="28">
        <f t="shared" si="1084"/>
        <v>-3683.654274619842</v>
      </c>
      <c r="K972" s="28">
        <f t="shared" si="1085"/>
        <v>1228.1615625648089</v>
      </c>
      <c r="L972" s="28">
        <f t="shared" si="1047"/>
        <v>-1120.8883245456291</v>
      </c>
      <c r="M972" s="28">
        <f t="shared" si="1048"/>
        <v>501.98624249965798</v>
      </c>
      <c r="N972" s="28">
        <f>Paramètres!$D$26*Calculs!K972</f>
        <v>24.56323125129618</v>
      </c>
      <c r="O972" s="28">
        <f>Paramètres!$D$26*I972</f>
        <v>172.06102607159758</v>
      </c>
      <c r="P972" s="28">
        <f>Paramètres!$D$26*J972</f>
        <v>-73.673085492396837</v>
      </c>
      <c r="Q972" s="105">
        <f>IF($T972&gt;25000,Paramètres!$D$9,-5)</f>
        <v>6</v>
      </c>
      <c r="R972" s="105">
        <f t="shared" si="1022"/>
        <v>73374.268210760492</v>
      </c>
      <c r="S972" s="105">
        <f t="shared" si="1023"/>
        <v>29423.355843211368</v>
      </c>
      <c r="T972" s="105">
        <f t="shared" si="1049"/>
        <v>79053.887346169504</v>
      </c>
      <c r="U972" s="105">
        <f t="shared" si="1050"/>
        <v>21.85096987629791</v>
      </c>
      <c r="V972" s="105">
        <f t="shared" si="1024"/>
        <v>147.32750125362492</v>
      </c>
      <c r="W972" s="105">
        <f t="shared" si="1051"/>
        <v>136.74277071876872</v>
      </c>
      <c r="X972" s="105">
        <f t="shared" si="1052"/>
        <v>54.834362235655675</v>
      </c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44">
        <f t="shared" si="1053"/>
        <v>-35127.445788816636</v>
      </c>
      <c r="AL972" s="44">
        <f t="shared" si="1054"/>
        <v>-28668.299414507364</v>
      </c>
      <c r="AM972" s="44">
        <f t="shared" si="1025"/>
        <v>-107.30076577642215</v>
      </c>
      <c r="AN972" s="44">
        <f t="shared" si="1026"/>
        <v>49.058522516610211</v>
      </c>
      <c r="AO972" s="44">
        <f t="shared" si="1086"/>
        <v>-5166.5066374199969</v>
      </c>
      <c r="AP972" s="44">
        <f t="shared" si="1087"/>
        <v>-16586.962256870418</v>
      </c>
      <c r="AQ972" s="44">
        <f t="shared" si="1055"/>
        <v>2040.8064375189431</v>
      </c>
      <c r="AR972" s="44">
        <f t="shared" si="1056"/>
        <v>1337.3155984875461</v>
      </c>
      <c r="AS972" s="44">
        <f t="shared" si="1057"/>
        <v>1541.5829220190058</v>
      </c>
      <c r="AT972" s="44">
        <f>Paramètres!$D$26*Calculs!AQ972</f>
        <v>40.816128750378866</v>
      </c>
      <c r="AU972" s="44">
        <f>Paramètres!$D$26*AO972</f>
        <v>-103.33013274839993</v>
      </c>
      <c r="AV972" s="44">
        <f>Paramètres!$D$26*AP972</f>
        <v>-331.73924513740837</v>
      </c>
      <c r="AW972" s="44"/>
      <c r="AX972" s="44"/>
      <c r="AY972" s="44"/>
      <c r="AZ972" s="44"/>
      <c r="BA972" s="44"/>
      <c r="BB972" s="44"/>
      <c r="BC972" s="44"/>
      <c r="BD972" s="44"/>
      <c r="BE972" s="44"/>
      <c r="BF972" s="44"/>
      <c r="BG972" s="41">
        <f>Paramètres!$D$16</f>
        <v>30000</v>
      </c>
      <c r="BH972" s="41">
        <f>Paramètres!$E$16</f>
        <v>-25000</v>
      </c>
      <c r="BI972" s="100"/>
      <c r="BJ972" s="100"/>
      <c r="BK972" s="110">
        <f>Paramètres!$D$20</f>
        <v>523598775598.29883</v>
      </c>
      <c r="BL972" s="41">
        <f>Paramètres!$D$21</f>
        <v>10000</v>
      </c>
      <c r="BM972" s="41"/>
      <c r="BN972" s="41"/>
      <c r="BO972" s="41">
        <f>IF(AND($BR$6&gt;200,A972&lt;950),Paramètres!$D$22,0)</f>
        <v>0</v>
      </c>
      <c r="BP972" s="41">
        <f t="shared" si="1027"/>
        <v>-8246.8224219438634</v>
      </c>
      <c r="BQ972" s="41">
        <f t="shared" si="1028"/>
        <v>-25755.056428704003</v>
      </c>
      <c r="BR972" s="41">
        <f t="shared" si="1058"/>
        <v>27043.169409386974</v>
      </c>
      <c r="BS972" s="41">
        <f t="shared" si="1059"/>
        <v>-107.75517341122529</v>
      </c>
      <c r="BT972" s="41">
        <f t="shared" si="1060"/>
        <v>0</v>
      </c>
      <c r="BU972" s="41">
        <f t="shared" si="1061"/>
        <v>0</v>
      </c>
      <c r="BV972" s="41">
        <f t="shared" si="1062"/>
        <v>0</v>
      </c>
      <c r="BW972" s="41">
        <f>Paramètres!$D$22</f>
        <v>1</v>
      </c>
      <c r="BX972" s="41">
        <f t="shared" si="1029"/>
        <v>65127.445788816636</v>
      </c>
      <c r="BY972" s="41">
        <f t="shared" si="1030"/>
        <v>3668.2994145073644</v>
      </c>
      <c r="BZ972" s="41">
        <f t="shared" si="1063"/>
        <v>65230.672352580616</v>
      </c>
      <c r="CA972" s="41">
        <f t="shared" si="1064"/>
        <v>3.2237750274613672</v>
      </c>
      <c r="CB972" s="41">
        <f t="shared" si="1065"/>
        <v>118.83986856370574</v>
      </c>
      <c r="CC972" s="41">
        <f t="shared" si="1066"/>
        <v>118.65180624842425</v>
      </c>
      <c r="CD972" s="41">
        <f t="shared" si="1067"/>
        <v>6.6830557550604102</v>
      </c>
      <c r="CE972" s="2">
        <f>Paramètres!$F$16</f>
        <v>15000</v>
      </c>
      <c r="CF972" s="2">
        <f>Paramètres!$G$16</f>
        <v>15000</v>
      </c>
      <c r="CG972" s="111">
        <f>Paramètres!$F$20</f>
        <v>992600579172.61572</v>
      </c>
      <c r="CH972" s="2">
        <f>Paramètres!$F$21</f>
        <v>13332</v>
      </c>
      <c r="CI972" s="2"/>
      <c r="CJ972" s="2"/>
      <c r="CK972" s="2">
        <f>IF(CN972&gt;20000,Paramètres!$F$22,-2)</f>
        <v>1</v>
      </c>
      <c r="CL972" s="2">
        <f t="shared" si="1031"/>
        <v>-23246.822421943863</v>
      </c>
      <c r="CM972" s="2">
        <f t="shared" si="1032"/>
        <v>14244.943571295997</v>
      </c>
      <c r="CN972" s="2">
        <f t="shared" si="1033"/>
        <v>27264.137068075328</v>
      </c>
      <c r="CO972" s="2">
        <f t="shared" si="1034"/>
        <v>148.50130361076813</v>
      </c>
      <c r="CP972" s="2">
        <f t="shared" si="1035"/>
        <v>968.10733336122792</v>
      </c>
      <c r="CQ972" s="2">
        <f t="shared" si="1036"/>
        <v>-825.45870451856615</v>
      </c>
      <c r="CR972" s="2">
        <f t="shared" si="1037"/>
        <v>505.81591121901079</v>
      </c>
      <c r="CS972" s="2">
        <f>Paramètres!$F$22</f>
        <v>1</v>
      </c>
      <c r="CT972" s="2">
        <f t="shared" si="1038"/>
        <v>50127.445788816636</v>
      </c>
      <c r="CU972" s="2">
        <f t="shared" si="1039"/>
        <v>43668.299414507361</v>
      </c>
      <c r="CV972" s="2">
        <f t="shared" si="1068"/>
        <v>66480.68287153657</v>
      </c>
      <c r="CW972" s="2">
        <f t="shared" si="1069"/>
        <v>41.060605111497118</v>
      </c>
      <c r="CX972" s="2">
        <f t="shared" si="1040"/>
        <v>211.68897514729542</v>
      </c>
      <c r="CY972" s="2">
        <f t="shared" si="1070"/>
        <v>159.6167061985677</v>
      </c>
      <c r="CZ972" s="2">
        <f t="shared" si="1071"/>
        <v>139.04937720548185</v>
      </c>
      <c r="DA972" s="2"/>
      <c r="DB972" s="2"/>
      <c r="DC972" s="13">
        <f>Paramètres!$H$16</f>
        <v>-20000</v>
      </c>
      <c r="DD972" s="13">
        <f>Paramètres!$I$16</f>
        <v>0</v>
      </c>
      <c r="DE972" s="13"/>
      <c r="DF972" s="13"/>
      <c r="DG972" s="112">
        <f>Paramètres!$H$20</f>
        <v>1047197551196.5977</v>
      </c>
      <c r="DH972" s="13">
        <f>Paramètres!$H$21</f>
        <v>10000</v>
      </c>
      <c r="DI972" s="13">
        <f>IF(DL972&lt;66666,Paramètres!$H$22,5)</f>
        <v>1</v>
      </c>
      <c r="DJ972" s="13">
        <f t="shared" si="1041"/>
        <v>-58246.822421943863</v>
      </c>
      <c r="DK972" s="13">
        <f t="shared" si="1042"/>
        <v>-755.05642870400379</v>
      </c>
      <c r="DL972" s="13">
        <f t="shared" si="1072"/>
        <v>58251.716133209244</v>
      </c>
      <c r="DM972" s="13">
        <f t="shared" si="1073"/>
        <v>-179.25731358601632</v>
      </c>
      <c r="DN972" s="13">
        <f t="shared" si="1074"/>
        <v>295.45444107651321</v>
      </c>
      <c r="DO972" s="13">
        <f t="shared" si="1075"/>
        <v>-295.42962002706298</v>
      </c>
      <c r="DP972" s="13">
        <f t="shared" si="1076"/>
        <v>-3.8296687193528092</v>
      </c>
      <c r="DQ972" s="13">
        <f>IF(DT972&lt;66666,Paramètres!$H$22,5)</f>
        <v>1</v>
      </c>
      <c r="DR972" s="13">
        <f t="shared" si="1043"/>
        <v>15127.445788816636</v>
      </c>
      <c r="DS972" s="13">
        <f t="shared" si="1044"/>
        <v>28668.299414507364</v>
      </c>
      <c r="DT972" s="13">
        <f t="shared" si="1077"/>
        <v>32414.672717974951</v>
      </c>
      <c r="DU972" s="13">
        <f t="shared" si="1078"/>
        <v>62.180664533280556</v>
      </c>
      <c r="DV972" s="13">
        <f t="shared" si="1079"/>
        <v>869.60265650561962</v>
      </c>
      <c r="DW972" s="13">
        <f t="shared" si="1080"/>
        <v>405.83062980626391</v>
      </c>
      <c r="DX972" s="13">
        <f t="shared" si="1081"/>
        <v>769.09705506696741</v>
      </c>
    </row>
    <row r="973" spans="1:128" x14ac:dyDescent="0.35">
      <c r="A973" s="106">
        <f t="shared" si="1082"/>
        <v>967</v>
      </c>
      <c r="B973" s="106">
        <f>A973*Paramètres!$D$25</f>
        <v>483.5</v>
      </c>
      <c r="C973" s="102">
        <f>Paramètres!$D$7</f>
        <v>155093840495.72119</v>
      </c>
      <c r="D973" s="28">
        <f>Paramètres!$D$8</f>
        <v>6666</v>
      </c>
      <c r="E973" s="28">
        <f t="shared" si="1045"/>
        <v>42268.125992597394</v>
      </c>
      <c r="F973" s="28">
        <f t="shared" si="1046"/>
        <v>-961.27414798100267</v>
      </c>
      <c r="G973" s="28">
        <f t="shared" si="1020"/>
        <v>-23.033468785489038</v>
      </c>
      <c r="H973" s="28">
        <f t="shared" si="1021"/>
        <v>156.91329344743963</v>
      </c>
      <c r="I973" s="28">
        <f t="shared" si="1083"/>
        <v>7310.1019529626528</v>
      </c>
      <c r="J973" s="28">
        <f t="shared" si="1084"/>
        <v>-3107.9949466277872</v>
      </c>
      <c r="K973" s="28">
        <f t="shared" si="1085"/>
        <v>1012.0226714716874</v>
      </c>
      <c r="L973" s="28">
        <f t="shared" si="1047"/>
        <v>-930.97230621023891</v>
      </c>
      <c r="M973" s="28">
        <f t="shared" si="1048"/>
        <v>396.83806853965046</v>
      </c>
      <c r="N973" s="28">
        <f>Paramètres!$D$26*Calculs!K973</f>
        <v>20.240453429433749</v>
      </c>
      <c r="O973" s="28">
        <f>Paramètres!$D$26*I973</f>
        <v>146.20203905925305</v>
      </c>
      <c r="P973" s="28">
        <f>Paramètres!$D$26*J973</f>
        <v>-62.159898932555741</v>
      </c>
      <c r="Q973" s="105">
        <f>IF($T973&gt;25000,Paramètres!$D$9,-5)</f>
        <v>6</v>
      </c>
      <c r="R973" s="105">
        <f t="shared" si="1022"/>
        <v>79644.496200502152</v>
      </c>
      <c r="S973" s="105">
        <f t="shared" si="1023"/>
        <v>35615.110664456821</v>
      </c>
      <c r="T973" s="105">
        <f t="shared" si="1049"/>
        <v>87244.953336415434</v>
      </c>
      <c r="U973" s="105">
        <f t="shared" si="1050"/>
        <v>24.093049531289122</v>
      </c>
      <c r="V973" s="105">
        <f t="shared" si="1024"/>
        <v>121.19179990710713</v>
      </c>
      <c r="W973" s="105">
        <f t="shared" si="1051"/>
        <v>110.63401925398044</v>
      </c>
      <c r="X973" s="105">
        <f t="shared" si="1052"/>
        <v>49.472882960609617</v>
      </c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44">
        <f t="shared" si="1053"/>
        <v>-37376.370207904751</v>
      </c>
      <c r="AL973" s="44">
        <f t="shared" si="1054"/>
        <v>-36576.38481243782</v>
      </c>
      <c r="AM973" s="44">
        <f t="shared" si="1025"/>
        <v>-104.21001839510468</v>
      </c>
      <c r="AN973" s="44">
        <f t="shared" si="1026"/>
        <v>49.751346895571139</v>
      </c>
      <c r="AO973" s="44">
        <f t="shared" si="1086"/>
        <v>-3725.8609061840507</v>
      </c>
      <c r="AP973" s="44">
        <f t="shared" si="1087"/>
        <v>-14713.640089714003</v>
      </c>
      <c r="AQ973" s="44">
        <f t="shared" si="1055"/>
        <v>1270.4445791134533</v>
      </c>
      <c r="AR973" s="44">
        <f t="shared" si="1056"/>
        <v>820.8419129720246</v>
      </c>
      <c r="AS973" s="44">
        <f t="shared" si="1057"/>
        <v>969.66385026316539</v>
      </c>
      <c r="AT973" s="44">
        <f>Paramètres!$D$26*Calculs!AQ973</f>
        <v>25.408891582269067</v>
      </c>
      <c r="AU973" s="44">
        <f>Paramètres!$D$26*AO973</f>
        <v>-74.517218123681019</v>
      </c>
      <c r="AV973" s="44">
        <f>Paramètres!$D$26*AP973</f>
        <v>-294.27280179428004</v>
      </c>
      <c r="AW973" s="44"/>
      <c r="AX973" s="44"/>
      <c r="AY973" s="44"/>
      <c r="AZ973" s="44"/>
      <c r="BA973" s="44"/>
      <c r="BB973" s="44"/>
      <c r="BC973" s="44"/>
      <c r="BD973" s="44"/>
      <c r="BE973" s="44"/>
      <c r="BF973" s="44"/>
      <c r="BG973" s="41">
        <f>Paramètres!$D$16</f>
        <v>30000</v>
      </c>
      <c r="BH973" s="41">
        <f>Paramètres!$E$16</f>
        <v>-25000</v>
      </c>
      <c r="BI973" s="100"/>
      <c r="BJ973" s="100"/>
      <c r="BK973" s="110">
        <f>Paramètres!$D$20</f>
        <v>523598775598.29883</v>
      </c>
      <c r="BL973" s="41">
        <f>Paramètres!$D$21</f>
        <v>10000</v>
      </c>
      <c r="BM973" s="41"/>
      <c r="BN973" s="41"/>
      <c r="BO973" s="41">
        <f>IF(AND($BR$6&gt;200,A973&lt;950),Paramètres!$D$22,0)</f>
        <v>0</v>
      </c>
      <c r="BP973" s="41">
        <f t="shared" si="1027"/>
        <v>-12268.125992597394</v>
      </c>
      <c r="BQ973" s="41">
        <f t="shared" si="1028"/>
        <v>-24038.725852018997</v>
      </c>
      <c r="BR973" s="41">
        <f t="shared" si="1058"/>
        <v>26988.279974069676</v>
      </c>
      <c r="BS973" s="41">
        <f t="shared" si="1059"/>
        <v>-117.037422191714</v>
      </c>
      <c r="BT973" s="41">
        <f t="shared" si="1060"/>
        <v>0</v>
      </c>
      <c r="BU973" s="41">
        <f t="shared" si="1061"/>
        <v>0</v>
      </c>
      <c r="BV973" s="41">
        <f t="shared" si="1062"/>
        <v>0</v>
      </c>
      <c r="BW973" s="41">
        <f>Paramètres!$D$22</f>
        <v>1</v>
      </c>
      <c r="BX973" s="41">
        <f t="shared" si="1029"/>
        <v>67376.370207904751</v>
      </c>
      <c r="BY973" s="41">
        <f t="shared" si="1030"/>
        <v>11576.38481243782</v>
      </c>
      <c r="BZ973" s="41">
        <f t="shared" si="1063"/>
        <v>68363.644927097586</v>
      </c>
      <c r="CA973" s="41">
        <f t="shared" si="1064"/>
        <v>9.7491797720335072</v>
      </c>
      <c r="CB973" s="41">
        <f t="shared" si="1065"/>
        <v>108.53165850333828</v>
      </c>
      <c r="CC973" s="41">
        <f t="shared" si="1066"/>
        <v>106.96429674568653</v>
      </c>
      <c r="CD973" s="41">
        <f t="shared" si="1067"/>
        <v>18.378251254838034</v>
      </c>
      <c r="CE973" s="2">
        <f>Paramètres!$F$16</f>
        <v>15000</v>
      </c>
      <c r="CF973" s="2">
        <f>Paramètres!$G$16</f>
        <v>15000</v>
      </c>
      <c r="CG973" s="111">
        <f>Paramètres!$F$20</f>
        <v>992600579172.61572</v>
      </c>
      <c r="CH973" s="2">
        <f>Paramètres!$F$21</f>
        <v>13332</v>
      </c>
      <c r="CI973" s="2"/>
      <c r="CJ973" s="2"/>
      <c r="CK973" s="2">
        <f>IF(CN973&gt;20000,Paramètres!$F$22,-2)</f>
        <v>1</v>
      </c>
      <c r="CL973" s="2">
        <f t="shared" si="1031"/>
        <v>-27268.125992597394</v>
      </c>
      <c r="CM973" s="2">
        <f t="shared" si="1032"/>
        <v>15961.274147981003</v>
      </c>
      <c r="CN973" s="2">
        <f t="shared" si="1033"/>
        <v>31596.091017326373</v>
      </c>
      <c r="CO973" s="2">
        <f t="shared" si="1034"/>
        <v>149.65762077436997</v>
      </c>
      <c r="CP973" s="2">
        <f t="shared" si="1035"/>
        <v>777.61803662876639</v>
      </c>
      <c r="CQ973" s="2">
        <f t="shared" si="1036"/>
        <v>-671.10157978978043</v>
      </c>
      <c r="CR973" s="2">
        <f t="shared" si="1037"/>
        <v>392.82627266265985</v>
      </c>
      <c r="CS973" s="2">
        <f>Paramètres!$F$22</f>
        <v>1</v>
      </c>
      <c r="CT973" s="2">
        <f t="shared" si="1038"/>
        <v>52376.370207904751</v>
      </c>
      <c r="CU973" s="2">
        <f t="shared" si="1039"/>
        <v>51576.38481243782</v>
      </c>
      <c r="CV973" s="2">
        <f t="shared" si="1068"/>
        <v>73507.874588211023</v>
      </c>
      <c r="CW973" s="2">
        <f t="shared" si="1069"/>
        <v>44.559079679920771</v>
      </c>
      <c r="CX973" s="2">
        <f t="shared" si="1040"/>
        <v>174.99388186659849</v>
      </c>
      <c r="CY973" s="2">
        <f t="shared" si="1070"/>
        <v>124.68792482585609</v>
      </c>
      <c r="CZ973" s="2">
        <f t="shared" si="1071"/>
        <v>122.78346832274568</v>
      </c>
      <c r="DA973" s="2"/>
      <c r="DB973" s="2"/>
      <c r="DC973" s="13">
        <f>Paramètres!$H$16</f>
        <v>-20000</v>
      </c>
      <c r="DD973" s="13">
        <f>Paramètres!$I$16</f>
        <v>0</v>
      </c>
      <c r="DE973" s="13"/>
      <c r="DF973" s="13"/>
      <c r="DG973" s="112">
        <f>Paramètres!$H$20</f>
        <v>1047197551196.5977</v>
      </c>
      <c r="DH973" s="13">
        <f>Paramètres!$H$21</f>
        <v>10000</v>
      </c>
      <c r="DI973" s="13">
        <f>IF(DL973&lt;66666,Paramètres!$H$22,5)</f>
        <v>1</v>
      </c>
      <c r="DJ973" s="13">
        <f t="shared" si="1041"/>
        <v>-62268.125992597394</v>
      </c>
      <c r="DK973" s="13">
        <f t="shared" si="1042"/>
        <v>961.27414798100267</v>
      </c>
      <c r="DL973" s="13">
        <f t="shared" si="1072"/>
        <v>62275.545462224247</v>
      </c>
      <c r="DM973" s="13">
        <f t="shared" si="1073"/>
        <v>179.11555750162185</v>
      </c>
      <c r="DN973" s="13">
        <f t="shared" si="1074"/>
        <v>259.90169094574094</v>
      </c>
      <c r="DO973" s="13">
        <f t="shared" si="1075"/>
        <v>-259.87072642045854</v>
      </c>
      <c r="DP973" s="13">
        <f t="shared" si="1076"/>
        <v>4.0117958769906075</v>
      </c>
      <c r="DQ973" s="13">
        <f>IF(DT973&lt;66666,Paramètres!$H$22,5)</f>
        <v>1</v>
      </c>
      <c r="DR973" s="13">
        <f t="shared" si="1043"/>
        <v>17376.370207904751</v>
      </c>
      <c r="DS973" s="13">
        <f t="shared" si="1044"/>
        <v>36576.38481243782</v>
      </c>
      <c r="DT973" s="13">
        <f t="shared" si="1077"/>
        <v>40494.075709289769</v>
      </c>
      <c r="DU973" s="13">
        <f t="shared" si="1078"/>
        <v>64.588975002165029</v>
      </c>
      <c r="DV973" s="13">
        <f t="shared" si="1079"/>
        <v>584.3624336934339</v>
      </c>
      <c r="DW973" s="13">
        <f t="shared" si="1080"/>
        <v>250.7551488851453</v>
      </c>
      <c r="DX973" s="13">
        <f t="shared" si="1081"/>
        <v>527.82696901513236</v>
      </c>
    </row>
    <row r="974" spans="1:128" x14ac:dyDescent="0.35">
      <c r="A974" s="106">
        <f t="shared" si="1082"/>
        <v>968</v>
      </c>
      <c r="B974" s="106">
        <f>A974*Paramètres!$D$25</f>
        <v>484</v>
      </c>
      <c r="C974" s="102">
        <f>Paramètres!$D$7</f>
        <v>155093840495.72119</v>
      </c>
      <c r="D974" s="28">
        <f>Paramètres!$D$8</f>
        <v>6666</v>
      </c>
      <c r="E974" s="28">
        <f t="shared" si="1045"/>
        <v>45690.433892526162</v>
      </c>
      <c r="F974" s="28">
        <f t="shared" si="1046"/>
        <v>-2416.0621041599838</v>
      </c>
      <c r="G974" s="28">
        <f t="shared" si="1020"/>
        <v>-23.025513388198476</v>
      </c>
      <c r="H974" s="28">
        <f t="shared" si="1021"/>
        <v>157.58206493971502</v>
      </c>
      <c r="I974" s="28">
        <f t="shared" si="1083"/>
        <v>6232.9276076931601</v>
      </c>
      <c r="J974" s="28">
        <f t="shared" si="1084"/>
        <v>-2648.9969791555809</v>
      </c>
      <c r="K974" s="28">
        <f t="shared" si="1085"/>
        <v>867.06699907432244</v>
      </c>
      <c r="L974" s="28">
        <f t="shared" si="1047"/>
        <v>-801.53988761463006</v>
      </c>
      <c r="M974" s="28">
        <f t="shared" si="1048"/>
        <v>330.66446656161492</v>
      </c>
      <c r="N974" s="28">
        <f>Paramètres!$D$26*Calculs!K974</f>
        <v>17.341339981486449</v>
      </c>
      <c r="O974" s="28">
        <f>Paramètres!$D$26*I974</f>
        <v>124.6585521538632</v>
      </c>
      <c r="P974" s="28">
        <f>Paramètres!$D$26*J974</f>
        <v>-52.979939583111616</v>
      </c>
      <c r="Q974" s="105">
        <f>IF($T974&gt;25000,Paramètres!$D$9,-5)</f>
        <v>6</v>
      </c>
      <c r="R974" s="105">
        <f t="shared" si="1022"/>
        <v>84724.524075279944</v>
      </c>
      <c r="S974" s="105">
        <f t="shared" si="1023"/>
        <v>41274.726790569046</v>
      </c>
      <c r="T974" s="105">
        <f t="shared" si="1049"/>
        <v>94243.557081738007</v>
      </c>
      <c r="U974" s="105">
        <f t="shared" si="1050"/>
        <v>25.973670665079734</v>
      </c>
      <c r="V974" s="105">
        <f t="shared" si="1024"/>
        <v>103.98996892082448</v>
      </c>
      <c r="W974" s="105">
        <f t="shared" si="1051"/>
        <v>93.486503462285569</v>
      </c>
      <c r="X974" s="105">
        <f t="shared" si="1052"/>
        <v>45.543246552591206</v>
      </c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44">
        <f t="shared" si="1053"/>
        <v>-39034.090182753775</v>
      </c>
      <c r="AL974" s="44">
        <f t="shared" si="1054"/>
        <v>-43690.788894729027</v>
      </c>
      <c r="AM974" s="44">
        <f t="shared" si="1025"/>
        <v>-101.88451864960595</v>
      </c>
      <c r="AN974" s="44">
        <f t="shared" si="1026"/>
        <v>50.462633800750098</v>
      </c>
      <c r="AO974" s="44">
        <f t="shared" si="1086"/>
        <v>-2830.5017750883449</v>
      </c>
      <c r="AP974" s="44">
        <f t="shared" si="1087"/>
        <v>-13449.703437656557</v>
      </c>
      <c r="AQ974" s="44">
        <f t="shared" si="1055"/>
        <v>931.60352066146424</v>
      </c>
      <c r="AR974" s="44">
        <f t="shared" si="1056"/>
        <v>593.04138971066834</v>
      </c>
      <c r="AS974" s="44">
        <f t="shared" si="1057"/>
        <v>718.4615715533256</v>
      </c>
      <c r="AT974" s="44">
        <f>Paramètres!$D$26*Calculs!AQ974</f>
        <v>18.632070413229286</v>
      </c>
      <c r="AU974" s="44">
        <f>Paramètres!$D$26*AO974</f>
        <v>-56.610035501766902</v>
      </c>
      <c r="AV974" s="44">
        <f>Paramètres!$D$26*AP974</f>
        <v>-268.99406875313116</v>
      </c>
      <c r="AW974" s="44"/>
      <c r="AX974" s="44"/>
      <c r="AY974" s="44"/>
      <c r="AZ974" s="44"/>
      <c r="BA974" s="44"/>
      <c r="BB974" s="44"/>
      <c r="BC974" s="44"/>
      <c r="BD974" s="44"/>
      <c r="BE974" s="44"/>
      <c r="BF974" s="44"/>
      <c r="BG974" s="41">
        <f>Paramètres!$D$16</f>
        <v>30000</v>
      </c>
      <c r="BH974" s="41">
        <f>Paramètres!$E$16</f>
        <v>-25000</v>
      </c>
      <c r="BI974" s="100"/>
      <c r="BJ974" s="100"/>
      <c r="BK974" s="110">
        <f>Paramètres!$D$20</f>
        <v>523598775598.29883</v>
      </c>
      <c r="BL974" s="41">
        <f>Paramètres!$D$21</f>
        <v>10000</v>
      </c>
      <c r="BM974" s="41"/>
      <c r="BN974" s="41"/>
      <c r="BO974" s="41">
        <f>IF(AND($BR$6&gt;200,A974&lt;950),Paramètres!$D$22,0)</f>
        <v>0</v>
      </c>
      <c r="BP974" s="41">
        <f t="shared" si="1027"/>
        <v>-15690.433892526162</v>
      </c>
      <c r="BQ974" s="41">
        <f t="shared" si="1028"/>
        <v>-22583.937895840016</v>
      </c>
      <c r="BR974" s="41">
        <f t="shared" si="1058"/>
        <v>27499.526661724423</v>
      </c>
      <c r="BS974" s="41">
        <f t="shared" si="1059"/>
        <v>-124.79005664195735</v>
      </c>
      <c r="BT974" s="41">
        <f t="shared" si="1060"/>
        <v>0</v>
      </c>
      <c r="BU974" s="41">
        <f t="shared" si="1061"/>
        <v>0</v>
      </c>
      <c r="BV974" s="41">
        <f t="shared" si="1062"/>
        <v>0</v>
      </c>
      <c r="BW974" s="41">
        <f>Paramètres!$D$22</f>
        <v>1</v>
      </c>
      <c r="BX974" s="41">
        <f t="shared" si="1029"/>
        <v>69034.090182753775</v>
      </c>
      <c r="BY974" s="41">
        <f t="shared" si="1030"/>
        <v>18690.788894729027</v>
      </c>
      <c r="BZ974" s="41">
        <f t="shared" si="1063"/>
        <v>71519.58610665967</v>
      </c>
      <c r="CA974" s="41">
        <f t="shared" si="1064"/>
        <v>15.149471885243988</v>
      </c>
      <c r="CB974" s="41">
        <f t="shared" si="1065"/>
        <v>99.434192297199715</v>
      </c>
      <c r="CC974" s="41">
        <f t="shared" si="1066"/>
        <v>95.978589530106063</v>
      </c>
      <c r="CD974" s="41">
        <f t="shared" si="1067"/>
        <v>25.985937535673088</v>
      </c>
      <c r="CE974" s="2">
        <f>Paramètres!$F$16</f>
        <v>15000</v>
      </c>
      <c r="CF974" s="2">
        <f>Paramètres!$G$16</f>
        <v>15000</v>
      </c>
      <c r="CG974" s="111">
        <f>Paramètres!$F$20</f>
        <v>992600579172.61572</v>
      </c>
      <c r="CH974" s="2">
        <f>Paramètres!$F$21</f>
        <v>13332</v>
      </c>
      <c r="CI974" s="2"/>
      <c r="CJ974" s="2"/>
      <c r="CK974" s="2">
        <f>IF(CN974&gt;20000,Paramètres!$F$22,-2)</f>
        <v>1</v>
      </c>
      <c r="CL974" s="2">
        <f t="shared" si="1031"/>
        <v>-30690.433892526162</v>
      </c>
      <c r="CM974" s="2">
        <f t="shared" si="1032"/>
        <v>17416.062104159984</v>
      </c>
      <c r="CN974" s="2">
        <f t="shared" si="1033"/>
        <v>35287.702556662371</v>
      </c>
      <c r="CO974" s="2">
        <f t="shared" si="1034"/>
        <v>150.42616149194976</v>
      </c>
      <c r="CP974" s="2">
        <f t="shared" si="1035"/>
        <v>652.53972950407365</v>
      </c>
      <c r="CQ974" s="2">
        <f t="shared" si="1036"/>
        <v>-567.52709809980547</v>
      </c>
      <c r="CR974" s="2">
        <f t="shared" si="1037"/>
        <v>322.05759035250736</v>
      </c>
      <c r="CS974" s="2">
        <f>Paramètres!$F$22</f>
        <v>1</v>
      </c>
      <c r="CT974" s="2">
        <f t="shared" si="1038"/>
        <v>54034.090182753775</v>
      </c>
      <c r="CU974" s="2">
        <f t="shared" si="1039"/>
        <v>58690.788894729027</v>
      </c>
      <c r="CV974" s="2">
        <f t="shared" si="1068"/>
        <v>79776.510345863178</v>
      </c>
      <c r="CW974" s="2">
        <f t="shared" si="1069"/>
        <v>47.365560881110632</v>
      </c>
      <c r="CX974" s="2">
        <f t="shared" si="1040"/>
        <v>149.65126120311345</v>
      </c>
      <c r="CY974" s="2">
        <f t="shared" si="1070"/>
        <v>101.3615374845885</v>
      </c>
      <c r="CZ974" s="2">
        <f t="shared" si="1071"/>
        <v>110.09695135853151</v>
      </c>
      <c r="DA974" s="2"/>
      <c r="DB974" s="2"/>
      <c r="DC974" s="13">
        <f>Paramètres!$H$16</f>
        <v>-20000</v>
      </c>
      <c r="DD974" s="13">
        <f>Paramètres!$I$16</f>
        <v>0</v>
      </c>
      <c r="DE974" s="13"/>
      <c r="DF974" s="13"/>
      <c r="DG974" s="112">
        <f>Paramètres!$H$20</f>
        <v>1047197551196.5977</v>
      </c>
      <c r="DH974" s="13">
        <f>Paramètres!$H$21</f>
        <v>10000</v>
      </c>
      <c r="DI974" s="13">
        <f>IF(DL974&lt;66666,Paramètres!$H$22,5)</f>
        <v>1</v>
      </c>
      <c r="DJ974" s="13">
        <f t="shared" si="1041"/>
        <v>-65690.433892526169</v>
      </c>
      <c r="DK974" s="13">
        <f t="shared" si="1042"/>
        <v>2416.0621041599838</v>
      </c>
      <c r="DL974" s="13">
        <f t="shared" si="1072"/>
        <v>65734.849669558913</v>
      </c>
      <c r="DM974" s="13">
        <f t="shared" si="1073"/>
        <v>177.89363862644282</v>
      </c>
      <c r="DN974" s="13">
        <f t="shared" si="1074"/>
        <v>234.17101437750247</v>
      </c>
      <c r="DO974" s="13">
        <f t="shared" si="1075"/>
        <v>-234.01278951482453</v>
      </c>
      <c r="DP974" s="13">
        <f t="shared" si="1076"/>
        <v>8.6068762091075293</v>
      </c>
      <c r="DQ974" s="13">
        <f>IF(DT974&lt;66666,Paramètres!$H$22,5)</f>
        <v>1</v>
      </c>
      <c r="DR974" s="13">
        <f t="shared" si="1043"/>
        <v>19034.090182753775</v>
      </c>
      <c r="DS974" s="13">
        <f t="shared" si="1044"/>
        <v>43690.788894729027</v>
      </c>
      <c r="DT974" s="13">
        <f t="shared" si="1077"/>
        <v>47656.915797489259</v>
      </c>
      <c r="DU974" s="13">
        <f t="shared" si="1078"/>
        <v>66.459432576850276</v>
      </c>
      <c r="DV974" s="13">
        <f t="shared" si="1079"/>
        <v>432.22244920674143</v>
      </c>
      <c r="DW974" s="13">
        <f t="shared" si="1080"/>
        <v>172.62890263757387</v>
      </c>
      <c r="DX974" s="13">
        <f t="shared" si="1081"/>
        <v>396.25182343103637</v>
      </c>
    </row>
    <row r="975" spans="1:128" x14ac:dyDescent="0.35">
      <c r="A975" s="106">
        <f t="shared" si="1082"/>
        <v>969</v>
      </c>
      <c r="B975" s="106">
        <f>A975*Paramètres!$D$25</f>
        <v>484.5</v>
      </c>
      <c r="C975" s="102">
        <f>Paramètres!$D$7</f>
        <v>155093840495.72119</v>
      </c>
      <c r="D975" s="28">
        <f>Paramètres!$D$8</f>
        <v>6666</v>
      </c>
      <c r="E975" s="28">
        <f t="shared" si="1045"/>
        <v>48606.512724469081</v>
      </c>
      <c r="F975" s="28">
        <f t="shared" si="1046"/>
        <v>-3657.8944770973703</v>
      </c>
      <c r="G975" s="28">
        <f t="shared" si="1020"/>
        <v>-23.116813062284479</v>
      </c>
      <c r="H975" s="28">
        <f t="shared" si="1021"/>
        <v>168.04231459992215</v>
      </c>
      <c r="I975" s="28">
        <f t="shared" si="1083"/>
        <v>5306.7291679246664</v>
      </c>
      <c r="J975" s="28">
        <f t="shared" si="1084"/>
        <v>-2265.3525730108545</v>
      </c>
      <c r="K975" s="28">
        <f t="shared" si="1085"/>
        <v>1603.5317186169041</v>
      </c>
      <c r="L975" s="28">
        <f t="shared" si="1047"/>
        <v>-1568.7364959184081</v>
      </c>
      <c r="M975" s="28">
        <f t="shared" si="1048"/>
        <v>332.2345240701456</v>
      </c>
      <c r="N975" s="28">
        <f>Paramètres!$D$26*Calculs!K975</f>
        <v>32.070634372338084</v>
      </c>
      <c r="O975" s="28">
        <f>Paramètres!$D$26*I975</f>
        <v>106.13458335849333</v>
      </c>
      <c r="P975" s="28">
        <f>Paramètres!$D$26*J975</f>
        <v>-45.307051460217089</v>
      </c>
      <c r="Q975" s="105">
        <f>IF($T975&gt;25000,Paramètres!$D$9,-5)</f>
        <v>6</v>
      </c>
      <c r="R975" s="105">
        <f t="shared" si="1022"/>
        <v>88907.593447339357</v>
      </c>
      <c r="S975" s="105">
        <f t="shared" si="1023"/>
        <v>46578.130743571608</v>
      </c>
      <c r="T975" s="105">
        <f t="shared" si="1049"/>
        <v>100369.72868431314</v>
      </c>
      <c r="U975" s="105">
        <f t="shared" si="1050"/>
        <v>27.649761124342337</v>
      </c>
      <c r="V975" s="105">
        <f t="shared" si="1024"/>
        <v>91.764180070682414</v>
      </c>
      <c r="W975" s="105">
        <f t="shared" si="1051"/>
        <v>81.284790959365978</v>
      </c>
      <c r="X975" s="105">
        <f t="shared" si="1052"/>
        <v>42.584592316198147</v>
      </c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44">
        <f t="shared" si="1053"/>
        <v>-40301.080722870276</v>
      </c>
      <c r="AL975" s="44">
        <f t="shared" si="1054"/>
        <v>-50236.025220668977</v>
      </c>
      <c r="AM975" s="44">
        <f t="shared" si="1025"/>
        <v>-99.926053621075937</v>
      </c>
      <c r="AN975" s="44">
        <f t="shared" si="1026"/>
        <v>51.270543252381678</v>
      </c>
      <c r="AO975" s="44">
        <f t="shared" si="1086"/>
        <v>-2180.8503498759096</v>
      </c>
      <c r="AP975" s="44">
        <f t="shared" si="1087"/>
        <v>-12462.247797350101</v>
      </c>
      <c r="AQ975" s="44">
        <f t="shared" si="1055"/>
        <v>740.76579735521329</v>
      </c>
      <c r="AR975" s="44">
        <f t="shared" si="1056"/>
        <v>463.45553311455399</v>
      </c>
      <c r="AS975" s="44">
        <f t="shared" si="1057"/>
        <v>577.87795887783216</v>
      </c>
      <c r="AT975" s="44">
        <f>Paramètres!$D$26*Calculs!AQ975</f>
        <v>14.815315947104267</v>
      </c>
      <c r="AU975" s="44">
        <f>Paramètres!$D$26*AO975</f>
        <v>-43.617006997518196</v>
      </c>
      <c r="AV975" s="44">
        <f>Paramètres!$D$26*AP975</f>
        <v>-249.24495594700201</v>
      </c>
      <c r="AW975" s="44"/>
      <c r="AX975" s="44"/>
      <c r="AY975" s="44"/>
      <c r="AZ975" s="44"/>
      <c r="BA975" s="44"/>
      <c r="BB975" s="44"/>
      <c r="BC975" s="44"/>
      <c r="BD975" s="44"/>
      <c r="BE975" s="44"/>
      <c r="BF975" s="44"/>
      <c r="BG975" s="41">
        <f>Paramètres!$D$16</f>
        <v>30000</v>
      </c>
      <c r="BH975" s="41">
        <f>Paramètres!$E$16</f>
        <v>-25000</v>
      </c>
      <c r="BI975" s="100"/>
      <c r="BJ975" s="100"/>
      <c r="BK975" s="110">
        <f>Paramètres!$D$20</f>
        <v>523598775598.29883</v>
      </c>
      <c r="BL975" s="41">
        <f>Paramètres!$D$21</f>
        <v>10000</v>
      </c>
      <c r="BM975" s="41"/>
      <c r="BN975" s="41"/>
      <c r="BO975" s="41">
        <f>IF(AND($BR$6&gt;200,A975&lt;950),Paramètres!$D$22,0)</f>
        <v>0</v>
      </c>
      <c r="BP975" s="41">
        <f t="shared" si="1027"/>
        <v>-18606.512724469081</v>
      </c>
      <c r="BQ975" s="41">
        <f t="shared" si="1028"/>
        <v>-21342.105522902631</v>
      </c>
      <c r="BR975" s="41">
        <f t="shared" si="1058"/>
        <v>28314.091613833225</v>
      </c>
      <c r="BS975" s="41">
        <f t="shared" si="1059"/>
        <v>-131.08262754755333</v>
      </c>
      <c r="BT975" s="41">
        <f t="shared" si="1060"/>
        <v>0</v>
      </c>
      <c r="BU975" s="41">
        <f t="shared" si="1061"/>
        <v>0</v>
      </c>
      <c r="BV975" s="41">
        <f t="shared" si="1062"/>
        <v>0</v>
      </c>
      <c r="BW975" s="41">
        <f>Paramètres!$D$22</f>
        <v>1</v>
      </c>
      <c r="BX975" s="41">
        <f t="shared" si="1029"/>
        <v>70301.080722870276</v>
      </c>
      <c r="BY975" s="41">
        <f t="shared" si="1030"/>
        <v>25236.025220668977</v>
      </c>
      <c r="BZ975" s="41">
        <f t="shared" si="1063"/>
        <v>74693.365968750964</v>
      </c>
      <c r="CA975" s="41">
        <f t="shared" si="1064"/>
        <v>19.746648772243613</v>
      </c>
      <c r="CB975" s="41">
        <f t="shared" si="1065"/>
        <v>91.382177638740558</v>
      </c>
      <c r="CC975" s="41">
        <f t="shared" si="1066"/>
        <v>86.008519812863369</v>
      </c>
      <c r="CD975" s="41">
        <f t="shared" si="1067"/>
        <v>30.874534969755</v>
      </c>
      <c r="CE975" s="2">
        <f>Paramètres!$F$16</f>
        <v>15000</v>
      </c>
      <c r="CF975" s="2">
        <f>Paramètres!$G$16</f>
        <v>15000</v>
      </c>
      <c r="CG975" s="111">
        <f>Paramètres!$F$20</f>
        <v>992600579172.61572</v>
      </c>
      <c r="CH975" s="2">
        <f>Paramètres!$F$21</f>
        <v>13332</v>
      </c>
      <c r="CI975" s="2"/>
      <c r="CJ975" s="2"/>
      <c r="CK975" s="2">
        <f>IF(CN975&gt;20000,Paramètres!$F$22,-2)</f>
        <v>1</v>
      </c>
      <c r="CL975" s="2">
        <f t="shared" si="1031"/>
        <v>-33606.512724469081</v>
      </c>
      <c r="CM975" s="2">
        <f t="shared" si="1032"/>
        <v>18657.894477097369</v>
      </c>
      <c r="CN975" s="2">
        <f t="shared" si="1033"/>
        <v>38438.453712635252</v>
      </c>
      <c r="CO975" s="2">
        <f t="shared" si="1034"/>
        <v>150.96154062309091</v>
      </c>
      <c r="CP975" s="2">
        <f t="shared" si="1035"/>
        <v>566.55529626708335</v>
      </c>
      <c r="CQ975" s="2">
        <f t="shared" si="1036"/>
        <v>-495.33594445440434</v>
      </c>
      <c r="CR975" s="2">
        <f t="shared" si="1037"/>
        <v>275.00401062483769</v>
      </c>
      <c r="CS975" s="2">
        <f>Paramètres!$F$22</f>
        <v>1</v>
      </c>
      <c r="CT975" s="2">
        <f t="shared" si="1038"/>
        <v>55301.080722870276</v>
      </c>
      <c r="CU975" s="2">
        <f t="shared" si="1039"/>
        <v>65236.025220668977</v>
      </c>
      <c r="CV975" s="2">
        <f t="shared" si="1068"/>
        <v>85521.626011840854</v>
      </c>
      <c r="CW975" s="2">
        <f t="shared" si="1069"/>
        <v>49.711798943335147</v>
      </c>
      <c r="CX975" s="2">
        <f t="shared" si="1040"/>
        <v>130.91237803326544</v>
      </c>
      <c r="CY975" s="2">
        <f t="shared" si="1070"/>
        <v>84.652225674920729</v>
      </c>
      <c r="CZ975" s="2">
        <f t="shared" si="1071"/>
        <v>99.860159275893878</v>
      </c>
      <c r="DA975" s="2"/>
      <c r="DB975" s="2"/>
      <c r="DC975" s="13">
        <f>Paramètres!$H$16</f>
        <v>-20000</v>
      </c>
      <c r="DD975" s="13">
        <f>Paramètres!$I$16</f>
        <v>0</v>
      </c>
      <c r="DE975" s="13"/>
      <c r="DF975" s="13"/>
      <c r="DG975" s="112">
        <f>Paramètres!$H$20</f>
        <v>1047197551196.5977</v>
      </c>
      <c r="DH975" s="13">
        <f>Paramètres!$H$21</f>
        <v>10000</v>
      </c>
      <c r="DI975" s="13">
        <f>IF(DL975&lt;66666,Paramètres!$H$22,5)</f>
        <v>5</v>
      </c>
      <c r="DJ975" s="13">
        <f t="shared" si="1041"/>
        <v>-68606.512724469081</v>
      </c>
      <c r="DK975" s="13">
        <f t="shared" si="1042"/>
        <v>3657.8944770973703</v>
      </c>
      <c r="DL975" s="13">
        <f t="shared" si="1072"/>
        <v>68703.957529521664</v>
      </c>
      <c r="DM975" s="13">
        <f t="shared" si="1073"/>
        <v>176.94804979816121</v>
      </c>
      <c r="DN975" s="13">
        <f t="shared" si="1074"/>
        <v>1074.9251488138329</v>
      </c>
      <c r="DO975" s="13">
        <f t="shared" si="1075"/>
        <v>-1073.4005514640037</v>
      </c>
      <c r="DP975" s="13">
        <f t="shared" si="1076"/>
        <v>57.230513445307885</v>
      </c>
      <c r="DQ975" s="13">
        <f>IF(DT975&lt;66666,Paramètres!$H$22,5)</f>
        <v>1</v>
      </c>
      <c r="DR975" s="13">
        <f t="shared" si="1043"/>
        <v>20301.080722870276</v>
      </c>
      <c r="DS975" s="13">
        <f t="shared" si="1044"/>
        <v>50236.025220668977</v>
      </c>
      <c r="DT975" s="13">
        <f t="shared" si="1077"/>
        <v>54182.950348686114</v>
      </c>
      <c r="DU975" s="13">
        <f t="shared" si="1078"/>
        <v>67.995677141050564</v>
      </c>
      <c r="DV975" s="13">
        <f t="shared" si="1079"/>
        <v>339.22138720532342</v>
      </c>
      <c r="DW975" s="13">
        <f t="shared" si="1080"/>
        <v>127.09829790112748</v>
      </c>
      <c r="DX975" s="13">
        <f t="shared" si="1081"/>
        <v>314.51100490784137</v>
      </c>
    </row>
    <row r="976" spans="1:128" x14ac:dyDescent="0.35">
      <c r="A976" s="106">
        <f t="shared" si="1082"/>
        <v>970</v>
      </c>
      <c r="B976" s="106">
        <f>A976*Paramètres!$D$25</f>
        <v>485</v>
      </c>
      <c r="C976" s="102">
        <f>Paramètres!$D$7</f>
        <v>155093840495.72119</v>
      </c>
      <c r="D976" s="28">
        <f>Paramètres!$D$8</f>
        <v>6666</v>
      </c>
      <c r="E976" s="28">
        <f t="shared" si="1045"/>
        <v>50867.693184451811</v>
      </c>
      <c r="F976" s="28">
        <f t="shared" si="1046"/>
        <v>-4707.5121325852606</v>
      </c>
      <c r="G976" s="28">
        <f t="shared" si="1020"/>
        <v>-27.465052612467929</v>
      </c>
      <c r="H976" s="28">
        <f t="shared" si="1021"/>
        <v>167.86944707271209</v>
      </c>
      <c r="I976" s="28">
        <f t="shared" si="1083"/>
        <v>3631.8580886477653</v>
      </c>
      <c r="J976" s="28">
        <f t="shared" si="1084"/>
        <v>-1887.8109974804918</v>
      </c>
      <c r="K976" s="28">
        <f t="shared" si="1085"/>
        <v>1485.2890473895577</v>
      </c>
      <c r="L976" s="28">
        <f t="shared" si="1047"/>
        <v>-1452.1245017888696</v>
      </c>
      <c r="M976" s="28">
        <f t="shared" si="1048"/>
        <v>312.1185441459823</v>
      </c>
      <c r="N976" s="28">
        <f>Paramètres!$D$26*Calculs!K976</f>
        <v>29.705780947791155</v>
      </c>
      <c r="O976" s="28">
        <f>Paramètres!$D$26*I976</f>
        <v>72.637161772955309</v>
      </c>
      <c r="P976" s="28">
        <f>Paramètres!$D$26*J976</f>
        <v>-37.756219949609836</v>
      </c>
      <c r="Q976" s="105">
        <f>IF($T976&gt;25000,Paramètres!$D$9,-5)</f>
        <v>6</v>
      </c>
      <c r="R976" s="105">
        <f t="shared" si="1022"/>
        <v>92143.335198981396</v>
      </c>
      <c r="S976" s="105">
        <f t="shared" si="1023"/>
        <v>51615.167497039314</v>
      </c>
      <c r="T976" s="105">
        <f t="shared" si="1049"/>
        <v>105614.95981791247</v>
      </c>
      <c r="U976" s="105">
        <f t="shared" si="1050"/>
        <v>29.255878877958473</v>
      </c>
      <c r="V976" s="105">
        <f t="shared" si="1024"/>
        <v>82.928721965485337</v>
      </c>
      <c r="W976" s="105">
        <f t="shared" si="1051"/>
        <v>72.350820744173248</v>
      </c>
      <c r="X976" s="105">
        <f t="shared" si="1052"/>
        <v>40.528158908014554</v>
      </c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44">
        <f t="shared" si="1053"/>
        <v>-41275.642014529592</v>
      </c>
      <c r="AL976" s="44">
        <f t="shared" si="1054"/>
        <v>-56322.679629624574</v>
      </c>
      <c r="AM976" s="44">
        <f t="shared" si="1025"/>
        <v>-98.186157437647296</v>
      </c>
      <c r="AN976" s="44">
        <f t="shared" si="1026"/>
        <v>52.152815358948182</v>
      </c>
      <c r="AO976" s="44">
        <f t="shared" si="1086"/>
        <v>-1673.7778097638375</v>
      </c>
      <c r="AP976" s="44">
        <f t="shared" si="1087"/>
        <v>-11635.124882525266</v>
      </c>
      <c r="AQ976" s="44">
        <f t="shared" si="1055"/>
        <v>617.78039919768059</v>
      </c>
      <c r="AR976" s="44">
        <f t="shared" si="1056"/>
        <v>379.04383434827753</v>
      </c>
      <c r="AS976" s="44">
        <f t="shared" si="1057"/>
        <v>487.8302914696884</v>
      </c>
      <c r="AT976" s="44">
        <f>Paramètres!$D$26*Calculs!AQ976</f>
        <v>12.355607983953613</v>
      </c>
      <c r="AU976" s="44">
        <f>Paramètres!$D$26*AO976</f>
        <v>-33.475556195276752</v>
      </c>
      <c r="AV976" s="44">
        <f>Paramètres!$D$26*AP976</f>
        <v>-232.70249765050534</v>
      </c>
      <c r="AW976" s="44"/>
      <c r="AX976" s="44"/>
      <c r="AY976" s="44"/>
      <c r="AZ976" s="44"/>
      <c r="BA976" s="44"/>
      <c r="BB976" s="44"/>
      <c r="BC976" s="44"/>
      <c r="BD976" s="44"/>
      <c r="BE976" s="44"/>
      <c r="BF976" s="44"/>
      <c r="BG976" s="41">
        <f>Paramètres!$D$16</f>
        <v>30000</v>
      </c>
      <c r="BH976" s="41">
        <f>Paramètres!$E$16</f>
        <v>-25000</v>
      </c>
      <c r="BI976" s="100"/>
      <c r="BJ976" s="100"/>
      <c r="BK976" s="110">
        <f>Paramètres!$D$20</f>
        <v>523598775598.29883</v>
      </c>
      <c r="BL976" s="41">
        <f>Paramètres!$D$21</f>
        <v>10000</v>
      </c>
      <c r="BM976" s="41"/>
      <c r="BN976" s="41"/>
      <c r="BO976" s="41">
        <f>IF(AND($BR$6&gt;200,A976&lt;950),Paramètres!$D$22,0)</f>
        <v>0</v>
      </c>
      <c r="BP976" s="41">
        <f t="shared" si="1027"/>
        <v>-20867.693184451811</v>
      </c>
      <c r="BQ976" s="41">
        <f t="shared" si="1028"/>
        <v>-20292.48786741474</v>
      </c>
      <c r="BR976" s="41">
        <f t="shared" si="1058"/>
        <v>29107.484994234575</v>
      </c>
      <c r="BS976" s="41">
        <f t="shared" si="1059"/>
        <v>-135.80064496785994</v>
      </c>
      <c r="BT976" s="41">
        <f t="shared" si="1060"/>
        <v>0</v>
      </c>
      <c r="BU976" s="41">
        <f t="shared" si="1061"/>
        <v>0</v>
      </c>
      <c r="BV976" s="41">
        <f t="shared" si="1062"/>
        <v>0</v>
      </c>
      <c r="BW976" s="41">
        <f>Paramètres!$D$22</f>
        <v>1</v>
      </c>
      <c r="BX976" s="41">
        <f t="shared" si="1029"/>
        <v>71275.642014529585</v>
      </c>
      <c r="BY976" s="41">
        <f t="shared" si="1030"/>
        <v>31322.679629624574</v>
      </c>
      <c r="BZ976" s="41">
        <f t="shared" si="1063"/>
        <v>77854.52718861938</v>
      </c>
      <c r="CA976" s="41">
        <f t="shared" si="1064"/>
        <v>23.723491171932327</v>
      </c>
      <c r="CB976" s="41">
        <f t="shared" si="1065"/>
        <v>84.289031384605366</v>
      </c>
      <c r="CC976" s="41">
        <f t="shared" si="1066"/>
        <v>77.166415925505518</v>
      </c>
      <c r="CD976" s="41">
        <f t="shared" si="1067"/>
        <v>33.91142970986148</v>
      </c>
      <c r="CE976" s="2">
        <f>Paramètres!$F$16</f>
        <v>15000</v>
      </c>
      <c r="CF976" s="2">
        <f>Paramètres!$G$16</f>
        <v>15000</v>
      </c>
      <c r="CG976" s="111">
        <f>Paramètres!$F$20</f>
        <v>992600579172.61572</v>
      </c>
      <c r="CH976" s="2">
        <f>Paramètres!$F$21</f>
        <v>13332</v>
      </c>
      <c r="CI976" s="2"/>
      <c r="CJ976" s="2"/>
      <c r="CK976" s="2">
        <f>IF(CN976&gt;20000,Paramètres!$F$22,-2)</f>
        <v>1</v>
      </c>
      <c r="CL976" s="2">
        <f t="shared" si="1031"/>
        <v>-35867.693184451811</v>
      </c>
      <c r="CM976" s="2">
        <f t="shared" si="1032"/>
        <v>19707.51213258526</v>
      </c>
      <c r="CN976" s="2">
        <f t="shared" si="1033"/>
        <v>40925.266631140796</v>
      </c>
      <c r="CO976" s="2">
        <f t="shared" si="1034"/>
        <v>151.21339591716554</v>
      </c>
      <c r="CP976" s="2">
        <f t="shared" si="1035"/>
        <v>509.43248431756649</v>
      </c>
      <c r="CQ976" s="2">
        <f t="shared" si="1036"/>
        <v>-446.47645696196645</v>
      </c>
      <c r="CR976" s="2">
        <f t="shared" si="1037"/>
        <v>245.31659025972326</v>
      </c>
      <c r="CS976" s="2">
        <f>Paramètres!$F$22</f>
        <v>1</v>
      </c>
      <c r="CT976" s="2">
        <f t="shared" si="1038"/>
        <v>56275.642014529592</v>
      </c>
      <c r="CU976" s="2">
        <f t="shared" si="1039"/>
        <v>71322.679629624574</v>
      </c>
      <c r="CV976" s="2">
        <f t="shared" si="1068"/>
        <v>90850.825608232932</v>
      </c>
      <c r="CW976" s="2">
        <f t="shared" si="1069"/>
        <v>51.725546204354309</v>
      </c>
      <c r="CX976" s="2">
        <f t="shared" si="1040"/>
        <v>116.47622083520567</v>
      </c>
      <c r="CY976" s="2">
        <f t="shared" si="1070"/>
        <v>72.148756635331353</v>
      </c>
      <c r="CZ976" s="2">
        <f t="shared" si="1071"/>
        <v>91.439963560947078</v>
      </c>
      <c r="DA976" s="2"/>
      <c r="DB976" s="2"/>
      <c r="DC976" s="13">
        <f>Paramètres!$H$16</f>
        <v>-20000</v>
      </c>
      <c r="DD976" s="13">
        <f>Paramètres!$I$16</f>
        <v>0</v>
      </c>
      <c r="DE976" s="13"/>
      <c r="DF976" s="13"/>
      <c r="DG976" s="112">
        <f>Paramètres!$H$20</f>
        <v>1047197551196.5977</v>
      </c>
      <c r="DH976" s="13">
        <f>Paramètres!$H$21</f>
        <v>10000</v>
      </c>
      <c r="DI976" s="13">
        <f>IF(DL976&lt;66666,Paramètres!$H$22,5)</f>
        <v>5</v>
      </c>
      <c r="DJ976" s="13">
        <f t="shared" si="1041"/>
        <v>-70867.693184451811</v>
      </c>
      <c r="DK976" s="13">
        <f t="shared" si="1042"/>
        <v>4707.5121325852606</v>
      </c>
      <c r="DL976" s="13">
        <f t="shared" si="1072"/>
        <v>71023.873505772935</v>
      </c>
      <c r="DM976" s="13">
        <f t="shared" si="1073"/>
        <v>176.19960948851227</v>
      </c>
      <c r="DN976" s="13">
        <f t="shared" si="1074"/>
        <v>1007.8643217751062</v>
      </c>
      <c r="DO976" s="13">
        <f t="shared" si="1075"/>
        <v>-1005.6480448269031</v>
      </c>
      <c r="DP976" s="13">
        <f t="shared" si="1076"/>
        <v>66.801953886259028</v>
      </c>
      <c r="DQ976" s="13">
        <f>IF(DT976&lt;66666,Paramètres!$H$22,5)</f>
        <v>1</v>
      </c>
      <c r="DR976" s="13">
        <f t="shared" si="1043"/>
        <v>21275.642014529592</v>
      </c>
      <c r="DS976" s="13">
        <f t="shared" si="1044"/>
        <v>56322.679629624574</v>
      </c>
      <c r="DT976" s="13">
        <f t="shared" si="1077"/>
        <v>60207.119045771855</v>
      </c>
      <c r="DU976" s="13">
        <f t="shared" si="1078"/>
        <v>69.306164809613449</v>
      </c>
      <c r="DV976" s="13">
        <f t="shared" si="1079"/>
        <v>277.33522246250794</v>
      </c>
      <c r="DW976" s="13">
        <f t="shared" si="1080"/>
        <v>98.003110008410488</v>
      </c>
      <c r="DX976" s="13">
        <f t="shared" si="1081"/>
        <v>259.44212465790548</v>
      </c>
    </row>
    <row r="977" spans="1:128" x14ac:dyDescent="0.35">
      <c r="A977" s="106">
        <f t="shared" si="1082"/>
        <v>971</v>
      </c>
      <c r="B977" s="106">
        <f>A977*Paramètres!$D$25</f>
        <v>485.5</v>
      </c>
      <c r="C977" s="102">
        <f>Paramètres!$D$7</f>
        <v>155093840495.72119</v>
      </c>
      <c r="D977" s="28">
        <f>Paramètres!$D$8</f>
        <v>6666</v>
      </c>
      <c r="E977" s="28">
        <f t="shared" si="1045"/>
        <v>52320.591103328479</v>
      </c>
      <c r="F977" s="28">
        <f t="shared" si="1046"/>
        <v>-5573.3879952890111</v>
      </c>
      <c r="G977" s="28">
        <f t="shared" si="1020"/>
        <v>-36.125112851727565</v>
      </c>
      <c r="H977" s="28">
        <f t="shared" si="1021"/>
        <v>167.59421494027183</v>
      </c>
      <c r="I977" s="28">
        <f t="shared" si="1083"/>
        <v>2107.0964250859406</v>
      </c>
      <c r="J977" s="28">
        <f t="shared" si="1084"/>
        <v>-1537.9362333848997</v>
      </c>
      <c r="K977" s="28">
        <f t="shared" si="1085"/>
        <v>1413.7116965653754</v>
      </c>
      <c r="L977" s="28">
        <f t="shared" si="1047"/>
        <v>-1380.7023652072376</v>
      </c>
      <c r="M977" s="28">
        <f t="shared" si="1048"/>
        <v>303.71325245516056</v>
      </c>
      <c r="N977" s="28">
        <f>Paramètres!$D$26*Calculs!K977</f>
        <v>28.27423393130751</v>
      </c>
      <c r="O977" s="28">
        <f>Paramètres!$D$26*I977</f>
        <v>42.141928501718816</v>
      </c>
      <c r="P977" s="28">
        <f>Paramètres!$D$26*J977</f>
        <v>-30.758724667697994</v>
      </c>
      <c r="Q977" s="105">
        <f>IF($T977&gt;25000,Paramètres!$D$9,-5)</f>
        <v>6</v>
      </c>
      <c r="R977" s="105">
        <f t="shared" si="1022"/>
        <v>94338.361064152923</v>
      </c>
      <c r="S977" s="105">
        <f t="shared" si="1023"/>
        <v>56444.896502730771</v>
      </c>
      <c r="T977" s="105">
        <f t="shared" si="1049"/>
        <v>109935.22051405761</v>
      </c>
      <c r="U977" s="105">
        <f t="shared" si="1050"/>
        <v>30.89309165383019</v>
      </c>
      <c r="V977" s="105">
        <f t="shared" si="1024"/>
        <v>76.574001160035579</v>
      </c>
      <c r="W977" s="105">
        <f t="shared" si="1051"/>
        <v>65.710204025456733</v>
      </c>
      <c r="X977" s="105">
        <f t="shared" si="1052"/>
        <v>39.315985814805416</v>
      </c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44">
        <f t="shared" si="1053"/>
        <v>-42017.769960824444</v>
      </c>
      <c r="AL977" s="44">
        <f t="shared" si="1054"/>
        <v>-62018.284498019784</v>
      </c>
      <c r="AM977" s="44">
        <f t="shared" si="1025"/>
        <v>-96.591696270839861</v>
      </c>
      <c r="AN977" s="44">
        <f t="shared" si="1026"/>
        <v>53.071706277238967</v>
      </c>
      <c r="AO977" s="44">
        <f t="shared" si="1086"/>
        <v>-1261.2584192202833</v>
      </c>
      <c r="AP977" s="44">
        <f t="shared" si="1087"/>
        <v>-10914.592093405072</v>
      </c>
      <c r="AQ977" s="44">
        <f t="shared" si="1055"/>
        <v>532.05907980262202</v>
      </c>
      <c r="AR977" s="44">
        <f t="shared" si="1056"/>
        <v>319.66910331342058</v>
      </c>
      <c r="AS977" s="44">
        <f t="shared" si="1057"/>
        <v>425.32167683672861</v>
      </c>
      <c r="AT977" s="44">
        <f>Paramètres!$D$26*Calculs!AQ977</f>
        <v>10.641181596052441</v>
      </c>
      <c r="AU977" s="44">
        <f>Paramètres!$D$26*AO977</f>
        <v>-25.225168384405666</v>
      </c>
      <c r="AV977" s="44">
        <f>Paramètres!$D$26*AP977</f>
        <v>-218.29184186810144</v>
      </c>
      <c r="AW977" s="44"/>
      <c r="AX977" s="44"/>
      <c r="AY977" s="44"/>
      <c r="AZ977" s="44"/>
      <c r="BA977" s="44"/>
      <c r="BB977" s="44"/>
      <c r="BC977" s="44"/>
      <c r="BD977" s="44"/>
      <c r="BE977" s="44"/>
      <c r="BF977" s="44"/>
      <c r="BG977" s="41">
        <f>Paramètres!$D$16</f>
        <v>30000</v>
      </c>
      <c r="BH977" s="41">
        <f>Paramètres!$E$16</f>
        <v>-25000</v>
      </c>
      <c r="BI977" s="100"/>
      <c r="BJ977" s="100"/>
      <c r="BK977" s="110">
        <f>Paramètres!$D$20</f>
        <v>523598775598.29883</v>
      </c>
      <c r="BL977" s="41">
        <f>Paramètres!$D$21</f>
        <v>10000</v>
      </c>
      <c r="BM977" s="41"/>
      <c r="BN977" s="41"/>
      <c r="BO977" s="41">
        <f>IF(AND($BR$6&gt;200,A977&lt;950),Paramètres!$D$22,0)</f>
        <v>0</v>
      </c>
      <c r="BP977" s="41">
        <f t="shared" si="1027"/>
        <v>-22320.591103328479</v>
      </c>
      <c r="BQ977" s="41">
        <f t="shared" si="1028"/>
        <v>-19426.612004710987</v>
      </c>
      <c r="BR977" s="41">
        <f t="shared" si="1058"/>
        <v>29590.573519003778</v>
      </c>
      <c r="BS977" s="41">
        <f t="shared" si="1059"/>
        <v>-138.96548598074213</v>
      </c>
      <c r="BT977" s="41">
        <f t="shared" si="1060"/>
        <v>0</v>
      </c>
      <c r="BU977" s="41">
        <f t="shared" si="1061"/>
        <v>0</v>
      </c>
      <c r="BV977" s="41">
        <f t="shared" si="1062"/>
        <v>0</v>
      </c>
      <c r="BW977" s="41">
        <f>Paramètres!$D$22</f>
        <v>1</v>
      </c>
      <c r="BX977" s="41">
        <f t="shared" si="1029"/>
        <v>72017.769960824444</v>
      </c>
      <c r="BY977" s="41">
        <f t="shared" si="1030"/>
        <v>37018.284498019784</v>
      </c>
      <c r="BZ977" s="41">
        <f t="shared" si="1063"/>
        <v>80974.765064843261</v>
      </c>
      <c r="CA977" s="41">
        <f t="shared" si="1064"/>
        <v>27.203888116828768</v>
      </c>
      <c r="CB977" s="41">
        <f t="shared" si="1065"/>
        <v>78.061885792684194</v>
      </c>
      <c r="CC977" s="41">
        <f t="shared" si="1066"/>
        <v>69.427097802924166</v>
      </c>
      <c r="CD977" s="41">
        <f t="shared" si="1067"/>
        <v>35.686637613724159</v>
      </c>
      <c r="CE977" s="2">
        <f>Paramètres!$F$16</f>
        <v>15000</v>
      </c>
      <c r="CF977" s="2">
        <f>Paramètres!$G$16</f>
        <v>15000</v>
      </c>
      <c r="CG977" s="111">
        <f>Paramètres!$F$20</f>
        <v>992600579172.61572</v>
      </c>
      <c r="CH977" s="2">
        <f>Paramètres!$F$21</f>
        <v>13332</v>
      </c>
      <c r="CI977" s="2"/>
      <c r="CJ977" s="2"/>
      <c r="CK977" s="2">
        <f>IF(CN977&gt;20000,Paramètres!$F$22,-2)</f>
        <v>1</v>
      </c>
      <c r="CL977" s="2">
        <f t="shared" si="1031"/>
        <v>-37320.591103328479</v>
      </c>
      <c r="CM977" s="2">
        <f t="shared" si="1032"/>
        <v>20573.387995289013</v>
      </c>
      <c r="CN977" s="2">
        <f t="shared" si="1033"/>
        <v>42615.617018958466</v>
      </c>
      <c r="CO977" s="2">
        <f t="shared" si="1034"/>
        <v>151.13376365152229</v>
      </c>
      <c r="CP977" s="2">
        <f t="shared" si="1035"/>
        <v>475.12745114854903</v>
      </c>
      <c r="CQ977" s="2">
        <f t="shared" si="1036"/>
        <v>-416.09246953747493</v>
      </c>
      <c r="CR977" s="2">
        <f t="shared" si="1037"/>
        <v>229.37556894561015</v>
      </c>
      <c r="CS977" s="2">
        <f>Paramètres!$F$22</f>
        <v>1</v>
      </c>
      <c r="CT977" s="2">
        <f t="shared" si="1038"/>
        <v>57017.769960824444</v>
      </c>
      <c r="CU977" s="2">
        <f t="shared" si="1039"/>
        <v>77018.284498019784</v>
      </c>
      <c r="CV977" s="2">
        <f t="shared" si="1068"/>
        <v>95827.147710465695</v>
      </c>
      <c r="CW977" s="2">
        <f t="shared" si="1069"/>
        <v>53.486908846446312</v>
      </c>
      <c r="CX977" s="2">
        <f t="shared" si="1040"/>
        <v>105.02885630621262</v>
      </c>
      <c r="CY977" s="2">
        <f t="shared" si="1070"/>
        <v>62.492845829137472</v>
      </c>
      <c r="CZ977" s="2">
        <f t="shared" si="1071"/>
        <v>84.413890309395839</v>
      </c>
      <c r="DA977" s="2"/>
      <c r="DB977" s="2"/>
      <c r="DC977" s="13">
        <f>Paramètres!$H$16</f>
        <v>-20000</v>
      </c>
      <c r="DD977" s="13">
        <f>Paramètres!$I$16</f>
        <v>0</v>
      </c>
      <c r="DE977" s="13"/>
      <c r="DF977" s="13"/>
      <c r="DG977" s="112">
        <f>Paramètres!$H$20</f>
        <v>1047197551196.5977</v>
      </c>
      <c r="DH977" s="13">
        <f>Paramètres!$H$21</f>
        <v>10000</v>
      </c>
      <c r="DI977" s="13">
        <f>IF(DL977&lt;66666,Paramètres!$H$22,5)</f>
        <v>5</v>
      </c>
      <c r="DJ977" s="13">
        <f t="shared" si="1041"/>
        <v>-72320.591103328479</v>
      </c>
      <c r="DK977" s="13">
        <f t="shared" si="1042"/>
        <v>5573.3879952890111</v>
      </c>
      <c r="DL977" s="13">
        <f t="shared" si="1072"/>
        <v>72535.02982201679</v>
      </c>
      <c r="DM977" s="13">
        <f t="shared" si="1073"/>
        <v>175.59320967924904</v>
      </c>
      <c r="DN977" s="13">
        <f t="shared" si="1074"/>
        <v>967.4700729291817</v>
      </c>
      <c r="DO977" s="13">
        <f t="shared" si="1075"/>
        <v>-964.60989566976252</v>
      </c>
      <c r="DP977" s="13">
        <f t="shared" si="1076"/>
        <v>74.337683509550402</v>
      </c>
      <c r="DQ977" s="13">
        <f>IF(DT977&lt;66666,Paramètres!$H$22,5)</f>
        <v>1</v>
      </c>
      <c r="DR977" s="13">
        <f t="shared" si="1043"/>
        <v>22017.769960824444</v>
      </c>
      <c r="DS977" s="13">
        <f t="shared" si="1044"/>
        <v>62018.284498019784</v>
      </c>
      <c r="DT977" s="13">
        <f t="shared" si="1077"/>
        <v>65810.711940573194</v>
      </c>
      <c r="DU977" s="13">
        <f t="shared" si="1078"/>
        <v>70.454088347558084</v>
      </c>
      <c r="DV977" s="13">
        <f t="shared" si="1079"/>
        <v>233.64971710964448</v>
      </c>
      <c r="DW977" s="13">
        <f t="shared" si="1080"/>
        <v>78.170339919392887</v>
      </c>
      <c r="DX977" s="13">
        <f t="shared" si="1081"/>
        <v>220.18534979036062</v>
      </c>
    </row>
    <row r="978" spans="1:128" x14ac:dyDescent="0.35">
      <c r="A978" s="106">
        <f t="shared" si="1082"/>
        <v>972</v>
      </c>
      <c r="B978" s="106">
        <f>A978*Paramètres!$D$25</f>
        <v>486</v>
      </c>
      <c r="C978" s="102">
        <f>Paramètres!$D$7</f>
        <v>155093840495.72119</v>
      </c>
      <c r="D978" s="28">
        <f>Paramètres!$D$8</f>
        <v>6666</v>
      </c>
      <c r="E978" s="28">
        <f t="shared" si="1045"/>
        <v>53028.963724569643</v>
      </c>
      <c r="F978" s="28">
        <f t="shared" si="1046"/>
        <v>-6266.4277988676713</v>
      </c>
      <c r="G978" s="28">
        <f t="shared" si="1020"/>
        <v>-60.378794168329939</v>
      </c>
      <c r="H978" s="28">
        <f t="shared" si="1021"/>
        <v>167.24315634047167</v>
      </c>
      <c r="I978" s="28">
        <f t="shared" si="1083"/>
        <v>684.25213137698427</v>
      </c>
      <c r="J978" s="28">
        <f t="shared" si="1084"/>
        <v>-1203.4642562620411</v>
      </c>
      <c r="K978" s="28">
        <f t="shared" si="1085"/>
        <v>1377.5423308944853</v>
      </c>
      <c r="L978" s="28">
        <f t="shared" si="1047"/>
        <v>-1343.5390105380441</v>
      </c>
      <c r="M978" s="28">
        <f t="shared" si="1048"/>
        <v>304.18053943121555</v>
      </c>
      <c r="N978" s="28">
        <f>Paramètres!$D$26*Calculs!K978</f>
        <v>27.550846617889707</v>
      </c>
      <c r="O978" s="28">
        <f>Paramètres!$D$26*I978</f>
        <v>13.685042627539685</v>
      </c>
      <c r="P978" s="28">
        <f>Paramètres!$D$26*J978</f>
        <v>-24.069285125240821</v>
      </c>
      <c r="Q978" s="105">
        <f>IF($T978&gt;25000,Paramètres!$D$9,-5)</f>
        <v>6</v>
      </c>
      <c r="R978" s="105">
        <f t="shared" si="1022"/>
        <v>95597.44561917588</v>
      </c>
      <c r="S978" s="105">
        <f t="shared" si="1023"/>
        <v>61102.822326645466</v>
      </c>
      <c r="T978" s="105">
        <f t="shared" si="1049"/>
        <v>113456.71643932277</v>
      </c>
      <c r="U978" s="105">
        <f t="shared" si="1050"/>
        <v>32.585409662379696</v>
      </c>
      <c r="V978" s="105">
        <f t="shared" si="1024"/>
        <v>71.918476432618945</v>
      </c>
      <c r="W978" s="105">
        <f t="shared" si="1051"/>
        <v>60.597757942855466</v>
      </c>
      <c r="X978" s="105">
        <f t="shared" si="1052"/>
        <v>38.732144075538393</v>
      </c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44">
        <f t="shared" si="1053"/>
        <v>-42568.48189460623</v>
      </c>
      <c r="AL978" s="44">
        <f t="shared" si="1054"/>
        <v>-67369.250125513136</v>
      </c>
      <c r="AM978" s="44">
        <f t="shared" si="1025"/>
        <v>-95.098360340939522</v>
      </c>
      <c r="AN978" s="44">
        <f t="shared" si="1026"/>
        <v>53.999645346935125</v>
      </c>
      <c r="AO978" s="44">
        <f t="shared" si="1086"/>
        <v>-916.36414752245696</v>
      </c>
      <c r="AP978" s="44">
        <f t="shared" si="1087"/>
        <v>-10270.978574700241</v>
      </c>
      <c r="AQ978" s="44">
        <f t="shared" si="1055"/>
        <v>469.21581787255366</v>
      </c>
      <c r="AR978" s="44">
        <f t="shared" si="1056"/>
        <v>275.80048757691122</v>
      </c>
      <c r="AS978" s="44">
        <f t="shared" si="1057"/>
        <v>379.601863528286</v>
      </c>
      <c r="AT978" s="44">
        <f>Paramètres!$D$26*Calculs!AQ978</f>
        <v>9.3843163574510733</v>
      </c>
      <c r="AU978" s="44">
        <f>Paramètres!$D$26*AO978</f>
        <v>-18.327282950449138</v>
      </c>
      <c r="AV978" s="44">
        <f>Paramètres!$D$26*AP978</f>
        <v>-205.41957149400483</v>
      </c>
      <c r="AW978" s="44"/>
      <c r="AX978" s="44"/>
      <c r="AY978" s="44"/>
      <c r="AZ978" s="44"/>
      <c r="BA978" s="44"/>
      <c r="BB978" s="44"/>
      <c r="BC978" s="44"/>
      <c r="BD978" s="44"/>
      <c r="BE978" s="44"/>
      <c r="BF978" s="44"/>
      <c r="BG978" s="41">
        <f>Paramètres!$D$16</f>
        <v>30000</v>
      </c>
      <c r="BH978" s="41">
        <f>Paramètres!$E$16</f>
        <v>-25000</v>
      </c>
      <c r="BI978" s="100"/>
      <c r="BJ978" s="100"/>
      <c r="BK978" s="110">
        <f>Paramètres!$D$20</f>
        <v>523598775598.29883</v>
      </c>
      <c r="BL978" s="41">
        <f>Paramètres!$D$21</f>
        <v>10000</v>
      </c>
      <c r="BM978" s="41"/>
      <c r="BN978" s="41"/>
      <c r="BO978" s="41">
        <f>IF(AND($BR$6&gt;200,A978&lt;950),Paramètres!$D$22,0)</f>
        <v>0</v>
      </c>
      <c r="BP978" s="41">
        <f t="shared" si="1027"/>
        <v>-23028.963724569643</v>
      </c>
      <c r="BQ978" s="41">
        <f t="shared" si="1028"/>
        <v>-18733.572201132331</v>
      </c>
      <c r="BR978" s="41">
        <f t="shared" si="1058"/>
        <v>29686.358780466537</v>
      </c>
      <c r="BS978" s="41">
        <f t="shared" si="1059"/>
        <v>-140.87237902889927</v>
      </c>
      <c r="BT978" s="41">
        <f t="shared" si="1060"/>
        <v>0</v>
      </c>
      <c r="BU978" s="41">
        <f t="shared" si="1061"/>
        <v>0</v>
      </c>
      <c r="BV978" s="41">
        <f t="shared" si="1062"/>
        <v>0</v>
      </c>
      <c r="BW978" s="41">
        <f>Paramètres!$D$22</f>
        <v>1</v>
      </c>
      <c r="BX978" s="41">
        <f t="shared" si="1029"/>
        <v>72568.48189460623</v>
      </c>
      <c r="BY978" s="41">
        <f t="shared" si="1030"/>
        <v>42369.250125513136</v>
      </c>
      <c r="BZ978" s="41">
        <f t="shared" si="1063"/>
        <v>84031.767330492861</v>
      </c>
      <c r="CA978" s="41">
        <f t="shared" si="1064"/>
        <v>30.27860287037532</v>
      </c>
      <c r="CB978" s="41">
        <f t="shared" si="1065"/>
        <v>72.602381915617215</v>
      </c>
      <c r="CC978" s="41">
        <f t="shared" si="1066"/>
        <v>62.698248590053225</v>
      </c>
      <c r="CD978" s="41">
        <f t="shared" si="1067"/>
        <v>36.606495100747217</v>
      </c>
      <c r="CE978" s="2">
        <f>Paramètres!$F$16</f>
        <v>15000</v>
      </c>
      <c r="CF978" s="2">
        <f>Paramètres!$G$16</f>
        <v>15000</v>
      </c>
      <c r="CG978" s="111">
        <f>Paramètres!$F$20</f>
        <v>992600579172.61572</v>
      </c>
      <c r="CH978" s="2">
        <f>Paramètres!$F$21</f>
        <v>13332</v>
      </c>
      <c r="CI978" s="2"/>
      <c r="CJ978" s="2"/>
      <c r="CK978" s="2">
        <f>IF(CN978&gt;20000,Paramètres!$F$22,-2)</f>
        <v>1</v>
      </c>
      <c r="CL978" s="2">
        <f t="shared" si="1031"/>
        <v>-38028.963724569643</v>
      </c>
      <c r="CM978" s="2">
        <f t="shared" si="1032"/>
        <v>21266.427798867669</v>
      </c>
      <c r="CN978" s="2">
        <f t="shared" si="1033"/>
        <v>43571.355651265723</v>
      </c>
      <c r="CO978" s="2">
        <f t="shared" si="1034"/>
        <v>150.78535492018295</v>
      </c>
      <c r="CP978" s="2">
        <f t="shared" si="1035"/>
        <v>457.16204542174393</v>
      </c>
      <c r="CQ978" s="2">
        <f t="shared" si="1036"/>
        <v>-399.0098215153543</v>
      </c>
      <c r="CR978" s="2">
        <f t="shared" si="1037"/>
        <v>223.13291578894797</v>
      </c>
      <c r="CS978" s="2">
        <f>Paramètres!$F$22</f>
        <v>1</v>
      </c>
      <c r="CT978" s="2">
        <f t="shared" si="1038"/>
        <v>57568.48189460623</v>
      </c>
      <c r="CU978" s="2">
        <f t="shared" si="1039"/>
        <v>82369.250125513136</v>
      </c>
      <c r="CV978" s="2">
        <f t="shared" si="1068"/>
        <v>100492.90260455686</v>
      </c>
      <c r="CW978" s="2">
        <f t="shared" si="1069"/>
        <v>55.050014100428278</v>
      </c>
      <c r="CX978" s="2">
        <f t="shared" si="1040"/>
        <v>95.749807643371639</v>
      </c>
      <c r="CY978" s="2">
        <f t="shared" si="1070"/>
        <v>54.851346959496809</v>
      </c>
      <c r="CZ978" s="2">
        <f t="shared" si="1071"/>
        <v>78.481560894719536</v>
      </c>
      <c r="DA978" s="2"/>
      <c r="DB978" s="2"/>
      <c r="DC978" s="13">
        <f>Paramètres!$H$16</f>
        <v>-20000</v>
      </c>
      <c r="DD978" s="13">
        <f>Paramètres!$I$16</f>
        <v>0</v>
      </c>
      <c r="DE978" s="13"/>
      <c r="DF978" s="13"/>
      <c r="DG978" s="112">
        <f>Paramètres!$H$20</f>
        <v>1047197551196.5977</v>
      </c>
      <c r="DH978" s="13">
        <f>Paramètres!$H$21</f>
        <v>10000</v>
      </c>
      <c r="DI978" s="13">
        <f>IF(DL978&lt;66666,Paramètres!$H$22,5)</f>
        <v>5</v>
      </c>
      <c r="DJ978" s="13">
        <f t="shared" si="1041"/>
        <v>-73028.96372456965</v>
      </c>
      <c r="DK978" s="13">
        <f t="shared" si="1042"/>
        <v>6266.4277988676713</v>
      </c>
      <c r="DL978" s="13">
        <f t="shared" si="1072"/>
        <v>73297.323689497221</v>
      </c>
      <c r="DM978" s="13">
        <f t="shared" si="1073"/>
        <v>175.09560965411569</v>
      </c>
      <c r="DN978" s="13">
        <f t="shared" si="1074"/>
        <v>948.00005601999771</v>
      </c>
      <c r="DO978" s="13">
        <f t="shared" si="1075"/>
        <v>-944.52918902268982</v>
      </c>
      <c r="DP978" s="13">
        <f t="shared" si="1076"/>
        <v>81.047623642267595</v>
      </c>
      <c r="DQ978" s="13">
        <f>IF(DT978&lt;66666,Paramètres!$H$22,5)</f>
        <v>5</v>
      </c>
      <c r="DR978" s="13">
        <f t="shared" si="1043"/>
        <v>22568.48189460623</v>
      </c>
      <c r="DS978" s="13">
        <f t="shared" si="1044"/>
        <v>67369.250125513136</v>
      </c>
      <c r="DT978" s="13">
        <f t="shared" si="1077"/>
        <v>71048.942550196487</v>
      </c>
      <c r="DU978" s="13">
        <f t="shared" si="1078"/>
        <v>71.479316375446203</v>
      </c>
      <c r="DV978" s="13">
        <f t="shared" si="1079"/>
        <v>1007.1739339069759</v>
      </c>
      <c r="DW978" s="13">
        <f t="shared" si="1080"/>
        <v>319.92575647469704</v>
      </c>
      <c r="DX978" s="13">
        <f t="shared" si="1081"/>
        <v>955.0114363114958</v>
      </c>
    </row>
    <row r="979" spans="1:128" x14ac:dyDescent="0.35">
      <c r="A979" s="106">
        <f t="shared" si="1082"/>
        <v>973</v>
      </c>
      <c r="B979" s="106">
        <f>A979*Paramètres!$D$25</f>
        <v>486.5</v>
      </c>
      <c r="C979" s="102">
        <f>Paramètres!$D$7</f>
        <v>155093840495.72119</v>
      </c>
      <c r="D979" s="28">
        <f>Paramètres!$D$8</f>
        <v>6666</v>
      </c>
      <c r="E979" s="28">
        <f t="shared" si="1045"/>
        <v>53035.205037623622</v>
      </c>
      <c r="F979" s="28">
        <f t="shared" si="1046"/>
        <v>-6792.1147921408883</v>
      </c>
      <c r="G979" s="28">
        <f t="shared" si="1020"/>
        <v>-127.55748779370312</v>
      </c>
      <c r="H979" s="28">
        <f t="shared" si="1021"/>
        <v>166.82451524367417</v>
      </c>
      <c r="I979" s="28">
        <f t="shared" si="1083"/>
        <v>-672.9719217885995</v>
      </c>
      <c r="J979" s="28">
        <f t="shared" si="1084"/>
        <v>-875.21443170558473</v>
      </c>
      <c r="K979" s="28">
        <f t="shared" si="1085"/>
        <v>1371.1985038305065</v>
      </c>
      <c r="L979" s="28">
        <f t="shared" si="1047"/>
        <v>-1335.1037855616225</v>
      </c>
      <c r="M979" s="28">
        <f t="shared" si="1048"/>
        <v>312.54314691902067</v>
      </c>
      <c r="N979" s="28">
        <f>Paramètres!$D$26*Calculs!K979</f>
        <v>27.423970076610132</v>
      </c>
      <c r="O979" s="28">
        <f>Paramètres!$D$26*I979</f>
        <v>-13.45943843577199</v>
      </c>
      <c r="P979" s="28">
        <f>Paramètres!$D$26*J979</f>
        <v>-17.504288634111695</v>
      </c>
      <c r="Q979" s="105">
        <f>IF($T979&gt;25000,Paramètres!$D$9,-5)</f>
        <v>6</v>
      </c>
      <c r="R979" s="105">
        <f t="shared" si="1022"/>
        <v>95992.918884096842</v>
      </c>
      <c r="S979" s="105">
        <f t="shared" si="1023"/>
        <v>65617.724154840296</v>
      </c>
      <c r="T979" s="105">
        <f t="shared" si="1049"/>
        <v>116276.93752051397</v>
      </c>
      <c r="U979" s="105">
        <f t="shared" si="1050"/>
        <v>34.35527686714881</v>
      </c>
      <c r="V979" s="105">
        <f t="shared" si="1024"/>
        <v>68.489048057656504</v>
      </c>
      <c r="W979" s="105">
        <f t="shared" si="1051"/>
        <v>56.541424076358581</v>
      </c>
      <c r="X979" s="105">
        <f t="shared" si="1052"/>
        <v>38.649929718711782</v>
      </c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44">
        <f t="shared" si="1053"/>
        <v>-42957.713846473227</v>
      </c>
      <c r="AL979" s="44">
        <f t="shared" si="1054"/>
        <v>-72409.838946981181</v>
      </c>
      <c r="AM979" s="44">
        <f t="shared" si="1025"/>
        <v>-93.675692057528792</v>
      </c>
      <c r="AN979" s="44">
        <f t="shared" si="1026"/>
        <v>65.810988444693606</v>
      </c>
      <c r="AO979" s="44">
        <f t="shared" si="1086"/>
        <v>-622.23637699509663</v>
      </c>
      <c r="AP979" s="44">
        <f t="shared" si="1087"/>
        <v>-9685.9571396779502</v>
      </c>
      <c r="AQ979" s="44">
        <f t="shared" si="1055"/>
        <v>1215.5593036602515</v>
      </c>
      <c r="AR979" s="44">
        <f t="shared" si="1056"/>
        <v>498.07310996710254</v>
      </c>
      <c r="AS979" s="44">
        <f t="shared" si="1057"/>
        <v>1108.8316363825008</v>
      </c>
      <c r="AT979" s="44">
        <f>Paramètres!$D$26*Calculs!AQ979</f>
        <v>24.311186073205032</v>
      </c>
      <c r="AU979" s="44">
        <f>Paramètres!$D$26*AO979</f>
        <v>-12.444727539901933</v>
      </c>
      <c r="AV979" s="44">
        <f>Paramètres!$D$26*AP979</f>
        <v>-193.719142793559</v>
      </c>
      <c r="AW979" s="44"/>
      <c r="AX979" s="44"/>
      <c r="AY979" s="44"/>
      <c r="AZ979" s="44"/>
      <c r="BA979" s="44"/>
      <c r="BB979" s="44"/>
      <c r="BC979" s="44"/>
      <c r="BD979" s="44"/>
      <c r="BE979" s="44"/>
      <c r="BF979" s="44"/>
      <c r="BG979" s="41">
        <f>Paramètres!$D$16</f>
        <v>30000</v>
      </c>
      <c r="BH979" s="41">
        <f>Paramètres!$E$16</f>
        <v>-25000</v>
      </c>
      <c r="BI979" s="100"/>
      <c r="BJ979" s="100"/>
      <c r="BK979" s="110">
        <f>Paramètres!$D$20</f>
        <v>523598775598.29883</v>
      </c>
      <c r="BL979" s="41">
        <f>Paramètres!$D$21</f>
        <v>10000</v>
      </c>
      <c r="BM979" s="41"/>
      <c r="BN979" s="41"/>
      <c r="BO979" s="41">
        <f>IF(AND($BR$6&gt;200,A979&lt;950),Paramètres!$D$22,0)</f>
        <v>0</v>
      </c>
      <c r="BP979" s="41">
        <f t="shared" si="1027"/>
        <v>-23035.205037623622</v>
      </c>
      <c r="BQ979" s="41">
        <f t="shared" si="1028"/>
        <v>-18207.885207859112</v>
      </c>
      <c r="BR979" s="41">
        <f t="shared" si="1058"/>
        <v>29362.352679373893</v>
      </c>
      <c r="BS979" s="41">
        <f t="shared" si="1059"/>
        <v>-141.67584053707267</v>
      </c>
      <c r="BT979" s="41">
        <f t="shared" si="1060"/>
        <v>0</v>
      </c>
      <c r="BU979" s="41">
        <f t="shared" si="1061"/>
        <v>0</v>
      </c>
      <c r="BV979" s="41">
        <f t="shared" si="1062"/>
        <v>0</v>
      </c>
      <c r="BW979" s="41">
        <f>Paramètres!$D$22</f>
        <v>1</v>
      </c>
      <c r="BX979" s="41">
        <f t="shared" si="1029"/>
        <v>72957.713846473227</v>
      </c>
      <c r="BY979" s="41">
        <f t="shared" si="1030"/>
        <v>47409.838946981181</v>
      </c>
      <c r="BZ979" s="41">
        <f t="shared" si="1063"/>
        <v>87008.740013188115</v>
      </c>
      <c r="CA979" s="41">
        <f t="shared" si="1064"/>
        <v>33.016869403201255</v>
      </c>
      <c r="CB979" s="41">
        <f t="shared" si="1065"/>
        <v>67.814758693214117</v>
      </c>
      <c r="CC979" s="41">
        <f t="shared" si="1066"/>
        <v>56.863365203969472</v>
      </c>
      <c r="CD979" s="41">
        <f t="shared" si="1067"/>
        <v>36.951308424720942</v>
      </c>
      <c r="CE979" s="2">
        <f>Paramètres!$F$16</f>
        <v>15000</v>
      </c>
      <c r="CF979" s="2">
        <f>Paramètres!$G$16</f>
        <v>15000</v>
      </c>
      <c r="CG979" s="111">
        <f>Paramètres!$F$20</f>
        <v>992600579172.61572</v>
      </c>
      <c r="CH979" s="2">
        <f>Paramètres!$F$21</f>
        <v>13332</v>
      </c>
      <c r="CI979" s="2"/>
      <c r="CJ979" s="2"/>
      <c r="CK979" s="2">
        <f>IF(CN979&gt;20000,Paramètres!$F$22,-2)</f>
        <v>1</v>
      </c>
      <c r="CL979" s="2">
        <f t="shared" si="1031"/>
        <v>-38035.205037623622</v>
      </c>
      <c r="CM979" s="2">
        <f t="shared" si="1032"/>
        <v>21792.114792140888</v>
      </c>
      <c r="CN979" s="2">
        <f t="shared" si="1033"/>
        <v>43835.751269573506</v>
      </c>
      <c r="CO979" s="2">
        <f t="shared" si="1034"/>
        <v>150.18962476440097</v>
      </c>
      <c r="CP979" s="2">
        <f t="shared" si="1035"/>
        <v>452.36236682236392</v>
      </c>
      <c r="CQ979" s="2">
        <f t="shared" si="1036"/>
        <v>-392.5037184280182</v>
      </c>
      <c r="CR979" s="2">
        <f t="shared" si="1037"/>
        <v>224.88339631308918</v>
      </c>
      <c r="CS979" s="2">
        <f>Paramètres!$F$22</f>
        <v>1</v>
      </c>
      <c r="CT979" s="2">
        <f t="shared" si="1038"/>
        <v>57957.713846473227</v>
      </c>
      <c r="CU979" s="2">
        <f t="shared" si="1039"/>
        <v>87409.838946981181</v>
      </c>
      <c r="CV979" s="2">
        <f t="shared" si="1068"/>
        <v>104878.8660267018</v>
      </c>
      <c r="CW979" s="2">
        <f t="shared" si="1069"/>
        <v>56.453349504421134</v>
      </c>
      <c r="CX979" s="2">
        <f t="shared" si="1040"/>
        <v>88.09597213187962</v>
      </c>
      <c r="CY979" s="2">
        <f t="shared" si="1070"/>
        <v>48.683222247525357</v>
      </c>
      <c r="CZ979" s="2">
        <f t="shared" si="1071"/>
        <v>73.42236837271706</v>
      </c>
      <c r="DA979" s="2"/>
      <c r="DB979" s="2"/>
      <c r="DC979" s="13">
        <f>Paramètres!$H$16</f>
        <v>-20000</v>
      </c>
      <c r="DD979" s="13">
        <f>Paramètres!$I$16</f>
        <v>0</v>
      </c>
      <c r="DE979" s="13"/>
      <c r="DF979" s="13"/>
      <c r="DG979" s="112">
        <f>Paramètres!$H$20</f>
        <v>1047197551196.5977</v>
      </c>
      <c r="DH979" s="13">
        <f>Paramètres!$H$21</f>
        <v>10000</v>
      </c>
      <c r="DI979" s="13">
        <f>IF(DL979&lt;66666,Paramètres!$H$22,5)</f>
        <v>5</v>
      </c>
      <c r="DJ979" s="13">
        <f t="shared" si="1041"/>
        <v>-73035.205037623615</v>
      </c>
      <c r="DK979" s="13">
        <f t="shared" si="1042"/>
        <v>6792.1147921408883</v>
      </c>
      <c r="DL979" s="13">
        <f t="shared" si="1072"/>
        <v>73350.351043722621</v>
      </c>
      <c r="DM979" s="13">
        <f t="shared" si="1073"/>
        <v>174.68689924173458</v>
      </c>
      <c r="DN979" s="13">
        <f t="shared" si="1074"/>
        <v>946.66737476083415</v>
      </c>
      <c r="DO979" s="13">
        <f t="shared" si="1075"/>
        <v>-942.6000671336044</v>
      </c>
      <c r="DP979" s="13">
        <f t="shared" si="1076"/>
        <v>87.659750605931492</v>
      </c>
      <c r="DQ979" s="13">
        <f>IF(DT979&lt;66666,Paramètres!$H$22,5)</f>
        <v>5</v>
      </c>
      <c r="DR979" s="13">
        <f t="shared" si="1043"/>
        <v>22957.713846473227</v>
      </c>
      <c r="DS979" s="13">
        <f t="shared" si="1044"/>
        <v>72409.838946981181</v>
      </c>
      <c r="DT979" s="13">
        <f t="shared" si="1077"/>
        <v>75962.105035236498</v>
      </c>
      <c r="DU979" s="13">
        <f t="shared" si="1078"/>
        <v>72.408656355399557</v>
      </c>
      <c r="DV979" s="13">
        <f t="shared" si="1079"/>
        <v>884.32453003989417</v>
      </c>
      <c r="DW979" s="13">
        <f t="shared" si="1080"/>
        <v>267.2657570331325</v>
      </c>
      <c r="DX979" s="13">
        <f t="shared" si="1081"/>
        <v>842.9702779741325</v>
      </c>
    </row>
    <row r="980" spans="1:128" x14ac:dyDescent="0.35">
      <c r="A980" s="106">
        <f t="shared" si="1082"/>
        <v>974</v>
      </c>
      <c r="B980" s="106">
        <f>A980*Paramètres!$D$25</f>
        <v>487</v>
      </c>
      <c r="C980" s="102">
        <f>Paramètres!$D$7</f>
        <v>155093840495.72119</v>
      </c>
      <c r="D980" s="28">
        <f>Paramètres!$D$8</f>
        <v>6666</v>
      </c>
      <c r="E980" s="28">
        <f t="shared" si="1045"/>
        <v>52364.943130338914</v>
      </c>
      <c r="F980" s="28">
        <f t="shared" si="1046"/>
        <v>-7151.5862212639258</v>
      </c>
      <c r="G980" s="28">
        <f t="shared" si="1020"/>
        <v>-164.71331710791065</v>
      </c>
      <c r="H980" s="28">
        <f t="shared" si="1021"/>
        <v>166.33451395396833</v>
      </c>
      <c r="I980" s="28">
        <f t="shared" si="1083"/>
        <v>-1994.6162689144501</v>
      </c>
      <c r="J980" s="28">
        <f t="shared" si="1084"/>
        <v>-545.16699615245227</v>
      </c>
      <c r="K980" s="28">
        <f t="shared" si="1085"/>
        <v>1392.8799176837385</v>
      </c>
      <c r="L980" s="28">
        <f t="shared" si="1047"/>
        <v>-1353.4497308466935</v>
      </c>
      <c r="M980" s="28">
        <f t="shared" si="1048"/>
        <v>329.07186321177795</v>
      </c>
      <c r="N980" s="28">
        <f>Paramètres!$D$26*Calculs!K980</f>
        <v>27.857598353674771</v>
      </c>
      <c r="O980" s="28">
        <f>Paramètres!$D$26*I980</f>
        <v>-39.892325378289001</v>
      </c>
      <c r="P980" s="28">
        <f>Paramètres!$D$26*J980</f>
        <v>-10.903339923049046</v>
      </c>
      <c r="Q980" s="105">
        <f>IF($T980&gt;25000,Paramètres!$D$9,-5)</f>
        <v>6</v>
      </c>
      <c r="R980" s="105">
        <f t="shared" si="1022"/>
        <v>95509.256887817901</v>
      </c>
      <c r="S980" s="105">
        <f t="shared" si="1023"/>
        <v>69824.023386460613</v>
      </c>
      <c r="T980" s="105">
        <f t="shared" si="1049"/>
        <v>118310.66052193347</v>
      </c>
      <c r="U980" s="105">
        <f t="shared" si="1050"/>
        <v>36.169445299444</v>
      </c>
      <c r="V980" s="105">
        <f t="shared" si="1024"/>
        <v>66.165756247003841</v>
      </c>
      <c r="W980" s="105">
        <f t="shared" si="1051"/>
        <v>53.413971172955101</v>
      </c>
      <c r="X980" s="105">
        <f t="shared" si="1052"/>
        <v>39.049391586459436</v>
      </c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44">
        <f t="shared" si="1053"/>
        <v>-43144.313757478994</v>
      </c>
      <c r="AL980" s="44">
        <f t="shared" si="1054"/>
        <v>-76975.609607724531</v>
      </c>
      <c r="AM980" s="44">
        <f t="shared" si="1025"/>
        <v>-90.763487019612654</v>
      </c>
      <c r="AN980" s="44">
        <f t="shared" si="1026"/>
        <v>66.59612373376487</v>
      </c>
      <c r="AO980" s="44">
        <f t="shared" si="1086"/>
        <v>-111.71853948809216</v>
      </c>
      <c r="AP980" s="44">
        <f t="shared" si="1087"/>
        <v>-8383.4063605018891</v>
      </c>
      <c r="AQ980" s="44">
        <f t="shared" si="1055"/>
        <v>1080.9239221349669</v>
      </c>
      <c r="AR980" s="44">
        <f t="shared" si="1056"/>
        <v>429.35376856098588</v>
      </c>
      <c r="AS980" s="44">
        <f t="shared" si="1057"/>
        <v>991.9938844902822</v>
      </c>
      <c r="AT980" s="44">
        <f>Paramètres!$D$26*Calculs!AQ980</f>
        <v>21.618478442699338</v>
      </c>
      <c r="AU980" s="44">
        <f>Paramètres!$D$26*AO980</f>
        <v>-2.2343707897618432</v>
      </c>
      <c r="AV980" s="44">
        <f>Paramètres!$D$26*AP980</f>
        <v>-167.6681272100378</v>
      </c>
      <c r="AW980" s="44"/>
      <c r="AX980" s="44"/>
      <c r="AY980" s="44"/>
      <c r="AZ980" s="44"/>
      <c r="BA980" s="44"/>
      <c r="BB980" s="44"/>
      <c r="BC980" s="44"/>
      <c r="BD980" s="44"/>
      <c r="BE980" s="44"/>
      <c r="BF980" s="44"/>
      <c r="BG980" s="41">
        <f>Paramètres!$D$16</f>
        <v>30000</v>
      </c>
      <c r="BH980" s="41">
        <f>Paramètres!$E$16</f>
        <v>-25000</v>
      </c>
      <c r="BI980" s="100"/>
      <c r="BJ980" s="100"/>
      <c r="BK980" s="110">
        <f>Paramètres!$D$20</f>
        <v>523598775598.29883</v>
      </c>
      <c r="BL980" s="41">
        <f>Paramètres!$D$21</f>
        <v>10000</v>
      </c>
      <c r="BM980" s="41"/>
      <c r="BN980" s="41"/>
      <c r="BO980" s="41">
        <f>IF(AND($BR$6&gt;200,A980&lt;950),Paramètres!$D$22,0)</f>
        <v>0</v>
      </c>
      <c r="BP980" s="41">
        <f t="shared" si="1027"/>
        <v>-22364.943130338914</v>
      </c>
      <c r="BQ980" s="41">
        <f t="shared" si="1028"/>
        <v>-17848.413778736074</v>
      </c>
      <c r="BR980" s="41">
        <f t="shared" si="1058"/>
        <v>28613.922409209637</v>
      </c>
      <c r="BS980" s="41">
        <f t="shared" si="1059"/>
        <v>-141.40827167221858</v>
      </c>
      <c r="BT980" s="41">
        <f t="shared" si="1060"/>
        <v>0</v>
      </c>
      <c r="BU980" s="41">
        <f t="shared" si="1061"/>
        <v>0</v>
      </c>
      <c r="BV980" s="41">
        <f t="shared" si="1062"/>
        <v>0</v>
      </c>
      <c r="BW980" s="41">
        <f>Paramètres!$D$22</f>
        <v>1</v>
      </c>
      <c r="BX980" s="41">
        <f t="shared" si="1029"/>
        <v>73144.313757478987</v>
      </c>
      <c r="BY980" s="41">
        <f t="shared" si="1030"/>
        <v>51975.609607724531</v>
      </c>
      <c r="BZ980" s="41">
        <f t="shared" si="1063"/>
        <v>89730.455415912817</v>
      </c>
      <c r="CA980" s="41">
        <f t="shared" si="1064"/>
        <v>35.397216170723702</v>
      </c>
      <c r="CB980" s="41">
        <f t="shared" si="1065"/>
        <v>63.837787855555099</v>
      </c>
      <c r="CC980" s="41">
        <f t="shared" si="1066"/>
        <v>52.037751985621114</v>
      </c>
      <c r="CD980" s="41">
        <f t="shared" si="1067"/>
        <v>36.977500274813657</v>
      </c>
      <c r="CE980" s="2">
        <f>Paramètres!$F$16</f>
        <v>15000</v>
      </c>
      <c r="CF980" s="2">
        <f>Paramètres!$G$16</f>
        <v>15000</v>
      </c>
      <c r="CG980" s="111">
        <f>Paramètres!$F$20</f>
        <v>992600579172.61572</v>
      </c>
      <c r="CH980" s="2">
        <f>Paramètres!$F$21</f>
        <v>13332</v>
      </c>
      <c r="CI980" s="2"/>
      <c r="CJ980" s="2"/>
      <c r="CK980" s="2">
        <f>IF(CN980&gt;20000,Paramètres!$F$22,-2)</f>
        <v>1</v>
      </c>
      <c r="CL980" s="2">
        <f t="shared" si="1031"/>
        <v>-37364.943130338914</v>
      </c>
      <c r="CM980" s="2">
        <f t="shared" si="1032"/>
        <v>22151.586221263926</v>
      </c>
      <c r="CN980" s="2">
        <f t="shared" si="1033"/>
        <v>43437.676586709276</v>
      </c>
      <c r="CO980" s="2">
        <f t="shared" si="1034"/>
        <v>149.33866796639322</v>
      </c>
      <c r="CP980" s="2">
        <f t="shared" si="1035"/>
        <v>459.61631888853606</v>
      </c>
      <c r="CQ980" s="2">
        <f t="shared" si="1036"/>
        <v>-395.36040982220703</v>
      </c>
      <c r="CR980" s="2">
        <f t="shared" si="1037"/>
        <v>234.38708781386617</v>
      </c>
      <c r="CS980" s="2">
        <f>Paramètres!$F$22</f>
        <v>1</v>
      </c>
      <c r="CT980" s="2">
        <f t="shared" si="1038"/>
        <v>58144.313757478994</v>
      </c>
      <c r="CU980" s="2">
        <f t="shared" si="1039"/>
        <v>91975.609607724531</v>
      </c>
      <c r="CV980" s="2">
        <f t="shared" si="1068"/>
        <v>108813.02304890123</v>
      </c>
      <c r="CW980" s="2">
        <f t="shared" si="1069"/>
        <v>57.700112599257515</v>
      </c>
      <c r="CX980" s="2">
        <f t="shared" si="1040"/>
        <v>81.979680648681182</v>
      </c>
      <c r="CY980" s="2">
        <f t="shared" si="1070"/>
        <v>43.805898777692128</v>
      </c>
      <c r="CZ980" s="2">
        <f t="shared" si="1071"/>
        <v>69.294381240749559</v>
      </c>
      <c r="DA980" s="2"/>
      <c r="DB980" s="2"/>
      <c r="DC980" s="13">
        <f>Paramètres!$H$16</f>
        <v>-20000</v>
      </c>
      <c r="DD980" s="13">
        <f>Paramètres!$I$16</f>
        <v>0</v>
      </c>
      <c r="DE980" s="13"/>
      <c r="DF980" s="13"/>
      <c r="DG980" s="112">
        <f>Paramètres!$H$20</f>
        <v>1047197551196.5977</v>
      </c>
      <c r="DH980" s="13">
        <f>Paramètres!$H$21</f>
        <v>10000</v>
      </c>
      <c r="DI980" s="13">
        <f>IF(DL980&lt;66666,Paramètres!$H$22,5)</f>
        <v>5</v>
      </c>
      <c r="DJ980" s="13">
        <f t="shared" si="1041"/>
        <v>-72364.943130338914</v>
      </c>
      <c r="DK980" s="13">
        <f t="shared" si="1042"/>
        <v>7151.5862212639258</v>
      </c>
      <c r="DL980" s="13">
        <f t="shared" si="1072"/>
        <v>72717.468188443949</v>
      </c>
      <c r="DM980" s="13">
        <f t="shared" si="1073"/>
        <v>174.35597591480391</v>
      </c>
      <c r="DN980" s="13">
        <f t="shared" si="1074"/>
        <v>962.75664305852195</v>
      </c>
      <c r="DO980" s="13">
        <f t="shared" si="1075"/>
        <v>-958.08932102448637</v>
      </c>
      <c r="DP980" s="13">
        <f t="shared" si="1076"/>
        <v>94.684775397911764</v>
      </c>
      <c r="DQ980" s="13">
        <f>IF(DT980&lt;66666,Paramètres!$H$22,5)</f>
        <v>5</v>
      </c>
      <c r="DR980" s="13">
        <f t="shared" si="1043"/>
        <v>23144.313757478994</v>
      </c>
      <c r="DS980" s="13">
        <f t="shared" si="1044"/>
        <v>76975.609607724531</v>
      </c>
      <c r="DT980" s="13">
        <f t="shared" si="1077"/>
        <v>80379.747037331763</v>
      </c>
      <c r="DU980" s="13">
        <f t="shared" si="1078"/>
        <v>73.265504699388401</v>
      </c>
      <c r="DV980" s="13">
        <f t="shared" si="1079"/>
        <v>791.95363971832955</v>
      </c>
      <c r="DW980" s="13">
        <f t="shared" si="1080"/>
        <v>228.03285895519946</v>
      </c>
      <c r="DX980" s="13">
        <f t="shared" si="1081"/>
        <v>758.41385977566881</v>
      </c>
    </row>
    <row r="981" spans="1:128" x14ac:dyDescent="0.35">
      <c r="A981" s="106">
        <f t="shared" si="1082"/>
        <v>975</v>
      </c>
      <c r="B981" s="106">
        <f>A981*Paramètres!$D$25</f>
        <v>487.5</v>
      </c>
      <c r="C981" s="102">
        <f>Paramètres!$D$7</f>
        <v>155093840495.72119</v>
      </c>
      <c r="D981" s="28">
        <f>Paramètres!$D$8</f>
        <v>6666</v>
      </c>
      <c r="E981" s="28">
        <f t="shared" si="1045"/>
        <v>51029.272563170016</v>
      </c>
      <c r="F981" s="28">
        <f t="shared" si="1046"/>
        <v>-7341.9017535372077</v>
      </c>
      <c r="G981" s="28">
        <f t="shared" si="1020"/>
        <v>-176.4507359810251</v>
      </c>
      <c r="H981" s="28">
        <f t="shared" si="1021"/>
        <v>165.75878042914164</v>
      </c>
      <c r="I981" s="28">
        <f t="shared" si="1083"/>
        <v>-3308.1736743828546</v>
      </c>
      <c r="J981" s="28">
        <f t="shared" si="1084"/>
        <v>-205.19179301762529</v>
      </c>
      <c r="K981" s="28">
        <f t="shared" si="1085"/>
        <v>1443.9089310675811</v>
      </c>
      <c r="L981" s="28">
        <f t="shared" si="1047"/>
        <v>-1399.535617999446</v>
      </c>
      <c r="M981" s="28">
        <f t="shared" si="1048"/>
        <v>355.2084671958612</v>
      </c>
      <c r="N981" s="28">
        <f>Paramètres!$D$26*Calculs!K981</f>
        <v>28.878178621351623</v>
      </c>
      <c r="O981" s="28">
        <f>Paramètres!$D$26*I981</f>
        <v>-66.1634734876571</v>
      </c>
      <c r="P981" s="28">
        <f>Paramètres!$D$26*J981</f>
        <v>-4.1038358603525058</v>
      </c>
      <c r="Q981" s="105">
        <f>IF($T981&gt;25000,Paramètres!$D$9,-5)</f>
        <v>6</v>
      </c>
      <c r="R981" s="105">
        <f t="shared" si="1022"/>
        <v>94122.107148252806</v>
      </c>
      <c r="S981" s="105">
        <f t="shared" si="1023"/>
        <v>73577.412563315695</v>
      </c>
      <c r="T981" s="105">
        <f t="shared" si="1049"/>
        <v>119468.01535783353</v>
      </c>
      <c r="U981" s="105">
        <f t="shared" si="1050"/>
        <v>38.015556479894393</v>
      </c>
      <c r="V981" s="105">
        <f t="shared" si="1024"/>
        <v>64.895934393712409</v>
      </c>
      <c r="W981" s="105">
        <f t="shared" si="1051"/>
        <v>51.127844320471269</v>
      </c>
      <c r="X981" s="105">
        <f t="shared" si="1052"/>
        <v>39.967809997230006</v>
      </c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44">
        <f t="shared" si="1053"/>
        <v>-43092.834585082797</v>
      </c>
      <c r="AL981" s="44">
        <f t="shared" si="1054"/>
        <v>-80919.314316852906</v>
      </c>
      <c r="AM981" s="44">
        <f t="shared" si="1025"/>
        <v>-87.464581670586171</v>
      </c>
      <c r="AN981" s="44">
        <f t="shared" si="1026"/>
        <v>67.340486087681441</v>
      </c>
      <c r="AO981" s="44">
        <f t="shared" si="1086"/>
        <v>319.86959986265555</v>
      </c>
      <c r="AP981" s="44">
        <f t="shared" si="1087"/>
        <v>-7223.7443488015688</v>
      </c>
      <c r="AQ981" s="44">
        <f t="shared" si="1055"/>
        <v>979.32900363911097</v>
      </c>
      <c r="AR981" s="44">
        <f t="shared" si="1056"/>
        <v>377.29048089146778</v>
      </c>
      <c r="AS981" s="44">
        <f t="shared" si="1057"/>
        <v>903.73513287769151</v>
      </c>
      <c r="AT981" s="44">
        <f>Paramètres!$D$26*Calculs!AQ981</f>
        <v>19.586580072782219</v>
      </c>
      <c r="AU981" s="44">
        <f>Paramètres!$D$26*AO981</f>
        <v>6.397391997253111</v>
      </c>
      <c r="AV981" s="44">
        <f>Paramètres!$D$26*AP981</f>
        <v>-144.47488697603137</v>
      </c>
      <c r="AW981" s="44"/>
      <c r="AX981" s="44"/>
      <c r="AY981" s="44"/>
      <c r="AZ981" s="44"/>
      <c r="BA981" s="44"/>
      <c r="BB981" s="44"/>
      <c r="BC981" s="44"/>
      <c r="BD981" s="44"/>
      <c r="BE981" s="44"/>
      <c r="BF981" s="44"/>
      <c r="BG981" s="41">
        <f>Paramètres!$D$16</f>
        <v>30000</v>
      </c>
      <c r="BH981" s="41">
        <f>Paramètres!$E$16</f>
        <v>-25000</v>
      </c>
      <c r="BI981" s="100"/>
      <c r="BJ981" s="100"/>
      <c r="BK981" s="110">
        <f>Paramètres!$D$20</f>
        <v>523598775598.29883</v>
      </c>
      <c r="BL981" s="41">
        <f>Paramètres!$D$21</f>
        <v>10000</v>
      </c>
      <c r="BM981" s="41"/>
      <c r="BN981" s="41"/>
      <c r="BO981" s="41">
        <f>IF(AND($BR$6&gt;200,A981&lt;950),Paramètres!$D$22,0)</f>
        <v>0</v>
      </c>
      <c r="BP981" s="41">
        <f t="shared" si="1027"/>
        <v>-21029.272563170016</v>
      </c>
      <c r="BQ981" s="41">
        <f t="shared" si="1028"/>
        <v>-17658.098246462792</v>
      </c>
      <c r="BR981" s="41">
        <f t="shared" si="1058"/>
        <v>27459.765807774609</v>
      </c>
      <c r="BS981" s="41">
        <f t="shared" si="1059"/>
        <v>-139.98011073846922</v>
      </c>
      <c r="BT981" s="41">
        <f t="shared" si="1060"/>
        <v>0</v>
      </c>
      <c r="BU981" s="41">
        <f t="shared" si="1061"/>
        <v>0</v>
      </c>
      <c r="BV981" s="41">
        <f t="shared" si="1062"/>
        <v>0</v>
      </c>
      <c r="BW981" s="41">
        <f>Paramètres!$D$22</f>
        <v>1</v>
      </c>
      <c r="BX981" s="41">
        <f t="shared" si="1029"/>
        <v>73092.834585082805</v>
      </c>
      <c r="BY981" s="41">
        <f t="shared" si="1030"/>
        <v>55919.314316852906</v>
      </c>
      <c r="BZ981" s="41">
        <f t="shared" si="1063"/>
        <v>92030.061291673963</v>
      </c>
      <c r="CA981" s="41">
        <f t="shared" si="1064"/>
        <v>37.417618350317014</v>
      </c>
      <c r="CB981" s="41">
        <f t="shared" si="1065"/>
        <v>60.742500023191887</v>
      </c>
      <c r="CC981" s="41">
        <f t="shared" si="1066"/>
        <v>48.243383131172912</v>
      </c>
      <c r="CD981" s="41">
        <f t="shared" si="1067"/>
        <v>36.90836345770871</v>
      </c>
      <c r="CE981" s="2">
        <f>Paramètres!$F$16</f>
        <v>15000</v>
      </c>
      <c r="CF981" s="2">
        <f>Paramètres!$G$16</f>
        <v>15000</v>
      </c>
      <c r="CG981" s="111">
        <f>Paramètres!$F$20</f>
        <v>992600579172.61572</v>
      </c>
      <c r="CH981" s="2">
        <f>Paramètres!$F$21</f>
        <v>13332</v>
      </c>
      <c r="CI981" s="2"/>
      <c r="CJ981" s="2"/>
      <c r="CK981" s="2">
        <f>IF(CN981&gt;20000,Paramètres!$F$22,-2)</f>
        <v>1</v>
      </c>
      <c r="CL981" s="2">
        <f t="shared" si="1031"/>
        <v>-36029.272563170016</v>
      </c>
      <c r="CM981" s="2">
        <f t="shared" si="1032"/>
        <v>22341.901753537208</v>
      </c>
      <c r="CN981" s="2">
        <f t="shared" si="1033"/>
        <v>42394.210163604941</v>
      </c>
      <c r="CO981" s="2">
        <f t="shared" si="1034"/>
        <v>148.19677658700761</v>
      </c>
      <c r="CP981" s="2">
        <f t="shared" si="1035"/>
        <v>479.4316516013298</v>
      </c>
      <c r="CQ981" s="2">
        <f t="shared" si="1036"/>
        <v>-407.45124356118549</v>
      </c>
      <c r="CR981" s="2">
        <f t="shared" si="1037"/>
        <v>252.66221062442719</v>
      </c>
      <c r="CS981" s="2">
        <f>Paramètres!$F$22</f>
        <v>1</v>
      </c>
      <c r="CT981" s="2">
        <f t="shared" si="1038"/>
        <v>58092.834585082797</v>
      </c>
      <c r="CU981" s="2">
        <f t="shared" si="1039"/>
        <v>95919.314316852906</v>
      </c>
      <c r="CV981" s="2">
        <f t="shared" si="1068"/>
        <v>112139.61070533916</v>
      </c>
      <c r="CW981" s="2">
        <f t="shared" si="1069"/>
        <v>58.799111519521652</v>
      </c>
      <c r="CX981" s="2">
        <f t="shared" si="1040"/>
        <v>77.288212978548728</v>
      </c>
      <c r="CY981" s="2">
        <f t="shared" si="1070"/>
        <v>40.038406979468057</v>
      </c>
      <c r="CZ981" s="2">
        <f t="shared" si="1071"/>
        <v>66.108954249511413</v>
      </c>
      <c r="DA981" s="2"/>
      <c r="DB981" s="2"/>
      <c r="DC981" s="13">
        <f>Paramètres!$H$16</f>
        <v>-20000</v>
      </c>
      <c r="DD981" s="13">
        <f>Paramètres!$I$16</f>
        <v>0</v>
      </c>
      <c r="DE981" s="13"/>
      <c r="DF981" s="13"/>
      <c r="DG981" s="112">
        <f>Paramètres!$H$20</f>
        <v>1047197551196.5977</v>
      </c>
      <c r="DH981" s="13">
        <f>Paramètres!$H$21</f>
        <v>10000</v>
      </c>
      <c r="DI981" s="13">
        <f>IF(DL981&lt;66666,Paramètres!$H$22,5)</f>
        <v>5</v>
      </c>
      <c r="DJ981" s="13">
        <f t="shared" si="1041"/>
        <v>-71029.272563170016</v>
      </c>
      <c r="DK981" s="13">
        <f t="shared" si="1042"/>
        <v>7341.9017535372077</v>
      </c>
      <c r="DL981" s="13">
        <f t="shared" si="1072"/>
        <v>71407.710243444235</v>
      </c>
      <c r="DM981" s="13">
        <f t="shared" si="1073"/>
        <v>174.09861089240206</v>
      </c>
      <c r="DN981" s="13">
        <f t="shared" si="1074"/>
        <v>997.37011221580599</v>
      </c>
      <c r="DO981" s="13">
        <f t="shared" si="1075"/>
        <v>-992.08437443826062</v>
      </c>
      <c r="DP981" s="13">
        <f t="shared" si="1076"/>
        <v>102.54625657143399</v>
      </c>
      <c r="DQ981" s="13">
        <f>IF(DT981&lt;66666,Paramètres!$H$22,5)</f>
        <v>5</v>
      </c>
      <c r="DR981" s="13">
        <f t="shared" si="1043"/>
        <v>23092.834585082797</v>
      </c>
      <c r="DS981" s="13">
        <f t="shared" si="1044"/>
        <v>80919.314316852906</v>
      </c>
      <c r="DT981" s="13">
        <f t="shared" si="1077"/>
        <v>84149.952101493385</v>
      </c>
      <c r="DU981" s="13">
        <f t="shared" si="1078"/>
        <v>74.0722604866761</v>
      </c>
      <c r="DV981" s="13">
        <f t="shared" si="1079"/>
        <v>724.02848431363202</v>
      </c>
      <c r="DW981" s="13">
        <f t="shared" si="1080"/>
        <v>198.69137896807177</v>
      </c>
      <c r="DX981" s="13">
        <f t="shared" si="1081"/>
        <v>696.23198865124073</v>
      </c>
    </row>
    <row r="982" spans="1:128" x14ac:dyDescent="0.35">
      <c r="A982" s="106">
        <f t="shared" si="1082"/>
        <v>976</v>
      </c>
      <c r="B982" s="106">
        <f>A982*Paramètres!$D$25</f>
        <v>488</v>
      </c>
      <c r="C982" s="102">
        <f>Paramètres!$D$7</f>
        <v>155093840495.72119</v>
      </c>
      <c r="D982" s="28">
        <f>Paramètres!$D$8</f>
        <v>6666</v>
      </c>
      <c r="E982" s="28">
        <f t="shared" si="1045"/>
        <v>49025.30182147873</v>
      </c>
      <c r="F982" s="28">
        <f t="shared" si="1046"/>
        <v>-7355.6955332470552</v>
      </c>
      <c r="G982" s="28">
        <f t="shared" si="1020"/>
        <v>178.09821728964758</v>
      </c>
      <c r="H982" s="28">
        <f t="shared" si="1021"/>
        <v>165.07043469751784</v>
      </c>
      <c r="I982" s="28">
        <f t="shared" si="1083"/>
        <v>-4641.5458188946432</v>
      </c>
      <c r="J982" s="28">
        <f t="shared" si="1084"/>
        <v>154.12051003858844</v>
      </c>
      <c r="K982" s="28">
        <f t="shared" si="1085"/>
        <v>1528.902943649204</v>
      </c>
      <c r="L982" s="28">
        <f t="shared" si="1047"/>
        <v>-1477.2921753434834</v>
      </c>
      <c r="M982" s="28">
        <f t="shared" si="1048"/>
        <v>393.89343707165199</v>
      </c>
      <c r="N982" s="28">
        <f>Paramètres!$D$26*Calculs!K982</f>
        <v>30.57805887298408</v>
      </c>
      <c r="O982" s="28">
        <f>Paramètres!$D$26*I982</f>
        <v>-92.830916377892862</v>
      </c>
      <c r="P982" s="28">
        <f>Paramètres!$D$26*J982</f>
        <v>3.0824102007717689</v>
      </c>
      <c r="Q982" s="105">
        <f>IF($T982&gt;25000,Paramètres!$D$9,-5)</f>
        <v>6</v>
      </c>
      <c r="R982" s="105">
        <f t="shared" si="1022"/>
        <v>91863.878986407333</v>
      </c>
      <c r="S982" s="105">
        <f t="shared" si="1023"/>
        <v>76949.557174787202</v>
      </c>
      <c r="T982" s="105">
        <f t="shared" si="1049"/>
        <v>119834.07950923282</v>
      </c>
      <c r="U982" s="105">
        <f t="shared" si="1050"/>
        <v>39.95114388461139</v>
      </c>
      <c r="V982" s="105">
        <f t="shared" si="1024"/>
        <v>64.501888998698675</v>
      </c>
      <c r="W982" s="105">
        <f t="shared" si="1051"/>
        <v>49.446649480998438</v>
      </c>
      <c r="X982" s="105">
        <f t="shared" si="1052"/>
        <v>41.418866950988914</v>
      </c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44">
        <f t="shared" si="1053"/>
        <v>-42838.577164928603</v>
      </c>
      <c r="AL982" s="44">
        <f t="shared" si="1054"/>
        <v>-84305.252708034255</v>
      </c>
      <c r="AM982" s="44">
        <f t="shared" si="1025"/>
        <v>-83.61772539237748</v>
      </c>
      <c r="AN982" s="44">
        <f t="shared" si="1026"/>
        <v>68.056643547397044</v>
      </c>
      <c r="AO982" s="44">
        <f t="shared" si="1086"/>
        <v>690.76268875687026</v>
      </c>
      <c r="AP982" s="44">
        <f t="shared" si="1087"/>
        <v>-6175.534328947846</v>
      </c>
      <c r="AQ982" s="44">
        <f t="shared" si="1055"/>
        <v>904.7638717620838</v>
      </c>
      <c r="AR982" s="44">
        <f t="shared" si="1056"/>
        <v>338.10101339918401</v>
      </c>
      <c r="AS982" s="44">
        <f t="shared" si="1057"/>
        <v>839.21711635569091</v>
      </c>
      <c r="AT982" s="44">
        <f>Paramètres!$D$26*Calculs!AQ982</f>
        <v>18.095277435241677</v>
      </c>
      <c r="AU982" s="44">
        <f>Paramètres!$D$26*AO982</f>
        <v>13.815253775137405</v>
      </c>
      <c r="AV982" s="44">
        <f>Paramètres!$D$26*AP982</f>
        <v>-123.51068657895692</v>
      </c>
      <c r="AW982" s="44"/>
      <c r="AX982" s="44"/>
      <c r="AY982" s="44"/>
      <c r="AZ982" s="44"/>
      <c r="BA982" s="44"/>
      <c r="BB982" s="44"/>
      <c r="BC982" s="44"/>
      <c r="BD982" s="44"/>
      <c r="BE982" s="44"/>
      <c r="BF982" s="44"/>
      <c r="BG982" s="41">
        <f>Paramètres!$D$16</f>
        <v>30000</v>
      </c>
      <c r="BH982" s="41">
        <f>Paramètres!$E$16</f>
        <v>-25000</v>
      </c>
      <c r="BI982" s="100"/>
      <c r="BJ982" s="100"/>
      <c r="BK982" s="110">
        <f>Paramètres!$D$20</f>
        <v>523598775598.29883</v>
      </c>
      <c r="BL982" s="41">
        <f>Paramètres!$D$21</f>
        <v>10000</v>
      </c>
      <c r="BM982" s="41"/>
      <c r="BN982" s="41"/>
      <c r="BO982" s="41">
        <f>IF(AND($BR$6&gt;200,A982&lt;950),Paramètres!$D$22,0)</f>
        <v>0</v>
      </c>
      <c r="BP982" s="41">
        <f t="shared" si="1027"/>
        <v>-19025.30182147873</v>
      </c>
      <c r="BQ982" s="41">
        <f t="shared" si="1028"/>
        <v>-17644.304466752947</v>
      </c>
      <c r="BR982" s="41">
        <f t="shared" si="1058"/>
        <v>25947.708752678718</v>
      </c>
      <c r="BS982" s="41">
        <f t="shared" si="1059"/>
        <v>-137.15677100190194</v>
      </c>
      <c r="BT982" s="41">
        <f t="shared" si="1060"/>
        <v>0</v>
      </c>
      <c r="BU982" s="41">
        <f t="shared" si="1061"/>
        <v>0</v>
      </c>
      <c r="BV982" s="41">
        <f t="shared" si="1062"/>
        <v>0</v>
      </c>
      <c r="BW982" s="41">
        <f>Paramètres!$D$22</f>
        <v>1</v>
      </c>
      <c r="BX982" s="41">
        <f t="shared" si="1029"/>
        <v>72838.577164928603</v>
      </c>
      <c r="BY982" s="41">
        <f t="shared" si="1030"/>
        <v>59305.252708034255</v>
      </c>
      <c r="BZ982" s="41">
        <f t="shared" si="1063"/>
        <v>93928.54370304622</v>
      </c>
      <c r="CA982" s="41">
        <f t="shared" si="1064"/>
        <v>39.152520317246889</v>
      </c>
      <c r="CB982" s="41">
        <f t="shared" si="1065"/>
        <v>58.352728649579944</v>
      </c>
      <c r="CC982" s="41">
        <f t="shared" si="1066"/>
        <v>45.250672063690537</v>
      </c>
      <c r="CD982" s="41">
        <f t="shared" si="1067"/>
        <v>36.843148869713147</v>
      </c>
      <c r="CE982" s="2">
        <f>Paramètres!$F$16</f>
        <v>15000</v>
      </c>
      <c r="CF982" s="2">
        <f>Paramètres!$G$16</f>
        <v>15000</v>
      </c>
      <c r="CG982" s="111">
        <f>Paramètres!$F$20</f>
        <v>992600579172.61572</v>
      </c>
      <c r="CH982" s="2">
        <f>Paramètres!$F$21</f>
        <v>13332</v>
      </c>
      <c r="CI982" s="2"/>
      <c r="CJ982" s="2"/>
      <c r="CK982" s="2">
        <f>IF(CN982&gt;20000,Paramètres!$F$22,-2)</f>
        <v>1</v>
      </c>
      <c r="CL982" s="2">
        <f t="shared" si="1031"/>
        <v>-34025.30182147873</v>
      </c>
      <c r="CM982" s="2">
        <f t="shared" si="1032"/>
        <v>22355.695533247053</v>
      </c>
      <c r="CN982" s="2">
        <f t="shared" si="1033"/>
        <v>40712.384931590117</v>
      </c>
      <c r="CO982" s="2">
        <f t="shared" si="1034"/>
        <v>146.69382490703885</v>
      </c>
      <c r="CP982" s="2">
        <f t="shared" si="1035"/>
        <v>513.99818748754308</v>
      </c>
      <c r="CQ982" s="2">
        <f t="shared" si="1036"/>
        <v>-429.57305238550146</v>
      </c>
      <c r="CR982" s="2">
        <f t="shared" si="1037"/>
        <v>282.24303251751439</v>
      </c>
      <c r="CS982" s="2">
        <f>Paramètres!$F$22</f>
        <v>1</v>
      </c>
      <c r="CT982" s="2">
        <f t="shared" si="1038"/>
        <v>57838.577164928603</v>
      </c>
      <c r="CU982" s="2">
        <f t="shared" si="1039"/>
        <v>99305.252708034255</v>
      </c>
      <c r="CV982" s="2">
        <f t="shared" si="1068"/>
        <v>114920.99122384016</v>
      </c>
      <c r="CW982" s="2">
        <f t="shared" si="1069"/>
        <v>59.782100504260448</v>
      </c>
      <c r="CX982" s="2">
        <f t="shared" si="1040"/>
        <v>73.665974548925604</v>
      </c>
      <c r="CY982" s="2">
        <f t="shared" si="1070"/>
        <v>37.075342876905317</v>
      </c>
      <c r="CZ982" s="2">
        <f t="shared" si="1071"/>
        <v>63.656066143006832</v>
      </c>
      <c r="DA982" s="2"/>
      <c r="DB982" s="2"/>
      <c r="DC982" s="13">
        <f>Paramètres!$H$16</f>
        <v>-20000</v>
      </c>
      <c r="DD982" s="13">
        <f>Paramètres!$I$16</f>
        <v>0</v>
      </c>
      <c r="DE982" s="13"/>
      <c r="DF982" s="13"/>
      <c r="DG982" s="112">
        <f>Paramètres!$H$20</f>
        <v>1047197551196.5977</v>
      </c>
      <c r="DH982" s="13">
        <f>Paramètres!$H$21</f>
        <v>10000</v>
      </c>
      <c r="DI982" s="13">
        <f>IF(DL982&lt;66666,Paramètres!$H$22,5)</f>
        <v>5</v>
      </c>
      <c r="DJ982" s="13">
        <f t="shared" si="1041"/>
        <v>-69025.30182147873</v>
      </c>
      <c r="DK982" s="13">
        <f t="shared" si="1042"/>
        <v>7355.6955332470552</v>
      </c>
      <c r="DL982" s="13">
        <f t="shared" si="1072"/>
        <v>69416.125996227027</v>
      </c>
      <c r="DM982" s="13">
        <f t="shared" si="1073"/>
        <v>173.91721975642076</v>
      </c>
      <c r="DN982" s="13">
        <f t="shared" si="1074"/>
        <v>1053.6513528909577</v>
      </c>
      <c r="DO982" s="13">
        <f t="shared" si="1075"/>
        <v>-1047.7191229579819</v>
      </c>
      <c r="DP982" s="13">
        <f t="shared" si="1076"/>
        <v>111.65040455413761</v>
      </c>
      <c r="DQ982" s="13">
        <f>IF(DT982&lt;66666,Paramètres!$H$22,5)</f>
        <v>5</v>
      </c>
      <c r="DR982" s="13">
        <f t="shared" si="1043"/>
        <v>22838.577164928603</v>
      </c>
      <c r="DS982" s="13">
        <f t="shared" si="1044"/>
        <v>84305.252708034255</v>
      </c>
      <c r="DT982" s="13">
        <f t="shared" si="1077"/>
        <v>87344.010905636314</v>
      </c>
      <c r="DU982" s="13">
        <f t="shared" si="1078"/>
        <v>74.842193375840168</v>
      </c>
      <c r="DV982" s="13">
        <f t="shared" si="1079"/>
        <v>673.05227271087358</v>
      </c>
      <c r="DW982" s="13">
        <f t="shared" si="1080"/>
        <v>175.98866948009518</v>
      </c>
      <c r="DX982" s="13">
        <f t="shared" si="1081"/>
        <v>649.63632134902832</v>
      </c>
    </row>
    <row r="983" spans="1:128" x14ac:dyDescent="0.35">
      <c r="A983" s="106">
        <f t="shared" si="1082"/>
        <v>977</v>
      </c>
      <c r="B983" s="106">
        <f>A983*Paramètres!$D$25</f>
        <v>488.5</v>
      </c>
      <c r="C983" s="102">
        <f>Paramètres!$D$7</f>
        <v>155093840495.72119</v>
      </c>
      <c r="D983" s="28">
        <f>Paramètres!$D$8</f>
        <v>6666</v>
      </c>
      <c r="E983" s="28">
        <f t="shared" si="1045"/>
        <v>46335.205868195539</v>
      </c>
      <c r="F983" s="28">
        <f t="shared" si="1046"/>
        <v>-7180.1619189598478</v>
      </c>
      <c r="G983" s="28">
        <f t="shared" si="1020"/>
        <v>174.832799824608</v>
      </c>
      <c r="H983" s="28">
        <f t="shared" si="1021"/>
        <v>164.22449331777418</v>
      </c>
      <c r="I983" s="28">
        <f t="shared" si="1083"/>
        <v>-6026.0070778602339</v>
      </c>
      <c r="J983" s="28">
        <f t="shared" si="1084"/>
        <v>544.93153690946872</v>
      </c>
      <c r="K983" s="28">
        <f t="shared" si="1085"/>
        <v>1656.7693024590503</v>
      </c>
      <c r="L983" s="28">
        <f t="shared" si="1047"/>
        <v>-1594.3659309626812</v>
      </c>
      <c r="M983" s="28">
        <f t="shared" si="1048"/>
        <v>450.4240221792702</v>
      </c>
      <c r="N983" s="28">
        <f>Paramètres!$D$26*Calculs!K983</f>
        <v>33.135386049181008</v>
      </c>
      <c r="O983" s="28">
        <f>Paramètres!$D$26*I983</f>
        <v>-120.52014155720468</v>
      </c>
      <c r="P983" s="28">
        <f>Paramètres!$D$26*J983</f>
        <v>10.898630738189375</v>
      </c>
      <c r="Q983" s="105">
        <f>IF($T983&gt;25000,Paramètres!$D$9,-5)</f>
        <v>6</v>
      </c>
      <c r="R983" s="105">
        <f t="shared" si="1022"/>
        <v>88743.876435395912</v>
      </c>
      <c r="S983" s="105">
        <f t="shared" si="1023"/>
        <v>80003.053674459414</v>
      </c>
      <c r="T983" s="105">
        <f t="shared" si="1049"/>
        <v>119482.06644521702</v>
      </c>
      <c r="U983" s="105">
        <f t="shared" si="1050"/>
        <v>42.034819730590264</v>
      </c>
      <c r="V983" s="105">
        <f t="shared" si="1024"/>
        <v>64.880742810240022</v>
      </c>
      <c r="W983" s="105">
        <f t="shared" si="1051"/>
        <v>48.189396068309556</v>
      </c>
      <c r="X983" s="105">
        <f t="shared" si="1052"/>
        <v>43.442984406922406</v>
      </c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44">
        <f t="shared" si="1053"/>
        <v>-42408.670567200366</v>
      </c>
      <c r="AL983" s="44">
        <f t="shared" si="1054"/>
        <v>-87183.215593419256</v>
      </c>
      <c r="AM983" s="44">
        <f t="shared" si="1025"/>
        <v>-78.981132982230449</v>
      </c>
      <c r="AN983" s="44">
        <f t="shared" si="1026"/>
        <v>68.753605281009698</v>
      </c>
      <c r="AO983" s="44">
        <f t="shared" si="1086"/>
        <v>1015.048448380917</v>
      </c>
      <c r="AP983" s="44">
        <f t="shared" si="1087"/>
        <v>-5212.8065260131989</v>
      </c>
      <c r="AQ983" s="44">
        <f t="shared" si="1055"/>
        <v>849.27934865315706</v>
      </c>
      <c r="AR983" s="44">
        <f t="shared" si="1056"/>
        <v>307.76133390168945</v>
      </c>
      <c r="AS983" s="44">
        <f t="shared" si="1057"/>
        <v>791.55440331273724</v>
      </c>
      <c r="AT983" s="44">
        <f>Paramètres!$D$26*Calculs!AQ983</f>
        <v>16.985586973063143</v>
      </c>
      <c r="AU983" s="44">
        <f>Paramètres!$D$26*AO983</f>
        <v>20.300968967618338</v>
      </c>
      <c r="AV983" s="44">
        <f>Paramètres!$D$26*AP983</f>
        <v>-104.25613052026398</v>
      </c>
      <c r="AW983" s="44"/>
      <c r="AX983" s="44"/>
      <c r="AY983" s="44"/>
      <c r="AZ983" s="44"/>
      <c r="BA983" s="44"/>
      <c r="BB983" s="44"/>
      <c r="BC983" s="44"/>
      <c r="BD983" s="44"/>
      <c r="BE983" s="44"/>
      <c r="BF983" s="44"/>
      <c r="BG983" s="41">
        <f>Paramètres!$D$16</f>
        <v>30000</v>
      </c>
      <c r="BH983" s="41">
        <f>Paramètres!$E$16</f>
        <v>-25000</v>
      </c>
      <c r="BI983" s="100"/>
      <c r="BJ983" s="100"/>
      <c r="BK983" s="110">
        <f>Paramètres!$D$20</f>
        <v>523598775598.29883</v>
      </c>
      <c r="BL983" s="41">
        <f>Paramètres!$D$21</f>
        <v>10000</v>
      </c>
      <c r="BM983" s="41"/>
      <c r="BN983" s="41"/>
      <c r="BO983" s="41">
        <f>IF(AND($BR$6&gt;200,A983&lt;950),Paramètres!$D$22,0)</f>
        <v>0</v>
      </c>
      <c r="BP983" s="41">
        <f t="shared" si="1027"/>
        <v>-16335.205868195539</v>
      </c>
      <c r="BQ983" s="41">
        <f t="shared" si="1028"/>
        <v>-17819.83808104015</v>
      </c>
      <c r="BR983" s="41">
        <f t="shared" si="1058"/>
        <v>24174.068337597186</v>
      </c>
      <c r="BS983" s="41">
        <f t="shared" si="1059"/>
        <v>-132.51106608403376</v>
      </c>
      <c r="BT983" s="41">
        <f t="shared" si="1060"/>
        <v>0</v>
      </c>
      <c r="BU983" s="41">
        <f t="shared" si="1061"/>
        <v>0</v>
      </c>
      <c r="BV983" s="41">
        <f t="shared" si="1062"/>
        <v>0</v>
      </c>
      <c r="BW983" s="41">
        <f>Paramètres!$D$22</f>
        <v>1</v>
      </c>
      <c r="BX983" s="41">
        <f t="shared" si="1029"/>
        <v>72408.670567200374</v>
      </c>
      <c r="BY983" s="41">
        <f t="shared" si="1030"/>
        <v>62183.215593419256</v>
      </c>
      <c r="BZ983" s="41">
        <f t="shared" si="1063"/>
        <v>95445.103985731039</v>
      </c>
      <c r="CA983" s="41">
        <f t="shared" si="1064"/>
        <v>40.655369051806225</v>
      </c>
      <c r="CB983" s="41">
        <f t="shared" si="1065"/>
        <v>56.543052629375794</v>
      </c>
      <c r="CC983" s="41">
        <f t="shared" si="1066"/>
        <v>42.89593808097716</v>
      </c>
      <c r="CD983" s="41">
        <f t="shared" si="1067"/>
        <v>36.83823145593901</v>
      </c>
      <c r="CE983" s="2">
        <f>Paramètres!$F$16</f>
        <v>15000</v>
      </c>
      <c r="CF983" s="2">
        <f>Paramètres!$G$16</f>
        <v>15000</v>
      </c>
      <c r="CG983" s="111">
        <f>Paramètres!$F$20</f>
        <v>992600579172.61572</v>
      </c>
      <c r="CH983" s="2">
        <f>Paramètres!$F$21</f>
        <v>13332</v>
      </c>
      <c r="CI983" s="2"/>
      <c r="CJ983" s="2"/>
      <c r="CK983" s="2">
        <f>IF(CN983&gt;20000,Paramètres!$F$22,-2)</f>
        <v>1</v>
      </c>
      <c r="CL983" s="2">
        <f t="shared" si="1031"/>
        <v>-31335.205868195539</v>
      </c>
      <c r="CM983" s="2">
        <f t="shared" si="1032"/>
        <v>22180.16191895985</v>
      </c>
      <c r="CN983" s="2">
        <f t="shared" si="1033"/>
        <v>38390.815432255054</v>
      </c>
      <c r="CO983" s="2">
        <f t="shared" si="1034"/>
        <v>144.70779606985843</v>
      </c>
      <c r="CP983" s="2">
        <f t="shared" si="1035"/>
        <v>567.73511840947253</v>
      </c>
      <c r="CQ983" s="2">
        <f t="shared" si="1036"/>
        <v>-463.39460659172067</v>
      </c>
      <c r="CR983" s="2">
        <f t="shared" si="1037"/>
        <v>328.0070170851871</v>
      </c>
      <c r="CS983" s="2">
        <f>Paramètres!$F$22</f>
        <v>1</v>
      </c>
      <c r="CT983" s="2">
        <f t="shared" si="1038"/>
        <v>57408.670567200366</v>
      </c>
      <c r="CU983" s="2">
        <f t="shared" si="1039"/>
        <v>102183.21559341926</v>
      </c>
      <c r="CV983" s="2">
        <f t="shared" si="1068"/>
        <v>117205.6526166914</v>
      </c>
      <c r="CW983" s="2">
        <f t="shared" si="1069"/>
        <v>60.671810564773246</v>
      </c>
      <c r="CX983" s="2">
        <f t="shared" si="1040"/>
        <v>70.876556403964287</v>
      </c>
      <c r="CY983" s="2">
        <f t="shared" si="1070"/>
        <v>34.716148809305132</v>
      </c>
      <c r="CZ983" s="2">
        <f t="shared" si="1071"/>
        <v>61.792194163458163</v>
      </c>
      <c r="DA983" s="2"/>
      <c r="DB983" s="2"/>
      <c r="DC983" s="13">
        <f>Paramètres!$H$16</f>
        <v>-20000</v>
      </c>
      <c r="DD983" s="13">
        <f>Paramètres!$I$16</f>
        <v>0</v>
      </c>
      <c r="DE983" s="13"/>
      <c r="DF983" s="13"/>
      <c r="DG983" s="112">
        <f>Paramètres!$H$20</f>
        <v>1047197551196.5977</v>
      </c>
      <c r="DH983" s="13">
        <f>Paramètres!$H$21</f>
        <v>10000</v>
      </c>
      <c r="DI983" s="13">
        <f>IF(DL983&lt;66666,Paramètres!$H$22,5)</f>
        <v>5</v>
      </c>
      <c r="DJ983" s="13">
        <f t="shared" si="1041"/>
        <v>-66335.205868195539</v>
      </c>
      <c r="DK983" s="13">
        <f t="shared" si="1042"/>
        <v>7180.1619189598478</v>
      </c>
      <c r="DL983" s="13">
        <f t="shared" si="1072"/>
        <v>66722.66678392257</v>
      </c>
      <c r="DM983" s="13">
        <f t="shared" si="1073"/>
        <v>173.82232196414233</v>
      </c>
      <c r="DN983" s="13">
        <f t="shared" si="1074"/>
        <v>1137.5772763577907</v>
      </c>
      <c r="DO983" s="13">
        <f t="shared" si="1075"/>
        <v>-1130.9713243709605</v>
      </c>
      <c r="DP983" s="13">
        <f t="shared" si="1076"/>
        <v>122.41700509408312</v>
      </c>
      <c r="DQ983" s="13">
        <f>IF(DT983&lt;66666,Paramètres!$H$22,5)</f>
        <v>5</v>
      </c>
      <c r="DR983" s="13">
        <f t="shared" si="1043"/>
        <v>22408.670567200366</v>
      </c>
      <c r="DS983" s="13">
        <f t="shared" si="1044"/>
        <v>87183.215593419256</v>
      </c>
      <c r="DT983" s="13">
        <f t="shared" si="1077"/>
        <v>90017.007269726178</v>
      </c>
      <c r="DU983" s="13">
        <f t="shared" si="1078"/>
        <v>75.585311548087745</v>
      </c>
      <c r="DV983" s="13">
        <f t="shared" si="1079"/>
        <v>634.39424327090489</v>
      </c>
      <c r="DW983" s="13">
        <f t="shared" si="1080"/>
        <v>157.92495261022813</v>
      </c>
      <c r="DX983" s="13">
        <f t="shared" si="1081"/>
        <v>614.42311580727596</v>
      </c>
    </row>
    <row r="984" spans="1:128" x14ac:dyDescent="0.35">
      <c r="A984" s="106">
        <f t="shared" si="1082"/>
        <v>978</v>
      </c>
      <c r="B984" s="106">
        <f>A984*Paramètres!$D$25</f>
        <v>489</v>
      </c>
      <c r="C984" s="102">
        <f>Paramètres!$D$7</f>
        <v>155093840495.72119</v>
      </c>
      <c r="D984" s="28">
        <f>Paramètres!$D$8</f>
        <v>6666</v>
      </c>
      <c r="E984" s="28">
        <f t="shared" si="1045"/>
        <v>42923.610846524753</v>
      </c>
      <c r="F984" s="28">
        <f t="shared" si="1046"/>
        <v>-6795.0901449602952</v>
      </c>
      <c r="G984" s="28">
        <f t="shared" si="1020"/>
        <v>172.52190936439078</v>
      </c>
      <c r="H984" s="28">
        <f t="shared" si="1021"/>
        <v>150.77901448595961</v>
      </c>
      <c r="I984" s="28">
        <f t="shared" si="1083"/>
        <v>-7499.8528672657103</v>
      </c>
      <c r="J984" s="28">
        <f t="shared" si="1084"/>
        <v>984.45692835054956</v>
      </c>
      <c r="K984" s="28">
        <f t="shared" si="1085"/>
        <v>872.77016845346895</v>
      </c>
      <c r="L984" s="28">
        <f t="shared" si="1047"/>
        <v>-761.70434502803141</v>
      </c>
      <c r="M984" s="28">
        <f t="shared" si="1048"/>
        <v>426.0683721044245</v>
      </c>
      <c r="N984" s="28">
        <f>Paramètres!$D$26*Calculs!K984</f>
        <v>17.45540336906938</v>
      </c>
      <c r="O984" s="28">
        <f>Paramètres!$D$26*I984</f>
        <v>-149.9970573453142</v>
      </c>
      <c r="P984" s="28">
        <f>Paramètres!$D$26*J984</f>
        <v>19.689138567010993</v>
      </c>
      <c r="Q984" s="105">
        <f>IF($T984&gt;25000,Paramètres!$D$9,-5)</f>
        <v>6</v>
      </c>
      <c r="R984" s="105">
        <f t="shared" si="1022"/>
        <v>84747.816856059246</v>
      </c>
      <c r="S984" s="105">
        <f t="shared" si="1023"/>
        <v>82796.640110637381</v>
      </c>
      <c r="T984" s="105">
        <f t="shared" si="1049"/>
        <v>118479.85514625921</v>
      </c>
      <c r="U984" s="105">
        <f t="shared" si="1050"/>
        <v>44.332779245101918</v>
      </c>
      <c r="V984" s="105">
        <f t="shared" si="1024"/>
        <v>65.977809591392358</v>
      </c>
      <c r="W984" s="105">
        <f t="shared" si="1051"/>
        <v>47.193468602006547</v>
      </c>
      <c r="X984" s="105">
        <f t="shared" si="1052"/>
        <v>46.106917916831613</v>
      </c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44">
        <f t="shared" si="1053"/>
        <v>-41824.206009534486</v>
      </c>
      <c r="AL984" s="44">
        <f t="shared" si="1054"/>
        <v>-89591.730255597678</v>
      </c>
      <c r="AM984" s="44">
        <f t="shared" si="1025"/>
        <v>-73.210572048545586</v>
      </c>
      <c r="AN984" s="44">
        <f t="shared" si="1026"/>
        <v>69.441282969534456</v>
      </c>
      <c r="AO984" s="44">
        <f t="shared" si="1086"/>
        <v>1302.5088133149882</v>
      </c>
      <c r="AP984" s="44">
        <f t="shared" si="1087"/>
        <v>-4316.9959921801974</v>
      </c>
      <c r="AQ984" s="44">
        <f t="shared" si="1055"/>
        <v>807.95277327260135</v>
      </c>
      <c r="AR984" s="44">
        <f t="shared" si="1056"/>
        <v>283.72643556881997</v>
      </c>
      <c r="AS984" s="44">
        <f t="shared" si="1057"/>
        <v>756.49652583359557</v>
      </c>
      <c r="AT984" s="44">
        <f>Paramètres!$D$26*Calculs!AQ984</f>
        <v>16.159055465452028</v>
      </c>
      <c r="AU984" s="44">
        <f>Paramètres!$D$26*AO984</f>
        <v>26.050176266299765</v>
      </c>
      <c r="AV984" s="44">
        <f>Paramètres!$D$26*AP984</f>
        <v>-86.339919843603951</v>
      </c>
      <c r="AW984" s="44"/>
      <c r="AX984" s="44"/>
      <c r="AY984" s="44"/>
      <c r="AZ984" s="44"/>
      <c r="BA984" s="44"/>
      <c r="BB984" s="44"/>
      <c r="BC984" s="44"/>
      <c r="BD984" s="44"/>
      <c r="BE984" s="44"/>
      <c r="BF984" s="44"/>
      <c r="BG984" s="41">
        <f>Paramètres!$D$16</f>
        <v>30000</v>
      </c>
      <c r="BH984" s="41">
        <f>Paramètres!$E$16</f>
        <v>-25000</v>
      </c>
      <c r="BI984" s="100"/>
      <c r="BJ984" s="100"/>
      <c r="BK984" s="110">
        <f>Paramètres!$D$20</f>
        <v>523598775598.29883</v>
      </c>
      <c r="BL984" s="41">
        <f>Paramètres!$D$21</f>
        <v>10000</v>
      </c>
      <c r="BM984" s="41"/>
      <c r="BN984" s="41"/>
      <c r="BO984" s="41">
        <f>IF(AND($BR$6&gt;200,A984&lt;950),Paramètres!$D$22,0)</f>
        <v>0</v>
      </c>
      <c r="BP984" s="41">
        <f t="shared" si="1027"/>
        <v>-12923.610846524753</v>
      </c>
      <c r="BQ984" s="41">
        <f t="shared" si="1028"/>
        <v>-18204.909855039703</v>
      </c>
      <c r="BR984" s="41">
        <f t="shared" si="1058"/>
        <v>22325.735377418903</v>
      </c>
      <c r="BS984" s="41">
        <f t="shared" si="1059"/>
        <v>-125.37082797354924</v>
      </c>
      <c r="BT984" s="41">
        <f t="shared" si="1060"/>
        <v>0</v>
      </c>
      <c r="BU984" s="41">
        <f t="shared" si="1061"/>
        <v>0</v>
      </c>
      <c r="BV984" s="41">
        <f t="shared" si="1062"/>
        <v>0</v>
      </c>
      <c r="BW984" s="41">
        <f>Paramètres!$D$22</f>
        <v>1</v>
      </c>
      <c r="BX984" s="41">
        <f t="shared" si="1029"/>
        <v>71824.206009534479</v>
      </c>
      <c r="BY984" s="41">
        <f t="shared" si="1030"/>
        <v>64591.730255597678</v>
      </c>
      <c r="BZ984" s="41">
        <f t="shared" si="1063"/>
        <v>96596.108546420961</v>
      </c>
      <c r="CA984" s="41">
        <f t="shared" si="1064"/>
        <v>41.965144010918209</v>
      </c>
      <c r="CB984" s="41">
        <f t="shared" si="1065"/>
        <v>55.224893301993653</v>
      </c>
      <c r="CC984" s="41">
        <f t="shared" si="1066"/>
        <v>41.062566319333548</v>
      </c>
      <c r="CD984" s="41">
        <f t="shared" si="1067"/>
        <v>36.927692691080999</v>
      </c>
      <c r="CE984" s="2">
        <f>Paramètres!$F$16</f>
        <v>15000</v>
      </c>
      <c r="CF984" s="2">
        <f>Paramètres!$G$16</f>
        <v>15000</v>
      </c>
      <c r="CG984" s="111">
        <f>Paramètres!$F$20</f>
        <v>992600579172.61572</v>
      </c>
      <c r="CH984" s="2">
        <f>Paramètres!$F$21</f>
        <v>13332</v>
      </c>
      <c r="CI984" s="2"/>
      <c r="CJ984" s="2"/>
      <c r="CK984" s="2">
        <f>IF(CN984&gt;20000,Paramètres!$F$22,-2)</f>
        <v>1</v>
      </c>
      <c r="CL984" s="2">
        <f t="shared" si="1031"/>
        <v>-27923.610846524753</v>
      </c>
      <c r="CM984" s="2">
        <f t="shared" si="1032"/>
        <v>21795.090144960297</v>
      </c>
      <c r="CN984" s="2">
        <f t="shared" si="1033"/>
        <v>35422.506929000665</v>
      </c>
      <c r="CO984" s="2">
        <f t="shared" si="1034"/>
        <v>142.02705431168943</v>
      </c>
      <c r="CP984" s="2">
        <f t="shared" si="1035"/>
        <v>648.5053909926005</v>
      </c>
      <c r="CQ984" s="2">
        <f t="shared" si="1036"/>
        <v>-511.21769010439795</v>
      </c>
      <c r="CR984" s="2">
        <f t="shared" si="1037"/>
        <v>399.0184400134778</v>
      </c>
      <c r="CS984" s="2">
        <f>Paramètres!$F$22</f>
        <v>1</v>
      </c>
      <c r="CT984" s="2">
        <f t="shared" si="1038"/>
        <v>56824.206009534486</v>
      </c>
      <c r="CU984" s="2">
        <f t="shared" si="1039"/>
        <v>104591.73025559768</v>
      </c>
      <c r="CV984" s="2">
        <f t="shared" si="1068"/>
        <v>119031.17417917763</v>
      </c>
      <c r="CW984" s="2">
        <f t="shared" si="1069"/>
        <v>61.484970144553884</v>
      </c>
      <c r="CX984" s="2">
        <f t="shared" si="1040"/>
        <v>68.759326866406852</v>
      </c>
      <c r="CY984" s="2">
        <f t="shared" si="1070"/>
        <v>32.824965240216166</v>
      </c>
      <c r="CZ984" s="2">
        <f t="shared" si="1071"/>
        <v>60.418264524065727</v>
      </c>
      <c r="DA984" s="2"/>
      <c r="DB984" s="2"/>
      <c r="DC984" s="13">
        <f>Paramètres!$H$16</f>
        <v>-20000</v>
      </c>
      <c r="DD984" s="13">
        <f>Paramètres!$I$16</f>
        <v>0</v>
      </c>
      <c r="DE984" s="13"/>
      <c r="DF984" s="13"/>
      <c r="DG984" s="112">
        <f>Paramètres!$H$20</f>
        <v>1047197551196.5977</v>
      </c>
      <c r="DH984" s="13">
        <f>Paramètres!$H$21</f>
        <v>10000</v>
      </c>
      <c r="DI984" s="13">
        <f>IF(DL984&lt;66666,Paramètres!$H$22,5)</f>
        <v>1</v>
      </c>
      <c r="DJ984" s="13">
        <f t="shared" si="1041"/>
        <v>-62923.610846524753</v>
      </c>
      <c r="DK984" s="13">
        <f t="shared" si="1042"/>
        <v>6795.0901449602952</v>
      </c>
      <c r="DL984" s="13">
        <f t="shared" si="1072"/>
        <v>63289.446608759536</v>
      </c>
      <c r="DM984" s="13">
        <f t="shared" si="1073"/>
        <v>173.8365414429372</v>
      </c>
      <c r="DN984" s="13">
        <f t="shared" si="1074"/>
        <v>251.94297593097585</v>
      </c>
      <c r="DO984" s="13">
        <f t="shared" si="1075"/>
        <v>-250.48665492363352</v>
      </c>
      <c r="DP984" s="13">
        <f t="shared" si="1076"/>
        <v>27.04993209094669</v>
      </c>
      <c r="DQ984" s="13">
        <f>IF(DT984&lt;66666,Paramètres!$H$22,5)</f>
        <v>5</v>
      </c>
      <c r="DR984" s="13">
        <f t="shared" si="1043"/>
        <v>21824.206009534486</v>
      </c>
      <c r="DS984" s="13">
        <f t="shared" si="1044"/>
        <v>89591.730255597678</v>
      </c>
      <c r="DT984" s="13">
        <f t="shared" si="1077"/>
        <v>92211.572474057597</v>
      </c>
      <c r="DU984" s="13">
        <f t="shared" si="1078"/>
        <v>76.309600594102932</v>
      </c>
      <c r="DV984" s="13">
        <f t="shared" si="1079"/>
        <v>605.07767210488828</v>
      </c>
      <c r="DW984" s="13">
        <f t="shared" si="1080"/>
        <v>143.20696864270226</v>
      </c>
      <c r="DX984" s="13">
        <f t="shared" si="1081"/>
        <v>587.88668415948905</v>
      </c>
    </row>
    <row r="985" spans="1:128" x14ac:dyDescent="0.35">
      <c r="A985" s="106">
        <f t="shared" si="1082"/>
        <v>979</v>
      </c>
      <c r="B985" s="106">
        <f>A985*Paramètres!$D$25</f>
        <v>489.5</v>
      </c>
      <c r="C985" s="102">
        <f>Paramètres!$D$7</f>
        <v>155093840495.72119</v>
      </c>
      <c r="D985" s="28">
        <f>Paramètres!$D$8</f>
        <v>6666</v>
      </c>
      <c r="E985" s="28">
        <f t="shared" si="1045"/>
        <v>38983.258326634888</v>
      </c>
      <c r="F985" s="28">
        <f t="shared" si="1046"/>
        <v>-6196.3445877589138</v>
      </c>
      <c r="G985" s="28">
        <f t="shared" si="1020"/>
        <v>170.27047961686097</v>
      </c>
      <c r="H985" s="28">
        <f t="shared" si="1021"/>
        <v>147.98566405120792</v>
      </c>
      <c r="I985" s="28">
        <f t="shared" si="1083"/>
        <v>-8111.5601549484272</v>
      </c>
      <c r="J985" s="28">
        <f t="shared" si="1084"/>
        <v>1390.836161887963</v>
      </c>
      <c r="K985" s="28">
        <f t="shared" si="1085"/>
        <v>1008.3387156224643</v>
      </c>
      <c r="L985" s="28">
        <f t="shared" si="1047"/>
        <v>-854.98600482296092</v>
      </c>
      <c r="M985" s="28">
        <f t="shared" si="1048"/>
        <v>534.55205263849916</v>
      </c>
      <c r="N985" s="28">
        <f>Paramètres!$D$26*Calculs!K985</f>
        <v>20.166774312449288</v>
      </c>
      <c r="O985" s="28">
        <f>Paramètres!$D$26*I985</f>
        <v>-162.23120309896854</v>
      </c>
      <c r="P985" s="28">
        <f>Paramètres!$D$26*J985</f>
        <v>27.816723237759263</v>
      </c>
      <c r="Q985" s="105">
        <f>IF($T985&gt;25000,Paramètres!$D$9,-5)</f>
        <v>6</v>
      </c>
      <c r="R985" s="105">
        <f t="shared" si="1022"/>
        <v>80085.278320619676</v>
      </c>
      <c r="S985" s="105">
        <f t="shared" si="1023"/>
        <v>85364.75953247046</v>
      </c>
      <c r="T985" s="105">
        <f t="shared" si="1049"/>
        <v>117050.39074572807</v>
      </c>
      <c r="U985" s="105">
        <f t="shared" si="1050"/>
        <v>46.827677941790775</v>
      </c>
      <c r="V985" s="105">
        <f t="shared" si="1024"/>
        <v>67.591280449428794</v>
      </c>
      <c r="W985" s="105">
        <f t="shared" si="1051"/>
        <v>46.245608172283035</v>
      </c>
      <c r="X985" s="105">
        <f t="shared" si="1052"/>
        <v>49.294268607709391</v>
      </c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44">
        <f t="shared" si="1053"/>
        <v>-41102.019993984788</v>
      </c>
      <c r="AL985" s="44">
        <f t="shared" si="1054"/>
        <v>-91561.104120229371</v>
      </c>
      <c r="AM985" s="44">
        <f t="shared" si="1025"/>
        <v>-65.815974783606805</v>
      </c>
      <c r="AN985" s="44">
        <f t="shared" si="1026"/>
        <v>70.131401830971541</v>
      </c>
      <c r="AO985" s="44">
        <f t="shared" si="1086"/>
        <v>1560.1850726175085</v>
      </c>
      <c r="AP985" s="44">
        <f t="shared" si="1087"/>
        <v>-3474.1595465029977</v>
      </c>
      <c r="AQ985" s="44">
        <f t="shared" si="1055"/>
        <v>777.62824115339242</v>
      </c>
      <c r="AR985" s="44">
        <f t="shared" si="1056"/>
        <v>264.28796880425853</v>
      </c>
      <c r="AS985" s="44">
        <f t="shared" si="1057"/>
        <v>731.33955929146748</v>
      </c>
      <c r="AT985" s="44">
        <f>Paramètres!$D$26*Calculs!AQ985</f>
        <v>15.552564823067849</v>
      </c>
      <c r="AU985" s="44">
        <f>Paramètres!$D$26*AO985</f>
        <v>31.20370145235017</v>
      </c>
      <c r="AV985" s="44">
        <f>Paramètres!$D$26*AP985</f>
        <v>-69.483190930059962</v>
      </c>
      <c r="AW985" s="44"/>
      <c r="AX985" s="44"/>
      <c r="AY985" s="44"/>
      <c r="AZ985" s="44"/>
      <c r="BA985" s="44"/>
      <c r="BB985" s="44"/>
      <c r="BC985" s="44"/>
      <c r="BD985" s="44"/>
      <c r="BE985" s="44"/>
      <c r="BF985" s="44"/>
      <c r="BG985" s="41">
        <f>Paramètres!$D$16</f>
        <v>30000</v>
      </c>
      <c r="BH985" s="41">
        <f>Paramètres!$E$16</f>
        <v>-25000</v>
      </c>
      <c r="BI985" s="100"/>
      <c r="BJ985" s="100"/>
      <c r="BK985" s="110">
        <f>Paramètres!$D$20</f>
        <v>523598775598.29883</v>
      </c>
      <c r="BL985" s="41">
        <f>Paramètres!$D$21</f>
        <v>10000</v>
      </c>
      <c r="BM985" s="41"/>
      <c r="BN985" s="41"/>
      <c r="BO985" s="41">
        <f>IF(AND($BR$6&gt;200,A985&lt;950),Paramètres!$D$22,0)</f>
        <v>0</v>
      </c>
      <c r="BP985" s="41">
        <f t="shared" si="1027"/>
        <v>-8983.2583266348884</v>
      </c>
      <c r="BQ985" s="41">
        <f t="shared" si="1028"/>
        <v>-18803.655412241085</v>
      </c>
      <c r="BR985" s="41">
        <f t="shared" si="1058"/>
        <v>20839.299101106029</v>
      </c>
      <c r="BS985" s="41">
        <f t="shared" si="1059"/>
        <v>-115.53567210164108</v>
      </c>
      <c r="BT985" s="41">
        <f t="shared" si="1060"/>
        <v>0</v>
      </c>
      <c r="BU985" s="41">
        <f t="shared" si="1061"/>
        <v>0</v>
      </c>
      <c r="BV985" s="41">
        <f t="shared" si="1062"/>
        <v>0</v>
      </c>
      <c r="BW985" s="41">
        <f>Paramètres!$D$22</f>
        <v>1</v>
      </c>
      <c r="BX985" s="41">
        <f t="shared" si="1029"/>
        <v>71102.019993984781</v>
      </c>
      <c r="BY985" s="41">
        <f t="shared" si="1030"/>
        <v>66561.104120229371</v>
      </c>
      <c r="BZ985" s="41">
        <f t="shared" si="1063"/>
        <v>97395.471295789859</v>
      </c>
      <c r="CA985" s="41">
        <f t="shared" si="1064"/>
        <v>43.110743047158948</v>
      </c>
      <c r="CB985" s="41">
        <f t="shared" si="1065"/>
        <v>54.336236100171263</v>
      </c>
      <c r="CC985" s="41">
        <f t="shared" si="1066"/>
        <v>39.667307875733428</v>
      </c>
      <c r="CD985" s="41">
        <f t="shared" si="1067"/>
        <v>37.133963421985158</v>
      </c>
      <c r="CE985" s="2">
        <f>Paramètres!$F$16</f>
        <v>15000</v>
      </c>
      <c r="CF985" s="2">
        <f>Paramètres!$G$16</f>
        <v>15000</v>
      </c>
      <c r="CG985" s="111">
        <f>Paramètres!$F$20</f>
        <v>992600579172.61572</v>
      </c>
      <c r="CH985" s="2">
        <f>Paramètres!$F$21</f>
        <v>13332</v>
      </c>
      <c r="CI985" s="2"/>
      <c r="CJ985" s="2"/>
      <c r="CK985" s="2">
        <f>IF(CN985&gt;20000,Paramètres!$F$22,-2)</f>
        <v>1</v>
      </c>
      <c r="CL985" s="2">
        <f t="shared" si="1031"/>
        <v>-23983.258326634888</v>
      </c>
      <c r="CM985" s="2">
        <f t="shared" si="1032"/>
        <v>21196.344587758915</v>
      </c>
      <c r="CN985" s="2">
        <f t="shared" si="1033"/>
        <v>32007.525737631116</v>
      </c>
      <c r="CO985" s="2">
        <f t="shared" si="1034"/>
        <v>138.52983021061192</v>
      </c>
      <c r="CP985" s="2">
        <f t="shared" si="1035"/>
        <v>762.16425438519946</v>
      </c>
      <c r="CQ985" s="2">
        <f t="shared" si="1036"/>
        <v>-571.09013517894448</v>
      </c>
      <c r="CR985" s="2">
        <f t="shared" si="1037"/>
        <v>504.72805367231354</v>
      </c>
      <c r="CS985" s="2">
        <f>Paramètres!$F$22</f>
        <v>1</v>
      </c>
      <c r="CT985" s="2">
        <f t="shared" si="1038"/>
        <v>56102.019993984788</v>
      </c>
      <c r="CU985" s="2">
        <f t="shared" si="1039"/>
        <v>106561.10412022937</v>
      </c>
      <c r="CV985" s="2">
        <f t="shared" si="1068"/>
        <v>120427.17948506406</v>
      </c>
      <c r="CW985" s="2">
        <f t="shared" si="1069"/>
        <v>62.234205942833739</v>
      </c>
      <c r="CX985" s="2">
        <f t="shared" si="1040"/>
        <v>67.203220422510455</v>
      </c>
      <c r="CY985" s="2">
        <f t="shared" si="1070"/>
        <v>31.307188559302347</v>
      </c>
      <c r="CZ985" s="2">
        <f t="shared" si="1071"/>
        <v>59.465391444678261</v>
      </c>
      <c r="DA985" s="2"/>
      <c r="DB985" s="2"/>
      <c r="DC985" s="13">
        <f>Paramètres!$H$16</f>
        <v>-20000</v>
      </c>
      <c r="DD985" s="13">
        <f>Paramètres!$I$16</f>
        <v>0</v>
      </c>
      <c r="DE985" s="13"/>
      <c r="DF985" s="13"/>
      <c r="DG985" s="112">
        <f>Paramètres!$H$20</f>
        <v>1047197551196.5977</v>
      </c>
      <c r="DH985" s="13">
        <f>Paramètres!$H$21</f>
        <v>10000</v>
      </c>
      <c r="DI985" s="13">
        <f>IF(DL985&lt;66666,Paramètres!$H$22,5)</f>
        <v>1</v>
      </c>
      <c r="DJ985" s="13">
        <f t="shared" si="1041"/>
        <v>-58983.258326634888</v>
      </c>
      <c r="DK985" s="13">
        <f t="shared" si="1042"/>
        <v>6196.3445877589138</v>
      </c>
      <c r="DL985" s="13">
        <f t="shared" si="1072"/>
        <v>59307.836320985385</v>
      </c>
      <c r="DM985" s="13">
        <f t="shared" si="1073"/>
        <v>174.0029262272609</v>
      </c>
      <c r="DN985" s="13">
        <f t="shared" si="1074"/>
        <v>285.45811551831463</v>
      </c>
      <c r="DO985" s="13">
        <f t="shared" si="1075"/>
        <v>-283.8958696440165</v>
      </c>
      <c r="DP985" s="13">
        <f t="shared" si="1076"/>
        <v>29.823998966185606</v>
      </c>
      <c r="DQ985" s="13">
        <f>IF(DT985&lt;66666,Paramètres!$H$22,5)</f>
        <v>5</v>
      </c>
      <c r="DR985" s="13">
        <f t="shared" si="1043"/>
        <v>21102.019993984788</v>
      </c>
      <c r="DS985" s="13">
        <f t="shared" si="1044"/>
        <v>91561.104120229371</v>
      </c>
      <c r="DT985" s="13">
        <f t="shared" si="1077"/>
        <v>93961.327340252159</v>
      </c>
      <c r="DU985" s="13">
        <f t="shared" si="1078"/>
        <v>77.021702281560792</v>
      </c>
      <c r="DV985" s="13">
        <f t="shared" si="1079"/>
        <v>583.12700512899221</v>
      </c>
      <c r="DW985" s="13">
        <f t="shared" si="1080"/>
        <v>130.95981154784147</v>
      </c>
      <c r="DX985" s="13">
        <f t="shared" si="1081"/>
        <v>568.23114299557847</v>
      </c>
    </row>
    <row r="986" spans="1:128" x14ac:dyDescent="0.35">
      <c r="A986" s="106">
        <f t="shared" si="1082"/>
        <v>980</v>
      </c>
      <c r="B986" s="106">
        <f>A986*Paramètres!$D$25</f>
        <v>490</v>
      </c>
      <c r="C986" s="102">
        <f>Paramètres!$D$7</f>
        <v>155093840495.72119</v>
      </c>
      <c r="D986" s="28">
        <f>Paramètres!$D$8</f>
        <v>6666</v>
      </c>
      <c r="E986" s="28">
        <f t="shared" si="1045"/>
        <v>34713.731747954931</v>
      </c>
      <c r="F986" s="28">
        <f t="shared" si="1046"/>
        <v>-5367.2884936553073</v>
      </c>
      <c r="G986" s="28">
        <f t="shared" si="1020"/>
        <v>167.83723790761553</v>
      </c>
      <c r="H986" s="28">
        <f t="shared" si="1021"/>
        <v>144.43644584683491</v>
      </c>
      <c r="I986" s="28">
        <f t="shared" si="1083"/>
        <v>-8804.3149566724187</v>
      </c>
      <c r="J986" s="28">
        <f t="shared" si="1084"/>
        <v>1897.5714912887029</v>
      </c>
      <c r="K986" s="28">
        <f t="shared" si="1085"/>
        <v>1186.3374984874006</v>
      </c>
      <c r="L986" s="28">
        <f t="shared" si="1047"/>
        <v>-965.05101475429524</v>
      </c>
      <c r="M986" s="28">
        <f t="shared" si="1048"/>
        <v>689.980578885412</v>
      </c>
      <c r="N986" s="28">
        <f>Paramètres!$D$26*Calculs!K986</f>
        <v>23.726749969748013</v>
      </c>
      <c r="O986" s="28">
        <f>Paramètres!$D$26*I986</f>
        <v>-176.08629913344836</v>
      </c>
      <c r="P986" s="28">
        <f>Paramètres!$D$26*J986</f>
        <v>37.951429825774056</v>
      </c>
      <c r="Q986" s="105">
        <f>IF($T986&gt;25000,Paramètres!$D$9,-5)</f>
        <v>6</v>
      </c>
      <c r="R986" s="105">
        <f t="shared" si="1022"/>
        <v>74969.587213429913</v>
      </c>
      <c r="S986" s="105">
        <f t="shared" si="1023"/>
        <v>87748.060510002702</v>
      </c>
      <c r="T986" s="105">
        <f t="shared" si="1049"/>
        <v>115413.0024313516</v>
      </c>
      <c r="U986" s="105">
        <f t="shared" si="1050"/>
        <v>49.490312090865288</v>
      </c>
      <c r="V986" s="105">
        <f t="shared" si="1024"/>
        <v>69.513115573136062</v>
      </c>
      <c r="W986" s="105">
        <f t="shared" si="1051"/>
        <v>45.15409417181754</v>
      </c>
      <c r="X986" s="105">
        <f t="shared" si="1052"/>
        <v>52.850553603598179</v>
      </c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44">
        <f t="shared" si="1053"/>
        <v>-40255.855465474975</v>
      </c>
      <c r="AL986" s="44">
        <f t="shared" si="1054"/>
        <v>-93115.349003658004</v>
      </c>
      <c r="AM986" s="44">
        <f t="shared" si="1025"/>
        <v>-56.146364674943065</v>
      </c>
      <c r="AN986" s="44">
        <f t="shared" si="1026"/>
        <v>70.836117246192345</v>
      </c>
      <c r="AO986" s="44">
        <f t="shared" si="1086"/>
        <v>1793.2693399694169</v>
      </c>
      <c r="AP986" s="44">
        <f t="shared" si="1087"/>
        <v>-2673.33679628147</v>
      </c>
      <c r="AQ986" s="44">
        <f t="shared" si="1055"/>
        <v>756.02080187554668</v>
      </c>
      <c r="AR986" s="44">
        <f t="shared" si="1056"/>
        <v>248.17991615516027</v>
      </c>
      <c r="AS986" s="44">
        <f t="shared" si="1057"/>
        <v>714.12476646995117</v>
      </c>
      <c r="AT986" s="44">
        <f>Paramètres!$D$26*Calculs!AQ986</f>
        <v>15.120416037510934</v>
      </c>
      <c r="AU986" s="44">
        <f>Paramètres!$D$26*AO986</f>
        <v>35.86538679938834</v>
      </c>
      <c r="AV986" s="44">
        <f>Paramètres!$D$26*AP986</f>
        <v>-53.466735925629401</v>
      </c>
      <c r="AW986" s="44"/>
      <c r="AX986" s="44"/>
      <c r="AY986" s="44"/>
      <c r="AZ986" s="44"/>
      <c r="BA986" s="44"/>
      <c r="BB986" s="44"/>
      <c r="BC986" s="44"/>
      <c r="BD986" s="44"/>
      <c r="BE986" s="44"/>
      <c r="BF986" s="44"/>
      <c r="BG986" s="41">
        <f>Paramètres!$D$16</f>
        <v>30000</v>
      </c>
      <c r="BH986" s="41">
        <f>Paramètres!$E$16</f>
        <v>-25000</v>
      </c>
      <c r="BI986" s="100"/>
      <c r="BJ986" s="100"/>
      <c r="BK986" s="110">
        <f>Paramètres!$D$20</f>
        <v>523598775598.29883</v>
      </c>
      <c r="BL986" s="41">
        <f>Paramètres!$D$21</f>
        <v>10000</v>
      </c>
      <c r="BM986" s="41"/>
      <c r="BN986" s="41"/>
      <c r="BO986" s="41">
        <f>IF(AND($BR$6&gt;200,A986&lt;950),Paramètres!$D$22,0)</f>
        <v>0</v>
      </c>
      <c r="BP986" s="41">
        <f t="shared" si="1027"/>
        <v>-4713.7317479549311</v>
      </c>
      <c r="BQ986" s="41">
        <f t="shared" si="1028"/>
        <v>-19632.711506344691</v>
      </c>
      <c r="BR986" s="41">
        <f t="shared" si="1058"/>
        <v>20190.656950258886</v>
      </c>
      <c r="BS986" s="41">
        <f t="shared" si="1059"/>
        <v>-103.50092363653681</v>
      </c>
      <c r="BT986" s="41">
        <f t="shared" si="1060"/>
        <v>0</v>
      </c>
      <c r="BU986" s="41">
        <f t="shared" si="1061"/>
        <v>0</v>
      </c>
      <c r="BV986" s="41">
        <f t="shared" si="1062"/>
        <v>0</v>
      </c>
      <c r="BW986" s="41">
        <f>Paramètres!$D$22</f>
        <v>1</v>
      </c>
      <c r="BX986" s="41">
        <f t="shared" si="1029"/>
        <v>70255.855465474975</v>
      </c>
      <c r="BY986" s="41">
        <f t="shared" si="1030"/>
        <v>68115.349003658004</v>
      </c>
      <c r="BZ986" s="41">
        <f t="shared" si="1063"/>
        <v>97854.92321327448</v>
      </c>
      <c r="CA986" s="41">
        <f t="shared" si="1064"/>
        <v>44.113744760416324</v>
      </c>
      <c r="CB986" s="41">
        <f t="shared" si="1065"/>
        <v>53.835082982408785</v>
      </c>
      <c r="CC986" s="41">
        <f t="shared" si="1066"/>
        <v>38.65140030553809</v>
      </c>
      <c r="CD986" s="41">
        <f t="shared" si="1067"/>
        <v>37.473796366846663</v>
      </c>
      <c r="CE986" s="2">
        <f>Paramètres!$F$16</f>
        <v>15000</v>
      </c>
      <c r="CF986" s="2">
        <f>Paramètres!$G$16</f>
        <v>15000</v>
      </c>
      <c r="CG986" s="111">
        <f>Paramètres!$F$20</f>
        <v>992600579172.61572</v>
      </c>
      <c r="CH986" s="2">
        <f>Paramètres!$F$21</f>
        <v>13332</v>
      </c>
      <c r="CI986" s="2"/>
      <c r="CJ986" s="2"/>
      <c r="CK986" s="2">
        <f>IF(CN986&gt;20000,Paramètres!$F$22,-2)</f>
        <v>1</v>
      </c>
      <c r="CL986" s="2">
        <f t="shared" si="1031"/>
        <v>-19713.731747954931</v>
      </c>
      <c r="CM986" s="2">
        <f t="shared" si="1032"/>
        <v>20367.288493655309</v>
      </c>
      <c r="CN986" s="2">
        <f t="shared" si="1033"/>
        <v>28345.328715929722</v>
      </c>
      <c r="CO986" s="2">
        <f t="shared" si="1034"/>
        <v>134.06582405436254</v>
      </c>
      <c r="CP986" s="2">
        <f t="shared" si="1035"/>
        <v>915.41872086704279</v>
      </c>
      <c r="CQ986" s="2">
        <f t="shared" si="1036"/>
        <v>-636.65936920629554</v>
      </c>
      <c r="CR986" s="2">
        <f t="shared" si="1037"/>
        <v>657.7661302588441</v>
      </c>
      <c r="CS986" s="2">
        <f>Paramètres!$F$22</f>
        <v>1</v>
      </c>
      <c r="CT986" s="2">
        <f t="shared" si="1038"/>
        <v>55255.855465474975</v>
      </c>
      <c r="CU986" s="2">
        <f t="shared" si="1039"/>
        <v>108115.349003658</v>
      </c>
      <c r="CV986" s="2">
        <f t="shared" si="1068"/>
        <v>121417.20740242807</v>
      </c>
      <c r="CW986" s="2">
        <f t="shared" si="1069"/>
        <v>62.929222637999899</v>
      </c>
      <c r="CX986" s="2">
        <f t="shared" si="1040"/>
        <v>66.131252490874957</v>
      </c>
      <c r="CY986" s="2">
        <f t="shared" si="1070"/>
        <v>30.095725371736268</v>
      </c>
      <c r="CZ986" s="2">
        <f t="shared" si="1071"/>
        <v>58.886245171184797</v>
      </c>
      <c r="DA986" s="2"/>
      <c r="DB986" s="2"/>
      <c r="DC986" s="13">
        <f>Paramètres!$H$16</f>
        <v>-20000</v>
      </c>
      <c r="DD986" s="13">
        <f>Paramètres!$I$16</f>
        <v>0</v>
      </c>
      <c r="DE986" s="13"/>
      <c r="DF986" s="13"/>
      <c r="DG986" s="112">
        <f>Paramètres!$H$20</f>
        <v>1047197551196.5977</v>
      </c>
      <c r="DH986" s="13">
        <f>Paramètres!$H$21</f>
        <v>10000</v>
      </c>
      <c r="DI986" s="13">
        <f>IF(DL986&lt;66666,Paramètres!$H$22,5)</f>
        <v>1</v>
      </c>
      <c r="DJ986" s="13">
        <f t="shared" si="1041"/>
        <v>-54713.731747954931</v>
      </c>
      <c r="DK986" s="13">
        <f t="shared" si="1042"/>
        <v>5367.2884936553073</v>
      </c>
      <c r="DL986" s="13">
        <f t="shared" si="1072"/>
        <v>54976.36062492038</v>
      </c>
      <c r="DM986" s="13">
        <f t="shared" si="1073"/>
        <v>174.39734453074698</v>
      </c>
      <c r="DN986" s="13">
        <f t="shared" si="1074"/>
        <v>329.96794324000155</v>
      </c>
      <c r="DO986" s="13">
        <f t="shared" si="1075"/>
        <v>-328.39164554799976</v>
      </c>
      <c r="DP986" s="13">
        <f t="shared" si="1076"/>
        <v>32.21444862656795</v>
      </c>
      <c r="DQ986" s="13">
        <f>IF(DT986&lt;66666,Paramètres!$H$22,5)</f>
        <v>5</v>
      </c>
      <c r="DR986" s="13">
        <f t="shared" si="1043"/>
        <v>20255.855465474975</v>
      </c>
      <c r="DS986" s="13">
        <f t="shared" si="1044"/>
        <v>93115.349003658004</v>
      </c>
      <c r="DT986" s="13">
        <f t="shared" si="1077"/>
        <v>95293.06323500807</v>
      </c>
      <c r="DU986" s="13">
        <f t="shared" si="1078"/>
        <v>77.727360172609878</v>
      </c>
      <c r="DV986" s="13">
        <f t="shared" si="1079"/>
        <v>567.20675964985878</v>
      </c>
      <c r="DW986" s="13">
        <f t="shared" si="1080"/>
        <v>120.56762320856005</v>
      </c>
      <c r="DX986" s="13">
        <f t="shared" si="1081"/>
        <v>554.24449156155924</v>
      </c>
    </row>
    <row r="987" spans="1:128" x14ac:dyDescent="0.35">
      <c r="A987" s="106">
        <f t="shared" si="1082"/>
        <v>981</v>
      </c>
      <c r="B987" s="106">
        <f>A987*Paramètres!$D$25</f>
        <v>490.5</v>
      </c>
      <c r="C987" s="102">
        <f>Paramètres!$D$7</f>
        <v>155093840495.72119</v>
      </c>
      <c r="D987" s="28">
        <f>Paramètres!$D$8</f>
        <v>6666</v>
      </c>
      <c r="E987" s="28">
        <f t="shared" si="1045"/>
        <v>30070.311515930149</v>
      </c>
      <c r="F987" s="28">
        <f t="shared" si="1046"/>
        <v>-4246.0076032896022</v>
      </c>
      <c r="G987" s="28">
        <f t="shared" si="1020"/>
        <v>165.11658748896369</v>
      </c>
      <c r="H987" s="28">
        <f t="shared" si="1021"/>
        <v>139.70788051975015</v>
      </c>
      <c r="I987" s="28">
        <f t="shared" si="1083"/>
        <v>-9593.2796722932653</v>
      </c>
      <c r="J987" s="28">
        <f t="shared" si="1084"/>
        <v>2549.6006403483407</v>
      </c>
      <c r="K987" s="28">
        <f t="shared" si="1085"/>
        <v>1419.628589285556</v>
      </c>
      <c r="L987" s="28">
        <f t="shared" si="1047"/>
        <v>-1082.8320450720807</v>
      </c>
      <c r="M987" s="28">
        <f t="shared" si="1048"/>
        <v>918.05233711478195</v>
      </c>
      <c r="N987" s="28">
        <f>Paramètres!$D$26*Calculs!K987</f>
        <v>28.39257178571112</v>
      </c>
      <c r="O987" s="28">
        <f>Paramètres!$D$26*I987</f>
        <v>-191.8655934458653</v>
      </c>
      <c r="P987" s="28">
        <f>Paramètres!$D$26*J987</f>
        <v>50.992012806966812</v>
      </c>
      <c r="Q987" s="105">
        <f>IF($T987&gt;25000,Paramètres!$D$9,-5)</f>
        <v>6</v>
      </c>
      <c r="R987" s="105">
        <f t="shared" si="1022"/>
        <v>69367.487332381628</v>
      </c>
      <c r="S987" s="105">
        <f t="shared" si="1023"/>
        <v>90027.478606891658</v>
      </c>
      <c r="T987" s="105">
        <f t="shared" si="1049"/>
        <v>113652.0796251545</v>
      </c>
      <c r="U987" s="105">
        <f t="shared" si="1050"/>
        <v>52.385223298586681</v>
      </c>
      <c r="V987" s="105">
        <f t="shared" si="1024"/>
        <v>71.67270961086561</v>
      </c>
      <c r="W987" s="105">
        <f t="shared" si="1051"/>
        <v>43.745400809267657</v>
      </c>
      <c r="X987" s="105">
        <f t="shared" si="1052"/>
        <v>56.774265393750298</v>
      </c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44">
        <f t="shared" si="1053"/>
        <v>-39297.175816451483</v>
      </c>
      <c r="AL987" s="44">
        <f t="shared" si="1054"/>
        <v>-94273.486210181261</v>
      </c>
      <c r="AM987" s="44">
        <f t="shared" si="1025"/>
        <v>-43.537814923985394</v>
      </c>
      <c r="AN987" s="44">
        <f t="shared" si="1026"/>
        <v>71.566237675321844</v>
      </c>
      <c r="AO987" s="44">
        <f t="shared" si="1086"/>
        <v>2005.583869325189</v>
      </c>
      <c r="AP987" s="44">
        <f t="shared" si="1087"/>
        <v>-1905.7452938858894</v>
      </c>
      <c r="AQ987" s="44">
        <f t="shared" si="1055"/>
        <v>741.50165028365575</v>
      </c>
      <c r="AR987" s="44">
        <f t="shared" si="1056"/>
        <v>234.46884305765195</v>
      </c>
      <c r="AS987" s="44">
        <f t="shared" si="1057"/>
        <v>703.45508670318895</v>
      </c>
      <c r="AT987" s="44">
        <f>Paramètres!$D$26*Calculs!AQ987</f>
        <v>14.830033005673116</v>
      </c>
      <c r="AU987" s="44">
        <f>Paramètres!$D$26*AO987</f>
        <v>40.111677386503779</v>
      </c>
      <c r="AV987" s="44">
        <f>Paramètres!$D$26*AP987</f>
        <v>-38.114905877717788</v>
      </c>
      <c r="AW987" s="44"/>
      <c r="AX987" s="44"/>
      <c r="AY987" s="44"/>
      <c r="AZ987" s="44"/>
      <c r="BA987" s="44"/>
      <c r="BB987" s="44"/>
      <c r="BC987" s="44"/>
      <c r="BD987" s="44"/>
      <c r="BE987" s="44"/>
      <c r="BF987" s="44"/>
      <c r="BG987" s="41">
        <f>Paramètres!$D$16</f>
        <v>30000</v>
      </c>
      <c r="BH987" s="41">
        <f>Paramètres!$E$16</f>
        <v>-25000</v>
      </c>
      <c r="BI987" s="100"/>
      <c r="BJ987" s="100"/>
      <c r="BK987" s="110">
        <f>Paramètres!$D$20</f>
        <v>523598775598.29883</v>
      </c>
      <c r="BL987" s="41">
        <f>Paramètres!$D$21</f>
        <v>10000</v>
      </c>
      <c r="BM987" s="41"/>
      <c r="BN987" s="41"/>
      <c r="BO987" s="41">
        <f>IF(AND($BR$6&gt;200,A987&lt;950),Paramètres!$D$22,0)</f>
        <v>0</v>
      </c>
      <c r="BP987" s="41">
        <f t="shared" si="1027"/>
        <v>-70.311515930148744</v>
      </c>
      <c r="BQ987" s="41">
        <f t="shared" si="1028"/>
        <v>-20753.992396710397</v>
      </c>
      <c r="BR987" s="41">
        <f t="shared" si="1058"/>
        <v>20754.111498977385</v>
      </c>
      <c r="BS987" s="41">
        <f t="shared" si="1059"/>
        <v>-90.194109047763462</v>
      </c>
      <c r="BT987" s="41">
        <f t="shared" si="1060"/>
        <v>0</v>
      </c>
      <c r="BU987" s="41">
        <f t="shared" si="1061"/>
        <v>0</v>
      </c>
      <c r="BV987" s="41">
        <f t="shared" si="1062"/>
        <v>0</v>
      </c>
      <c r="BW987" s="41">
        <f>Paramètres!$D$22</f>
        <v>1</v>
      </c>
      <c r="BX987" s="41">
        <f t="shared" si="1029"/>
        <v>69297.17581645149</v>
      </c>
      <c r="BY987" s="41">
        <f t="shared" si="1030"/>
        <v>69273.486210181261</v>
      </c>
      <c r="BZ987" s="41">
        <f t="shared" si="1063"/>
        <v>97984.25622439741</v>
      </c>
      <c r="CA987" s="41">
        <f t="shared" si="1064"/>
        <v>44.9902048931243</v>
      </c>
      <c r="CB987" s="41">
        <f t="shared" si="1065"/>
        <v>53.695255032695975</v>
      </c>
      <c r="CC987" s="41">
        <f t="shared" si="1066"/>
        <v>37.974769334254013</v>
      </c>
      <c r="CD987" s="41">
        <f t="shared" si="1067"/>
        <v>37.961787458396422</v>
      </c>
      <c r="CE987" s="2">
        <f>Paramètres!$F$16</f>
        <v>15000</v>
      </c>
      <c r="CF987" s="2">
        <f>Paramètres!$G$16</f>
        <v>15000</v>
      </c>
      <c r="CG987" s="111">
        <f>Paramètres!$F$20</f>
        <v>992600579172.61572</v>
      </c>
      <c r="CH987" s="2">
        <f>Paramètres!$F$21</f>
        <v>13332</v>
      </c>
      <c r="CI987" s="2"/>
      <c r="CJ987" s="2"/>
      <c r="CK987" s="2">
        <f>IF(CN987&gt;20000,Paramètres!$F$22,-2)</f>
        <v>1</v>
      </c>
      <c r="CL987" s="2">
        <f t="shared" si="1031"/>
        <v>-15070.311515930149</v>
      </c>
      <c r="CM987" s="2">
        <f t="shared" si="1032"/>
        <v>19246.007603289603</v>
      </c>
      <c r="CN987" s="2">
        <f t="shared" si="1033"/>
        <v>24444.285586882226</v>
      </c>
      <c r="CO987" s="2">
        <f t="shared" si="1034"/>
        <v>128.06221292821672</v>
      </c>
      <c r="CP987" s="2">
        <f t="shared" si="1035"/>
        <v>1124.0259457425627</v>
      </c>
      <c r="CQ987" s="2">
        <f t="shared" si="1036"/>
        <v>-692.9808234370646</v>
      </c>
      <c r="CR987" s="2">
        <f t="shared" si="1037"/>
        <v>884.99260169277704</v>
      </c>
      <c r="CS987" s="2">
        <f>Paramètres!$F$22</f>
        <v>1</v>
      </c>
      <c r="CT987" s="2">
        <f t="shared" si="1038"/>
        <v>54297.175816451483</v>
      </c>
      <c r="CU987" s="2">
        <f t="shared" si="1039"/>
        <v>109273.48621018126</v>
      </c>
      <c r="CV987" s="2">
        <f t="shared" si="1068"/>
        <v>122019.99053503208</v>
      </c>
      <c r="CW987" s="2">
        <f t="shared" si="1069"/>
        <v>63.577563076851447</v>
      </c>
      <c r="CX987" s="2">
        <f t="shared" si="1040"/>
        <v>65.491018611159532</v>
      </c>
      <c r="CY987" s="2">
        <f t="shared" si="1070"/>
        <v>29.142580132455421</v>
      </c>
      <c r="CZ987" s="2">
        <f t="shared" si="1071"/>
        <v>58.64966787587683</v>
      </c>
      <c r="DA987" s="2"/>
      <c r="DB987" s="2"/>
      <c r="DC987" s="13">
        <f>Paramètres!$H$16</f>
        <v>-20000</v>
      </c>
      <c r="DD987" s="13">
        <f>Paramètres!$I$16</f>
        <v>0</v>
      </c>
      <c r="DE987" s="13"/>
      <c r="DF987" s="13"/>
      <c r="DG987" s="112">
        <f>Paramètres!$H$20</f>
        <v>1047197551196.5977</v>
      </c>
      <c r="DH987" s="13">
        <f>Paramètres!$H$21</f>
        <v>10000</v>
      </c>
      <c r="DI987" s="13">
        <f>IF(DL987&lt;66666,Paramètres!$H$22,5)</f>
        <v>1</v>
      </c>
      <c r="DJ987" s="13">
        <f t="shared" si="1041"/>
        <v>-50070.311515930152</v>
      </c>
      <c r="DK987" s="13">
        <f t="shared" si="1042"/>
        <v>4246.0076032896022</v>
      </c>
      <c r="DL987" s="13">
        <f t="shared" si="1072"/>
        <v>50250.021650437928</v>
      </c>
      <c r="DM987" s="13">
        <f t="shared" si="1073"/>
        <v>175.15286289192977</v>
      </c>
      <c r="DN987" s="13">
        <f t="shared" si="1074"/>
        <v>391.25045829556205</v>
      </c>
      <c r="DO987" s="13">
        <f t="shared" si="1075"/>
        <v>-389.85122163501603</v>
      </c>
      <c r="DP987" s="13">
        <f t="shared" si="1076"/>
        <v>33.059735422004849</v>
      </c>
      <c r="DQ987" s="13">
        <f>IF(DT987&lt;66666,Paramètres!$H$22,5)</f>
        <v>5</v>
      </c>
      <c r="DR987" s="13">
        <f t="shared" si="1043"/>
        <v>19297.175816451483</v>
      </c>
      <c r="DS987" s="13">
        <f t="shared" si="1044"/>
        <v>94273.486210181261</v>
      </c>
      <c r="DT987" s="13">
        <f t="shared" si="1077"/>
        <v>96228.22453268207</v>
      </c>
      <c r="DU987" s="13">
        <f t="shared" si="1078"/>
        <v>78.431724223078604</v>
      </c>
      <c r="DV987" s="13">
        <f t="shared" si="1079"/>
        <v>556.41174237173107</v>
      </c>
      <c r="DW987" s="13">
        <f t="shared" si="1080"/>
        <v>111.58031098494104</v>
      </c>
      <c r="DX987" s="13">
        <f t="shared" si="1081"/>
        <v>545.10903611080369</v>
      </c>
    </row>
    <row r="988" spans="1:128" x14ac:dyDescent="0.35">
      <c r="A988" s="106">
        <f t="shared" si="1082"/>
        <v>982</v>
      </c>
      <c r="B988" s="106">
        <f>A988*Paramètres!$D$25</f>
        <v>491</v>
      </c>
      <c r="C988" s="102">
        <f>Paramètres!$D$7</f>
        <v>155093840495.72119</v>
      </c>
      <c r="D988" s="28">
        <f>Paramètres!$D$8</f>
        <v>6666</v>
      </c>
      <c r="E988" s="28">
        <f t="shared" si="1045"/>
        <v>25002.963668515498</v>
      </c>
      <c r="F988" s="28">
        <f t="shared" si="1046"/>
        <v>-2741.6941988367362</v>
      </c>
      <c r="G988" s="28">
        <f t="shared" si="1020"/>
        <v>161.94997585863388</v>
      </c>
      <c r="H988" s="28">
        <f t="shared" si="1021"/>
        <v>133.02821261564173</v>
      </c>
      <c r="I988" s="28">
        <f t="shared" si="1083"/>
        <v>-10484.24612391948</v>
      </c>
      <c r="J988" s="28">
        <f t="shared" si="1084"/>
        <v>3416.660964656156</v>
      </c>
      <c r="K988" s="28">
        <f t="shared" si="1085"/>
        <v>1709.9385716458869</v>
      </c>
      <c r="L988" s="28">
        <f t="shared" si="1047"/>
        <v>-1166.7909446837086</v>
      </c>
      <c r="M988" s="28">
        <f t="shared" si="1048"/>
        <v>1249.9955240745765</v>
      </c>
      <c r="N988" s="28">
        <f>Paramètres!$D$26*Calculs!K988</f>
        <v>34.198771432917738</v>
      </c>
      <c r="O988" s="28">
        <f>Paramètres!$D$26*I988</f>
        <v>-209.68492247838961</v>
      </c>
      <c r="P988" s="28">
        <f>Paramètres!$D$26*J988</f>
        <v>68.333219293123122</v>
      </c>
      <c r="Q988" s="105">
        <f>IF($T988&gt;25000,Paramètres!$D$9,-5)</f>
        <v>6</v>
      </c>
      <c r="R988" s="105">
        <f t="shared" si="1022"/>
        <v>63238.730339539972</v>
      </c>
      <c r="S988" s="105">
        <f t="shared" si="1023"/>
        <v>92308.800886611672</v>
      </c>
      <c r="T988" s="105">
        <f t="shared" si="1049"/>
        <v>111893.03703127005</v>
      </c>
      <c r="U988" s="105">
        <f t="shared" si="1050"/>
        <v>55.585814243576863</v>
      </c>
      <c r="V988" s="105">
        <f t="shared" si="1024"/>
        <v>73.931872399817351</v>
      </c>
      <c r="W988" s="105">
        <f t="shared" si="1051"/>
        <v>41.784170545685825</v>
      </c>
      <c r="X988" s="105">
        <f t="shared" si="1052"/>
        <v>60.991842473825265</v>
      </c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44">
        <f t="shared" si="1053"/>
        <v>-38235.766671024474</v>
      </c>
      <c r="AL988" s="44">
        <f t="shared" si="1054"/>
        <v>-95050.495085448405</v>
      </c>
      <c r="AM988" s="44">
        <f t="shared" si="1025"/>
        <v>-27.887111680374048</v>
      </c>
      <c r="AN988" s="44">
        <f t="shared" si="1026"/>
        <v>72.335372224566427</v>
      </c>
      <c r="AO988" s="44">
        <f t="shared" si="1086"/>
        <v>2199.9410349963373</v>
      </c>
      <c r="AP988" s="44">
        <f t="shared" si="1087"/>
        <v>-1164.1753013049827</v>
      </c>
      <c r="AQ988" s="44">
        <f t="shared" si="1055"/>
        <v>733.05923419220426</v>
      </c>
      <c r="AR988" s="44">
        <f t="shared" si="1056"/>
        <v>222.44306126091814</v>
      </c>
      <c r="AS988" s="44">
        <f t="shared" si="1057"/>
        <v>698.49475683882724</v>
      </c>
      <c r="AT988" s="44">
        <f>Paramètres!$D$26*Calculs!AQ988</f>
        <v>14.661184683844086</v>
      </c>
      <c r="AU988" s="44">
        <f>Paramètres!$D$26*AO988</f>
        <v>43.998820699926746</v>
      </c>
      <c r="AV988" s="44">
        <f>Paramètres!$D$26*AP988</f>
        <v>-23.283506026099655</v>
      </c>
      <c r="AW988" s="44"/>
      <c r="AX988" s="44"/>
      <c r="AY988" s="44"/>
      <c r="AZ988" s="44"/>
      <c r="BA988" s="44"/>
      <c r="BB988" s="44"/>
      <c r="BC988" s="44"/>
      <c r="BD988" s="44"/>
      <c r="BE988" s="44"/>
      <c r="BF988" s="44"/>
      <c r="BG988" s="41">
        <f>Paramètres!$D$16</f>
        <v>30000</v>
      </c>
      <c r="BH988" s="41">
        <f>Paramètres!$E$16</f>
        <v>-25000</v>
      </c>
      <c r="BI988" s="100"/>
      <c r="BJ988" s="100"/>
      <c r="BK988" s="110">
        <f>Paramètres!$D$20</f>
        <v>523598775598.29883</v>
      </c>
      <c r="BL988" s="41">
        <f>Paramètres!$D$21</f>
        <v>10000</v>
      </c>
      <c r="BM988" s="41"/>
      <c r="BN988" s="41"/>
      <c r="BO988" s="41">
        <f>IF(AND($BR$6&gt;200,A988&lt;950),Paramètres!$D$22,0)</f>
        <v>0</v>
      </c>
      <c r="BP988" s="41">
        <f t="shared" si="1027"/>
        <v>4997.0363314845017</v>
      </c>
      <c r="BQ988" s="41">
        <f t="shared" si="1028"/>
        <v>-22258.305801163264</v>
      </c>
      <c r="BR988" s="41">
        <f t="shared" si="1058"/>
        <v>22812.33327032275</v>
      </c>
      <c r="BS988" s="41">
        <f t="shared" si="1059"/>
        <v>-77.346772507428653</v>
      </c>
      <c r="BT988" s="41">
        <f t="shared" si="1060"/>
        <v>0</v>
      </c>
      <c r="BU988" s="41">
        <f t="shared" si="1061"/>
        <v>0</v>
      </c>
      <c r="BV988" s="41">
        <f t="shared" si="1062"/>
        <v>0</v>
      </c>
      <c r="BW988" s="41">
        <f>Paramètres!$D$22</f>
        <v>1</v>
      </c>
      <c r="BX988" s="41">
        <f t="shared" si="1029"/>
        <v>68235.766671024467</v>
      </c>
      <c r="BY988" s="41">
        <f t="shared" si="1030"/>
        <v>70050.495085448405</v>
      </c>
      <c r="BZ988" s="41">
        <f t="shared" si="1063"/>
        <v>97791.572821480513</v>
      </c>
      <c r="CA988" s="41">
        <f t="shared" si="1064"/>
        <v>45.751848446302759</v>
      </c>
      <c r="CB988" s="41">
        <f t="shared" si="1065"/>
        <v>53.903772359809906</v>
      </c>
      <c r="CC988" s="41">
        <f t="shared" si="1066"/>
        <v>37.612292422646007</v>
      </c>
      <c r="CD988" s="41">
        <f t="shared" si="1067"/>
        <v>38.612590347341012</v>
      </c>
      <c r="CE988" s="2">
        <f>Paramètres!$F$16</f>
        <v>15000</v>
      </c>
      <c r="CF988" s="2">
        <f>Paramètres!$G$16</f>
        <v>15000</v>
      </c>
      <c r="CG988" s="111">
        <f>Paramètres!$F$20</f>
        <v>992600579172.61572</v>
      </c>
      <c r="CH988" s="2">
        <f>Paramètres!$F$21</f>
        <v>13332</v>
      </c>
      <c r="CI988" s="2"/>
      <c r="CJ988" s="2"/>
      <c r="CK988" s="2">
        <f>IF(CN988&gt;20000,Paramètres!$F$22,-2)</f>
        <v>1</v>
      </c>
      <c r="CL988" s="2">
        <f t="shared" si="1031"/>
        <v>-10002.963668515498</v>
      </c>
      <c r="CM988" s="2">
        <f t="shared" si="1032"/>
        <v>17741.694198836736</v>
      </c>
      <c r="CN988" s="2">
        <f t="shared" si="1033"/>
        <v>20367.302108985328</v>
      </c>
      <c r="CO988" s="2">
        <f t="shared" si="1034"/>
        <v>119.41478528896951</v>
      </c>
      <c r="CP988" s="2">
        <f t="shared" si="1035"/>
        <v>1401.5203140505917</v>
      </c>
      <c r="CQ988" s="2">
        <f t="shared" si="1036"/>
        <v>-688.32664763928926</v>
      </c>
      <c r="CR988" s="2">
        <f t="shared" si="1037"/>
        <v>1220.8462707671783</v>
      </c>
      <c r="CS988" s="2">
        <f>Paramètres!$F$22</f>
        <v>1</v>
      </c>
      <c r="CT988" s="2">
        <f t="shared" si="1038"/>
        <v>53235.766671024474</v>
      </c>
      <c r="CU988" s="2">
        <f t="shared" si="1039"/>
        <v>110050.49508544841</v>
      </c>
      <c r="CV988" s="2">
        <f t="shared" si="1068"/>
        <v>122250.39190777289</v>
      </c>
      <c r="CW988" s="2">
        <f t="shared" si="1069"/>
        <v>64.185113886303697</v>
      </c>
      <c r="CX988" s="2">
        <f t="shared" si="1040"/>
        <v>65.248741601871686</v>
      </c>
      <c r="CY988" s="2">
        <f t="shared" si="1070"/>
        <v>28.413543132979949</v>
      </c>
      <c r="CZ988" s="2">
        <f t="shared" si="1071"/>
        <v>58.737286686210737</v>
      </c>
      <c r="DA988" s="2"/>
      <c r="DB988" s="2"/>
      <c r="DC988" s="13">
        <f>Paramètres!$H$16</f>
        <v>-20000</v>
      </c>
      <c r="DD988" s="13">
        <f>Paramètres!$I$16</f>
        <v>0</v>
      </c>
      <c r="DE988" s="13"/>
      <c r="DF988" s="13"/>
      <c r="DG988" s="112">
        <f>Paramètres!$H$20</f>
        <v>1047197551196.5977</v>
      </c>
      <c r="DH988" s="13">
        <f>Paramètres!$H$21</f>
        <v>10000</v>
      </c>
      <c r="DI988" s="13">
        <f>IF(DL988&lt;66666,Paramètres!$H$22,5)</f>
        <v>1</v>
      </c>
      <c r="DJ988" s="13">
        <f t="shared" si="1041"/>
        <v>-45002.963668515498</v>
      </c>
      <c r="DK988" s="13">
        <f t="shared" si="1042"/>
        <v>2741.6941988367362</v>
      </c>
      <c r="DL988" s="13">
        <f t="shared" si="1072"/>
        <v>45086.401786233298</v>
      </c>
      <c r="DM988" s="13">
        <f t="shared" si="1073"/>
        <v>176.51370534490249</v>
      </c>
      <c r="DN988" s="13">
        <f t="shared" si="1074"/>
        <v>479.35139773926721</v>
      </c>
      <c r="DO988" s="13">
        <f t="shared" si="1075"/>
        <v>-478.46429704441931</v>
      </c>
      <c r="DP988" s="13">
        <f t="shared" si="1076"/>
        <v>29.149253307398013</v>
      </c>
      <c r="DQ988" s="13">
        <f>IF(DT988&lt;66666,Paramètres!$H$22,5)</f>
        <v>5</v>
      </c>
      <c r="DR988" s="13">
        <f t="shared" si="1043"/>
        <v>18235.766671024474</v>
      </c>
      <c r="DS988" s="13">
        <f t="shared" si="1044"/>
        <v>95050.495085448405</v>
      </c>
      <c r="DT988" s="13">
        <f t="shared" si="1077"/>
        <v>96783.985256182234</v>
      </c>
      <c r="DU988" s="13">
        <f t="shared" si="1078"/>
        <v>79.139572309979513</v>
      </c>
      <c r="DV988" s="13">
        <f t="shared" si="1079"/>
        <v>550.14090516309341</v>
      </c>
      <c r="DW988" s="13">
        <f t="shared" si="1080"/>
        <v>103.65600420550517</v>
      </c>
      <c r="DX988" s="13">
        <f t="shared" si="1081"/>
        <v>540.28737568613985</v>
      </c>
    </row>
    <row r="989" spans="1:128" x14ac:dyDescent="0.35">
      <c r="A989" s="106">
        <f t="shared" si="1082"/>
        <v>983</v>
      </c>
      <c r="B989" s="106">
        <f>A989*Paramètres!$D$25</f>
        <v>491.5</v>
      </c>
      <c r="C989" s="102">
        <f>Paramètres!$D$7</f>
        <v>155093840495.72119</v>
      </c>
      <c r="D989" s="28">
        <f>Paramètres!$D$8</f>
        <v>6666</v>
      </c>
      <c r="E989" s="28">
        <f t="shared" si="1045"/>
        <v>19469.142870384829</v>
      </c>
      <c r="F989" s="28">
        <f t="shared" si="1046"/>
        <v>-720.864835490014</v>
      </c>
      <c r="G989" s="28">
        <f t="shared" si="1020"/>
        <v>158.10461648811167</v>
      </c>
      <c r="H989" s="28">
        <f t="shared" si="1021"/>
        <v>-84.254685564306044</v>
      </c>
      <c r="I989" s="28">
        <f t="shared" si="1083"/>
        <v>-11441.3521461248</v>
      </c>
      <c r="J989" s="28">
        <f t="shared" si="1084"/>
        <v>4598.3232694376093</v>
      </c>
      <c r="K989" s="28">
        <f t="shared" si="1085"/>
        <v>3331.7274486657111</v>
      </c>
      <c r="L989" s="28">
        <f t="shared" si="1047"/>
        <v>333.52822092746146</v>
      </c>
      <c r="M989" s="28">
        <f t="shared" si="1048"/>
        <v>-3314.9912093454323</v>
      </c>
      <c r="N989" s="28">
        <f>Paramètres!$D$26*Calculs!K989</f>
        <v>66.634548973314224</v>
      </c>
      <c r="O989" s="28">
        <f>Paramètres!$D$26*I989</f>
        <v>-228.82704292249602</v>
      </c>
      <c r="P989" s="28">
        <f>Paramètres!$D$26*J989</f>
        <v>91.966465388752184</v>
      </c>
      <c r="Q989" s="105">
        <f>IF($T989&gt;25000,Paramètres!$D$9,-5)</f>
        <v>6</v>
      </c>
      <c r="R989" s="105">
        <f t="shared" si="1022"/>
        <v>56549.328258595902</v>
      </c>
      <c r="S989" s="105">
        <f t="shared" si="1023"/>
        <v>94737.094211401185</v>
      </c>
      <c r="T989" s="105">
        <f t="shared" si="1049"/>
        <v>110331.06337799132</v>
      </c>
      <c r="U989" s="105">
        <f t="shared" si="1050"/>
        <v>59.166685343142454</v>
      </c>
      <c r="V989" s="105">
        <f t="shared" si="1024"/>
        <v>76.028518774469788</v>
      </c>
      <c r="W989" s="105">
        <f t="shared" si="1051"/>
        <v>38.967825864804858</v>
      </c>
      <c r="X989" s="105">
        <f t="shared" si="1052"/>
        <v>65.282801827205233</v>
      </c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44">
        <f t="shared" si="1053"/>
        <v>-37080.185388211074</v>
      </c>
      <c r="AL989" s="44">
        <f t="shared" si="1054"/>
        <v>-95457.959046891192</v>
      </c>
      <c r="AM989" s="44">
        <f t="shared" si="1025"/>
        <v>-10.537012563915011</v>
      </c>
      <c r="AN989" s="44">
        <f t="shared" si="1026"/>
        <v>73.159613536173055</v>
      </c>
      <c r="AO989" s="44">
        <f t="shared" si="1086"/>
        <v>2378.3852755573284</v>
      </c>
      <c r="AP989" s="44">
        <f t="shared" si="1087"/>
        <v>-442.39703844005578</v>
      </c>
      <c r="AQ989" s="44">
        <f t="shared" si="1055"/>
        <v>729.93183665736547</v>
      </c>
      <c r="AR989" s="44">
        <f t="shared" si="1056"/>
        <v>211.46601030681694</v>
      </c>
      <c r="AS989" s="44">
        <f t="shared" si="1057"/>
        <v>698.62909519351683</v>
      </c>
      <c r="AT989" s="44">
        <f>Paramètres!$D$26*Calculs!AQ989</f>
        <v>14.598636733147309</v>
      </c>
      <c r="AU989" s="44">
        <f>Paramètres!$D$26*AO989</f>
        <v>47.567705511146571</v>
      </c>
      <c r="AV989" s="44">
        <f>Paramètres!$D$26*AP989</f>
        <v>-8.8479407688011165</v>
      </c>
      <c r="AW989" s="44"/>
      <c r="AX989" s="44"/>
      <c r="AY989" s="44"/>
      <c r="AZ989" s="44"/>
      <c r="BA989" s="44"/>
      <c r="BB989" s="44"/>
      <c r="BC989" s="44"/>
      <c r="BD989" s="44"/>
      <c r="BE989" s="44"/>
      <c r="BF989" s="44"/>
      <c r="BG989" s="41">
        <f>Paramètres!$D$16</f>
        <v>30000</v>
      </c>
      <c r="BH989" s="41">
        <f>Paramètres!$E$16</f>
        <v>-25000</v>
      </c>
      <c r="BI989" s="100"/>
      <c r="BJ989" s="100"/>
      <c r="BK989" s="110">
        <f>Paramètres!$D$20</f>
        <v>523598775598.29883</v>
      </c>
      <c r="BL989" s="41">
        <f>Paramètres!$D$21</f>
        <v>10000</v>
      </c>
      <c r="BM989" s="41"/>
      <c r="BN989" s="41"/>
      <c r="BO989" s="41">
        <f>IF(AND($BR$6&gt;200,A989&lt;950),Paramètres!$D$22,0)</f>
        <v>0</v>
      </c>
      <c r="BP989" s="41">
        <f t="shared" si="1027"/>
        <v>10530.857129615171</v>
      </c>
      <c r="BQ989" s="41">
        <f t="shared" si="1028"/>
        <v>-24279.135164509986</v>
      </c>
      <c r="BR989" s="41">
        <f t="shared" si="1058"/>
        <v>26464.605725778572</v>
      </c>
      <c r="BS989" s="41">
        <f t="shared" si="1059"/>
        <v>-66.551643657801066</v>
      </c>
      <c r="BT989" s="41">
        <f t="shared" si="1060"/>
        <v>0</v>
      </c>
      <c r="BU989" s="41">
        <f t="shared" si="1061"/>
        <v>0</v>
      </c>
      <c r="BV989" s="41">
        <f t="shared" si="1062"/>
        <v>0</v>
      </c>
      <c r="BW989" s="41">
        <f>Paramètres!$D$22</f>
        <v>1</v>
      </c>
      <c r="BX989" s="41">
        <f t="shared" si="1029"/>
        <v>67080.185388211074</v>
      </c>
      <c r="BY989" s="41">
        <f t="shared" si="1030"/>
        <v>70457.959046891192</v>
      </c>
      <c r="BZ989" s="41">
        <f t="shared" si="1063"/>
        <v>97283.478889121572</v>
      </c>
      <c r="CA989" s="41">
        <f t="shared" si="1064"/>
        <v>46.406833580346643</v>
      </c>
      <c r="CB989" s="41">
        <f t="shared" si="1065"/>
        <v>54.459448285836032</v>
      </c>
      <c r="CC989" s="41">
        <f t="shared" si="1066"/>
        <v>37.551595901676549</v>
      </c>
      <c r="CD989" s="41">
        <f t="shared" si="1067"/>
        <v>39.44247904017746</v>
      </c>
      <c r="CE989" s="2">
        <f>Paramètres!$F$16</f>
        <v>15000</v>
      </c>
      <c r="CF989" s="2">
        <f>Paramètres!$G$16</f>
        <v>15000</v>
      </c>
      <c r="CG989" s="111">
        <f>Paramètres!$F$20</f>
        <v>992600579172.61572</v>
      </c>
      <c r="CH989" s="2">
        <f>Paramètres!$F$21</f>
        <v>13332</v>
      </c>
      <c r="CI989" s="2"/>
      <c r="CJ989" s="2"/>
      <c r="CK989" s="2">
        <f>IF(CN989&gt;20000,Paramètres!$F$22,-2)</f>
        <v>-2</v>
      </c>
      <c r="CL989" s="2">
        <f t="shared" si="1031"/>
        <v>-4469.1428703848287</v>
      </c>
      <c r="CM989" s="2">
        <f t="shared" si="1032"/>
        <v>15720.864835490014</v>
      </c>
      <c r="CN989" s="2">
        <f t="shared" si="1033"/>
        <v>16343.770347495036</v>
      </c>
      <c r="CO989" s="2">
        <f t="shared" si="1034"/>
        <v>105.86944276391623</v>
      </c>
      <c r="CP989" s="2">
        <f t="shared" si="1035"/>
        <v>-3457.9618106110929</v>
      </c>
      <c r="CQ989" s="2">
        <f t="shared" si="1036"/>
        <v>945.56672318417611</v>
      </c>
      <c r="CR989" s="2">
        <f t="shared" si="1037"/>
        <v>-3326.1694869100534</v>
      </c>
      <c r="CS989" s="2">
        <f>Paramètres!$F$22</f>
        <v>1</v>
      </c>
      <c r="CT989" s="2">
        <f t="shared" si="1038"/>
        <v>52080.185388211074</v>
      </c>
      <c r="CU989" s="2">
        <f t="shared" si="1039"/>
        <v>110457.95904689119</v>
      </c>
      <c r="CV989" s="2">
        <f t="shared" si="1068"/>
        <v>122120.0492420271</v>
      </c>
      <c r="CW989" s="2">
        <f t="shared" si="1069"/>
        <v>64.756437445739479</v>
      </c>
      <c r="CX989" s="2">
        <f t="shared" si="1040"/>
        <v>65.385638075044895</v>
      </c>
      <c r="CY989" s="2">
        <f t="shared" si="1070"/>
        <v>27.884824595230281</v>
      </c>
      <c r="CZ989" s="2">
        <f t="shared" si="1071"/>
        <v>59.141510158043822</v>
      </c>
      <c r="DA989" s="2"/>
      <c r="DB989" s="2"/>
      <c r="DC989" s="13">
        <f>Paramètres!$H$16</f>
        <v>-20000</v>
      </c>
      <c r="DD989" s="13">
        <f>Paramètres!$I$16</f>
        <v>0</v>
      </c>
      <c r="DE989" s="13"/>
      <c r="DF989" s="13"/>
      <c r="DG989" s="112">
        <f>Paramètres!$H$20</f>
        <v>1047197551196.5977</v>
      </c>
      <c r="DH989" s="13">
        <f>Paramètres!$H$21</f>
        <v>10000</v>
      </c>
      <c r="DI989" s="13">
        <f>IF(DL989&lt;66666,Paramètres!$H$22,5)</f>
        <v>1</v>
      </c>
      <c r="DJ989" s="13">
        <f t="shared" si="1041"/>
        <v>-39469.142870384829</v>
      </c>
      <c r="DK989" s="13">
        <f t="shared" si="1042"/>
        <v>720.864835490014</v>
      </c>
      <c r="DL989" s="13">
        <f t="shared" si="1072"/>
        <v>39475.725262924505</v>
      </c>
      <c r="DM989" s="13">
        <f t="shared" si="1073"/>
        <v>178.95366562063336</v>
      </c>
      <c r="DN989" s="13">
        <f t="shared" si="1074"/>
        <v>612.14057383411057</v>
      </c>
      <c r="DO989" s="13">
        <f t="shared" si="1075"/>
        <v>-612.03850225671465</v>
      </c>
      <c r="DP989" s="13">
        <f t="shared" si="1076"/>
        <v>11.17827756462105</v>
      </c>
      <c r="DQ989" s="13">
        <f>IF(DT989&lt;66666,Paramètres!$H$22,5)</f>
        <v>5</v>
      </c>
      <c r="DR989" s="13">
        <f t="shared" si="1043"/>
        <v>17080.185388211074</v>
      </c>
      <c r="DS989" s="13">
        <f t="shared" si="1044"/>
        <v>95457.959046891192</v>
      </c>
      <c r="DT989" s="13">
        <f t="shared" si="1077"/>
        <v>96973.989699782978</v>
      </c>
      <c r="DU989" s="13">
        <f t="shared" si="1078"/>
        <v>79.855482190030031</v>
      </c>
      <c r="DV989" s="13">
        <f t="shared" si="1079"/>
        <v>548.02118960380778</v>
      </c>
      <c r="DW989" s="13">
        <f t="shared" si="1080"/>
        <v>96.523857006183988</v>
      </c>
      <c r="DX989" s="13">
        <f t="shared" si="1081"/>
        <v>539.4537693662196</v>
      </c>
    </row>
    <row r="990" spans="1:128" x14ac:dyDescent="0.35">
      <c r="A990" s="106">
        <f t="shared" si="1082"/>
        <v>984</v>
      </c>
      <c r="B990" s="106">
        <f>A990*Paramètres!$D$25</f>
        <v>492</v>
      </c>
      <c r="C990" s="102">
        <f>Paramètres!$D$7</f>
        <v>155093840495.72119</v>
      </c>
      <c r="D990" s="28">
        <f>Paramètres!$D$8</f>
        <v>6666</v>
      </c>
      <c r="E990" s="28">
        <f t="shared" si="1045"/>
        <v>13831.848852554293</v>
      </c>
      <c r="F990" s="28">
        <f t="shared" si="1046"/>
        <v>749.54899689243257</v>
      </c>
      <c r="G990" s="28">
        <f t="shared" si="1020"/>
        <v>173.7504076842138</v>
      </c>
      <c r="H990" s="28">
        <f t="shared" si="1021"/>
        <v>-106.35931866816014</v>
      </c>
      <c r="I990" s="28">
        <f t="shared" si="1083"/>
        <v>-10878.996882274843</v>
      </c>
      <c r="J990" s="28">
        <f t="shared" si="1084"/>
        <v>1191.3655947034249</v>
      </c>
      <c r="K990" s="28">
        <f t="shared" si="1085"/>
        <v>3964.7913175552922</v>
      </c>
      <c r="L990" s="28">
        <f t="shared" si="1047"/>
        <v>-1116.7241159523192</v>
      </c>
      <c r="M990" s="28">
        <f t="shared" si="1048"/>
        <v>-3804.2735759422376</v>
      </c>
      <c r="N990" s="28">
        <f>Paramètres!$D$26*Calculs!K990</f>
        <v>79.295826351105845</v>
      </c>
      <c r="O990" s="28">
        <f>Paramètres!$D$26*I990</f>
        <v>-217.57993764549687</v>
      </c>
      <c r="P990" s="28">
        <f>Paramètres!$D$26*J990</f>
        <v>23.827311894068497</v>
      </c>
      <c r="Q990" s="105">
        <f>IF($T990&gt;25000,Paramètres!$D$9,-5)</f>
        <v>6</v>
      </c>
      <c r="R990" s="105">
        <f t="shared" si="1022"/>
        <v>49669.975100409996</v>
      </c>
      <c r="S990" s="105">
        <f t="shared" si="1023"/>
        <v>96254.049289205272</v>
      </c>
      <c r="T990" s="105">
        <f t="shared" si="1049"/>
        <v>108314.11925988276</v>
      </c>
      <c r="U990" s="105">
        <f t="shared" si="1050"/>
        <v>62.704909446389337</v>
      </c>
      <c r="V990" s="105">
        <f t="shared" si="1024"/>
        <v>78.870198932702223</v>
      </c>
      <c r="W990" s="105">
        <f t="shared" si="1051"/>
        <v>36.167776130389072</v>
      </c>
      <c r="X990" s="105">
        <f t="shared" si="1052"/>
        <v>70.088517244025653</v>
      </c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44">
        <f t="shared" si="1053"/>
        <v>-35838.126247855704</v>
      </c>
      <c r="AL990" s="44">
        <f t="shared" si="1054"/>
        <v>-95504.500292312834</v>
      </c>
      <c r="AM990" s="44">
        <f t="shared" si="1025"/>
        <v>5.9526327991524441</v>
      </c>
      <c r="AN990" s="44">
        <f t="shared" si="1026"/>
        <v>74.056157750725006</v>
      </c>
      <c r="AO990" s="44">
        <f t="shared" si="1086"/>
        <v>2542.2835803529988</v>
      </c>
      <c r="AP990" s="44">
        <f t="shared" si="1087"/>
        <v>265.07999752226215</v>
      </c>
      <c r="AQ990" s="44">
        <f t="shared" si="1055"/>
        <v>731.45875713716009</v>
      </c>
      <c r="AR990" s="44">
        <f t="shared" si="1056"/>
        <v>200.92810336789569</v>
      </c>
      <c r="AS990" s="44">
        <f t="shared" si="1057"/>
        <v>703.32056039164615</v>
      </c>
      <c r="AT990" s="44">
        <f>Paramètres!$D$26*Calculs!AQ990</f>
        <v>14.629175142743202</v>
      </c>
      <c r="AU990" s="44">
        <f>Paramètres!$D$26*AO990</f>
        <v>50.845671607059977</v>
      </c>
      <c r="AV990" s="44">
        <f>Paramètres!$D$26*AP990</f>
        <v>5.3015999504452429</v>
      </c>
      <c r="AW990" s="44"/>
      <c r="AX990" s="44"/>
      <c r="AY990" s="44"/>
      <c r="AZ990" s="44"/>
      <c r="BA990" s="44"/>
      <c r="BB990" s="44"/>
      <c r="BC990" s="44"/>
      <c r="BD990" s="44"/>
      <c r="BE990" s="44"/>
      <c r="BF990" s="44"/>
      <c r="BG990" s="41">
        <f>Paramètres!$D$16</f>
        <v>30000</v>
      </c>
      <c r="BH990" s="41">
        <f>Paramètres!$E$16</f>
        <v>-25000</v>
      </c>
      <c r="BI990" s="100"/>
      <c r="BJ990" s="100"/>
      <c r="BK990" s="110">
        <f>Paramètres!$D$20</f>
        <v>523598775598.29883</v>
      </c>
      <c r="BL990" s="41">
        <f>Paramètres!$D$21</f>
        <v>10000</v>
      </c>
      <c r="BM990" s="41"/>
      <c r="BN990" s="41"/>
      <c r="BO990" s="41">
        <f>IF(AND($BR$6&gt;200,A990&lt;950),Paramètres!$D$22,0)</f>
        <v>0</v>
      </c>
      <c r="BP990" s="41">
        <f t="shared" si="1027"/>
        <v>16168.151147445707</v>
      </c>
      <c r="BQ990" s="41">
        <f t="shared" si="1028"/>
        <v>-25749.548996892434</v>
      </c>
      <c r="BR990" s="41">
        <f t="shared" si="1058"/>
        <v>30404.74280552319</v>
      </c>
      <c r="BS990" s="41">
        <f t="shared" si="1059"/>
        <v>-57.875273368110363</v>
      </c>
      <c r="BT990" s="41">
        <f t="shared" si="1060"/>
        <v>0</v>
      </c>
      <c r="BU990" s="41">
        <f t="shared" si="1061"/>
        <v>0</v>
      </c>
      <c r="BV990" s="41">
        <f t="shared" si="1062"/>
        <v>0</v>
      </c>
      <c r="BW990" s="41">
        <f>Paramètres!$D$22</f>
        <v>1</v>
      </c>
      <c r="BX990" s="41">
        <f t="shared" si="1029"/>
        <v>65838.126247855704</v>
      </c>
      <c r="BY990" s="41">
        <f t="shared" si="1030"/>
        <v>70504.500292312834</v>
      </c>
      <c r="BZ990" s="41">
        <f t="shared" si="1063"/>
        <v>96465.244670281783</v>
      </c>
      <c r="CA990" s="41">
        <f t="shared" si="1064"/>
        <v>46.960202940100203</v>
      </c>
      <c r="CB990" s="41">
        <f t="shared" si="1065"/>
        <v>55.372438932095456</v>
      </c>
      <c r="CC990" s="41">
        <f t="shared" si="1066"/>
        <v>37.792032120207665</v>
      </c>
      <c r="CD990" s="41">
        <f t="shared" si="1067"/>
        <v>40.470597988092941</v>
      </c>
      <c r="CE990" s="2">
        <f>Paramètres!$F$16</f>
        <v>15000</v>
      </c>
      <c r="CF990" s="2">
        <f>Paramètres!$G$16</f>
        <v>15000</v>
      </c>
      <c r="CG990" s="111">
        <f>Paramètres!$F$20</f>
        <v>992600579172.61572</v>
      </c>
      <c r="CH990" s="2">
        <f>Paramètres!$F$21</f>
        <v>13332</v>
      </c>
      <c r="CI990" s="2"/>
      <c r="CJ990" s="2"/>
      <c r="CK990" s="2">
        <f>IF(CN990&gt;20000,Paramètres!$F$22,-2)</f>
        <v>-2</v>
      </c>
      <c r="CL990" s="2">
        <f t="shared" si="1031"/>
        <v>1168.1511474457075</v>
      </c>
      <c r="CM990" s="2">
        <f t="shared" si="1032"/>
        <v>14250.451003107568</v>
      </c>
      <c r="CN990" s="2">
        <f t="shared" si="1033"/>
        <v>14298.249224826381</v>
      </c>
      <c r="CO990" s="2">
        <f t="shared" si="1034"/>
        <v>85.313775093208932</v>
      </c>
      <c r="CP990" s="2">
        <f t="shared" si="1035"/>
        <v>-3799.1091870968698</v>
      </c>
      <c r="CQ990" s="2">
        <f t="shared" si="1036"/>
        <v>-310.38301867567475</v>
      </c>
      <c r="CR990" s="2">
        <f t="shared" si="1037"/>
        <v>-3786.4089844074706</v>
      </c>
      <c r="CS990" s="2">
        <f>Paramètres!$F$22</f>
        <v>1</v>
      </c>
      <c r="CT990" s="2">
        <f t="shared" si="1038"/>
        <v>50838.126247855704</v>
      </c>
      <c r="CU990" s="2">
        <f t="shared" si="1039"/>
        <v>110504.50029231283</v>
      </c>
      <c r="CV990" s="2">
        <f t="shared" si="1068"/>
        <v>121637.82168900709</v>
      </c>
      <c r="CW990" s="2">
        <f t="shared" si="1069"/>
        <v>65.294978169883962</v>
      </c>
      <c r="CX990" s="2">
        <f t="shared" si="1040"/>
        <v>65.895853249315635</v>
      </c>
      <c r="CY990" s="2">
        <f t="shared" si="1070"/>
        <v>27.540954451354143</v>
      </c>
      <c r="CZ990" s="2">
        <f t="shared" si="1071"/>
        <v>59.864507877070025</v>
      </c>
      <c r="DA990" s="2"/>
      <c r="DB990" s="2"/>
      <c r="DC990" s="13">
        <f>Paramètres!$H$16</f>
        <v>-20000</v>
      </c>
      <c r="DD990" s="13">
        <f>Paramètres!$I$16</f>
        <v>0</v>
      </c>
      <c r="DE990" s="13"/>
      <c r="DF990" s="13"/>
      <c r="DG990" s="112">
        <f>Paramètres!$H$20</f>
        <v>1047197551196.5977</v>
      </c>
      <c r="DH990" s="13">
        <f>Paramètres!$H$21</f>
        <v>10000</v>
      </c>
      <c r="DI990" s="13">
        <f>IF(DL990&lt;66666,Paramètres!$H$22,5)</f>
        <v>1</v>
      </c>
      <c r="DJ990" s="13">
        <f t="shared" si="1041"/>
        <v>-33831.848852554293</v>
      </c>
      <c r="DK990" s="13">
        <f t="shared" si="1042"/>
        <v>-749.54899689243257</v>
      </c>
      <c r="DL990" s="13">
        <f t="shared" si="1072"/>
        <v>33840.151011495524</v>
      </c>
      <c r="DM990" s="13">
        <f t="shared" si="1073"/>
        <v>-178.73081221073812</v>
      </c>
      <c r="DN990" s="13">
        <f t="shared" si="1074"/>
        <v>806.53896916888471</v>
      </c>
      <c r="DO990" s="13">
        <f t="shared" si="1075"/>
        <v>-806.34109727664452</v>
      </c>
      <c r="DP990" s="13">
        <f t="shared" si="1076"/>
        <v>-17.864591534766976</v>
      </c>
      <c r="DQ990" s="13">
        <f>IF(DT990&lt;66666,Paramètres!$H$22,5)</f>
        <v>5</v>
      </c>
      <c r="DR990" s="13">
        <f t="shared" si="1043"/>
        <v>15838.126247855704</v>
      </c>
      <c r="DS990" s="13">
        <f t="shared" si="1044"/>
        <v>95504.500292312834</v>
      </c>
      <c r="DT990" s="13">
        <f t="shared" si="1077"/>
        <v>96808.862296420979</v>
      </c>
      <c r="DU990" s="13">
        <f t="shared" si="1078"/>
        <v>80.583966912596139</v>
      </c>
      <c r="DV990" s="13">
        <f t="shared" si="1079"/>
        <v>549.86267828111124</v>
      </c>
      <c r="DW990" s="13">
        <f t="shared" si="1080"/>
        <v>89.958649559734241</v>
      </c>
      <c r="DX990" s="13">
        <f t="shared" si="1081"/>
        <v>542.45405919383234</v>
      </c>
    </row>
    <row r="991" spans="1:128" x14ac:dyDescent="0.35">
      <c r="A991" s="106">
        <f t="shared" si="1082"/>
        <v>985</v>
      </c>
      <c r="B991" s="106">
        <f>A991*Paramètres!$D$25</f>
        <v>492.5</v>
      </c>
      <c r="C991" s="102">
        <f>Paramètres!$D$7</f>
        <v>155093840495.72119</v>
      </c>
      <c r="D991" s="28">
        <f>Paramètres!$D$8</f>
        <v>6666</v>
      </c>
      <c r="E991" s="28">
        <f t="shared" si="1045"/>
        <v>8113.1693824287922</v>
      </c>
      <c r="F991" s="28">
        <f t="shared" si="1046"/>
        <v>394.16340025858563</v>
      </c>
      <c r="G991" s="28">
        <f t="shared" si="1020"/>
        <v>-167.3814279684843</v>
      </c>
      <c r="H991" s="28">
        <f t="shared" si="1021"/>
        <v>-129.29436944110279</v>
      </c>
      <c r="I991" s="28">
        <f t="shared" si="1083"/>
        <v>-11778.141060581667</v>
      </c>
      <c r="J991" s="28">
        <f t="shared" si="1084"/>
        <v>-2636.735293132881</v>
      </c>
      <c r="K991" s="28">
        <f t="shared" si="1085"/>
        <v>4100.3385895374076</v>
      </c>
      <c r="L991" s="28">
        <f t="shared" si="1047"/>
        <v>-2596.7642042997886</v>
      </c>
      <c r="M991" s="28">
        <f t="shared" si="1048"/>
        <v>-3173.262078069964</v>
      </c>
      <c r="N991" s="28">
        <f>Paramètres!$D$26*Calculs!K991</f>
        <v>82.006771790748161</v>
      </c>
      <c r="O991" s="28">
        <f>Paramètres!$D$26*I991</f>
        <v>-235.56282121163335</v>
      </c>
      <c r="P991" s="28">
        <f>Paramètres!$D$26*J991</f>
        <v>-52.73470586265762</v>
      </c>
      <c r="Q991" s="105">
        <f>IF($T991&gt;25000,Paramètres!$D$9,-5)</f>
        <v>6</v>
      </c>
      <c r="R991" s="105">
        <f t="shared" si="1022"/>
        <v>42629.921814266025</v>
      </c>
      <c r="S991" s="105">
        <f t="shared" si="1023"/>
        <v>95590.293553712385</v>
      </c>
      <c r="T991" s="105">
        <f t="shared" si="1049"/>
        <v>104665.24951279361</v>
      </c>
      <c r="U991" s="105">
        <f t="shared" si="1050"/>
        <v>65.964802948816157</v>
      </c>
      <c r="V991" s="105">
        <f t="shared" si="1024"/>
        <v>84.431344155992036</v>
      </c>
      <c r="W991" s="105">
        <f t="shared" si="1051"/>
        <v>34.388697459736811</v>
      </c>
      <c r="X991" s="105">
        <f t="shared" si="1052"/>
        <v>77.110760358138492</v>
      </c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44">
        <f t="shared" si="1053"/>
        <v>-34516.752431837231</v>
      </c>
      <c r="AL991" s="44">
        <f t="shared" si="1054"/>
        <v>-95196.130153453792</v>
      </c>
      <c r="AM991" s="44">
        <f t="shared" si="1025"/>
        <v>19.682877707830166</v>
      </c>
      <c r="AN991" s="44">
        <f t="shared" si="1026"/>
        <v>74.96667929498237</v>
      </c>
      <c r="AO991" s="44">
        <f t="shared" si="1086"/>
        <v>2692.3660121138346</v>
      </c>
      <c r="AP991" s="44">
        <f t="shared" si="1087"/>
        <v>963.09895796346302</v>
      </c>
      <c r="AQ991" s="44">
        <f t="shared" si="1055"/>
        <v>738.14043140131321</v>
      </c>
      <c r="AR991" s="44">
        <f t="shared" si="1056"/>
        <v>191.45941226168515</v>
      </c>
      <c r="AS991" s="44">
        <f t="shared" si="1057"/>
        <v>712.87768230302095</v>
      </c>
      <c r="AT991" s="44">
        <f>Paramètres!$D$26*Calculs!AQ991</f>
        <v>14.762808628026264</v>
      </c>
      <c r="AU991" s="44">
        <f>Paramètres!$D$26*AO991</f>
        <v>53.847320242276695</v>
      </c>
      <c r="AV991" s="44">
        <f>Paramètres!$D$26*AP991</f>
        <v>19.261979159269259</v>
      </c>
      <c r="AW991" s="44"/>
      <c r="AX991" s="44"/>
      <c r="AY991" s="44"/>
      <c r="AZ991" s="44"/>
      <c r="BA991" s="44"/>
      <c r="BB991" s="44"/>
      <c r="BC991" s="44"/>
      <c r="BD991" s="44"/>
      <c r="BE991" s="44"/>
      <c r="BF991" s="44"/>
      <c r="BG991" s="41">
        <f>Paramètres!$D$16</f>
        <v>30000</v>
      </c>
      <c r="BH991" s="41">
        <f>Paramètres!$E$16</f>
        <v>-25000</v>
      </c>
      <c r="BI991" s="100"/>
      <c r="BJ991" s="100"/>
      <c r="BK991" s="110">
        <f>Paramètres!$D$20</f>
        <v>523598775598.29883</v>
      </c>
      <c r="BL991" s="41">
        <f>Paramètres!$D$21</f>
        <v>10000</v>
      </c>
      <c r="BM991" s="41"/>
      <c r="BN991" s="41"/>
      <c r="BO991" s="41">
        <f>IF(AND($BR$6&gt;200,A991&lt;950),Paramètres!$D$22,0)</f>
        <v>0</v>
      </c>
      <c r="BP991" s="41">
        <f t="shared" si="1027"/>
        <v>21886.830617571206</v>
      </c>
      <c r="BQ991" s="41">
        <f t="shared" si="1028"/>
        <v>-25394.163400258585</v>
      </c>
      <c r="BR991" s="41">
        <f t="shared" si="1058"/>
        <v>33524.571425765986</v>
      </c>
      <c r="BS991" s="41">
        <f t="shared" si="1059"/>
        <v>-49.242465265340364</v>
      </c>
      <c r="BT991" s="41">
        <f t="shared" si="1060"/>
        <v>0</v>
      </c>
      <c r="BU991" s="41">
        <f t="shared" si="1061"/>
        <v>0</v>
      </c>
      <c r="BV991" s="41">
        <f t="shared" si="1062"/>
        <v>0</v>
      </c>
      <c r="BW991" s="41">
        <f>Paramètres!$D$22</f>
        <v>1</v>
      </c>
      <c r="BX991" s="41">
        <f t="shared" si="1029"/>
        <v>64516.752431837231</v>
      </c>
      <c r="BY991" s="41">
        <f t="shared" si="1030"/>
        <v>70196.130153453792</v>
      </c>
      <c r="BZ991" s="41">
        <f t="shared" si="1063"/>
        <v>95341.009187398478</v>
      </c>
      <c r="CA991" s="41">
        <f t="shared" si="1064"/>
        <v>47.414110532095009</v>
      </c>
      <c r="CB991" s="41">
        <f t="shared" si="1065"/>
        <v>56.664572819487155</v>
      </c>
      <c r="CC991" s="41">
        <f t="shared" si="1066"/>
        <v>38.344614215955531</v>
      </c>
      <c r="CD991" s="41">
        <f t="shared" si="1067"/>
        <v>41.720071589637804</v>
      </c>
      <c r="CE991" s="2">
        <f>Paramètres!$F$16</f>
        <v>15000</v>
      </c>
      <c r="CF991" s="2">
        <f>Paramètres!$G$16</f>
        <v>15000</v>
      </c>
      <c r="CG991" s="111">
        <f>Paramètres!$F$20</f>
        <v>992600579172.61572</v>
      </c>
      <c r="CH991" s="2">
        <f>Paramètres!$F$21</f>
        <v>13332</v>
      </c>
      <c r="CI991" s="2"/>
      <c r="CJ991" s="2"/>
      <c r="CK991" s="2">
        <f>IF(CN991&gt;20000,Paramètres!$F$22,-2)</f>
        <v>-2</v>
      </c>
      <c r="CL991" s="2">
        <f t="shared" si="1031"/>
        <v>6886.8306175712078</v>
      </c>
      <c r="CM991" s="2">
        <f t="shared" si="1032"/>
        <v>14605.836599741415</v>
      </c>
      <c r="CN991" s="2">
        <f t="shared" si="1033"/>
        <v>16148.030800486544</v>
      </c>
      <c r="CO991" s="2">
        <f t="shared" si="1034"/>
        <v>64.755549056658154</v>
      </c>
      <c r="CP991" s="2">
        <f t="shared" si="1035"/>
        <v>-3491.14610542129</v>
      </c>
      <c r="CQ991" s="2">
        <f t="shared" si="1036"/>
        <v>-1488.9079780864301</v>
      </c>
      <c r="CR991" s="2">
        <f t="shared" si="1037"/>
        <v>-3157.7292730993927</v>
      </c>
      <c r="CS991" s="2">
        <f>Paramètres!$F$22</f>
        <v>1</v>
      </c>
      <c r="CT991" s="2">
        <f t="shared" si="1038"/>
        <v>49516.752431837231</v>
      </c>
      <c r="CU991" s="2">
        <f t="shared" si="1039"/>
        <v>110196.13015345379</v>
      </c>
      <c r="CV991" s="2">
        <f t="shared" si="1068"/>
        <v>120810.16460626476</v>
      </c>
      <c r="CW991" s="2">
        <f t="shared" si="1069"/>
        <v>65.803180411543821</v>
      </c>
      <c r="CX991" s="2">
        <f t="shared" si="1040"/>
        <v>66.78548636465257</v>
      </c>
      <c r="CY991" s="2">
        <f t="shared" si="1070"/>
        <v>27.373527758498344</v>
      </c>
      <c r="CZ991" s="2">
        <f t="shared" si="1071"/>
        <v>60.917905143052273</v>
      </c>
      <c r="DA991" s="2"/>
      <c r="DB991" s="2"/>
      <c r="DC991" s="13">
        <f>Paramètres!$H$16</f>
        <v>-20000</v>
      </c>
      <c r="DD991" s="13">
        <f>Paramètres!$I$16</f>
        <v>0</v>
      </c>
      <c r="DE991" s="13"/>
      <c r="DF991" s="13"/>
      <c r="DG991" s="112">
        <f>Paramètres!$H$20</f>
        <v>1047197551196.5977</v>
      </c>
      <c r="DH991" s="13">
        <f>Paramètres!$H$21</f>
        <v>10000</v>
      </c>
      <c r="DI991" s="13">
        <f>IF(DL991&lt;66666,Paramètres!$H$22,5)</f>
        <v>1</v>
      </c>
      <c r="DJ991" s="13">
        <f t="shared" si="1041"/>
        <v>-28113.169382428794</v>
      </c>
      <c r="DK991" s="13">
        <f t="shared" si="1042"/>
        <v>-394.16340025858563</v>
      </c>
      <c r="DL991" s="13">
        <f t="shared" si="1072"/>
        <v>28115.932449613603</v>
      </c>
      <c r="DM991" s="13">
        <f t="shared" si="1073"/>
        <v>-179.19673163439208</v>
      </c>
      <c r="DN991" s="13">
        <f t="shared" si="1074"/>
        <v>1107.9651104569846</v>
      </c>
      <c r="DO991" s="13">
        <f t="shared" si="1075"/>
        <v>-1107.8562262133585</v>
      </c>
      <c r="DP991" s="13">
        <f t="shared" si="1076"/>
        <v>-15.532804970571286</v>
      </c>
      <c r="DQ991" s="13">
        <f>IF(DT991&lt;66666,Paramètres!$H$22,5)</f>
        <v>5</v>
      </c>
      <c r="DR991" s="13">
        <f t="shared" si="1043"/>
        <v>14516.752431837231</v>
      </c>
      <c r="DS991" s="13">
        <f t="shared" si="1044"/>
        <v>95196.130153453792</v>
      </c>
      <c r="DT991" s="13">
        <f t="shared" si="1077"/>
        <v>96296.621422356067</v>
      </c>
      <c r="DU991" s="13">
        <f t="shared" si="1078"/>
        <v>81.329585233809723</v>
      </c>
      <c r="DV991" s="13">
        <f t="shared" si="1079"/>
        <v>555.63425934233237</v>
      </c>
      <c r="DW991" s="13">
        <f t="shared" si="1080"/>
        <v>83.76207665835382</v>
      </c>
      <c r="DX991" s="13">
        <f t="shared" si="1081"/>
        <v>549.28439325069337</v>
      </c>
    </row>
    <row r="992" spans="1:128" x14ac:dyDescent="0.35">
      <c r="A992" s="106">
        <f t="shared" si="1082"/>
        <v>986</v>
      </c>
      <c r="B992" s="106">
        <f>A992*Paramètres!$D$25</f>
        <v>493</v>
      </c>
      <c r="C992" s="102">
        <f>Paramètres!$D$7</f>
        <v>155093840495.72119</v>
      </c>
      <c r="D992" s="28">
        <f>Paramètres!$D$8</f>
        <v>6666</v>
      </c>
      <c r="E992" s="28">
        <f t="shared" si="1045"/>
        <v>1574.9078010630114</v>
      </c>
      <c r="F992" s="28">
        <f t="shared" si="1046"/>
        <v>-1717.519765825346</v>
      </c>
      <c r="G992" s="28">
        <f t="shared" si="1020"/>
        <v>-157.84481165842624</v>
      </c>
      <c r="H992" s="28">
        <f t="shared" si="1021"/>
        <v>125.79369789082781</v>
      </c>
      <c r="I992" s="28">
        <f t="shared" si="1083"/>
        <v>-14139.342443669822</v>
      </c>
      <c r="J992" s="28">
        <f t="shared" si="1084"/>
        <v>-5757.2626653401876</v>
      </c>
      <c r="K992" s="28">
        <f t="shared" si="1085"/>
        <v>1434.7383687256909</v>
      </c>
      <c r="L992" s="28">
        <f t="shared" si="1047"/>
        <v>-839.1332208899081</v>
      </c>
      <c r="M992" s="28">
        <f t="shared" si="1048"/>
        <v>1163.7566860356101</v>
      </c>
      <c r="N992" s="28">
        <f>Paramètres!$D$26*Calculs!K992</f>
        <v>28.694767374513816</v>
      </c>
      <c r="O992" s="28">
        <f>Paramètres!$D$26*I992</f>
        <v>-282.78684887339648</v>
      </c>
      <c r="P992" s="28">
        <f>Paramètres!$D$26*J992</f>
        <v>-115.14525330680375</v>
      </c>
      <c r="Q992" s="105">
        <f>IF($T992&gt;25000,Paramètres!$D$9,-5)</f>
        <v>6</v>
      </c>
      <c r="R992" s="105">
        <f t="shared" si="1022"/>
        <v>34697.612373777898</v>
      </c>
      <c r="S992" s="105">
        <f t="shared" si="1023"/>
        <v>92818.841488070961</v>
      </c>
      <c r="T992" s="105">
        <f t="shared" si="1049"/>
        <v>99092.187581204344</v>
      </c>
      <c r="U992" s="105">
        <f t="shared" si="1050"/>
        <v>69.503211861012744</v>
      </c>
      <c r="V992" s="105">
        <f t="shared" si="1024"/>
        <v>94.129471348603047</v>
      </c>
      <c r="W992" s="105">
        <f t="shared" si="1051"/>
        <v>32.959893100815599</v>
      </c>
      <c r="X992" s="105">
        <f t="shared" si="1052"/>
        <v>88.170305790273233</v>
      </c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44">
        <f t="shared" si="1053"/>
        <v>-33122.704572714887</v>
      </c>
      <c r="AL992" s="44">
        <f t="shared" si="1054"/>
        <v>-94536.361253896306</v>
      </c>
      <c r="AM992" s="44">
        <f t="shared" si="1025"/>
        <v>30.345391765036098</v>
      </c>
      <c r="AN992" s="44">
        <f t="shared" si="1026"/>
        <v>75.844682562197121</v>
      </c>
      <c r="AO992" s="44">
        <f t="shared" si="1086"/>
        <v>2829.9781041332431</v>
      </c>
      <c r="AP992" s="44">
        <f t="shared" si="1087"/>
        <v>1656.7146611072149</v>
      </c>
      <c r="AQ992" s="44">
        <f t="shared" si="1055"/>
        <v>751.86240991328043</v>
      </c>
      <c r="AR992" s="44">
        <f t="shared" si="1056"/>
        <v>183.86891609254451</v>
      </c>
      <c r="AS992" s="44">
        <f t="shared" si="1057"/>
        <v>729.03313034152188</v>
      </c>
      <c r="AT992" s="44">
        <f>Paramètres!$D$26*Calculs!AQ992</f>
        <v>15.037248198265608</v>
      </c>
      <c r="AU992" s="44">
        <f>Paramètres!$D$26*AO992</f>
        <v>56.59956208266486</v>
      </c>
      <c r="AV992" s="44">
        <f>Paramètres!$D$26*AP992</f>
        <v>33.134293222144301</v>
      </c>
      <c r="AW992" s="44"/>
      <c r="AX992" s="44"/>
      <c r="AY992" s="44"/>
      <c r="AZ992" s="44"/>
      <c r="BA992" s="44"/>
      <c r="BB992" s="44"/>
      <c r="BC992" s="44"/>
      <c r="BD992" s="44"/>
      <c r="BE992" s="44"/>
      <c r="BF992" s="44"/>
      <c r="BG992" s="41">
        <f>Paramètres!$D$16</f>
        <v>30000</v>
      </c>
      <c r="BH992" s="41">
        <f>Paramètres!$E$16</f>
        <v>-25000</v>
      </c>
      <c r="BI992" s="100"/>
      <c r="BJ992" s="100"/>
      <c r="BK992" s="110">
        <f>Paramètres!$D$20</f>
        <v>523598775598.29883</v>
      </c>
      <c r="BL992" s="41">
        <f>Paramètres!$D$21</f>
        <v>10000</v>
      </c>
      <c r="BM992" s="41"/>
      <c r="BN992" s="41"/>
      <c r="BO992" s="41">
        <f>IF(AND($BR$6&gt;200,A992&lt;950),Paramètres!$D$22,0)</f>
        <v>0</v>
      </c>
      <c r="BP992" s="41">
        <f t="shared" si="1027"/>
        <v>28425.092198936989</v>
      </c>
      <c r="BQ992" s="41">
        <f t="shared" si="1028"/>
        <v>-23282.480234174654</v>
      </c>
      <c r="BR992" s="41">
        <f t="shared" si="1058"/>
        <v>36743.159259551998</v>
      </c>
      <c r="BS992" s="41">
        <f t="shared" si="1059"/>
        <v>-39.320286772412494</v>
      </c>
      <c r="BT992" s="41">
        <f t="shared" si="1060"/>
        <v>0</v>
      </c>
      <c r="BU992" s="41">
        <f t="shared" si="1061"/>
        <v>0</v>
      </c>
      <c r="BV992" s="41">
        <f t="shared" si="1062"/>
        <v>0</v>
      </c>
      <c r="BW992" s="41">
        <f>Paramètres!$D$22</f>
        <v>1</v>
      </c>
      <c r="BX992" s="41">
        <f t="shared" si="1029"/>
        <v>63122.704572714887</v>
      </c>
      <c r="BY992" s="41">
        <f t="shared" si="1030"/>
        <v>69536.361253896306</v>
      </c>
      <c r="BZ992" s="41">
        <f t="shared" si="1063"/>
        <v>93913.691062627346</v>
      </c>
      <c r="CA992" s="41">
        <f t="shared" si="1064"/>
        <v>47.767918968169653</v>
      </c>
      <c r="CB992" s="41">
        <f t="shared" si="1065"/>
        <v>58.370876902631089</v>
      </c>
      <c r="CC992" s="41">
        <f t="shared" si="1066"/>
        <v>39.233125401471256</v>
      </c>
      <c r="CD992" s="41">
        <f t="shared" si="1067"/>
        <v>43.21945327759876</v>
      </c>
      <c r="CE992" s="2">
        <f>Paramètres!$F$16</f>
        <v>15000</v>
      </c>
      <c r="CF992" s="2">
        <f>Paramètres!$G$16</f>
        <v>15000</v>
      </c>
      <c r="CG992" s="111">
        <f>Paramètres!$F$20</f>
        <v>992600579172.61572</v>
      </c>
      <c r="CH992" s="2">
        <f>Paramètres!$F$21</f>
        <v>13332</v>
      </c>
      <c r="CI992" s="2"/>
      <c r="CJ992" s="2"/>
      <c r="CK992" s="2">
        <f>IF(CN992&gt;20000,Paramètres!$F$22,-2)</f>
        <v>1</v>
      </c>
      <c r="CL992" s="2">
        <f t="shared" si="1031"/>
        <v>13425.092198936989</v>
      </c>
      <c r="CM992" s="2">
        <f t="shared" si="1032"/>
        <v>16717.519765825346</v>
      </c>
      <c r="CN992" s="2">
        <f t="shared" si="1033"/>
        <v>21440.815461887636</v>
      </c>
      <c r="CO992" s="2">
        <f t="shared" si="1034"/>
        <v>51.233610738062666</v>
      </c>
      <c r="CP992" s="2">
        <f t="shared" si="1035"/>
        <v>1322.3481925902352</v>
      </c>
      <c r="CQ992" s="2">
        <f t="shared" si="1036"/>
        <v>827.98373206364329</v>
      </c>
      <c r="CR992" s="2">
        <f t="shared" si="1037"/>
        <v>1031.0420369144133</v>
      </c>
      <c r="CS992" s="2">
        <f>Paramètres!$F$22</f>
        <v>1</v>
      </c>
      <c r="CT992" s="2">
        <f t="shared" si="1038"/>
        <v>48122.704572714887</v>
      </c>
      <c r="CU992" s="2">
        <f t="shared" si="1039"/>
        <v>109536.36125389631</v>
      </c>
      <c r="CV992" s="2">
        <f t="shared" si="1068"/>
        <v>119641.16821619918</v>
      </c>
      <c r="CW992" s="2">
        <f t="shared" si="1069"/>
        <v>66.282633476325358</v>
      </c>
      <c r="CX992" s="2">
        <f t="shared" si="1040"/>
        <v>68.072838202740428</v>
      </c>
      <c r="CY992" s="2">
        <f t="shared" si="1070"/>
        <v>27.380617651083362</v>
      </c>
      <c r="CZ992" s="2">
        <f t="shared" si="1071"/>
        <v>62.323455279867616</v>
      </c>
      <c r="DA992" s="2"/>
      <c r="DB992" s="2"/>
      <c r="DC992" s="13">
        <f>Paramètres!$H$16</f>
        <v>-20000</v>
      </c>
      <c r="DD992" s="13">
        <f>Paramètres!$I$16</f>
        <v>0</v>
      </c>
      <c r="DE992" s="13"/>
      <c r="DF992" s="13"/>
      <c r="DG992" s="112">
        <f>Paramètres!$H$20</f>
        <v>1047197551196.5977</v>
      </c>
      <c r="DH992" s="13">
        <f>Paramètres!$H$21</f>
        <v>10000</v>
      </c>
      <c r="DI992" s="13">
        <f>IF(DL992&lt;66666,Paramètres!$H$22,5)</f>
        <v>1</v>
      </c>
      <c r="DJ992" s="13">
        <f t="shared" si="1041"/>
        <v>-21574.907801063011</v>
      </c>
      <c r="DK992" s="13">
        <f t="shared" si="1042"/>
        <v>1717.519765825346</v>
      </c>
      <c r="DL992" s="13">
        <f t="shared" si="1072"/>
        <v>21643.163372537998</v>
      </c>
      <c r="DM992" s="13">
        <f t="shared" si="1073"/>
        <v>175.44843743928229</v>
      </c>
      <c r="DN992" s="13">
        <f t="shared" si="1074"/>
        <v>1672.391136342362</v>
      </c>
      <c r="DO992" s="13">
        <f t="shared" si="1075"/>
        <v>-1667.1169529535514</v>
      </c>
      <c r="DP992" s="13">
        <f t="shared" si="1076"/>
        <v>132.7146491211968</v>
      </c>
      <c r="DQ992" s="13">
        <f>IF(DT992&lt;66666,Paramètres!$H$22,5)</f>
        <v>5</v>
      </c>
      <c r="DR992" s="13">
        <f t="shared" si="1043"/>
        <v>13122.704572714887</v>
      </c>
      <c r="DS992" s="13">
        <f t="shared" si="1044"/>
        <v>94536.361253896306</v>
      </c>
      <c r="DT992" s="13">
        <f t="shared" si="1077"/>
        <v>95442.804728433752</v>
      </c>
      <c r="DU992" s="13">
        <f t="shared" si="1078"/>
        <v>82.097205048244064</v>
      </c>
      <c r="DV992" s="13">
        <f t="shared" si="1079"/>
        <v>565.45732580680703</v>
      </c>
      <c r="DW992" s="13">
        <f t="shared" si="1080"/>
        <v>77.746347209235964</v>
      </c>
      <c r="DX992" s="13">
        <f t="shared" si="1081"/>
        <v>560.08704038230201</v>
      </c>
    </row>
    <row r="993" spans="1:128" x14ac:dyDescent="0.35">
      <c r="A993" s="106">
        <f t="shared" si="1082"/>
        <v>987</v>
      </c>
      <c r="B993" s="106">
        <f>A993*Paramètres!$D$25</f>
        <v>493.5</v>
      </c>
      <c r="C993" s="102">
        <f>Paramètres!$D$7</f>
        <v>155093840495.72119</v>
      </c>
      <c r="D993" s="28">
        <f>Paramètres!$D$8</f>
        <v>6666</v>
      </c>
      <c r="E993" s="28">
        <f t="shared" si="1045"/>
        <v>-5704.5467259943771</v>
      </c>
      <c r="F993" s="28">
        <f t="shared" si="1046"/>
        <v>-4305.2119269865379</v>
      </c>
      <c r="G993" s="28">
        <f t="shared" si="1020"/>
        <v>-163.05193658963043</v>
      </c>
      <c r="H993" s="28">
        <f t="shared" si="1021"/>
        <v>143.70066177032831</v>
      </c>
      <c r="I993" s="28">
        <f t="shared" si="1083"/>
        <v>-14695.688815686333</v>
      </c>
      <c r="J993" s="28">
        <f t="shared" si="1084"/>
        <v>-4478.3607259977734</v>
      </c>
      <c r="K993" s="28">
        <f t="shared" si="1085"/>
        <v>2369.0394145314644</v>
      </c>
      <c r="L993" s="28">
        <f t="shared" si="1047"/>
        <v>-1909.2920648092716</v>
      </c>
      <c r="M993" s="28">
        <f t="shared" si="1048"/>
        <v>1402.4805021318239</v>
      </c>
      <c r="N993" s="28">
        <f>Paramètres!$D$26*Calculs!K993</f>
        <v>47.38078829062929</v>
      </c>
      <c r="O993" s="28">
        <f>Paramètres!$D$26*I993</f>
        <v>-293.91377631372666</v>
      </c>
      <c r="P993" s="28">
        <f>Paramètres!$D$26*J993</f>
        <v>-89.567214519955471</v>
      </c>
      <c r="Q993" s="105">
        <f>IF($T993&gt;25000,Paramètres!$D$9,-5)</f>
        <v>6</v>
      </c>
      <c r="R993" s="105">
        <f t="shared" si="1022"/>
        <v>25957.201565630752</v>
      </c>
      <c r="S993" s="105">
        <f t="shared" si="1023"/>
        <v>89220.533713770783</v>
      </c>
      <c r="T993" s="105">
        <f t="shared" si="1049"/>
        <v>92919.750049647104</v>
      </c>
      <c r="U993" s="105">
        <f t="shared" si="1050"/>
        <v>73.778540921715532</v>
      </c>
      <c r="V993" s="105">
        <f t="shared" si="1024"/>
        <v>106.95120153317335</v>
      </c>
      <c r="W993" s="105">
        <f t="shared" si="1051"/>
        <v>29.876898015757419</v>
      </c>
      <c r="X993" s="105">
        <f t="shared" si="1052"/>
        <v>102.69338086919474</v>
      </c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44">
        <f t="shared" si="1053"/>
        <v>-31661.748291625128</v>
      </c>
      <c r="AL993" s="44">
        <f t="shared" si="1054"/>
        <v>-93525.745640757319</v>
      </c>
      <c r="AM993" s="44">
        <f t="shared" si="1025"/>
        <v>38.503709944998889</v>
      </c>
      <c r="AN993" s="44">
        <f t="shared" si="1026"/>
        <v>76.762705443493019</v>
      </c>
      <c r="AO993" s="44">
        <f t="shared" si="1086"/>
        <v>2957.2474581431229</v>
      </c>
      <c r="AP993" s="44">
        <f t="shared" si="1087"/>
        <v>2352.6134982265926</v>
      </c>
      <c r="AQ993" s="44">
        <f t="shared" si="1055"/>
        <v>774.37536152100711</v>
      </c>
      <c r="AR993" s="44">
        <f t="shared" si="1056"/>
        <v>177.31998336260617</v>
      </c>
      <c r="AS993" s="44">
        <f t="shared" si="1057"/>
        <v>753.80025473004162</v>
      </c>
      <c r="AT993" s="44">
        <f>Paramètres!$D$26*Calculs!AQ993</f>
        <v>15.487507230420142</v>
      </c>
      <c r="AU993" s="44">
        <f>Paramètres!$D$26*AO993</f>
        <v>59.14494916286246</v>
      </c>
      <c r="AV993" s="44">
        <f>Paramètres!$D$26*AP993</f>
        <v>47.052269964531853</v>
      </c>
      <c r="AW993" s="44"/>
      <c r="AX993" s="44"/>
      <c r="AY993" s="44"/>
      <c r="AZ993" s="44"/>
      <c r="BA993" s="44"/>
      <c r="BB993" s="44"/>
      <c r="BC993" s="44"/>
      <c r="BD993" s="44"/>
      <c r="BE993" s="44"/>
      <c r="BF993" s="44"/>
      <c r="BG993" s="41">
        <f>Paramètres!$D$16</f>
        <v>30000</v>
      </c>
      <c r="BH993" s="41">
        <f>Paramètres!$E$16</f>
        <v>-25000</v>
      </c>
      <c r="BI993" s="100"/>
      <c r="BJ993" s="100"/>
      <c r="BK993" s="110">
        <f>Paramètres!$D$20</f>
        <v>523598775598.29883</v>
      </c>
      <c r="BL993" s="41">
        <f>Paramètres!$D$21</f>
        <v>10000</v>
      </c>
      <c r="BM993" s="41"/>
      <c r="BN993" s="41"/>
      <c r="BO993" s="41">
        <f>IF(AND($BR$6&gt;200,A993&lt;950),Paramètres!$D$22,0)</f>
        <v>0</v>
      </c>
      <c r="BP993" s="41">
        <f t="shared" si="1027"/>
        <v>35704.546725994376</v>
      </c>
      <c r="BQ993" s="41">
        <f t="shared" si="1028"/>
        <v>-20694.788073013464</v>
      </c>
      <c r="BR993" s="41">
        <f t="shared" si="1058"/>
        <v>41268.497795481431</v>
      </c>
      <c r="BS993" s="41">
        <f t="shared" si="1059"/>
        <v>-30.097100746431682</v>
      </c>
      <c r="BT993" s="41">
        <f t="shared" si="1060"/>
        <v>0</v>
      </c>
      <c r="BU993" s="41">
        <f t="shared" si="1061"/>
        <v>0</v>
      </c>
      <c r="BV993" s="41">
        <f t="shared" si="1062"/>
        <v>0</v>
      </c>
      <c r="BW993" s="41">
        <f>Paramètres!$D$22</f>
        <v>1</v>
      </c>
      <c r="BX993" s="41">
        <f t="shared" si="1029"/>
        <v>61661.748291625132</v>
      </c>
      <c r="BY993" s="41">
        <f t="shared" si="1030"/>
        <v>68525.745640757319</v>
      </c>
      <c r="BZ993" s="41">
        <f t="shared" si="1063"/>
        <v>92184.320890276707</v>
      </c>
      <c r="CA993" s="41">
        <f t="shared" si="1064"/>
        <v>48.018064640218512</v>
      </c>
      <c r="CB993" s="41">
        <f t="shared" si="1065"/>
        <v>60.54292296555515</v>
      </c>
      <c r="CC993" s="41">
        <f t="shared" si="1066"/>
        <v>40.496935278015116</v>
      </c>
      <c r="CD993" s="41">
        <f t="shared" si="1067"/>
        <v>45.004930333257931</v>
      </c>
      <c r="CE993" s="2">
        <f>Paramètres!$F$16</f>
        <v>15000</v>
      </c>
      <c r="CF993" s="2">
        <f>Paramètres!$G$16</f>
        <v>15000</v>
      </c>
      <c r="CG993" s="111">
        <f>Paramètres!$F$20</f>
        <v>992600579172.61572</v>
      </c>
      <c r="CH993" s="2">
        <f>Paramètres!$F$21</f>
        <v>13332</v>
      </c>
      <c r="CI993" s="2"/>
      <c r="CJ993" s="2"/>
      <c r="CK993" s="2">
        <f>IF(CN993&gt;20000,Paramètres!$F$22,-2)</f>
        <v>1</v>
      </c>
      <c r="CL993" s="2">
        <f t="shared" si="1031"/>
        <v>20704.546725994376</v>
      </c>
      <c r="CM993" s="2">
        <f t="shared" si="1032"/>
        <v>19305.211926986536</v>
      </c>
      <c r="CN993" s="2">
        <f t="shared" si="1033"/>
        <v>28308.469804543442</v>
      </c>
      <c r="CO993" s="2">
        <f t="shared" si="1034"/>
        <v>42.996905922147924</v>
      </c>
      <c r="CP993" s="2">
        <f t="shared" si="1035"/>
        <v>917.15463939086794</v>
      </c>
      <c r="CQ993" s="2">
        <f t="shared" si="1036"/>
        <v>670.79821754205227</v>
      </c>
      <c r="CR993" s="2">
        <f t="shared" si="1037"/>
        <v>625.46173655835935</v>
      </c>
      <c r="CS993" s="2">
        <f>Paramètres!$F$22</f>
        <v>1</v>
      </c>
      <c r="CT993" s="2">
        <f t="shared" si="1038"/>
        <v>46661.748291625132</v>
      </c>
      <c r="CU993" s="2">
        <f t="shared" si="1039"/>
        <v>108525.74564075732</v>
      </c>
      <c r="CV993" s="2">
        <f t="shared" si="1068"/>
        <v>118131.94411552422</v>
      </c>
      <c r="CW993" s="2">
        <f t="shared" si="1069"/>
        <v>66.734221085559199</v>
      </c>
      <c r="CX993" s="2">
        <f t="shared" si="1040"/>
        <v>69.79029244731754</v>
      </c>
      <c r="CY993" s="2">
        <f t="shared" si="1070"/>
        <v>27.566947143365265</v>
      </c>
      <c r="CZ993" s="2">
        <f t="shared" si="1071"/>
        <v>64.115117913617013</v>
      </c>
      <c r="DA993" s="2"/>
      <c r="DB993" s="2"/>
      <c r="DC993" s="13">
        <f>Paramètres!$H$16</f>
        <v>-20000</v>
      </c>
      <c r="DD993" s="13">
        <f>Paramètres!$I$16</f>
        <v>0</v>
      </c>
      <c r="DE993" s="13"/>
      <c r="DF993" s="13"/>
      <c r="DG993" s="112">
        <f>Paramètres!$H$20</f>
        <v>1047197551196.5977</v>
      </c>
      <c r="DH993" s="13">
        <f>Paramètres!$H$21</f>
        <v>10000</v>
      </c>
      <c r="DI993" s="13">
        <f>IF(DL993&lt;66666,Paramètres!$H$22,5)</f>
        <v>1</v>
      </c>
      <c r="DJ993" s="13">
        <f t="shared" si="1041"/>
        <v>-14295.453274005624</v>
      </c>
      <c r="DK993" s="13">
        <f t="shared" si="1042"/>
        <v>4305.2119269865379</v>
      </c>
      <c r="DL993" s="13">
        <f t="shared" si="1072"/>
        <v>14929.66289122247</v>
      </c>
      <c r="DM993" s="13">
        <f t="shared" si="1073"/>
        <v>163.2398248432645</v>
      </c>
      <c r="DN993" s="13">
        <f t="shared" si="1074"/>
        <v>2694.5545136695687</v>
      </c>
      <c r="DO993" s="13">
        <f t="shared" si="1075"/>
        <v>-2580.0902823513238</v>
      </c>
      <c r="DP993" s="13">
        <f t="shared" si="1076"/>
        <v>777.01876557346463</v>
      </c>
      <c r="DQ993" s="13">
        <f>IF(DT993&lt;66666,Paramètres!$H$22,5)</f>
        <v>5</v>
      </c>
      <c r="DR993" s="13">
        <f t="shared" si="1043"/>
        <v>11661.748291625128</v>
      </c>
      <c r="DS993" s="13">
        <f t="shared" si="1044"/>
        <v>93525.745640757319</v>
      </c>
      <c r="DT993" s="13">
        <f t="shared" si="1077"/>
        <v>94249.994540460641</v>
      </c>
      <c r="DU993" s="13">
        <f t="shared" si="1078"/>
        <v>82.892458837306378</v>
      </c>
      <c r="DV993" s="13">
        <f t="shared" si="1079"/>
        <v>579.62004824223993</v>
      </c>
      <c r="DW993" s="13">
        <f t="shared" si="1080"/>
        <v>71.717596805577273</v>
      </c>
      <c r="DX993" s="13">
        <f t="shared" si="1081"/>
        <v>575.16605135627503</v>
      </c>
    </row>
    <row r="994" spans="1:128" x14ac:dyDescent="0.35">
      <c r="A994" s="106">
        <f t="shared" si="1082"/>
        <v>988</v>
      </c>
      <c r="B994" s="106">
        <f>A994*Paramètres!$D$25</f>
        <v>494</v>
      </c>
      <c r="C994" s="102">
        <f>Paramètres!$D$7</f>
        <v>155093840495.72119</v>
      </c>
      <c r="D994" s="28">
        <f>Paramètres!$D$8</f>
        <v>6666</v>
      </c>
      <c r="E994" s="28">
        <f t="shared" si="1045"/>
        <v>-13529.714150039861</v>
      </c>
      <c r="F994" s="28">
        <f t="shared" si="1046"/>
        <v>-6193.7721644524681</v>
      </c>
      <c r="G994" s="28">
        <f t="shared" si="1020"/>
        <v>-169.62490418018251</v>
      </c>
      <c r="H994" s="28">
        <f t="shared" si="1021"/>
        <v>126.67335324574478</v>
      </c>
      <c r="I994" s="28">
        <f t="shared" si="1083"/>
        <v>-16311.067104181879</v>
      </c>
      <c r="J994" s="28">
        <f t="shared" si="1084"/>
        <v>-2986.313009345994</v>
      </c>
      <c r="K994" s="28">
        <f t="shared" si="1085"/>
        <v>3821.8921172724195</v>
      </c>
      <c r="L994" s="28">
        <f t="shared" si="1047"/>
        <v>-2282.633466318202</v>
      </c>
      <c r="M994" s="28">
        <f t="shared" si="1048"/>
        <v>3065.3619385829807</v>
      </c>
      <c r="N994" s="28">
        <f>Paramètres!$D$26*Calculs!K994</f>
        <v>76.437842345448388</v>
      </c>
      <c r="O994" s="28">
        <f>Paramètres!$D$26*I994</f>
        <v>-326.22134208363758</v>
      </c>
      <c r="P994" s="28">
        <f>Paramètres!$D$26*J994</f>
        <v>-59.72626018691988</v>
      </c>
      <c r="Q994" s="105">
        <f>IF($T994&gt;25000,Paramètres!$D$9,-5)</f>
        <v>6</v>
      </c>
      <c r="R994" s="105">
        <f t="shared" si="1022"/>
        <v>16609.080416673052</v>
      </c>
      <c r="S994" s="105">
        <f t="shared" si="1023"/>
        <v>85967.21666350904</v>
      </c>
      <c r="T994" s="105">
        <f t="shared" si="1049"/>
        <v>87556.975125675846</v>
      </c>
      <c r="U994" s="105">
        <f t="shared" si="1050"/>
        <v>79.065041358117668</v>
      </c>
      <c r="V994" s="105">
        <f t="shared" si="1024"/>
        <v>120.33702386004087</v>
      </c>
      <c r="W994" s="105">
        <f t="shared" si="1051"/>
        <v>22.827276793489975</v>
      </c>
      <c r="X994" s="105">
        <f t="shared" si="1052"/>
        <v>118.15208312038109</v>
      </c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44">
        <f t="shared" si="1053"/>
        <v>-30138.794566712913</v>
      </c>
      <c r="AL994" s="44">
        <f t="shared" si="1054"/>
        <v>-92160.988827961512</v>
      </c>
      <c r="AM994" s="44">
        <f t="shared" si="1025"/>
        <v>44.849998638615737</v>
      </c>
      <c r="AN994" s="44">
        <f t="shared" si="1026"/>
        <v>77.834267039990905</v>
      </c>
      <c r="AO994" s="44">
        <f t="shared" si="1086"/>
        <v>3075.4224923428669</v>
      </c>
      <c r="AP994" s="44">
        <f t="shared" si="1087"/>
        <v>3059.3614829921025</v>
      </c>
      <c r="AQ994" s="44">
        <f t="shared" si="1055"/>
        <v>805.05941870967069</v>
      </c>
      <c r="AR994" s="44">
        <f t="shared" si="1056"/>
        <v>169.65837724271506</v>
      </c>
      <c r="AS994" s="44">
        <f t="shared" si="1057"/>
        <v>786.97948047234468</v>
      </c>
      <c r="AT994" s="44">
        <f>Paramètres!$D$26*Calculs!AQ994</f>
        <v>16.101188374193413</v>
      </c>
      <c r="AU994" s="44">
        <f>Paramètres!$D$26*AO994</f>
        <v>61.508449846857339</v>
      </c>
      <c r="AV994" s="44">
        <f>Paramètres!$D$26*AP994</f>
        <v>61.187229659842053</v>
      </c>
      <c r="AW994" s="44"/>
      <c r="AX994" s="44"/>
      <c r="AY994" s="44"/>
      <c r="AZ994" s="44"/>
      <c r="BA994" s="44"/>
      <c r="BB994" s="44"/>
      <c r="BC994" s="44"/>
      <c r="BD994" s="44"/>
      <c r="BE994" s="44"/>
      <c r="BF994" s="44"/>
      <c r="BG994" s="41">
        <f>Paramètres!$D$16</f>
        <v>30000</v>
      </c>
      <c r="BH994" s="41">
        <f>Paramètres!$E$16</f>
        <v>-25000</v>
      </c>
      <c r="BI994" s="100"/>
      <c r="BJ994" s="100"/>
      <c r="BK994" s="110">
        <f>Paramètres!$D$20</f>
        <v>523598775598.29883</v>
      </c>
      <c r="BL994" s="41">
        <f>Paramètres!$D$21</f>
        <v>10000</v>
      </c>
      <c r="BM994" s="41"/>
      <c r="BN994" s="41"/>
      <c r="BO994" s="41">
        <f>IF(AND($BR$6&gt;200,A994&lt;950),Paramètres!$D$22,0)</f>
        <v>0</v>
      </c>
      <c r="BP994" s="41">
        <f t="shared" si="1027"/>
        <v>43529.714150039857</v>
      </c>
      <c r="BQ994" s="41">
        <f t="shared" si="1028"/>
        <v>-18806.227835547532</v>
      </c>
      <c r="BR994" s="41">
        <f t="shared" si="1058"/>
        <v>47418.458635711715</v>
      </c>
      <c r="BS994" s="41">
        <f t="shared" si="1059"/>
        <v>-23.365887762413202</v>
      </c>
      <c r="BT994" s="41">
        <f t="shared" si="1060"/>
        <v>0</v>
      </c>
      <c r="BU994" s="41">
        <f t="shared" si="1061"/>
        <v>0</v>
      </c>
      <c r="BV994" s="41">
        <f t="shared" si="1062"/>
        <v>0</v>
      </c>
      <c r="BW994" s="41">
        <f>Paramètres!$D$22</f>
        <v>1</v>
      </c>
      <c r="BX994" s="41">
        <f t="shared" si="1029"/>
        <v>60138.79456671291</v>
      </c>
      <c r="BY994" s="41">
        <f t="shared" si="1030"/>
        <v>67160.988827961512</v>
      </c>
      <c r="BZ994" s="41">
        <f t="shared" si="1063"/>
        <v>90151.389519445947</v>
      </c>
      <c r="CA994" s="41">
        <f t="shared" si="1064"/>
        <v>48.157387457760137</v>
      </c>
      <c r="CB994" s="41">
        <f t="shared" si="1065"/>
        <v>63.25388170707155</v>
      </c>
      <c r="CC994" s="41">
        <f t="shared" si="1066"/>
        <v>42.195824355077718</v>
      </c>
      <c r="CD994" s="41">
        <f t="shared" si="1067"/>
        <v>47.122881469702492</v>
      </c>
      <c r="CE994" s="2">
        <f>Paramètres!$F$16</f>
        <v>15000</v>
      </c>
      <c r="CF994" s="2">
        <f>Paramètres!$G$16</f>
        <v>15000</v>
      </c>
      <c r="CG994" s="111">
        <f>Paramètres!$F$20</f>
        <v>992600579172.61572</v>
      </c>
      <c r="CH994" s="2">
        <f>Paramètres!$F$21</f>
        <v>13332</v>
      </c>
      <c r="CI994" s="2"/>
      <c r="CJ994" s="2"/>
      <c r="CK994" s="2">
        <f>IF(CN994&gt;20000,Paramètres!$F$22,-2)</f>
        <v>1</v>
      </c>
      <c r="CL994" s="2">
        <f t="shared" si="1031"/>
        <v>28529.714150039861</v>
      </c>
      <c r="CM994" s="2">
        <f t="shared" si="1032"/>
        <v>21193.772164452468</v>
      </c>
      <c r="CN994" s="2">
        <f t="shared" si="1033"/>
        <v>35540.407539049193</v>
      </c>
      <c r="CO994" s="2">
        <f t="shared" si="1034"/>
        <v>36.607424517584121</v>
      </c>
      <c r="CP994" s="2">
        <f t="shared" si="1035"/>
        <v>645.0048614582762</v>
      </c>
      <c r="CQ994" s="2">
        <f t="shared" si="1036"/>
        <v>517.77133682477131</v>
      </c>
      <c r="CR994" s="2">
        <f t="shared" si="1037"/>
        <v>384.63504009320218</v>
      </c>
      <c r="CS994" s="2">
        <f>Paramètres!$F$22</f>
        <v>1</v>
      </c>
      <c r="CT994" s="2">
        <f t="shared" si="1038"/>
        <v>45138.79456671291</v>
      </c>
      <c r="CU994" s="2">
        <f t="shared" si="1039"/>
        <v>107160.98882796151</v>
      </c>
      <c r="CV994" s="2">
        <f t="shared" si="1068"/>
        <v>116279.78457807016</v>
      </c>
      <c r="CW994" s="2">
        <f t="shared" si="1069"/>
        <v>67.157999772654279</v>
      </c>
      <c r="CX994" s="2">
        <f t="shared" si="1040"/>
        <v>71.987693512731084</v>
      </c>
      <c r="CY994" s="2">
        <f t="shared" si="1070"/>
        <v>27.944992507455069</v>
      </c>
      <c r="CZ994" s="2">
        <f t="shared" si="1071"/>
        <v>66.34233498333613</v>
      </c>
      <c r="DA994" s="2"/>
      <c r="DB994" s="2"/>
      <c r="DC994" s="13">
        <f>Paramètres!$H$16</f>
        <v>-20000</v>
      </c>
      <c r="DD994" s="13">
        <f>Paramètres!$I$16</f>
        <v>0</v>
      </c>
      <c r="DE994" s="13"/>
      <c r="DF994" s="13"/>
      <c r="DG994" s="112">
        <f>Paramètres!$H$20</f>
        <v>1047197551196.5977</v>
      </c>
      <c r="DH994" s="13">
        <f>Paramètres!$H$21</f>
        <v>10000</v>
      </c>
      <c r="DI994" s="13">
        <f>IF(DL994&lt;66666,Paramètres!$H$22,5)</f>
        <v>1</v>
      </c>
      <c r="DJ994" s="13">
        <f t="shared" si="1041"/>
        <v>-6470.2858499601389</v>
      </c>
      <c r="DK994" s="13">
        <f t="shared" si="1042"/>
        <v>6193.7721644524681</v>
      </c>
      <c r="DL994" s="13">
        <f t="shared" si="1072"/>
        <v>8956.9756394298965</v>
      </c>
      <c r="DM994" s="13">
        <f t="shared" si="1073"/>
        <v>136.25082735331534</v>
      </c>
      <c r="DN994" s="13">
        <f t="shared" si="1074"/>
        <v>3876.6691586660918</v>
      </c>
      <c r="DO994" s="13">
        <f t="shared" si="1075"/>
        <v>-2800.4048031429734</v>
      </c>
      <c r="DP994" s="13">
        <f t="shared" si="1076"/>
        <v>2680.7268984897787</v>
      </c>
      <c r="DQ994" s="13">
        <f>IF(DT994&lt;66666,Paramètres!$H$22,5)</f>
        <v>5</v>
      </c>
      <c r="DR994" s="13">
        <f t="shared" si="1043"/>
        <v>10138.794566712913</v>
      </c>
      <c r="DS994" s="13">
        <f t="shared" si="1044"/>
        <v>92160.988827961512</v>
      </c>
      <c r="DT994" s="13">
        <f t="shared" si="1077"/>
        <v>92717.005004549472</v>
      </c>
      <c r="DU994" s="13">
        <f t="shared" si="1078"/>
        <v>83.722034550664418</v>
      </c>
      <c r="DV994" s="13">
        <f t="shared" si="1079"/>
        <v>598.61215800888579</v>
      </c>
      <c r="DW994" s="13">
        <f t="shared" si="1080"/>
        <v>65.459466630646475</v>
      </c>
      <c r="DX994" s="13">
        <f t="shared" si="1081"/>
        <v>595.02233062674759</v>
      </c>
    </row>
    <row r="995" spans="1:128" x14ac:dyDescent="0.35">
      <c r="A995" s="106">
        <f t="shared" si="1082"/>
        <v>989</v>
      </c>
      <c r="B995" s="106">
        <f>A995*Paramètres!$D$25</f>
        <v>494.5</v>
      </c>
      <c r="C995" s="102">
        <f>Paramètres!$D$7</f>
        <v>155093840495.72119</v>
      </c>
      <c r="D995" s="28">
        <f>Paramètres!$D$8</f>
        <v>6666</v>
      </c>
      <c r="E995" s="28">
        <f t="shared" si="1045"/>
        <v>-22255.906068710352</v>
      </c>
      <c r="F995" s="28">
        <f t="shared" si="1046"/>
        <v>-6920.5881844797204</v>
      </c>
      <c r="G995" s="28">
        <f t="shared" si="1020"/>
        <v>179.56474127599216</v>
      </c>
      <c r="H995" s="28">
        <f t="shared" si="1021"/>
        <v>67.932402277471269</v>
      </c>
      <c r="I995" s="28">
        <f t="shared" si="1083"/>
        <v>-18267.479228416443</v>
      </c>
      <c r="J995" s="28">
        <f t="shared" si="1084"/>
        <v>138.77518942390651</v>
      </c>
      <c r="K995" s="28">
        <f t="shared" si="1085"/>
        <v>4386.4574239215399</v>
      </c>
      <c r="L995" s="28">
        <f t="shared" si="1047"/>
        <v>1647.9930480469045</v>
      </c>
      <c r="M995" s="28">
        <f t="shared" si="1048"/>
        <v>4065.1110249863368</v>
      </c>
      <c r="N995" s="28">
        <f>Paramètres!$D$26*Calculs!K995</f>
        <v>87.729148478430801</v>
      </c>
      <c r="O995" s="28">
        <f>Paramètres!$D$26*I995</f>
        <v>-365.34958456832885</v>
      </c>
      <c r="P995" s="28">
        <f>Paramètres!$D$26*J995</f>
        <v>2.7755037884781304</v>
      </c>
      <c r="Q995" s="105">
        <f>IF($T995&gt;25000,Paramètres!$D$9,-5)</f>
        <v>6</v>
      </c>
      <c r="R995" s="105">
        <f t="shared" si="1022"/>
        <v>6302.7626575204486</v>
      </c>
      <c r="S995" s="105">
        <f t="shared" si="1023"/>
        <v>83513.975031867652</v>
      </c>
      <c r="T995" s="105">
        <f t="shared" si="1049"/>
        <v>83751.470690015034</v>
      </c>
      <c r="U995" s="105">
        <f t="shared" si="1050"/>
        <v>85.684094490369759</v>
      </c>
      <c r="V995" s="105">
        <f t="shared" si="1024"/>
        <v>131.41564124506303</v>
      </c>
      <c r="W995" s="105">
        <f t="shared" si="1051"/>
        <v>9.8897558386665612</v>
      </c>
      <c r="X995" s="105">
        <f t="shared" si="1052"/>
        <v>131.04298338065519</v>
      </c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44">
        <f t="shared" si="1053"/>
        <v>-28558.668726230801</v>
      </c>
      <c r="AL995" s="44">
        <f t="shared" si="1054"/>
        <v>-90434.563216347378</v>
      </c>
      <c r="AM995" s="44">
        <f t="shared" si="1025"/>
        <v>49.933875992975643</v>
      </c>
      <c r="AN995" s="44">
        <f t="shared" si="1026"/>
        <v>79.150677728446382</v>
      </c>
      <c r="AO995" s="44">
        <f t="shared" si="1086"/>
        <v>3183.5724197387249</v>
      </c>
      <c r="AP995" s="44">
        <f t="shared" si="1087"/>
        <v>3785.1537338046051</v>
      </c>
      <c r="AQ995" s="44">
        <f t="shared" si="1055"/>
        <v>841.68424606609778</v>
      </c>
      <c r="AR995" s="44">
        <f t="shared" si="1056"/>
        <v>158.42756028666923</v>
      </c>
      <c r="AS995" s="44">
        <f t="shared" si="1057"/>
        <v>826.63963020016729</v>
      </c>
      <c r="AT995" s="44">
        <f>Paramètres!$D$26*Calculs!AQ995</f>
        <v>16.833684921321957</v>
      </c>
      <c r="AU995" s="44">
        <f>Paramètres!$D$26*AO995</f>
        <v>63.671448394774501</v>
      </c>
      <c r="AV995" s="44">
        <f>Paramètres!$D$26*AP995</f>
        <v>75.703074676092101</v>
      </c>
      <c r="AW995" s="44"/>
      <c r="AX995" s="44"/>
      <c r="AY995" s="44"/>
      <c r="AZ995" s="44"/>
      <c r="BA995" s="44"/>
      <c r="BB995" s="44"/>
      <c r="BC995" s="44"/>
      <c r="BD995" s="44"/>
      <c r="BE995" s="44"/>
      <c r="BF995" s="44"/>
      <c r="BG995" s="41">
        <f>Paramètres!$D$16</f>
        <v>30000</v>
      </c>
      <c r="BH995" s="41">
        <f>Paramètres!$E$16</f>
        <v>-25000</v>
      </c>
      <c r="BI995" s="100"/>
      <c r="BJ995" s="100"/>
      <c r="BK995" s="110">
        <f>Paramètres!$D$20</f>
        <v>523598775598.29883</v>
      </c>
      <c r="BL995" s="41">
        <f>Paramètres!$D$21</f>
        <v>10000</v>
      </c>
      <c r="BM995" s="41"/>
      <c r="BN995" s="41"/>
      <c r="BO995" s="41">
        <f>IF(AND($BR$6&gt;200,A995&lt;950),Paramètres!$D$22,0)</f>
        <v>0</v>
      </c>
      <c r="BP995" s="41">
        <f t="shared" si="1027"/>
        <v>52255.906068710348</v>
      </c>
      <c r="BQ995" s="41">
        <f t="shared" si="1028"/>
        <v>-18079.411815520281</v>
      </c>
      <c r="BR995" s="41">
        <f t="shared" si="1058"/>
        <v>55295.070762745694</v>
      </c>
      <c r="BS995" s="41">
        <f t="shared" si="1059"/>
        <v>-19.084511906238944</v>
      </c>
      <c r="BT995" s="41">
        <f t="shared" si="1060"/>
        <v>0</v>
      </c>
      <c r="BU995" s="41">
        <f t="shared" si="1061"/>
        <v>0</v>
      </c>
      <c r="BV995" s="41">
        <f t="shared" si="1062"/>
        <v>0</v>
      </c>
      <c r="BW995" s="41">
        <f>Paramètres!$D$22</f>
        <v>1</v>
      </c>
      <c r="BX995" s="41">
        <f t="shared" si="1029"/>
        <v>58558.668726230797</v>
      </c>
      <c r="BY995" s="41">
        <f t="shared" si="1030"/>
        <v>65434.563216347378</v>
      </c>
      <c r="BZ995" s="41">
        <f t="shared" si="1063"/>
        <v>87811.159577257626</v>
      </c>
      <c r="CA995" s="41">
        <f t="shared" si="1064"/>
        <v>48.174017219406586</v>
      </c>
      <c r="CB995" s="41">
        <f t="shared" si="1065"/>
        <v>66.604731100446742</v>
      </c>
      <c r="CC995" s="41">
        <f t="shared" si="1066"/>
        <v>44.416727929429186</v>
      </c>
      <c r="CD995" s="41">
        <f t="shared" si="1067"/>
        <v>49.632091281809615</v>
      </c>
      <c r="CE995" s="2">
        <f>Paramètres!$F$16</f>
        <v>15000</v>
      </c>
      <c r="CF995" s="2">
        <f>Paramètres!$G$16</f>
        <v>15000</v>
      </c>
      <c r="CG995" s="111">
        <f>Paramètres!$F$20</f>
        <v>992600579172.61572</v>
      </c>
      <c r="CH995" s="2">
        <f>Paramètres!$F$21</f>
        <v>13332</v>
      </c>
      <c r="CI995" s="2"/>
      <c r="CJ995" s="2"/>
      <c r="CK995" s="2">
        <f>IF(CN995&gt;20000,Paramètres!$F$22,-2)</f>
        <v>1</v>
      </c>
      <c r="CL995" s="2">
        <f t="shared" si="1031"/>
        <v>37255.906068710348</v>
      </c>
      <c r="CM995" s="2">
        <f t="shared" si="1032"/>
        <v>21920.588184479719</v>
      </c>
      <c r="CN995" s="2">
        <f t="shared" si="1033"/>
        <v>43226.319798869306</v>
      </c>
      <c r="CO995" s="2">
        <f t="shared" si="1034"/>
        <v>30.471656409572574</v>
      </c>
      <c r="CP995" s="2">
        <f t="shared" si="1035"/>
        <v>463.5350044653336</v>
      </c>
      <c r="CQ995" s="2">
        <f t="shared" si="1036"/>
        <v>399.51160927587051</v>
      </c>
      <c r="CR995" s="2">
        <f t="shared" si="1037"/>
        <v>235.06419212309004</v>
      </c>
      <c r="CS995" s="2">
        <f>Paramètres!$F$22</f>
        <v>1</v>
      </c>
      <c r="CT995" s="2">
        <f t="shared" si="1038"/>
        <v>43558.668726230797</v>
      </c>
      <c r="CU995" s="2">
        <f t="shared" si="1039"/>
        <v>105434.56321634738</v>
      </c>
      <c r="CV995" s="2">
        <f t="shared" si="1068"/>
        <v>114078.0642447244</v>
      </c>
      <c r="CW995" s="2">
        <f t="shared" si="1069"/>
        <v>67.552785565130733</v>
      </c>
      <c r="CX995" s="2">
        <f t="shared" si="1040"/>
        <v>74.736555057936997</v>
      </c>
      <c r="CY995" s="2">
        <f t="shared" si="1070"/>
        <v>28.536817003878419</v>
      </c>
      <c r="CZ995" s="2">
        <f t="shared" si="1071"/>
        <v>69.07389331154863</v>
      </c>
      <c r="DA995" s="2"/>
      <c r="DB995" s="2"/>
      <c r="DC995" s="13">
        <f>Paramètres!$H$16</f>
        <v>-20000</v>
      </c>
      <c r="DD995" s="13">
        <f>Paramètres!$I$16</f>
        <v>0</v>
      </c>
      <c r="DE995" s="13"/>
      <c r="DF995" s="13"/>
      <c r="DG995" s="112">
        <f>Paramètres!$H$20</f>
        <v>1047197551196.5977</v>
      </c>
      <c r="DH995" s="13">
        <f>Paramètres!$H$21</f>
        <v>10000</v>
      </c>
      <c r="DI995" s="13">
        <f>IF(DL995&lt;66666,Paramètres!$H$22,5)</f>
        <v>1</v>
      </c>
      <c r="DJ995" s="13">
        <f t="shared" si="1041"/>
        <v>2255.906068710352</v>
      </c>
      <c r="DK995" s="13">
        <f t="shared" si="1042"/>
        <v>6920.5881844797204</v>
      </c>
      <c r="DL995" s="13">
        <f t="shared" si="1072"/>
        <v>7278.9870868139687</v>
      </c>
      <c r="DM995" s="13">
        <f t="shared" si="1073"/>
        <v>71.945570819650143</v>
      </c>
      <c r="DN995" s="13">
        <f t="shared" si="1074"/>
        <v>4028.3947975442502</v>
      </c>
      <c r="DO995" s="13">
        <f t="shared" si="1075"/>
        <v>1248.4814387710339</v>
      </c>
      <c r="DP995" s="13">
        <f t="shared" si="1076"/>
        <v>3830.0468328632469</v>
      </c>
      <c r="DQ995" s="13">
        <f>IF(DT995&lt;66666,Paramètres!$H$22,5)</f>
        <v>5</v>
      </c>
      <c r="DR995" s="13">
        <f t="shared" si="1043"/>
        <v>8558.6687262308005</v>
      </c>
      <c r="DS995" s="13">
        <f t="shared" si="1044"/>
        <v>90434.563216347378</v>
      </c>
      <c r="DT995" s="13">
        <f t="shared" si="1077"/>
        <v>90838.653856697434</v>
      </c>
      <c r="DU995" s="13">
        <f t="shared" si="1078"/>
        <v>84.59366681674959</v>
      </c>
      <c r="DV995" s="13">
        <f t="shared" si="1079"/>
        <v>623.17500070188953</v>
      </c>
      <c r="DW995" s="13">
        <f t="shared" si="1080"/>
        <v>58.714524742848624</v>
      </c>
      <c r="DX995" s="13">
        <f t="shared" si="1081"/>
        <v>620.40284177622971</v>
      </c>
    </row>
    <row r="996" spans="1:128" x14ac:dyDescent="0.35">
      <c r="A996" s="106">
        <f t="shared" si="1082"/>
        <v>990</v>
      </c>
      <c r="B996" s="106">
        <f>A996*Paramètres!$D$25</f>
        <v>495</v>
      </c>
      <c r="C996" s="102">
        <f>Paramètres!$D$7</f>
        <v>155093840495.72119</v>
      </c>
      <c r="D996" s="28">
        <f>Paramètres!$D$8</f>
        <v>6666</v>
      </c>
      <c r="E996" s="28">
        <f t="shared" si="1045"/>
        <v>-30977.647420906847</v>
      </c>
      <c r="F996" s="28">
        <f t="shared" si="1046"/>
        <v>-5834.9228335211828</v>
      </c>
      <c r="G996" s="28">
        <f t="shared" si="1020"/>
        <v>165.50824326568616</v>
      </c>
      <c r="H996" s="28">
        <f t="shared" si="1021"/>
        <v>27.634381252759205</v>
      </c>
      <c r="I996" s="28">
        <f t="shared" si="1083"/>
        <v>-16254.13659580121</v>
      </c>
      <c r="J996" s="28">
        <f t="shared" si="1084"/>
        <v>4201.1107106217651</v>
      </c>
      <c r="K996" s="28">
        <f t="shared" si="1085"/>
        <v>3556.9625204436043</v>
      </c>
      <c r="L996" s="28">
        <f t="shared" si="1047"/>
        <v>3151.2034845037324</v>
      </c>
      <c r="M996" s="28">
        <f t="shared" si="1048"/>
        <v>1649.8178599748676</v>
      </c>
      <c r="N996" s="28">
        <f>Paramètres!$D$26*Calculs!K996</f>
        <v>71.139250408872087</v>
      </c>
      <c r="O996" s="28">
        <f>Paramètres!$D$26*I996</f>
        <v>-325.08273191602422</v>
      </c>
      <c r="P996" s="28">
        <f>Paramètres!$D$26*J996</f>
        <v>84.022214212435301</v>
      </c>
      <c r="Q996" s="105">
        <f>IF($T996&gt;25000,Paramètres!$D$9,-5)</f>
        <v>6</v>
      </c>
      <c r="R996" s="105">
        <f t="shared" si="1022"/>
        <v>-4050.3717946170764</v>
      </c>
      <c r="S996" s="105">
        <f t="shared" si="1023"/>
        <v>82500.403608373847</v>
      </c>
      <c r="T996" s="105">
        <f t="shared" si="1049"/>
        <v>82599.770624495155</v>
      </c>
      <c r="U996" s="105">
        <f t="shared" si="1050"/>
        <v>92.810689565059917</v>
      </c>
      <c r="V996" s="105">
        <f t="shared" si="1024"/>
        <v>135.07006667557761</v>
      </c>
      <c r="W996" s="105">
        <f t="shared" si="1051"/>
        <v>-6.6233112298445977</v>
      </c>
      <c r="X996" s="105">
        <f t="shared" si="1052"/>
        <v>134.90757821596827</v>
      </c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44">
        <f t="shared" si="1053"/>
        <v>-26927.275626289771</v>
      </c>
      <c r="AL996" s="44">
        <f t="shared" si="1054"/>
        <v>-88335.326441895028</v>
      </c>
      <c r="AM996" s="44">
        <f t="shared" si="1025"/>
        <v>54.143563280563278</v>
      </c>
      <c r="AN996" s="44">
        <f t="shared" si="1026"/>
        <v>80.759968041012414</v>
      </c>
      <c r="AO996" s="44">
        <f t="shared" si="1086"/>
        <v>3278.3285316306196</v>
      </c>
      <c r="AP996" s="44">
        <f t="shared" si="1087"/>
        <v>4536.0902893286802</v>
      </c>
      <c r="AQ996" s="44">
        <f t="shared" si="1055"/>
        <v>881.59105597556311</v>
      </c>
      <c r="AR996" s="44">
        <f t="shared" si="1056"/>
        <v>141.55782551482278</v>
      </c>
      <c r="AS996" s="44">
        <f t="shared" si="1057"/>
        <v>870.15180975024316</v>
      </c>
      <c r="AT996" s="44">
        <f>Paramètres!$D$26*Calculs!AQ996</f>
        <v>17.631821119511262</v>
      </c>
      <c r="AU996" s="44">
        <f>Paramètres!$D$26*AO996</f>
        <v>65.566570632612397</v>
      </c>
      <c r="AV996" s="44">
        <f>Paramètres!$D$26*AP996</f>
        <v>90.721805786573611</v>
      </c>
      <c r="AW996" s="44"/>
      <c r="AX996" s="44"/>
      <c r="AY996" s="44"/>
      <c r="AZ996" s="44"/>
      <c r="BA996" s="44"/>
      <c r="BB996" s="44"/>
      <c r="BC996" s="44"/>
      <c r="BD996" s="44"/>
      <c r="BE996" s="44"/>
      <c r="BF996" s="44"/>
      <c r="BG996" s="41">
        <f>Paramètres!$D$16</f>
        <v>30000</v>
      </c>
      <c r="BH996" s="41">
        <f>Paramètres!$E$16</f>
        <v>-25000</v>
      </c>
      <c r="BI996" s="100"/>
      <c r="BJ996" s="100"/>
      <c r="BK996" s="110">
        <f>Paramètres!$D$20</f>
        <v>523598775598.29883</v>
      </c>
      <c r="BL996" s="41">
        <f>Paramètres!$D$21</f>
        <v>10000</v>
      </c>
      <c r="BM996" s="41"/>
      <c r="BN996" s="41"/>
      <c r="BO996" s="41">
        <f>IF(AND($BR$6&gt;200,A996&lt;950),Paramètres!$D$22,0)</f>
        <v>0</v>
      </c>
      <c r="BP996" s="41">
        <f t="shared" si="1027"/>
        <v>60977.647420906847</v>
      </c>
      <c r="BQ996" s="41">
        <f t="shared" si="1028"/>
        <v>-19165.077166478819</v>
      </c>
      <c r="BR996" s="41">
        <f t="shared" si="1058"/>
        <v>63918.492377288712</v>
      </c>
      <c r="BS996" s="41">
        <f t="shared" si="1059"/>
        <v>-17.447764529531863</v>
      </c>
      <c r="BT996" s="41">
        <f t="shared" si="1060"/>
        <v>0</v>
      </c>
      <c r="BU996" s="41">
        <f t="shared" si="1061"/>
        <v>0</v>
      </c>
      <c r="BV996" s="41">
        <f t="shared" si="1062"/>
        <v>0</v>
      </c>
      <c r="BW996" s="41">
        <f>Paramètres!$D$22</f>
        <v>1</v>
      </c>
      <c r="BX996" s="41">
        <f t="shared" si="1029"/>
        <v>56927.275626289775</v>
      </c>
      <c r="BY996" s="41">
        <f t="shared" si="1030"/>
        <v>63335.326441895028</v>
      </c>
      <c r="BZ996" s="41">
        <f t="shared" si="1063"/>
        <v>85159.135069192504</v>
      </c>
      <c r="CA996" s="41">
        <f t="shared" si="1064"/>
        <v>48.050053636624448</v>
      </c>
      <c r="CB996" s="41">
        <f t="shared" si="1065"/>
        <v>70.731795056165183</v>
      </c>
      <c r="CC996" s="41">
        <f t="shared" si="1066"/>
        <v>47.282870938425276</v>
      </c>
      <c r="CD996" s="41">
        <f t="shared" si="1067"/>
        <v>52.605293913137402</v>
      </c>
      <c r="CE996" s="2">
        <f>Paramètres!$F$16</f>
        <v>15000</v>
      </c>
      <c r="CF996" s="2">
        <f>Paramètres!$G$16</f>
        <v>15000</v>
      </c>
      <c r="CG996" s="111">
        <f>Paramètres!$F$20</f>
        <v>992600579172.61572</v>
      </c>
      <c r="CH996" s="2">
        <f>Paramètres!$F$21</f>
        <v>13332</v>
      </c>
      <c r="CI996" s="2"/>
      <c r="CJ996" s="2"/>
      <c r="CK996" s="2">
        <f>IF(CN996&gt;20000,Paramètres!$F$22,-2)</f>
        <v>1</v>
      </c>
      <c r="CL996" s="2">
        <f t="shared" si="1031"/>
        <v>45977.647420906847</v>
      </c>
      <c r="CM996" s="2">
        <f t="shared" si="1032"/>
        <v>20834.922833521181</v>
      </c>
      <c r="CN996" s="2">
        <f t="shared" si="1033"/>
        <v>50478.094970392893</v>
      </c>
      <c r="CO996" s="2">
        <f t="shared" si="1034"/>
        <v>24.377814045853626</v>
      </c>
      <c r="CP996" s="2">
        <f t="shared" si="1035"/>
        <v>352.07988118418615</v>
      </c>
      <c r="CQ996" s="2">
        <f t="shared" si="1036"/>
        <v>320.68969026220145</v>
      </c>
      <c r="CR996" s="2">
        <f t="shared" si="1037"/>
        <v>145.32159266332013</v>
      </c>
      <c r="CS996" s="2">
        <f>Paramètres!$F$22</f>
        <v>1</v>
      </c>
      <c r="CT996" s="2">
        <f t="shared" si="1038"/>
        <v>41927.275626289775</v>
      </c>
      <c r="CU996" s="2">
        <f t="shared" si="1039"/>
        <v>103335.32644189503</v>
      </c>
      <c r="CV996" s="2">
        <f t="shared" si="1068"/>
        <v>111517.20106017674</v>
      </c>
      <c r="CW996" s="2">
        <f t="shared" si="1069"/>
        <v>67.915637416166078</v>
      </c>
      <c r="CX996" s="2">
        <f t="shared" si="1040"/>
        <v>78.135070693385018</v>
      </c>
      <c r="CY996" s="2">
        <f t="shared" si="1070"/>
        <v>29.376550109730655</v>
      </c>
      <c r="CZ996" s="2">
        <f t="shared" si="1071"/>
        <v>72.402400346333536</v>
      </c>
      <c r="DA996" s="2"/>
      <c r="DB996" s="2"/>
      <c r="DC996" s="13">
        <f>Paramètres!$H$16</f>
        <v>-20000</v>
      </c>
      <c r="DD996" s="13">
        <f>Paramètres!$I$16</f>
        <v>0</v>
      </c>
      <c r="DE996" s="13"/>
      <c r="DF996" s="13"/>
      <c r="DG996" s="112">
        <f>Paramètres!$H$20</f>
        <v>1047197551196.5977</v>
      </c>
      <c r="DH996" s="13">
        <f>Paramètres!$H$21</f>
        <v>10000</v>
      </c>
      <c r="DI996" s="13">
        <f>IF(DL996&lt;66666,Paramètres!$H$22,5)</f>
        <v>1</v>
      </c>
      <c r="DJ996" s="13">
        <f t="shared" si="1041"/>
        <v>10977.647420906847</v>
      </c>
      <c r="DK996" s="13">
        <f t="shared" si="1042"/>
        <v>5834.9228335211828</v>
      </c>
      <c r="DL996" s="13">
        <f t="shared" si="1072"/>
        <v>12432.01783182801</v>
      </c>
      <c r="DM996" s="13">
        <f t="shared" si="1073"/>
        <v>27.991878408475088</v>
      </c>
      <c r="DN996" s="13">
        <f t="shared" si="1074"/>
        <v>3205.5135872034557</v>
      </c>
      <c r="DO996" s="13">
        <f t="shared" si="1075"/>
        <v>2830.5137942415308</v>
      </c>
      <c r="DP996" s="13">
        <f t="shared" si="1076"/>
        <v>1504.4962673115474</v>
      </c>
      <c r="DQ996" s="13">
        <f>IF(DT996&lt;66666,Paramètres!$H$22,5)</f>
        <v>5</v>
      </c>
      <c r="DR996" s="13">
        <f t="shared" si="1043"/>
        <v>6927.275626289771</v>
      </c>
      <c r="DS996" s="13">
        <f t="shared" si="1044"/>
        <v>88335.326441895028</v>
      </c>
      <c r="DT996" s="13">
        <f t="shared" si="1077"/>
        <v>88606.529359854438</v>
      </c>
      <c r="DU996" s="13">
        <f t="shared" si="1078"/>
        <v>85.516029147283945</v>
      </c>
      <c r="DV996" s="13">
        <f t="shared" si="1079"/>
        <v>654.3681132269445</v>
      </c>
      <c r="DW996" s="13">
        <f t="shared" si="1080"/>
        <v>51.158625827319874</v>
      </c>
      <c r="DX996" s="13">
        <f t="shared" si="1081"/>
        <v>652.36525245574774</v>
      </c>
    </row>
    <row r="997" spans="1:128" x14ac:dyDescent="0.35">
      <c r="A997" s="106">
        <f t="shared" si="1082"/>
        <v>991</v>
      </c>
      <c r="B997" s="106">
        <f>A997*Paramètres!$D$25</f>
        <v>495.5</v>
      </c>
      <c r="C997" s="102">
        <f>Paramètres!$D$7</f>
        <v>155093840495.72119</v>
      </c>
      <c r="D997" s="28">
        <f>Paramètres!$D$8</f>
        <v>6666</v>
      </c>
      <c r="E997" s="28">
        <f t="shared" si="1045"/>
        <v>-38316.914847681517</v>
      </c>
      <c r="F997" s="28">
        <f t="shared" si="1046"/>
        <v>-3321.9130132165833</v>
      </c>
      <c r="G997" s="28">
        <f t="shared" si="1020"/>
        <v>155.70936564208606</v>
      </c>
      <c r="H997" s="28">
        <f t="shared" si="1021"/>
        <v>11.338695248208749</v>
      </c>
      <c r="I997" s="28">
        <f t="shared" si="1083"/>
        <v>-12777.850379381454</v>
      </c>
      <c r="J997" s="28">
        <f t="shared" si="1084"/>
        <v>5766.9063563841974</v>
      </c>
      <c r="K997" s="28">
        <f t="shared" si="1085"/>
        <v>2350.8287375087689</v>
      </c>
      <c r="L997" s="28">
        <f t="shared" si="1047"/>
        <v>2304.9454992561455</v>
      </c>
      <c r="M997" s="28">
        <f t="shared" si="1048"/>
        <v>462.19259898435365</v>
      </c>
      <c r="N997" s="28">
        <f>Paramètres!$D$26*Calculs!K997</f>
        <v>47.01657475017538</v>
      </c>
      <c r="O997" s="28">
        <f>Paramètres!$D$26*I997</f>
        <v>-255.5570075876291</v>
      </c>
      <c r="P997" s="28">
        <f>Paramètres!$D$26*J997</f>
        <v>115.33812712768395</v>
      </c>
      <c r="Q997" s="105">
        <f>IF($T997&gt;25000,Paramètres!$D$9,-5)</f>
        <v>6</v>
      </c>
      <c r="R997" s="105">
        <f t="shared" si="1022"/>
        <v>-13064.192943585764</v>
      </c>
      <c r="S997" s="105">
        <f t="shared" si="1023"/>
        <v>82527.830331576537</v>
      </c>
      <c r="T997" s="105">
        <f t="shared" si="1049"/>
        <v>83555.46610787783</v>
      </c>
      <c r="U997" s="105">
        <f t="shared" si="1050"/>
        <v>98.995305592310331</v>
      </c>
      <c r="V997" s="105">
        <f t="shared" si="1024"/>
        <v>132.02705868925935</v>
      </c>
      <c r="W997" s="105">
        <f t="shared" si="1051"/>
        <v>-20.642898051262062</v>
      </c>
      <c r="X997" s="105">
        <f t="shared" si="1052"/>
        <v>130.403278280043</v>
      </c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44">
        <f t="shared" si="1053"/>
        <v>-25252.721904095753</v>
      </c>
      <c r="AL997" s="44">
        <f t="shared" si="1054"/>
        <v>-85849.743344793125</v>
      </c>
      <c r="AM997" s="44">
        <f t="shared" si="1025"/>
        <v>57.746328395722863</v>
      </c>
      <c r="AN997" s="44">
        <f t="shared" si="1026"/>
        <v>82.432674489987846</v>
      </c>
      <c r="AO997" s="44">
        <f t="shared" si="1086"/>
        <v>3354.3197865128304</v>
      </c>
      <c r="AP997" s="44">
        <f t="shared" si="1087"/>
        <v>5315.5202932923494</v>
      </c>
      <c r="AQ997" s="44">
        <f t="shared" si="1055"/>
        <v>920.29556128286106</v>
      </c>
      <c r="AR997" s="44">
        <f t="shared" si="1056"/>
        <v>121.1947356456312</v>
      </c>
      <c r="AS997" s="44">
        <f t="shared" si="1057"/>
        <v>912.28052493118685</v>
      </c>
      <c r="AT997" s="44">
        <f>Paramètres!$D$26*Calculs!AQ997</f>
        <v>18.405911225657221</v>
      </c>
      <c r="AU997" s="44">
        <f>Paramètres!$D$26*AO997</f>
        <v>67.086395730256612</v>
      </c>
      <c r="AV997" s="44">
        <f>Paramètres!$D$26*AP997</f>
        <v>106.31040586584699</v>
      </c>
      <c r="AW997" s="44"/>
      <c r="AX997" s="44"/>
      <c r="AY997" s="44"/>
      <c r="AZ997" s="44"/>
      <c r="BA997" s="44"/>
      <c r="BB997" s="44"/>
      <c r="BC997" s="44"/>
      <c r="BD997" s="44"/>
      <c r="BE997" s="44"/>
      <c r="BF997" s="44"/>
      <c r="BG997" s="41">
        <f>Paramètres!$D$16</f>
        <v>30000</v>
      </c>
      <c r="BH997" s="41">
        <f>Paramètres!$E$16</f>
        <v>-25000</v>
      </c>
      <c r="BI997" s="100"/>
      <c r="BJ997" s="100"/>
      <c r="BK997" s="110">
        <f>Paramètres!$D$20</f>
        <v>523598775598.29883</v>
      </c>
      <c r="BL997" s="41">
        <f>Paramètres!$D$21</f>
        <v>10000</v>
      </c>
      <c r="BM997" s="41"/>
      <c r="BN997" s="41"/>
      <c r="BO997" s="41">
        <f>IF(AND($BR$6&gt;200,A997&lt;950),Paramètres!$D$22,0)</f>
        <v>0</v>
      </c>
      <c r="BP997" s="41">
        <f t="shared" si="1027"/>
        <v>68316.914847681517</v>
      </c>
      <c r="BQ997" s="41">
        <f t="shared" si="1028"/>
        <v>-21678.086986783415</v>
      </c>
      <c r="BR997" s="41">
        <f t="shared" si="1058"/>
        <v>71673.84676234363</v>
      </c>
      <c r="BS997" s="41">
        <f t="shared" si="1059"/>
        <v>-17.605093856629665</v>
      </c>
      <c r="BT997" s="41">
        <f t="shared" si="1060"/>
        <v>0</v>
      </c>
      <c r="BU997" s="41">
        <f t="shared" si="1061"/>
        <v>0</v>
      </c>
      <c r="BV997" s="41">
        <f t="shared" si="1062"/>
        <v>0</v>
      </c>
      <c r="BW997" s="41">
        <f>Paramètres!$D$22</f>
        <v>1</v>
      </c>
      <c r="BX997" s="41">
        <f t="shared" si="1029"/>
        <v>55252.721904095757</v>
      </c>
      <c r="BY997" s="41">
        <f t="shared" si="1030"/>
        <v>60849.743344793125</v>
      </c>
      <c r="BZ997" s="41">
        <f t="shared" si="1063"/>
        <v>82192.180546196352</v>
      </c>
      <c r="CA997" s="41">
        <f t="shared" si="1064"/>
        <v>47.759955440227735</v>
      </c>
      <c r="CB997" s="41">
        <f t="shared" si="1065"/>
        <v>75.816763130178401</v>
      </c>
      <c r="CC997" s="41">
        <f t="shared" si="1066"/>
        <v>50.966922900238202</v>
      </c>
      <c r="CD997" s="41">
        <f t="shared" si="1067"/>
        <v>56.129799052007606</v>
      </c>
      <c r="CE997" s="2">
        <f>Paramètres!$F$16</f>
        <v>15000</v>
      </c>
      <c r="CF997" s="2">
        <f>Paramètres!$G$16</f>
        <v>15000</v>
      </c>
      <c r="CG997" s="111">
        <f>Paramètres!$F$20</f>
        <v>992600579172.61572</v>
      </c>
      <c r="CH997" s="2">
        <f>Paramètres!$F$21</f>
        <v>13332</v>
      </c>
      <c r="CI997" s="2"/>
      <c r="CJ997" s="2"/>
      <c r="CK997" s="2">
        <f>IF(CN997&gt;20000,Paramètres!$F$22,-2)</f>
        <v>1</v>
      </c>
      <c r="CL997" s="2">
        <f t="shared" si="1031"/>
        <v>53316.914847681517</v>
      </c>
      <c r="CM997" s="2">
        <f t="shared" si="1032"/>
        <v>18321.913013216585</v>
      </c>
      <c r="CN997" s="2">
        <f t="shared" si="1033"/>
        <v>56377.175393405414</v>
      </c>
      <c r="CO997" s="2">
        <f t="shared" si="1034"/>
        <v>18.96485607317862</v>
      </c>
      <c r="CP997" s="2">
        <f t="shared" si="1035"/>
        <v>287.81938314756536</v>
      </c>
      <c r="CQ997" s="2">
        <f t="shared" si="1036"/>
        <v>272.19599839310115</v>
      </c>
      <c r="CR997" s="2">
        <f t="shared" si="1037"/>
        <v>93.537884165871006</v>
      </c>
      <c r="CS997" s="2">
        <f>Paramètres!$F$22</f>
        <v>1</v>
      </c>
      <c r="CT997" s="2">
        <f t="shared" si="1038"/>
        <v>40252.721904095757</v>
      </c>
      <c r="CU997" s="2">
        <f t="shared" si="1039"/>
        <v>100849.74334479313</v>
      </c>
      <c r="CV997" s="2">
        <f t="shared" si="1068"/>
        <v>108586.15175702248</v>
      </c>
      <c r="CW997" s="2">
        <f t="shared" si="1069"/>
        <v>68.241298918711735</v>
      </c>
      <c r="CX997" s="2">
        <f t="shared" si="1040"/>
        <v>82.314963429935034</v>
      </c>
      <c r="CY997" s="2">
        <f t="shared" si="1070"/>
        <v>30.514032202791462</v>
      </c>
      <c r="CZ997" s="2">
        <f t="shared" si="1071"/>
        <v>76.450291321868406</v>
      </c>
      <c r="DA997" s="2"/>
      <c r="DB997" s="2"/>
      <c r="DC997" s="13">
        <f>Paramètres!$H$16</f>
        <v>-20000</v>
      </c>
      <c r="DD997" s="13">
        <f>Paramètres!$I$16</f>
        <v>0</v>
      </c>
      <c r="DE997" s="13"/>
      <c r="DF997" s="13"/>
      <c r="DG997" s="112">
        <f>Paramètres!$H$20</f>
        <v>1047197551196.5977</v>
      </c>
      <c r="DH997" s="13">
        <f>Paramètres!$H$21</f>
        <v>10000</v>
      </c>
      <c r="DI997" s="13">
        <f>IF(DL997&lt;66666,Paramètres!$H$22,5)</f>
        <v>1</v>
      </c>
      <c r="DJ997" s="13">
        <f t="shared" si="1041"/>
        <v>18316.914847681517</v>
      </c>
      <c r="DK997" s="13">
        <f t="shared" si="1042"/>
        <v>3321.9130132165833</v>
      </c>
      <c r="DL997" s="13">
        <f t="shared" si="1072"/>
        <v>18615.705079437452</v>
      </c>
      <c r="DM997" s="13">
        <f t="shared" si="1073"/>
        <v>10.279303393843684</v>
      </c>
      <c r="DN997" s="13">
        <f t="shared" si="1074"/>
        <v>2065.9082341713179</v>
      </c>
      <c r="DO997" s="13">
        <f t="shared" si="1075"/>
        <v>2032.7495008630444</v>
      </c>
      <c r="DP997" s="13">
        <f t="shared" si="1076"/>
        <v>368.65471481848266</v>
      </c>
      <c r="DQ997" s="13">
        <f>IF(DT997&lt;66666,Paramètres!$H$22,5)</f>
        <v>5</v>
      </c>
      <c r="DR997" s="13">
        <f t="shared" si="1043"/>
        <v>5252.7219040957534</v>
      </c>
      <c r="DS997" s="13">
        <f t="shared" si="1044"/>
        <v>85849.743344793125</v>
      </c>
      <c r="DT997" s="13">
        <f t="shared" si="1077"/>
        <v>86010.287290350447</v>
      </c>
      <c r="DU997" s="13">
        <f t="shared" si="1078"/>
        <v>86.498718947477101</v>
      </c>
      <c r="DV997" s="13">
        <f t="shared" si="1079"/>
        <v>693.66677190683288</v>
      </c>
      <c r="DW997" s="13">
        <f t="shared" si="1080"/>
        <v>42.362823817090039</v>
      </c>
      <c r="DX997" s="13">
        <f t="shared" si="1081"/>
        <v>692.37199654946198</v>
      </c>
    </row>
    <row r="998" spans="1:128" x14ac:dyDescent="0.35">
      <c r="A998" s="106">
        <f t="shared" si="1082"/>
        <v>992</v>
      </c>
      <c r="B998" s="106">
        <f>A998*Paramètres!$D$25</f>
        <v>496</v>
      </c>
      <c r="C998" s="102">
        <f>Paramètres!$D$7</f>
        <v>155093840495.72119</v>
      </c>
      <c r="D998" s="28">
        <f>Paramètres!$D$8</f>
        <v>6666</v>
      </c>
      <c r="E998" s="28">
        <f t="shared" si="1045"/>
        <v>-44129.603662558213</v>
      </c>
      <c r="F998" s="28">
        <f t="shared" si="1046"/>
        <v>-322.91168527839619</v>
      </c>
      <c r="G998" s="28">
        <f t="shared" si="1020"/>
        <v>149.10493717797348</v>
      </c>
      <c r="H998" s="28">
        <f t="shared" si="1021"/>
        <v>2.8043583017876226</v>
      </c>
      <c r="I998" s="28">
        <f t="shared" si="1083"/>
        <v>-10217.347872537679</v>
      </c>
      <c r="J998" s="28">
        <f t="shared" si="1084"/>
        <v>6113.7608282408673</v>
      </c>
      <c r="K998" s="28">
        <f t="shared" si="1085"/>
        <v>1659.8227698727653</v>
      </c>
      <c r="L998" s="28">
        <f t="shared" si="1047"/>
        <v>1657.8349970132886</v>
      </c>
      <c r="M998" s="28">
        <f t="shared" si="1048"/>
        <v>81.208066508496358</v>
      </c>
      <c r="N998" s="28">
        <f>Paramètres!$D$26*Calculs!K998</f>
        <v>33.19645539745531</v>
      </c>
      <c r="O998" s="28">
        <f>Paramètres!$D$26*I998</f>
        <v>-204.34695745075359</v>
      </c>
      <c r="P998" s="28">
        <f>Paramètres!$D$26*J998</f>
        <v>122.27521656481736</v>
      </c>
      <c r="Q998" s="105">
        <f>IF($T998&gt;25000,Paramètres!$D$9,-5)</f>
        <v>6</v>
      </c>
      <c r="R998" s="105">
        <f t="shared" si="1022"/>
        <v>-20584.340335630284</v>
      </c>
      <c r="S998" s="105">
        <f t="shared" si="1023"/>
        <v>82641.001381635753</v>
      </c>
      <c r="T998" s="105">
        <f t="shared" si="1049"/>
        <v>85166.015384145911</v>
      </c>
      <c r="U998" s="105">
        <f t="shared" si="1050"/>
        <v>103.98669948288031</v>
      </c>
      <c r="V998" s="105">
        <f t="shared" si="1024"/>
        <v>127.12600340636895</v>
      </c>
      <c r="W998" s="105">
        <f t="shared" si="1051"/>
        <v>-30.725928738381754</v>
      </c>
      <c r="X998" s="105">
        <f t="shared" si="1052"/>
        <v>123.35695377740169</v>
      </c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44">
        <f t="shared" si="1053"/>
        <v>-23545.263326927929</v>
      </c>
      <c r="AL998" s="44">
        <f t="shared" si="1054"/>
        <v>-82963.913066914145</v>
      </c>
      <c r="AM998" s="44">
        <f t="shared" si="1025"/>
        <v>60.891066356584119</v>
      </c>
      <c r="AN998" s="44">
        <f t="shared" si="1026"/>
        <v>83.834613635412964</v>
      </c>
      <c r="AO998" s="44">
        <f t="shared" si="1086"/>
        <v>3408.4281264282049</v>
      </c>
      <c r="AP998" s="44">
        <f t="shared" si="1087"/>
        <v>6121.4904123576889</v>
      </c>
      <c r="AQ998" s="44">
        <f t="shared" si="1055"/>
        <v>960.91326124421528</v>
      </c>
      <c r="AR998" s="44">
        <f t="shared" si="1056"/>
        <v>103.20088086885762</v>
      </c>
      <c r="AS998" s="44">
        <f t="shared" si="1057"/>
        <v>955.35536520338098</v>
      </c>
      <c r="AT998" s="44">
        <f>Paramètres!$D$26*Calculs!AQ998</f>
        <v>19.218265224884306</v>
      </c>
      <c r="AU998" s="44">
        <f>Paramètres!$D$26*AO998</f>
        <v>68.168562528564095</v>
      </c>
      <c r="AV998" s="44">
        <f>Paramètres!$D$26*AP998</f>
        <v>122.42980824715379</v>
      </c>
      <c r="AW998" s="44"/>
      <c r="AX998" s="44"/>
      <c r="AY998" s="44"/>
      <c r="AZ998" s="44"/>
      <c r="BA998" s="44"/>
      <c r="BB998" s="44"/>
      <c r="BC998" s="44"/>
      <c r="BD998" s="44"/>
      <c r="BE998" s="44"/>
      <c r="BF998" s="44"/>
      <c r="BG998" s="41">
        <f>Paramètres!$D$16</f>
        <v>30000</v>
      </c>
      <c r="BH998" s="41">
        <f>Paramètres!$E$16</f>
        <v>-25000</v>
      </c>
      <c r="BI998" s="100"/>
      <c r="BJ998" s="100"/>
      <c r="BK998" s="110">
        <f>Paramètres!$D$20</f>
        <v>523598775598.29883</v>
      </c>
      <c r="BL998" s="41">
        <f>Paramètres!$D$21</f>
        <v>10000</v>
      </c>
      <c r="BM998" s="41"/>
      <c r="BN998" s="41"/>
      <c r="BO998" s="41">
        <f>IF(AND($BR$6&gt;200,A998&lt;950),Paramètres!$D$22,0)</f>
        <v>0</v>
      </c>
      <c r="BP998" s="41">
        <f t="shared" si="1027"/>
        <v>74129.60366255822</v>
      </c>
      <c r="BQ998" s="41">
        <f t="shared" si="1028"/>
        <v>-24677.088314721605</v>
      </c>
      <c r="BR998" s="41">
        <f t="shared" si="1058"/>
        <v>78129.103584135242</v>
      </c>
      <c r="BS998" s="41">
        <f t="shared" si="1059"/>
        <v>-18.412143598708415</v>
      </c>
      <c r="BT998" s="41">
        <f t="shared" si="1060"/>
        <v>0</v>
      </c>
      <c r="BU998" s="41">
        <f t="shared" si="1061"/>
        <v>0</v>
      </c>
      <c r="BV998" s="41">
        <f t="shared" si="1062"/>
        <v>0</v>
      </c>
      <c r="BW998" s="41">
        <f>Paramètres!$D$22</f>
        <v>1</v>
      </c>
      <c r="BX998" s="41">
        <f t="shared" si="1029"/>
        <v>53545.263326927932</v>
      </c>
      <c r="BY998" s="41">
        <f t="shared" si="1030"/>
        <v>57963.913066914145</v>
      </c>
      <c r="BZ998" s="41">
        <f t="shared" si="1063"/>
        <v>78910.775200721691</v>
      </c>
      <c r="CA998" s="41">
        <f t="shared" si="1064"/>
        <v>47.269208723977052</v>
      </c>
      <c r="CB998" s="41">
        <f t="shared" si="1065"/>
        <v>82.100802371648228</v>
      </c>
      <c r="CC998" s="41">
        <f t="shared" si="1066"/>
        <v>55.709870688252572</v>
      </c>
      <c r="CD998" s="41">
        <f t="shared" si="1067"/>
        <v>60.307147652385417</v>
      </c>
      <c r="CE998" s="2">
        <f>Paramètres!$F$16</f>
        <v>15000</v>
      </c>
      <c r="CF998" s="2">
        <f>Paramètres!$G$16</f>
        <v>15000</v>
      </c>
      <c r="CG998" s="111">
        <f>Paramètres!$F$20</f>
        <v>992600579172.61572</v>
      </c>
      <c r="CH998" s="2">
        <f>Paramètres!$F$21</f>
        <v>13332</v>
      </c>
      <c r="CI998" s="2"/>
      <c r="CJ998" s="2"/>
      <c r="CK998" s="2">
        <f>IF(CN998&gt;20000,Paramètres!$F$22,-2)</f>
        <v>1</v>
      </c>
      <c r="CL998" s="2">
        <f t="shared" si="1031"/>
        <v>59129.603662558213</v>
      </c>
      <c r="CM998" s="2">
        <f t="shared" si="1032"/>
        <v>15322.911685278395</v>
      </c>
      <c r="CN998" s="2">
        <f t="shared" si="1033"/>
        <v>61082.744304803949</v>
      </c>
      <c r="CO998" s="2">
        <f t="shared" si="1034"/>
        <v>14.528112305317979</v>
      </c>
      <c r="CP998" s="2">
        <f t="shared" si="1035"/>
        <v>248.09646608118979</v>
      </c>
      <c r="CQ998" s="2">
        <f t="shared" si="1036"/>
        <v>240.16350077952109</v>
      </c>
      <c r="CR998" s="2">
        <f t="shared" si="1037"/>
        <v>62.236238441119909</v>
      </c>
      <c r="CS998" s="2">
        <f>Paramètres!$F$22</f>
        <v>1</v>
      </c>
      <c r="CT998" s="2">
        <f t="shared" si="1038"/>
        <v>38545.263326927932</v>
      </c>
      <c r="CU998" s="2">
        <f t="shared" si="1039"/>
        <v>97963.913066914145</v>
      </c>
      <c r="CV998" s="2">
        <f t="shared" si="1068"/>
        <v>105274.23990855562</v>
      </c>
      <c r="CW998" s="2">
        <f t="shared" si="1069"/>
        <v>68.522153341319907</v>
      </c>
      <c r="CX998" s="2">
        <f t="shared" si="1040"/>
        <v>87.451136847218066</v>
      </c>
      <c r="CY998" s="2">
        <f t="shared" si="1070"/>
        <v>32.019486447427525</v>
      </c>
      <c r="CZ998" s="2">
        <f t="shared" si="1071"/>
        <v>81.378460439565131</v>
      </c>
      <c r="DA998" s="2"/>
      <c r="DB998" s="2"/>
      <c r="DC998" s="13">
        <f>Paramètres!$H$16</f>
        <v>-20000</v>
      </c>
      <c r="DD998" s="13">
        <f>Paramètres!$I$16</f>
        <v>0</v>
      </c>
      <c r="DE998" s="13"/>
      <c r="DF998" s="13"/>
      <c r="DG998" s="112">
        <f>Paramètres!$H$20</f>
        <v>1047197551196.5977</v>
      </c>
      <c r="DH998" s="13">
        <f>Paramètres!$H$21</f>
        <v>10000</v>
      </c>
      <c r="DI998" s="13">
        <f>IF(DL998&lt;66666,Paramètres!$H$22,5)</f>
        <v>1</v>
      </c>
      <c r="DJ998" s="13">
        <f t="shared" si="1041"/>
        <v>24129.603662558213</v>
      </c>
      <c r="DK998" s="13">
        <f t="shared" si="1042"/>
        <v>322.91168527839619</v>
      </c>
      <c r="DL998" s="13">
        <f t="shared" si="1072"/>
        <v>24131.764230338238</v>
      </c>
      <c r="DM998" s="13">
        <f t="shared" si="1073"/>
        <v>0.76670850601033624</v>
      </c>
      <c r="DN998" s="13">
        <f t="shared" si="1074"/>
        <v>1417.7984347197973</v>
      </c>
      <c r="DO998" s="13">
        <f t="shared" si="1075"/>
        <v>1417.6714962337676</v>
      </c>
      <c r="DP998" s="13">
        <f t="shared" si="1076"/>
        <v>18.971828067376446</v>
      </c>
      <c r="DQ998" s="13">
        <f>IF(DT998&lt;66666,Paramètres!$H$22,5)</f>
        <v>5</v>
      </c>
      <c r="DR998" s="13">
        <f t="shared" si="1043"/>
        <v>3545.2633269279286</v>
      </c>
      <c r="DS998" s="13">
        <f t="shared" si="1044"/>
        <v>82963.913066914145</v>
      </c>
      <c r="DT998" s="13">
        <f t="shared" si="1077"/>
        <v>83039.627669154128</v>
      </c>
      <c r="DU998" s="13">
        <f t="shared" si="1078"/>
        <v>87.553091326083077</v>
      </c>
      <c r="DV998" s="13">
        <f t="shared" si="1079"/>
        <v>743.10202773649314</v>
      </c>
      <c r="DW998" s="13">
        <f t="shared" si="1080"/>
        <v>31.725724705754889</v>
      </c>
      <c r="DX998" s="13">
        <f t="shared" si="1081"/>
        <v>742.42447563235851</v>
      </c>
    </row>
    <row r="999" spans="1:128" x14ac:dyDescent="0.35">
      <c r="A999" s="106">
        <f t="shared" si="1082"/>
        <v>993</v>
      </c>
      <c r="B999" s="106">
        <f>A999*Paramètres!$D$25</f>
        <v>496.5</v>
      </c>
      <c r="C999" s="102">
        <f>Paramètres!$D$7</f>
        <v>155093840495.72119</v>
      </c>
      <c r="D999" s="28">
        <f>Paramètres!$D$8</f>
        <v>6666</v>
      </c>
      <c r="E999" s="28">
        <f t="shared" si="1045"/>
        <v>-48823.818849573727</v>
      </c>
      <c r="F999" s="28">
        <f t="shared" si="1046"/>
        <v>2754.2707454691613</v>
      </c>
      <c r="G999" s="28">
        <f t="shared" si="1020"/>
        <v>143.98963197524751</v>
      </c>
      <c r="H999" s="28">
        <f t="shared" si="1021"/>
        <v>-2.6528689326259567</v>
      </c>
      <c r="I999" s="28">
        <f t="shared" si="1083"/>
        <v>-8355.1659180736351</v>
      </c>
      <c r="J999" s="28">
        <f t="shared" si="1084"/>
        <v>6072.6936781845461</v>
      </c>
      <c r="K999" s="28">
        <f t="shared" si="1085"/>
        <v>1268.3550998498361</v>
      </c>
      <c r="L999" s="28">
        <f t="shared" si="1047"/>
        <v>1266.9957864499161</v>
      </c>
      <c r="M999" s="28">
        <f t="shared" si="1048"/>
        <v>-58.705505987482368</v>
      </c>
      <c r="N999" s="28">
        <f>Paramètres!$D$26*Calculs!K999</f>
        <v>25.367101996996723</v>
      </c>
      <c r="O999" s="28">
        <f>Paramètres!$D$26*I999</f>
        <v>-167.1033183614727</v>
      </c>
      <c r="P999" s="28">
        <f>Paramètres!$D$26*J999</f>
        <v>121.45387356369092</v>
      </c>
      <c r="Q999" s="105">
        <f>IF($T999&gt;25000,Paramètres!$D$9,-5)</f>
        <v>6</v>
      </c>
      <c r="R999" s="105">
        <f t="shared" si="1022"/>
        <v>-27008.569806077114</v>
      </c>
      <c r="S999" s="105">
        <f t="shared" si="1023"/>
        <v>82418.5997649036</v>
      </c>
      <c r="T999" s="105">
        <f t="shared" si="1049"/>
        <v>86731.127227640187</v>
      </c>
      <c r="U999" s="105">
        <f t="shared" si="1050"/>
        <v>108.14396661360298</v>
      </c>
      <c r="V999" s="105">
        <f t="shared" si="1024"/>
        <v>122.61933401371115</v>
      </c>
      <c r="W999" s="105">
        <f t="shared" si="1051"/>
        <v>-38.184362963388068</v>
      </c>
      <c r="X999" s="105">
        <f t="shared" si="1052"/>
        <v>116.52233905584929</v>
      </c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44">
        <f t="shared" si="1053"/>
        <v>-21815.249043496613</v>
      </c>
      <c r="AL999" s="44">
        <f t="shared" si="1054"/>
        <v>-79664.329019434444</v>
      </c>
      <c r="AM999" s="44">
        <f t="shared" si="1025"/>
        <v>63.657810657008973</v>
      </c>
      <c r="AN999" s="44">
        <f t="shared" si="1026"/>
        <v>84.966860152452156</v>
      </c>
      <c r="AO999" s="44">
        <f t="shared" si="1086"/>
        <v>3443.4604447684983</v>
      </c>
      <c r="AP999" s="44">
        <f t="shared" si="1087"/>
        <v>6954.4159693139154</v>
      </c>
      <c r="AQ999" s="44">
        <f t="shared" si="1055"/>
        <v>1011.3667456777777</v>
      </c>
      <c r="AR999" s="44">
        <f t="shared" si="1056"/>
        <v>88.729153103053221</v>
      </c>
      <c r="AS999" s="44">
        <f t="shared" si="1057"/>
        <v>1007.4670375017108</v>
      </c>
      <c r="AT999" s="44">
        <f>Paramètres!$D$26*Calculs!AQ999</f>
        <v>20.227334913555552</v>
      </c>
      <c r="AU999" s="44">
        <f>Paramètres!$D$26*AO999</f>
        <v>68.869208895369965</v>
      </c>
      <c r="AV999" s="44">
        <f>Paramètres!$D$26*AP999</f>
        <v>139.0883193862783</v>
      </c>
      <c r="AW999" s="44"/>
      <c r="AX999" s="44"/>
      <c r="AY999" s="44"/>
      <c r="AZ999" s="44"/>
      <c r="BA999" s="44"/>
      <c r="BB999" s="44"/>
      <c r="BC999" s="44"/>
      <c r="BD999" s="44"/>
      <c r="BE999" s="44"/>
      <c r="BF999" s="44"/>
      <c r="BG999" s="41">
        <f>Paramètres!$D$16</f>
        <v>30000</v>
      </c>
      <c r="BH999" s="41">
        <f>Paramètres!$E$16</f>
        <v>-25000</v>
      </c>
      <c r="BI999" s="100"/>
      <c r="BJ999" s="100"/>
      <c r="BK999" s="110">
        <f>Paramètres!$D$20</f>
        <v>523598775598.29883</v>
      </c>
      <c r="BL999" s="41">
        <f>Paramètres!$D$21</f>
        <v>10000</v>
      </c>
      <c r="BM999" s="41"/>
      <c r="BN999" s="41"/>
      <c r="BO999" s="41">
        <f>IF(AND($BR$6&gt;200,A999&lt;950),Paramètres!$D$22,0)</f>
        <v>0</v>
      </c>
      <c r="BP999" s="41">
        <f t="shared" si="1027"/>
        <v>78823.818849573727</v>
      </c>
      <c r="BQ999" s="41">
        <f t="shared" si="1028"/>
        <v>-27754.270745469163</v>
      </c>
      <c r="BR999" s="41">
        <f t="shared" si="1058"/>
        <v>83567.301994519483</v>
      </c>
      <c r="BS999" s="41">
        <f t="shared" si="1059"/>
        <v>-19.397427628839267</v>
      </c>
      <c r="BT999" s="41">
        <f t="shared" si="1060"/>
        <v>0</v>
      </c>
      <c r="BU999" s="41">
        <f t="shared" si="1061"/>
        <v>0</v>
      </c>
      <c r="BV999" s="41">
        <f t="shared" si="1062"/>
        <v>0</v>
      </c>
      <c r="BW999" s="41">
        <f>Paramètres!$D$22</f>
        <v>1</v>
      </c>
      <c r="BX999" s="41">
        <f t="shared" si="1029"/>
        <v>51815.249043496617</v>
      </c>
      <c r="BY999" s="41">
        <f t="shared" si="1030"/>
        <v>54664.329019434444</v>
      </c>
      <c r="BZ999" s="41">
        <f t="shared" si="1063"/>
        <v>75319.379316246093</v>
      </c>
      <c r="CA999" s="41">
        <f t="shared" si="1064"/>
        <v>46.532700646141613</v>
      </c>
      <c r="CB999" s="41">
        <f t="shared" si="1065"/>
        <v>89.90876127259736</v>
      </c>
      <c r="CC999" s="41">
        <f t="shared" si="1066"/>
        <v>61.85187529190199</v>
      </c>
      <c r="CD999" s="41">
        <f t="shared" si="1067"/>
        <v>65.252822746973223</v>
      </c>
      <c r="CE999" s="2">
        <f>Paramètres!$F$16</f>
        <v>15000</v>
      </c>
      <c r="CF999" s="2">
        <f>Paramètres!$G$16</f>
        <v>15000</v>
      </c>
      <c r="CG999" s="111">
        <f>Paramètres!$F$20</f>
        <v>992600579172.61572</v>
      </c>
      <c r="CH999" s="2">
        <f>Paramètres!$F$21</f>
        <v>13332</v>
      </c>
      <c r="CI999" s="2"/>
      <c r="CJ999" s="2"/>
      <c r="CK999" s="2">
        <f>IF(CN999&gt;20000,Paramètres!$F$22,-2)</f>
        <v>1</v>
      </c>
      <c r="CL999" s="2">
        <f t="shared" si="1031"/>
        <v>63823.818849573727</v>
      </c>
      <c r="CM999" s="2">
        <f t="shared" si="1032"/>
        <v>12245.729254530839</v>
      </c>
      <c r="CN999" s="2">
        <f t="shared" si="1033"/>
        <v>64987.981485182892</v>
      </c>
      <c r="CO999" s="2">
        <f t="shared" si="1034"/>
        <v>10.861214368670817</v>
      </c>
      <c r="CP999" s="2">
        <f t="shared" si="1035"/>
        <v>220.92958761116591</v>
      </c>
      <c r="CQ999" s="2">
        <f t="shared" si="1036"/>
        <v>216.97196398415568</v>
      </c>
      <c r="CR999" s="2">
        <f t="shared" si="1037"/>
        <v>41.629911444754185</v>
      </c>
      <c r="CS999" s="2">
        <f>Paramètres!$F$22</f>
        <v>1</v>
      </c>
      <c r="CT999" s="2">
        <f t="shared" si="1038"/>
        <v>36815.249043496617</v>
      </c>
      <c r="CU999" s="2">
        <f t="shared" si="1039"/>
        <v>94664.329019434444</v>
      </c>
      <c r="CV999" s="2">
        <f t="shared" si="1068"/>
        <v>101571.14625145477</v>
      </c>
      <c r="CW999" s="2">
        <f t="shared" si="1069"/>
        <v>68.748788260174919</v>
      </c>
      <c r="CX999" s="2">
        <f t="shared" si="1040"/>
        <v>93.779081771743904</v>
      </c>
      <c r="CY999" s="2">
        <f t="shared" si="1070"/>
        <v>33.990954891362541</v>
      </c>
      <c r="CZ999" s="2">
        <f t="shared" si="1071"/>
        <v>87.402123335333144</v>
      </c>
      <c r="DA999" s="2"/>
      <c r="DB999" s="2"/>
      <c r="DC999" s="13">
        <f>Paramètres!$H$16</f>
        <v>-20000</v>
      </c>
      <c r="DD999" s="13">
        <f>Paramètres!$I$16</f>
        <v>0</v>
      </c>
      <c r="DE999" s="13"/>
      <c r="DF999" s="13"/>
      <c r="DG999" s="112">
        <f>Paramètres!$H$20</f>
        <v>1047197551196.5977</v>
      </c>
      <c r="DH999" s="13">
        <f>Paramètres!$H$21</f>
        <v>10000</v>
      </c>
      <c r="DI999" s="13">
        <f>IF(DL999&lt;66666,Paramètres!$H$22,5)</f>
        <v>1</v>
      </c>
      <c r="DJ999" s="13">
        <f t="shared" si="1041"/>
        <v>28823.818849573727</v>
      </c>
      <c r="DK999" s="13">
        <f t="shared" si="1042"/>
        <v>-2754.2707454691613</v>
      </c>
      <c r="DL999" s="13">
        <f t="shared" si="1072"/>
        <v>28955.112509061139</v>
      </c>
      <c r="DM999" s="13">
        <f t="shared" si="1073"/>
        <v>-5.4583467323201571</v>
      </c>
      <c r="DN999" s="13">
        <f t="shared" si="1074"/>
        <v>1054.8067234033483</v>
      </c>
      <c r="DO999" s="13">
        <f t="shared" si="1075"/>
        <v>1050.0238224657603</v>
      </c>
      <c r="DP999" s="13">
        <f t="shared" si="1076"/>
        <v>-100.33541743223655</v>
      </c>
      <c r="DQ999" s="13">
        <f>IF(DT999&lt;66666,Paramètres!$H$22,5)</f>
        <v>5</v>
      </c>
      <c r="DR999" s="13">
        <f t="shared" si="1043"/>
        <v>1815.249043496613</v>
      </c>
      <c r="DS999" s="13">
        <f t="shared" si="1044"/>
        <v>79664.329019434444</v>
      </c>
      <c r="DT999" s="13">
        <f t="shared" si="1077"/>
        <v>79685.007668987644</v>
      </c>
      <c r="DU999" s="13">
        <f t="shared" si="1078"/>
        <v>88.694671562037072</v>
      </c>
      <c r="DV999" s="13">
        <f t="shared" si="1079"/>
        <v>805.50070391776512</v>
      </c>
      <c r="DW999" s="13">
        <f t="shared" si="1080"/>
        <v>18.349554390412852</v>
      </c>
      <c r="DX999" s="13">
        <f t="shared" si="1081"/>
        <v>805.291672542122</v>
      </c>
    </row>
    <row r="1000" spans="1:128" x14ac:dyDescent="0.35">
      <c r="A1000" s="106">
        <f t="shared" si="1082"/>
        <v>994</v>
      </c>
      <c r="B1000" s="106">
        <f>A1000*Paramètres!$D$25</f>
        <v>497</v>
      </c>
      <c r="C1000" s="102">
        <f>Paramètres!$D$7</f>
        <v>155093840495.72119</v>
      </c>
      <c r="D1000" s="28">
        <f>Paramètres!$D$8</f>
        <v>6666</v>
      </c>
      <c r="E1000" s="28">
        <f t="shared" si="1045"/>
        <v>-52684.65286199806</v>
      </c>
      <c r="F1000" s="28">
        <f t="shared" si="1046"/>
        <v>5775.9412080645634</v>
      </c>
      <c r="G1000" s="28">
        <f t="shared" si="1020"/>
        <v>139.58922467406381</v>
      </c>
      <c r="H1000" s="28">
        <f t="shared" si="1021"/>
        <v>-6.5955519181234807</v>
      </c>
      <c r="I1000" s="28">
        <f t="shared" si="1083"/>
        <v>-6921.0668132622468</v>
      </c>
      <c r="J1000" s="28">
        <f t="shared" si="1084"/>
        <v>5892.5342986333735</v>
      </c>
      <c r="K1000" s="28">
        <f t="shared" si="1085"/>
        <v>1027.7646667079227</v>
      </c>
      <c r="L1000" s="28">
        <f t="shared" si="1047"/>
        <v>1020.9625970145959</v>
      </c>
      <c r="M1000" s="28">
        <f t="shared" si="1048"/>
        <v>-118.0490814469098</v>
      </c>
      <c r="N1000" s="28">
        <f>Paramètres!$D$26*Calculs!K1000</f>
        <v>20.555293334158456</v>
      </c>
      <c r="O1000" s="28">
        <f>Paramètres!$D$26*I1000</f>
        <v>-138.42133626524495</v>
      </c>
      <c r="P1000" s="28">
        <f>Paramètres!$D$26*J1000</f>
        <v>117.85068597266748</v>
      </c>
      <c r="Q1000" s="105">
        <f>IF($T1000&gt;25000,Paramètres!$D$9,-5)</f>
        <v>6</v>
      </c>
      <c r="R1000" s="105">
        <f t="shared" si="1022"/>
        <v>-32613.316329161458</v>
      </c>
      <c r="S1000" s="105">
        <f t="shared" si="1023"/>
        <v>81711.195483466639</v>
      </c>
      <c r="T1000" s="105">
        <f t="shared" si="1049"/>
        <v>87979.24681038846</v>
      </c>
      <c r="U1000" s="105">
        <f t="shared" si="1050"/>
        <v>111.75838053563521</v>
      </c>
      <c r="V1000" s="105">
        <f t="shared" si="1024"/>
        <v>119.194505987089</v>
      </c>
      <c r="W1000" s="105">
        <f t="shared" si="1051"/>
        <v>-44.184603408039756</v>
      </c>
      <c r="X1000" s="105">
        <f t="shared" si="1052"/>
        <v>110.70253420396679</v>
      </c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44">
        <f t="shared" si="1053"/>
        <v>-20071.336532836602</v>
      </c>
      <c r="AL1000" s="44">
        <f t="shared" si="1054"/>
        <v>-75935.254275402069</v>
      </c>
      <c r="AM1000" s="44">
        <f t="shared" si="1025"/>
        <v>66.119991801877802</v>
      </c>
      <c r="AN1000" s="44">
        <f t="shared" si="1026"/>
        <v>85.95363246130708</v>
      </c>
      <c r="AO1000" s="44">
        <f t="shared" si="1086"/>
        <v>3463.3203889761817</v>
      </c>
      <c r="AP1000" s="44">
        <f t="shared" si="1087"/>
        <v>7822.7946874293475</v>
      </c>
      <c r="AQ1000" s="44">
        <f t="shared" si="1055"/>
        <v>1077.1540095862115</v>
      </c>
      <c r="AR1000" s="44">
        <f t="shared" si="1056"/>
        <v>76.008021610289319</v>
      </c>
      <c r="AS1000" s="44">
        <f t="shared" si="1057"/>
        <v>1074.4689576802775</v>
      </c>
      <c r="AT1000" s="44">
        <f>Paramètres!$D$26*Calculs!AQ1000</f>
        <v>21.543080191724229</v>
      </c>
      <c r="AU1000" s="44">
        <f>Paramètres!$D$26*AO1000</f>
        <v>69.266407779523632</v>
      </c>
      <c r="AV1000" s="44">
        <f>Paramètres!$D$26*AP1000</f>
        <v>156.45589374858696</v>
      </c>
      <c r="AW1000" s="44"/>
      <c r="AX1000" s="44"/>
      <c r="AY1000" s="44"/>
      <c r="AZ1000" s="44"/>
      <c r="BA1000" s="44"/>
      <c r="BB1000" s="44"/>
      <c r="BC1000" s="44"/>
      <c r="BD1000" s="44"/>
      <c r="BE1000" s="44"/>
      <c r="BF1000" s="44"/>
      <c r="BG1000" s="41">
        <f>Paramètres!$D$16</f>
        <v>30000</v>
      </c>
      <c r="BH1000" s="41">
        <f>Paramètres!$E$16</f>
        <v>-25000</v>
      </c>
      <c r="BI1000" s="100"/>
      <c r="BJ1000" s="100"/>
      <c r="BK1000" s="110">
        <f>Paramètres!$D$20</f>
        <v>523598775598.29883</v>
      </c>
      <c r="BL1000" s="41">
        <f>Paramètres!$D$21</f>
        <v>10000</v>
      </c>
      <c r="BM1000" s="41"/>
      <c r="BN1000" s="41"/>
      <c r="BO1000" s="41">
        <f>IF(AND($BR$6&gt;200,A1000&lt;950),Paramètres!$D$22,0)</f>
        <v>0</v>
      </c>
      <c r="BP1000" s="41">
        <f t="shared" si="1027"/>
        <v>82684.652861998067</v>
      </c>
      <c r="BQ1000" s="41">
        <f t="shared" si="1028"/>
        <v>-30775.941208064563</v>
      </c>
      <c r="BR1000" s="41">
        <f t="shared" si="1058"/>
        <v>88226.472082654262</v>
      </c>
      <c r="BS1000" s="41">
        <f t="shared" si="1059"/>
        <v>-20.415700745534703</v>
      </c>
      <c r="BT1000" s="41">
        <f t="shared" si="1060"/>
        <v>0</v>
      </c>
      <c r="BU1000" s="41">
        <f t="shared" si="1061"/>
        <v>0</v>
      </c>
      <c r="BV1000" s="41">
        <f t="shared" si="1062"/>
        <v>0</v>
      </c>
      <c r="BW1000" s="41">
        <f>Paramètres!$D$22</f>
        <v>1</v>
      </c>
      <c r="BX1000" s="41">
        <f t="shared" si="1029"/>
        <v>50071.336532836605</v>
      </c>
      <c r="BY1000" s="41">
        <f t="shared" si="1030"/>
        <v>50935.254275402069</v>
      </c>
      <c r="BZ1000" s="41">
        <f t="shared" si="1063"/>
        <v>71425.057719853765</v>
      </c>
      <c r="CA1000" s="41">
        <f t="shared" si="1064"/>
        <v>45.490043601307697</v>
      </c>
      <c r="CB1000" s="41">
        <f t="shared" si="1065"/>
        <v>99.689966475529772</v>
      </c>
      <c r="CC1000" s="41">
        <f t="shared" si="1066"/>
        <v>69.885975870285506</v>
      </c>
      <c r="CD1000" s="41">
        <f t="shared" si="1067"/>
        <v>71.091770216742532</v>
      </c>
      <c r="CE1000" s="2">
        <f>Paramètres!$F$16</f>
        <v>15000</v>
      </c>
      <c r="CF1000" s="2">
        <f>Paramètres!$G$16</f>
        <v>15000</v>
      </c>
      <c r="CG1000" s="111">
        <f>Paramètres!$F$20</f>
        <v>992600579172.61572</v>
      </c>
      <c r="CH1000" s="2">
        <f>Paramètres!$F$21</f>
        <v>13332</v>
      </c>
      <c r="CI1000" s="2"/>
      <c r="CJ1000" s="2"/>
      <c r="CK1000" s="2">
        <f>IF(CN1000&gt;20000,Paramètres!$F$22,-2)</f>
        <v>1</v>
      </c>
      <c r="CL1000" s="2">
        <f t="shared" si="1031"/>
        <v>67684.652861998067</v>
      </c>
      <c r="CM1000" s="2">
        <f t="shared" si="1032"/>
        <v>9224.0587919354366</v>
      </c>
      <c r="CN1000" s="2">
        <f t="shared" si="1033"/>
        <v>68310.288344042754</v>
      </c>
      <c r="CO1000" s="2">
        <f t="shared" si="1034"/>
        <v>7.7604566988215291</v>
      </c>
      <c r="CP1000" s="2">
        <f t="shared" si="1035"/>
        <v>201.11727161742544</v>
      </c>
      <c r="CQ1000" s="2">
        <f t="shared" si="1036"/>
        <v>199.27529284342054</v>
      </c>
      <c r="CR1000" s="2">
        <f t="shared" si="1037"/>
        <v>27.157220126630637</v>
      </c>
      <c r="CS1000" s="2">
        <f>Paramètres!$F$22</f>
        <v>1</v>
      </c>
      <c r="CT1000" s="2">
        <f t="shared" si="1038"/>
        <v>35071.336532836605</v>
      </c>
      <c r="CU1000" s="2">
        <f t="shared" si="1039"/>
        <v>90935.254275402069</v>
      </c>
      <c r="CV1000" s="2">
        <f t="shared" si="1068"/>
        <v>97463.937517070954</v>
      </c>
      <c r="CW1000" s="2">
        <f t="shared" si="1069"/>
        <v>68.909684450527436</v>
      </c>
      <c r="CX1000" s="2">
        <f t="shared" si="1040"/>
        <v>101.62720182310022</v>
      </c>
      <c r="CY1000" s="2">
        <f t="shared" si="1070"/>
        <v>36.569441855395773</v>
      </c>
      <c r="CZ1000" s="2">
        <f t="shared" si="1071"/>
        <v>94.819639699684444</v>
      </c>
      <c r="DA1000" s="2"/>
      <c r="DB1000" s="2"/>
      <c r="DC1000" s="13">
        <f>Paramètres!$H$16</f>
        <v>-20000</v>
      </c>
      <c r="DD1000" s="13">
        <f>Paramètres!$I$16</f>
        <v>0</v>
      </c>
      <c r="DE1000" s="13"/>
      <c r="DF1000" s="13"/>
      <c r="DG1000" s="112">
        <f>Paramètres!$H$20</f>
        <v>1047197551196.5977</v>
      </c>
      <c r="DH1000" s="13">
        <f>Paramètres!$H$21</f>
        <v>10000</v>
      </c>
      <c r="DI1000" s="13">
        <f>IF(DL1000&lt;66666,Paramètres!$H$22,5)</f>
        <v>1</v>
      </c>
      <c r="DJ1000" s="13">
        <f t="shared" si="1041"/>
        <v>32684.65286199806</v>
      </c>
      <c r="DK1000" s="13">
        <f t="shared" si="1042"/>
        <v>-5775.9412080645634</v>
      </c>
      <c r="DL1000" s="13">
        <f t="shared" si="1072"/>
        <v>33191.083585028318</v>
      </c>
      <c r="DM1000" s="13">
        <f t="shared" si="1073"/>
        <v>-10.02168377798769</v>
      </c>
      <c r="DN1000" s="13">
        <f t="shared" si="1074"/>
        <v>834.41889710909561</v>
      </c>
      <c r="DO1000" s="13">
        <f t="shared" si="1075"/>
        <v>821.68730417117536</v>
      </c>
      <c r="DP1000" s="13">
        <f t="shared" si="1076"/>
        <v>-145.20630157354043</v>
      </c>
      <c r="DQ1000" s="13">
        <f>IF(DT1000&lt;66666,Paramètres!$H$22,5)</f>
        <v>5</v>
      </c>
      <c r="DR1000" s="13">
        <f t="shared" si="1043"/>
        <v>71.336532836601691</v>
      </c>
      <c r="DS1000" s="13">
        <f t="shared" si="1044"/>
        <v>75935.254275402069</v>
      </c>
      <c r="DT1000" s="13">
        <f t="shared" si="1077"/>
        <v>75935.28778355215</v>
      </c>
      <c r="DU1000" s="13">
        <f t="shared" si="1078"/>
        <v>89.946174130932576</v>
      </c>
      <c r="DV1000" s="13">
        <f t="shared" si="1079"/>
        <v>884.93328077012109</v>
      </c>
      <c r="DW1000" s="13">
        <f t="shared" si="1080"/>
        <v>0.83134039370201251</v>
      </c>
      <c r="DX1000" s="13">
        <f t="shared" si="1081"/>
        <v>884.93289027344883</v>
      </c>
    </row>
    <row r="1001" spans="1:128" x14ac:dyDescent="0.35">
      <c r="A1001" s="106">
        <f t="shared" si="1082"/>
        <v>995</v>
      </c>
      <c r="B1001" s="106">
        <f>A1001*Paramètres!$D$25</f>
        <v>497.5</v>
      </c>
      <c r="C1001" s="102">
        <f>Paramètres!$D$7</f>
        <v>155093840495.72119</v>
      </c>
      <c r="D1001" s="28">
        <f>Paramètres!$D$8</f>
        <v>6666</v>
      </c>
      <c r="E1001" s="28">
        <f t="shared" si="1045"/>
        <v>-55889.94561937554</v>
      </c>
      <c r="F1001" s="28">
        <f t="shared" si="1046"/>
        <v>8692.6960870195235</v>
      </c>
      <c r="G1001" s="28">
        <f t="shared" si="1020"/>
        <v>135.52710544036569</v>
      </c>
      <c r="H1001" s="28">
        <f t="shared" si="1021"/>
        <v>-9.6780214825559607</v>
      </c>
      <c r="I1001" s="28">
        <f t="shared" si="1083"/>
        <v>-5761.6828799824052</v>
      </c>
      <c r="J1001" s="28">
        <f t="shared" si="1084"/>
        <v>5656.6345312137964</v>
      </c>
      <c r="K1001" s="28">
        <f t="shared" si="1085"/>
        <v>868.90909391150683</v>
      </c>
      <c r="L1001" s="28">
        <f t="shared" si="1047"/>
        <v>856.54280459804431</v>
      </c>
      <c r="M1001" s="28">
        <f t="shared" si="1048"/>
        <v>-146.07339721329208</v>
      </c>
      <c r="N1001" s="28">
        <f>Paramètres!$D$26*Calculs!K1001</f>
        <v>17.378181878230137</v>
      </c>
      <c r="O1001" s="28">
        <f>Paramètres!$D$26*I1001</f>
        <v>-115.23365759964811</v>
      </c>
      <c r="P1001" s="28">
        <f>Paramètres!$D$26*J1001</f>
        <v>113.13269062427594</v>
      </c>
      <c r="Q1001" s="105">
        <f>IF($T1001&gt;25000,Paramètres!$D$9,-5)</f>
        <v>6</v>
      </c>
      <c r="R1001" s="105">
        <f t="shared" si="1022"/>
        <v>-37569.271286429605</v>
      </c>
      <c r="S1001" s="105">
        <f t="shared" si="1023"/>
        <v>80447.93577928684</v>
      </c>
      <c r="T1001" s="105">
        <f t="shared" si="1049"/>
        <v>88788.065167237452</v>
      </c>
      <c r="U1001" s="105">
        <f t="shared" si="1050"/>
        <v>115.03262448720047</v>
      </c>
      <c r="V1001" s="105">
        <f t="shared" si="1024"/>
        <v>117.0509585008764</v>
      </c>
      <c r="W1001" s="105">
        <f t="shared" si="1051"/>
        <v>-49.528269435459109</v>
      </c>
      <c r="X1001" s="105">
        <f t="shared" si="1052"/>
        <v>106.05601073349146</v>
      </c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44">
        <f t="shared" si="1053"/>
        <v>-18320.674332945939</v>
      </c>
      <c r="AL1001" s="44">
        <f t="shared" si="1054"/>
        <v>-71755.239692267322</v>
      </c>
      <c r="AM1001" s="44">
        <f t="shared" si="1025"/>
        <v>68.347141364545337</v>
      </c>
      <c r="AN1001" s="44">
        <f t="shared" si="1026"/>
        <v>86.890408106926969</v>
      </c>
      <c r="AO1001" s="44">
        <f t="shared" si="1086"/>
        <v>3470.0620028069475</v>
      </c>
      <c r="AP1001" s="44">
        <f t="shared" si="1087"/>
        <v>8740.8077513610388</v>
      </c>
      <c r="AQ1001" s="44">
        <f t="shared" si="1055"/>
        <v>1163.2596143679928</v>
      </c>
      <c r="AR1001" s="44">
        <f t="shared" si="1056"/>
        <v>63.102154711343537</v>
      </c>
      <c r="AS1001" s="44">
        <f t="shared" si="1057"/>
        <v>1161.5468343938426</v>
      </c>
      <c r="AT1001" s="44">
        <f>Paramètres!$D$26*Calculs!AQ1001</f>
        <v>23.265192287359856</v>
      </c>
      <c r="AU1001" s="44">
        <f>Paramètres!$D$26*AO1001</f>
        <v>69.401240056138946</v>
      </c>
      <c r="AV1001" s="44">
        <f>Paramètres!$D$26*AP1001</f>
        <v>174.81615502722079</v>
      </c>
      <c r="AW1001" s="44"/>
      <c r="AX1001" s="44"/>
      <c r="AY1001" s="44"/>
      <c r="AZ1001" s="44"/>
      <c r="BA1001" s="44"/>
      <c r="BB1001" s="44"/>
      <c r="BC1001" s="44"/>
      <c r="BD1001" s="44"/>
      <c r="BE1001" s="44"/>
      <c r="BF1001" s="44"/>
      <c r="BG1001" s="41">
        <f>Paramètres!$D$16</f>
        <v>30000</v>
      </c>
      <c r="BH1001" s="41">
        <f>Paramètres!$E$16</f>
        <v>-25000</v>
      </c>
      <c r="BI1001" s="100"/>
      <c r="BJ1001" s="100"/>
      <c r="BK1001" s="110">
        <f>Paramètres!$D$20</f>
        <v>523598775598.29883</v>
      </c>
      <c r="BL1001" s="41">
        <f>Paramètres!$D$21</f>
        <v>10000</v>
      </c>
      <c r="BM1001" s="41"/>
      <c r="BN1001" s="41"/>
      <c r="BO1001" s="41">
        <f>IF(AND($BR$6&gt;200,A1001&lt;950),Paramètres!$D$22,0)</f>
        <v>0</v>
      </c>
      <c r="BP1001" s="41">
        <f t="shared" si="1027"/>
        <v>85889.945619375532</v>
      </c>
      <c r="BQ1001" s="41">
        <f t="shared" si="1028"/>
        <v>-33692.696087019525</v>
      </c>
      <c r="BR1001" s="41">
        <f t="shared" si="1058"/>
        <v>92262.021049354575</v>
      </c>
      <c r="BS1001" s="41">
        <f t="shared" si="1059"/>
        <v>-21.418961643309046</v>
      </c>
      <c r="BT1001" s="41">
        <f t="shared" si="1060"/>
        <v>0</v>
      </c>
      <c r="BU1001" s="41">
        <f t="shared" si="1061"/>
        <v>0</v>
      </c>
      <c r="BV1001" s="41">
        <f t="shared" si="1062"/>
        <v>0</v>
      </c>
      <c r="BW1001" s="41">
        <f>Paramètres!$D$22</f>
        <v>1</v>
      </c>
      <c r="BX1001" s="41">
        <f t="shared" si="1029"/>
        <v>48320.674332945942</v>
      </c>
      <c r="BY1001" s="41">
        <f t="shared" si="1030"/>
        <v>46755.239692267322</v>
      </c>
      <c r="BZ1001" s="41">
        <f t="shared" si="1063"/>
        <v>67237.935770456184</v>
      </c>
      <c r="CA1001" s="41">
        <f t="shared" si="1064"/>
        <v>44.056704371183976</v>
      </c>
      <c r="CB1001" s="41">
        <f t="shared" si="1065"/>
        <v>112.07725846225341</v>
      </c>
      <c r="CC1001" s="41">
        <f t="shared" si="1066"/>
        <v>80.544541473915245</v>
      </c>
      <c r="CD1001" s="41">
        <f t="shared" si="1067"/>
        <v>77.935157042066066</v>
      </c>
      <c r="CE1001" s="2">
        <f>Paramètres!$F$16</f>
        <v>15000</v>
      </c>
      <c r="CF1001" s="2">
        <f>Paramètres!$G$16</f>
        <v>15000</v>
      </c>
      <c r="CG1001" s="111">
        <f>Paramètres!$F$20</f>
        <v>992600579172.61572</v>
      </c>
      <c r="CH1001" s="2">
        <f>Paramètres!$F$21</f>
        <v>13332</v>
      </c>
      <c r="CI1001" s="2"/>
      <c r="CJ1001" s="2"/>
      <c r="CK1001" s="2">
        <f>IF(CN1001&gt;20000,Paramètres!$F$22,-2)</f>
        <v>1</v>
      </c>
      <c r="CL1001" s="2">
        <f t="shared" si="1031"/>
        <v>70889.945619375532</v>
      </c>
      <c r="CM1001" s="2">
        <f t="shared" si="1032"/>
        <v>6307.3039129804765</v>
      </c>
      <c r="CN1001" s="2">
        <f t="shared" si="1033"/>
        <v>71169.982946244403</v>
      </c>
      <c r="CO1001" s="2">
        <f t="shared" si="1034"/>
        <v>5.0843995062306107</v>
      </c>
      <c r="CP1001" s="2">
        <f t="shared" si="1035"/>
        <v>186.08567579424488</v>
      </c>
      <c r="CQ1001" s="2">
        <f t="shared" si="1036"/>
        <v>185.35347194845545</v>
      </c>
      <c r="CR1001" s="2">
        <f t="shared" si="1037"/>
        <v>16.491487878719415</v>
      </c>
      <c r="CS1001" s="2">
        <f>Paramètres!$F$22</f>
        <v>1</v>
      </c>
      <c r="CT1001" s="2">
        <f t="shared" si="1038"/>
        <v>33320.674332945942</v>
      </c>
      <c r="CU1001" s="2">
        <f t="shared" si="1039"/>
        <v>86755.239692267322</v>
      </c>
      <c r="CV1001" s="2">
        <f t="shared" si="1068"/>
        <v>92934.057008531585</v>
      </c>
      <c r="CW1001" s="2">
        <f t="shared" si="1069"/>
        <v>68.989376117089904</v>
      </c>
      <c r="CX1001" s="2">
        <f t="shared" si="1040"/>
        <v>111.46904718189536</v>
      </c>
      <c r="CY1001" s="2">
        <f t="shared" si="1070"/>
        <v>39.966229161939488</v>
      </c>
      <c r="CZ1001" s="2">
        <f t="shared" si="1071"/>
        <v>104.05791179057435</v>
      </c>
      <c r="DA1001" s="2"/>
      <c r="DB1001" s="2"/>
      <c r="DC1001" s="13">
        <f>Paramètres!$H$16</f>
        <v>-20000</v>
      </c>
      <c r="DD1001" s="13">
        <f>Paramètres!$I$16</f>
        <v>0</v>
      </c>
      <c r="DE1001" s="13"/>
      <c r="DF1001" s="13"/>
      <c r="DG1001" s="112">
        <f>Paramètres!$H$20</f>
        <v>1047197551196.5977</v>
      </c>
      <c r="DH1001" s="13">
        <f>Paramètres!$H$21</f>
        <v>10000</v>
      </c>
      <c r="DI1001" s="13">
        <f>IF(DL1001&lt;66666,Paramètres!$H$22,5)</f>
        <v>1</v>
      </c>
      <c r="DJ1001" s="13">
        <f t="shared" si="1041"/>
        <v>35889.94561937554</v>
      </c>
      <c r="DK1001" s="13">
        <f t="shared" si="1042"/>
        <v>-8692.6960870195235</v>
      </c>
      <c r="DL1001" s="13">
        <f t="shared" si="1072"/>
        <v>36927.647661650721</v>
      </c>
      <c r="DM1001" s="13">
        <f t="shared" si="1073"/>
        <v>-13.61508735168351</v>
      </c>
      <c r="DN1001" s="13">
        <f t="shared" si="1074"/>
        <v>690.59572987934075</v>
      </c>
      <c r="DO1001" s="13">
        <f t="shared" si="1075"/>
        <v>671.18933264958889</v>
      </c>
      <c r="DP1001" s="13">
        <f t="shared" si="1076"/>
        <v>-162.56488509201151</v>
      </c>
      <c r="DQ1001" s="13">
        <f>IF(DT1001&lt;66666,Paramètres!$H$22,5)</f>
        <v>5</v>
      </c>
      <c r="DR1001" s="13">
        <f t="shared" si="1043"/>
        <v>-1679.3256670540613</v>
      </c>
      <c r="DS1001" s="13">
        <f t="shared" si="1044"/>
        <v>71755.239692267322</v>
      </c>
      <c r="DT1001" s="13">
        <f t="shared" si="1077"/>
        <v>71774.88807369025</v>
      </c>
      <c r="DU1001" s="13">
        <f t="shared" si="1078"/>
        <v>91.34067856619896</v>
      </c>
      <c r="DV1001" s="13">
        <f t="shared" si="1079"/>
        <v>987.48248204777235</v>
      </c>
      <c r="DW1001" s="13">
        <f t="shared" si="1080"/>
        <v>-23.104246100203071</v>
      </c>
      <c r="DX1001" s="13">
        <f t="shared" si="1081"/>
        <v>987.2121586383397</v>
      </c>
    </row>
    <row r="1002" spans="1:128" x14ac:dyDescent="0.35">
      <c r="A1002" s="106">
        <f t="shared" si="1082"/>
        <v>996</v>
      </c>
      <c r="B1002" s="106">
        <f>A1002*Paramètres!$D$25</f>
        <v>498</v>
      </c>
      <c r="C1002" s="102">
        <f>Paramètres!$D$7</f>
        <v>155093840495.72119</v>
      </c>
      <c r="D1002" s="28">
        <f>Paramètres!$D$8</f>
        <v>6666</v>
      </c>
      <c r="E1002" s="28">
        <f t="shared" si="1045"/>
        <v>-58556.651358217227</v>
      </c>
      <c r="F1002" s="28">
        <f t="shared" si="1046"/>
        <v>11484.495003323098</v>
      </c>
      <c r="G1002" s="28">
        <f t="shared" si="1020"/>
        <v>131.58720629053008</v>
      </c>
      <c r="H1002" s="28">
        <f t="shared" si="1021"/>
        <v>-12.221420968120686</v>
      </c>
      <c r="I1002" s="28">
        <f t="shared" si="1083"/>
        <v>-4789.9064177847131</v>
      </c>
      <c r="J1002" s="28">
        <f t="shared" si="1084"/>
        <v>5397.4284433762286</v>
      </c>
      <c r="K1002" s="28">
        <f t="shared" si="1085"/>
        <v>758.13791948529706</v>
      </c>
      <c r="L1002" s="28">
        <f t="shared" si="1047"/>
        <v>740.95610239029179</v>
      </c>
      <c r="M1002" s="28">
        <f t="shared" si="1048"/>
        <v>-160.49037133760461</v>
      </c>
      <c r="N1002" s="28">
        <f>Paramètres!$D$26*Calculs!K1002</f>
        <v>15.162758389705942</v>
      </c>
      <c r="O1002" s="28">
        <f>Paramètres!$D$26*I1002</f>
        <v>-95.79812835569426</v>
      </c>
      <c r="P1002" s="28">
        <f>Paramètres!$D$26*J1002</f>
        <v>107.94856886752457</v>
      </c>
      <c r="Q1002" s="105">
        <f>IF($T1002&gt;25000,Paramètres!$D$9,-5)</f>
        <v>6</v>
      </c>
      <c r="R1002" s="105">
        <f t="shared" si="1022"/>
        <v>-41986.783565352598</v>
      </c>
      <c r="S1002" s="105">
        <f t="shared" si="1023"/>
        <v>78578.94411131143</v>
      </c>
      <c r="T1002" s="105">
        <f t="shared" si="1049"/>
        <v>89092.875426783532</v>
      </c>
      <c r="U1002" s="105">
        <f t="shared" si="1050"/>
        <v>118.11675505713426</v>
      </c>
      <c r="V1002" s="105">
        <f t="shared" si="1024"/>
        <v>116.25808082227773</v>
      </c>
      <c r="W1002" s="105">
        <f t="shared" si="1051"/>
        <v>-54.788925083237402</v>
      </c>
      <c r="X1002" s="105">
        <f t="shared" si="1052"/>
        <v>102.53835889413611</v>
      </c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44">
        <f t="shared" si="1053"/>
        <v>-16569.867792864628</v>
      </c>
      <c r="AL1002" s="44">
        <f t="shared" si="1054"/>
        <v>-67094.44910798833</v>
      </c>
      <c r="AM1002" s="44">
        <f t="shared" si="1025"/>
        <v>70.400301661405479</v>
      </c>
      <c r="AN1002" s="44">
        <f t="shared" si="1026"/>
        <v>87.849903958396183</v>
      </c>
      <c r="AO1002" s="44">
        <f t="shared" si="1086"/>
        <v>3463.762917462152</v>
      </c>
      <c r="AP1002" s="44">
        <f t="shared" si="1087"/>
        <v>9727.5384307276599</v>
      </c>
      <c r="AQ1002" s="44">
        <f t="shared" si="1055"/>
        <v>1276.1596894504394</v>
      </c>
      <c r="AR1002" s="44">
        <f t="shared" si="1056"/>
        <v>47.878255100192547</v>
      </c>
      <c r="AS1002" s="44">
        <f t="shared" si="1057"/>
        <v>1275.2612382044717</v>
      </c>
      <c r="AT1002" s="44">
        <f>Paramètres!$D$26*Calculs!AQ1002</f>
        <v>25.523193789008786</v>
      </c>
      <c r="AU1002" s="44">
        <f>Paramètres!$D$26*AO1002</f>
        <v>69.275258349243046</v>
      </c>
      <c r="AV1002" s="44">
        <f>Paramètres!$D$26*AP1002</f>
        <v>194.55076861455319</v>
      </c>
      <c r="AW1002" s="44"/>
      <c r="AX1002" s="44"/>
      <c r="AY1002" s="44"/>
      <c r="AZ1002" s="44"/>
      <c r="BA1002" s="44"/>
      <c r="BB1002" s="44"/>
      <c r="BC1002" s="44"/>
      <c r="BD1002" s="44"/>
      <c r="BE1002" s="44"/>
      <c r="BF1002" s="44"/>
      <c r="BG1002" s="41">
        <f>Paramètres!$D$16</f>
        <v>30000</v>
      </c>
      <c r="BH1002" s="41">
        <f>Paramètres!$E$16</f>
        <v>-25000</v>
      </c>
      <c r="BI1002" s="100"/>
      <c r="BJ1002" s="100"/>
      <c r="BK1002" s="110">
        <f>Paramètres!$D$20</f>
        <v>523598775598.29883</v>
      </c>
      <c r="BL1002" s="41">
        <f>Paramètres!$D$21</f>
        <v>10000</v>
      </c>
      <c r="BM1002" s="41"/>
      <c r="BN1002" s="41"/>
      <c r="BO1002" s="41">
        <f>IF(AND($BR$6&gt;200,A1002&lt;950),Paramètres!$D$22,0)</f>
        <v>0</v>
      </c>
      <c r="BP1002" s="41">
        <f t="shared" si="1027"/>
        <v>88556.651358217234</v>
      </c>
      <c r="BQ1002" s="41">
        <f t="shared" si="1028"/>
        <v>-36484.4950033231</v>
      </c>
      <c r="BR1002" s="41">
        <f t="shared" si="1058"/>
        <v>95777.862136447511</v>
      </c>
      <c r="BS1002" s="41">
        <f t="shared" si="1059"/>
        <v>-22.391193482929843</v>
      </c>
      <c r="BT1002" s="41">
        <f t="shared" si="1060"/>
        <v>0</v>
      </c>
      <c r="BU1002" s="41">
        <f t="shared" si="1061"/>
        <v>0</v>
      </c>
      <c r="BV1002" s="41">
        <f t="shared" si="1062"/>
        <v>0</v>
      </c>
      <c r="BW1002" s="41">
        <f>Paramètres!$D$22</f>
        <v>1</v>
      </c>
      <c r="BX1002" s="41">
        <f t="shared" si="1029"/>
        <v>46569.867792864628</v>
      </c>
      <c r="BY1002" s="41">
        <f t="shared" si="1030"/>
        <v>42094.44910798833</v>
      </c>
      <c r="BZ1002" s="41">
        <f t="shared" si="1063"/>
        <v>62774.957044588329</v>
      </c>
      <c r="CA1002" s="41">
        <f t="shared" si="1064"/>
        <v>42.110391528963831</v>
      </c>
      <c r="CB1002" s="41">
        <f t="shared" si="1065"/>
        <v>127.9678589524074</v>
      </c>
      <c r="CC1002" s="41">
        <f t="shared" si="1066"/>
        <v>94.933498224724147</v>
      </c>
      <c r="CD1002" s="41">
        <f t="shared" si="1067"/>
        <v>85.810278170388941</v>
      </c>
      <c r="CE1002" s="2">
        <f>Paramètres!$F$16</f>
        <v>15000</v>
      </c>
      <c r="CF1002" s="2">
        <f>Paramètres!$G$16</f>
        <v>15000</v>
      </c>
      <c r="CG1002" s="111">
        <f>Paramètres!$F$20</f>
        <v>992600579172.61572</v>
      </c>
      <c r="CH1002" s="2">
        <f>Paramètres!$F$21</f>
        <v>13332</v>
      </c>
      <c r="CI1002" s="2"/>
      <c r="CJ1002" s="2"/>
      <c r="CK1002" s="2">
        <f>IF(CN1002&gt;20000,Paramètres!$F$22,-2)</f>
        <v>1</v>
      </c>
      <c r="CL1002" s="2">
        <f t="shared" si="1031"/>
        <v>73556.651358217234</v>
      </c>
      <c r="CM1002" s="2">
        <f t="shared" si="1032"/>
        <v>3515.504996676902</v>
      </c>
      <c r="CN1002" s="2">
        <f t="shared" si="1033"/>
        <v>73640.611991047306</v>
      </c>
      <c r="CO1002" s="2">
        <f t="shared" si="1034"/>
        <v>2.7362643932162927</v>
      </c>
      <c r="CP1002" s="2">
        <f t="shared" si="1035"/>
        <v>174.39360132282212</v>
      </c>
      <c r="CQ1002" s="2">
        <f t="shared" si="1036"/>
        <v>174.1947681418817</v>
      </c>
      <c r="CR1002" s="2">
        <f t="shared" si="1037"/>
        <v>8.3253188731429155</v>
      </c>
      <c r="CS1002" s="2">
        <f>Paramètres!$F$22</f>
        <v>1</v>
      </c>
      <c r="CT1002" s="2">
        <f t="shared" si="1038"/>
        <v>31569.867792864628</v>
      </c>
      <c r="CU1002" s="2">
        <f t="shared" si="1039"/>
        <v>82094.44910798833</v>
      </c>
      <c r="CV1002" s="2">
        <f t="shared" si="1068"/>
        <v>87955.415562676048</v>
      </c>
      <c r="CW1002" s="2">
        <f t="shared" si="1069"/>
        <v>68.965480525345725</v>
      </c>
      <c r="CX1002" s="2">
        <f t="shared" si="1040"/>
        <v>124.00851014700329</v>
      </c>
      <c r="CY1002" s="2">
        <f t="shared" si="1070"/>
        <v>44.510417527858401</v>
      </c>
      <c r="CZ1002" s="2">
        <f t="shared" si="1071"/>
        <v>115.74512223145791</v>
      </c>
      <c r="DA1002" s="2"/>
      <c r="DB1002" s="2"/>
      <c r="DC1002" s="13">
        <f>Paramètres!$H$16</f>
        <v>-20000</v>
      </c>
      <c r="DD1002" s="13">
        <f>Paramètres!$I$16</f>
        <v>0</v>
      </c>
      <c r="DE1002" s="13"/>
      <c r="DF1002" s="13"/>
      <c r="DG1002" s="112">
        <f>Paramètres!$H$20</f>
        <v>1047197551196.5977</v>
      </c>
      <c r="DH1002" s="13">
        <f>Paramètres!$H$21</f>
        <v>10000</v>
      </c>
      <c r="DI1002" s="13">
        <f>IF(DL1002&lt;66666,Paramètres!$H$22,5)</f>
        <v>1</v>
      </c>
      <c r="DJ1002" s="13">
        <f t="shared" si="1041"/>
        <v>38556.651358217227</v>
      </c>
      <c r="DK1002" s="13">
        <f t="shared" si="1042"/>
        <v>-11484.495003323098</v>
      </c>
      <c r="DL1002" s="13">
        <f t="shared" si="1072"/>
        <v>40230.697103585808</v>
      </c>
      <c r="DM1002" s="13">
        <f t="shared" si="1073"/>
        <v>-16.586703904905551</v>
      </c>
      <c r="DN1002" s="13">
        <f t="shared" si="1074"/>
        <v>591.36887579612198</v>
      </c>
      <c r="DO1002" s="13">
        <f t="shared" si="1075"/>
        <v>566.76133424841009</v>
      </c>
      <c r="DP1002" s="13">
        <f t="shared" si="1076"/>
        <v>-168.81569021074753</v>
      </c>
      <c r="DQ1002" s="13">
        <f>IF(DT1002&lt;66666,Paramètres!$H$22,5)</f>
        <v>5</v>
      </c>
      <c r="DR1002" s="13">
        <f t="shared" si="1043"/>
        <v>-3430.1322071353716</v>
      </c>
      <c r="DS1002" s="13">
        <f t="shared" si="1044"/>
        <v>67094.44910798833</v>
      </c>
      <c r="DT1002" s="13">
        <f t="shared" si="1077"/>
        <v>67182.072817552034</v>
      </c>
      <c r="DU1002" s="13">
        <f t="shared" si="1078"/>
        <v>92.926637699320494</v>
      </c>
      <c r="DV1002" s="13">
        <f t="shared" si="1079"/>
        <v>1122.5766132913952</v>
      </c>
      <c r="DW1002" s="13">
        <f t="shared" si="1080"/>
        <v>-57.315680132181797</v>
      </c>
      <c r="DX1002" s="13">
        <f t="shared" si="1081"/>
        <v>1121.1124678281676</v>
      </c>
    </row>
    <row r="1003" spans="1:128" x14ac:dyDescent="0.35">
      <c r="A1003" s="106">
        <f t="shared" si="1082"/>
        <v>997</v>
      </c>
      <c r="B1003" s="106">
        <f>A1003*Paramètres!$D$25</f>
        <v>498.5</v>
      </c>
      <c r="C1003" s="102">
        <f>Paramètres!$D$7</f>
        <v>155093840495.72119</v>
      </c>
      <c r="D1003" s="28">
        <f>Paramètres!$D$8</f>
        <v>6666</v>
      </c>
      <c r="E1003" s="28">
        <f t="shared" si="1045"/>
        <v>-60766.365541512016</v>
      </c>
      <c r="F1003" s="28">
        <f t="shared" si="1046"/>
        <v>14143.086632176812</v>
      </c>
      <c r="G1003" s="28">
        <f t="shared" si="1020"/>
        <v>127.62312303799183</v>
      </c>
      <c r="H1003" s="28">
        <f t="shared" si="1021"/>
        <v>-14.402253101891677</v>
      </c>
      <c r="I1003" s="28">
        <f t="shared" si="1083"/>
        <v>-3953.1521870387273</v>
      </c>
      <c r="J1003" s="28">
        <f t="shared" si="1084"/>
        <v>5128.9895031710994</v>
      </c>
      <c r="K1003" s="28">
        <f t="shared" si="1085"/>
        <v>677.70269062384045</v>
      </c>
      <c r="L1003" s="28">
        <f t="shared" si="1047"/>
        <v>656.40478629380004</v>
      </c>
      <c r="M1003" s="28">
        <f t="shared" si="1048"/>
        <v>-168.56361828515509</v>
      </c>
      <c r="N1003" s="28">
        <f>Paramètres!$D$26*Calculs!K1003</f>
        <v>13.554053812476809</v>
      </c>
      <c r="O1003" s="28">
        <f>Paramètres!$D$26*I1003</f>
        <v>-79.063043740774546</v>
      </c>
      <c r="P1003" s="28">
        <f>Paramètres!$D$26*J1003</f>
        <v>102.579790063422</v>
      </c>
      <c r="Q1003" s="105">
        <f>IF($T1003&gt;25000,Paramètres!$D$9,-5)</f>
        <v>6</v>
      </c>
      <c r="R1003" s="105">
        <f t="shared" si="1022"/>
        <v>-45940.348771153513</v>
      </c>
      <c r="S1003" s="105">
        <f t="shared" si="1023"/>
        <v>76054.951215250199</v>
      </c>
      <c r="T1003" s="105">
        <f t="shared" si="1049"/>
        <v>88853.088013694345</v>
      </c>
      <c r="U1003" s="105">
        <f t="shared" si="1050"/>
        <v>121.13371943065877</v>
      </c>
      <c r="V1003" s="105">
        <f t="shared" si="1024"/>
        <v>116.88114272775786</v>
      </c>
      <c r="W1003" s="105">
        <f t="shared" si="1051"/>
        <v>-60.431894734559933</v>
      </c>
      <c r="X1003" s="105">
        <f t="shared" si="1052"/>
        <v>100.04592757397761</v>
      </c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44">
        <f t="shared" si="1053"/>
        <v>-14826.016770358505</v>
      </c>
      <c r="AL1003" s="44">
        <f t="shared" si="1054"/>
        <v>-61911.864583073388</v>
      </c>
      <c r="AM1003" s="44">
        <f t="shared" si="1025"/>
        <v>72.333618121139537</v>
      </c>
      <c r="AN1003" s="44">
        <f t="shared" si="1026"/>
        <v>88.901046750126568</v>
      </c>
      <c r="AO1003" s="44">
        <f t="shared" si="1086"/>
        <v>3442.3659142131019</v>
      </c>
      <c r="AP1003" s="44">
        <f t="shared" si="1087"/>
        <v>10808.248900317578</v>
      </c>
      <c r="AQ1003" s="44">
        <f t="shared" si="1055"/>
        <v>1425.4684239695046</v>
      </c>
      <c r="AR1003" s="44">
        <f t="shared" si="1056"/>
        <v>27.339310537163342</v>
      </c>
      <c r="AS1003" s="44">
        <f t="shared" si="1057"/>
        <v>1425.2062271241505</v>
      </c>
      <c r="AT1003" s="44">
        <f>Paramètres!$D$26*Calculs!AQ1003</f>
        <v>28.509368479390091</v>
      </c>
      <c r="AU1003" s="44">
        <f>Paramètres!$D$26*AO1003</f>
        <v>68.847318284262045</v>
      </c>
      <c r="AV1003" s="44">
        <f>Paramètres!$D$26*AP1003</f>
        <v>216.16497800635156</v>
      </c>
      <c r="AW1003" s="44"/>
      <c r="AX1003" s="44"/>
      <c r="AY1003" s="44"/>
      <c r="AZ1003" s="44"/>
      <c r="BA1003" s="44"/>
      <c r="BB1003" s="44"/>
      <c r="BC1003" s="44"/>
      <c r="BD1003" s="44"/>
      <c r="BE1003" s="44"/>
      <c r="BF1003" s="44"/>
      <c r="BG1003" s="41">
        <f>Paramètres!$D$16</f>
        <v>30000</v>
      </c>
      <c r="BH1003" s="41">
        <f>Paramètres!$E$16</f>
        <v>-25000</v>
      </c>
      <c r="BI1003" s="100"/>
      <c r="BJ1003" s="100"/>
      <c r="BK1003" s="110">
        <f>Paramètres!$D$20</f>
        <v>523598775598.29883</v>
      </c>
      <c r="BL1003" s="41">
        <f>Paramètres!$D$21</f>
        <v>10000</v>
      </c>
      <c r="BM1003" s="41"/>
      <c r="BN1003" s="41"/>
      <c r="BO1003" s="41">
        <f>IF(AND($BR$6&gt;200,A1003&lt;950),Paramètres!$D$22,0)</f>
        <v>0</v>
      </c>
      <c r="BP1003" s="41">
        <f t="shared" si="1027"/>
        <v>90766.365541512016</v>
      </c>
      <c r="BQ1003" s="41">
        <f t="shared" si="1028"/>
        <v>-39143.086632176812</v>
      </c>
      <c r="BR1003" s="41">
        <f t="shared" si="1058"/>
        <v>98846.923799931581</v>
      </c>
      <c r="BS1003" s="41">
        <f t="shared" si="1059"/>
        <v>-23.328169765534948</v>
      </c>
      <c r="BT1003" s="41">
        <f t="shared" si="1060"/>
        <v>0</v>
      </c>
      <c r="BU1003" s="41">
        <f t="shared" si="1061"/>
        <v>0</v>
      </c>
      <c r="BV1003" s="41">
        <f t="shared" si="1062"/>
        <v>0</v>
      </c>
      <c r="BW1003" s="41">
        <f>Paramètres!$D$22</f>
        <v>1</v>
      </c>
      <c r="BX1003" s="41">
        <f t="shared" si="1029"/>
        <v>44826.016770358503</v>
      </c>
      <c r="BY1003" s="41">
        <f t="shared" si="1030"/>
        <v>36911.864583073388</v>
      </c>
      <c r="BZ1003" s="41">
        <f t="shared" si="1063"/>
        <v>58067.697788836173</v>
      </c>
      <c r="CA1003" s="41">
        <f t="shared" si="1064"/>
        <v>39.469657943929541</v>
      </c>
      <c r="CB1003" s="41">
        <f t="shared" si="1065"/>
        <v>148.62449360733598</v>
      </c>
      <c r="CC1003" s="41">
        <f t="shared" si="1066"/>
        <v>114.73236061735747</v>
      </c>
      <c r="CD1003" s="41">
        <f t="shared" si="1067"/>
        <v>94.476057957588878</v>
      </c>
      <c r="CE1003" s="2">
        <f>Paramètres!$F$16</f>
        <v>15000</v>
      </c>
      <c r="CF1003" s="2">
        <f>Paramètres!$G$16</f>
        <v>15000</v>
      </c>
      <c r="CG1003" s="111">
        <f>Paramètres!$F$20</f>
        <v>992600579172.61572</v>
      </c>
      <c r="CH1003" s="2">
        <f>Paramètres!$F$21</f>
        <v>13332</v>
      </c>
      <c r="CI1003" s="2"/>
      <c r="CJ1003" s="2"/>
      <c r="CK1003" s="2">
        <f>IF(CN1003&gt;20000,Paramètres!$F$22,-2)</f>
        <v>1</v>
      </c>
      <c r="CL1003" s="2">
        <f t="shared" si="1031"/>
        <v>75766.365541512016</v>
      </c>
      <c r="CM1003" s="2">
        <f t="shared" si="1032"/>
        <v>856.91336782318831</v>
      </c>
      <c r="CN1003" s="2">
        <f t="shared" si="1033"/>
        <v>75771.211207753382</v>
      </c>
      <c r="CO1003" s="2">
        <f t="shared" si="1034"/>
        <v>0.64798444218121809</v>
      </c>
      <c r="CP1003" s="2">
        <f t="shared" si="1035"/>
        <v>165.1597393550999</v>
      </c>
      <c r="CQ1003" s="2">
        <f t="shared" si="1036"/>
        <v>165.14917717771522</v>
      </c>
      <c r="CR1003" s="2">
        <f t="shared" si="1037"/>
        <v>1.8678279814154088</v>
      </c>
      <c r="CS1003" s="2">
        <f>Paramètres!$F$22</f>
        <v>1</v>
      </c>
      <c r="CT1003" s="2">
        <f t="shared" si="1038"/>
        <v>29826.016770358503</v>
      </c>
      <c r="CU1003" s="2">
        <f t="shared" si="1039"/>
        <v>76911.864583073388</v>
      </c>
      <c r="CV1003" s="2">
        <f t="shared" si="1068"/>
        <v>82492.582636445106</v>
      </c>
      <c r="CW1003" s="2">
        <f t="shared" si="1069"/>
        <v>68.803969137308911</v>
      </c>
      <c r="CX1003" s="2">
        <f t="shared" si="1040"/>
        <v>140.32917327037575</v>
      </c>
      <c r="CY1003" s="2">
        <f t="shared" si="1070"/>
        <v>50.737413493024036</v>
      </c>
      <c r="CZ1003" s="2">
        <f t="shared" si="1071"/>
        <v>130.83574336848872</v>
      </c>
      <c r="DA1003" s="2"/>
      <c r="DB1003" s="2"/>
      <c r="DC1003" s="13">
        <f>Paramètres!$H$16</f>
        <v>-20000</v>
      </c>
      <c r="DD1003" s="13">
        <f>Paramètres!$I$16</f>
        <v>0</v>
      </c>
      <c r="DE1003" s="13"/>
      <c r="DF1003" s="13"/>
      <c r="DG1003" s="112">
        <f>Paramètres!$H$20</f>
        <v>1047197551196.5977</v>
      </c>
      <c r="DH1003" s="13">
        <f>Paramètres!$H$21</f>
        <v>10000</v>
      </c>
      <c r="DI1003" s="13">
        <f>IF(DL1003&lt;66666,Paramètres!$H$22,5)</f>
        <v>1</v>
      </c>
      <c r="DJ1003" s="13">
        <f t="shared" si="1041"/>
        <v>40766.365541512016</v>
      </c>
      <c r="DK1003" s="13">
        <f t="shared" si="1042"/>
        <v>-14143.086632176812</v>
      </c>
      <c r="DL1003" s="13">
        <f t="shared" si="1072"/>
        <v>43150.011111811276</v>
      </c>
      <c r="DM1003" s="13">
        <f t="shared" si="1073"/>
        <v>-19.133208768019134</v>
      </c>
      <c r="DN1003" s="13">
        <f t="shared" si="1074"/>
        <v>519.97976053355228</v>
      </c>
      <c r="DO1003" s="13">
        <f t="shared" si="1075"/>
        <v>491.25560911608477</v>
      </c>
      <c r="DP1003" s="13">
        <f t="shared" si="1076"/>
        <v>-170.4314462665705</v>
      </c>
      <c r="DQ1003" s="13">
        <f>IF(DT1003&lt;66666,Paramètres!$H$22,5)</f>
        <v>1</v>
      </c>
      <c r="DR1003" s="13">
        <f t="shared" si="1043"/>
        <v>-5173.9832296414952</v>
      </c>
      <c r="DS1003" s="13">
        <f t="shared" si="1044"/>
        <v>61911.864583073388</v>
      </c>
      <c r="DT1003" s="13">
        <f t="shared" si="1077"/>
        <v>62127.68367333059</v>
      </c>
      <c r="DU1003" s="13">
        <f t="shared" si="1078"/>
        <v>94.777115912037928</v>
      </c>
      <c r="DV1003" s="13">
        <f t="shared" si="1079"/>
        <v>261.09336104086969</v>
      </c>
      <c r="DW1003" s="13">
        <f t="shared" si="1080"/>
        <v>-21.743811961495801</v>
      </c>
      <c r="DX1003" s="13">
        <f t="shared" si="1081"/>
        <v>260.18637516403709</v>
      </c>
    </row>
    <row r="1004" spans="1:128" x14ac:dyDescent="0.35">
      <c r="A1004" s="106">
        <f t="shared" si="1082"/>
        <v>998</v>
      </c>
      <c r="B1004" s="106">
        <f>A1004*Paramètres!$D$25</f>
        <v>499</v>
      </c>
      <c r="C1004" s="102">
        <f>Paramètres!$D$7</f>
        <v>155093840495.72119</v>
      </c>
      <c r="D1004" s="28">
        <f>Paramètres!$D$8</f>
        <v>6666</v>
      </c>
      <c r="E1004" s="28">
        <f t="shared" si="1045"/>
        <v>-62578.840438457926</v>
      </c>
      <c r="F1004" s="28">
        <f t="shared" si="1046"/>
        <v>16665.440479191071</v>
      </c>
      <c r="G1004" s="28">
        <f t="shared" si="1020"/>
        <v>123.51923776812835</v>
      </c>
      <c r="H1004" s="28">
        <f t="shared" si="1021"/>
        <v>-16.32615782882916</v>
      </c>
      <c r="I1004" s="28">
        <f t="shared" si="1083"/>
        <v>-3217.6843570041528</v>
      </c>
      <c r="J1004" s="28">
        <f t="shared" si="1084"/>
        <v>4857.8460948225229</v>
      </c>
      <c r="K1004" s="28">
        <f t="shared" si="1085"/>
        <v>617.53534537916858</v>
      </c>
      <c r="L1004" s="28">
        <f t="shared" si="1047"/>
        <v>592.63450241953763</v>
      </c>
      <c r="M1004" s="28">
        <f t="shared" si="1048"/>
        <v>-173.59219260818179</v>
      </c>
      <c r="N1004" s="28">
        <f>Paramètres!$D$26*Calculs!K1004</f>
        <v>12.350706907583373</v>
      </c>
      <c r="O1004" s="28">
        <f>Paramètres!$D$26*I1004</f>
        <v>-64.353687140083053</v>
      </c>
      <c r="P1004" s="28">
        <f>Paramètres!$D$26*J1004</f>
        <v>97.156921896450456</v>
      </c>
      <c r="Q1004" s="105">
        <f>IF($T1004&gt;25000,Paramètres!$D$9,-5)</f>
        <v>6</v>
      </c>
      <c r="R1004" s="105">
        <f t="shared" si="1022"/>
        <v>-49480.841452840265</v>
      </c>
      <c r="S1004" s="105">
        <f t="shared" si="1023"/>
        <v>72816.879055324636</v>
      </c>
      <c r="T1004" s="105">
        <f t="shared" si="1049"/>
        <v>88037.784764491269</v>
      </c>
      <c r="U1004" s="105">
        <f t="shared" si="1050"/>
        <v>124.19706187108427</v>
      </c>
      <c r="V1004" s="105">
        <f t="shared" si="1024"/>
        <v>119.03740432924209</v>
      </c>
      <c r="W1004" s="105">
        <f t="shared" si="1051"/>
        <v>-66.90389752910437</v>
      </c>
      <c r="X1004" s="105">
        <f t="shared" si="1052"/>
        <v>98.456955695667162</v>
      </c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44">
        <f t="shared" si="1053"/>
        <v>-13097.998985617662</v>
      </c>
      <c r="AL1004" s="44">
        <f t="shared" si="1054"/>
        <v>-56151.438576133565</v>
      </c>
      <c r="AM1004" s="44">
        <f t="shared" si="1025"/>
        <v>74.198642340411837</v>
      </c>
      <c r="AN1004" s="44">
        <f t="shared" si="1026"/>
        <v>81.903951379716773</v>
      </c>
      <c r="AO1004" s="44">
        <f t="shared" si="1086"/>
        <v>3400.857906466003</v>
      </c>
      <c r="AP1004" s="44">
        <f t="shared" si="1087"/>
        <v>12017.290149435377</v>
      </c>
      <c r="AQ1004" s="44">
        <f t="shared" si="1055"/>
        <v>591.43875377814288</v>
      </c>
      <c r="AR1004" s="44">
        <f t="shared" si="1056"/>
        <v>83.294067414325781</v>
      </c>
      <c r="AS1004" s="44">
        <f t="shared" si="1057"/>
        <v>585.54410406409227</v>
      </c>
      <c r="AT1004" s="44">
        <f>Paramètres!$D$26*Calculs!AQ1004</f>
        <v>11.828775075562858</v>
      </c>
      <c r="AU1004" s="44">
        <f>Paramètres!$D$26*AO1004</f>
        <v>68.017158129320066</v>
      </c>
      <c r="AV1004" s="44">
        <f>Paramètres!$D$26*AP1004</f>
        <v>240.34580298870756</v>
      </c>
      <c r="AW1004" s="44"/>
      <c r="AX1004" s="44"/>
      <c r="AY1004" s="44"/>
      <c r="AZ1004" s="44"/>
      <c r="BA1004" s="44"/>
      <c r="BB1004" s="44"/>
      <c r="BC1004" s="44"/>
      <c r="BD1004" s="44"/>
      <c r="BE1004" s="44"/>
      <c r="BF1004" s="44"/>
      <c r="BG1004" s="41">
        <f>Paramètres!$D$16</f>
        <v>30000</v>
      </c>
      <c r="BH1004" s="41">
        <f>Paramètres!$E$16</f>
        <v>-25000</v>
      </c>
      <c r="BI1004" s="100"/>
      <c r="BJ1004" s="100"/>
      <c r="BK1004" s="110">
        <f>Paramètres!$D$20</f>
        <v>523598775598.29883</v>
      </c>
      <c r="BL1004" s="41">
        <f>Paramètres!$D$21</f>
        <v>10000</v>
      </c>
      <c r="BM1004" s="41"/>
      <c r="BN1004" s="41"/>
      <c r="BO1004" s="41">
        <f>IF(AND($BR$6&gt;200,A1004&lt;950),Paramètres!$D$22,0)</f>
        <v>0</v>
      </c>
      <c r="BP1004" s="41">
        <f t="shared" si="1027"/>
        <v>92578.840438457933</v>
      </c>
      <c r="BQ1004" s="41">
        <f t="shared" si="1028"/>
        <v>-41665.440479191071</v>
      </c>
      <c r="BR1004" s="41">
        <f t="shared" si="1058"/>
        <v>101522.66065886211</v>
      </c>
      <c r="BS1004" s="41">
        <f t="shared" si="1059"/>
        <v>-24.230299186445404</v>
      </c>
      <c r="BT1004" s="41">
        <f t="shared" si="1060"/>
        <v>0</v>
      </c>
      <c r="BU1004" s="41">
        <f t="shared" si="1061"/>
        <v>0</v>
      </c>
      <c r="BV1004" s="41">
        <f t="shared" si="1062"/>
        <v>0</v>
      </c>
      <c r="BW1004" s="41">
        <f>Paramètres!$D$22</f>
        <v>1</v>
      </c>
      <c r="BX1004" s="41">
        <f t="shared" si="1029"/>
        <v>43097.998985617662</v>
      </c>
      <c r="BY1004" s="41">
        <f t="shared" si="1030"/>
        <v>31151.438576133565</v>
      </c>
      <c r="BZ1004" s="41">
        <f t="shared" si="1063"/>
        <v>53177.529483108963</v>
      </c>
      <c r="CA1004" s="41">
        <f t="shared" si="1064"/>
        <v>35.859582045317332</v>
      </c>
      <c r="CB1004" s="41">
        <f t="shared" si="1065"/>
        <v>175.75335508827831</v>
      </c>
      <c r="CC1004" s="41">
        <f t="shared" si="1066"/>
        <v>142.44019970351351</v>
      </c>
      <c r="CD1004" s="41">
        <f t="shared" si="1067"/>
        <v>102.95645357727525</v>
      </c>
      <c r="CE1004" s="2">
        <f>Paramètres!$F$16</f>
        <v>15000</v>
      </c>
      <c r="CF1004" s="2">
        <f>Paramètres!$G$16</f>
        <v>15000</v>
      </c>
      <c r="CG1004" s="111">
        <f>Paramètres!$F$20</f>
        <v>992600579172.61572</v>
      </c>
      <c r="CH1004" s="2">
        <f>Paramètres!$F$21</f>
        <v>13332</v>
      </c>
      <c r="CI1004" s="2"/>
      <c r="CJ1004" s="2"/>
      <c r="CK1004" s="2">
        <f>IF(CN1004&gt;20000,Paramètres!$F$22,-2)</f>
        <v>1</v>
      </c>
      <c r="CL1004" s="2">
        <f t="shared" si="1031"/>
        <v>77578.840438457933</v>
      </c>
      <c r="CM1004" s="2">
        <f t="shared" si="1032"/>
        <v>-1665.4404791910711</v>
      </c>
      <c r="CN1004" s="2">
        <f t="shared" si="1033"/>
        <v>77596.714980503166</v>
      </c>
      <c r="CO1004" s="2">
        <f t="shared" si="1034"/>
        <v>-1.2298205937932842</v>
      </c>
      <c r="CP1004" s="2">
        <f t="shared" si="1035"/>
        <v>157.81061213744155</v>
      </c>
      <c r="CQ1004" s="2">
        <f t="shared" si="1036"/>
        <v>157.77426018075701</v>
      </c>
      <c r="CR1004" s="2">
        <f t="shared" si="1037"/>
        <v>-3.387052938589652</v>
      </c>
      <c r="CS1004" s="2">
        <f>Paramètres!$F$22</f>
        <v>1</v>
      </c>
      <c r="CT1004" s="2">
        <f t="shared" si="1038"/>
        <v>28097.998985617662</v>
      </c>
      <c r="CU1004" s="2">
        <f t="shared" si="1039"/>
        <v>71151.438576133572</v>
      </c>
      <c r="CV1004" s="2">
        <f t="shared" si="1068"/>
        <v>76498.527818835049</v>
      </c>
      <c r="CW1004" s="2">
        <f t="shared" si="1069"/>
        <v>68.450730397474814</v>
      </c>
      <c r="CX1004" s="2">
        <f t="shared" si="1040"/>
        <v>162.17234912189011</v>
      </c>
      <c r="CY1004" s="2">
        <f t="shared" si="1070"/>
        <v>59.566094028807839</v>
      </c>
      <c r="CZ1004" s="2">
        <f t="shared" si="1071"/>
        <v>150.8368365548132</v>
      </c>
      <c r="DA1004" s="2"/>
      <c r="DB1004" s="2"/>
      <c r="DC1004" s="13">
        <f>Paramètres!$H$16</f>
        <v>-20000</v>
      </c>
      <c r="DD1004" s="13">
        <f>Paramètres!$I$16</f>
        <v>0</v>
      </c>
      <c r="DE1004" s="13"/>
      <c r="DF1004" s="13"/>
      <c r="DG1004" s="112">
        <f>Paramètres!$H$20</f>
        <v>1047197551196.5977</v>
      </c>
      <c r="DH1004" s="13">
        <f>Paramètres!$H$21</f>
        <v>10000</v>
      </c>
      <c r="DI1004" s="13">
        <f>IF(DL1004&lt;66666,Paramètres!$H$22,5)</f>
        <v>1</v>
      </c>
      <c r="DJ1004" s="13">
        <f t="shared" si="1041"/>
        <v>42578.840438457926</v>
      </c>
      <c r="DK1004" s="13">
        <f t="shared" si="1042"/>
        <v>-16665.440479191071</v>
      </c>
      <c r="DL1004" s="13">
        <f t="shared" si="1072"/>
        <v>45724.113544705491</v>
      </c>
      <c r="DM1004" s="13">
        <f t="shared" si="1073"/>
        <v>-21.375470918006755</v>
      </c>
      <c r="DN1004" s="13">
        <f t="shared" si="1074"/>
        <v>466.98310445873346</v>
      </c>
      <c r="DO1004" s="13">
        <f t="shared" si="1075"/>
        <v>434.86024223878064</v>
      </c>
      <c r="DP1004" s="13">
        <f t="shared" si="1076"/>
        <v>-170.20513966959214</v>
      </c>
      <c r="DQ1004" s="13">
        <f>IF(DT1004&lt;66666,Paramètres!$H$22,5)</f>
        <v>1</v>
      </c>
      <c r="DR1004" s="13">
        <f t="shared" si="1043"/>
        <v>-6902.0010143823383</v>
      </c>
      <c r="DS1004" s="13">
        <f t="shared" si="1044"/>
        <v>56151.438576133565</v>
      </c>
      <c r="DT1004" s="13">
        <f t="shared" si="1077"/>
        <v>56574.037085679462</v>
      </c>
      <c r="DU1004" s="13">
        <f t="shared" si="1078"/>
        <v>97.007510199284027</v>
      </c>
      <c r="DV1004" s="13">
        <f t="shared" si="1079"/>
        <v>312.42959679968396</v>
      </c>
      <c r="DW1004" s="13">
        <f t="shared" si="1080"/>
        <v>-38.116236795488028</v>
      </c>
      <c r="DX1004" s="13">
        <f t="shared" si="1081"/>
        <v>310.09580043748315</v>
      </c>
    </row>
    <row r="1005" spans="1:128" x14ac:dyDescent="0.35">
      <c r="A1005" s="106">
        <f t="shared" si="1082"/>
        <v>999</v>
      </c>
      <c r="B1005" s="106">
        <f>A1005*Paramètres!$D$25</f>
        <v>499.5</v>
      </c>
      <c r="C1005" s="102">
        <f>Paramètres!$D$7</f>
        <v>155093840495.72119</v>
      </c>
      <c r="D1005" s="28">
        <f>Paramètres!$D$8</f>
        <v>6666</v>
      </c>
      <c r="E1005" s="28">
        <f t="shared" si="1045"/>
        <v>-64039.52399135512</v>
      </c>
      <c r="F1005" s="28">
        <f t="shared" si="1046"/>
        <v>19050.965478450289</v>
      </c>
      <c r="G1005" s="28">
        <f t="shared" si="1020"/>
        <v>119.17195597223805</v>
      </c>
      <c r="H1005" s="28">
        <f t="shared" si="1021"/>
        <v>-18.06076219856557</v>
      </c>
      <c r="I1005" s="28">
        <f t="shared" si="1083"/>
        <v>-2560.6961674445324</v>
      </c>
      <c r="J1005" s="28">
        <f t="shared" si="1084"/>
        <v>4587.0969803178905</v>
      </c>
      <c r="K1005" s="28">
        <f t="shared" si="1085"/>
        <v>571.56912077932998</v>
      </c>
      <c r="L1005" s="28">
        <f t="shared" si="1047"/>
        <v>543.40692075201684</v>
      </c>
      <c r="M1005" s="28">
        <f t="shared" si="1048"/>
        <v>-177.20095458904146</v>
      </c>
      <c r="N1005" s="28">
        <f>Paramètres!$D$26*Calculs!K1005</f>
        <v>11.431382415586599</v>
      </c>
      <c r="O1005" s="28">
        <f>Paramètres!$D$26*I1005</f>
        <v>-51.213923348890653</v>
      </c>
      <c r="P1005" s="28">
        <f>Paramètres!$D$26*J1005</f>
        <v>91.741939606357818</v>
      </c>
      <c r="Q1005" s="105">
        <f>IF($T1005&gt;25000,Paramètres!$D$9,-5)</f>
        <v>6</v>
      </c>
      <c r="R1005" s="105">
        <f t="shared" si="1022"/>
        <v>-52662.777475824041</v>
      </c>
      <c r="S1005" s="105">
        <f t="shared" si="1023"/>
        <v>69047.37295385015</v>
      </c>
      <c r="T1005" s="105">
        <f t="shared" si="1049"/>
        <v>86838.400741240272</v>
      </c>
      <c r="U1005" s="105">
        <f t="shared" si="1050"/>
        <v>127.33294754987163</v>
      </c>
      <c r="V1005" s="105">
        <f t="shared" si="1024"/>
        <v>122.31923246979881</v>
      </c>
      <c r="W1005" s="105">
        <f t="shared" si="1051"/>
        <v>-74.179976434220549</v>
      </c>
      <c r="X1005" s="105">
        <f t="shared" si="1052"/>
        <v>97.25906501822422</v>
      </c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44">
        <f t="shared" si="1053"/>
        <v>-11376.746515531078</v>
      </c>
      <c r="AL1005" s="44">
        <f t="shared" si="1054"/>
        <v>-49996.407475399858</v>
      </c>
      <c r="AM1005" s="44">
        <f t="shared" si="1025"/>
        <v>74.552891094344616</v>
      </c>
      <c r="AN1005" s="44">
        <f t="shared" si="1026"/>
        <v>81.669482587037393</v>
      </c>
      <c r="AO1005" s="44">
        <f t="shared" si="1086"/>
        <v>3416.1348157510083</v>
      </c>
      <c r="AP1005" s="44">
        <f t="shared" si="1087"/>
        <v>12362.488450510762</v>
      </c>
      <c r="AQ1005" s="44">
        <f t="shared" si="1055"/>
        <v>669.40914254277652</v>
      </c>
      <c r="AR1005" s="44">
        <f t="shared" si="1056"/>
        <v>96.986159407728962</v>
      </c>
      <c r="AS1005" s="44">
        <f t="shared" si="1057"/>
        <v>662.34604626523878</v>
      </c>
      <c r="AT1005" s="44">
        <f>Paramètres!$D$26*Calculs!AQ1005</f>
        <v>13.388182850855531</v>
      </c>
      <c r="AU1005" s="44">
        <f>Paramètres!$D$26*AO1005</f>
        <v>68.322696315020167</v>
      </c>
      <c r="AV1005" s="44">
        <f>Paramètres!$D$26*AP1005</f>
        <v>247.24976901021526</v>
      </c>
      <c r="AW1005" s="44"/>
      <c r="AX1005" s="44"/>
      <c r="AY1005" s="44"/>
      <c r="AZ1005" s="44"/>
      <c r="BA1005" s="44"/>
      <c r="BB1005" s="44"/>
      <c r="BC1005" s="44"/>
      <c r="BD1005" s="44"/>
      <c r="BE1005" s="44"/>
      <c r="BF1005" s="44"/>
      <c r="BG1005" s="41">
        <f>Paramètres!$D$16</f>
        <v>30000</v>
      </c>
      <c r="BH1005" s="41">
        <f>Paramètres!$E$16</f>
        <v>-25000</v>
      </c>
      <c r="BI1005" s="100"/>
      <c r="BJ1005" s="100"/>
      <c r="BK1005" s="110">
        <f>Paramètres!$D$20</f>
        <v>523598775598.29883</v>
      </c>
      <c r="BL1005" s="41">
        <f>Paramètres!$D$21</f>
        <v>10000</v>
      </c>
      <c r="BM1005" s="41"/>
      <c r="BN1005" s="41"/>
      <c r="BO1005" s="41">
        <f>IF(AND($BR$6&gt;200,A1005&lt;950),Paramètres!$D$22,0)</f>
        <v>0</v>
      </c>
      <c r="BP1005" s="41">
        <f t="shared" si="1027"/>
        <v>94039.52399135512</v>
      </c>
      <c r="BQ1005" s="41">
        <f t="shared" si="1028"/>
        <v>-44050.965478450293</v>
      </c>
      <c r="BR1005" s="41">
        <f t="shared" si="1058"/>
        <v>103845.65292829678</v>
      </c>
      <c r="BS1005" s="41">
        <f t="shared" si="1059"/>
        <v>-25.099816883750247</v>
      </c>
      <c r="BT1005" s="41">
        <f t="shared" si="1060"/>
        <v>0</v>
      </c>
      <c r="BU1005" s="41">
        <f t="shared" si="1061"/>
        <v>0</v>
      </c>
      <c r="BV1005" s="41">
        <f t="shared" si="1062"/>
        <v>0</v>
      </c>
      <c r="BW1005" s="41">
        <f>Paramètres!$D$22</f>
        <v>1</v>
      </c>
      <c r="BX1005" s="41">
        <f t="shared" si="1029"/>
        <v>41376.746515531078</v>
      </c>
      <c r="BY1005" s="41">
        <f t="shared" si="1030"/>
        <v>24996.407475399858</v>
      </c>
      <c r="BZ1005" s="41">
        <f t="shared" si="1063"/>
        <v>48341.033696919832</v>
      </c>
      <c r="CA1005" s="41">
        <f t="shared" si="1064"/>
        <v>31.136899330111881</v>
      </c>
      <c r="CB1005" s="41">
        <f t="shared" si="1065"/>
        <v>210.4116969315609</v>
      </c>
      <c r="CC1005" s="41">
        <f t="shared" si="1066"/>
        <v>180.09857841320172</v>
      </c>
      <c r="CD1005" s="41">
        <f t="shared" si="1067"/>
        <v>108.80066295369191</v>
      </c>
      <c r="CE1005" s="2">
        <f>Paramètres!$F$16</f>
        <v>15000</v>
      </c>
      <c r="CF1005" s="2">
        <f>Paramètres!$G$16</f>
        <v>15000</v>
      </c>
      <c r="CG1005" s="111">
        <f>Paramètres!$F$20</f>
        <v>992600579172.61572</v>
      </c>
      <c r="CH1005" s="2">
        <f>Paramètres!$F$21</f>
        <v>13332</v>
      </c>
      <c r="CI1005" s="2"/>
      <c r="CJ1005" s="2"/>
      <c r="CK1005" s="2">
        <f>IF(CN1005&gt;20000,Paramètres!$F$22,-2)</f>
        <v>1</v>
      </c>
      <c r="CL1005" s="2">
        <f t="shared" si="1031"/>
        <v>79039.52399135512</v>
      </c>
      <c r="CM1005" s="2">
        <f t="shared" si="1032"/>
        <v>-4050.9654784502891</v>
      </c>
      <c r="CN1005" s="2">
        <f t="shared" si="1033"/>
        <v>79143.266764062733</v>
      </c>
      <c r="CO1005" s="2">
        <f t="shared" si="1034"/>
        <v>-2.933979136089893</v>
      </c>
      <c r="CP1005" s="2">
        <f t="shared" si="1035"/>
        <v>151.9561231152405</v>
      </c>
      <c r="CQ1005" s="2">
        <f t="shared" si="1036"/>
        <v>151.75693561406152</v>
      </c>
      <c r="CR1005" s="2">
        <f t="shared" si="1037"/>
        <v>-7.7779075106171627</v>
      </c>
      <c r="CS1005" s="2">
        <f>Paramètres!$F$22</f>
        <v>1</v>
      </c>
      <c r="CT1005" s="2">
        <f t="shared" si="1038"/>
        <v>26376.746515531078</v>
      </c>
      <c r="CU1005" s="2">
        <f t="shared" si="1039"/>
        <v>64996.407475399858</v>
      </c>
      <c r="CV1005" s="2">
        <f t="shared" si="1068"/>
        <v>70144.605932693041</v>
      </c>
      <c r="CW1005" s="2">
        <f t="shared" si="1069"/>
        <v>67.911774247429321</v>
      </c>
      <c r="CX1005" s="2">
        <f t="shared" si="1040"/>
        <v>191.27932892076799</v>
      </c>
      <c r="CY1005" s="2">
        <f t="shared" si="1070"/>
        <v>71.927503270104793</v>
      </c>
      <c r="CZ1005" s="2">
        <f t="shared" si="1071"/>
        <v>177.24055953902993</v>
      </c>
      <c r="DA1005" s="2"/>
      <c r="DB1005" s="2"/>
      <c r="DC1005" s="13">
        <f>Paramètres!$H$16</f>
        <v>-20000</v>
      </c>
      <c r="DD1005" s="13">
        <f>Paramètres!$I$16</f>
        <v>0</v>
      </c>
      <c r="DE1005" s="13"/>
      <c r="DF1005" s="13"/>
      <c r="DG1005" s="112">
        <f>Paramètres!$H$20</f>
        <v>1047197551196.5977</v>
      </c>
      <c r="DH1005" s="13">
        <f>Paramètres!$H$21</f>
        <v>10000</v>
      </c>
      <c r="DI1005" s="13">
        <f>IF(DL1005&lt;66666,Paramètres!$H$22,5)</f>
        <v>1</v>
      </c>
      <c r="DJ1005" s="13">
        <f t="shared" si="1041"/>
        <v>44039.52399135512</v>
      </c>
      <c r="DK1005" s="13">
        <f t="shared" si="1042"/>
        <v>-19050.965478450289</v>
      </c>
      <c r="DL1005" s="13">
        <f t="shared" si="1072"/>
        <v>47983.527997076744</v>
      </c>
      <c r="DM1005" s="13">
        <f t="shared" si="1073"/>
        <v>-23.392725277148791</v>
      </c>
      <c r="DN1005" s="13">
        <f t="shared" si="1074"/>
        <v>426.72459472111353</v>
      </c>
      <c r="DO1005" s="13">
        <f t="shared" si="1075"/>
        <v>391.6499851379553</v>
      </c>
      <c r="DP1005" s="13">
        <f t="shared" si="1076"/>
        <v>-169.4230470784243</v>
      </c>
      <c r="DQ1005" s="13">
        <f>IF(DT1005&lt;66666,Paramètres!$H$22,5)</f>
        <v>1</v>
      </c>
      <c r="DR1005" s="13">
        <f t="shared" si="1043"/>
        <v>-8623.2534844689217</v>
      </c>
      <c r="DS1005" s="13">
        <f t="shared" si="1044"/>
        <v>49996.407475399858</v>
      </c>
      <c r="DT1005" s="13">
        <f t="shared" si="1077"/>
        <v>50734.616004298528</v>
      </c>
      <c r="DU1005" s="13">
        <f t="shared" si="1078"/>
        <v>99.785949658073008</v>
      </c>
      <c r="DV1005" s="13">
        <f t="shared" si="1079"/>
        <v>384.22939240145035</v>
      </c>
      <c r="DW1005" s="13">
        <f t="shared" si="1080"/>
        <v>-65.30664283692343</v>
      </c>
      <c r="DX1005" s="13">
        <f t="shared" si="1081"/>
        <v>378.63870429019562</v>
      </c>
    </row>
    <row r="1006" spans="1:128" x14ac:dyDescent="0.35">
      <c r="A1006" s="106">
        <f t="shared" si="1082"/>
        <v>1000</v>
      </c>
      <c r="B1006" s="106">
        <f>A1006*Paramètres!$D$25</f>
        <v>500</v>
      </c>
      <c r="C1006" s="102">
        <f>Paramètres!$D$7</f>
        <v>155093840495.72119</v>
      </c>
      <c r="D1006" s="28">
        <f>Paramètres!$D$8</f>
        <v>6666</v>
      </c>
      <c r="E1006" s="28">
        <f t="shared" si="1045"/>
        <v>-65184.020344889381</v>
      </c>
      <c r="F1006" s="28">
        <f t="shared" si="1046"/>
        <v>21300.213729961972</v>
      </c>
      <c r="G1006" s="28">
        <f t="shared" si="1020"/>
        <v>114.47999133362073</v>
      </c>
      <c r="H1006" s="28">
        <f t="shared" si="1021"/>
        <v>-19.651812126934825</v>
      </c>
      <c r="I1006" s="28">
        <f t="shared" si="1083"/>
        <v>-1966.0753233436249</v>
      </c>
      <c r="J1006" s="28">
        <f t="shared" si="1084"/>
        <v>4318.1540861224912</v>
      </c>
      <c r="K1006" s="28">
        <f t="shared" si="1085"/>
        <v>535.96443352074414</v>
      </c>
      <c r="L1006" s="28">
        <f t="shared" si="1047"/>
        <v>504.74649980998475</v>
      </c>
      <c r="M1006" s="28">
        <f t="shared" si="1048"/>
        <v>-180.24662251698717</v>
      </c>
      <c r="N1006" s="28">
        <f>Paramètres!$D$26*Calculs!K1006</f>
        <v>10.719288670414883</v>
      </c>
      <c r="O1006" s="28">
        <f>Paramètres!$D$26*I1006</f>
        <v>-39.321506466872499</v>
      </c>
      <c r="P1006" s="28">
        <f>Paramètres!$D$26*J1006</f>
        <v>86.36308172244982</v>
      </c>
      <c r="Q1006" s="105">
        <f>IF($T1006&gt;25000,Paramètres!$D$9,-5)</f>
        <v>6</v>
      </c>
      <c r="R1006" s="105">
        <f t="shared" si="1022"/>
        <v>-55539.587777085741</v>
      </c>
      <c r="S1006" s="105">
        <f t="shared" si="1023"/>
        <v>64949.790468540137</v>
      </c>
      <c r="T1006" s="105">
        <f t="shared" si="1049"/>
        <v>85458.300312818523</v>
      </c>
      <c r="U1006" s="105">
        <f t="shared" si="1050"/>
        <v>130.5342730354412</v>
      </c>
      <c r="V1006" s="105">
        <f t="shared" si="1024"/>
        <v>126.26577156013403</v>
      </c>
      <c r="W1006" s="105">
        <f t="shared" si="1051"/>
        <v>-82.060477181683723</v>
      </c>
      <c r="X1006" s="105">
        <f t="shared" si="1052"/>
        <v>95.964176401354663</v>
      </c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44">
        <f t="shared" si="1053"/>
        <v>-9644.4325678036421</v>
      </c>
      <c r="AL1006" s="44">
        <f t="shared" si="1054"/>
        <v>-43649.576738578166</v>
      </c>
      <c r="AM1006" s="44">
        <f t="shared" si="1025"/>
        <v>74.911949321779019</v>
      </c>
      <c r="AN1006" s="44">
        <f t="shared" si="1026"/>
        <v>81.59807916664586</v>
      </c>
      <c r="AO1006" s="44">
        <f t="shared" si="1086"/>
        <v>3444.7982788437171</v>
      </c>
      <c r="AP1006" s="44">
        <f t="shared" si="1087"/>
        <v>12777.584727765785</v>
      </c>
      <c r="AQ1006" s="44">
        <f t="shared" si="1055"/>
        <v>770.20526992936027</v>
      </c>
      <c r="AR1006" s="44">
        <f t="shared" si="1056"/>
        <v>112.53946241216255</v>
      </c>
      <c r="AS1006" s="44">
        <f t="shared" si="1057"/>
        <v>761.93899180114158</v>
      </c>
      <c r="AT1006" s="44">
        <f>Paramètres!$D$26*Calculs!AQ1006</f>
        <v>15.404105398587205</v>
      </c>
      <c r="AU1006" s="44">
        <f>Paramètres!$D$26*AO1006</f>
        <v>68.895965576874346</v>
      </c>
      <c r="AV1006" s="44">
        <f>Paramètres!$D$26*AP1006</f>
        <v>255.55169455531569</v>
      </c>
      <c r="AW1006" s="44"/>
      <c r="AX1006" s="44"/>
      <c r="AY1006" s="44"/>
      <c r="AZ1006" s="44"/>
      <c r="BA1006" s="44"/>
      <c r="BB1006" s="44"/>
      <c r="BC1006" s="44"/>
      <c r="BD1006" s="44"/>
      <c r="BE1006" s="44"/>
      <c r="BF1006" s="44"/>
      <c r="BG1006" s="41">
        <f>Paramètres!$D$16</f>
        <v>30000</v>
      </c>
      <c r="BH1006" s="41">
        <f>Paramètres!$E$16</f>
        <v>-25000</v>
      </c>
      <c r="BI1006" s="100"/>
      <c r="BJ1006" s="100"/>
      <c r="BK1006" s="110">
        <f>Paramètres!$D$20</f>
        <v>523598775598.29883</v>
      </c>
      <c r="BL1006" s="41">
        <f>Paramètres!$D$21</f>
        <v>10000</v>
      </c>
      <c r="BM1006" s="41"/>
      <c r="BN1006" s="41"/>
      <c r="BO1006" s="41">
        <f>IF(AND($BR$6&gt;200,A1006&lt;950),Paramètres!$D$22,0)</f>
        <v>0</v>
      </c>
      <c r="BP1006" s="41">
        <f t="shared" si="1027"/>
        <v>95184.020344889374</v>
      </c>
      <c r="BQ1006" s="41">
        <f t="shared" si="1028"/>
        <v>-46300.213729961972</v>
      </c>
      <c r="BR1006" s="41">
        <f t="shared" si="1058"/>
        <v>105847.5673809109</v>
      </c>
      <c r="BS1006" s="41">
        <f t="shared" si="1059"/>
        <v>-25.939605703406361</v>
      </c>
      <c r="BT1006" s="41">
        <f t="shared" si="1060"/>
        <v>0</v>
      </c>
      <c r="BU1006" s="41">
        <f t="shared" si="1061"/>
        <v>0</v>
      </c>
      <c r="BV1006" s="41">
        <f t="shared" si="1062"/>
        <v>0</v>
      </c>
      <c r="BW1006" s="41">
        <f>Paramètres!$D$22</f>
        <v>1</v>
      </c>
      <c r="BX1006" s="41">
        <f t="shared" si="1029"/>
        <v>39644.43256780364</v>
      </c>
      <c r="BY1006" s="41">
        <f t="shared" si="1030"/>
        <v>18649.576738578166</v>
      </c>
      <c r="BZ1006" s="41">
        <f t="shared" si="1063"/>
        <v>43811.958939897282</v>
      </c>
      <c r="CA1006" s="41">
        <f t="shared" si="1064"/>
        <v>25.193282186323973</v>
      </c>
      <c r="CB1006" s="41">
        <f t="shared" si="1065"/>
        <v>252.77228876218811</v>
      </c>
      <c r="CC1006" s="41">
        <f t="shared" si="1066"/>
        <v>228.72782225029286</v>
      </c>
      <c r="CD1006" s="41">
        <f t="shared" si="1067"/>
        <v>107.59838890389315</v>
      </c>
      <c r="CE1006" s="2">
        <f>Paramètres!$F$16</f>
        <v>15000</v>
      </c>
      <c r="CF1006" s="2">
        <f>Paramètres!$G$16</f>
        <v>15000</v>
      </c>
      <c r="CG1006" s="111">
        <f>Paramètres!$F$20</f>
        <v>992600579172.61572</v>
      </c>
      <c r="CH1006" s="2">
        <f>Paramètres!$F$21</f>
        <v>13332</v>
      </c>
      <c r="CI1006" s="2"/>
      <c r="CJ1006" s="2"/>
      <c r="CK1006" s="2">
        <f>IF(CN1006&gt;20000,Paramètres!$F$22,-2)</f>
        <v>1</v>
      </c>
      <c r="CL1006" s="2">
        <f t="shared" si="1031"/>
        <v>80184.020344889374</v>
      </c>
      <c r="CM1006" s="2">
        <f t="shared" si="1032"/>
        <v>-6300.2137299619717</v>
      </c>
      <c r="CN1006" s="2">
        <f t="shared" si="1033"/>
        <v>80431.149511323252</v>
      </c>
      <c r="CO1006" s="2">
        <f t="shared" si="1034"/>
        <v>-4.4926103858415187</v>
      </c>
      <c r="CP1006" s="2">
        <f t="shared" si="1035"/>
        <v>147.32243986436464</v>
      </c>
      <c r="CQ1006" s="2">
        <f t="shared" si="1036"/>
        <v>146.86978349948748</v>
      </c>
      <c r="CR1006" s="2">
        <f t="shared" si="1037"/>
        <v>-11.539843257297951</v>
      </c>
      <c r="CS1006" s="2">
        <f>Paramètres!$F$22</f>
        <v>1</v>
      </c>
      <c r="CT1006" s="2">
        <f t="shared" si="1038"/>
        <v>24644.43256780364</v>
      </c>
      <c r="CU1006" s="2">
        <f t="shared" si="1039"/>
        <v>58649.576738578166</v>
      </c>
      <c r="CV1006" s="2">
        <f t="shared" si="1068"/>
        <v>63616.986003766237</v>
      </c>
      <c r="CW1006" s="2">
        <f t="shared" si="1069"/>
        <v>67.207953384903547</v>
      </c>
      <c r="CX1006" s="2">
        <f t="shared" si="1040"/>
        <v>229.94747633002913</v>
      </c>
      <c r="CY1006" s="2">
        <f t="shared" si="1070"/>
        <v>89.078804742754329</v>
      </c>
      <c r="CZ1006" s="2">
        <f t="shared" si="1071"/>
        <v>211.9924725459646</v>
      </c>
      <c r="DA1006" s="2"/>
      <c r="DB1006" s="2"/>
      <c r="DC1006" s="13">
        <f>Paramètres!$H$16</f>
        <v>-20000</v>
      </c>
      <c r="DD1006" s="13">
        <f>Paramètres!$I$16</f>
        <v>0</v>
      </c>
      <c r="DE1006" s="13"/>
      <c r="DF1006" s="13"/>
      <c r="DG1006" s="112">
        <f>Paramètres!$H$20</f>
        <v>1047197551196.5977</v>
      </c>
      <c r="DH1006" s="13">
        <f>Paramètres!$H$21</f>
        <v>10000</v>
      </c>
      <c r="DI1006" s="13">
        <f>IF(DL1006&lt;66666,Paramètres!$H$22,5)</f>
        <v>1</v>
      </c>
      <c r="DJ1006" s="13">
        <f t="shared" si="1041"/>
        <v>45184.020344889381</v>
      </c>
      <c r="DK1006" s="13">
        <f t="shared" si="1042"/>
        <v>-21300.213729961972</v>
      </c>
      <c r="DL1006" s="13">
        <f t="shared" si="1072"/>
        <v>49952.925834924201</v>
      </c>
      <c r="DM1006" s="13">
        <f t="shared" si="1073"/>
        <v>-25.23967392680656</v>
      </c>
      <c r="DN1006" s="13">
        <f t="shared" si="1074"/>
        <v>395.6484821724477</v>
      </c>
      <c r="DO1006" s="13">
        <f t="shared" si="1075"/>
        <v>357.87671631049727</v>
      </c>
      <c r="DP1006" s="13">
        <f t="shared" si="1076"/>
        <v>-168.70677925968923</v>
      </c>
      <c r="DQ1006" s="13">
        <f>IF(DT1006&lt;66666,Paramètres!$H$22,5)</f>
        <v>1</v>
      </c>
      <c r="DR1006" s="13">
        <f t="shared" si="1043"/>
        <v>-10355.567432196358</v>
      </c>
      <c r="DS1006" s="13">
        <f t="shared" si="1044"/>
        <v>43649.576738578166</v>
      </c>
      <c r="DT1006" s="13">
        <f t="shared" si="1077"/>
        <v>44861.15609633561</v>
      </c>
      <c r="DU1006" s="13">
        <f t="shared" si="1078"/>
        <v>103.346292401472</v>
      </c>
      <c r="DV1006" s="13">
        <f t="shared" si="1079"/>
        <v>483.83447445902914</v>
      </c>
      <c r="DW1006" s="13">
        <f t="shared" si="1080"/>
        <v>-111.68638890006292</v>
      </c>
      <c r="DX1006" s="13">
        <f t="shared" si="1081"/>
        <v>470.76740457417912</v>
      </c>
    </row>
  </sheetData>
  <mergeCells count="69">
    <mergeCell ref="DQ2:DX2"/>
    <mergeCell ref="DR3:DT3"/>
    <mergeCell ref="DU3:DU4"/>
    <mergeCell ref="DV3:DX3"/>
    <mergeCell ref="DC1:DX1"/>
    <mergeCell ref="DC2:DH2"/>
    <mergeCell ref="DI2:DP2"/>
    <mergeCell ref="DE3:DF3"/>
    <mergeCell ref="DM3:DM4"/>
    <mergeCell ref="DN3:DP3"/>
    <mergeCell ref="DJ3:DL3"/>
    <mergeCell ref="DC3:DD3"/>
    <mergeCell ref="BT3:BV3"/>
    <mergeCell ref="BX3:BZ3"/>
    <mergeCell ref="CA3:CA4"/>
    <mergeCell ref="CB3:CD3"/>
    <mergeCell ref="CT3:CV3"/>
    <mergeCell ref="CE3:CF3"/>
    <mergeCell ref="CI3:CJ3"/>
    <mergeCell ref="CW3:CW4"/>
    <mergeCell ref="CX3:CZ3"/>
    <mergeCell ref="CL3:CN3"/>
    <mergeCell ref="CP3:CR3"/>
    <mergeCell ref="CO3:CO4"/>
    <mergeCell ref="E3:G3"/>
    <mergeCell ref="A3:A5"/>
    <mergeCell ref="A1:B2"/>
    <mergeCell ref="AT3:AV3"/>
    <mergeCell ref="BO2:BV2"/>
    <mergeCell ref="AK3:AM3"/>
    <mergeCell ref="AY3:AZ3"/>
    <mergeCell ref="BA3:BB3"/>
    <mergeCell ref="BC3:BD3"/>
    <mergeCell ref="BE3:BF3"/>
    <mergeCell ref="AO3:AP3"/>
    <mergeCell ref="AQ3:AS3"/>
    <mergeCell ref="BG1:CD1"/>
    <mergeCell ref="BS3:BS4"/>
    <mergeCell ref="BP3:BR3"/>
    <mergeCell ref="AI3:AJ3"/>
    <mergeCell ref="I3:J3"/>
    <mergeCell ref="AG3:AH3"/>
    <mergeCell ref="AA3:AB3"/>
    <mergeCell ref="N3:P3"/>
    <mergeCell ref="K3:M3"/>
    <mergeCell ref="R3:T3"/>
    <mergeCell ref="U3:U4"/>
    <mergeCell ref="V3:X3"/>
    <mergeCell ref="CE1:DB1"/>
    <mergeCell ref="CS2:CZ2"/>
    <mergeCell ref="DA2:DB2"/>
    <mergeCell ref="AE3:AF3"/>
    <mergeCell ref="AC3:AD3"/>
    <mergeCell ref="BW2:CD2"/>
    <mergeCell ref="BG3:BH3"/>
    <mergeCell ref="DA3:DB3"/>
    <mergeCell ref="BM3:BN3"/>
    <mergeCell ref="BG2:BN2"/>
    <mergeCell ref="CE2:CJ2"/>
    <mergeCell ref="C1:AJ1"/>
    <mergeCell ref="CK2:CR2"/>
    <mergeCell ref="BI3:BJ3"/>
    <mergeCell ref="AI2:AJ2"/>
    <mergeCell ref="AK1:BF1"/>
    <mergeCell ref="Y2:AH2"/>
    <mergeCell ref="Q2:X2"/>
    <mergeCell ref="C2:P2"/>
    <mergeCell ref="AK2:AV2"/>
    <mergeCell ref="AW2:BF2"/>
  </mergeCells>
  <conditionalFormatting sqref="BO3:BR3 CK3:CN3 IN3:XFD1006 A3:E3 AE3 AC3 AG3 AI3:BM3 H3:I3 K3 N3 Q3:AA3 A4:BR4 CP4:DB4 CP3:DA3 CO3:CO4 BT4:CN4 BT3:CI3 BS3:BS4 A30:CZ30 A5:BH29 BK5:CZ29 A31:DB35 A61:DB1006 A36:BH60 BK36:DB60 DC3:DX4 DC30:DX30 DC5:DD29 DG5:DX29 DC56:DX1006 DC31:DD55 DG31:DX55">
    <cfRule type="expression" dxfId="29" priority="15">
      <formula>$A3=yo</formula>
    </cfRule>
  </conditionalFormatting>
  <conditionalFormatting sqref="IN1007:XFD1048576 DA6:DB30 A4:DY4 A30:CZ30 A5:BH29 BK5:CZ29 A61:DY1048576 A36:BH60 BI6:BJ30 DC30:DY30 DC5:DD29 DG5:DY29 A31:DD35 BK56:DY60 BK36:DD55 DG31:DY55 DE6:DF30">
    <cfRule type="expression" dxfId="28" priority="44">
      <formula>#REF!=yo</formula>
    </cfRule>
  </conditionalFormatting>
  <conditionalFormatting sqref="C1 A1">
    <cfRule type="expression" dxfId="27" priority="45">
      <formula>$C1=yo</formula>
    </cfRule>
  </conditionalFormatting>
  <conditionalFormatting sqref="IN2:XFD2 AK1:AK2">
    <cfRule type="expression" dxfId="26" priority="46">
      <formula>$C1048576=yo</formula>
    </cfRule>
  </conditionalFormatting>
  <conditionalFormatting sqref="BG1:CE1 DC1:DX1 IN1:XFD1">
    <cfRule type="expression" dxfId="25" priority="47">
      <formula>#REF!=yo</formula>
    </cfRule>
  </conditionalFormatting>
  <conditionalFormatting sqref="BG2:BN2">
    <cfRule type="expression" dxfId="24" priority="14">
      <formula>#REF!=yo</formula>
    </cfRule>
  </conditionalFormatting>
  <conditionalFormatting sqref="BO2:BV2">
    <cfRule type="expression" dxfId="23" priority="13">
      <formula>#REF!=yo</formula>
    </cfRule>
  </conditionalFormatting>
  <conditionalFormatting sqref="BW2:CD2">
    <cfRule type="expression" dxfId="22" priority="12">
      <formula>#REF!=yo</formula>
    </cfRule>
  </conditionalFormatting>
  <conditionalFormatting sqref="CE2">
    <cfRule type="expression" dxfId="21" priority="11">
      <formula>#REF!=yo</formula>
    </cfRule>
  </conditionalFormatting>
  <conditionalFormatting sqref="CK2 CS2">
    <cfRule type="expression" dxfId="20" priority="10">
      <formula>#REF!=yo</formula>
    </cfRule>
  </conditionalFormatting>
  <conditionalFormatting sqref="CS2">
    <cfRule type="expression" dxfId="19" priority="9">
      <formula>#REF!=yo</formula>
    </cfRule>
  </conditionalFormatting>
  <conditionalFormatting sqref="DC2:DH2">
    <cfRule type="expression" dxfId="18" priority="8">
      <formula>#REF!=yo</formula>
    </cfRule>
  </conditionalFormatting>
  <conditionalFormatting sqref="DI2:DX2">
    <cfRule type="expression" dxfId="17" priority="7">
      <formula>#REF!=yo</formula>
    </cfRule>
  </conditionalFormatting>
  <conditionalFormatting sqref="DA6:DB30">
    <cfRule type="expression" dxfId="16" priority="49">
      <formula>$A5=yo</formula>
    </cfRule>
  </conditionalFormatting>
  <conditionalFormatting sqref="DA5:DB5">
    <cfRule type="expression" dxfId="15" priority="5">
      <formula>$A5=yo</formula>
    </cfRule>
  </conditionalFormatting>
  <conditionalFormatting sqref="DA5:DB5">
    <cfRule type="expression" dxfId="14" priority="6">
      <formula>#REF!=yo</formula>
    </cfRule>
  </conditionalFormatting>
  <conditionalFormatting sqref="BI6:BJ30">
    <cfRule type="expression" dxfId="13" priority="51">
      <formula>$A5=yo</formula>
    </cfRule>
  </conditionalFormatting>
  <conditionalFormatting sqref="BI6:BJ30">
    <cfRule type="expression" dxfId="12" priority="53">
      <formula>$A36=yo</formula>
    </cfRule>
  </conditionalFormatting>
  <conditionalFormatting sqref="BI5:BJ5">
    <cfRule type="expression" dxfId="11" priority="3">
      <formula>$A5=yo</formula>
    </cfRule>
  </conditionalFormatting>
  <conditionalFormatting sqref="BI5:BJ5">
    <cfRule type="expression" dxfId="10" priority="4">
      <formula>#REF!=yo</formula>
    </cfRule>
  </conditionalFormatting>
  <conditionalFormatting sqref="DE6:DF30">
    <cfRule type="expression" dxfId="9" priority="55">
      <formula>$A5=yo</formula>
    </cfRule>
  </conditionalFormatting>
  <conditionalFormatting sqref="DE5:DF5">
    <cfRule type="expression" dxfId="8" priority="1">
      <formula>$A5=yo</formula>
    </cfRule>
  </conditionalFormatting>
  <conditionalFormatting sqref="DE5:DF5">
    <cfRule type="expression" dxfId="7" priority="2">
      <formula>#REF!=yo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1CBE-58F3-40AB-8993-C3CE58A1EFAD}">
  <sheetPr codeName="Sheet3"/>
  <dimension ref="Q1:S5"/>
  <sheetViews>
    <sheetView tabSelected="1" zoomScale="60" zoomScaleNormal="60" workbookViewId="0">
      <selection activeCell="R8" sqref="R8"/>
    </sheetView>
  </sheetViews>
  <sheetFormatPr defaultRowHeight="14.5" x14ac:dyDescent="0.35"/>
  <cols>
    <col min="1" max="16" width="8.7265625" style="101"/>
    <col min="17" max="17" width="22.1796875" style="101" customWidth="1"/>
    <col min="18" max="18" width="8.7265625" style="101" customWidth="1"/>
    <col min="19" max="16384" width="8.7265625" style="101"/>
  </cols>
  <sheetData>
    <row r="1" spans="17:19" ht="15.5" thickTop="1" thickBot="1" x14ac:dyDescent="0.4">
      <c r="Q1" s="25" t="s">
        <v>35</v>
      </c>
      <c r="R1" s="260">
        <v>0</v>
      </c>
      <c r="S1" s="260"/>
    </row>
    <row r="2" spans="17:19" ht="15.5" thickTop="1" thickBot="1" x14ac:dyDescent="0.4">
      <c r="Q2" s="25" t="s">
        <v>36</v>
      </c>
      <c r="R2" s="261">
        <f>MAX(Calculs!A:A)</f>
        <v>1000</v>
      </c>
      <c r="S2" s="261"/>
    </row>
    <row r="3" spans="17:19" ht="15.5" thickTop="1" thickBot="1" x14ac:dyDescent="0.4">
      <c r="Q3" s="26" t="s">
        <v>66</v>
      </c>
      <c r="R3" s="119">
        <v>365</v>
      </c>
      <c r="S3" s="120"/>
    </row>
    <row r="4" spans="17:19" ht="15.5" thickTop="1" thickBot="1" x14ac:dyDescent="0.4">
      <c r="Q4" s="25" t="s">
        <v>67</v>
      </c>
      <c r="R4" s="262">
        <f>(Simulation!R3-Simulation!R1)/(Simulation!R2-Simulation!R1)</f>
        <v>0.36499999999999999</v>
      </c>
      <c r="S4" s="262"/>
    </row>
    <row r="5" spans="17:19" ht="15" thickTop="1" x14ac:dyDescent="0.35"/>
  </sheetData>
  <mergeCells count="3">
    <mergeCell ref="R1:S1"/>
    <mergeCell ref="R2:S2"/>
    <mergeCell ref="R4:S4"/>
  </mergeCells>
  <conditionalFormatting sqref="Q1:R1">
    <cfRule type="expression" dxfId="6" priority="7">
      <formula>$K1=yo</formula>
    </cfRule>
  </conditionalFormatting>
  <conditionalFormatting sqref="Q2:R2">
    <cfRule type="expression" dxfId="5" priority="5">
      <formula>$K2=yo</formula>
    </cfRule>
  </conditionalFormatting>
  <conditionalFormatting sqref="Q2:R2">
    <cfRule type="expression" dxfId="4" priority="6">
      <formula>$K3=yo</formula>
    </cfRule>
  </conditionalFormatting>
  <conditionalFormatting sqref="Q3:R3">
    <cfRule type="expression" dxfId="3" priority="3">
      <formula>$K3=yo</formula>
    </cfRule>
  </conditionalFormatting>
  <conditionalFormatting sqref="Q3:R3">
    <cfRule type="expression" dxfId="2" priority="4">
      <formula>$K5=yo</formula>
    </cfRule>
  </conditionalFormatting>
  <conditionalFormatting sqref="Q4:R4">
    <cfRule type="expression" dxfId="1" priority="1">
      <formula>$K4=yo</formula>
    </cfRule>
  </conditionalFormatting>
  <conditionalFormatting sqref="Q4:R4">
    <cfRule type="expression" dxfId="0" priority="2">
      <formula>$K7=yo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3.Simulation">
                <anchor moveWithCells="1" sizeWithCells="1">
                  <from>
                    <xdr:col>12</xdr:col>
                    <xdr:colOff>431800</xdr:colOff>
                    <xdr:row>0</xdr:row>
                    <xdr:rowOff>0</xdr:rowOff>
                  </from>
                  <to>
                    <xdr:col>15</xdr:col>
                    <xdr:colOff>596900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ResetIterations">
                <anchor moveWithCells="1" sizeWithCells="1">
                  <from>
                    <xdr:col>18</xdr:col>
                    <xdr:colOff>0</xdr:colOff>
                    <xdr:row>1</xdr:row>
                    <xdr:rowOff>190500</xdr:rowOff>
                  </from>
                  <to>
                    <xdr:col>19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Paramètres</vt:lpstr>
      <vt:lpstr>Modèles normalisés</vt:lpstr>
      <vt:lpstr>Calculs</vt:lpstr>
      <vt:lpstr>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Andrzej Wisniowski</dc:creator>
  <cp:lastModifiedBy>Andrzej</cp:lastModifiedBy>
  <dcterms:created xsi:type="dcterms:W3CDTF">2015-06-05T18:17:20Z</dcterms:created>
  <dcterms:modified xsi:type="dcterms:W3CDTF">2022-03-30T17:13:24Z</dcterms:modified>
</cp:coreProperties>
</file>